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73122365\Desktop\RES 2026\"/>
    </mc:Choice>
  </mc:AlternateContent>
  <xr:revisionPtr revIDLastSave="0" documentId="13_ncr:1_{1D80EA2A-B127-4F72-803E-5E5FB40BB0C8}" xr6:coauthVersionLast="47" xr6:coauthVersionMax="47" xr10:uidLastSave="{00000000-0000-0000-0000-000000000000}"/>
  <bookViews>
    <workbookView xWindow="-120" yWindow="-120" windowWidth="29040" windowHeight="15720" tabRatio="613" activeTab="1" xr2:uid="{00000000-000D-0000-FFFF-FFFF00000000}"/>
  </bookViews>
  <sheets>
    <sheet name="Gráfico1" sheetId="8" r:id="rId1"/>
    <sheet name="CATASTRO Y PLANIFICACIÓN MP" sheetId="1" r:id="rId2"/>
    <sheet name="SEGUIMIENTO GASTO" sheetId="6" r:id="rId3"/>
    <sheet name="SEGUIMIENTO GASTO CORRECTIVO" sheetId="7" r:id="rId4"/>
    <sheet name="TABLA CÁLCULO" sheetId="3" r:id="rId5"/>
    <sheet name="Vida útil" sheetId="10" r:id="rId6"/>
  </sheets>
  <externalReferences>
    <externalReference r:id="rId7"/>
    <externalReference r:id="rId8"/>
    <externalReference r:id="rId9"/>
  </externalReferences>
  <definedNames>
    <definedName name="_xlnm._FilterDatabase" localSheetId="1" hidden="1">'CATASTRO Y PLANIFICACIÓN MP'!$A$15:$BE$15</definedName>
    <definedName name="_xlnm._FilterDatabase" localSheetId="5" hidden="1">'Vida útil'!$C$8:$D$316</definedName>
    <definedName name="Abr2_">'[1]Consolidado M.Preventivo'!#REF!</definedName>
    <definedName name="ABRI">'[1]Consolidado M.Preventivo'!#REF!</definedName>
    <definedName name="Ago2_">'[1]Consolidado M.Preventivo'!#REF!</definedName>
    <definedName name="agos">'[1]Consolidado M.Preventivo'!#REF!</definedName>
    <definedName name="_xlnm.Print_Area" localSheetId="1">'CATASTRO Y PLANIFICACIÓN MP'!$E$15:$I$2688</definedName>
    <definedName name="CONSOLIDADO">'[2]Consolidado M.Preventivo'!#REF!</definedName>
    <definedName name="Correlativo">'[1]Consolidado M.Preventivo'!#REF!</definedName>
    <definedName name="Cumplimiento">'[1]Consolidado M.Preventivo'!#REF!</definedName>
    <definedName name="Dic2_">'[1]Consolidado M.Preventivo'!#REF!</definedName>
    <definedName name="Ene2_">'[1]Consolidado M.Preventivo'!#REF!</definedName>
    <definedName name="Feb2_">'[1]Consolidado M.Preventivo'!#REF!</definedName>
    <definedName name="Jul2_">'[1]Consolidado M.Preventivo'!#REF!</definedName>
    <definedName name="Jun2_">'[1]Consolidado M.Preventivo'!#REF!</definedName>
    <definedName name="Mantenimiento_N°_2">'[1]Consolidado M.Preventivo'!#REF!</definedName>
    <definedName name="Mantenimiento_N°1">'[1]Consolidado M.Preventivo'!#REF!</definedName>
    <definedName name="Mantenimiento_N°3">'[1]Consolidado M.Preventivo'!#REF!</definedName>
    <definedName name="Mar2_">'[1]Consolidado M.Preventivo'!#REF!</definedName>
    <definedName name="May2_">'[1]Consolidado M.Preventivo'!#REF!</definedName>
    <definedName name="Nov2_">'[1]Consolidado M.Preventivo'!#REF!</definedName>
    <definedName name="nproducto">[3]NPRODUCTOS!$J$9:$U$7009</definedName>
    <definedName name="Oct2_">'[1]Consolidado M.Preventivo'!#REF!</definedName>
    <definedName name="Proveedor_Adjudicado">'[1]Consolidado M.Preventivo'!#REF!</definedName>
    <definedName name="Sep2_">'[1]Consolidado M.Preventivo'!#REF!</definedName>
    <definedName name="Total_MP">'[1]Consolidado M.Preventivo'!#REF!</definedName>
    <definedName name="Total_Periodo">'[1]Consolidado M.Preventivo'!#REF!</definedName>
    <definedName name="Vida_Útil">#REF!</definedName>
    <definedName name="Vida_Útil_Residual">#REF!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14" i="1" l="1"/>
  <c r="L3113" i="1"/>
  <c r="L3125" i="1"/>
  <c r="L3124" i="1"/>
  <c r="L3123" i="1"/>
  <c r="L3122" i="1" l="1"/>
  <c r="L3121" i="1"/>
  <c r="L3120" i="1" l="1"/>
  <c r="L3112" i="1" l="1"/>
  <c r="L3111" i="1"/>
  <c r="L3110" i="1"/>
  <c r="L3109" i="1"/>
  <c r="E1469" i="1" l="1"/>
  <c r="L3097" i="1" l="1"/>
  <c r="L3096" i="1"/>
  <c r="L3095" i="1"/>
  <c r="L3094" i="1"/>
  <c r="L3093" i="1"/>
  <c r="L3092" i="1"/>
  <c r="L3091" i="1"/>
  <c r="L3090" i="1"/>
  <c r="L3085" i="1" l="1"/>
  <c r="L3084" i="1"/>
  <c r="W3083" i="1" l="1"/>
  <c r="W3082" i="1"/>
  <c r="W3081" i="1"/>
  <c r="W3080" i="1"/>
  <c r="W3079" i="1"/>
  <c r="W3078" i="1"/>
  <c r="L3083" i="1"/>
  <c r="L3082" i="1"/>
  <c r="L3081" i="1"/>
  <c r="L3080" i="1"/>
  <c r="L3079" i="1"/>
  <c r="L3078" i="1"/>
  <c r="L3077" i="1"/>
  <c r="L3076" i="1"/>
  <c r="L3053" i="1" l="1"/>
  <c r="L3052" i="1" l="1"/>
  <c r="L3043" i="1" l="1"/>
  <c r="L3042" i="1" l="1"/>
  <c r="L3041" i="1"/>
  <c r="L3040" i="1"/>
  <c r="L3039" i="1"/>
  <c r="L3038" i="1"/>
  <c r="L3037" i="1" l="1"/>
  <c r="L2949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17" i="1"/>
  <c r="L2772" i="1"/>
  <c r="L2985" i="1" l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2703" i="1"/>
  <c r="L2984" i="1" l="1"/>
  <c r="L2983" i="1" l="1"/>
  <c r="L2982" i="1" l="1"/>
  <c r="L2981" i="1"/>
  <c r="E2981" i="1"/>
  <c r="L2980" i="1" l="1"/>
  <c r="L2959" i="1"/>
  <c r="L2940" i="1" l="1"/>
  <c r="L2938" i="1"/>
  <c r="L2937" i="1"/>
  <c r="L2948" i="1" l="1"/>
  <c r="L2939" i="1" l="1"/>
  <c r="L2930" i="1" l="1"/>
  <c r="L2912" i="1" l="1"/>
  <c r="L2907" i="1" l="1"/>
  <c r="L2906" i="1"/>
  <c r="L2905" i="1" l="1"/>
  <c r="L2904" i="1" l="1"/>
  <c r="L2775" i="1" l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773" i="1"/>
  <c r="L2774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AI112" i="6" l="1"/>
  <c r="AI111" i="6"/>
  <c r="AI110" i="6"/>
  <c r="AI109" i="6"/>
  <c r="AI108" i="6"/>
  <c r="AI107" i="6"/>
  <c r="AI106" i="6"/>
  <c r="AI105" i="6"/>
  <c r="AI104" i="6"/>
  <c r="AI103" i="6"/>
  <c r="AI102" i="6"/>
  <c r="AI101" i="6"/>
  <c r="AI100" i="6"/>
  <c r="AI99" i="6"/>
  <c r="AI98" i="6"/>
  <c r="AI97" i="6"/>
  <c r="AI96" i="6"/>
  <c r="AI95" i="6"/>
  <c r="AI94" i="6"/>
  <c r="AI93" i="6"/>
  <c r="AI92" i="6"/>
  <c r="AI91" i="6"/>
  <c r="AI65" i="6" l="1"/>
  <c r="AI66" i="6"/>
  <c r="AI67" i="6"/>
  <c r="AI68" i="6"/>
  <c r="AI69" i="6"/>
  <c r="AI70" i="6"/>
  <c r="AI71" i="6"/>
  <c r="AI72" i="6"/>
  <c r="AI73" i="6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G205" i="7"/>
  <c r="AG206" i="7"/>
  <c r="AG207" i="7"/>
  <c r="AG208" i="7"/>
  <c r="AG209" i="7"/>
  <c r="AG210" i="7"/>
  <c r="AG211" i="7"/>
  <c r="AG212" i="7"/>
  <c r="AG213" i="7"/>
  <c r="AG214" i="7"/>
  <c r="AG215" i="7"/>
  <c r="AG216" i="7"/>
  <c r="AG217" i="7"/>
  <c r="AG218" i="7"/>
  <c r="AG219" i="7"/>
  <c r="AG220" i="7"/>
  <c r="AG221" i="7"/>
  <c r="AG222" i="7"/>
  <c r="AG223" i="7"/>
  <c r="AG224" i="7"/>
  <c r="AG225" i="7"/>
  <c r="AG226" i="7"/>
  <c r="AG227" i="7"/>
  <c r="AG228" i="7"/>
  <c r="AG229" i="7"/>
  <c r="AG230" i="7"/>
  <c r="AG231" i="7"/>
  <c r="AG232" i="7"/>
  <c r="AG233" i="7"/>
  <c r="AG234" i="7"/>
  <c r="AG235" i="7"/>
  <c r="AG236" i="7"/>
  <c r="AG237" i="7"/>
  <c r="AG238" i="7"/>
  <c r="AG239" i="7"/>
  <c r="AG240" i="7"/>
  <c r="AG241" i="7"/>
  <c r="AG242" i="7"/>
  <c r="AG243" i="7"/>
  <c r="AG244" i="7"/>
  <c r="AG245" i="7"/>
  <c r="AG246" i="7"/>
  <c r="AG247" i="7"/>
  <c r="AG248" i="7"/>
  <c r="AG249" i="7"/>
  <c r="AG250" i="7"/>
  <c r="AG251" i="7"/>
  <c r="AG252" i="7"/>
  <c r="AG253" i="7"/>
  <c r="AG254" i="7"/>
  <c r="AG255" i="7"/>
  <c r="AG256" i="7"/>
  <c r="AG257" i="7"/>
  <c r="AG258" i="7"/>
  <c r="AG259" i="7"/>
  <c r="AG260" i="7"/>
  <c r="AG261" i="7"/>
  <c r="AG262" i="7"/>
  <c r="AG263" i="7"/>
  <c r="AG264" i="7"/>
  <c r="AG265" i="7"/>
  <c r="AG266" i="7"/>
  <c r="AG267" i="7"/>
  <c r="AG268" i="7"/>
  <c r="AG269" i="7"/>
  <c r="AG270" i="7"/>
  <c r="AG271" i="7"/>
  <c r="AG272" i="7"/>
  <c r="AG273" i="7"/>
  <c r="AG274" i="7"/>
  <c r="AG275" i="7"/>
  <c r="AG276" i="7"/>
  <c r="AG277" i="7"/>
  <c r="AG278" i="7"/>
  <c r="AG279" i="7"/>
  <c r="AG280" i="7"/>
  <c r="AG281" i="7"/>
  <c r="AG282" i="7"/>
  <c r="AG283" i="7"/>
  <c r="AG284" i="7"/>
  <c r="AG285" i="7"/>
  <c r="AG286" i="7"/>
  <c r="AG287" i="7"/>
  <c r="AG288" i="7"/>
  <c r="AG289" i="7"/>
  <c r="AG290" i="7"/>
  <c r="AG291" i="7"/>
  <c r="AG292" i="7"/>
  <c r="AG293" i="7"/>
  <c r="AG294" i="7"/>
  <c r="AG295" i="7"/>
  <c r="AG296" i="7"/>
  <c r="AG297" i="7"/>
  <c r="AG298" i="7"/>
  <c r="AG299" i="7"/>
  <c r="AG300" i="7"/>
  <c r="AG301" i="7"/>
  <c r="AG302" i="7"/>
  <c r="AG303" i="7"/>
  <c r="AG304" i="7"/>
  <c r="AI10" i="6"/>
  <c r="W2318" i="1" l="1"/>
  <c r="W2167" i="1"/>
  <c r="W2173" i="1"/>
  <c r="W2172" i="1"/>
  <c r="W2171" i="1"/>
  <c r="W2170" i="1"/>
  <c r="W2169" i="1"/>
  <c r="W2168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7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7" i="1"/>
  <c r="W1386" i="1"/>
  <c r="W1385" i="1"/>
  <c r="W1384" i="1"/>
  <c r="W1383" i="1"/>
  <c r="W1382" i="1"/>
  <c r="W1381" i="1"/>
  <c r="W1380" i="1"/>
  <c r="W530" i="1"/>
  <c r="W529" i="1"/>
  <c r="W528" i="1"/>
  <c r="W527" i="1"/>
  <c r="W526" i="1"/>
  <c r="W525" i="1"/>
  <c r="W542" i="1"/>
  <c r="W540" i="1"/>
  <c r="W539" i="1"/>
  <c r="W538" i="1"/>
  <c r="W936" i="1"/>
  <c r="W764" i="1"/>
  <c r="W1108" i="1"/>
  <c r="W1109" i="1"/>
  <c r="W1110" i="1"/>
  <c r="W1111" i="1"/>
  <c r="W1107" i="1"/>
  <c r="W2330" i="1"/>
  <c r="W2329" i="1"/>
  <c r="W2578" i="1"/>
  <c r="I2670" i="1" l="1"/>
  <c r="I2671" i="1" s="1"/>
  <c r="I2672" i="1" s="1"/>
  <c r="I2673" i="1" s="1"/>
  <c r="I2674" i="1" s="1"/>
  <c r="I2675" i="1" s="1"/>
  <c r="I2676" i="1" s="1"/>
  <c r="I2677" i="1" s="1"/>
  <c r="I2678" i="1" s="1"/>
  <c r="W2195" i="1"/>
  <c r="L16" i="1"/>
  <c r="AI74" i="6" l="1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M21" i="3" l="1"/>
  <c r="L21" i="3"/>
  <c r="K21" i="3"/>
  <c r="J21" i="3"/>
  <c r="I21" i="3"/>
  <c r="H21" i="3"/>
  <c r="G21" i="3"/>
  <c r="F21" i="3"/>
  <c r="E21" i="3"/>
  <c r="D21" i="3"/>
  <c r="C21" i="3"/>
  <c r="B21" i="3"/>
  <c r="M20" i="3"/>
  <c r="L20" i="3"/>
  <c r="K20" i="3"/>
  <c r="J20" i="3"/>
  <c r="I20" i="3"/>
  <c r="H20" i="3"/>
  <c r="G20" i="3"/>
  <c r="F20" i="3"/>
  <c r="E20" i="3"/>
  <c r="D20" i="3"/>
  <c r="C20" i="3"/>
  <c r="B20" i="3"/>
  <c r="M19" i="3"/>
  <c r="L19" i="3"/>
  <c r="K19" i="3"/>
  <c r="J19" i="3"/>
  <c r="I19" i="3"/>
  <c r="H19" i="3"/>
  <c r="G19" i="3"/>
  <c r="F19" i="3"/>
  <c r="E19" i="3"/>
  <c r="D19" i="3"/>
  <c r="C19" i="3"/>
  <c r="B19" i="3"/>
  <c r="M18" i="3"/>
  <c r="L18" i="3"/>
  <c r="K18" i="3"/>
  <c r="J18" i="3"/>
  <c r="I18" i="3"/>
  <c r="H18" i="3"/>
  <c r="G18" i="3"/>
  <c r="F18" i="3"/>
  <c r="E18" i="3"/>
  <c r="D18" i="3"/>
  <c r="C18" i="3"/>
  <c r="B18" i="3"/>
  <c r="P17" i="3"/>
  <c r="M17" i="3"/>
  <c r="L17" i="3"/>
  <c r="K17" i="3"/>
  <c r="J17" i="3"/>
  <c r="I17" i="3"/>
  <c r="H17" i="3"/>
  <c r="G17" i="3"/>
  <c r="F17" i="3"/>
  <c r="E17" i="3"/>
  <c r="D17" i="3"/>
  <c r="C17" i="3"/>
  <c r="B17" i="3"/>
  <c r="P16" i="3"/>
  <c r="M16" i="3"/>
  <c r="L16" i="3"/>
  <c r="K16" i="3"/>
  <c r="J16" i="3"/>
  <c r="I16" i="3"/>
  <c r="H16" i="3"/>
  <c r="G16" i="3"/>
  <c r="F16" i="3"/>
  <c r="E16" i="3"/>
  <c r="D16" i="3"/>
  <c r="C16" i="3"/>
  <c r="B16" i="3"/>
  <c r="P15" i="3"/>
  <c r="M14" i="3"/>
  <c r="L14" i="3"/>
  <c r="K14" i="3"/>
  <c r="J14" i="3"/>
  <c r="I14" i="3"/>
  <c r="H14" i="3"/>
  <c r="G14" i="3"/>
  <c r="F14" i="3"/>
  <c r="E14" i="3"/>
  <c r="D14" i="3"/>
  <c r="C14" i="3"/>
  <c r="B14" i="3"/>
  <c r="M13" i="3"/>
  <c r="L13" i="3"/>
  <c r="K13" i="3"/>
  <c r="J13" i="3"/>
  <c r="I13" i="3"/>
  <c r="H13" i="3"/>
  <c r="G13" i="3"/>
  <c r="F13" i="3"/>
  <c r="E13" i="3"/>
  <c r="D13" i="3"/>
  <c r="C13" i="3"/>
  <c r="B13" i="3"/>
  <c r="P12" i="3"/>
  <c r="AG35" i="7"/>
  <c r="AG34" i="7"/>
  <c r="AG33" i="7"/>
  <c r="AG32" i="7"/>
  <c r="AG31" i="7"/>
  <c r="AG30" i="7"/>
  <c r="AG29" i="7"/>
  <c r="AG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AG9" i="7"/>
  <c r="AG8" i="7"/>
  <c r="AI64" i="6"/>
  <c r="AI63" i="6"/>
  <c r="AI62" i="6"/>
  <c r="AI61" i="6"/>
  <c r="AI60" i="6"/>
  <c r="AI59" i="6"/>
  <c r="AI58" i="6"/>
  <c r="AI57" i="6"/>
  <c r="AI56" i="6"/>
  <c r="AI55" i="6"/>
  <c r="AI54" i="6"/>
  <c r="AI53" i="6"/>
  <c r="AI52" i="6"/>
  <c r="AI51" i="6"/>
  <c r="AI50" i="6"/>
  <c r="AI49" i="6"/>
  <c r="AI48" i="6"/>
  <c r="AI47" i="6"/>
  <c r="AI46" i="6"/>
  <c r="AI45" i="6"/>
  <c r="AI44" i="6"/>
  <c r="AI43" i="6"/>
  <c r="AI42" i="6"/>
  <c r="AI41" i="6"/>
  <c r="AI40" i="6"/>
  <c r="AI39" i="6"/>
  <c r="AI38" i="6"/>
  <c r="AI37" i="6"/>
  <c r="AI36" i="6"/>
  <c r="AI35" i="6"/>
  <c r="AI34" i="6"/>
  <c r="AI33" i="6"/>
  <c r="AI32" i="6"/>
  <c r="AI31" i="6"/>
  <c r="AI30" i="6"/>
  <c r="AI29" i="6"/>
  <c r="AI28" i="6"/>
  <c r="AI27" i="6"/>
  <c r="AI26" i="6"/>
  <c r="AI25" i="6"/>
  <c r="AI24" i="6"/>
  <c r="AI23" i="6"/>
  <c r="AI22" i="6"/>
  <c r="AI21" i="6"/>
  <c r="AI20" i="6"/>
  <c r="AI19" i="6"/>
  <c r="AI18" i="6"/>
  <c r="AI17" i="6"/>
  <c r="AI16" i="6"/>
  <c r="AI15" i="6"/>
  <c r="AI14" i="6"/>
  <c r="AI13" i="6"/>
  <c r="AI12" i="6"/>
  <c r="AI11" i="6"/>
  <c r="AI9" i="6"/>
  <c r="AI8" i="6"/>
  <c r="A154" i="1"/>
  <c r="A152" i="1"/>
  <c r="A123" i="1"/>
  <c r="A118" i="1"/>
  <c r="A116" i="1"/>
  <c r="A114" i="1"/>
  <c r="E106" i="1"/>
  <c r="A242" i="1"/>
  <c r="A241" i="1"/>
  <c r="A240" i="1"/>
  <c r="A239" i="1"/>
  <c r="A238" i="1"/>
  <c r="A237" i="1"/>
  <c r="A236" i="1"/>
  <c r="A472" i="1"/>
  <c r="A470" i="1"/>
  <c r="A499" i="1"/>
  <c r="A498" i="1"/>
  <c r="A574" i="1"/>
  <c r="A573" i="1"/>
  <c r="A572" i="1"/>
  <c r="A571" i="1"/>
  <c r="A570" i="1"/>
  <c r="E568" i="1"/>
  <c r="A908" i="1"/>
  <c r="A958" i="1"/>
  <c r="A1037" i="1"/>
  <c r="A1250" i="1"/>
  <c r="A1333" i="1"/>
  <c r="A1405" i="1"/>
  <c r="A1565" i="1"/>
  <c r="A1564" i="1"/>
  <c r="A1563" i="1"/>
  <c r="A1561" i="1"/>
  <c r="A1560" i="1"/>
  <c r="A1559" i="1"/>
  <c r="A1558" i="1"/>
  <c r="A1557" i="1"/>
  <c r="A1556" i="1"/>
  <c r="A1554" i="1"/>
  <c r="A1553" i="1"/>
  <c r="A1552" i="1"/>
  <c r="A1551" i="1"/>
  <c r="A1550" i="1"/>
  <c r="A1548" i="1"/>
  <c r="A1547" i="1"/>
  <c r="A1545" i="1"/>
  <c r="A1544" i="1"/>
  <c r="A1543" i="1"/>
  <c r="A1542" i="1"/>
  <c r="A1541" i="1"/>
  <c r="A1540" i="1"/>
  <c r="A1538" i="1"/>
  <c r="A1537" i="1"/>
  <c r="A1536" i="1"/>
  <c r="A1535" i="1"/>
  <c r="A1534" i="1"/>
  <c r="A1533" i="1"/>
  <c r="A1532" i="1"/>
  <c r="A1853" i="1"/>
  <c r="E2125" i="1"/>
  <c r="A2281" i="1"/>
  <c r="A2280" i="1"/>
  <c r="A2279" i="1"/>
  <c r="E2289" i="1"/>
  <c r="A2334" i="1"/>
  <c r="A2339" i="1"/>
  <c r="A2338" i="1"/>
  <c r="A2381" i="1"/>
  <c r="A2380" i="1"/>
  <c r="A2379" i="1"/>
  <c r="A2378" i="1"/>
  <c r="A2377" i="1"/>
  <c r="A2376" i="1"/>
  <c r="A2422" i="1"/>
  <c r="A2421" i="1"/>
  <c r="A2420" i="1"/>
  <c r="A2419" i="1"/>
  <c r="A2418" i="1"/>
  <c r="A2502" i="1"/>
  <c r="A2501" i="1"/>
  <c r="A2500" i="1"/>
  <c r="A2499" i="1"/>
  <c r="A2498" i="1"/>
  <c r="A2497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37" i="1"/>
  <c r="A2536" i="1"/>
  <c r="B33" i="3" l="1"/>
  <c r="B37" i="3" s="1"/>
  <c r="D37" i="3" s="1"/>
  <c r="B35" i="3"/>
  <c r="B39" i="3" s="1"/>
  <c r="D39" i="3" s="1"/>
  <c r="I27" i="3"/>
  <c r="AF11" i="1" s="1"/>
  <c r="F27" i="3"/>
  <c r="AC11" i="1" s="1"/>
  <c r="K27" i="3"/>
  <c r="AH11" i="1" s="1"/>
  <c r="C26" i="3"/>
  <c r="Z10" i="1" s="1"/>
  <c r="K26" i="3"/>
  <c r="AH10" i="1" s="1"/>
  <c r="G27" i="3"/>
  <c r="AD11" i="1" s="1"/>
  <c r="D26" i="3"/>
  <c r="AA10" i="1" s="1"/>
  <c r="L26" i="3"/>
  <c r="AI10" i="1" s="1"/>
  <c r="H27" i="3"/>
  <c r="AE11" i="1" s="1"/>
  <c r="C24" i="3"/>
  <c r="Z8" i="1" s="1"/>
  <c r="K24" i="3"/>
  <c r="AH8" i="1" s="1"/>
  <c r="I24" i="3"/>
  <c r="AF8" i="1" s="1"/>
  <c r="B24" i="3"/>
  <c r="Y8" i="1" s="1"/>
  <c r="J24" i="3"/>
  <c r="AG8" i="1" s="1"/>
  <c r="I25" i="3"/>
  <c r="AF9" i="1" s="1"/>
  <c r="E26" i="3"/>
  <c r="AB10" i="1" s="1"/>
  <c r="M26" i="3"/>
  <c r="AJ10" i="1" s="1"/>
  <c r="E24" i="3"/>
  <c r="AB8" i="1" s="1"/>
  <c r="M24" i="3"/>
  <c r="AJ8" i="1" s="1"/>
  <c r="M27" i="3"/>
  <c r="AJ11" i="1" s="1"/>
  <c r="M25" i="3"/>
  <c r="AJ9" i="1" s="1"/>
  <c r="I26" i="3"/>
  <c r="AF10" i="1" s="1"/>
  <c r="H24" i="3"/>
  <c r="AE8" i="1" s="1"/>
  <c r="E27" i="3"/>
  <c r="AB11" i="1" s="1"/>
  <c r="K25" i="3"/>
  <c r="AH9" i="1" s="1"/>
  <c r="C27" i="3"/>
  <c r="Z11" i="1" s="1"/>
  <c r="L25" i="3"/>
  <c r="AI9" i="1" s="1"/>
  <c r="J27" i="3"/>
  <c r="AG11" i="1" s="1"/>
  <c r="H26" i="3"/>
  <c r="AE10" i="1" s="1"/>
  <c r="D27" i="3"/>
  <c r="AA11" i="1" s="1"/>
  <c r="L27" i="3"/>
  <c r="AI11" i="1" s="1"/>
  <c r="D24" i="3"/>
  <c r="AA8" i="1" s="1"/>
  <c r="L24" i="3"/>
  <c r="AI8" i="1" s="1"/>
  <c r="F24" i="3"/>
  <c r="AC8" i="1" s="1"/>
  <c r="G24" i="3"/>
  <c r="AD8" i="1" s="1"/>
  <c r="J25" i="3"/>
  <c r="AG9" i="1" s="1"/>
  <c r="J26" i="3"/>
  <c r="AG10" i="1" s="1"/>
  <c r="B26" i="3"/>
  <c r="Y10" i="1" s="1"/>
  <c r="F26" i="3"/>
  <c r="AC10" i="1" s="1"/>
  <c r="B25" i="3"/>
  <c r="Y9" i="1" s="1"/>
  <c r="F25" i="3"/>
  <c r="AC9" i="1" s="1"/>
  <c r="E25" i="3"/>
  <c r="AB9" i="1" s="1"/>
  <c r="D25" i="3"/>
  <c r="AA9" i="1" s="1"/>
  <c r="H25" i="3"/>
  <c r="AE9" i="1" s="1"/>
  <c r="C25" i="3"/>
  <c r="Z9" i="1" s="1"/>
  <c r="P14" i="3"/>
  <c r="G26" i="3"/>
  <c r="AD10" i="1" s="1"/>
  <c r="P20" i="3"/>
  <c r="P26" i="3" s="1"/>
  <c r="G25" i="3"/>
  <c r="AD9" i="1" s="1"/>
  <c r="P13" i="3"/>
  <c r="P23" i="3" s="1"/>
  <c r="B27" i="3"/>
  <c r="Y11" i="1" s="1"/>
  <c r="P18" i="3"/>
  <c r="P24" i="3" s="1"/>
  <c r="P19" i="3"/>
  <c r="P25" i="3" s="1"/>
  <c r="C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Figueroa</author>
    <author>Francisco Oliva</author>
  </authors>
  <commentList>
    <comment ref="W15" authorId="0" shapeId="0" xr:uid="{BF6D103D-4349-4940-AC59-BA30B2F13C93}">
      <text>
        <r>
          <rPr>
            <b/>
            <sz val="9"/>
            <color indexed="81"/>
            <rFont val="Tahoma"/>
            <family val="2"/>
          </rPr>
          <t>con IVA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1" authorId="0" shapeId="0" xr:uid="{397AA095-573D-4E18-92CE-2D8F26982B20}">
      <text>
        <r>
          <rPr>
            <b/>
            <sz val="9"/>
            <color indexed="81"/>
            <rFont val="Tahoma"/>
            <family val="2"/>
          </rPr>
          <t>Entrevistas</t>
        </r>
      </text>
    </comment>
    <comment ref="A182" authorId="0" shapeId="0" xr:uid="{308D6862-6F00-4E80-A81B-ABF2EDE5FE02}">
      <text>
        <r>
          <rPr>
            <b/>
            <sz val="9"/>
            <color indexed="81"/>
            <rFont val="Tahoma"/>
            <family val="2"/>
          </rPr>
          <t>Sala Donantes</t>
        </r>
      </text>
    </comment>
    <comment ref="A183" authorId="0" shapeId="0" xr:uid="{4B118AC7-7119-4726-9538-501F1CF90F51}">
      <text>
        <r>
          <rPr>
            <b/>
            <sz val="9"/>
            <color indexed="81"/>
            <rFont val="Tahoma"/>
            <family val="2"/>
          </rPr>
          <t>Entrevistas</t>
        </r>
      </text>
    </comment>
    <comment ref="H238" authorId="0" shapeId="0" xr:uid="{6D9A78CF-30A1-4FE2-9F68-A4F371AD1EC4}">
      <text>
        <r>
          <rPr>
            <b/>
            <sz val="9"/>
            <color indexed="81"/>
            <rFont val="Tahoma"/>
            <family val="2"/>
          </rPr>
          <t>No encontrado 2025</t>
        </r>
      </text>
    </comment>
    <comment ref="H243" authorId="0" shapeId="0" xr:uid="{677AA3CD-2CDC-47A8-A0E2-5DDBB54C9F0B}">
      <text>
        <r>
          <rPr>
            <b/>
            <sz val="9"/>
            <color indexed="81"/>
            <rFont val="Tahoma"/>
            <family val="2"/>
          </rPr>
          <t>No encontrado 2025</t>
        </r>
      </text>
    </comment>
    <comment ref="V273" authorId="0" shapeId="0" xr:uid="{7DE220CD-C3DA-408B-9491-0A76F5D9B76E}">
      <text>
        <r>
          <rPr>
            <b/>
            <sz val="9"/>
            <color indexed="81"/>
            <rFont val="Tahoma"/>
            <family val="2"/>
          </rPr>
          <t>1057472-75-LR20</t>
        </r>
      </text>
    </comment>
    <comment ref="H285" authorId="0" shapeId="0" xr:uid="{94FDF4E6-17F6-477A-9F9E-46A58A886A7D}">
      <text>
        <r>
          <rPr>
            <b/>
            <sz val="9"/>
            <color indexed="81"/>
            <rFont val="Tahoma"/>
            <family val="2"/>
          </rPr>
          <t>Reemplazo según mail SOB 29-08</t>
        </r>
      </text>
    </comment>
    <comment ref="V299" authorId="0" shapeId="0" xr:uid="{AB6999BB-9D98-4AEE-9068-C9333BC0069F}">
      <text>
        <r>
          <rPr>
            <b/>
            <sz val="9"/>
            <color indexed="81"/>
            <rFont val="Tahoma"/>
            <family val="2"/>
          </rPr>
          <t>MP Puntual 2024</t>
        </r>
      </text>
    </comment>
    <comment ref="H353" authorId="0" shapeId="0" xr:uid="{9EA5C8D9-6555-4BD8-815C-34CAD309E375}">
      <text>
        <r>
          <rPr>
            <b/>
            <sz val="9"/>
            <color indexed="81"/>
            <rFont val="Tahoma"/>
            <family val="2"/>
          </rPr>
          <t>Equipo robado, notificado</t>
        </r>
      </text>
    </comment>
    <comment ref="H357" authorId="0" shapeId="0" xr:uid="{B05509D9-6E42-4CFC-90CD-6EBC0FEB0EA6}">
      <text>
        <r>
          <rPr>
            <b/>
            <sz val="9"/>
            <color indexed="81"/>
            <rFont val="Tahoma"/>
            <family val="2"/>
          </rPr>
          <t>Equipo robado, notificado</t>
        </r>
      </text>
    </comment>
    <comment ref="H371" authorId="1" shapeId="0" xr:uid="{2E0C87AC-9D43-47F3-A22E-702D907060A3}">
      <text>
        <r>
          <rPr>
            <b/>
            <sz val="9"/>
            <color indexed="81"/>
            <rFont val="Tahoma"/>
            <charset val="1"/>
          </rPr>
          <t>NO ENCONTRADO EN SEPT 2025</t>
        </r>
      </text>
    </comment>
    <comment ref="H390" authorId="0" shapeId="0" xr:uid="{6B2B3989-D5C3-4FFE-BE14-FD980D3B2CCD}">
      <text>
        <r>
          <rPr>
            <b/>
            <sz val="9"/>
            <color indexed="81"/>
            <rFont val="Tahoma"/>
            <family val="2"/>
          </rPr>
          <t>no encontrado 2025</t>
        </r>
      </text>
    </comment>
    <comment ref="A412" authorId="0" shapeId="0" xr:uid="{796A139C-F324-4125-A6E7-FA62E4780F6C}">
      <text>
        <r>
          <rPr>
            <b/>
            <sz val="9"/>
            <color indexed="81"/>
            <rFont val="Tahoma"/>
            <family val="2"/>
          </rPr>
          <t>Almacenamiento</t>
        </r>
      </text>
    </comment>
    <comment ref="H412" authorId="0" shapeId="0" xr:uid="{8A1490D4-95A3-4A1C-BD56-857664E98CC2}">
      <text>
        <r>
          <rPr>
            <b/>
            <sz val="9"/>
            <color indexed="81"/>
            <rFont val="Tahoma"/>
            <family val="2"/>
          </rPr>
          <t>ANTES 1308009</t>
        </r>
      </text>
    </comment>
    <comment ref="A535" authorId="0" shapeId="0" xr:uid="{1F3E16DC-85D7-41E3-94F5-09016F74FFC3}">
      <text>
        <r>
          <rPr>
            <b/>
            <sz val="9"/>
            <color indexed="81"/>
            <rFont val="Tahoma"/>
            <family val="2"/>
          </rPr>
          <t>UPC ADULTO</t>
        </r>
      </text>
    </comment>
    <comment ref="H549" authorId="0" shapeId="0" xr:uid="{134D3F4B-42FB-44FA-A7A3-FA5060D8793E}">
      <text>
        <r>
          <rPr>
            <b/>
            <sz val="9"/>
            <color indexed="81"/>
            <rFont val="Tahoma"/>
            <family val="2"/>
          </rPr>
          <t xml:space="preserve">NO ENCONTRADO NO SE PLANIFICA
</t>
        </r>
      </text>
    </comment>
    <comment ref="H601" authorId="0" shapeId="0" xr:uid="{B57C7B33-EF7F-49ED-A9A1-DC614F9D9C6F}">
      <text>
        <r>
          <rPr>
            <b/>
            <sz val="9"/>
            <color indexed="81"/>
            <rFont val="Tahoma"/>
            <family val="2"/>
          </rPr>
          <t>4</t>
        </r>
      </text>
    </comment>
    <comment ref="AP601" authorId="0" shapeId="0" xr:uid="{5C75601F-7B6B-418B-9E48-37822D983ABE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V601" authorId="0" shapeId="0" xr:uid="{D999A799-DAB6-407B-8202-9C234C283ED1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H778" authorId="0" shapeId="0" xr:uid="{8F53519F-48AC-4471-BED8-AE009FD2EA88}">
      <text>
        <r>
          <rPr>
            <b/>
            <sz val="9"/>
            <color indexed="81"/>
            <rFont val="Tahoma"/>
            <family val="2"/>
          </rPr>
          <t>63</t>
        </r>
      </text>
    </comment>
    <comment ref="H779" authorId="0" shapeId="0" xr:uid="{6402E6F1-7BD7-471E-B0AC-B8B302F92CFD}">
      <text>
        <r>
          <rPr>
            <b/>
            <sz val="9"/>
            <color indexed="81"/>
            <rFont val="Tahoma"/>
            <family val="2"/>
          </rPr>
          <t>59</t>
        </r>
      </text>
    </comment>
    <comment ref="H780" authorId="0" shapeId="0" xr:uid="{C3901DF1-946B-4B5B-B2D6-E2C38E1F5E60}">
      <text>
        <r>
          <rPr>
            <b/>
            <sz val="9"/>
            <color indexed="81"/>
            <rFont val="Tahoma"/>
            <family val="2"/>
          </rPr>
          <t>53</t>
        </r>
      </text>
    </comment>
    <comment ref="H781" authorId="0" shapeId="0" xr:uid="{6F25783F-A01D-4461-BCD1-5C9DEEA1D875}">
      <text>
        <r>
          <rPr>
            <b/>
            <sz val="9"/>
            <color indexed="81"/>
            <rFont val="Tahoma"/>
            <family val="2"/>
          </rPr>
          <t>54</t>
        </r>
      </text>
    </comment>
    <comment ref="H782" authorId="0" shapeId="0" xr:uid="{EE45155E-7E4D-42DD-BEA2-AF453DF8036F}">
      <text>
        <r>
          <rPr>
            <b/>
            <sz val="9"/>
            <color indexed="81"/>
            <rFont val="Tahoma"/>
            <family val="2"/>
          </rPr>
          <t>60</t>
        </r>
      </text>
    </comment>
    <comment ref="H783" authorId="0" shapeId="0" xr:uid="{14310779-96E4-415B-ABB9-A7B8109E4DAB}">
      <text>
        <r>
          <rPr>
            <b/>
            <sz val="9"/>
            <color indexed="81"/>
            <rFont val="Tahoma"/>
            <family val="2"/>
          </rPr>
          <t>62</t>
        </r>
      </text>
    </comment>
    <comment ref="A863" authorId="0" shapeId="0" xr:uid="{F6B833BC-EAEF-4E51-BB44-284E2DA5405D}">
      <text>
        <r>
          <rPr>
            <b/>
            <sz val="9"/>
            <color indexed="81"/>
            <rFont val="Tahoma"/>
            <family val="2"/>
          </rPr>
          <t>Sala de Estar</t>
        </r>
      </text>
    </comment>
    <comment ref="E863" authorId="0" shapeId="0" xr:uid="{5B77E9E5-E810-467D-BB61-80A416E9EA87}">
      <text>
        <r>
          <rPr>
            <b/>
            <sz val="9"/>
            <color indexed="81"/>
            <rFont val="Tahoma"/>
            <family val="2"/>
          </rPr>
          <t xml:space="preserve">REFRI DE ALIMENTOS </t>
        </r>
      </text>
    </comment>
    <comment ref="H907" authorId="0" shapeId="0" xr:uid="{134875F9-B5B3-4EE9-BB2C-34AE32C4FFE3}">
      <text>
        <r>
          <rPr>
            <b/>
            <sz val="9"/>
            <color indexed="81"/>
            <rFont val="Tahoma"/>
            <family val="2"/>
          </rPr>
          <t>reemplazado a 1000041174 por garantía PV Equip. 06-10-2022</t>
        </r>
      </text>
    </comment>
    <comment ref="A912" authorId="0" shapeId="0" xr:uid="{4AC53F81-701A-44F2-81F8-F7C6AB81CCC5}">
      <text>
        <r>
          <rPr>
            <b/>
            <sz val="9"/>
            <color indexed="81"/>
            <rFont val="Tahoma"/>
            <family val="2"/>
          </rPr>
          <t>Despacho Transfusional</t>
        </r>
      </text>
    </comment>
    <comment ref="U912" authorId="0" shapeId="0" xr:uid="{EF66AC5E-5DE6-4EDA-975B-CA2726B47C75}">
      <text>
        <r>
          <rPr>
            <b/>
            <sz val="9"/>
            <color indexed="81"/>
            <rFont val="Tahoma"/>
            <family val="2"/>
          </rPr>
          <t xml:space="preserve">Servicios H Y H </t>
        </r>
      </text>
    </comment>
    <comment ref="U913" authorId="0" shapeId="0" xr:uid="{73F4E8D3-5373-4FDF-901F-685CF8FC714D}">
      <text>
        <r>
          <rPr>
            <b/>
            <sz val="9"/>
            <color indexed="81"/>
            <rFont val="Tahoma"/>
            <family val="2"/>
          </rPr>
          <t xml:space="preserve">Servicios H Y H </t>
        </r>
      </text>
    </comment>
    <comment ref="A914" authorId="0" shapeId="0" xr:uid="{0A3C826F-BCE5-4F3B-A6B5-E530A3772BBF}">
      <text>
        <r>
          <rPr>
            <b/>
            <sz val="9"/>
            <color indexed="81"/>
            <rFont val="Tahoma"/>
            <family val="2"/>
          </rPr>
          <t>Despacho Transfusional</t>
        </r>
      </text>
    </comment>
    <comment ref="H958" authorId="0" shapeId="0" xr:uid="{48ABCFAB-DB55-4C9F-8466-1731B85C0241}">
      <text>
        <r>
          <rPr>
            <b/>
            <sz val="9"/>
            <color indexed="81"/>
            <rFont val="Tahoma"/>
            <family val="2"/>
          </rPr>
          <t>No encontrada</t>
        </r>
      </text>
    </comment>
    <comment ref="A961" authorId="0" shapeId="0" xr:uid="{EC9B966B-6381-4816-8EFC-E9EA82127241}">
      <text>
        <r>
          <rPr>
            <b/>
            <sz val="9"/>
            <color indexed="81"/>
            <rFont val="Tahoma"/>
            <family val="2"/>
          </rPr>
          <t>Almacenamiento</t>
        </r>
      </text>
    </comment>
    <comment ref="A962" authorId="0" shapeId="0" xr:uid="{2F4D1B1B-7998-4567-A4B9-5E159C94D88E}">
      <text>
        <r>
          <rPr>
            <b/>
            <sz val="9"/>
            <color indexed="81"/>
            <rFont val="Tahoma"/>
            <family val="2"/>
          </rPr>
          <t>Almacenamiento</t>
        </r>
      </text>
    </comment>
    <comment ref="H1082" authorId="0" shapeId="0" xr:uid="{FC36F413-642C-4FD8-96A6-34CF8833250E}">
      <text>
        <r>
          <rPr>
            <b/>
            <sz val="9"/>
            <color indexed="81"/>
            <rFont val="Tahoma"/>
            <family val="2"/>
          </rPr>
          <t>28-03-25 se corrige serie (se saca L) según correo SOB</t>
        </r>
      </text>
    </comment>
    <comment ref="A1238" authorId="0" shapeId="0" xr:uid="{CBB70050-8D7E-4F51-93DC-B1DE7E99428B}">
      <text>
        <r>
          <rPr>
            <b/>
            <sz val="9"/>
            <color indexed="81"/>
            <rFont val="Tahoma"/>
            <family val="2"/>
          </rPr>
          <t>Despacho Transfusional</t>
        </r>
      </text>
    </comment>
    <comment ref="A1239" authorId="0" shapeId="0" xr:uid="{197341B5-EB7C-49B2-A484-DF92F9A1E434}">
      <text>
        <r>
          <rPr>
            <b/>
            <sz val="9"/>
            <color indexed="81"/>
            <rFont val="Tahoma"/>
            <family val="2"/>
          </rPr>
          <t>Sala Donantes</t>
        </r>
      </text>
    </comment>
    <comment ref="A1240" authorId="0" shapeId="0" xr:uid="{04B53145-F9CB-40DA-86C2-A203B965341E}">
      <text>
        <r>
          <rPr>
            <b/>
            <sz val="9"/>
            <color indexed="81"/>
            <rFont val="Tahoma"/>
            <family val="2"/>
          </rPr>
          <t>Sala Donantes</t>
        </r>
      </text>
    </comment>
    <comment ref="A1241" authorId="0" shapeId="0" xr:uid="{7862AC01-214F-4A9A-AEF5-1FFDAE8B06F7}">
      <text>
        <r>
          <rPr>
            <b/>
            <sz val="9"/>
            <color indexed="81"/>
            <rFont val="Tahoma"/>
            <family val="2"/>
          </rPr>
          <t>Sala Donantes</t>
        </r>
      </text>
    </comment>
    <comment ref="A1242" authorId="0" shapeId="0" xr:uid="{884AEE07-DF51-41EF-9E04-32C5EE4EADC6}">
      <text>
        <r>
          <rPr>
            <b/>
            <sz val="9"/>
            <color indexed="81"/>
            <rFont val="Tahoma"/>
            <family val="2"/>
          </rPr>
          <t>Sala Donantes (guardado en cajón)</t>
        </r>
      </text>
    </comment>
    <comment ref="A1243" authorId="0" shapeId="0" xr:uid="{B3629919-48D9-42D2-8D74-CED29E92745A}">
      <text>
        <r>
          <rPr>
            <b/>
            <sz val="9"/>
            <color indexed="81"/>
            <rFont val="Tahoma"/>
            <family val="2"/>
          </rPr>
          <t>Almacenamiento</t>
        </r>
      </text>
    </comment>
    <comment ref="A1244" authorId="0" shapeId="0" xr:uid="{6E837A2B-24DD-45EE-8C40-FE20A5F350B8}">
      <text>
        <r>
          <rPr>
            <b/>
            <sz val="9"/>
            <color indexed="81"/>
            <rFont val="Tahoma"/>
            <family val="2"/>
          </rPr>
          <t>Sala Donantes</t>
        </r>
      </text>
    </comment>
    <comment ref="A1245" authorId="0" shapeId="0" xr:uid="{81ECBEDB-6A76-4F80-8D9A-725794F8DD45}">
      <text>
        <r>
          <rPr>
            <b/>
            <sz val="9"/>
            <color indexed="81"/>
            <rFont val="Tahoma"/>
            <family val="2"/>
          </rPr>
          <t>Sala Donantes</t>
        </r>
      </text>
    </comment>
    <comment ref="H1312" authorId="0" shapeId="0" xr:uid="{EFBD8A5C-E745-4D5A-AB1A-60F24FB752ED}">
      <text>
        <r>
          <rPr>
            <b/>
            <sz val="9"/>
            <color indexed="81"/>
            <rFont val="Tahoma"/>
            <family val="2"/>
          </rPr>
          <t>prestamo en CAE</t>
        </r>
      </text>
    </comment>
    <comment ref="A1328" authorId="0" shapeId="0" xr:uid="{443E445F-4BCD-4970-BAAB-7C4D12253DFA}">
      <text>
        <r>
          <rPr>
            <b/>
            <sz val="9"/>
            <color indexed="81"/>
            <rFont val="Tahoma"/>
            <family val="2"/>
          </rPr>
          <t>INVENTARIO INDICA ESTERILIZACIÓN</t>
        </r>
      </text>
    </comment>
    <comment ref="H1364" authorId="0" shapeId="0" xr:uid="{9183372A-12EF-4B78-BC5A-0961E2997DFA}">
      <text>
        <r>
          <rPr>
            <b/>
            <sz val="9"/>
            <color indexed="81"/>
            <rFont val="Tahoma"/>
            <family val="2"/>
          </rPr>
          <t>Ambulatoria</t>
        </r>
      </text>
    </comment>
    <comment ref="G1479" authorId="0" shapeId="0" xr:uid="{C840D8E6-B481-4FC4-84DA-AF4B3943B77D}">
      <text>
        <r>
          <rPr>
            <b/>
            <sz val="9"/>
            <color indexed="81"/>
            <rFont val="Tahoma"/>
            <family val="2"/>
          </rPr>
          <t>1057862-3-LR22</t>
        </r>
      </text>
    </comment>
    <comment ref="H1528" authorId="0" shapeId="0" xr:uid="{DA945E51-14D1-47EF-B8B6-2E4DFF712F0D}">
      <text>
        <r>
          <rPr>
            <b/>
            <sz val="9"/>
            <color indexed="81"/>
            <rFont val="Tahoma"/>
            <family val="2"/>
          </rPr>
          <t>1</t>
        </r>
      </text>
    </comment>
    <comment ref="H1944" authorId="0" shapeId="0" xr:uid="{B72B466C-D67F-44ED-A059-F194D7DE72A4}">
      <text>
        <r>
          <rPr>
            <b/>
            <sz val="9"/>
            <color indexed="81"/>
            <rFont val="Tahoma"/>
            <family val="2"/>
          </rPr>
          <t xml:space="preserve">NO ENCONTRADOS DESDE 2023 NOTIFICADO
</t>
        </r>
      </text>
    </comment>
    <comment ref="H1945" authorId="0" shapeId="0" xr:uid="{6A248E7D-47B0-4685-94C9-66834D456AFA}">
      <text>
        <r>
          <rPr>
            <b/>
            <sz val="9"/>
            <color indexed="81"/>
            <rFont val="Tahoma"/>
            <family val="2"/>
          </rPr>
          <t>NO ENCONTRADOS DESDE 2023 NOTIFICADO</t>
        </r>
      </text>
    </comment>
    <comment ref="AJ1955" authorId="0" shapeId="0" xr:uid="{8B492DF7-8075-4A78-9201-BFA3461B59DB}">
      <text>
        <r>
          <rPr>
            <b/>
            <sz val="9"/>
            <color indexed="81"/>
            <rFont val="Tahoma"/>
            <family val="2"/>
          </rPr>
          <t>Equipo sin uso, enviado a bodega externa</t>
        </r>
      </text>
    </comment>
    <comment ref="H2024" authorId="0" shapeId="0" xr:uid="{A867B4FC-C7A5-4207-BB2F-6F503D519503}">
      <text>
        <r>
          <rPr>
            <b/>
            <sz val="9"/>
            <color indexed="81"/>
            <rFont val="Tahoma"/>
            <family val="2"/>
          </rPr>
          <t>35</t>
        </r>
      </text>
    </comment>
    <comment ref="H2025" authorId="0" shapeId="0" xr:uid="{356D66A4-9D40-4941-B19C-C95B942A5FEB}">
      <text>
        <r>
          <rPr>
            <b/>
            <sz val="9"/>
            <color indexed="81"/>
            <rFont val="Tahoma"/>
            <family val="2"/>
          </rPr>
          <t>Carolina Figueroa: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172" authorId="0" shapeId="0" xr:uid="{FAC9A055-2636-43C7-B2E7-2C8B5EE8D761}">
      <text>
        <r>
          <rPr>
            <b/>
            <sz val="9"/>
            <color indexed="81"/>
            <rFont val="Tahoma"/>
            <family val="2"/>
          </rPr>
          <t>se encuentra en proceso sumarial (Resolución Exenta N°1116 de fecha 15 de abril de 2024</t>
        </r>
      </text>
    </comment>
    <comment ref="AS2246" authorId="0" shapeId="0" xr:uid="{074F15C2-FA6A-4888-ADC3-317EBC3CF646}">
      <text>
        <r>
          <rPr>
            <b/>
            <sz val="9"/>
            <color indexed="81"/>
            <rFont val="Tahoma"/>
            <family val="2"/>
          </rPr>
          <t>Equipo en comodato posta central</t>
        </r>
      </text>
    </comment>
    <comment ref="AL2286" authorId="0" shapeId="0" xr:uid="{65ED3163-681B-49FC-B60D-6CF86851A5DC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N2286" authorId="0" shapeId="0" xr:uid="{F8177A24-82E2-4EC2-9320-42C25FB14316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P2286" authorId="0" shapeId="0" xr:uid="{6D610FA0-5C85-4514-9F67-9AB6324935C2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R2286" authorId="0" shapeId="0" xr:uid="{69DD2066-10E0-4530-8F8C-6AF7DC4D7167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T2286" authorId="0" shapeId="0" xr:uid="{32921A65-A8F4-4DC4-8CDD-B160408B4054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V2286" authorId="0" shapeId="0" xr:uid="{5EE74378-8B07-4262-9569-6994FA238062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H2458" authorId="0" shapeId="0" xr:uid="{E46FD656-5DEF-4706-AC90-C6084CB981ED}">
      <text>
        <r>
          <rPr>
            <b/>
            <sz val="9"/>
            <color indexed="81"/>
            <rFont val="Tahoma"/>
            <family val="2"/>
          </rPr>
          <t>Citología (comparte pasillo)</t>
        </r>
      </text>
    </comment>
    <comment ref="H2459" authorId="0" shapeId="0" xr:uid="{3510BB59-CF7C-4857-80A4-E46075C9A231}">
      <text>
        <r>
          <rPr>
            <b/>
            <sz val="9"/>
            <color indexed="81"/>
            <rFont val="Tahoma"/>
            <family val="2"/>
          </rPr>
          <t>Histología (pasillo sola)</t>
        </r>
      </text>
    </comment>
    <comment ref="H2460" authorId="0" shapeId="0" xr:uid="{7DAC31D1-F005-40A6-89CC-AA72A9D16477}">
      <text>
        <r>
          <rPr>
            <b/>
            <sz val="9"/>
            <color indexed="81"/>
            <rFont val="Tahoma"/>
            <family val="2"/>
          </rPr>
          <t>Procesamiento (pasillo compartido)</t>
        </r>
      </text>
    </comment>
    <comment ref="AM2471" authorId="0" shapeId="0" xr:uid="{87BEF946-48F2-48C9-8D5F-DEE197130A2A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71" authorId="0" shapeId="0" xr:uid="{AB8251A2-C44F-4753-933D-8B3823C0AB5C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72" authorId="0" shapeId="0" xr:uid="{894FE5B6-8BD5-43E5-A092-DFFF55BFE862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72" authorId="0" shapeId="0" xr:uid="{07FDB393-5103-4A7E-A5C0-1D55C9DC38C4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73" authorId="0" shapeId="0" xr:uid="{E3719FA4-F55C-4420-B0E5-B6CC86822571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73" authorId="0" shapeId="0" xr:uid="{6000EF6F-37D5-40FC-BCE5-C386961A82A6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74" authorId="0" shapeId="0" xr:uid="{988328A6-9F0C-42F0-AAB9-B60C5695ECCF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74" authorId="0" shapeId="0" xr:uid="{D4DAE1F1-089E-4F54-9875-3A61123A6194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75" authorId="0" shapeId="0" xr:uid="{C70FF9EA-D702-4EAF-B830-1729AF4E91E9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75" authorId="0" shapeId="0" xr:uid="{4497499C-A872-4F48-90C2-9AC5E3DE6816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76" authorId="0" shapeId="0" xr:uid="{B6128C0C-D742-4D5B-8A1E-C4D923AF77B8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76" authorId="0" shapeId="0" xr:uid="{31292D36-40DE-4EF7-AA9F-6BCD39A6E038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77" authorId="0" shapeId="0" xr:uid="{3C6274EF-598E-4AAC-ADD6-9E7632B2127C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77" authorId="0" shapeId="0" xr:uid="{0C6434A3-83DD-46B9-987F-721202108B20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78" authorId="0" shapeId="0" xr:uid="{D661BEBD-6FEB-477E-8BAB-119F03C66B63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78" authorId="0" shapeId="0" xr:uid="{27759A93-62F4-40E0-B301-3B55FF678BDD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79" authorId="0" shapeId="0" xr:uid="{89AE56C3-D19A-4FED-8312-DE7992FB6A30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79" authorId="0" shapeId="0" xr:uid="{71272E66-49F3-4E34-9B63-03F1DA00CE42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80" authorId="0" shapeId="0" xr:uid="{F4EEA7A0-185E-44CD-95B1-E84BD0DC3212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80" authorId="0" shapeId="0" xr:uid="{9D0F7E52-92A8-4F8F-9130-3CFFEA577E42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81" authorId="0" shapeId="0" xr:uid="{2C3103F1-1888-4315-B2A0-60ACF225351A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81" authorId="0" shapeId="0" xr:uid="{A4C5632E-3143-46E0-9969-98A22145F3B2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82" authorId="0" shapeId="0" xr:uid="{94807E8A-8F78-415B-A9C5-0346F3CA4857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82" authorId="0" shapeId="0" xr:uid="{2CA68925-3F4B-4F0D-82C7-35394AA57755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83" authorId="0" shapeId="0" xr:uid="{89ACF57A-F89C-49B0-ADA7-60AA95302952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83" authorId="0" shapeId="0" xr:uid="{F94AD8C8-6FF3-44A1-81DF-83F06496413C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84" authorId="0" shapeId="0" xr:uid="{7F61B128-46F8-4146-9870-2E36BE0A524D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84" authorId="0" shapeId="0" xr:uid="{515B1952-EE05-466F-A938-E1FFB3B4EC27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85" authorId="0" shapeId="0" xr:uid="{9B1918C9-46F5-4619-BB5C-876F1B4D696D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85" authorId="0" shapeId="0" xr:uid="{9ABC94C9-0C0D-40FF-92F0-DF76ABF62BC0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AM2486" authorId="0" shapeId="0" xr:uid="{1DD92FF6-1AE7-400F-8953-8498DF5B0F89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S2486" authorId="0" shapeId="0" xr:uid="{4961B65A-3DA3-4373-AC48-62FF55F42EDE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H2574" authorId="0" shapeId="0" xr:uid="{36B6B300-3861-4F66-8965-8B9A1BF6A51E}">
      <text>
        <r>
          <rPr>
            <b/>
            <sz val="9"/>
            <color indexed="81"/>
            <rFont val="Tahoma"/>
            <family val="2"/>
          </rPr>
          <t>1</t>
        </r>
      </text>
    </comment>
    <comment ref="H2582" authorId="0" shapeId="0" xr:uid="{9EDBE973-1736-4C3E-BB16-7524B3ED4284}">
      <text>
        <r>
          <rPr>
            <b/>
            <sz val="9"/>
            <color indexed="81"/>
            <rFont val="Tahoma"/>
            <family val="2"/>
          </rPr>
          <t>2</t>
        </r>
      </text>
    </comment>
    <comment ref="H2583" authorId="0" shapeId="0" xr:uid="{7D10EF50-659E-472F-B5F1-C0B44585D12A}">
      <text>
        <r>
          <rPr>
            <sz val="9"/>
            <color indexed="81"/>
            <rFont val="Tahoma"/>
            <family val="2"/>
          </rPr>
          <t>1</t>
        </r>
      </text>
    </comment>
    <comment ref="H2617" authorId="0" shapeId="0" xr:uid="{3CD380E1-0B39-412D-A861-B0E40632C205}">
      <text>
        <r>
          <rPr>
            <b/>
            <sz val="9"/>
            <color indexed="81"/>
            <rFont val="Tahoma"/>
            <family val="2"/>
          </rPr>
          <t>NO ENCONTRADO NO SE PLANIFICA</t>
        </r>
      </text>
    </comment>
    <comment ref="H2621" authorId="0" shapeId="0" xr:uid="{B6101E30-4D8B-4BF9-8294-176D0881987A}">
      <text>
        <r>
          <rPr>
            <b/>
            <sz val="9"/>
            <color indexed="81"/>
            <rFont val="Tahoma"/>
            <family val="2"/>
          </rPr>
          <t>NO ENCONTRADO NO SE PLANIFICA</t>
        </r>
      </text>
    </comment>
    <comment ref="I2657" authorId="0" shapeId="0" xr:uid="{41B69525-379C-4438-86F3-8E6652732A7B}">
      <text>
        <r>
          <rPr>
            <b/>
            <sz val="9"/>
            <color indexed="81"/>
            <rFont val="Tahoma"/>
            <family val="2"/>
          </rPr>
          <t>2</t>
        </r>
      </text>
    </comment>
    <comment ref="I2658" authorId="0" shapeId="0" xr:uid="{7740DC30-127B-4D19-9959-A34E737325C7}">
      <text>
        <r>
          <rPr>
            <b/>
            <sz val="9"/>
            <color indexed="81"/>
            <rFont val="Tahoma"/>
            <family val="2"/>
          </rPr>
          <t>64</t>
        </r>
      </text>
    </comment>
    <comment ref="I2659" authorId="0" shapeId="0" xr:uid="{2AB05A73-4336-486A-926D-76A854223ED9}">
      <text>
        <r>
          <rPr>
            <b/>
            <sz val="9"/>
            <color indexed="81"/>
            <rFont val="Tahoma"/>
            <family val="2"/>
          </rPr>
          <t>23</t>
        </r>
      </text>
    </comment>
    <comment ref="I2660" authorId="0" shapeId="0" xr:uid="{453883E0-C73C-4167-B263-AF7ECFB2A4AB}">
      <text>
        <r>
          <rPr>
            <b/>
            <sz val="9"/>
            <color indexed="81"/>
            <rFont val="Tahoma"/>
            <family val="2"/>
          </rPr>
          <t>105</t>
        </r>
      </text>
    </comment>
    <comment ref="H2681" authorId="0" shapeId="0" xr:uid="{DAAC04E8-5CA0-4F9C-8A1B-2F146831B76F}">
      <text>
        <r>
          <rPr>
            <b/>
            <sz val="9"/>
            <color indexed="81"/>
            <rFont val="Tahoma"/>
            <family val="2"/>
          </rPr>
          <t>#70</t>
        </r>
      </text>
    </comment>
    <comment ref="H2684" authorId="0" shapeId="0" xr:uid="{04DFD136-2510-44A5-92E6-29E71585DD61}">
      <text>
        <r>
          <rPr>
            <b/>
            <sz val="9"/>
            <color indexed="81"/>
            <rFont val="Tahoma"/>
            <family val="2"/>
          </rPr>
          <t>C#33</t>
        </r>
      </text>
    </comment>
    <comment ref="H2685" authorId="0" shapeId="0" xr:uid="{1E70D2BE-A196-4A11-8562-C2A28A073DFD}">
      <text>
        <r>
          <rPr>
            <b/>
            <sz val="9"/>
            <color indexed="81"/>
            <rFont val="Tahoma"/>
            <family val="2"/>
          </rPr>
          <t># 80</t>
        </r>
      </text>
    </comment>
    <comment ref="X2708" authorId="0" shapeId="0" xr:uid="{F28D04D2-7635-4529-84DE-291B6BB5A8B8}">
      <text>
        <r>
          <rPr>
            <b/>
            <sz val="9"/>
            <color indexed="81"/>
            <rFont val="Tahoma"/>
            <family val="2"/>
          </rPr>
          <t>27-08 se eleimna MP de agosto, por cambio de peridicidad solicitada por SOB en mail del 31-07-2024</t>
        </r>
      </text>
    </comment>
    <comment ref="H2722" authorId="0" shapeId="0" xr:uid="{09D645F2-EF06-403C-98D1-C00617619130}">
      <text>
        <r>
          <rPr>
            <b/>
            <sz val="9"/>
            <color indexed="81"/>
            <rFont val="Tahoma"/>
            <family val="2"/>
          </rPr>
          <t>Box 195</t>
        </r>
      </text>
    </comment>
    <comment ref="V2722" authorId="0" shapeId="0" xr:uid="{C46748CE-74B2-4C11-90CC-5A0BA47256A3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H2723" authorId="0" shapeId="0" xr:uid="{BAEBA3E8-C10A-4B63-8775-9091E9F7CC10}">
      <text>
        <r>
          <rPr>
            <b/>
            <sz val="9"/>
            <color indexed="81"/>
            <rFont val="Tahoma"/>
            <family val="2"/>
          </rPr>
          <t>Box 194</t>
        </r>
      </text>
    </comment>
    <comment ref="V2723" authorId="0" shapeId="0" xr:uid="{7DC02DFF-58A7-494B-AB4B-E055876F37A8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H2724" authorId="0" shapeId="0" xr:uid="{58DB5BF9-A057-426E-B04C-2702C996267F}">
      <text>
        <r>
          <rPr>
            <b/>
            <sz val="9"/>
            <color indexed="81"/>
            <rFont val="Tahoma"/>
            <family val="2"/>
          </rPr>
          <t>Box 193</t>
        </r>
      </text>
    </comment>
    <comment ref="V2724" authorId="0" shapeId="0" xr:uid="{9F5D43D0-32DF-4BAF-ADE5-A9E490554F3F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H2725" authorId="0" shapeId="0" xr:uid="{FFC1ED7C-256E-4DB8-97A9-3F768ADA0D50}">
      <text>
        <r>
          <rPr>
            <b/>
            <sz val="9"/>
            <color indexed="81"/>
            <rFont val="Tahoma"/>
            <family val="2"/>
          </rPr>
          <t>BOX 192</t>
        </r>
      </text>
    </comment>
    <comment ref="V2725" authorId="0" shapeId="0" xr:uid="{7F13987D-201F-45B0-91EC-352C64AAE7F7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H2761" authorId="0" shapeId="0" xr:uid="{602B2486-CDCD-4009-B9C8-71664E55C316}">
      <text>
        <r>
          <rPr>
            <b/>
            <sz val="9"/>
            <color indexed="81"/>
            <rFont val="Tahoma"/>
            <family val="2"/>
          </rPr>
          <t>Carolina Figueroa:</t>
        </r>
        <r>
          <rPr>
            <sz val="9"/>
            <color indexed="81"/>
            <rFont val="Tahoma"/>
            <family val="2"/>
          </rPr>
          <t xml:space="preserve">
reemplazo serie 180528071845</t>
        </r>
      </text>
    </comment>
    <comment ref="H2766" authorId="0" shapeId="0" xr:uid="{C0B9C68A-A77E-4321-AACC-EB58AA1C5718}">
      <text>
        <r>
          <rPr>
            <b/>
            <sz val="9"/>
            <color indexed="81"/>
            <rFont val="Tahoma"/>
            <family val="2"/>
          </rPr>
          <t>REEMPLAZA A SERIE TZ1139520 COM1761</t>
        </r>
      </text>
    </comment>
    <comment ref="H2775" authorId="0" shapeId="0" xr:uid="{4F5ABFD2-E6C3-4F26-9247-9CD6E29CD5AD}">
      <text>
        <r>
          <rPr>
            <b/>
            <sz val="9"/>
            <color indexed="81"/>
            <rFont val="Tahoma"/>
            <family val="2"/>
          </rPr>
          <t># 15</t>
        </r>
      </text>
    </comment>
    <comment ref="H2776" authorId="0" shapeId="0" xr:uid="{981B7A10-9E1E-4FAF-9D42-E7A2BF6B3DB1}">
      <text>
        <r>
          <rPr>
            <b/>
            <sz val="9"/>
            <color indexed="81"/>
            <rFont val="Tahoma"/>
            <family val="2"/>
          </rPr>
          <t xml:space="preserve"># 14
</t>
        </r>
      </text>
    </comment>
    <comment ref="H2777" authorId="0" shapeId="0" xr:uid="{7CB9BFFC-309D-4DE0-94A7-515768E98B87}">
      <text>
        <r>
          <rPr>
            <b/>
            <sz val="9"/>
            <color indexed="81"/>
            <rFont val="Tahoma"/>
            <family val="2"/>
          </rPr>
          <t xml:space="preserve"># 13
</t>
        </r>
      </text>
    </comment>
    <comment ref="H2778" authorId="0" shapeId="0" xr:uid="{64F92D70-C1F9-4A20-8B26-11945EBEAFBF}">
      <text>
        <r>
          <rPr>
            <sz val="9"/>
            <color indexed="81"/>
            <rFont val="Tahoma"/>
            <family val="2"/>
          </rPr>
          <t xml:space="preserve"># 16
</t>
        </r>
      </text>
    </comment>
    <comment ref="H2792" authorId="0" shapeId="0" xr:uid="{52372D32-EA42-4E61-88F7-725AACD3C281}">
      <text>
        <r>
          <rPr>
            <b/>
            <sz val="9"/>
            <color indexed="81"/>
            <rFont val="Tahoma"/>
            <family val="2"/>
          </rPr>
          <t>090R0476N0008</t>
        </r>
      </text>
    </comment>
    <comment ref="H2795" authorId="0" shapeId="0" xr:uid="{F899FE0B-68F9-4D28-B3EB-A2E60A3A4B84}">
      <text>
        <r>
          <rPr>
            <b/>
            <sz val="9"/>
            <color indexed="81"/>
            <rFont val="Tahoma"/>
            <family val="2"/>
          </rPr>
          <t>2</t>
        </r>
      </text>
    </comment>
    <comment ref="H2819" authorId="0" shapeId="0" xr:uid="{6D8229B6-DF86-423D-9E8F-8CFF119DAABD}">
      <text>
        <r>
          <rPr>
            <b/>
            <sz val="9"/>
            <color indexed="81"/>
            <rFont val="Tahoma"/>
            <family val="2"/>
          </rPr>
          <t>Box 186</t>
        </r>
      </text>
    </comment>
    <comment ref="V2819" authorId="0" shapeId="0" xr:uid="{20623303-9097-48BD-8742-497C3FF476B2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H2820" authorId="0" shapeId="0" xr:uid="{8F51E8B5-08D0-4C25-AB05-2FCAB52CE6D5}">
      <text>
        <r>
          <rPr>
            <b/>
            <sz val="9"/>
            <color indexed="81"/>
            <rFont val="Tahoma"/>
            <family val="2"/>
          </rPr>
          <t>Box 188</t>
        </r>
      </text>
    </comment>
    <comment ref="V2820" authorId="0" shapeId="0" xr:uid="{B1CD707A-AA86-4F1E-B3D0-10CE2892EFE1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H2821" authorId="0" shapeId="0" xr:uid="{FD58ED0D-31F7-4CB2-89D6-8FC84F1C14F7}">
      <text>
        <r>
          <rPr>
            <b/>
            <sz val="9"/>
            <color indexed="81"/>
            <rFont val="Tahoma"/>
            <family val="2"/>
          </rPr>
          <t xml:space="preserve">Box 190
</t>
        </r>
      </text>
    </comment>
    <comment ref="V2821" authorId="0" shapeId="0" xr:uid="{1122D284-4B41-4C34-9215-585233E00D82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H2822" authorId="0" shapeId="0" xr:uid="{5BE34795-F905-47B2-9415-AF4A17BC1D88}">
      <text>
        <r>
          <rPr>
            <b/>
            <sz val="9"/>
            <color indexed="81"/>
            <rFont val="Tahoma"/>
            <family val="2"/>
          </rPr>
          <t>Box 191</t>
        </r>
      </text>
    </comment>
    <comment ref="V2822" authorId="0" shapeId="0" xr:uid="{DA9EF614-D737-4D89-9731-10783905108E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H2823" authorId="0" shapeId="0" xr:uid="{A6156895-F8EC-4574-B81A-EDE3B30C6295}">
      <text>
        <r>
          <rPr>
            <b/>
            <sz val="9"/>
            <color indexed="81"/>
            <rFont val="Tahoma"/>
            <family val="2"/>
          </rPr>
          <t>Box 187</t>
        </r>
      </text>
    </comment>
    <comment ref="V2823" authorId="0" shapeId="0" xr:uid="{5BEC32CF-93BE-4DB1-9327-9B7DC5A4E2E9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H2824" authorId="0" shapeId="0" xr:uid="{6E19D730-0299-45D0-9E8E-C3625C31C5E7}">
      <text>
        <r>
          <rPr>
            <b/>
            <sz val="9"/>
            <color indexed="81"/>
            <rFont val="Tahoma"/>
            <family val="2"/>
          </rPr>
          <t>Box 185</t>
        </r>
      </text>
    </comment>
    <comment ref="V2824" authorId="0" shapeId="0" xr:uid="{95E17BE0-B60D-433E-B17B-514916D507BB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H2825" authorId="0" shapeId="0" xr:uid="{9D7D54E0-D0E7-43BD-A02A-AB5E1100878D}">
      <text>
        <r>
          <rPr>
            <b/>
            <sz val="9"/>
            <color indexed="81"/>
            <rFont val="Tahoma"/>
            <family val="2"/>
          </rPr>
          <t>Box 189</t>
        </r>
      </text>
    </comment>
    <comment ref="V2825" authorId="0" shapeId="0" xr:uid="{568FCCE0-2D05-4556-B6F6-C31628152664}">
      <text>
        <r>
          <rPr>
            <b/>
            <sz val="9"/>
            <color indexed="81"/>
            <rFont val="Tahoma"/>
            <family val="2"/>
          </rPr>
          <t>1057862-5-LE23 EHL</t>
        </r>
      </text>
    </comment>
    <comment ref="G2855" authorId="0" shapeId="0" xr:uid="{AE9B53E8-9525-4FCB-894B-1A5B78DEBC68}">
      <text>
        <r>
          <rPr>
            <b/>
            <sz val="9"/>
            <color indexed="81"/>
            <rFont val="Tahoma"/>
            <family val="2"/>
          </rPr>
          <t xml:space="preserve">se actualiza modelo ONE CDF de equipo según correo SOB del 07-04-2025
</t>
        </r>
      </text>
    </comment>
    <comment ref="H2883" authorId="0" shapeId="0" xr:uid="{C1CF74B2-44B1-4B05-8DB9-70C9D70C8467}">
      <text>
        <r>
          <rPr>
            <b/>
            <sz val="9"/>
            <color indexed="81"/>
            <rFont val="Tahoma"/>
            <family val="2"/>
          </rPr>
          <t>Equipo incluye Monitor signos vitales, Mindray, Benevision N15, serie: F5-22036834</t>
        </r>
      </text>
    </comment>
    <comment ref="AK2883" authorId="0" shapeId="0" xr:uid="{30015B14-B792-419B-A315-C591D851A69B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Q2883" authorId="0" shapeId="0" xr:uid="{30B498AD-DE51-440E-A860-AA586807EF8A}">
      <text>
        <r>
          <rPr>
            <b/>
            <sz val="9"/>
            <color indexed="81"/>
            <rFont val="Tahoma"/>
            <family val="2"/>
          </rPr>
          <t xml:space="preserve">MP0
</t>
        </r>
      </text>
    </comment>
    <comment ref="H2894" authorId="0" shapeId="0" xr:uid="{E570469C-2414-4399-A477-ED1342E657ED}">
      <text>
        <r>
          <rPr>
            <b/>
            <sz val="9"/>
            <color indexed="81"/>
            <rFont val="Tahoma"/>
            <family val="2"/>
          </rPr>
          <t>se modifica serie según correo SOB 31-03-2025</t>
        </r>
      </text>
    </comment>
    <comment ref="H2930" authorId="0" shapeId="0" xr:uid="{0A242F14-52BE-4FBF-BF4E-D7630B007E5D}">
      <text>
        <r>
          <rPr>
            <b/>
            <sz val="9"/>
            <color indexed="81"/>
            <rFont val="Tahoma"/>
            <family val="2"/>
          </rPr>
          <t>5</t>
        </r>
      </text>
    </comment>
    <comment ref="H2948" authorId="0" shapeId="0" xr:uid="{E935120F-877E-4804-913C-73206E49A6B5}">
      <text>
        <r>
          <rPr>
            <b/>
            <sz val="9"/>
            <color indexed="81"/>
            <rFont val="Tahoma"/>
            <family val="2"/>
          </rPr>
          <t>Equipo incluye Monitor signos vitales, Mindray, Benevision N15, serie: F5-4C082131</t>
        </r>
      </text>
    </comment>
    <comment ref="AO2948" authorId="0" shapeId="0" xr:uid="{2AE70603-9C71-4800-BBF7-197AF5DB0CAF}">
      <text>
        <r>
          <rPr>
            <b/>
            <sz val="9"/>
            <color indexed="81"/>
            <rFont val="Tahoma"/>
            <family val="2"/>
          </rPr>
          <t>MP1</t>
        </r>
      </text>
    </comment>
    <comment ref="AU2948" authorId="0" shapeId="0" xr:uid="{C91B13A9-0C4A-4FBF-813F-E421674D1CD5}">
      <text>
        <r>
          <rPr>
            <b/>
            <sz val="9"/>
            <color indexed="81"/>
            <rFont val="Tahoma"/>
            <family val="2"/>
          </rPr>
          <t>MP0</t>
        </r>
      </text>
    </comment>
    <comment ref="Q2949" authorId="0" shapeId="0" xr:uid="{1409448D-0D72-4DC9-928C-B03BBC02B415}">
      <text>
        <r>
          <rPr>
            <b/>
            <sz val="9"/>
            <color indexed="81"/>
            <rFont val="Tahoma"/>
            <family val="2"/>
          </rPr>
          <t>JUNIO 2027..25 MESES DESDE MAYO 2025</t>
        </r>
      </text>
    </comment>
    <comment ref="U2984" authorId="0" shapeId="0" xr:uid="{33F2B4C1-0B00-48C5-8738-244F54BB3306}">
      <text>
        <r>
          <rPr>
            <b/>
            <sz val="9"/>
            <color indexed="81"/>
            <rFont val="Tahoma"/>
            <family val="2"/>
          </rPr>
          <t>Soporte.tecnico@gemco.cl</t>
        </r>
      </text>
    </comment>
    <comment ref="AK2984" authorId="0" shapeId="0" xr:uid="{98DEF9A5-9CE5-4D4A-BE2E-6077099BE4A0}">
      <text>
        <r>
          <rPr>
            <b/>
            <sz val="9"/>
            <color indexed="81"/>
            <rFont val="Tahoma"/>
            <family val="2"/>
          </rPr>
          <t>MP semestral enero 2026 con cambio de filtro HEPA y prefiltro incluido en garantía</t>
        </r>
      </text>
    </comment>
    <comment ref="AQ2984" authorId="0" shapeId="0" xr:uid="{A740CB9B-B43D-44D0-9E5F-9B04948E29D9}">
      <text>
        <r>
          <rPr>
            <b/>
            <sz val="9"/>
            <color indexed="81"/>
            <rFont val="Tahoma"/>
            <family val="2"/>
          </rPr>
          <t>mp anual julio 2026 con cambio de empaquetadura puerta, filtro HEPA y prefiltro incluido en garantía</t>
        </r>
      </text>
    </comment>
    <comment ref="V2985" authorId="0" shapeId="0" xr:uid="{204B7F8D-227E-48E5-BD57-B32B3DEFB227}">
      <text>
        <r>
          <rPr>
            <b/>
            <sz val="9"/>
            <color indexed="81"/>
            <rFont val="Tahoma"/>
            <family val="2"/>
          </rPr>
          <t>COMPRA CON CAJA CHICA EN EASY</t>
        </r>
      </text>
    </comment>
    <comment ref="X3098" authorId="0" shapeId="0" xr:uid="{499DFE07-1720-42CA-B20E-E8A8E4E532BE}">
      <text>
        <r>
          <rPr>
            <b/>
            <sz val="9"/>
            <color indexed="81"/>
            <rFont val="Tahoma"/>
            <family val="2"/>
          </rPr>
          <t>En proceso de instalación</t>
        </r>
      </text>
    </comment>
    <comment ref="H3103" authorId="0" shapeId="0" xr:uid="{B5718427-FFA5-4458-A611-115972CF3011}">
      <text>
        <r>
          <rPr>
            <b/>
            <sz val="9"/>
            <color indexed="81"/>
            <rFont val="Tahoma"/>
            <charset val="1"/>
          </rPr>
          <t>serie anterior 10000000334380 cambiada por garantía</t>
        </r>
      </text>
    </comment>
    <comment ref="V3113" authorId="0" shapeId="0" xr:uid="{DEFE5F32-8DCC-419F-9680-68D0EC869B3D}">
      <text>
        <r>
          <rPr>
            <b/>
            <sz val="9"/>
            <color indexed="81"/>
            <rFont val="Tahoma"/>
            <family val="2"/>
          </rPr>
          <t>Pedir cotización, MP no incluida en  compra</t>
        </r>
      </text>
    </comment>
    <comment ref="V3114" authorId="0" shapeId="0" xr:uid="{B1CF3F1D-8FA7-4557-B911-CFE94B570B27}">
      <text>
        <r>
          <rPr>
            <b/>
            <sz val="9"/>
            <color indexed="81"/>
            <rFont val="Tahoma"/>
            <family val="2"/>
          </rPr>
          <t>Pedir cotización, MP no incluida en  compra</t>
        </r>
      </text>
    </comment>
    <comment ref="AK3123" authorId="0" shapeId="0" xr:uid="{8EF4EF92-0F99-4C3A-A2A2-DE3350557AF9}">
      <text>
        <r>
          <rPr>
            <b/>
            <sz val="9"/>
            <color indexed="81"/>
            <rFont val="Tahoma"/>
            <family val="2"/>
          </rPr>
          <t>MP para el 2027</t>
        </r>
      </text>
    </comment>
  </commentList>
</comments>
</file>

<file path=xl/sharedStrings.xml><?xml version="1.0" encoding="utf-8"?>
<sst xmlns="http://schemas.openxmlformats.org/spreadsheetml/2006/main" count="59377" uniqueCount="4584">
  <si>
    <t>SERVICIO DE SALUD</t>
  </si>
  <si>
    <t>NOMBRE ESTABLECIMIENTO</t>
  </si>
  <si>
    <t>RESPONSABLE TÉCNICO</t>
  </si>
  <si>
    <t>AÑO DE LEVANTAMIENTO</t>
  </si>
  <si>
    <t>SERVICIO CLÍNICO</t>
  </si>
  <si>
    <t>RECINTO</t>
  </si>
  <si>
    <t>CLASE</t>
  </si>
  <si>
    <t>SUBCLASE</t>
  </si>
  <si>
    <t>NOMBRE EQUIPO</t>
  </si>
  <si>
    <t>MARCA</t>
  </si>
  <si>
    <t>MODELO</t>
  </si>
  <si>
    <t>SERIE</t>
  </si>
  <si>
    <t>N° INVENTARIO</t>
  </si>
  <si>
    <t>AÑO DE ADQUISICIÓN</t>
  </si>
  <si>
    <t>VIDA ÚTIL</t>
  </si>
  <si>
    <t>VIDA ÚTIL RESIDUAL</t>
  </si>
  <si>
    <t>PROPIO / ARRIENDO / COMODATO</t>
  </si>
  <si>
    <t>BAJO PLAN DE MANTENIMIENTO (SI / NO)</t>
  </si>
  <si>
    <t>FRECUENCIA ANUAL DE MANTENIMIENTO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</si>
  <si>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</si>
  <si>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</si>
  <si>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</si>
  <si>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</si>
  <si>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</si>
  <si>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</si>
  <si>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</si>
  <si>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</si>
  <si>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</si>
  <si>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</si>
  <si>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</si>
  <si>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</si>
  <si>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 PROVEEDOR O MANTENIMIENTO INTERNO</t>
  </si>
  <si>
    <t>CUMPLIMIENTO MANTENIMIENTO PREVENTIVO</t>
  </si>
  <si>
    <t>X</t>
  </si>
  <si>
    <t>PROGRAMADO</t>
  </si>
  <si>
    <t>√</t>
  </si>
  <si>
    <t>REALIZADO</t>
  </si>
  <si>
    <t>NO APLICA</t>
  </si>
  <si>
    <t>ꓣ</t>
  </si>
  <si>
    <t>REPROGRAMADO</t>
  </si>
  <si>
    <t>AÑO VENCIMIENTO GARANTÍA</t>
  </si>
  <si>
    <t>SI</t>
  </si>
  <si>
    <t>NO</t>
  </si>
  <si>
    <t>INTERNO</t>
  </si>
  <si>
    <t>EXTERNO</t>
  </si>
  <si>
    <t>COSTO ANUAL DE MANTENIMIENTO SEGÚN CONVENIO / PRECIO DE REFERENCIA MANTENIMIENTO ANUAL</t>
  </si>
  <si>
    <t>CRÍTICO</t>
  </si>
  <si>
    <t>RELEVANTE</t>
  </si>
  <si>
    <t>GASTO PROGRAMADO MP</t>
  </si>
  <si>
    <t>GASTO PROGRAMADO MC</t>
  </si>
  <si>
    <t>EJECUCIÓN GASTO MP</t>
  </si>
  <si>
    <t>EJECUCIÓN GASTO MC</t>
  </si>
  <si>
    <r>
      <t xml:space="preserve">IM </t>
    </r>
    <r>
      <rPr>
        <sz val="10"/>
        <color theme="1"/>
        <rFont val="Calibri"/>
        <family val="2"/>
      </rPr>
      <t>≥ 12</t>
    </r>
  </si>
  <si>
    <r>
      <t>CRÍTICO/ RELEVANTE / IM</t>
    </r>
    <r>
      <rPr>
        <b/>
        <sz val="10"/>
        <color theme="0"/>
        <rFont val="Calibri"/>
        <family val="2"/>
      </rPr>
      <t>≥12</t>
    </r>
    <r>
      <rPr>
        <b/>
        <sz val="10"/>
        <color theme="0"/>
        <rFont val="Calibri"/>
        <family val="2"/>
        <scheme val="minor"/>
      </rPr>
      <t xml:space="preserve"> / NO APLICA</t>
    </r>
  </si>
  <si>
    <t>N° MP PROGRAMADAS</t>
  </si>
  <si>
    <t>N° MP EJECUTADAS</t>
  </si>
  <si>
    <t>N° MP REPROGRAMADAS</t>
  </si>
  <si>
    <t>IM ≥ 12</t>
  </si>
  <si>
    <t>Etiquetas de fila</t>
  </si>
  <si>
    <t>(en blanco)</t>
  </si>
  <si>
    <t>Total general</t>
  </si>
  <si>
    <t>Suma de FRECUENCIA ANUAL DE MANTENIMIENTO</t>
  </si>
  <si>
    <t>N° MP EJECUTADAS EQC</t>
  </si>
  <si>
    <t>N° MP EJECUTADAS EQR</t>
  </si>
  <si>
    <t>N° MP EJECUTADAS IM≥12</t>
  </si>
  <si>
    <t>TOTAL MP PROGRAMADAS EQC</t>
  </si>
  <si>
    <t>TOTAL MP PROGRAMADAS EQR</t>
  </si>
  <si>
    <r>
      <t>TOTAL MP PROGRAMADAS IM</t>
    </r>
    <r>
      <rPr>
        <sz val="10"/>
        <color theme="1"/>
        <rFont val="Calibri"/>
        <family val="2"/>
      </rPr>
      <t>≥12</t>
    </r>
  </si>
  <si>
    <t>N° MP REPROGRAMADAS EQC</t>
  </si>
  <si>
    <t>N° MP REPROGRAMADAS EQR</t>
  </si>
  <si>
    <t>N° MP REPROGRAMADAS IM≥12</t>
  </si>
  <si>
    <t>% EJECUCIÓN MP TOTAL MENSUAL</t>
  </si>
  <si>
    <t>% EJECUCIÓN MP EQC MENSUAL</t>
  </si>
  <si>
    <t>% EJECUCIÓN MP EQR MENSUAL</t>
  </si>
  <si>
    <t>% EJECUCIÓN MP IM≥12 MENSUAL</t>
  </si>
  <si>
    <t>TOTAL MP PROGRAMADAS</t>
  </si>
  <si>
    <t>TOTAL MP EJECUTADAS</t>
  </si>
  <si>
    <t>TOTAL MP REPROGRAMADAS</t>
  </si>
  <si>
    <t>TOTAL MP EJECUTADAS EQC</t>
  </si>
  <si>
    <t>TOTAL MP EJECUTADAS EQR</t>
  </si>
  <si>
    <t>TOTAL MP EJECUTADAS IM≥12</t>
  </si>
  <si>
    <t>% EJECUCION ANUAL MP</t>
  </si>
  <si>
    <t>% EJECUCIÓN ANUAL EQC</t>
  </si>
  <si>
    <t>% EJECUCIÓN ANUAL EQR</t>
  </si>
  <si>
    <t>% EJECUCIÓN ANUAL IM≥12</t>
  </si>
  <si>
    <t>INDICADOR</t>
  </si>
  <si>
    <t>NIVEL ALCANZADO</t>
  </si>
  <si>
    <t>% EJECUCIÓN DEL GASTO MP</t>
  </si>
  <si>
    <t>% EJECUCIÓN DEL GASTO MC</t>
  </si>
  <si>
    <t>% EJECUCIÓN GASTO MP</t>
  </si>
  <si>
    <t>PROPIO</t>
  </si>
  <si>
    <t xml:space="preserve">ARRIENDO </t>
  </si>
  <si>
    <t>COMODATO</t>
  </si>
  <si>
    <t>PRÉSTAMO</t>
  </si>
  <si>
    <t>BUENO</t>
  </si>
  <si>
    <t xml:space="preserve">REGULAR </t>
  </si>
  <si>
    <t>MALO</t>
  </si>
  <si>
    <t>Suma de COSTO ANUAL DE MANTENIMIENTO SEGÚN CONVENIO / PRECIO DE REFERENCIA MANTENIMIENTO ANUAL</t>
  </si>
  <si>
    <t>AÑO INGRESO A PLAN DE MANTENIMIENTO (2023 / 2024 / 2025 / 2026)</t>
  </si>
  <si>
    <t>CONTROL MENSUAL EJECUCIÓN</t>
  </si>
  <si>
    <t>Nº</t>
  </si>
  <si>
    <t xml:space="preserve">NOMBRE CONVENIO DE MANTENIMIENTO </t>
  </si>
  <si>
    <t>FECHA RESOLUCIÓN</t>
  </si>
  <si>
    <t>FECHA DE EXPIRACION CONVENIO</t>
  </si>
  <si>
    <t>MONTO ANUAL ($)</t>
  </si>
  <si>
    <t>MONTO ($)</t>
  </si>
  <si>
    <t>MANTENIMIENTO CORRECTIVO</t>
  </si>
  <si>
    <t>TOTAL</t>
  </si>
  <si>
    <t>N° ORDEN DE COMPRA</t>
  </si>
  <si>
    <t>SUBASIGNACIÓN SIGFE</t>
  </si>
  <si>
    <t>Nº RESOLUCIÓN / ID / ORDEN DE COMPRA DEL CONVENIO</t>
  </si>
  <si>
    <t>N° ORDEN DE COMPRA / N° FACTURA</t>
  </si>
  <si>
    <t>22.06.006.003</t>
  </si>
  <si>
    <t>ESTABLECIMIENTO</t>
  </si>
  <si>
    <t>SEGUIMIENTO GASTO CONVENIOS DE MANTENIMIENTO</t>
  </si>
  <si>
    <t>22.06.006.004</t>
  </si>
  <si>
    <t>TIPO DE GASTO CORRECTIVO</t>
  </si>
  <si>
    <t>MONTO</t>
  </si>
  <si>
    <t>ADQUISICIÓN DE REPUESTOS</t>
  </si>
  <si>
    <t>ADQUISICIÓN DE INSUMOS</t>
  </si>
  <si>
    <t>ADQUISICION DE ACCESORIOS</t>
  </si>
  <si>
    <t>SEGUIMIENTO GASTO MANTENIMIENTO CORRECTIVO / ADQUISICIÓN DE REPUESTOS / ADQUISICIÓN DE INSUMOS / ADQUISICIÓN DE ACCESORIOS</t>
  </si>
  <si>
    <t>MONITOREO MENSUAL DEL PLAN</t>
  </si>
  <si>
    <t>% EJECUCIÓN GASTO MC</t>
  </si>
  <si>
    <t>DESCRIPCIÓN DE LA COMPRA</t>
  </si>
  <si>
    <t>BAJA, PARA REPOSICIÓN</t>
  </si>
  <si>
    <t>CONTRATO</t>
  </si>
  <si>
    <t>OTRO</t>
  </si>
  <si>
    <t>ESTADO (BUENO / REGULAR / MALO / BAJA)</t>
  </si>
  <si>
    <t>MANTENIMIENTO INTERNO O MANTENIMIENTO EXTERNO O CONTRATO</t>
  </si>
  <si>
    <t>ID CONVENIO DE MANTENIMIENTO / ID DE REFERENCIA / COTIZACIÓN DE REFERENCIA</t>
  </si>
  <si>
    <t xml:space="preserve">METROPOLITANO CENTRAL </t>
  </si>
  <si>
    <t>HOSPITAL EL CARMEN DR. LUIS VALENTÍN FERRADA</t>
  </si>
  <si>
    <t>FRANCISCO OLIVA</t>
  </si>
  <si>
    <t>3M</t>
  </si>
  <si>
    <t>MP vía licitación pública</t>
  </si>
  <si>
    <t>S/I</t>
  </si>
  <si>
    <t>Catre Clínico Eléctrico</t>
  </si>
  <si>
    <t>Acare Medical Science</t>
  </si>
  <si>
    <t>HCB-9433-C2</t>
  </si>
  <si>
    <t>H4355000285</t>
  </si>
  <si>
    <t>H4158350282</t>
  </si>
  <si>
    <t>H4354590182</t>
  </si>
  <si>
    <t>H4355240008</t>
  </si>
  <si>
    <t>H4355240019</t>
  </si>
  <si>
    <t>H4355240013</t>
  </si>
  <si>
    <t>H4355000269</t>
  </si>
  <si>
    <t>H4355000267</t>
  </si>
  <si>
    <t xml:space="preserve">Catre Clínico Manual </t>
  </si>
  <si>
    <t>HCB-E03</t>
  </si>
  <si>
    <t>AZ1424F70016</t>
  </si>
  <si>
    <t>AZ1424F70036</t>
  </si>
  <si>
    <t>AZ1424F70004</t>
  </si>
  <si>
    <t>AZ1424F70009</t>
  </si>
  <si>
    <t>AZ1410F70001</t>
  </si>
  <si>
    <t>AZ1410F70007</t>
  </si>
  <si>
    <t>AZ1410F70045</t>
  </si>
  <si>
    <t>AZ1424F70019</t>
  </si>
  <si>
    <t>AZ1424F70002</t>
  </si>
  <si>
    <t>AZ1424F70035</t>
  </si>
  <si>
    <t>AZ1424F70014</t>
  </si>
  <si>
    <t>Reenvasadora de Dosis Unitaria</t>
  </si>
  <si>
    <t>ACCUCHART</t>
  </si>
  <si>
    <t>CADET BLISTER</t>
  </si>
  <si>
    <t>E2C14580C</t>
  </si>
  <si>
    <t>MP</t>
  </si>
  <si>
    <t>E2C14581C</t>
  </si>
  <si>
    <t>Balanza Precisión Sobremesa</t>
  </si>
  <si>
    <t>Adams</t>
  </si>
  <si>
    <t>PGW453E</t>
  </si>
  <si>
    <t>AE430L1649</t>
  </si>
  <si>
    <t>AE430L1648</t>
  </si>
  <si>
    <t>AE428L681</t>
  </si>
  <si>
    <t>Balanza Analitica Sobremesa</t>
  </si>
  <si>
    <t>PW254</t>
  </si>
  <si>
    <t>AE4382810</t>
  </si>
  <si>
    <t>AE4382794</t>
  </si>
  <si>
    <t>PGW253E</t>
  </si>
  <si>
    <t>AE430L1465</t>
  </si>
  <si>
    <t>AE430L1460</t>
  </si>
  <si>
    <t>AE430845</t>
  </si>
  <si>
    <t>AE4382819</t>
  </si>
  <si>
    <t>ADE</t>
  </si>
  <si>
    <t>M304641-01</t>
  </si>
  <si>
    <t>Interno</t>
  </si>
  <si>
    <t>Motores Quirúrgicos de Traumatología para funcionar con baterias</t>
  </si>
  <si>
    <t>AESCULAP</t>
  </si>
  <si>
    <t>ACCULAN 3TI GA 672</t>
  </si>
  <si>
    <t>Corimed</t>
  </si>
  <si>
    <t>Motores Quirúrgicos Mini Fragmentos para Pabellones Quirúrgicos para funcionar con baterias</t>
  </si>
  <si>
    <t>ACCULAN 3TI GA 671</t>
  </si>
  <si>
    <t>Taladros Quirúrgicos para funcionar con baterias</t>
  </si>
  <si>
    <t>Expansores de Tejidos  para Pabellones Quirúrgicos</t>
  </si>
  <si>
    <t>BA 720 R</t>
  </si>
  <si>
    <t>B Braun</t>
  </si>
  <si>
    <t>S/S</t>
  </si>
  <si>
    <t>Carestream</t>
  </si>
  <si>
    <t>DryView 5950</t>
  </si>
  <si>
    <t>DIGIDENT</t>
  </si>
  <si>
    <t>1057472-41-LP19</t>
  </si>
  <si>
    <t>Ventilador Mecánico de Transporte</t>
  </si>
  <si>
    <t>Crítico</t>
  </si>
  <si>
    <t>ANALYTIC-I</t>
  </si>
  <si>
    <t>ALL-2000A</t>
  </si>
  <si>
    <t>SIERRA DE AUTOPSIA</t>
  </si>
  <si>
    <t>AS MEDIZINTECHNIK GMBH</t>
  </si>
  <si>
    <t>AS ELECTRO POWER</t>
  </si>
  <si>
    <t xml:space="preserve">Congelador Vertical de 1 Puerta </t>
  </si>
  <si>
    <t>Asber</t>
  </si>
  <si>
    <t>AF05G</t>
  </si>
  <si>
    <t>Imahe S.A.</t>
  </si>
  <si>
    <t xml:space="preserve">Refrigerador Vertical de 1 Puerta </t>
  </si>
  <si>
    <t>AS05G</t>
  </si>
  <si>
    <t>500000004033</t>
  </si>
  <si>
    <t>Atmos</t>
  </si>
  <si>
    <t>Auditron</t>
  </si>
  <si>
    <t>Rinomanometro con Computador Integrado</t>
  </si>
  <si>
    <t>ATMOS CUBE RHINOMANOMETER</t>
  </si>
  <si>
    <t>Máquina de Diálisis</t>
  </si>
  <si>
    <t>Dialog+ EVO</t>
  </si>
  <si>
    <t>Diapact CRRT</t>
  </si>
  <si>
    <t>Equipo de Hipotermia</t>
  </si>
  <si>
    <t>BARD MEDIVANCE</t>
  </si>
  <si>
    <t>ARTIC SUN 5000</t>
  </si>
  <si>
    <t>Mezclador de Aire Oxígeno</t>
  </si>
  <si>
    <t>Biomed</t>
  </si>
  <si>
    <t>B1408411</t>
  </si>
  <si>
    <t>500000002153</t>
  </si>
  <si>
    <t>B1408412</t>
  </si>
  <si>
    <t>500000002089</t>
  </si>
  <si>
    <t>B1408415</t>
  </si>
  <si>
    <t>500000002149</t>
  </si>
  <si>
    <t>B1408420</t>
  </si>
  <si>
    <t>500000002128</t>
  </si>
  <si>
    <t>B1408951</t>
  </si>
  <si>
    <t>500000002147</t>
  </si>
  <si>
    <t>B1408952</t>
  </si>
  <si>
    <t>500000002152</t>
  </si>
  <si>
    <t>B1408955</t>
  </si>
  <si>
    <t>500000002154</t>
  </si>
  <si>
    <t>B1408957</t>
  </si>
  <si>
    <t>B1408959</t>
  </si>
  <si>
    <t>500000002129</t>
  </si>
  <si>
    <t>B1408956</t>
  </si>
  <si>
    <t>500000002097</t>
  </si>
  <si>
    <t>B1408963</t>
  </si>
  <si>
    <t>500000002063</t>
  </si>
  <si>
    <t>B1408964</t>
  </si>
  <si>
    <t>500000002148</t>
  </si>
  <si>
    <t xml:space="preserve">B1408966 </t>
  </si>
  <si>
    <t>Bodystat</t>
  </si>
  <si>
    <t>1500MDD</t>
  </si>
  <si>
    <t>Equipos de Terapia Combinada de Sobremesa</t>
  </si>
  <si>
    <t>BTL</t>
  </si>
  <si>
    <t>BTL-5825S</t>
  </si>
  <si>
    <t>38-B-03648</t>
  </si>
  <si>
    <t>Electroestimuladores de Sobremesa</t>
  </si>
  <si>
    <t>5645 Puls</t>
  </si>
  <si>
    <t>38-B-04042</t>
  </si>
  <si>
    <t>38-B-04059</t>
  </si>
  <si>
    <t>38-B-04060</t>
  </si>
  <si>
    <t>38-B-04061</t>
  </si>
  <si>
    <t>038-B-05285</t>
  </si>
  <si>
    <t>Mesa Basculante</t>
  </si>
  <si>
    <t>BTL-1800 CAMILLA TILT</t>
  </si>
  <si>
    <t>Test de esfuerzo</t>
  </si>
  <si>
    <t>CARDIAC SCIENCE</t>
  </si>
  <si>
    <t>QUINTON Q-Stress</t>
  </si>
  <si>
    <t>HASP19633</t>
  </si>
  <si>
    <t xml:space="preserve">Monitor Signos Vitales </t>
  </si>
  <si>
    <t>Calentadores Móviles de Compresas</t>
  </si>
  <si>
    <t>Chattanooga</t>
  </si>
  <si>
    <t>M-2</t>
  </si>
  <si>
    <t>T2095</t>
  </si>
  <si>
    <t>Enfriadores móviles de compresas de acero inoxidable</t>
  </si>
  <si>
    <t>Colpac Chilling Unit - C 5</t>
  </si>
  <si>
    <t>CHOICEMED</t>
  </si>
  <si>
    <t>MD300M122</t>
  </si>
  <si>
    <t>102327300129</t>
  </si>
  <si>
    <t>Unidad Hiper/Hipotermia</t>
  </si>
  <si>
    <t>Cinccinnati</t>
  </si>
  <si>
    <t>BLANKETROL III</t>
  </si>
  <si>
    <t>142-3-03571</t>
  </si>
  <si>
    <t>EDITOR DE DVD/CD</t>
  </si>
  <si>
    <t>Codonics</t>
  </si>
  <si>
    <t>Virtua XR</t>
  </si>
  <si>
    <t>72C0076C</t>
  </si>
  <si>
    <t>500000003289</t>
  </si>
  <si>
    <t>Ergoespirómetro</t>
  </si>
  <si>
    <t>Cortex</t>
  </si>
  <si>
    <t>Metalyzer 3B R3</t>
  </si>
  <si>
    <t>ML3-225741523</t>
  </si>
  <si>
    <t>500000008022</t>
  </si>
  <si>
    <t>COSMED</t>
  </si>
  <si>
    <t>Equipo de Disfusion Pulmonar</t>
  </si>
  <si>
    <t>QUARK PFT</t>
  </si>
  <si>
    <t>Electrobisturí</t>
  </si>
  <si>
    <t>COVIDIEN-VALLEYLAB</t>
  </si>
  <si>
    <t>SURGISTAT II</t>
  </si>
  <si>
    <t>VL1412041X</t>
  </si>
  <si>
    <t>VL1412006X</t>
  </si>
  <si>
    <t xml:space="preserve">Electrobisturí  </t>
  </si>
  <si>
    <t>FORCE FX-8CS</t>
  </si>
  <si>
    <t>S2F05410AX</t>
  </si>
  <si>
    <t>1057472-104-LQ21</t>
  </si>
  <si>
    <t>S2I06352AX</t>
  </si>
  <si>
    <t>S2F05408AX</t>
  </si>
  <si>
    <t>S2I06384AX</t>
  </si>
  <si>
    <t>S2I06387AX</t>
  </si>
  <si>
    <t>S2I06370AX</t>
  </si>
  <si>
    <t>S2I06382AX</t>
  </si>
  <si>
    <t>S2I06386AX</t>
  </si>
  <si>
    <t>S2I06385AX</t>
  </si>
  <si>
    <t>S2F05212AX</t>
  </si>
  <si>
    <t>FORCE TRIAD</t>
  </si>
  <si>
    <t>T2J31996EX</t>
  </si>
  <si>
    <t>T2C28051EX</t>
  </si>
  <si>
    <t>T2I31752EX</t>
  </si>
  <si>
    <t>T2C28321EX</t>
  </si>
  <si>
    <t xml:space="preserve">Electrobisturí </t>
  </si>
  <si>
    <t>VL1412037X</t>
  </si>
  <si>
    <t>VL1412034X</t>
  </si>
  <si>
    <t>VL1412036X</t>
  </si>
  <si>
    <t>VL1412031X</t>
  </si>
  <si>
    <t>VL1412033X</t>
  </si>
  <si>
    <t>VL1412005X</t>
  </si>
  <si>
    <t>S2F05405AX</t>
  </si>
  <si>
    <t>Daewo</t>
  </si>
  <si>
    <t>RGE-2600 W</t>
  </si>
  <si>
    <t>MR5ZE468</t>
  </si>
  <si>
    <t>Equipo de prevención de hipotermia</t>
  </si>
  <si>
    <t>DeRoyal</t>
  </si>
  <si>
    <t>HotDog</t>
  </si>
  <si>
    <t>500000006103</t>
  </si>
  <si>
    <t>Refrigerador</t>
  </si>
  <si>
    <t>Desmon Scientific</t>
  </si>
  <si>
    <t>DS-AF140E</t>
  </si>
  <si>
    <t>FF1045DSK0912</t>
  </si>
  <si>
    <t>DS-FS15E</t>
  </si>
  <si>
    <t>FF1046DSK0912</t>
  </si>
  <si>
    <t>DS-GM14GB/I</t>
  </si>
  <si>
    <t>12POP041090</t>
  </si>
  <si>
    <t>DS-SB10V</t>
  </si>
  <si>
    <t>FF1047DSK0912</t>
  </si>
  <si>
    <t>Freezer -80</t>
  </si>
  <si>
    <t>DS-K568PL</t>
  </si>
  <si>
    <t xml:space="preserve">Refrigerador Doble Puerta con Termómetro 300-450 Lts. </t>
  </si>
  <si>
    <t>DS-SM40GB/I</t>
  </si>
  <si>
    <t>121POP041103</t>
  </si>
  <si>
    <t>121POP041096</t>
  </si>
  <si>
    <t>121POP041099</t>
  </si>
  <si>
    <t>Refrigerador con Termómetro 60 Lts</t>
  </si>
  <si>
    <t>FF1055DSK0912</t>
  </si>
  <si>
    <t>121POP041104</t>
  </si>
  <si>
    <t>FF1058DSK0912</t>
  </si>
  <si>
    <t>FF1057DSK0912</t>
  </si>
  <si>
    <t>FF1050DSK0912</t>
  </si>
  <si>
    <t>FF1059DSK0912</t>
  </si>
  <si>
    <t>FF1048DSK0912</t>
  </si>
  <si>
    <t>Refrigerador Doble Puerta de Vidrio</t>
  </si>
  <si>
    <t>12POP041094</t>
  </si>
  <si>
    <t>12POP041092</t>
  </si>
  <si>
    <t>12POP041091</t>
  </si>
  <si>
    <t>12POP041095</t>
  </si>
  <si>
    <t>121POP041102</t>
  </si>
  <si>
    <t>121POP041098</t>
  </si>
  <si>
    <t>FF1052DSK0912</t>
  </si>
  <si>
    <t>FF1056DSK0912</t>
  </si>
  <si>
    <t>FF1051DSK0912</t>
  </si>
  <si>
    <t>FF1053DSK0912</t>
  </si>
  <si>
    <t>Congelador -30°C</t>
  </si>
  <si>
    <t>DS-CV6</t>
  </si>
  <si>
    <t>CO0609DSK0317</t>
  </si>
  <si>
    <t>121POP041101</t>
  </si>
  <si>
    <t>FF1049DSK0912</t>
  </si>
  <si>
    <t>Máquina de Anestesia</t>
  </si>
  <si>
    <t>Dräger</t>
  </si>
  <si>
    <t>Primus IR/Kappa</t>
  </si>
  <si>
    <t xml:space="preserve">ASJA - 0228 </t>
  </si>
  <si>
    <t>COM5000001</t>
  </si>
  <si>
    <t xml:space="preserve">Crítico </t>
  </si>
  <si>
    <t>Incubadora de Transporte</t>
  </si>
  <si>
    <t>Globe Trotter TI500</t>
  </si>
  <si>
    <t>KM02156</t>
  </si>
  <si>
    <t>Ventilador Mecánico Fijo</t>
  </si>
  <si>
    <t>Babylog VN500</t>
  </si>
  <si>
    <t>ASHK-0152</t>
  </si>
  <si>
    <t>CAMILLA NEUROLOGICA BOBATH</t>
  </si>
  <si>
    <t>Ecopostural</t>
  </si>
  <si>
    <t>C-5914-M97-T15</t>
  </si>
  <si>
    <t>Detectores de Latidos Cardiofetales</t>
  </si>
  <si>
    <t>EDAN</t>
  </si>
  <si>
    <t>ED-SONOTRAX-II</t>
  </si>
  <si>
    <t>M13102390014</t>
  </si>
  <si>
    <t>Monitor Cardiofetal de Anteparto</t>
  </si>
  <si>
    <t>ED-F6-GEMELAR</t>
  </si>
  <si>
    <t>M13102500001</t>
  </si>
  <si>
    <t>M13102390017</t>
  </si>
  <si>
    <t>M13102510007</t>
  </si>
  <si>
    <t>M13102510015</t>
  </si>
  <si>
    <t>M13102510005</t>
  </si>
  <si>
    <t>M13102510010</t>
  </si>
  <si>
    <t>M13102510004</t>
  </si>
  <si>
    <t>M13102510012</t>
  </si>
  <si>
    <t>M13102510006</t>
  </si>
  <si>
    <t>M13102510002</t>
  </si>
  <si>
    <t>M13102510013</t>
  </si>
  <si>
    <t>M13102510020</t>
  </si>
  <si>
    <t>M13102510016</t>
  </si>
  <si>
    <t>M13102510009</t>
  </si>
  <si>
    <t>M13102510008</t>
  </si>
  <si>
    <t>M13102510018</t>
  </si>
  <si>
    <t>M13102510014</t>
  </si>
  <si>
    <t>M13102510017</t>
  </si>
  <si>
    <t>M13102510003</t>
  </si>
  <si>
    <t>M13102390006</t>
  </si>
  <si>
    <t>M13102510001</t>
  </si>
  <si>
    <t>M13102510019</t>
  </si>
  <si>
    <t>M13102390020</t>
  </si>
  <si>
    <t>M13102390012</t>
  </si>
  <si>
    <t>Cuna</t>
  </si>
  <si>
    <t>Ekipotel</t>
  </si>
  <si>
    <t>EPUB3520</t>
  </si>
  <si>
    <t>Refrigerador No Clínico (NC5)</t>
  </si>
  <si>
    <t>Electrolux</t>
  </si>
  <si>
    <t>ERM6195</t>
  </si>
  <si>
    <t>Litotriptor Intracorporeo Neumatico</t>
  </si>
  <si>
    <t>EMS</t>
  </si>
  <si>
    <t>SWIAA LITHOCLAST MASTER BASIC DEVICE</t>
  </si>
  <si>
    <t>BC02085</t>
  </si>
  <si>
    <t>Audiometro Portátil</t>
  </si>
  <si>
    <t>Entomed</t>
  </si>
  <si>
    <t>SA204</t>
  </si>
  <si>
    <t>EG110093</t>
  </si>
  <si>
    <t xml:space="preserve">Centrifugas Sobremesa Digital </t>
  </si>
  <si>
    <t>EPPENDORF</t>
  </si>
  <si>
    <t>5702AQ429558</t>
  </si>
  <si>
    <t>5702AQ329555</t>
  </si>
  <si>
    <t>Erbe</t>
  </si>
  <si>
    <t xml:space="preserve">Ecógrafo </t>
  </si>
  <si>
    <t xml:space="preserve">Gabinete de Bioseguridad </t>
  </si>
  <si>
    <t>Esco</t>
  </si>
  <si>
    <t>LA2-4A1</t>
  </si>
  <si>
    <t>2011-56321</t>
  </si>
  <si>
    <t>Campana de Extracción</t>
  </si>
  <si>
    <t>ADC-4B1-PP</t>
  </si>
  <si>
    <t>2016-107539</t>
  </si>
  <si>
    <t>2016-107540</t>
  </si>
  <si>
    <t>2016-107541</t>
  </si>
  <si>
    <t>Gabinete de Bioseguridad</t>
  </si>
  <si>
    <t>Cuna Recién Nacido</t>
  </si>
  <si>
    <t>Favero</t>
  </si>
  <si>
    <t>9LP0022 Horizon 20</t>
  </si>
  <si>
    <t>9LP0040</t>
  </si>
  <si>
    <t>9CU005</t>
  </si>
  <si>
    <t>Equipo Humidificador con generador de flujo</t>
  </si>
  <si>
    <t>AIRVO2</t>
  </si>
  <si>
    <t>MR850</t>
  </si>
  <si>
    <t>IW910AEA</t>
  </si>
  <si>
    <t>Bicicleta Estática</t>
  </si>
  <si>
    <t>CU 800</t>
  </si>
  <si>
    <t>CU800-2012-3-0003</t>
  </si>
  <si>
    <t>Trotadoras</t>
  </si>
  <si>
    <t>CT800</t>
  </si>
  <si>
    <t>Estación de Trabajo de Macroscopía con Lavadero</t>
  </si>
  <si>
    <t>Estación de Tallado</t>
  </si>
  <si>
    <t>FET-0014</t>
  </si>
  <si>
    <t>Analizador de Monitores</t>
  </si>
  <si>
    <t>Prosim 8</t>
  </si>
  <si>
    <t>Analizador de Ventilación Mecánica</t>
  </si>
  <si>
    <t>VT-305</t>
  </si>
  <si>
    <t>BF100551</t>
  </si>
  <si>
    <t>Analizador de Electrobisturí</t>
  </si>
  <si>
    <t>QA-ESII</t>
  </si>
  <si>
    <t>Analizador de Desfibrilador</t>
  </si>
  <si>
    <t>Impulse 7000</t>
  </si>
  <si>
    <t>Analizador Cardio-Fetal</t>
  </si>
  <si>
    <t>PS-320+MHF-1</t>
  </si>
  <si>
    <t>Analizador de Red Eléctrica</t>
  </si>
  <si>
    <t>434-II</t>
  </si>
  <si>
    <t>Analizador de Seguridad Eléctrica</t>
  </si>
  <si>
    <t>ESA 612</t>
  </si>
  <si>
    <t>Prosim 3</t>
  </si>
  <si>
    <t>Analizador de SPO2</t>
  </si>
  <si>
    <t>Spotligth</t>
  </si>
  <si>
    <t>ANALIZADOR DE INCUBADORA + RADIÓMETRO DE FOTOTERAPIA</t>
  </si>
  <si>
    <t>Equipo Medición de Audifonos para CAE</t>
  </si>
  <si>
    <t>Fonix</t>
  </si>
  <si>
    <t>FP 35</t>
  </si>
  <si>
    <t>Fresenius Medical Care</t>
  </si>
  <si>
    <t>Sleep Safe</t>
  </si>
  <si>
    <t>4PEA9790</t>
  </si>
  <si>
    <t>Sistema de Lavado para Limpieza de Filtros</t>
  </si>
  <si>
    <t xml:space="preserve">Multiuse - 06 </t>
  </si>
  <si>
    <t>B&amp;V Química e Ingeniería SpA.</t>
  </si>
  <si>
    <t>Torres para Endoscopia (Videoproc, fuente de luz y monitor)</t>
  </si>
  <si>
    <t>Fujifilm</t>
  </si>
  <si>
    <t>VP-4450 / XL-4450/SC-SX19</t>
  </si>
  <si>
    <t>1V568A424 / 15095A804 / 13-225109</t>
  </si>
  <si>
    <t>Endos Ltda</t>
  </si>
  <si>
    <t>1V568A382 / 15095A730 / 13-224480</t>
  </si>
  <si>
    <t>1V568A422 / 15095A797 / 13-225110</t>
  </si>
  <si>
    <t>1V568A380 / 15095A731 / 13-224484</t>
  </si>
  <si>
    <t>Videocolonoscopio Diagnóstico Adulto</t>
  </si>
  <si>
    <t>EC-590ZW/L</t>
  </si>
  <si>
    <t>4C559A088</t>
  </si>
  <si>
    <t>4C559A087</t>
  </si>
  <si>
    <t>Videopanendoscopio Terapéutico Adulto</t>
  </si>
  <si>
    <t>EG-530CT</t>
  </si>
  <si>
    <t>4G375A111</t>
  </si>
  <si>
    <t>Videocolonoscopio Diagnóstico Pediátrico</t>
  </si>
  <si>
    <t>EC-530LP</t>
  </si>
  <si>
    <t>4C657A120</t>
  </si>
  <si>
    <t>Videopanendoscopio Diagnóstico Adulto</t>
  </si>
  <si>
    <t>EG-590ZW</t>
  </si>
  <si>
    <t>4C657A126</t>
  </si>
  <si>
    <t>Videoduodenoscopio Adulto</t>
  </si>
  <si>
    <t>ED-530XT</t>
  </si>
  <si>
    <t>Videopanendoscopio Diagnóstico Pediátrico</t>
  </si>
  <si>
    <t>EG-530NW</t>
  </si>
  <si>
    <t>2G366D148</t>
  </si>
  <si>
    <t>2G366D147</t>
  </si>
  <si>
    <t>Videobroncoscopio Terapéutico Adulto</t>
  </si>
  <si>
    <t>EB-530T</t>
  </si>
  <si>
    <t>6B084A234</t>
  </si>
  <si>
    <t>Videobroncoscopio Terapéutico Pediátrico</t>
  </si>
  <si>
    <t>EB-530P</t>
  </si>
  <si>
    <t>1B085K035</t>
  </si>
  <si>
    <t xml:space="preserve">Videopanendoscopio Diagnóstico Adulto </t>
  </si>
  <si>
    <t>1G349K053</t>
  </si>
  <si>
    <t>1G349K055</t>
  </si>
  <si>
    <t>1C559K023</t>
  </si>
  <si>
    <t>Gambro</t>
  </si>
  <si>
    <t>Prisma Flex</t>
  </si>
  <si>
    <t>PA16212</t>
  </si>
  <si>
    <t>ECM Ingeniería</t>
  </si>
  <si>
    <t>General Electric</t>
  </si>
  <si>
    <t xml:space="preserve">Brightspeed Elite </t>
  </si>
  <si>
    <t>CT293886HM8</t>
  </si>
  <si>
    <t xml:space="preserve">Generador de Rayos X </t>
  </si>
  <si>
    <t>Definium 5000</t>
  </si>
  <si>
    <t>XRGEHC00422</t>
  </si>
  <si>
    <t>Generador de Rayos X en Arco en C</t>
  </si>
  <si>
    <t>OEC 9900 Elite</t>
  </si>
  <si>
    <t>ES-3602-CH</t>
  </si>
  <si>
    <t>PV Equip</t>
  </si>
  <si>
    <t>OEC Fluorostar 7900</t>
  </si>
  <si>
    <t>79-C5353D</t>
  </si>
  <si>
    <t>79-C5341D</t>
  </si>
  <si>
    <t>Optima XR 220</t>
  </si>
  <si>
    <t>XR1029462WK7</t>
  </si>
  <si>
    <t>XR1028344WK8-1</t>
  </si>
  <si>
    <t>Optima XR 640</t>
  </si>
  <si>
    <t>XR1028252WK3</t>
  </si>
  <si>
    <t>XR1028256WK4</t>
  </si>
  <si>
    <t>XR1028132WK7</t>
  </si>
  <si>
    <t>Senographe Essential</t>
  </si>
  <si>
    <t>XM6104MC4</t>
  </si>
  <si>
    <t>Fototerapia</t>
  </si>
  <si>
    <t>Bilisoft</t>
  </si>
  <si>
    <t>HFAR50758</t>
  </si>
  <si>
    <t>HFAR50759</t>
  </si>
  <si>
    <t>Engstrom Carestation</t>
  </si>
  <si>
    <t>CBCT01061</t>
  </si>
  <si>
    <t>CBCT01059</t>
  </si>
  <si>
    <t>CBCS00898</t>
  </si>
  <si>
    <t>Monitor de Apnea</t>
  </si>
  <si>
    <t>GETEMED</t>
  </si>
  <si>
    <t>VITAGUARD VG2100</t>
  </si>
  <si>
    <t>VITAG-VG2100</t>
  </si>
  <si>
    <t xml:space="preserve">Autoclave </t>
  </si>
  <si>
    <t>HS6613 ER2</t>
  </si>
  <si>
    <t>2524182-010-01</t>
  </si>
  <si>
    <t>433 LS</t>
  </si>
  <si>
    <t>URA012654</t>
  </si>
  <si>
    <t>Lavadora Ultrasonica</t>
  </si>
  <si>
    <t>2460 UC</t>
  </si>
  <si>
    <t>KSH12041</t>
  </si>
  <si>
    <t>Lavadora Desinfectadora Secadora 2 puertas</t>
  </si>
  <si>
    <t>46 - 4 DT</t>
  </si>
  <si>
    <t>W50036572</t>
  </si>
  <si>
    <t>Sistema de Manometría Alta Resolución y Sistema de Phmetrica con Impedenciometría 24 Horas</t>
  </si>
  <si>
    <t>Given Imaging</t>
  </si>
  <si>
    <t>ManoScan</t>
  </si>
  <si>
    <t xml:space="preserve">Equipo Potencial Evocado Portátil </t>
  </si>
  <si>
    <t>Grason Stadler</t>
  </si>
  <si>
    <t>GSI AUDIOSCREENER ABR</t>
  </si>
  <si>
    <t>GS33473</t>
  </si>
  <si>
    <t>Audiómetro Fijo</t>
  </si>
  <si>
    <t>GSI 61 HF</t>
  </si>
  <si>
    <t>GS0047131</t>
  </si>
  <si>
    <t>GS0047058</t>
  </si>
  <si>
    <t>GS0047034</t>
  </si>
  <si>
    <t>GS0047042</t>
  </si>
  <si>
    <t>Equipo Medición Potenciales Evocados Auditivos (Estudios Clinicos) y de Estado Estable, AudiometroCerebral (BERA)</t>
  </si>
  <si>
    <t>GSI AUDERA ASSR/AEP/CAEP/DPOAE</t>
  </si>
  <si>
    <t>GS06784</t>
  </si>
  <si>
    <t>Equipo Screening Emisiones Otoacusticas Portátil</t>
  </si>
  <si>
    <t>GSI AUDIOSCREENER OAE</t>
  </si>
  <si>
    <t>GS40209</t>
  </si>
  <si>
    <t>GS36480</t>
  </si>
  <si>
    <t>Impedanciómetro</t>
  </si>
  <si>
    <t>GSI TYMPSTAR V1</t>
  </si>
  <si>
    <t>GS0047350</t>
  </si>
  <si>
    <t>GS36477</t>
  </si>
  <si>
    <t>Grifols</t>
  </si>
  <si>
    <t>Elevador de Pacientes (TECLE PLUMA)</t>
  </si>
  <si>
    <t>Guldmann</t>
  </si>
  <si>
    <t>GL5</t>
  </si>
  <si>
    <t>1388312-0013</t>
  </si>
  <si>
    <t>Congelador de 500 litros, de -40°C a -80°C</t>
  </si>
  <si>
    <t>HAIER</t>
  </si>
  <si>
    <t xml:space="preserve">Refrigerador  Medicamentos  118 Lts </t>
  </si>
  <si>
    <t>HYC118A</t>
  </si>
  <si>
    <t>BE069DE0N00QEEBU003</t>
  </si>
  <si>
    <t xml:space="preserve">Refrigerador para Medicamentos  </t>
  </si>
  <si>
    <t>HYC-360</t>
  </si>
  <si>
    <t>B2D9J0019</t>
  </si>
  <si>
    <t>B2D9J0026</t>
  </si>
  <si>
    <t>DW-40L420F</t>
  </si>
  <si>
    <t>BEOH21G1TOOQJH4PXFP2</t>
  </si>
  <si>
    <t>Hamilton Medical</t>
  </si>
  <si>
    <t>C1</t>
  </si>
  <si>
    <t>G5</t>
  </si>
  <si>
    <t>7299</t>
  </si>
  <si>
    <t>7405</t>
  </si>
  <si>
    <t>7292</t>
  </si>
  <si>
    <t>3703</t>
  </si>
  <si>
    <t>3720</t>
  </si>
  <si>
    <t>7349</t>
  </si>
  <si>
    <t>7419</t>
  </si>
  <si>
    <t>7297</t>
  </si>
  <si>
    <t>7408</t>
  </si>
  <si>
    <t>T1</t>
  </si>
  <si>
    <t>3597</t>
  </si>
  <si>
    <t>7420</t>
  </si>
  <si>
    <t>7306</t>
  </si>
  <si>
    <t>7305</t>
  </si>
  <si>
    <t>Incubadora 36 Bolsas de Plaquetas - Conjunto con Agitador de Plaquetas</t>
  </si>
  <si>
    <t>Helmer</t>
  </si>
  <si>
    <t>PC900i / PF48i</t>
  </si>
  <si>
    <t>1009835 / 1009860</t>
  </si>
  <si>
    <t xml:space="preserve">Descongelador de Plasma </t>
  </si>
  <si>
    <t>DH8</t>
  </si>
  <si>
    <t>Hesselinc</t>
  </si>
  <si>
    <t>CDR-H111-BR</t>
  </si>
  <si>
    <t>000270</t>
  </si>
  <si>
    <t>000262</t>
  </si>
  <si>
    <t>000265</t>
  </si>
  <si>
    <t>000269</t>
  </si>
  <si>
    <t>000274</t>
  </si>
  <si>
    <t>000268</t>
  </si>
  <si>
    <t>000281</t>
  </si>
  <si>
    <t>000272</t>
  </si>
  <si>
    <t>Centrifuga 32 Tubos</t>
  </si>
  <si>
    <t>HETTICH</t>
  </si>
  <si>
    <t>UNIVERSAL 320</t>
  </si>
  <si>
    <t>Citocentrifuga</t>
  </si>
  <si>
    <t>Camas Eléctricas UPC</t>
  </si>
  <si>
    <t>Hill-Rom</t>
  </si>
  <si>
    <t>Total Care Connect SS</t>
  </si>
  <si>
    <t>N276AM2093</t>
  </si>
  <si>
    <t>N277AM2108</t>
  </si>
  <si>
    <t>N277AM2107</t>
  </si>
  <si>
    <t>N276AM2095</t>
  </si>
  <si>
    <t>N276AM2091</t>
  </si>
  <si>
    <t>N276AM2127</t>
  </si>
  <si>
    <t>N276AM2084</t>
  </si>
  <si>
    <t>N277AM2109</t>
  </si>
  <si>
    <t>Camas Eléctricas Adulto/Pediatrica</t>
  </si>
  <si>
    <t>HR900</t>
  </si>
  <si>
    <t>HRP002244619</t>
  </si>
  <si>
    <t>HRP002244410</t>
  </si>
  <si>
    <t>HRP002244177</t>
  </si>
  <si>
    <t>HRP002242131</t>
  </si>
  <si>
    <t>HRP002244616</t>
  </si>
  <si>
    <t>HRP002243553</t>
  </si>
  <si>
    <t>HRP002244391</t>
  </si>
  <si>
    <t>HRP002244409</t>
  </si>
  <si>
    <t>HRP002243807</t>
  </si>
  <si>
    <t>HRP002243456</t>
  </si>
  <si>
    <t>HRP002244044</t>
  </si>
  <si>
    <t>HRP002242048</t>
  </si>
  <si>
    <t>HRP002241200</t>
  </si>
  <si>
    <t>HRP002241665</t>
  </si>
  <si>
    <t>HRP002243939</t>
  </si>
  <si>
    <t>HRP002243967</t>
  </si>
  <si>
    <t>HRP002244411</t>
  </si>
  <si>
    <t>HRP002244178</t>
  </si>
  <si>
    <t>HRP002244117</t>
  </si>
  <si>
    <t>HRP002242636</t>
  </si>
  <si>
    <t>HRP002244431</t>
  </si>
  <si>
    <t>HRP002245967</t>
  </si>
  <si>
    <t>HRP002241565</t>
  </si>
  <si>
    <t>HRP002262636</t>
  </si>
  <si>
    <t>HRP002243785</t>
  </si>
  <si>
    <t>HRP002243453</t>
  </si>
  <si>
    <t>HRP002242130</t>
  </si>
  <si>
    <t>HRP002243502</t>
  </si>
  <si>
    <t>HRP002242571</t>
  </si>
  <si>
    <t>HRP002242579</t>
  </si>
  <si>
    <t>HRP002241247</t>
  </si>
  <si>
    <t>HRP002244012</t>
  </si>
  <si>
    <t>HRP002243994</t>
  </si>
  <si>
    <t>HRP002242049</t>
  </si>
  <si>
    <t>HRP002244066</t>
  </si>
  <si>
    <t>HRP002244217</t>
  </si>
  <si>
    <t>HRP002243409</t>
  </si>
  <si>
    <t>HRP002243256</t>
  </si>
  <si>
    <t>HRP002242685</t>
  </si>
  <si>
    <t>HRP002241086</t>
  </si>
  <si>
    <t>HRP002242065</t>
  </si>
  <si>
    <t>HRP002244011</t>
  </si>
  <si>
    <t>HRP002242565</t>
  </si>
  <si>
    <t>HRP002241241</t>
  </si>
  <si>
    <t>HRP002243576</t>
  </si>
  <si>
    <t>HRP002241591</t>
  </si>
  <si>
    <t>HRP002244334</t>
  </si>
  <si>
    <t>HRP002243455</t>
  </si>
  <si>
    <t>HRP002242684</t>
  </si>
  <si>
    <t>HRP002241452</t>
  </si>
  <si>
    <t>HRP002243249</t>
  </si>
  <si>
    <t>HRP002241964</t>
  </si>
  <si>
    <t>HRP002241577</t>
  </si>
  <si>
    <t>HRP002244617</t>
  </si>
  <si>
    <t>HRP002243387</t>
  </si>
  <si>
    <t>HRP002244219</t>
  </si>
  <si>
    <t>HRP002240620</t>
  </si>
  <si>
    <t>HRP002242702</t>
  </si>
  <si>
    <t>HRP002241500</t>
  </si>
  <si>
    <t>HRP002241862</t>
  </si>
  <si>
    <t>HRP002242635</t>
  </si>
  <si>
    <t>HRP002242581</t>
  </si>
  <si>
    <t>HRP002241201</t>
  </si>
  <si>
    <t>HRP002241589</t>
  </si>
  <si>
    <t>HRP002241239</t>
  </si>
  <si>
    <t>HRP002241104</t>
  </si>
  <si>
    <t>HRP002243486</t>
  </si>
  <si>
    <t>HRP002244172</t>
  </si>
  <si>
    <t>HRP002243935</t>
  </si>
  <si>
    <t>HRP002243250</t>
  </si>
  <si>
    <t>HRP002243338</t>
  </si>
  <si>
    <t>HRP002241185</t>
  </si>
  <si>
    <t>HRP002241103</t>
  </si>
  <si>
    <t>HRP002241202</t>
  </si>
  <si>
    <t>HRP002244120</t>
  </si>
  <si>
    <t>HRP002243844</t>
  </si>
  <si>
    <t>HRP002244207</t>
  </si>
  <si>
    <t>HRP002243255</t>
  </si>
  <si>
    <t>HRP002244467</t>
  </si>
  <si>
    <t>HRP002244596</t>
  </si>
  <si>
    <t>HRP002242733</t>
  </si>
  <si>
    <t>HRP002241610</t>
  </si>
  <si>
    <t>HRP002241387</t>
  </si>
  <si>
    <t>HRP002241582</t>
  </si>
  <si>
    <t>HRP002240575</t>
  </si>
  <si>
    <t>HRP002242582</t>
  </si>
  <si>
    <t>HRP002241856</t>
  </si>
  <si>
    <t>HRP002243934</t>
  </si>
  <si>
    <t>HRP002240619</t>
  </si>
  <si>
    <t>HRP002240592</t>
  </si>
  <si>
    <t>HRP002241746</t>
  </si>
  <si>
    <t>HRP002242057</t>
  </si>
  <si>
    <t>HRP00224178</t>
  </si>
  <si>
    <t>HRP002241250</t>
  </si>
  <si>
    <t>HRP002241090</t>
  </si>
  <si>
    <t>HRP002242634</t>
  </si>
  <si>
    <t>HRP002242066</t>
  </si>
  <si>
    <t>HRP002242071</t>
  </si>
  <si>
    <t>HRP002242011</t>
  </si>
  <si>
    <t>HRP002240516</t>
  </si>
  <si>
    <t>HRP002244454</t>
  </si>
  <si>
    <t>HRP002243936</t>
  </si>
  <si>
    <t>HRP002242683</t>
  </si>
  <si>
    <t>HRP002244132</t>
  </si>
  <si>
    <t>HRP002241579</t>
  </si>
  <si>
    <t>HRP002242703</t>
  </si>
  <si>
    <t>HRP002241963</t>
  </si>
  <si>
    <t>HRP002242047</t>
  </si>
  <si>
    <t>HRP002240591</t>
  </si>
  <si>
    <t>HRP002242537</t>
  </si>
  <si>
    <t>HRP002244455</t>
  </si>
  <si>
    <t>HRP002244183</t>
  </si>
  <si>
    <t>HRP002241109</t>
  </si>
  <si>
    <t>HRP002242564</t>
  </si>
  <si>
    <t>HRP002242051</t>
  </si>
  <si>
    <t>HRP002241590</t>
  </si>
  <si>
    <t>HRP002241578</t>
  </si>
  <si>
    <t>HRP002241244</t>
  </si>
  <si>
    <t>HRP002243320</t>
  </si>
  <si>
    <t>HRP002240590</t>
  </si>
  <si>
    <t>HRP002243295</t>
  </si>
  <si>
    <t>HRP002242623</t>
  </si>
  <si>
    <t>HRP002241970</t>
  </si>
  <si>
    <t>HRP002241858</t>
  </si>
  <si>
    <t>HRP002243575</t>
  </si>
  <si>
    <t>HRP002244475</t>
  </si>
  <si>
    <t>HRP002242701</t>
  </si>
  <si>
    <t>HRP002241087</t>
  </si>
  <si>
    <t>HRP002242013</t>
  </si>
  <si>
    <t>HRP002240582</t>
  </si>
  <si>
    <t>HRP002243734</t>
  </si>
  <si>
    <t>HRP002241127</t>
  </si>
  <si>
    <t>HRP002241971</t>
  </si>
  <si>
    <t>HRP002240509</t>
  </si>
  <si>
    <t>HRP002241512</t>
  </si>
  <si>
    <t>HRP002241961</t>
  </si>
  <si>
    <t>HRP002241119</t>
  </si>
  <si>
    <t>HRP002241771</t>
  </si>
  <si>
    <t>HRP002241921</t>
  </si>
  <si>
    <t>HRP002242589</t>
  </si>
  <si>
    <t>HRP002244618</t>
  </si>
  <si>
    <t>HRP002244179</t>
  </si>
  <si>
    <t>HRP002244610</t>
  </si>
  <si>
    <t>HRP002242732</t>
  </si>
  <si>
    <t>HRP002243573</t>
  </si>
  <si>
    <t>HRP002244147</t>
  </si>
  <si>
    <t>HRP002244612</t>
  </si>
  <si>
    <t>HRP002244176</t>
  </si>
  <si>
    <t>HRP002241449</t>
  </si>
  <si>
    <t>HRP002244171</t>
  </si>
  <si>
    <t>HRP002241243</t>
  </si>
  <si>
    <t>HRP002241181</t>
  </si>
  <si>
    <t>HRP002243254</t>
  </si>
  <si>
    <t>HRP002241975</t>
  </si>
  <si>
    <t>HRP002241088</t>
  </si>
  <si>
    <t>HRP002241242</t>
  </si>
  <si>
    <t>HRP002243274</t>
  </si>
  <si>
    <t>HRP002240514</t>
  </si>
  <si>
    <t>HRP002243322</t>
  </si>
  <si>
    <t>HRP002242622</t>
  </si>
  <si>
    <t>HRP002243328</t>
  </si>
  <si>
    <t>HRP002241450</t>
  </si>
  <si>
    <t>HRP002243286</t>
  </si>
  <si>
    <t>HRP002241855</t>
  </si>
  <si>
    <t>HRP002243929</t>
  </si>
  <si>
    <t>HRP002243273</t>
  </si>
  <si>
    <t>HRP002242572</t>
  </si>
  <si>
    <t>HRP002242731</t>
  </si>
  <si>
    <t>HRP002243492</t>
  </si>
  <si>
    <t>HRP002243842</t>
  </si>
  <si>
    <t>HRP002242129</t>
  </si>
  <si>
    <t>HRP002240521</t>
  </si>
  <si>
    <t>HRP002243142</t>
  </si>
  <si>
    <t>HRP002241179</t>
  </si>
  <si>
    <t>HRP002241857</t>
  </si>
  <si>
    <t>HRP002243319</t>
  </si>
  <si>
    <t>HRP002241108</t>
  </si>
  <si>
    <t>HRP002240519</t>
  </si>
  <si>
    <t>HRP002242012</t>
  </si>
  <si>
    <t>HRP002403499</t>
  </si>
  <si>
    <t>HRP002242536</t>
  </si>
  <si>
    <t>HRP002243841</t>
  </si>
  <si>
    <t>HRP002243243</t>
  </si>
  <si>
    <t>HRP002243454</t>
  </si>
  <si>
    <t>HRP002243487</t>
  </si>
  <si>
    <t>HRP002241137</t>
  </si>
  <si>
    <t>HRP002241960</t>
  </si>
  <si>
    <t>HRP002241920</t>
  </si>
  <si>
    <t>HRP002241178</t>
  </si>
  <si>
    <t>HRP002241177</t>
  </si>
  <si>
    <t>HRP002244548</t>
  </si>
  <si>
    <t>Camas Eléctricas Parto Integral</t>
  </si>
  <si>
    <t>Affinity IV</t>
  </si>
  <si>
    <t>N279AA9439</t>
  </si>
  <si>
    <t>N279AA9437</t>
  </si>
  <si>
    <t>N279AA9434</t>
  </si>
  <si>
    <t>N278AA9426</t>
  </si>
  <si>
    <t>N2789A9435</t>
  </si>
  <si>
    <t>N279AA9432</t>
  </si>
  <si>
    <t>HRP002240589</t>
  </si>
  <si>
    <t>HRP002244131</t>
  </si>
  <si>
    <t>HRP002240568</t>
  </si>
  <si>
    <t>HRP002242005</t>
  </si>
  <si>
    <t>HRP002241495</t>
  </si>
  <si>
    <t>HRP002244218</t>
  </si>
  <si>
    <t>HRP002244028</t>
  </si>
  <si>
    <t>HRP002242624</t>
  </si>
  <si>
    <t>HRP002244609</t>
  </si>
  <si>
    <t>HRP002240518</t>
  </si>
  <si>
    <t>HRP002242128</t>
  </si>
  <si>
    <t>HRP002243484</t>
  </si>
  <si>
    <t>HRP002243928</t>
  </si>
  <si>
    <t>HRP002243786</t>
  </si>
  <si>
    <t>HRP002241130</t>
  </si>
  <si>
    <t>HRP002243307</t>
  </si>
  <si>
    <t>HRP002244170</t>
  </si>
  <si>
    <t>HRP002244395</t>
  </si>
  <si>
    <t>HRP002241451</t>
  </si>
  <si>
    <t>HRP002241772</t>
  </si>
  <si>
    <t>HRP002243886</t>
  </si>
  <si>
    <t>HRP002243302</t>
  </si>
  <si>
    <t>HRP002241919</t>
  </si>
  <si>
    <t>HRP002241922</t>
  </si>
  <si>
    <t>HRP002241962</t>
  </si>
  <si>
    <t>HRP002242633</t>
  </si>
  <si>
    <t>HRP002244185</t>
  </si>
  <si>
    <t>HRP002241120</t>
  </si>
  <si>
    <t>HRP002243374</t>
  </si>
  <si>
    <t>HRP002241298</t>
  </si>
  <si>
    <t>HRP002243743</t>
  </si>
  <si>
    <t>HRP002244332</t>
  </si>
  <si>
    <t>HRP002244070</t>
  </si>
  <si>
    <t>HRP002241914</t>
  </si>
  <si>
    <t>HRP002240581</t>
  </si>
  <si>
    <t>HRP002244423</t>
  </si>
  <si>
    <t>HRP002242700</t>
  </si>
  <si>
    <t>HRP002243321</t>
  </si>
  <si>
    <t>HRP002241959</t>
  </si>
  <si>
    <t>HRP002240520</t>
  </si>
  <si>
    <t>HRP002240517</t>
  </si>
  <si>
    <t>HRP002243927</t>
  </si>
  <si>
    <t>HRP002241246</t>
  </si>
  <si>
    <t>HRP002243968</t>
  </si>
  <si>
    <t>HRP002241973</t>
  </si>
  <si>
    <t>HRP002244828</t>
  </si>
  <si>
    <t>HRP002241747</t>
  </si>
  <si>
    <t>HRP002240493</t>
  </si>
  <si>
    <t>HRP002241448</t>
  </si>
  <si>
    <t>HRP002243386</t>
  </si>
  <si>
    <t>HRP002243341</t>
  </si>
  <si>
    <t>HRP002243485</t>
  </si>
  <si>
    <t>HRP002242014</t>
  </si>
  <si>
    <t>HRP002242682</t>
  </si>
  <si>
    <t>HRP002241203</t>
  </si>
  <si>
    <t xml:space="preserve"> </t>
  </si>
  <si>
    <t>HRP002241918</t>
  </si>
  <si>
    <t>HRP002243308</t>
  </si>
  <si>
    <t>HRP002243574</t>
  </si>
  <si>
    <t>HRP002241672</t>
  </si>
  <si>
    <t>HRP002242730</t>
  </si>
  <si>
    <t>HRP002243301</t>
  </si>
  <si>
    <t>HRP002240513</t>
  </si>
  <si>
    <t>HRP002243969</t>
  </si>
  <si>
    <t>HRP002244010</t>
  </si>
  <si>
    <t>HRP002244424</t>
  </si>
  <si>
    <t>HRP002243263</t>
  </si>
  <si>
    <t>HRP002244220</t>
  </si>
  <si>
    <t>HRP002244333</t>
  </si>
  <si>
    <t>HRP002243143</t>
  </si>
  <si>
    <t>HRP002244043</t>
  </si>
  <si>
    <t>HRP002244408</t>
  </si>
  <si>
    <t>HRP002243754</t>
  </si>
  <si>
    <t>HRP002241599</t>
  </si>
  <si>
    <t>HRP002241511</t>
  </si>
  <si>
    <t>HRP002240584</t>
  </si>
  <si>
    <t>HRP002242010</t>
  </si>
  <si>
    <t>HRP002241156</t>
  </si>
  <si>
    <t>HRP002244393</t>
  </si>
  <si>
    <t>Camas Psiquiatría</t>
  </si>
  <si>
    <t>HR305</t>
  </si>
  <si>
    <t>N279MM3715</t>
  </si>
  <si>
    <t>N250MM2850</t>
  </si>
  <si>
    <t>N250MM2851</t>
  </si>
  <si>
    <t>N279MM3717</t>
  </si>
  <si>
    <t>N279MM3721</t>
  </si>
  <si>
    <t>N250MM2852</t>
  </si>
  <si>
    <t>N248MM2804</t>
  </si>
  <si>
    <t>N279MM3716</t>
  </si>
  <si>
    <t>N257MM3012</t>
  </si>
  <si>
    <t>N280MM3743</t>
  </si>
  <si>
    <t>N280MM3742</t>
  </si>
  <si>
    <t>N279MM3718</t>
  </si>
  <si>
    <t>N279MM3714</t>
  </si>
  <si>
    <t>N279MM3720</t>
  </si>
  <si>
    <t>N257MM3011</t>
  </si>
  <si>
    <t>N257MM2997</t>
  </si>
  <si>
    <t>N248MM2803</t>
  </si>
  <si>
    <t>N248MM2802</t>
  </si>
  <si>
    <t>N257MM3010</t>
  </si>
  <si>
    <t>Camilla Transporte Paciente Adulto</t>
  </si>
  <si>
    <t>P8005</t>
  </si>
  <si>
    <t>N277AQ8434</t>
  </si>
  <si>
    <t>N270AQ8256</t>
  </si>
  <si>
    <t>N272AQ8327</t>
  </si>
  <si>
    <t>N276AQ8344</t>
  </si>
  <si>
    <t>N277AQ8404</t>
  </si>
  <si>
    <t>N277AQ8407</t>
  </si>
  <si>
    <t>N276AQ8352</t>
  </si>
  <si>
    <t>N277AQ8430</t>
  </si>
  <si>
    <t>N277AQ8435</t>
  </si>
  <si>
    <t>N272AQ8314</t>
  </si>
  <si>
    <t>N271AQ8282</t>
  </si>
  <si>
    <t>N277AQ8403</t>
  </si>
  <si>
    <t>N278AQ8467</t>
  </si>
  <si>
    <t>N271AQ8305</t>
  </si>
  <si>
    <t>N272AQ8321</t>
  </si>
  <si>
    <t>N271AQ8319</t>
  </si>
  <si>
    <t>N271AQ8304</t>
  </si>
  <si>
    <t>N272AQ8329</t>
  </si>
  <si>
    <t>N272AQ8330</t>
  </si>
  <si>
    <t>N276AQ8358</t>
  </si>
  <si>
    <t>N278AQ8473</t>
  </si>
  <si>
    <t>N271AQ8309</t>
  </si>
  <si>
    <t>N276AQ8730</t>
  </si>
  <si>
    <t>N276AQ8392</t>
  </si>
  <si>
    <t>N272AQ8317</t>
  </si>
  <si>
    <t>N277AQ8415</t>
  </si>
  <si>
    <t>N278AQ8465</t>
  </si>
  <si>
    <t>N277AQ8432</t>
  </si>
  <si>
    <t>N276AQ8369</t>
  </si>
  <si>
    <t>N278AQ8476</t>
  </si>
  <si>
    <t>N278AQ8438</t>
  </si>
  <si>
    <t>N271AQ8295</t>
  </si>
  <si>
    <t>N271AQ8289</t>
  </si>
  <si>
    <t>N277AQ8417</t>
  </si>
  <si>
    <t>N277AQ8413</t>
  </si>
  <si>
    <t>N277AQ8440</t>
  </si>
  <si>
    <t>N277AQ8410</t>
  </si>
  <si>
    <t>N277AQ8419</t>
  </si>
  <si>
    <t>N272AQ8323</t>
  </si>
  <si>
    <t>N271AQ8257</t>
  </si>
  <si>
    <t>N271AQ8286</t>
  </si>
  <si>
    <t>N271AQ8296</t>
  </si>
  <si>
    <t>N276AQ8339</t>
  </si>
  <si>
    <t>N271AQ8297</t>
  </si>
  <si>
    <t>N277AQ8416</t>
  </si>
  <si>
    <t>N277AQ8409</t>
  </si>
  <si>
    <t>N272AQ8322</t>
  </si>
  <si>
    <t>N271AQ8298</t>
  </si>
  <si>
    <t>N270AQ8242</t>
  </si>
  <si>
    <t>N278AQ8459</t>
  </si>
  <si>
    <t>N276AQ8386</t>
  </si>
  <si>
    <t>N277AQ8411</t>
  </si>
  <si>
    <t>N277AQ8412</t>
  </si>
  <si>
    <t>N277AQ8441</t>
  </si>
  <si>
    <t>N277AQ8406</t>
  </si>
  <si>
    <t>N272AQ8310</t>
  </si>
  <si>
    <t>N277AQ8405</t>
  </si>
  <si>
    <t>N271AQ8284</t>
  </si>
  <si>
    <t>Camilla Transporte Paciente Adulto Radiolucida</t>
  </si>
  <si>
    <t>P8000</t>
  </si>
  <si>
    <t>N270AQ8240</t>
  </si>
  <si>
    <t>N270AQ8244</t>
  </si>
  <si>
    <t>N270AQ8261</t>
  </si>
  <si>
    <t>N277AQ8442</t>
  </si>
  <si>
    <t>N276AQ8341</t>
  </si>
  <si>
    <t>N276AQ8395</t>
  </si>
  <si>
    <t>HRP002244672</t>
  </si>
  <si>
    <t>N271AQ8303</t>
  </si>
  <si>
    <t>N272AQ8326</t>
  </si>
  <si>
    <t>N270AQ8266</t>
  </si>
  <si>
    <t>N278AQ8452</t>
  </si>
  <si>
    <t>N276AQ8385</t>
  </si>
  <si>
    <t>N272AQ8415</t>
  </si>
  <si>
    <t>N276AQ8340</t>
  </si>
  <si>
    <t>N278AQ8458</t>
  </si>
  <si>
    <t>N270AQ8248</t>
  </si>
  <si>
    <t xml:space="preserve">Analizador Automatizado de Química, Hormonas e Inmunología </t>
  </si>
  <si>
    <t>Roche</t>
  </si>
  <si>
    <t>TREADMILL ADAPTABLE A PLATAFORMA DE FUERZA</t>
  </si>
  <si>
    <t>HPCosmos</t>
  </si>
  <si>
    <t>Mercury Med</t>
  </si>
  <si>
    <t>COS30000VA08-1103</t>
  </si>
  <si>
    <t>SOPORTE PARCIAL DE PESO (h/p/cosmos airwalk® 90)</t>
  </si>
  <si>
    <t>Airwalk 90</t>
  </si>
  <si>
    <t>COS10093/COS10094</t>
  </si>
  <si>
    <t>Doppler Vascular Portatil</t>
  </si>
  <si>
    <t>HUNTLEIGH</t>
  </si>
  <si>
    <t>MD2/SD2</t>
  </si>
  <si>
    <t>MD P30527971-13</t>
  </si>
  <si>
    <t>MD P30527970-13</t>
  </si>
  <si>
    <t>Fuerza isometrica extremidad inferior</t>
  </si>
  <si>
    <t>HUR</t>
  </si>
  <si>
    <t>Sistema de evaluación HUR</t>
  </si>
  <si>
    <t>SNF12255FCM553061</t>
  </si>
  <si>
    <t>Doble polea, fuerza Extremidad superior</t>
  </si>
  <si>
    <t>F12255FCM800006-1</t>
  </si>
  <si>
    <t>500000008021</t>
  </si>
  <si>
    <t>Plataforma entrenamiento del balance</t>
  </si>
  <si>
    <t>BT4</t>
  </si>
  <si>
    <t>F122652002-1</t>
  </si>
  <si>
    <t>International Biomedical</t>
  </si>
  <si>
    <t>Airborne 750i</t>
  </si>
  <si>
    <t>EA241</t>
  </si>
  <si>
    <t xml:space="preserve">International Biomedical </t>
  </si>
  <si>
    <t>EA245</t>
  </si>
  <si>
    <t>EA246</t>
  </si>
  <si>
    <t>EA244</t>
  </si>
  <si>
    <t xml:space="preserve">Johnson &amp; Johnson </t>
  </si>
  <si>
    <t xml:space="preserve">Sterrad 100S </t>
  </si>
  <si>
    <t>ASP CHILE SPA</t>
  </si>
  <si>
    <t>Camilla de Transporte</t>
  </si>
  <si>
    <t>JOSON CARE</t>
  </si>
  <si>
    <t>JA-JE-200R</t>
  </si>
  <si>
    <t>Equipo de Almacenamiento masivo rotatorio automatizado de orientación vertical</t>
  </si>
  <si>
    <t>Kardex</t>
  </si>
  <si>
    <t>Kardex Rotativo Vertical Sys 120.14.12" SGL</t>
  </si>
  <si>
    <t>Karl Storz</t>
  </si>
  <si>
    <t>Laringoscopio Compacto con Visor</t>
  </si>
  <si>
    <t>C MAC Pocket Monitor</t>
  </si>
  <si>
    <t>Videolaringoscopio</t>
  </si>
  <si>
    <t>Fibrobroncoscopio 2.8mm</t>
  </si>
  <si>
    <t>11005BC1</t>
  </si>
  <si>
    <t>WX1743</t>
  </si>
  <si>
    <t>Bombas de Aspiración Universal</t>
  </si>
  <si>
    <t>KYOTO</t>
  </si>
  <si>
    <t>SU-660</t>
  </si>
  <si>
    <t>Bombas de Aspiración Quirúrgica</t>
  </si>
  <si>
    <t>SU-305</t>
  </si>
  <si>
    <t>Videocolposcopio con monitor grado médico NDS de 26"</t>
  </si>
  <si>
    <t>LABOMED</t>
  </si>
  <si>
    <t>eVA500D</t>
  </si>
  <si>
    <t xml:space="preserve">Videocolposcopio con monitor grado médico NDS de 26" </t>
  </si>
  <si>
    <t>Baño Histologico</t>
  </si>
  <si>
    <t>LEICA ALEMANIA</t>
  </si>
  <si>
    <t>HI 1210</t>
  </si>
  <si>
    <t>10478/06.12</t>
  </si>
  <si>
    <t>Milca Sarai</t>
  </si>
  <si>
    <t>Centro de Inclusión - Placa Fría</t>
  </si>
  <si>
    <t>EG1150 H y EG1150 C</t>
  </si>
  <si>
    <t>8524/12.2011 - 8951/08.2012</t>
  </si>
  <si>
    <t>8838/07.2012 - 8948/08.2012</t>
  </si>
  <si>
    <t>Criostato</t>
  </si>
  <si>
    <t>CM1850 UV</t>
  </si>
  <si>
    <t>2431/12.2011</t>
  </si>
  <si>
    <t>Centro de Tinción - Cubridor de Laminas</t>
  </si>
  <si>
    <t>Multiestainer ST 5020 +ST5025+ CV5030</t>
  </si>
  <si>
    <t>1843/08.2012 + 3631</t>
  </si>
  <si>
    <t>Microtomo</t>
  </si>
  <si>
    <t>RM 2245</t>
  </si>
  <si>
    <t>2902/07.2012</t>
  </si>
  <si>
    <t>2901/07.2012</t>
  </si>
  <si>
    <t xml:space="preserve">Microscopio Quirúrgico Otorrinolaringología </t>
  </si>
  <si>
    <t>Leica Microsystems</t>
  </si>
  <si>
    <t>M525 F20</t>
  </si>
  <si>
    <t>Rudolf Chile SA</t>
  </si>
  <si>
    <t xml:space="preserve">Microscopio Diagnostico Otorrinolaringología </t>
  </si>
  <si>
    <t>M320 F12</t>
  </si>
  <si>
    <t xml:space="preserve">Monitor de Gasto Cardiaco </t>
  </si>
  <si>
    <t>Lidco</t>
  </si>
  <si>
    <t>Rapid V1</t>
  </si>
  <si>
    <t>8101-14-4075</t>
  </si>
  <si>
    <t>Cardiotec Vascular Limitada</t>
  </si>
  <si>
    <t>8101-14-4076</t>
  </si>
  <si>
    <t>8101-14-4050</t>
  </si>
  <si>
    <t>Refrigerador No Clínico (NC6)</t>
  </si>
  <si>
    <t>Mabe</t>
  </si>
  <si>
    <t>MAC65BO</t>
  </si>
  <si>
    <t>13060329DA0327</t>
  </si>
  <si>
    <t>Refrigerador No Clínico (NC7)</t>
  </si>
  <si>
    <t>13060329DA0337</t>
  </si>
  <si>
    <t>Refrigerador No Clínico (NC8)</t>
  </si>
  <si>
    <t>13060329DA0413</t>
  </si>
  <si>
    <t>Refrigerador No Clínico (NC9)</t>
  </si>
  <si>
    <t>13060329DA0518</t>
  </si>
  <si>
    <t>Refrigerador No Clínico (NC10)</t>
  </si>
  <si>
    <t>13060329DA0489</t>
  </si>
  <si>
    <t>Refrigerador No Clínico (NC11)</t>
  </si>
  <si>
    <t>13060329DA0416</t>
  </si>
  <si>
    <t>Refrigerador No Clínico (NC12)</t>
  </si>
  <si>
    <t>13060329DA0064</t>
  </si>
  <si>
    <t>Refrigerador No Clínico (NC13)</t>
  </si>
  <si>
    <t>13060329DA0454</t>
  </si>
  <si>
    <t>Refrigerador No Clínico (NC14)</t>
  </si>
  <si>
    <t>13060329DA0052</t>
  </si>
  <si>
    <t>Refrigerador No Clínico (NC15)</t>
  </si>
  <si>
    <t>13060329DA0018</t>
  </si>
  <si>
    <t>Mademsa</t>
  </si>
  <si>
    <t>MR7008</t>
  </si>
  <si>
    <t>Refrigerador No Clínico (NC17)</t>
  </si>
  <si>
    <t>Refrigerador No Clínico (NC18)</t>
  </si>
  <si>
    <t>MFHX300</t>
  </si>
  <si>
    <t>240054313-00013848</t>
  </si>
  <si>
    <t>Calentador de soluciones, con capacidad para 6 mamaderas de 100cc.</t>
  </si>
  <si>
    <t>Maquinet</t>
  </si>
  <si>
    <t>BME-3GN</t>
  </si>
  <si>
    <t>Oxímetro de Pulso con Software de Saturometría</t>
  </si>
  <si>
    <t>Masimo</t>
  </si>
  <si>
    <t>RAD 7 TOUCH</t>
  </si>
  <si>
    <t>Oxímetro de Pulso</t>
  </si>
  <si>
    <t>RAD 8</t>
  </si>
  <si>
    <t>M70323</t>
  </si>
  <si>
    <t>M70823</t>
  </si>
  <si>
    <t>M73628</t>
  </si>
  <si>
    <t>M73018</t>
  </si>
  <si>
    <t>M70911</t>
  </si>
  <si>
    <t>M70324</t>
  </si>
  <si>
    <t>M91628</t>
  </si>
  <si>
    <t>M70864</t>
  </si>
  <si>
    <t>M73870</t>
  </si>
  <si>
    <t>M70307</t>
  </si>
  <si>
    <t>Mass</t>
  </si>
  <si>
    <t>BT-800</t>
  </si>
  <si>
    <t>Bomba de extracción de leche materna</t>
  </si>
  <si>
    <t>Medela</t>
  </si>
  <si>
    <t>Symphony</t>
  </si>
  <si>
    <t>Espirómetro</t>
  </si>
  <si>
    <t>Medgraphics</t>
  </si>
  <si>
    <t>CPFS/USB</t>
  </si>
  <si>
    <t>Reenvasadora de Fármacos Líquidos</t>
  </si>
  <si>
    <t>MEDICAL PACKING INC</t>
  </si>
  <si>
    <t>FLUIDOSE</t>
  </si>
  <si>
    <t>Equipo de medición de tiempo de coagulación (ACT)</t>
  </si>
  <si>
    <t>Medtronic</t>
  </si>
  <si>
    <t>Lavachatas</t>
  </si>
  <si>
    <t>MEIKO</t>
  </si>
  <si>
    <t>TOPLINE 20.2</t>
  </si>
  <si>
    <t>Estufa de Cultivo</t>
  </si>
  <si>
    <t>INE 500</t>
  </si>
  <si>
    <t>E512.1086</t>
  </si>
  <si>
    <t>Estufa Universal de Secado 53 Lts</t>
  </si>
  <si>
    <t>UN 55</t>
  </si>
  <si>
    <t>B214.0209</t>
  </si>
  <si>
    <t>Gabinete Calentador de Suero</t>
  </si>
  <si>
    <t>UF75</t>
  </si>
  <si>
    <t>B3120090</t>
  </si>
  <si>
    <t>B3120094</t>
  </si>
  <si>
    <t>B3120092</t>
  </si>
  <si>
    <t>B3120095</t>
  </si>
  <si>
    <t>B3120097</t>
  </si>
  <si>
    <t>B3120099</t>
  </si>
  <si>
    <t>Estufa Secado</t>
  </si>
  <si>
    <t>INB 400</t>
  </si>
  <si>
    <t>E412.0983</t>
  </si>
  <si>
    <t>E412.0989</t>
  </si>
  <si>
    <t>Sillón otorrino</t>
  </si>
  <si>
    <t>Midmark PROMOTAL</t>
  </si>
  <si>
    <t xml:space="preserve">Refrigerador Clínico </t>
  </si>
  <si>
    <t>Mimet</t>
  </si>
  <si>
    <t>CODER 2P</t>
  </si>
  <si>
    <t>Mindray</t>
  </si>
  <si>
    <t>IPM12</t>
  </si>
  <si>
    <t>FH-28002634</t>
  </si>
  <si>
    <t>FH-33003133</t>
  </si>
  <si>
    <t>FH-33003148</t>
  </si>
  <si>
    <t>FH-61020619</t>
  </si>
  <si>
    <t>FH-61020620</t>
  </si>
  <si>
    <t>FH-61020623</t>
  </si>
  <si>
    <t>FH-33003163</t>
  </si>
  <si>
    <t>FH-33003125</t>
  </si>
  <si>
    <t>A5</t>
  </si>
  <si>
    <t>EJ-33002360</t>
  </si>
  <si>
    <t>FH-32002992</t>
  </si>
  <si>
    <t>EJ-39002517</t>
  </si>
  <si>
    <t>EJ-39002530</t>
  </si>
  <si>
    <t>FH-32002986</t>
  </si>
  <si>
    <t>T6</t>
  </si>
  <si>
    <t>CG-39103638</t>
  </si>
  <si>
    <t>CG-39103641</t>
  </si>
  <si>
    <t>FH-33003117</t>
  </si>
  <si>
    <t>FH-33003151</t>
  </si>
  <si>
    <t>FH-32003037</t>
  </si>
  <si>
    <t>FH-33003138</t>
  </si>
  <si>
    <t>FH-33003140</t>
  </si>
  <si>
    <t>FH-33003115</t>
  </si>
  <si>
    <t>FH-33003118</t>
  </si>
  <si>
    <t>FH-33003130</t>
  </si>
  <si>
    <t>FH-32003025</t>
  </si>
  <si>
    <t>FH-32003026</t>
  </si>
  <si>
    <t>IPM10</t>
  </si>
  <si>
    <t>FG-32002675</t>
  </si>
  <si>
    <t>FH-61020617</t>
  </si>
  <si>
    <t>FH-61020621</t>
  </si>
  <si>
    <t>FH-61020618</t>
  </si>
  <si>
    <t>FH-61020625</t>
  </si>
  <si>
    <t>FH-61020626</t>
  </si>
  <si>
    <t>FH-61020624</t>
  </si>
  <si>
    <t>FH-61020622</t>
  </si>
  <si>
    <t>FH-33003127</t>
  </si>
  <si>
    <t>FH-33003154</t>
  </si>
  <si>
    <t>FH-33003143</t>
  </si>
  <si>
    <t>FH-33003161</t>
  </si>
  <si>
    <t>FH-32003035</t>
  </si>
  <si>
    <t>FH-33003077</t>
  </si>
  <si>
    <t>FH-33003122</t>
  </si>
  <si>
    <t>FH-33003157</t>
  </si>
  <si>
    <t>FH-33003164</t>
  </si>
  <si>
    <t>EJ-32002342</t>
  </si>
  <si>
    <t>EJ-32002340</t>
  </si>
  <si>
    <t>EJ-33002355</t>
  </si>
  <si>
    <t>EJ-33002357</t>
  </si>
  <si>
    <t>EJ-32002341</t>
  </si>
  <si>
    <t>EJ-33002359</t>
  </si>
  <si>
    <t>EJ-33002349</t>
  </si>
  <si>
    <t>EJ-33002352</t>
  </si>
  <si>
    <t>EJ-33002350</t>
  </si>
  <si>
    <t>EJ-39002526</t>
  </si>
  <si>
    <t>EJ-39002520</t>
  </si>
  <si>
    <t>EJ-39002532</t>
  </si>
  <si>
    <t>FH-33003136</t>
  </si>
  <si>
    <t>FH-32002985</t>
  </si>
  <si>
    <t>FH-32002982</t>
  </si>
  <si>
    <t>FH-33003132</t>
  </si>
  <si>
    <t>FH-33003139</t>
  </si>
  <si>
    <t>FH-33003137</t>
  </si>
  <si>
    <t>FH-33003129</t>
  </si>
  <si>
    <t>FH-32002993</t>
  </si>
  <si>
    <t>FH-33003144</t>
  </si>
  <si>
    <t>FH-32002990</t>
  </si>
  <si>
    <t>FH-32002989</t>
  </si>
  <si>
    <t>FH-33003116</t>
  </si>
  <si>
    <t>FH-33003114</t>
  </si>
  <si>
    <t>T5</t>
  </si>
  <si>
    <t>CM-41136229</t>
  </si>
  <si>
    <t>CM-41136230</t>
  </si>
  <si>
    <t>CM-41136227</t>
  </si>
  <si>
    <t>FH-33003141</t>
  </si>
  <si>
    <t>FH-33003119</t>
  </si>
  <si>
    <t>FH-33003147</t>
  </si>
  <si>
    <t>FH-33003142</t>
  </si>
  <si>
    <t>FH-33003155</t>
  </si>
  <si>
    <t>FH-33003128</t>
  </si>
  <si>
    <t>FH-33003134</t>
  </si>
  <si>
    <t>FH-33003146</t>
  </si>
  <si>
    <t>FH-33003078</t>
  </si>
  <si>
    <t>FH-32003040</t>
  </si>
  <si>
    <t>FH-33003076</t>
  </si>
  <si>
    <t>FH-33003131</t>
  </si>
  <si>
    <t>FH-33003075</t>
  </si>
  <si>
    <t>FH-32003033</t>
  </si>
  <si>
    <t>FH-33003152</t>
  </si>
  <si>
    <t>FH-33003079</t>
  </si>
  <si>
    <t>FH-32003027</t>
  </si>
  <si>
    <t>FH-32003028</t>
  </si>
  <si>
    <t>FH-33003153</t>
  </si>
  <si>
    <t>FH-33003150</t>
  </si>
  <si>
    <t>FH-32003034</t>
  </si>
  <si>
    <t>CG-49104294</t>
  </si>
  <si>
    <t>CG-49104291</t>
  </si>
  <si>
    <t>CG-39103635</t>
  </si>
  <si>
    <t>CG-39103637</t>
  </si>
  <si>
    <t>CG-39103634</t>
  </si>
  <si>
    <t>CG-39103633</t>
  </si>
  <si>
    <t>FH-32003039</t>
  </si>
  <si>
    <t>FH-33003121</t>
  </si>
  <si>
    <t>FH-33003159</t>
  </si>
  <si>
    <t>FH-32003032</t>
  </si>
  <si>
    <t>FH-32003041</t>
  </si>
  <si>
    <t>FH-32003036</t>
  </si>
  <si>
    <t>FH-33003120</t>
  </si>
  <si>
    <t>FH-32003030</t>
  </si>
  <si>
    <t>FH-33003145</t>
  </si>
  <si>
    <t>FH-32003038</t>
  </si>
  <si>
    <t>FH-33003149</t>
  </si>
  <si>
    <t>FH-33003135</t>
  </si>
  <si>
    <t>FH-33003162</t>
  </si>
  <si>
    <t>FH-33003124</t>
  </si>
  <si>
    <t>FH-33003123</t>
  </si>
  <si>
    <t>FH-32003031</t>
  </si>
  <si>
    <t>FG-32002674</t>
  </si>
  <si>
    <t>FH-33003126</t>
  </si>
  <si>
    <t>Central de Monitoreo</t>
  </si>
  <si>
    <t>HYPERVISOR V1</t>
  </si>
  <si>
    <t>Monitor Desfibrilador</t>
  </si>
  <si>
    <t>D6</t>
  </si>
  <si>
    <t>DG-29006894</t>
  </si>
  <si>
    <t>Monitor Desfibrilador DEA</t>
  </si>
  <si>
    <t>D1 PRO</t>
  </si>
  <si>
    <t>FQ-4A001631</t>
  </si>
  <si>
    <t>FQ-4A001632</t>
  </si>
  <si>
    <t>FQ-4A001628</t>
  </si>
  <si>
    <t>FQ-4A001623</t>
  </si>
  <si>
    <t>FQ-4A001630</t>
  </si>
  <si>
    <t>FQ-4A001629</t>
  </si>
  <si>
    <t>Módulo Monitor Signos Vitales Mindray T6</t>
  </si>
  <si>
    <t>FB-49007149</t>
  </si>
  <si>
    <t>FB-49007147</t>
  </si>
  <si>
    <t>FB-49007150</t>
  </si>
  <si>
    <t>FB-49007148</t>
  </si>
  <si>
    <t>FB-49007146</t>
  </si>
  <si>
    <t>Cámara Conservadora de Cadáveres</t>
  </si>
  <si>
    <t>Mortech USA</t>
  </si>
  <si>
    <t>Estación de Trabajo de Macroscopía</t>
  </si>
  <si>
    <t>GL 100</t>
  </si>
  <si>
    <t>1036-R100</t>
  </si>
  <si>
    <t>Mesa Autopsia</t>
  </si>
  <si>
    <t>1036-45</t>
  </si>
  <si>
    <t>Carro de Transporte con Elevación de Paciente</t>
  </si>
  <si>
    <t>M60</t>
  </si>
  <si>
    <t>Camilla de Fallecidos</t>
  </si>
  <si>
    <t>Motomed</t>
  </si>
  <si>
    <t xml:space="preserve">EQUIPO DE REHABILITACIÓN MOTOMED VIVA 2 </t>
  </si>
  <si>
    <t>Viva 2</t>
  </si>
  <si>
    <t>B52-VM2-003065</t>
  </si>
  <si>
    <t>500000008014</t>
  </si>
  <si>
    <t>Cicloergómetro EESS EEII</t>
  </si>
  <si>
    <t>B52-VM2-003066</t>
  </si>
  <si>
    <t>500000008015</t>
  </si>
  <si>
    <t>Empacadora para fármacos de mesa</t>
  </si>
  <si>
    <t>MPI</t>
  </si>
  <si>
    <t>Bagging</t>
  </si>
  <si>
    <t>SX-13H-1153-3</t>
  </si>
  <si>
    <t>Electromiografo</t>
  </si>
  <si>
    <t>Natus Nicolet</t>
  </si>
  <si>
    <t>VIKING EDX</t>
  </si>
  <si>
    <t>RY130182M</t>
  </si>
  <si>
    <t xml:space="preserve">Electroencefalógrafo </t>
  </si>
  <si>
    <t>Natus - Xltek</t>
  </si>
  <si>
    <t>Brain Monitor</t>
  </si>
  <si>
    <t>10388C12758</t>
  </si>
  <si>
    <t>Andover Alianza Medica S.A.</t>
  </si>
  <si>
    <t>Brain Monitor Portátil</t>
  </si>
  <si>
    <t>10388C12757</t>
  </si>
  <si>
    <t>Electroestimuladores TENS</t>
  </si>
  <si>
    <t>Neurotrac</t>
  </si>
  <si>
    <t>Neurotrac Rehab</t>
  </si>
  <si>
    <t>000095</t>
  </si>
  <si>
    <t>Nihon Kohden</t>
  </si>
  <si>
    <t>PVM-2701</t>
  </si>
  <si>
    <t>0111484</t>
  </si>
  <si>
    <t>Vermed Equipos Médicos Ltda.</t>
  </si>
  <si>
    <t>0111497</t>
  </si>
  <si>
    <t>0111539</t>
  </si>
  <si>
    <t>0111520</t>
  </si>
  <si>
    <t>0111496</t>
  </si>
  <si>
    <t>0111480</t>
  </si>
  <si>
    <t>BSM-3562</t>
  </si>
  <si>
    <t>05176</t>
  </si>
  <si>
    <t>05174</t>
  </si>
  <si>
    <t>05189</t>
  </si>
  <si>
    <t>0111528</t>
  </si>
  <si>
    <t>AED-2100K</t>
  </si>
  <si>
    <t>EEG de Amplitud Integrada</t>
  </si>
  <si>
    <t>EEG-1250</t>
  </si>
  <si>
    <t>TEC5631E</t>
  </si>
  <si>
    <t>00008</t>
  </si>
  <si>
    <t>500000001721</t>
  </si>
  <si>
    <t>Noraxon</t>
  </si>
  <si>
    <t>Electromiografia ( EMG 8 canales Inalambrica, Desktop DTS)</t>
  </si>
  <si>
    <t>DTS 16 canales</t>
  </si>
  <si>
    <t>Calefactor Cuna Radiante Portátil</t>
  </si>
  <si>
    <t xml:space="preserve">GIRAFFE WARMER </t>
  </si>
  <si>
    <t>HDJR57425</t>
  </si>
  <si>
    <t>Equipo Fototerapia Rodable</t>
  </si>
  <si>
    <t>Lullaby PT LED</t>
  </si>
  <si>
    <t>SGT12451305PA</t>
  </si>
  <si>
    <t>SGT12451306PA</t>
  </si>
  <si>
    <t>SGT12451307PA</t>
  </si>
  <si>
    <t>SGT12451309PA</t>
  </si>
  <si>
    <t>SGT12451308PA</t>
  </si>
  <si>
    <t>SGT12451310PA</t>
  </si>
  <si>
    <t>SGT12451311PA</t>
  </si>
  <si>
    <t>SGT12451313PA</t>
  </si>
  <si>
    <t>SGT12451314PA</t>
  </si>
  <si>
    <t>SGT12451315PA</t>
  </si>
  <si>
    <t>SGT12451316PA</t>
  </si>
  <si>
    <t>SGT12451312PA</t>
  </si>
  <si>
    <t>SGT12451303PA</t>
  </si>
  <si>
    <t>SGT12451302PA</t>
  </si>
  <si>
    <t>SGT12451301PA</t>
  </si>
  <si>
    <t>SGT12451304PA</t>
  </si>
  <si>
    <t>GIRAFFE WARMER</t>
  </si>
  <si>
    <t>HDJR57303</t>
  </si>
  <si>
    <t>HDJR57301</t>
  </si>
  <si>
    <t>HDJR57383</t>
  </si>
  <si>
    <t>HDJR57376</t>
  </si>
  <si>
    <t>HDJR57380</t>
  </si>
  <si>
    <t>HDJR57378</t>
  </si>
  <si>
    <t>HDJR57382</t>
  </si>
  <si>
    <t>HDJR57379</t>
  </si>
  <si>
    <t>HDJR57300</t>
  </si>
  <si>
    <t>HDJR57304</t>
  </si>
  <si>
    <t>HDJR57381</t>
  </si>
  <si>
    <t>HDJR57426</t>
  </si>
  <si>
    <t>HDJR57305</t>
  </si>
  <si>
    <t>HDJR57298</t>
  </si>
  <si>
    <t>HDJR57299</t>
  </si>
  <si>
    <t>HDJR57302</t>
  </si>
  <si>
    <t>HDJR57377</t>
  </si>
  <si>
    <t>Incubadora Fija</t>
  </si>
  <si>
    <t>Ohmeda Medical</t>
  </si>
  <si>
    <t>Giraffe Incubator</t>
  </si>
  <si>
    <t>HDHR52767</t>
  </si>
  <si>
    <t>HDHR52768</t>
  </si>
  <si>
    <t>HDHR52769</t>
  </si>
  <si>
    <t>HDHR52770</t>
  </si>
  <si>
    <t>Giraffe Omnibed</t>
  </si>
  <si>
    <t>HDGR52958</t>
  </si>
  <si>
    <t>HDGR52957</t>
  </si>
  <si>
    <t>HDGV60025</t>
  </si>
  <si>
    <t>HDGV60026</t>
  </si>
  <si>
    <t>Olympus</t>
  </si>
  <si>
    <t>CX-31 RTS5</t>
  </si>
  <si>
    <t>2J39340</t>
  </si>
  <si>
    <t>Grupo Bios</t>
  </si>
  <si>
    <t>Microscopio Trinocular, con observación, revólver quintuple</t>
  </si>
  <si>
    <t>2J39323</t>
  </si>
  <si>
    <t xml:space="preserve">Microscopio Universal Campo Claro, Campo Oscuro y Contraste de Fase </t>
  </si>
  <si>
    <t>2K64917</t>
  </si>
  <si>
    <t>2J39314</t>
  </si>
  <si>
    <t>2J40151</t>
  </si>
  <si>
    <t>2K65550</t>
  </si>
  <si>
    <t>2K64919</t>
  </si>
  <si>
    <t>2L09010</t>
  </si>
  <si>
    <t>2K64927</t>
  </si>
  <si>
    <t>2J39312</t>
  </si>
  <si>
    <t>2J39331</t>
  </si>
  <si>
    <t>2K65558</t>
  </si>
  <si>
    <t>2L08987</t>
  </si>
  <si>
    <t>2K65528</t>
  </si>
  <si>
    <t>2K65509</t>
  </si>
  <si>
    <t>2K64908</t>
  </si>
  <si>
    <t>2K65526</t>
  </si>
  <si>
    <t>2J39409</t>
  </si>
  <si>
    <t>2J39364</t>
  </si>
  <si>
    <t>2J39345</t>
  </si>
  <si>
    <t>2J40138</t>
  </si>
  <si>
    <t>Dispensador de Medicamentos e Insumos</t>
  </si>
  <si>
    <t>OMNICELL</t>
  </si>
  <si>
    <t>G4</t>
  </si>
  <si>
    <t>500000002139</t>
  </si>
  <si>
    <t>500000000128</t>
  </si>
  <si>
    <t>500000000506</t>
  </si>
  <si>
    <t>500000001328</t>
  </si>
  <si>
    <t>500000001517</t>
  </si>
  <si>
    <t>Osatu</t>
  </si>
  <si>
    <t>Reanibex 700MI</t>
  </si>
  <si>
    <t xml:space="preserve">Refrigerador Clínico 340 Lts </t>
  </si>
  <si>
    <t>PANASONIC SANYO</t>
  </si>
  <si>
    <t>KM-RS34A1A</t>
  </si>
  <si>
    <t>500000009301</t>
  </si>
  <si>
    <t>Fibrobroncoscopio Adulto</t>
  </si>
  <si>
    <t>PENTAX</t>
  </si>
  <si>
    <t>F-15BS</t>
  </si>
  <si>
    <t>H113039</t>
  </si>
  <si>
    <t>Electrocardiógrafos 12 Canales</t>
  </si>
  <si>
    <t>Philips</t>
  </si>
  <si>
    <t>TC 30</t>
  </si>
  <si>
    <t>USD1308394</t>
  </si>
  <si>
    <t>USD1308391</t>
  </si>
  <si>
    <t>USD1308390</t>
  </si>
  <si>
    <t>USD1308399</t>
  </si>
  <si>
    <t>US11408402</t>
  </si>
  <si>
    <t>US11408417</t>
  </si>
  <si>
    <t>US11408413</t>
  </si>
  <si>
    <t>US11408403</t>
  </si>
  <si>
    <t>US11408407</t>
  </si>
  <si>
    <t>US11408405</t>
  </si>
  <si>
    <t>US11408409</t>
  </si>
  <si>
    <t>USD1308397</t>
  </si>
  <si>
    <t>US11408411</t>
  </si>
  <si>
    <t>USD1308388</t>
  </si>
  <si>
    <t>US11408416</t>
  </si>
  <si>
    <t>USD1308396</t>
  </si>
  <si>
    <t>USD1308392</t>
  </si>
  <si>
    <t>UDS1308386</t>
  </si>
  <si>
    <t>US11408408</t>
  </si>
  <si>
    <t>US11408406</t>
  </si>
  <si>
    <t>US11408401</t>
  </si>
  <si>
    <t>US11408404</t>
  </si>
  <si>
    <t>USD1308387</t>
  </si>
  <si>
    <t>USD1308395</t>
  </si>
  <si>
    <t>USD1308393</t>
  </si>
  <si>
    <t>US11408414</t>
  </si>
  <si>
    <t>US11408415</t>
  </si>
  <si>
    <t>US11408410</t>
  </si>
  <si>
    <t>USD1308400</t>
  </si>
  <si>
    <t>USD1308398</t>
  </si>
  <si>
    <t>US11408412</t>
  </si>
  <si>
    <t>HD7</t>
  </si>
  <si>
    <t>CI53130349</t>
  </si>
  <si>
    <t>CI53130362</t>
  </si>
  <si>
    <t>iU22</t>
  </si>
  <si>
    <t>B0MC9J</t>
  </si>
  <si>
    <t>B0Y918</t>
  </si>
  <si>
    <t>B0Y917</t>
  </si>
  <si>
    <t>Philips Respironics</t>
  </si>
  <si>
    <t>Trilogy 202</t>
  </si>
  <si>
    <t>TV015022506</t>
  </si>
  <si>
    <t>AMTEC LTDA.</t>
  </si>
  <si>
    <t>TV01502250c</t>
  </si>
  <si>
    <t>Trilogy 100</t>
  </si>
  <si>
    <t>TV115083103</t>
  </si>
  <si>
    <t xml:space="preserve">TV015022508 </t>
  </si>
  <si>
    <t>TV015022501</t>
  </si>
  <si>
    <t>Distractor de hombro</t>
  </si>
  <si>
    <t>PIMET</t>
  </si>
  <si>
    <t>Planmeca</t>
  </si>
  <si>
    <t>Intra</t>
  </si>
  <si>
    <t>IXRF95217</t>
  </si>
  <si>
    <t>LAMPARA  FLEXIBLE RODABLE PROVITA</t>
  </si>
  <si>
    <t>PROVITA</t>
  </si>
  <si>
    <t>L121111A</t>
  </si>
  <si>
    <t xml:space="preserve">SAD Armario Auxiliar Doble Columna </t>
  </si>
  <si>
    <t>PYXIS</t>
  </si>
  <si>
    <t>Sistema 30 - Med Station 3500</t>
  </si>
  <si>
    <t>SAD Armario Principal de 2 Columnas</t>
  </si>
  <si>
    <t xml:space="preserve">SAD software </t>
  </si>
  <si>
    <t>Consolas y Work Station</t>
  </si>
  <si>
    <t>Resectoscopio con Elemento de Trabajo</t>
  </si>
  <si>
    <t>Richard Wolf</t>
  </si>
  <si>
    <t>Resectoscopio de Flujo Continuo</t>
  </si>
  <si>
    <t>Uretrótomos</t>
  </si>
  <si>
    <t>Uretrotomo</t>
  </si>
  <si>
    <t>NEFROSCOPIO</t>
  </si>
  <si>
    <t>Lupa</t>
  </si>
  <si>
    <t>ROIAN ESTORE</t>
  </si>
  <si>
    <t>22W3</t>
  </si>
  <si>
    <t>Meson de Acero Inoxidable</t>
  </si>
  <si>
    <t>MTC-140</t>
  </si>
  <si>
    <t>Samsung Medison</t>
  </si>
  <si>
    <t>UGEO H60</t>
  </si>
  <si>
    <t>S0TAM3HF700001N</t>
  </si>
  <si>
    <t>Accuvix XG</t>
  </si>
  <si>
    <t>S074M3HDB00005B</t>
  </si>
  <si>
    <t>Balanza Digital Diuresis</t>
  </si>
  <si>
    <t>SECA</t>
  </si>
  <si>
    <t>BALANZA 856</t>
  </si>
  <si>
    <t>Balanza Lactante y RN Digital con tallimetro</t>
  </si>
  <si>
    <t>BALANZA 374</t>
  </si>
  <si>
    <t>BALANZA 703</t>
  </si>
  <si>
    <t>5703223128258</t>
  </si>
  <si>
    <t>5703223128223</t>
  </si>
  <si>
    <t>5703223128257</t>
  </si>
  <si>
    <t>Balanza Digital Tipo Silla</t>
  </si>
  <si>
    <t>Camillas Examen para Neurología y Psiquiatría Adulto</t>
  </si>
  <si>
    <t>SEERS MEDICAL</t>
  </si>
  <si>
    <t>SM2650</t>
  </si>
  <si>
    <t>Camillas Examen Adulto</t>
  </si>
  <si>
    <t>Camillas Examen para Medicina Física</t>
  </si>
  <si>
    <t>SM3680</t>
  </si>
  <si>
    <t>Camillas Examen para Urología y Ginecología</t>
  </si>
  <si>
    <t>SM8553</t>
  </si>
  <si>
    <t>Camillas Ginecología</t>
  </si>
  <si>
    <t>Sensor Medics</t>
  </si>
  <si>
    <t>3100A</t>
  </si>
  <si>
    <t>BEW01507</t>
  </si>
  <si>
    <t>Hemisferio Sur S.A</t>
  </si>
  <si>
    <t>SLE Limited</t>
  </si>
  <si>
    <t>SLE 5000</t>
  </si>
  <si>
    <t>Baño de Flotación</t>
  </si>
  <si>
    <t>SLEE</t>
  </si>
  <si>
    <t>MWB</t>
  </si>
  <si>
    <t>M114011</t>
  </si>
  <si>
    <t>Refrigerador 1400 lts</t>
  </si>
  <si>
    <t>SMEG</t>
  </si>
  <si>
    <t>FV140G2</t>
  </si>
  <si>
    <t>Equipo de Terapia Electroconvulsiva</t>
  </si>
  <si>
    <t>SOMATICS</t>
  </si>
  <si>
    <t>THYMATRON SYSTEM IV</t>
  </si>
  <si>
    <t>Equipo de Isquemia</t>
  </si>
  <si>
    <t>Stryker</t>
  </si>
  <si>
    <t>SmartPump Doble Canal</t>
  </si>
  <si>
    <t>FL-235M</t>
  </si>
  <si>
    <t>P50261</t>
  </si>
  <si>
    <t>P50260</t>
  </si>
  <si>
    <t>P50285</t>
  </si>
  <si>
    <t>P50268</t>
  </si>
  <si>
    <t>P50257</t>
  </si>
  <si>
    <t>P50262</t>
  </si>
  <si>
    <t>P50267</t>
  </si>
  <si>
    <t>P50271</t>
  </si>
  <si>
    <t>P50272</t>
  </si>
  <si>
    <t>P50277</t>
  </si>
  <si>
    <t>P50278</t>
  </si>
  <si>
    <t>P50279</t>
  </si>
  <si>
    <t>P50280</t>
  </si>
  <si>
    <t>P50281</t>
  </si>
  <si>
    <t>P50282</t>
  </si>
  <si>
    <t>P50286</t>
  </si>
  <si>
    <t>P50311</t>
  </si>
  <si>
    <t>P50312</t>
  </si>
  <si>
    <t>Fuentes de luz para Torres de Endoscopía</t>
  </si>
  <si>
    <t>Stryker Endoscopy</t>
  </si>
  <si>
    <t>L9000</t>
  </si>
  <si>
    <t>13J004234</t>
  </si>
  <si>
    <t>13J004254</t>
  </si>
  <si>
    <t>13J004214</t>
  </si>
  <si>
    <t>13J004314</t>
  </si>
  <si>
    <t>13J004154</t>
  </si>
  <si>
    <t>13J001354</t>
  </si>
  <si>
    <t>13J004194</t>
  </si>
  <si>
    <t>Insuflador para Neumoperitoneo</t>
  </si>
  <si>
    <t>Pneumo Sure XL</t>
  </si>
  <si>
    <t>1307CE611</t>
  </si>
  <si>
    <t>1307CE624</t>
  </si>
  <si>
    <t>1307CE736</t>
  </si>
  <si>
    <t>1307CE732</t>
  </si>
  <si>
    <t>1307CE733</t>
  </si>
  <si>
    <t>1307CE608</t>
  </si>
  <si>
    <t>1307CE628</t>
  </si>
  <si>
    <t>1307CE625</t>
  </si>
  <si>
    <t>1307CE730</t>
  </si>
  <si>
    <t>1307CE609</t>
  </si>
  <si>
    <t>13J004304</t>
  </si>
  <si>
    <t>13J004294</t>
  </si>
  <si>
    <t>13J004284</t>
  </si>
  <si>
    <t>13J004324</t>
  </si>
  <si>
    <t>Procesadores de Cámara -Capturador</t>
  </si>
  <si>
    <t xml:space="preserve">SDC3 </t>
  </si>
  <si>
    <t>13J011864</t>
  </si>
  <si>
    <t>13J011464</t>
  </si>
  <si>
    <t>13J011454</t>
  </si>
  <si>
    <t>13J021034</t>
  </si>
  <si>
    <t xml:space="preserve">13J011444 </t>
  </si>
  <si>
    <t xml:space="preserve">13J011854 </t>
  </si>
  <si>
    <t>13J021044</t>
  </si>
  <si>
    <t>13J049174</t>
  </si>
  <si>
    <t>13I049114</t>
  </si>
  <si>
    <t xml:space="preserve">13J021064 </t>
  </si>
  <si>
    <t>13J011474</t>
  </si>
  <si>
    <t>13I049064</t>
  </si>
  <si>
    <t>Sistema de Shaver ( consola y pieza de mano) para Artroscopía</t>
  </si>
  <si>
    <t>Controlador Crossfire - Motor Shaver Formula 180°</t>
  </si>
  <si>
    <t>13J012634</t>
  </si>
  <si>
    <t>13J005754</t>
  </si>
  <si>
    <t xml:space="preserve">Consola Cámara Full HD </t>
  </si>
  <si>
    <t>1288 HD</t>
  </si>
  <si>
    <t>13H032384</t>
  </si>
  <si>
    <t>13G050094</t>
  </si>
  <si>
    <t>13G050104</t>
  </si>
  <si>
    <t>13H032364</t>
  </si>
  <si>
    <t>13H032414</t>
  </si>
  <si>
    <t>13G025824</t>
  </si>
  <si>
    <t>13G025834</t>
  </si>
  <si>
    <t>13H032344</t>
  </si>
  <si>
    <t>13H032404</t>
  </si>
  <si>
    <t>13G050174</t>
  </si>
  <si>
    <t>13H011494</t>
  </si>
  <si>
    <t>13G025814</t>
  </si>
  <si>
    <t>Monitor  Torre de Endoscopia</t>
  </si>
  <si>
    <t>Vision PRO</t>
  </si>
  <si>
    <t>VPD263E0676</t>
  </si>
  <si>
    <t>VPD263E0632</t>
  </si>
  <si>
    <t>VPD263E0657</t>
  </si>
  <si>
    <t>VPD263E0666</t>
  </si>
  <si>
    <t>VPD263E0655</t>
  </si>
  <si>
    <t>VPD263E0653</t>
  </si>
  <si>
    <t>VPD263E0656</t>
  </si>
  <si>
    <t>VPD263E0658</t>
  </si>
  <si>
    <t>VPD263E0663</t>
  </si>
  <si>
    <t>VPD263E0634</t>
  </si>
  <si>
    <t>VPD263E0670</t>
  </si>
  <si>
    <t>Equipo Conexión Esteril</t>
  </si>
  <si>
    <t>TERUMO BCT</t>
  </si>
  <si>
    <t>TSCD II</t>
  </si>
  <si>
    <t>Centrifuga de Tubos</t>
  </si>
  <si>
    <t>Thermo Scientific</t>
  </si>
  <si>
    <t>Megafuge 16 rotor TX-200</t>
  </si>
  <si>
    <t>Equipo Screening Auditivo Neonatal Universal</t>
  </si>
  <si>
    <t>Titan</t>
  </si>
  <si>
    <t>IA</t>
  </si>
  <si>
    <t>Gaes</t>
  </si>
  <si>
    <t>Lámpara de Procedimientos</t>
  </si>
  <si>
    <t>Trumpf</t>
  </si>
  <si>
    <t>TruLight 1000</t>
  </si>
  <si>
    <t xml:space="preserve">Mesa Quirúrgica </t>
  </si>
  <si>
    <t>Mars 2.03 con extensión Traumatológica</t>
  </si>
  <si>
    <t>Mesa Quirúrgica</t>
  </si>
  <si>
    <t>Mars 2.03 con Pierneras tipo Allen</t>
  </si>
  <si>
    <t>Mars 2.03 con Pierneras tipo Goepel</t>
  </si>
  <si>
    <t>Mars 2.05 con extensión Traumatológica</t>
  </si>
  <si>
    <t>Mars 2.05 con Pierneras tipo Allen</t>
  </si>
  <si>
    <t>Lámpara Quirúrgica Principal y Porta Monitor</t>
  </si>
  <si>
    <t xml:space="preserve">TruLight 5510 / Brazo Monitor NDS </t>
  </si>
  <si>
    <t>101641683 / 12-202205</t>
  </si>
  <si>
    <t>101641681 / 12-202899</t>
  </si>
  <si>
    <t>101630290 / 12-202216</t>
  </si>
  <si>
    <t>101641684 / 12-202904</t>
  </si>
  <si>
    <t>101641685 / 12-200308</t>
  </si>
  <si>
    <t>101635056 / 12-202206</t>
  </si>
  <si>
    <t>101638577 / 12-202915</t>
  </si>
  <si>
    <t>101641682 / 12-202222</t>
  </si>
  <si>
    <t>101638579 / 12-202919</t>
  </si>
  <si>
    <t>101638582 / 12-202898</t>
  </si>
  <si>
    <t>101638578 / 12-202901</t>
  </si>
  <si>
    <t xml:space="preserve">TruLight 3500 </t>
  </si>
  <si>
    <t>Lámparas de Procedimientos de Pie con Base Rodable con Batería de Respaldo</t>
  </si>
  <si>
    <t>TruLight 3300 con Bateria</t>
  </si>
  <si>
    <t>Lámparas de Procedimientos de Pie con Base Rodable</t>
  </si>
  <si>
    <t>TruLight 3300</t>
  </si>
  <si>
    <t>Columna de Gases y Porta Equipo</t>
  </si>
  <si>
    <t>Columna Modelos TruPort 5000-2260 y 5000-1995</t>
  </si>
  <si>
    <t>101669136 / 101669089</t>
  </si>
  <si>
    <t>101669137 / 101669090</t>
  </si>
  <si>
    <t>101669139 / 101669092</t>
  </si>
  <si>
    <t>101669140 / 101669093</t>
  </si>
  <si>
    <t>101669141 / 101669094</t>
  </si>
  <si>
    <t>101669142 / 101669095</t>
  </si>
  <si>
    <t>101669088 / 101669135</t>
  </si>
  <si>
    <t>101669145 / 101669098</t>
  </si>
  <si>
    <t>101669146 / 101669099</t>
  </si>
  <si>
    <t>101669138 / 101669091</t>
  </si>
  <si>
    <t>101669143 /101669096</t>
  </si>
  <si>
    <t>101669144 /101669097</t>
  </si>
  <si>
    <t>Columna de Gases y Lámpara de Procedimientos</t>
  </si>
  <si>
    <t>Columna Modelo uniPort 2008 y Lámpara Mod. TruLight 1000</t>
  </si>
  <si>
    <t>101641531/101630894</t>
  </si>
  <si>
    <t>101641533/101630898</t>
  </si>
  <si>
    <t>101641532 / 101635312</t>
  </si>
  <si>
    <t>101641534/101630896</t>
  </si>
  <si>
    <t xml:space="preserve">Columna Gases y Lámpara Quirúrgica Satélite </t>
  </si>
  <si>
    <t>Columna  TruPort 5000-2260 y Lámpara TruLight 5300</t>
  </si>
  <si>
    <t>101656200 /101636455</t>
  </si>
  <si>
    <t>101656198 / 101636454</t>
  </si>
  <si>
    <t>101656203 / 101636461</t>
  </si>
  <si>
    <t>101656197 / 101635050</t>
  </si>
  <si>
    <t>101656202 / 101631412</t>
  </si>
  <si>
    <t>101656204 / 101636462</t>
  </si>
  <si>
    <t>101656199 / 101636457</t>
  </si>
  <si>
    <t>101656201 / 101636456</t>
  </si>
  <si>
    <t>101659168 / 101636452</t>
  </si>
  <si>
    <t>101656205 / 101636453</t>
  </si>
  <si>
    <t>101656206 / 101636460</t>
  </si>
  <si>
    <t>Columna Porta Equipo y Monitor Stryker</t>
  </si>
  <si>
    <t>Columna TruPort 5000-2260</t>
  </si>
  <si>
    <t>IHS Chile</t>
  </si>
  <si>
    <t>Agitador Magnetico</t>
  </si>
  <si>
    <t>VELP ITALIA</t>
  </si>
  <si>
    <t>F20520162</t>
  </si>
  <si>
    <t>EMG Miofeedback</t>
  </si>
  <si>
    <t>VERITY</t>
  </si>
  <si>
    <t>MYOPLUS</t>
  </si>
  <si>
    <t>Carros Dosis Unitaria 36 Pacientes</t>
  </si>
  <si>
    <t>Waterloo Healthcare</t>
  </si>
  <si>
    <t>MedTrx MTK1-4771/TFTFT</t>
  </si>
  <si>
    <t>WHC-194656</t>
  </si>
  <si>
    <t>Monitor Signos Vitales</t>
  </si>
  <si>
    <t>Welch Allyn</t>
  </si>
  <si>
    <t>VSM 6000</t>
  </si>
  <si>
    <t>500000003802</t>
  </si>
  <si>
    <t>103001180313</t>
  </si>
  <si>
    <t>103001390313</t>
  </si>
  <si>
    <t>Lámpara para procedimientos</t>
  </si>
  <si>
    <t>GS-300</t>
  </si>
  <si>
    <t>Otoscopio portátil</t>
  </si>
  <si>
    <t>GS 300</t>
  </si>
  <si>
    <t>Baño Turbión para Extremidades Inferiores</t>
  </si>
  <si>
    <t>Whitehall</t>
  </si>
  <si>
    <t>E-15-M</t>
  </si>
  <si>
    <t>C118218</t>
  </si>
  <si>
    <t>Baño Turbión para Extremidades Superiores</t>
  </si>
  <si>
    <t>P-10-M</t>
  </si>
  <si>
    <t>C118221</t>
  </si>
  <si>
    <t>NMS 450</t>
  </si>
  <si>
    <t>YASEN MEDICAL</t>
  </si>
  <si>
    <t>VIS-1000</t>
  </si>
  <si>
    <t>Plataforma de fuerza para entrenamiento y evaluacion de marcha</t>
  </si>
  <si>
    <t>Zebris</t>
  </si>
  <si>
    <t>0263-1603</t>
  </si>
  <si>
    <t>CM-41136232</t>
  </si>
  <si>
    <t>N276AQ8390</t>
  </si>
  <si>
    <t>N272AQ8315</t>
  </si>
  <si>
    <t>N271AQ8294</t>
  </si>
  <si>
    <t>HRP002241084</t>
  </si>
  <si>
    <t>HRP002242059</t>
  </si>
  <si>
    <t>N277AQ8408</t>
  </si>
  <si>
    <t>N277AQ8401</t>
  </si>
  <si>
    <t>N277AQ8444</t>
  </si>
  <si>
    <t>EJ-33002358</t>
  </si>
  <si>
    <t>Siemens</t>
  </si>
  <si>
    <t>Cios Select</t>
  </si>
  <si>
    <t>Bomba de Jeringa Monocanal</t>
  </si>
  <si>
    <t>Injectomat Agilia TIVA</t>
  </si>
  <si>
    <t>Polígrafo Electrofisiología</t>
  </si>
  <si>
    <t>000266</t>
  </si>
  <si>
    <t>H4355240020</t>
  </si>
  <si>
    <t>N276AQ8397</t>
  </si>
  <si>
    <t>N271AQ8301</t>
  </si>
  <si>
    <t>N275AQ8332</t>
  </si>
  <si>
    <t>N270AQ8238</t>
  </si>
  <si>
    <t>HRP002141578</t>
  </si>
  <si>
    <t>N276AQ8338</t>
  </si>
  <si>
    <t>Motor Quirúrgico para Traumatología</t>
  </si>
  <si>
    <t>Synthes</t>
  </si>
  <si>
    <t>TRS</t>
  </si>
  <si>
    <t>Johnson &amp; Johnson</t>
  </si>
  <si>
    <t>SIN CONVENIO</t>
  </si>
  <si>
    <t>Elmasteam 8 MED</t>
  </si>
  <si>
    <t xml:space="preserve">Campana de Extracción </t>
  </si>
  <si>
    <t>BIOBASE</t>
  </si>
  <si>
    <t>FH1500</t>
  </si>
  <si>
    <t>FH15X1511088</t>
  </si>
  <si>
    <t>FCDXXA18100636</t>
  </si>
  <si>
    <t>Ecógrafo</t>
  </si>
  <si>
    <t>Inyectora de Medios de Contraste</t>
  </si>
  <si>
    <t>General Electric (SmartVision)</t>
  </si>
  <si>
    <t>1058071-25-LR21</t>
  </si>
  <si>
    <t>MDH</t>
  </si>
  <si>
    <t xml:space="preserve">Cabezal de cámara </t>
  </si>
  <si>
    <t>1288 210 105</t>
  </si>
  <si>
    <t>13I048284</t>
  </si>
  <si>
    <t>Coupler</t>
  </si>
  <si>
    <t>1488 020 125</t>
  </si>
  <si>
    <t>13A300534</t>
  </si>
  <si>
    <t>13I046144</t>
  </si>
  <si>
    <t>13A300514</t>
  </si>
  <si>
    <t>13I037194</t>
  </si>
  <si>
    <t>12J312504</t>
  </si>
  <si>
    <t>13I040704</t>
  </si>
  <si>
    <t>13A300524</t>
  </si>
  <si>
    <t>13I048294</t>
  </si>
  <si>
    <t>12J309514</t>
  </si>
  <si>
    <t>13J004784</t>
  </si>
  <si>
    <t>15F304204</t>
  </si>
  <si>
    <t>13J004704</t>
  </si>
  <si>
    <t>16F303774</t>
  </si>
  <si>
    <t>13I048224</t>
  </si>
  <si>
    <t>12D301514</t>
  </si>
  <si>
    <t>HRP002243843</t>
  </si>
  <si>
    <t>HRP</t>
  </si>
  <si>
    <t>HRP002244396</t>
  </si>
  <si>
    <t>N276AQ8396</t>
  </si>
  <si>
    <t>N272AQ8320</t>
  </si>
  <si>
    <t>N277AQ8425</t>
  </si>
  <si>
    <t>N272AQ8324</t>
  </si>
  <si>
    <t>N276AQ8342</t>
  </si>
  <si>
    <t xml:space="preserve">Medela </t>
  </si>
  <si>
    <t>Cortés &amp; Cortés S.A.</t>
  </si>
  <si>
    <t>782174-47-LE18</t>
  </si>
  <si>
    <t>Neuroestimulador</t>
  </si>
  <si>
    <t>Stimuplex HNS12</t>
  </si>
  <si>
    <t xml:space="preserve">Consola SAD </t>
  </si>
  <si>
    <t>302 - Consola</t>
  </si>
  <si>
    <t>Bayer</t>
  </si>
  <si>
    <t>Mark 7 Arterion</t>
  </si>
  <si>
    <t xml:space="preserve">General Electric </t>
  </si>
  <si>
    <t>A10D</t>
  </si>
  <si>
    <t>07492</t>
  </si>
  <si>
    <t>Analizador de Gases</t>
  </si>
  <si>
    <t>HDHW60041</t>
  </si>
  <si>
    <t>AA03742</t>
  </si>
  <si>
    <t>Biomerieux</t>
  </si>
  <si>
    <t>Analizador Automatizado de Identificación y Sensibilidad de Microbiológia</t>
  </si>
  <si>
    <t>Vitek 2 compact</t>
  </si>
  <si>
    <t>VK2C13225</t>
  </si>
  <si>
    <t>VK2C19077</t>
  </si>
  <si>
    <t>MiniVidas</t>
  </si>
  <si>
    <t>IVD5212687</t>
  </si>
  <si>
    <t>Mortech</t>
  </si>
  <si>
    <t>1036-240</t>
  </si>
  <si>
    <t>07757</t>
  </si>
  <si>
    <t>13J004724</t>
  </si>
  <si>
    <t>13J004794</t>
  </si>
  <si>
    <t>13I040804</t>
  </si>
  <si>
    <t>12J312514</t>
  </si>
  <si>
    <t>12J310504</t>
  </si>
  <si>
    <t>12G306524</t>
  </si>
  <si>
    <t>07400</t>
  </si>
  <si>
    <t>07548</t>
  </si>
  <si>
    <t>04521</t>
  </si>
  <si>
    <t>Vaporizador Desflurane</t>
  </si>
  <si>
    <t>D-VAPOR</t>
  </si>
  <si>
    <t>Vapofirst</t>
  </si>
  <si>
    <t>ASFL-0013</t>
  </si>
  <si>
    <t>ASBE-0753</t>
  </si>
  <si>
    <t>ARYH-0155</t>
  </si>
  <si>
    <t>ASDJ-0063</t>
  </si>
  <si>
    <t>ARZD-0008</t>
  </si>
  <si>
    <t>ASKJ-0040</t>
  </si>
  <si>
    <t>ASBD-0239</t>
  </si>
  <si>
    <t>BSM-3763</t>
  </si>
  <si>
    <t>01688</t>
  </si>
  <si>
    <t>00688</t>
  </si>
  <si>
    <t xml:space="preserve">Equipo de Crioablación </t>
  </si>
  <si>
    <t>10000-008-07</t>
  </si>
  <si>
    <t>5L0073</t>
  </si>
  <si>
    <t>COM0831</t>
  </si>
  <si>
    <t>Comercial Kendall Chile</t>
  </si>
  <si>
    <t>782174-31-LP19</t>
  </si>
  <si>
    <t>VOLUSON E8</t>
  </si>
  <si>
    <t>E43318</t>
  </si>
  <si>
    <t xml:space="preserve">Doopler Ultrasonico </t>
  </si>
  <si>
    <t>Edan</t>
  </si>
  <si>
    <t>Sonotrax Pro Basic</t>
  </si>
  <si>
    <t>Megafuge 8</t>
  </si>
  <si>
    <t>VHS (Veloc. de Eritrosedimentación)</t>
  </si>
  <si>
    <t>Tecnigen S.A.</t>
  </si>
  <si>
    <t>COM1020</t>
  </si>
  <si>
    <t>Generica</t>
  </si>
  <si>
    <t>COM1021</t>
  </si>
  <si>
    <t>COM1022</t>
  </si>
  <si>
    <t>UMEC10</t>
  </si>
  <si>
    <t>KN-9C057817</t>
  </si>
  <si>
    <t>KN-9C057806</t>
  </si>
  <si>
    <t>KN-9C057816</t>
  </si>
  <si>
    <t>KN-9C057804</t>
  </si>
  <si>
    <t>KN-9C057802</t>
  </si>
  <si>
    <t>KN-9C057812</t>
  </si>
  <si>
    <t>KN-9C057769</t>
  </si>
  <si>
    <t>KN-9C057768</t>
  </si>
  <si>
    <t>KN-9C057811</t>
  </si>
  <si>
    <t>KN-9C057818</t>
  </si>
  <si>
    <t>KN-9C057813</t>
  </si>
  <si>
    <t>KN-9C057805</t>
  </si>
  <si>
    <t>Cama Eléctrica</t>
  </si>
  <si>
    <t>Joson Care</t>
  </si>
  <si>
    <t>ES-12HD</t>
  </si>
  <si>
    <t>Mubi</t>
  </si>
  <si>
    <t>Slim Quaxar</t>
  </si>
  <si>
    <t>AA3874</t>
  </si>
  <si>
    <t>AA3875</t>
  </si>
  <si>
    <t>AA3876</t>
  </si>
  <si>
    <t>AA3877</t>
  </si>
  <si>
    <t>AA3878</t>
  </si>
  <si>
    <t>AA3879</t>
  </si>
  <si>
    <t>IMTMedical</t>
  </si>
  <si>
    <t>Bellavista 1000</t>
  </si>
  <si>
    <t>MB201980</t>
  </si>
  <si>
    <t>MB201987</t>
  </si>
  <si>
    <t>COM 1037</t>
  </si>
  <si>
    <t>Zoll</t>
  </si>
  <si>
    <t>Lowenstein</t>
  </si>
  <si>
    <t>Prisma Vent40</t>
  </si>
  <si>
    <t>Spacelabs</t>
  </si>
  <si>
    <t>Xprezzon</t>
  </si>
  <si>
    <t>PSC-19430020B</t>
  </si>
  <si>
    <t>PSC-19360043B</t>
  </si>
  <si>
    <t>PSC-19360034B</t>
  </si>
  <si>
    <t>PSC-19430070B</t>
  </si>
  <si>
    <t>IM60</t>
  </si>
  <si>
    <t>M19C12450068</t>
  </si>
  <si>
    <t>M19C12450069</t>
  </si>
  <si>
    <t>M19C12450081</t>
  </si>
  <si>
    <t>M19C12450084</t>
  </si>
  <si>
    <t>M19C12450094</t>
  </si>
  <si>
    <t>M19C12450098</t>
  </si>
  <si>
    <t>Huge Med</t>
  </si>
  <si>
    <t>VL3R</t>
  </si>
  <si>
    <t>R193201299</t>
  </si>
  <si>
    <t>Comercializadora William Villalobos (Madawi)</t>
  </si>
  <si>
    <t>1057472-2381-SE20</t>
  </si>
  <si>
    <t>R195202498</t>
  </si>
  <si>
    <t>R195202478</t>
  </si>
  <si>
    <t>Aeonmed</t>
  </si>
  <si>
    <t>VG70</t>
  </si>
  <si>
    <t>VG70(E)XZZV2159</t>
  </si>
  <si>
    <t>VG70(E)XZZV2150</t>
  </si>
  <si>
    <t>VG70(E)XZZV2161</t>
  </si>
  <si>
    <t>Respircare</t>
  </si>
  <si>
    <t xml:space="preserve">HUMID-BM </t>
  </si>
  <si>
    <t>302010004200326082</t>
  </si>
  <si>
    <t>302010004200330058</t>
  </si>
  <si>
    <t>302010004200327036</t>
  </si>
  <si>
    <t>302010004200331013</t>
  </si>
  <si>
    <t>302010004200327020</t>
  </si>
  <si>
    <t>302010004200326024</t>
  </si>
  <si>
    <t>302010004200331069</t>
  </si>
  <si>
    <t>302010004200327040</t>
  </si>
  <si>
    <t>302010004200327007</t>
  </si>
  <si>
    <t>302010004200331049</t>
  </si>
  <si>
    <t>302010004200330021</t>
  </si>
  <si>
    <t>302010004200330001</t>
  </si>
  <si>
    <t>302010004200330031</t>
  </si>
  <si>
    <t xml:space="preserve">Benevision CMS II </t>
  </si>
  <si>
    <t>JB-03008623</t>
  </si>
  <si>
    <t>Evita V800</t>
  </si>
  <si>
    <t>ASMN-0078</t>
  </si>
  <si>
    <t>Evita V600</t>
  </si>
  <si>
    <t>ASMN-0025</t>
  </si>
  <si>
    <t>16J305084</t>
  </si>
  <si>
    <t>13I037284</t>
  </si>
  <si>
    <t>MEK ICS</t>
  </si>
  <si>
    <t>MV2000</t>
  </si>
  <si>
    <t>MV2000TA2F0647</t>
  </si>
  <si>
    <t>MV2000TA2F0684</t>
  </si>
  <si>
    <t>MV2000TA2F0645</t>
  </si>
  <si>
    <t>MV2000TA2F0646</t>
  </si>
  <si>
    <t>VG70(E)XZZU8253</t>
  </si>
  <si>
    <t>VG70(E)XZZU7853</t>
  </si>
  <si>
    <t>VG70(E)XZZT16669</t>
  </si>
  <si>
    <t>VG70(E)XZZT16715</t>
  </si>
  <si>
    <t>VG70(E)XZZT17185</t>
  </si>
  <si>
    <t>VG70(E)XZZT16700</t>
  </si>
  <si>
    <t>Puritan Bennett</t>
  </si>
  <si>
    <t>35B2002470</t>
  </si>
  <si>
    <t>35B2002484</t>
  </si>
  <si>
    <t>Equipo de Plasmaferesis</t>
  </si>
  <si>
    <t>Spectra</t>
  </si>
  <si>
    <t>Optia</t>
  </si>
  <si>
    <t>1P06828</t>
  </si>
  <si>
    <t>Terumo</t>
  </si>
  <si>
    <t>1057472-3547-SE20</t>
  </si>
  <si>
    <t>Monitor signos Vitales</t>
  </si>
  <si>
    <t>UMEC12</t>
  </si>
  <si>
    <t>KQ-04037051</t>
  </si>
  <si>
    <t>KQ-04036637</t>
  </si>
  <si>
    <t>KQ-04036693</t>
  </si>
  <si>
    <t>KQ-04037042</t>
  </si>
  <si>
    <t>KQ-04036956</t>
  </si>
  <si>
    <t>KQ-04037001</t>
  </si>
  <si>
    <t>KQ-04037050</t>
  </si>
  <si>
    <t>KQ-04036622</t>
  </si>
  <si>
    <t>KQ-04036865</t>
  </si>
  <si>
    <t>KQ-04036985</t>
  </si>
  <si>
    <t>KQ-04037066</t>
  </si>
  <si>
    <t>KQ-04036630</t>
  </si>
  <si>
    <t>KQ-04036703</t>
  </si>
  <si>
    <t>KQ-04036823</t>
  </si>
  <si>
    <t>KQ-04036624</t>
  </si>
  <si>
    <t>KQ-04036976</t>
  </si>
  <si>
    <t>KQ-04036826</t>
  </si>
  <si>
    <t>KQ-04036966</t>
  </si>
  <si>
    <t>PRO-19370433B</t>
  </si>
  <si>
    <t>PRO-19370116B</t>
  </si>
  <si>
    <t>PRO-19370160B</t>
  </si>
  <si>
    <t>PRO-19370134B</t>
  </si>
  <si>
    <t>MX450</t>
  </si>
  <si>
    <t>DE671G2373</t>
  </si>
  <si>
    <t>AA03907</t>
  </si>
  <si>
    <t>DE671J1090</t>
  </si>
  <si>
    <t>AA03902</t>
  </si>
  <si>
    <t>DE671G2372</t>
  </si>
  <si>
    <t>AA03906</t>
  </si>
  <si>
    <t>DE671G2374</t>
  </si>
  <si>
    <t>AA03904</t>
  </si>
  <si>
    <t>DE671G2375</t>
  </si>
  <si>
    <t>AA03903</t>
  </si>
  <si>
    <t>DE671G2713</t>
  </si>
  <si>
    <t>AA03905</t>
  </si>
  <si>
    <t>Benevision N15</t>
  </si>
  <si>
    <t>F5-04017509</t>
  </si>
  <si>
    <t>F5-04017540</t>
  </si>
  <si>
    <t>F5-04017449</t>
  </si>
  <si>
    <t>F5-04017483</t>
  </si>
  <si>
    <t>F5-04017519</t>
  </si>
  <si>
    <t>F5-04017535</t>
  </si>
  <si>
    <t>F5-04017448</t>
  </si>
  <si>
    <t>F5-04017539</t>
  </si>
  <si>
    <t>F5-04017458</t>
  </si>
  <si>
    <t>F5-04017441</t>
  </si>
  <si>
    <t>KQ-04036937</t>
  </si>
  <si>
    <t>KQ-04036663</t>
  </si>
  <si>
    <t>KQ-04036658</t>
  </si>
  <si>
    <t>KQ-04036990</t>
  </si>
  <si>
    <t>KQ-04036792</t>
  </si>
  <si>
    <t>KQ-04036817</t>
  </si>
  <si>
    <t>KQ-04037057</t>
  </si>
  <si>
    <t>KQ-04036627</t>
  </si>
  <si>
    <t>KQ-04036876</t>
  </si>
  <si>
    <t>KQ-04036850</t>
  </si>
  <si>
    <t>KQ-04036858</t>
  </si>
  <si>
    <t>KQ-04037022</t>
  </si>
  <si>
    <t>40966N0157</t>
  </si>
  <si>
    <t>40966N1086</t>
  </si>
  <si>
    <t>40966N1089</t>
  </si>
  <si>
    <t>40966N1084</t>
  </si>
  <si>
    <t>40966N0153</t>
  </si>
  <si>
    <t>40966N1090</t>
  </si>
  <si>
    <t>40966N0163</t>
  </si>
  <si>
    <t>40966N0168</t>
  </si>
  <si>
    <t>40966N0150</t>
  </si>
  <si>
    <t>40966N0146</t>
  </si>
  <si>
    <t>302010004200330022</t>
  </si>
  <si>
    <t>302010004200330081</t>
  </si>
  <si>
    <t>Maquet</t>
  </si>
  <si>
    <t>Servo-i</t>
  </si>
  <si>
    <t>PIC IX</t>
  </si>
  <si>
    <t>U543360307</t>
  </si>
  <si>
    <t>AA03901</t>
  </si>
  <si>
    <t>1057472-3005-SE20</t>
  </si>
  <si>
    <t xml:space="preserve">Monitor Desfibrilador  </t>
  </si>
  <si>
    <t>M2</t>
  </si>
  <si>
    <t>BA20H000217</t>
  </si>
  <si>
    <t>BA20H000219</t>
  </si>
  <si>
    <t>BA20H000223</t>
  </si>
  <si>
    <t>KQ-04039761</t>
  </si>
  <si>
    <t>KQ-04036827</t>
  </si>
  <si>
    <t>KQ-04036820</t>
  </si>
  <si>
    <t>KQ-04039766</t>
  </si>
  <si>
    <t>IMO MATRIX E30</t>
  </si>
  <si>
    <t>MULTI FUNCIONES MBE5</t>
  </si>
  <si>
    <t>Balanza con Bioimpedancia</t>
  </si>
  <si>
    <t>Inbody</t>
  </si>
  <si>
    <t>F32000394</t>
  </si>
  <si>
    <t>1057862-45-SE20</t>
  </si>
  <si>
    <t>SE-12 EXPRES</t>
  </si>
  <si>
    <t>460017-M20319290004</t>
  </si>
  <si>
    <t>Electroestimulador</t>
  </si>
  <si>
    <t>Enraf Nonius</t>
  </si>
  <si>
    <t>Tensmed 58</t>
  </si>
  <si>
    <t>A3R051803165</t>
  </si>
  <si>
    <t>500000010614.</t>
  </si>
  <si>
    <t>ePM12</t>
  </si>
  <si>
    <t>AC6-09008216</t>
  </si>
  <si>
    <t>AC6-09008221</t>
  </si>
  <si>
    <t>AC6-09008219</t>
  </si>
  <si>
    <t>AC6-09008220</t>
  </si>
  <si>
    <t>AC6-09008218</t>
  </si>
  <si>
    <t>AC6-09008217</t>
  </si>
  <si>
    <t>ePM15</t>
  </si>
  <si>
    <t>AC5-09000906</t>
  </si>
  <si>
    <t>AC5-09000907</t>
  </si>
  <si>
    <t>P750</t>
  </si>
  <si>
    <t>V114CC1664</t>
  </si>
  <si>
    <t>4127-152-SE21</t>
  </si>
  <si>
    <t>V114CC1662</t>
  </si>
  <si>
    <t>V114CC1663</t>
  </si>
  <si>
    <t>V114CC1659</t>
  </si>
  <si>
    <t>V173CC4314</t>
  </si>
  <si>
    <t>V114CC1658</t>
  </si>
  <si>
    <t>V170CC4285</t>
  </si>
  <si>
    <t>V114CC1665</t>
  </si>
  <si>
    <t>V114CC1666</t>
  </si>
  <si>
    <t>V114CC1668</t>
  </si>
  <si>
    <t>V114CC1625</t>
  </si>
  <si>
    <t>V114CC1660</t>
  </si>
  <si>
    <t>V114CC1640</t>
  </si>
  <si>
    <t>V114CC1661</t>
  </si>
  <si>
    <t>V114CC1667</t>
  </si>
  <si>
    <t>Catre quirúrgico eléctrico</t>
  </si>
  <si>
    <t>Sigma Care</t>
  </si>
  <si>
    <t>B-880AU</t>
  </si>
  <si>
    <t>ES-99HD</t>
  </si>
  <si>
    <t>COM 01131</t>
  </si>
  <si>
    <t>COM 01132</t>
  </si>
  <si>
    <t>COM 01133</t>
  </si>
  <si>
    <t>COM 01136</t>
  </si>
  <si>
    <t>COM 01137</t>
  </si>
  <si>
    <t>ASPB-0163</t>
  </si>
  <si>
    <t> 500000010728</t>
  </si>
  <si>
    <t>ASPB-0160</t>
  </si>
  <si>
    <t> 500000010727</t>
  </si>
  <si>
    <t>ASPB-0166</t>
  </si>
  <si>
    <t> 500000010726</t>
  </si>
  <si>
    <t>ASNM-0004</t>
  </si>
  <si>
    <t> 500000010725</t>
  </si>
  <si>
    <t>ASNM-0009</t>
  </si>
  <si>
    <t> 500000010729</t>
  </si>
  <si>
    <t> 500000010730</t>
  </si>
  <si>
    <t>35B2014655</t>
  </si>
  <si>
    <t> 500000010731</t>
  </si>
  <si>
    <t>MV2000UA1B0188</t>
  </si>
  <si>
    <t>MV2000UA1B0189</t>
  </si>
  <si>
    <t>MV2000UA1B0190</t>
  </si>
  <si>
    <t>MV2000UA1B0191</t>
  </si>
  <si>
    <t>Incubador de Tarjeta</t>
  </si>
  <si>
    <t>BIO RAD</t>
  </si>
  <si>
    <t>ID-Incubator L</t>
  </si>
  <si>
    <t>Galenica</t>
  </si>
  <si>
    <t xml:space="preserve">Lector de Tarjeta </t>
  </si>
  <si>
    <t>Banjo ID-Reader</t>
  </si>
  <si>
    <t>Centrifuga de Tarjetas</t>
  </si>
  <si>
    <t>ID-Centrifuge L</t>
  </si>
  <si>
    <t>VIO 200S</t>
  </si>
  <si>
    <t>NKV-550</t>
  </si>
  <si>
    <t>NKV55020441865</t>
  </si>
  <si>
    <t>NKV55020451908</t>
  </si>
  <si>
    <t>NKV55020461951</t>
  </si>
  <si>
    <t>B125</t>
  </si>
  <si>
    <t>SQF20247031WA</t>
  </si>
  <si>
    <t>SQF20247019WA</t>
  </si>
  <si>
    <t>SQF20247952WA</t>
  </si>
  <si>
    <t>SQF20520011SA</t>
  </si>
  <si>
    <t>SQF20247034WA</t>
  </si>
  <si>
    <t>SQF20247986WA</t>
  </si>
  <si>
    <t>Cama eléctrica</t>
  </si>
  <si>
    <t>GKARE</t>
  </si>
  <si>
    <t>Bomba de Infusión</t>
  </si>
  <si>
    <t>BodyGuard</t>
  </si>
  <si>
    <t> HOSPITALIA PRODUCTOS MEDICOS LTDA</t>
  </si>
  <si>
    <t>1057472-2686-SE21</t>
  </si>
  <si>
    <t>V503512</t>
  </si>
  <si>
    <t>V503501</t>
  </si>
  <si>
    <t>Microscopio</t>
  </si>
  <si>
    <t>Leica</t>
  </si>
  <si>
    <t>DM750</t>
  </si>
  <si>
    <t>C740214692TV0032</t>
  </si>
  <si>
    <t>Centrifuga de tubos</t>
  </si>
  <si>
    <t>MPW Med Instruments</t>
  </si>
  <si>
    <t>MPW-351</t>
  </si>
  <si>
    <t>10351X058813</t>
  </si>
  <si>
    <t>LOGIQ e</t>
  </si>
  <si>
    <t>6077237WX0</t>
  </si>
  <si>
    <t>AA04443</t>
  </si>
  <si>
    <t>6077235WX0</t>
  </si>
  <si>
    <t>AA04444</t>
  </si>
  <si>
    <t>Reprocesadora de Endoscopios</t>
  </si>
  <si>
    <t>ASP</t>
  </si>
  <si>
    <t>Equipo Verificador de Hermeticidad Automático</t>
  </si>
  <si>
    <t>Medivators</t>
  </si>
  <si>
    <t>Veriscan LT</t>
  </si>
  <si>
    <t>COM01167</t>
  </si>
  <si>
    <t xml:space="preserve">Bomba de Irrigación </t>
  </si>
  <si>
    <t>Agitador de tubos</t>
  </si>
  <si>
    <t>Boeco</t>
  </si>
  <si>
    <t>Vortex-V1 plus</t>
  </si>
  <si>
    <t>10203-1306-1589</t>
  </si>
  <si>
    <t>EUROMEX</t>
  </si>
  <si>
    <t>ISCOPE</t>
  </si>
  <si>
    <t>EU2160030</t>
  </si>
  <si>
    <t>s/i</t>
  </si>
  <si>
    <t>1057472-112-LQ20</t>
  </si>
  <si>
    <t xml:space="preserve">Rotador digital </t>
  </si>
  <si>
    <t>Digisystem Laboratory Instruments inc.</t>
  </si>
  <si>
    <t>DSR-2800D-N</t>
  </si>
  <si>
    <t>RD2-20020014</t>
  </si>
  <si>
    <t>COM01145</t>
  </si>
  <si>
    <t>1057472-112-lq20</t>
  </si>
  <si>
    <t>Baño termoregulado</t>
  </si>
  <si>
    <t>DSB-500D</t>
  </si>
  <si>
    <t>SBD1-18090074</t>
  </si>
  <si>
    <t>Huma</t>
  </si>
  <si>
    <t>Huma Twist</t>
  </si>
  <si>
    <t>VB172AC0002270</t>
  </si>
  <si>
    <t>DW-25L262</t>
  </si>
  <si>
    <t>BE02QEE0N00QELAG0013</t>
  </si>
  <si>
    <t>P290</t>
  </si>
  <si>
    <t>1057472-12-LR20</t>
  </si>
  <si>
    <t>Abbott</t>
  </si>
  <si>
    <t>Biobase</t>
  </si>
  <si>
    <t xml:space="preserve">Centrifuga </t>
  </si>
  <si>
    <t>Analizador  de Inmunocromatología</t>
  </si>
  <si>
    <t>Quidel</t>
  </si>
  <si>
    <t>Sofía</t>
  </si>
  <si>
    <t>COM1083</t>
  </si>
  <si>
    <t>1057472-65-LQ19</t>
  </si>
  <si>
    <t xml:space="preserve">Rotador </t>
  </si>
  <si>
    <t>LW Scientific</t>
  </si>
  <si>
    <t>RTL-BLVD-24T2</t>
  </si>
  <si>
    <t>VV-8</t>
  </si>
  <si>
    <t>1057472-1427-SE20</t>
  </si>
  <si>
    <t>REFRIGERADOR</t>
  </si>
  <si>
    <t>THERMO SCIENTIFIC</t>
  </si>
  <si>
    <t>PLF 276</t>
  </si>
  <si>
    <t>COM01075</t>
  </si>
  <si>
    <t>1057472-12-LR20?</t>
  </si>
  <si>
    <t>1648 (CRS)</t>
  </si>
  <si>
    <t>CH30RF200</t>
  </si>
  <si>
    <t>8H12430</t>
  </si>
  <si>
    <t>Visor de venas</t>
  </si>
  <si>
    <t>Accu Vein INC</t>
  </si>
  <si>
    <t>0004577B</t>
  </si>
  <si>
    <t>Vortex Mixer</t>
  </si>
  <si>
    <t>VMN-20101223</t>
  </si>
  <si>
    <t>COM01143</t>
  </si>
  <si>
    <t xml:space="preserve">1057472-112-LQ20 </t>
  </si>
  <si>
    <t>WNB 14</t>
  </si>
  <si>
    <t>L413,1524</t>
  </si>
  <si>
    <t>Termociclador</t>
  </si>
  <si>
    <t>Cavitron</t>
  </si>
  <si>
    <t>BobCat</t>
  </si>
  <si>
    <t>X12</t>
  </si>
  <si>
    <t>EC-600ZW/L</t>
  </si>
  <si>
    <t xml:space="preserve">Smartmedical Spa </t>
  </si>
  <si>
    <t>302010004200331097</t>
  </si>
  <si>
    <t>COM01193</t>
  </si>
  <si>
    <t>COM01194</t>
  </si>
  <si>
    <t>261594-M21307950004</t>
  </si>
  <si>
    <t> 500000010738</t>
  </si>
  <si>
    <t>261594-M21308370008</t>
  </si>
  <si>
    <t>261594-M21308370045</t>
  </si>
  <si>
    <t>261594-M21308370009</t>
  </si>
  <si>
    <t>261594-M21308370044</t>
  </si>
  <si>
    <t>261594-M21308370033</t>
  </si>
  <si>
    <t>261594-M21308370007</t>
  </si>
  <si>
    <t>261594-M21308370043</t>
  </si>
  <si>
    <t>261594-M21308370037</t>
  </si>
  <si>
    <t>261594-M21308370030</t>
  </si>
  <si>
    <t>13060329DA0015</t>
  </si>
  <si>
    <t>Grabadorar MAPA (Monitoreo Ambulatorio de Presión Arterial)</t>
  </si>
  <si>
    <t>ON TRACK</t>
  </si>
  <si>
    <t> COM1265</t>
  </si>
  <si>
    <t>itmed</t>
  </si>
  <si>
    <t>1057472-23-LQ21</t>
  </si>
  <si>
    <t> COM1273</t>
  </si>
  <si>
    <t> COM1272</t>
  </si>
  <si>
    <t> COM1269</t>
  </si>
  <si>
    <t> COM1268</t>
  </si>
  <si>
    <t> COM1267</t>
  </si>
  <si>
    <t> COM1264</t>
  </si>
  <si>
    <t> COM1270</t>
  </si>
  <si>
    <t>Monitor Portátil para Nasofibroscopios</t>
  </si>
  <si>
    <t>Ambu</t>
  </si>
  <si>
    <t>aView</t>
  </si>
  <si>
    <t>Droguería Hofmann SAC</t>
  </si>
  <si>
    <t>AM20500489</t>
  </si>
  <si>
    <t xml:space="preserve">Generador de Rayos X Angiógrafo </t>
  </si>
  <si>
    <t>Optima IGS 330</t>
  </si>
  <si>
    <t>DV5SS2000026HL</t>
  </si>
  <si>
    <t>AA04523</t>
  </si>
  <si>
    <t>1057472-80-LR19</t>
  </si>
  <si>
    <t>Coagulómetro</t>
  </si>
  <si>
    <t>19A301094</t>
  </si>
  <si>
    <t xml:space="preserve">Cámara Silente </t>
  </si>
  <si>
    <t>Eckel</t>
  </si>
  <si>
    <t>CL-12</t>
  </si>
  <si>
    <t>Eymasa</t>
  </si>
  <si>
    <t>CI-40</t>
  </si>
  <si>
    <t>S/S - CRS INV 0800</t>
  </si>
  <si>
    <t>ED-530XT8</t>
  </si>
  <si>
    <t>19A302994</t>
  </si>
  <si>
    <t>Optima XR 240</t>
  </si>
  <si>
    <t>BeneVision</t>
  </si>
  <si>
    <t>JB-09010716</t>
  </si>
  <si>
    <t>Balanza para pesaje de cama</t>
  </si>
  <si>
    <t>ADE-MAK</t>
  </si>
  <si>
    <t>M600620</t>
  </si>
  <si>
    <t>L60177</t>
  </si>
  <si>
    <t>PTM</t>
  </si>
  <si>
    <t>1057862-1-SE21</t>
  </si>
  <si>
    <t>L60176</t>
  </si>
  <si>
    <t>IMT Analytics</t>
  </si>
  <si>
    <t>Citrex H5</t>
  </si>
  <si>
    <t>BB104361</t>
  </si>
  <si>
    <t>Vent Medical</t>
  </si>
  <si>
    <t>1057472-6515-SE21</t>
  </si>
  <si>
    <t>Sonosite</t>
  </si>
  <si>
    <t>NKV55020321049</t>
  </si>
  <si>
    <t>NKV55020461941</t>
  </si>
  <si>
    <t>Máquina de Osmosis Portátil</t>
  </si>
  <si>
    <t>Aqua WTU 125</t>
  </si>
  <si>
    <t>Procesador de Tejidos</t>
  </si>
  <si>
    <t>Thermo Shandon</t>
  </si>
  <si>
    <t>Excelsior AS</t>
  </si>
  <si>
    <t>ET67292005</t>
  </si>
  <si>
    <t>AA04473</t>
  </si>
  <si>
    <t>Novamedical</t>
  </si>
  <si>
    <t>1057472-18-LP21</t>
  </si>
  <si>
    <t>Bomba de Aspiración</t>
  </si>
  <si>
    <t>Yuwell</t>
  </si>
  <si>
    <t>Yuwell 7E-C/G</t>
  </si>
  <si>
    <t>HOSPITAL &amp; MEDICAL SOLUTIONS S.A.</t>
  </si>
  <si>
    <t>TAAA70507</t>
  </si>
  <si>
    <t>TAAA70508</t>
  </si>
  <si>
    <t>VOLUSON E6</t>
  </si>
  <si>
    <t>E15931</t>
  </si>
  <si>
    <t>AA04946</t>
  </si>
  <si>
    <t>Alpinion</t>
  </si>
  <si>
    <t>Ecube 8 Diamond</t>
  </si>
  <si>
    <t>L05847</t>
  </si>
  <si>
    <t xml:space="preserve">Carro de Paro </t>
  </si>
  <si>
    <t>Bailida</t>
  </si>
  <si>
    <t>S/M </t>
  </si>
  <si>
    <t>BM20-09167</t>
  </si>
  <si>
    <t> 500000010921</t>
  </si>
  <si>
    <t>1057862-3-LE21</t>
  </si>
  <si>
    <t>BeneHeart D3</t>
  </si>
  <si>
    <t>EZ-17068941</t>
  </si>
  <si>
    <t>MediAir</t>
  </si>
  <si>
    <t>SUA01-A16</t>
  </si>
  <si>
    <t> 500000010923</t>
  </si>
  <si>
    <t>Laringoscopio</t>
  </si>
  <si>
    <t> 500000010924</t>
  </si>
  <si>
    <t>Medical Graphics</t>
  </si>
  <si>
    <t>CPF-S/D</t>
  </si>
  <si>
    <t>1057472-9576-SE21</t>
  </si>
  <si>
    <t>Videonistagmógrafo</t>
  </si>
  <si>
    <t>eVNG</t>
  </si>
  <si>
    <t>BioMed 19-2020.765</t>
  </si>
  <si>
    <t>Irrigador de Aire</t>
  </si>
  <si>
    <t>KALORIstar ct</t>
  </si>
  <si>
    <t>12/3-2021.035</t>
  </si>
  <si>
    <t>HYC-68A</t>
  </si>
  <si>
    <t>Refrigerador Clínico Dos Cuerpos</t>
  </si>
  <si>
    <t>HYC-940</t>
  </si>
  <si>
    <t>BE03L SE0N0 0QJM8 60016</t>
  </si>
  <si>
    <t>1057472-88-LQ21</t>
  </si>
  <si>
    <t>BE03L SE0N0 0QJM8 60010</t>
  </si>
  <si>
    <t>Sierra Corta Yeso</t>
  </si>
  <si>
    <t>Oller Equipos Médicos</t>
  </si>
  <si>
    <t>1057472-4-SE21</t>
  </si>
  <si>
    <t>Refrigerador No Clínico (NC19)</t>
  </si>
  <si>
    <t>NORDIK 2500</t>
  </si>
  <si>
    <t>15429E110500725</t>
  </si>
  <si>
    <t xml:space="preserve">Módulo para Gasto Cardiaco </t>
  </si>
  <si>
    <t xml:space="preserve">Picco </t>
  </si>
  <si>
    <t>CFT08380511</t>
  </si>
  <si>
    <t>500000010978 </t>
  </si>
  <si>
    <t>1057862-7-SE21</t>
  </si>
  <si>
    <t>CFT08380517</t>
  </si>
  <si>
    <t> 500000010979</t>
  </si>
  <si>
    <t>CFT08380510</t>
  </si>
  <si>
    <t> 500000010980 </t>
  </si>
  <si>
    <t>Tympstar Pro</t>
  </si>
  <si>
    <t>GS0097018</t>
  </si>
  <si>
    <t>261594-M21401260085</t>
  </si>
  <si>
    <t>261594-M21401260095</t>
  </si>
  <si>
    <t>261594-M21401260100</t>
  </si>
  <si>
    <t>261594-M21401260098</t>
  </si>
  <si>
    <t>261594-M21401260088</t>
  </si>
  <si>
    <t>261594-M21401260090</t>
  </si>
  <si>
    <t>261594-M21401260092</t>
  </si>
  <si>
    <t>261594-M21308370027</t>
  </si>
  <si>
    <t>261594-M21308370005</t>
  </si>
  <si>
    <t>261594-M21407000027</t>
  </si>
  <si>
    <t>261594-M21308370003</t>
  </si>
  <si>
    <t>261594-M21308370031</t>
  </si>
  <si>
    <t>261594-M21308370013</t>
  </si>
  <si>
    <t>261594-M21308370032</t>
  </si>
  <si>
    <t>261594-M21407700014</t>
  </si>
  <si>
    <t>261594-M21407240026</t>
  </si>
  <si>
    <t>261594-M21407700033</t>
  </si>
  <si>
    <t>BALANZA 952</t>
  </si>
  <si>
    <t>261594-M21401260099</t>
  </si>
  <si>
    <t>261594-M21401260091</t>
  </si>
  <si>
    <t>261594-M21401260093</t>
  </si>
  <si>
    <t>261594-M21401260097</t>
  </si>
  <si>
    <t>261594-M21401260086</t>
  </si>
  <si>
    <t>VG70(E)XZZT21807</t>
  </si>
  <si>
    <t>VG70(E)XZZS18050</t>
  </si>
  <si>
    <t>VG70(E)XZZT13590</t>
  </si>
  <si>
    <t>VG70(E)XZZT18552</t>
  </si>
  <si>
    <t>Contador Hematologico</t>
  </si>
  <si>
    <t>Analizador Automatizado de Inmunohematología</t>
  </si>
  <si>
    <t xml:space="preserve">IH-500 </t>
  </si>
  <si>
    <t>COM1591</t>
  </si>
  <si>
    <t>Balanza Pediátrica</t>
  </si>
  <si>
    <t>1057472-2731-AG22</t>
  </si>
  <si>
    <t>Sonotrax Vascular</t>
  </si>
  <si>
    <t>60042-M18C0445000</t>
  </si>
  <si>
    <t>UTM02279</t>
  </si>
  <si>
    <t>1057472-1581-CM22</t>
  </si>
  <si>
    <t>60042-M1831314000</t>
  </si>
  <si>
    <t>UTM02281</t>
  </si>
  <si>
    <t>Tensiómetro</t>
  </si>
  <si>
    <t>Riestor</t>
  </si>
  <si>
    <t>RI-SAN</t>
  </si>
  <si>
    <t>UTM02278</t>
  </si>
  <si>
    <t>UTM02280</t>
  </si>
  <si>
    <t>246C/HL</t>
  </si>
  <si>
    <t>AA05149</t>
  </si>
  <si>
    <t>40966N0107</t>
  </si>
  <si>
    <t>COM1722</t>
  </si>
  <si>
    <t>40966N0120</t>
  </si>
  <si>
    <t>COM1719</t>
  </si>
  <si>
    <t>40966J2416</t>
  </si>
  <si>
    <t>COM1716</t>
  </si>
  <si>
    <t>40966J2425</t>
  </si>
  <si>
    <t>COM1721</t>
  </si>
  <si>
    <t>40966J1172</t>
  </si>
  <si>
    <t>COM1723</t>
  </si>
  <si>
    <t>40966J1178</t>
  </si>
  <si>
    <t>COM1717</t>
  </si>
  <si>
    <t>40966J1838</t>
  </si>
  <si>
    <t>COM1718</t>
  </si>
  <si>
    <t>40966N0963</t>
  </si>
  <si>
    <t>COM1720</t>
  </si>
  <si>
    <t>40966N0125</t>
  </si>
  <si>
    <t>COM1730</t>
  </si>
  <si>
    <t>40966N0136</t>
  </si>
  <si>
    <t>COM1731</t>
  </si>
  <si>
    <t>AA05392</t>
  </si>
  <si>
    <t>1057472-69-LQ22</t>
  </si>
  <si>
    <t>AA05393</t>
  </si>
  <si>
    <t>AA05383</t>
  </si>
  <si>
    <t>AA05378</t>
  </si>
  <si>
    <t>AA05381</t>
  </si>
  <si>
    <t>AA05377</t>
  </si>
  <si>
    <t>AA05379</t>
  </si>
  <si>
    <t>AA05376</t>
  </si>
  <si>
    <t>AA05380</t>
  </si>
  <si>
    <t>AA05382</t>
  </si>
  <si>
    <t>AA05390</t>
  </si>
  <si>
    <t>AA05384</t>
  </si>
  <si>
    <t>AA05389</t>
  </si>
  <si>
    <t>AA05385</t>
  </si>
  <si>
    <t>AA05386</t>
  </si>
  <si>
    <t>AA05388</t>
  </si>
  <si>
    <t>AA05387</t>
  </si>
  <si>
    <t>AA05391</t>
  </si>
  <si>
    <t>4G375A077</t>
  </si>
  <si>
    <t>MEDICAL SYSTEM</t>
  </si>
  <si>
    <t>COM1739</t>
  </si>
  <si>
    <t>ROCHE</t>
  </si>
  <si>
    <t>PRO II</t>
  </si>
  <si>
    <t>TZ1139510</t>
  </si>
  <si>
    <t>COM 1758 </t>
  </si>
  <si>
    <t>1057472-20-LQ22</t>
  </si>
  <si>
    <t>TZ1139522</t>
  </si>
  <si>
    <t> COM 1759</t>
  </si>
  <si>
    <t>TZ1139514</t>
  </si>
  <si>
    <t> COM 1764</t>
  </si>
  <si>
    <t>TZ1139515</t>
  </si>
  <si>
    <t> COM 1763</t>
  </si>
  <si>
    <t>TZ1139517</t>
  </si>
  <si>
    <t>TZ1139521</t>
  </si>
  <si>
    <t>Base Coagulómetro</t>
  </si>
  <si>
    <t>UU00060542</t>
  </si>
  <si>
    <t>Physio Control (Stryker)</t>
  </si>
  <si>
    <t>Lifepak 15</t>
  </si>
  <si>
    <t>UU00062222</t>
  </si>
  <si>
    <t>UU00062223</t>
  </si>
  <si>
    <t>UU00062226</t>
  </si>
  <si>
    <t>1057472-61-LR22</t>
  </si>
  <si>
    <t>Voluson E8</t>
  </si>
  <si>
    <t>E50708</t>
  </si>
  <si>
    <t>E50707</t>
  </si>
  <si>
    <t>Pletismografo Vascular</t>
  </si>
  <si>
    <t>Viasonix</t>
  </si>
  <si>
    <t>Falcon Pro</t>
  </si>
  <si>
    <t>VP89122</t>
  </si>
  <si>
    <t>1057862-20-SE22</t>
  </si>
  <si>
    <t xml:space="preserve">Notebook capacitaciones </t>
  </si>
  <si>
    <t>Lenovo</t>
  </si>
  <si>
    <t>LEGION 7 INTEL</t>
  </si>
  <si>
    <t>PF3N7WVQ</t>
  </si>
  <si>
    <t>Refrigerador Clínico</t>
  </si>
  <si>
    <t xml:space="preserve">HYC-940 </t>
  </si>
  <si>
    <t>Advanced</t>
  </si>
  <si>
    <t>FM-3000</t>
  </si>
  <si>
    <t>460985-M21A00260007</t>
  </si>
  <si>
    <t>BM21-09002</t>
  </si>
  <si>
    <t>1057862-16-LQ22</t>
  </si>
  <si>
    <t>BM21-08950</t>
  </si>
  <si>
    <t>BM21-09004</t>
  </si>
  <si>
    <t>BM21-08955</t>
  </si>
  <si>
    <t>BM21-08990</t>
  </si>
  <si>
    <t>BM21-08956</t>
  </si>
  <si>
    <t>BM21-08987</t>
  </si>
  <si>
    <t>Bomba de aspiración</t>
  </si>
  <si>
    <t>Mediair</t>
  </si>
  <si>
    <t>SUF01-A10</t>
  </si>
  <si>
    <t>SU21E00221</t>
  </si>
  <si>
    <t>SU21E00290</t>
  </si>
  <si>
    <t>SU21E00277</t>
  </si>
  <si>
    <t>SU21E00286</t>
  </si>
  <si>
    <t>SU21E00272</t>
  </si>
  <si>
    <t>SU21E00304</t>
  </si>
  <si>
    <t>SU21E00265</t>
  </si>
  <si>
    <t>BeneHeart D6</t>
  </si>
  <si>
    <t>DZ-2A019188</t>
  </si>
  <si>
    <t>DZ-2A019192</t>
  </si>
  <si>
    <t>DZ-2A019183</t>
  </si>
  <si>
    <t>DZ-2A019194</t>
  </si>
  <si>
    <t>DZ-2A019195</t>
  </si>
  <si>
    <t>DZ-2A019175</t>
  </si>
  <si>
    <t>KN-25140929</t>
  </si>
  <si>
    <t>KN-25140951</t>
  </si>
  <si>
    <t>KN-25140912</t>
  </si>
  <si>
    <t>KN-25140957</t>
  </si>
  <si>
    <t>KN-25140973</t>
  </si>
  <si>
    <t>KN-25140975</t>
  </si>
  <si>
    <t>KN-25140905</t>
  </si>
  <si>
    <t>KN-25140943</t>
  </si>
  <si>
    <t>KN-25140923</t>
  </si>
  <si>
    <t>KN-25140933</t>
  </si>
  <si>
    <t>KN-25140940</t>
  </si>
  <si>
    <t>KN-25140947</t>
  </si>
  <si>
    <t>KN-25140963</t>
  </si>
  <si>
    <t>KN-25140954</t>
  </si>
  <si>
    <t>KN-25140952</t>
  </si>
  <si>
    <t>KN-25140965</t>
  </si>
  <si>
    <t>KN-25140969</t>
  </si>
  <si>
    <t>KN-25140903</t>
  </si>
  <si>
    <t>KN-25140955</t>
  </si>
  <si>
    <t>KN-25140944</t>
  </si>
  <si>
    <t>Motor Gran Fragmento</t>
  </si>
  <si>
    <t>STRYKER</t>
  </si>
  <si>
    <t>M-218</t>
  </si>
  <si>
    <t>1057862-6-LQ22</t>
  </si>
  <si>
    <t>Motor Pequeños Fragmentos</t>
  </si>
  <si>
    <t>COLIBRI</t>
  </si>
  <si>
    <t>II</t>
  </si>
  <si>
    <t>Incisive CT</t>
  </si>
  <si>
    <t>Monitor de Medición de Relajación Muscular</t>
  </si>
  <si>
    <t>NERBIO</t>
  </si>
  <si>
    <t>ITOF-00A-01</t>
  </si>
  <si>
    <t>Mmedical</t>
  </si>
  <si>
    <t>1057862-26-SE22</t>
  </si>
  <si>
    <t>ST1</t>
  </si>
  <si>
    <t>1057862-24-SE22</t>
  </si>
  <si>
    <t>010913134564210002</t>
  </si>
  <si>
    <t> 500000011216</t>
  </si>
  <si>
    <t>011213100024920019</t>
  </si>
  <si>
    <t>500000011227 </t>
  </si>
  <si>
    <t>011213100024920031</t>
  </si>
  <si>
    <t>500000011229 </t>
  </si>
  <si>
    <t>011213100024920035</t>
  </si>
  <si>
    <t>500000011226 </t>
  </si>
  <si>
    <t>011224100024920005</t>
  </si>
  <si>
    <t>500000011215 </t>
  </si>
  <si>
    <t>1121310002492000034</t>
  </si>
  <si>
    <t>500000011217 </t>
  </si>
  <si>
    <t>11213100024920003</t>
  </si>
  <si>
    <t>500000011219 </t>
  </si>
  <si>
    <t>11213100024920007</t>
  </si>
  <si>
    <t>500000011224 </t>
  </si>
  <si>
    <t>11213100024920009</t>
  </si>
  <si>
    <t>500000011222 </t>
  </si>
  <si>
    <t>11213100024920021</t>
  </si>
  <si>
    <t>500000011221 </t>
  </si>
  <si>
    <t>11213100024920010</t>
  </si>
  <si>
    <t>500000011223 </t>
  </si>
  <si>
    <t>11213100024920026</t>
  </si>
  <si>
    <t>500000011218 </t>
  </si>
  <si>
    <t>11213100024920028</t>
  </si>
  <si>
    <t>500000011225 </t>
  </si>
  <si>
    <t>11213100024920041</t>
  </si>
  <si>
    <t>500000011228 </t>
  </si>
  <si>
    <t>011216100024920106</t>
  </si>
  <si>
    <t>500000011232 </t>
  </si>
  <si>
    <t>011216100024920001</t>
  </si>
  <si>
    <t>500000011230 </t>
  </si>
  <si>
    <t>01126100024920035</t>
  </si>
  <si>
    <t>500000011231 </t>
  </si>
  <si>
    <t>011216100024920092</t>
  </si>
  <si>
    <t>500000011233 </t>
  </si>
  <si>
    <t>011216100024920094</t>
  </si>
  <si>
    <t>500000011234 </t>
  </si>
  <si>
    <t>COM1793 </t>
  </si>
  <si>
    <t>1057472-115-LE22</t>
  </si>
  <si>
    <t>COM1794</t>
  </si>
  <si>
    <t>COM1795</t>
  </si>
  <si>
    <t>EJECUCIÓN MANTENIMIENTO PREVENTIVO HEC</t>
  </si>
  <si>
    <t>ALTO RIESGO OBSTÉTRICO</t>
  </si>
  <si>
    <t>PISO 4</t>
  </si>
  <si>
    <t>PISO 5</t>
  </si>
  <si>
    <t>PISO 1</t>
  </si>
  <si>
    <t>PISO 2</t>
  </si>
  <si>
    <t>PISO -1</t>
  </si>
  <si>
    <t>PEDIATRÍA</t>
  </si>
  <si>
    <t xml:space="preserve">PEDIATRÍA </t>
  </si>
  <si>
    <t>PISO 3</t>
  </si>
  <si>
    <t>CENTRO DE ATENCIÓN DE ESPECIALIDADES (CAE)</t>
  </si>
  <si>
    <t>ANATOMÍA PATOLÓGICA</t>
  </si>
  <si>
    <t>SALUD DEL TRABAJADOR (UST)</t>
  </si>
  <si>
    <t>ESPECIALIDADES ODONTOLÓGICAS</t>
  </si>
  <si>
    <t>CIRUGÍA</t>
  </si>
  <si>
    <t>CENTRO DE ATENCIÓN DE ESPECIALIDADES GINECO-OBSTÉTRICAS</t>
  </si>
  <si>
    <t>EMERGENCIA ADULTO</t>
  </si>
  <si>
    <t>EMERGENCIA INFANTIL</t>
  </si>
  <si>
    <t>ESTERILIZACIÓN</t>
  </si>
  <si>
    <t>FARMACIA</t>
  </si>
  <si>
    <t>GERIATRÍA DE AGUDOS (UGA)</t>
  </si>
  <si>
    <t>GESTIÓN DE BODEGAS</t>
  </si>
  <si>
    <t>GESTIÓN DEL CUIDADO</t>
  </si>
  <si>
    <t>HOSPITALIZACIÓN DOMICILIARIA</t>
  </si>
  <si>
    <t>HOSPITALIZACIÓN QUIRÚRGICA</t>
  </si>
  <si>
    <t>IMAGENOLOGÍA</t>
  </si>
  <si>
    <t>INGENIERÍA BIOMÉDICA</t>
  </si>
  <si>
    <t>LABORATORIO</t>
  </si>
  <si>
    <t>MANEJO INTEGRAL DE HERIDAS AVANZADAS</t>
  </si>
  <si>
    <t xml:space="preserve">MEDICINA </t>
  </si>
  <si>
    <t>MEDICINA TRANSFUSIONAL</t>
  </si>
  <si>
    <t>EMERGENCIA GINECO-OBSTÉTRICO</t>
  </si>
  <si>
    <t>UPC ADULTO (UPC)</t>
  </si>
  <si>
    <t>UPC PEDIÁTRICO (UPCP)</t>
  </si>
  <si>
    <t>SALUD MENTAL</t>
  </si>
  <si>
    <t>SALAS DE ATENCIÓN INTEGRAL DEL PARTO (SAIP)</t>
  </si>
  <si>
    <t>PUERPERIO</t>
  </si>
  <si>
    <t>NEFROLOGÍA Y DIÁLISIS</t>
  </si>
  <si>
    <t>NEONATOLOGÍA Y UPC NEONATAL</t>
  </si>
  <si>
    <t>MEDICINA FÍSICA Y REHABILITACIÓN</t>
  </si>
  <si>
    <t>NUTRICIÓN</t>
  </si>
  <si>
    <t>PABELLÓN CENTRAL</t>
  </si>
  <si>
    <t>RECURSOS FÍSICOS</t>
  </si>
  <si>
    <t>MOVILIZACIÓN</t>
  </si>
  <si>
    <t>INGENIERÍA CLÍNICA Y PROYECTOS</t>
  </si>
  <si>
    <t>APOYO DIAGNÓSTICO</t>
  </si>
  <si>
    <t>APOYO ENDOSCÓPICO</t>
  </si>
  <si>
    <t>APOYO INDUSTRIAL</t>
  </si>
  <si>
    <t>APOYO QUIRÚRGICO</t>
  </si>
  <si>
    <t>APOYO TERAPÉUTICO</t>
  </si>
  <si>
    <t>LABORATORIO / FARMACIA</t>
  </si>
  <si>
    <t>MED. FÍS. REHABILITACIÓN</t>
  </si>
  <si>
    <t>MOBILIARIO</t>
  </si>
  <si>
    <t>MONITOREO</t>
  </si>
  <si>
    <t>ODONTOLOGÍA</t>
  </si>
  <si>
    <t>BAJO COSTO</t>
  </si>
  <si>
    <t>MEDIANO COSTO</t>
  </si>
  <si>
    <t>ALTO COSTO</t>
  </si>
  <si>
    <t>IM≥12</t>
  </si>
  <si>
    <t>REGULAR</t>
  </si>
  <si>
    <t>ARRIENDO</t>
  </si>
  <si>
    <t xml:space="preserve">INTERNO </t>
  </si>
  <si>
    <t>MEDIPLEX S.A</t>
  </si>
  <si>
    <t>EQUIPO HUMIDIFICADOR CON GENERADOR DE FLUJO</t>
  </si>
  <si>
    <t>FISHER &amp; PAYKEL</t>
  </si>
  <si>
    <t>CALEFACTOR RADIANTE</t>
  </si>
  <si>
    <t>BASE CALEFACTORA</t>
  </si>
  <si>
    <t>FLUKE BIOMEDICAL</t>
  </si>
  <si>
    <t>FLORES VALLE</t>
  </si>
  <si>
    <t>FITPRO</t>
  </si>
  <si>
    <t>ESTIMULADOR DE NERVIO PERISFÉRICO</t>
  </si>
  <si>
    <t>FRESENIUS KABI</t>
  </si>
  <si>
    <t>XAVANT</t>
  </si>
  <si>
    <t>STIMPOD NMS450</t>
  </si>
  <si>
    <t>COM01586</t>
  </si>
  <si>
    <t>COM01587</t>
  </si>
  <si>
    <t>COM01588</t>
  </si>
  <si>
    <t>COM01589</t>
  </si>
  <si>
    <t>COM01590</t>
  </si>
  <si>
    <t>PENTAFARMA S.A</t>
  </si>
  <si>
    <t>STRYKER CORPORATION CHILE Y CIA LTDA</t>
  </si>
  <si>
    <t>GETINGE</t>
  </si>
  <si>
    <t>13060329DA0523</t>
  </si>
  <si>
    <t>Refrigerador No Clínico (NC21)</t>
  </si>
  <si>
    <t>MINDRAY</t>
  </si>
  <si>
    <t>V-32107042</t>
  </si>
  <si>
    <t>Neonatología y UPC Neonatal</t>
  </si>
  <si>
    <t>302010004200326063</t>
  </si>
  <si>
    <t>METROPOLITANO CENTRAL</t>
  </si>
  <si>
    <t>1058071-10-LQ21</t>
  </si>
  <si>
    <t>ESTUFA</t>
  </si>
  <si>
    <t>MEMMERT</t>
  </si>
  <si>
    <t>IN110</t>
  </si>
  <si>
    <t>1057472-44-LR22</t>
  </si>
  <si>
    <t>VIRTUO</t>
  </si>
  <si>
    <t>VRTA-01933</t>
  </si>
  <si>
    <t>ANALIZADOR AUTOMATIZADO DE QUÍMICA CLÍNICA</t>
  </si>
  <si>
    <t>1057472-127-LQ22</t>
  </si>
  <si>
    <t>VALTEK S.A</t>
  </si>
  <si>
    <t>ANALIZADOR AUTOMATIZADO PARA MICROBIOLOGÍA</t>
  </si>
  <si>
    <t>MEDICINA</t>
  </si>
  <si>
    <t>KN-25140958</t>
  </si>
  <si>
    <t>KN-25140928</t>
  </si>
  <si>
    <t>KN-25140968</t>
  </si>
  <si>
    <t>KN-25140906</t>
  </si>
  <si>
    <t>KN-25140964</t>
  </si>
  <si>
    <t>KN-25140902</t>
  </si>
  <si>
    <t>KN-25140949</t>
  </si>
  <si>
    <t>KN-25140974</t>
  </si>
  <si>
    <t>KN-25140967</t>
  </si>
  <si>
    <t>KN-25140915</t>
  </si>
  <si>
    <t>KN-25140966</t>
  </si>
  <si>
    <t>KN-25140941</t>
  </si>
  <si>
    <t>CALENTADOR DE CONTRASTES</t>
  </si>
  <si>
    <t>LW SCIENTIFIC</t>
  </si>
  <si>
    <t>1057472-25-LR21</t>
  </si>
  <si>
    <t xml:space="preserve">MP </t>
  </si>
  <si>
    <t>EXTRACTOR</t>
  </si>
  <si>
    <t>ZYBIO</t>
  </si>
  <si>
    <t>EXM300</t>
  </si>
  <si>
    <t>EZYEXM3000210503574</t>
  </si>
  <si>
    <t>COM1775</t>
  </si>
  <si>
    <t>GENEXPRESS</t>
  </si>
  <si>
    <t>1057862-2-SE23</t>
  </si>
  <si>
    <t>011216100024920163</t>
  </si>
  <si>
    <t>011216100024920159</t>
  </si>
  <si>
    <t>011216100024920141</t>
  </si>
  <si>
    <t>011216100024920123</t>
  </si>
  <si>
    <t>011216100024920147</t>
  </si>
  <si>
    <t>011216100024920183</t>
  </si>
  <si>
    <t>011216100024920116</t>
  </si>
  <si>
    <t>011216100024920127</t>
  </si>
  <si>
    <t>011216100024920135</t>
  </si>
  <si>
    <t>011216100024920185</t>
  </si>
  <si>
    <t>011216100024920150</t>
  </si>
  <si>
    <t>011216100024920003</t>
  </si>
  <si>
    <t>011216100024920182</t>
  </si>
  <si>
    <t>011216100024920143</t>
  </si>
  <si>
    <t>011216100024920148</t>
  </si>
  <si>
    <t>011216100024920119</t>
  </si>
  <si>
    <t>011216100024920122</t>
  </si>
  <si>
    <t>011216100024920078</t>
  </si>
  <si>
    <t>011216100024920016</t>
  </si>
  <si>
    <t>011216100024920036</t>
  </si>
  <si>
    <t>011216100024920118</t>
  </si>
  <si>
    <t>CAMA CLÍNICA ELÉCTRICA</t>
  </si>
  <si>
    <t>HILL ROM</t>
  </si>
  <si>
    <t>HRP004343955</t>
  </si>
  <si>
    <t>HRP004343898</t>
  </si>
  <si>
    <t>1057862-3-SE23</t>
  </si>
  <si>
    <t>HRP004344168</t>
  </si>
  <si>
    <t>HRP004343904</t>
  </si>
  <si>
    <t>HRP004343957</t>
  </si>
  <si>
    <t>HRP004343956</t>
  </si>
  <si>
    <t>HRP004344181</t>
  </si>
  <si>
    <t>HRP004343897</t>
  </si>
  <si>
    <t>HRP004343954</t>
  </si>
  <si>
    <t>HRP004344171</t>
  </si>
  <si>
    <t>HRP004344182</t>
  </si>
  <si>
    <t> 500000011502</t>
  </si>
  <si>
    <t> 500000011503</t>
  </si>
  <si>
    <t> 500000011504</t>
  </si>
  <si>
    <t> 500000011506</t>
  </si>
  <si>
    <t> 500000011508</t>
  </si>
  <si>
    <t> 500000011510</t>
  </si>
  <si>
    <t> 500000011507</t>
  </si>
  <si>
    <t> 500000011509</t>
  </si>
  <si>
    <t> 500000011511</t>
  </si>
  <si>
    <t> 500000011570</t>
  </si>
  <si>
    <t> 500000011571</t>
  </si>
  <si>
    <t> 500000011576</t>
  </si>
  <si>
    <t> 500000011577</t>
  </si>
  <si>
    <t> 500000011575</t>
  </si>
  <si>
    <t> 500000011572</t>
  </si>
  <si>
    <t> 500000011574</t>
  </si>
  <si>
    <t> 500000011568</t>
  </si>
  <si>
    <t> 500000011569</t>
  </si>
  <si>
    <t> 500000011573</t>
  </si>
  <si>
    <t>009722100012860037</t>
  </si>
  <si>
    <t>010128100012860066</t>
  </si>
  <si>
    <t>009722100012860059</t>
  </si>
  <si>
    <t>010128100012860060</t>
  </si>
  <si>
    <t>010128100023960064</t>
  </si>
  <si>
    <t>009807100023960008</t>
  </si>
  <si>
    <t>009807100023960007</t>
  </si>
  <si>
    <t>010128100012860073</t>
  </si>
  <si>
    <t>010128100012860065</t>
  </si>
  <si>
    <t>009977100012860077</t>
  </si>
  <si>
    <t xml:space="preserve">Stryker </t>
  </si>
  <si>
    <t>MOT404</t>
  </si>
  <si>
    <t>MESA DE COMER</t>
  </si>
  <si>
    <t>S/M</t>
  </si>
  <si>
    <t>VELADOR CLÍNICO</t>
  </si>
  <si>
    <t>KQ-2C096357</t>
  </si>
  <si>
    <t> 500000011516</t>
  </si>
  <si>
    <t>KQ-2C096375</t>
  </si>
  <si>
    <t>KQ-2C096361</t>
  </si>
  <si>
    <t>KQ-2C096356</t>
  </si>
  <si>
    <t>KQ-2C096332</t>
  </si>
  <si>
    <t>EZ-2A099742</t>
  </si>
  <si>
    <t>EZ-2A099731</t>
  </si>
  <si>
    <t>EZ-2A099736</t>
  </si>
  <si>
    <t>EZ-2A099726</t>
  </si>
  <si>
    <t>EZ-2A099723</t>
  </si>
  <si>
    <t xml:space="preserve">Pabellón Central </t>
  </si>
  <si>
    <t xml:space="preserve">Neonatología y UPC Neonatal </t>
  </si>
  <si>
    <t>BAÑO MARÍA ELÉCTRICO</t>
  </si>
  <si>
    <t>VAPORIZADOR SEVOFLUORANO</t>
  </si>
  <si>
    <t>DRÄGER</t>
  </si>
  <si>
    <t>VAPOR 2000</t>
  </si>
  <si>
    <t>ASME-0316</t>
  </si>
  <si>
    <t>ASME-0596</t>
  </si>
  <si>
    <t>ASME-0597</t>
  </si>
  <si>
    <t>ASFB-1135</t>
  </si>
  <si>
    <t>ARZH-0197</t>
  </si>
  <si>
    <t>ASCJ-0405</t>
  </si>
  <si>
    <t>LW MANUFACTURED INCUBAD</t>
  </si>
  <si>
    <t>MEDRAD</t>
  </si>
  <si>
    <t>STELLANT DUAL</t>
  </si>
  <si>
    <t>Mortara</t>
  </si>
  <si>
    <t>ELI230</t>
  </si>
  <si>
    <t>COM01688</t>
  </si>
  <si>
    <t>DW-86L578J</t>
  </si>
  <si>
    <t>BE0H17G1T00QEF820001</t>
  </si>
  <si>
    <t>Dialog+ HDF</t>
  </si>
  <si>
    <t>1057472-5-LQ23</t>
  </si>
  <si>
    <t>EZ-2A099708</t>
  </si>
  <si>
    <t>ASCJ-0401</t>
  </si>
  <si>
    <t>ASFB-0321</t>
  </si>
  <si>
    <t>ARZJ-0725</t>
  </si>
  <si>
    <t>ASKM-0371</t>
  </si>
  <si>
    <t>VAPOR 2000 SELES</t>
  </si>
  <si>
    <t>1058071-37-LQ22</t>
  </si>
  <si>
    <t>EZ-2A099725</t>
  </si>
  <si>
    <t>MACOPHARMA</t>
  </si>
  <si>
    <t>MACOSEAL PS2</t>
  </si>
  <si>
    <t>COM01152</t>
  </si>
  <si>
    <t>COM01103</t>
  </si>
  <si>
    <t>COM01104</t>
  </si>
  <si>
    <t>COM01105</t>
  </si>
  <si>
    <t>COM01106</t>
  </si>
  <si>
    <t>COM01107</t>
  </si>
  <si>
    <t>COM01108</t>
  </si>
  <si>
    <t>COM01109</t>
  </si>
  <si>
    <t>COM01110</t>
  </si>
  <si>
    <t>COM01111</t>
  </si>
  <si>
    <t>COM01112</t>
  </si>
  <si>
    <t>BALANZA AGITADORA DE BOLSAS</t>
  </si>
  <si>
    <t>SELLADORA DE BOLSAS DE SANGRE</t>
  </si>
  <si>
    <t>MACOMIX DCN7</t>
  </si>
  <si>
    <t>SILLONES DONACION DE SANGRE</t>
  </si>
  <si>
    <t>COM01357</t>
  </si>
  <si>
    <t>COM01358</t>
  </si>
  <si>
    <t>COM01359</t>
  </si>
  <si>
    <t>COM01360</t>
  </si>
  <si>
    <t>COM01361</t>
  </si>
  <si>
    <t>20BLS0901</t>
  </si>
  <si>
    <t>20BLS0902</t>
  </si>
  <si>
    <t>20BLS0900</t>
  </si>
  <si>
    <t>20BLS0899</t>
  </si>
  <si>
    <t>20BLS903</t>
  </si>
  <si>
    <t>EZ-2A099746</t>
  </si>
  <si>
    <t>Pabellón Central</t>
  </si>
  <si>
    <t>EZ-2A099729</t>
  </si>
  <si>
    <t>EZ-2A099697</t>
  </si>
  <si>
    <t>INCUBADOR DE PLAQUETAS</t>
  </si>
  <si>
    <t>HELMER</t>
  </si>
  <si>
    <t>PC 1200-PRO</t>
  </si>
  <si>
    <t>1057862-1-LE23</t>
  </si>
  <si>
    <t>Medical Master</t>
  </si>
  <si>
    <t>MET-6600</t>
  </si>
  <si>
    <t>13132-4999</t>
  </si>
  <si>
    <t>13132-5009</t>
  </si>
  <si>
    <t>13132-5015</t>
  </si>
  <si>
    <t>13132-5018</t>
  </si>
  <si>
    <t>13132-5013</t>
  </si>
  <si>
    <t>13132-5000</t>
  </si>
  <si>
    <t>13132-5017</t>
  </si>
  <si>
    <t>13132-4994</t>
  </si>
  <si>
    <t>13132-4992</t>
  </si>
  <si>
    <t>13132-4838</t>
  </si>
  <si>
    <t>13132-4841</t>
  </si>
  <si>
    <t>13132-4846</t>
  </si>
  <si>
    <t>13132-5010</t>
  </si>
  <si>
    <t>13132-4997</t>
  </si>
  <si>
    <t>13132-5016</t>
  </si>
  <si>
    <t>13132-5008</t>
  </si>
  <si>
    <t>13132-5007</t>
  </si>
  <si>
    <t>13132-4831</t>
  </si>
  <si>
    <t>13132-4833</t>
  </si>
  <si>
    <t>13132-4832</t>
  </si>
  <si>
    <t>1057472-5398-SE23</t>
  </si>
  <si>
    <t>Servo-U</t>
  </si>
  <si>
    <t>COM01919</t>
  </si>
  <si>
    <t>RESMED</t>
  </si>
  <si>
    <t>SSMC</t>
  </si>
  <si>
    <t>RAD97</t>
  </si>
  <si>
    <t>iMEC12</t>
  </si>
  <si>
    <t>EV-54017127</t>
  </si>
  <si>
    <t>M112600</t>
  </si>
  <si>
    <t>16254-0001954</t>
  </si>
  <si>
    <t>Nebulizador</t>
  </si>
  <si>
    <t>SILFAB</t>
  </si>
  <si>
    <t>Super 2 Max</t>
  </si>
  <si>
    <t>06-2523-17-P</t>
  </si>
  <si>
    <t>06-2426-17-P</t>
  </si>
  <si>
    <t>06-2531-17-P</t>
  </si>
  <si>
    <t>06-2534-17-P</t>
  </si>
  <si>
    <t> COM01930</t>
  </si>
  <si>
    <t> COM01931</t>
  </si>
  <si>
    <t> COM01933</t>
  </si>
  <si>
    <t> COM01935</t>
  </si>
  <si>
    <t> COM01934</t>
  </si>
  <si>
    <t> COM01932</t>
  </si>
  <si>
    <t>1057472-84-R123</t>
  </si>
  <si>
    <t>Cuna Radiante</t>
  </si>
  <si>
    <t>ATOM</t>
  </si>
  <si>
    <t>Infa Warmer I</t>
  </si>
  <si>
    <t>1057862-7-SE23</t>
  </si>
  <si>
    <t>PM CONSULTING</t>
  </si>
  <si>
    <t>CUNA PEDIÁTRICA</t>
  </si>
  <si>
    <t>CLINICA HOGAR BUENA SALUD</t>
  </si>
  <si>
    <t>1057472-5623-SE23</t>
  </si>
  <si>
    <t>Equipo de limpieza de Instrumental a vapor</t>
  </si>
  <si>
    <t>DZ-33021711</t>
  </si>
  <si>
    <t>MESA DE ALIMENTACIÓN</t>
  </si>
  <si>
    <t>BAILIDA</t>
  </si>
  <si>
    <t>MX-BT38</t>
  </si>
  <si>
    <t>BT38-227573</t>
  </si>
  <si>
    <t>AA05663</t>
  </si>
  <si>
    <t>BT38-227570</t>
  </si>
  <si>
    <t>AA05660</t>
  </si>
  <si>
    <t>BT38-227576</t>
  </si>
  <si>
    <t>AA05662</t>
  </si>
  <si>
    <t>BT38-227579</t>
  </si>
  <si>
    <t>AA05664</t>
  </si>
  <si>
    <t>BT38-227575</t>
  </si>
  <si>
    <t>AA05661</t>
  </si>
  <si>
    <t>BT38-227681</t>
  </si>
  <si>
    <t>AA05659</t>
  </si>
  <si>
    <t>BT38-227687</t>
  </si>
  <si>
    <t>AA05657</t>
  </si>
  <si>
    <t>BT38-227587</t>
  </si>
  <si>
    <t>AA05658</t>
  </si>
  <si>
    <t>BT38-227571</t>
  </si>
  <si>
    <t>AA05655</t>
  </si>
  <si>
    <t>BT38-227583</t>
  </si>
  <si>
    <t>AA05654</t>
  </si>
  <si>
    <t>BT38-227577</t>
  </si>
  <si>
    <t>AA05652</t>
  </si>
  <si>
    <t>BT38-227574</t>
  </si>
  <si>
    <t>AA05651</t>
  </si>
  <si>
    <t>BT38-221116</t>
  </si>
  <si>
    <t>AA05653</t>
  </si>
  <si>
    <t>BT38-227586</t>
  </si>
  <si>
    <t>AA05647</t>
  </si>
  <si>
    <t>BT38-227584</t>
  </si>
  <si>
    <t>AA05648</t>
  </si>
  <si>
    <t>BT38-227679</t>
  </si>
  <si>
    <t>AA05650</t>
  </si>
  <si>
    <t>Astral 150</t>
  </si>
  <si>
    <t>INTERNATIONAL CLINICS S.A</t>
  </si>
  <si>
    <t>1057472-5168-SE23</t>
  </si>
  <si>
    <t>ASJC-0644</t>
  </si>
  <si>
    <t>ASJC-0981</t>
  </si>
  <si>
    <t>KQ-22081572</t>
  </si>
  <si>
    <t>KQ-22081531</t>
  </si>
  <si>
    <t>SISS</t>
  </si>
  <si>
    <t>BabyControl H</t>
  </si>
  <si>
    <t>1057472-5676-SE23</t>
  </si>
  <si>
    <t>APNEAS.ORG LTDA</t>
  </si>
  <si>
    <t>SLE 6000</t>
  </si>
  <si>
    <t>AA05681</t>
  </si>
  <si>
    <t>AA05682</t>
  </si>
  <si>
    <t>Trilogy EVO</t>
  </si>
  <si>
    <t>AA05685</t>
  </si>
  <si>
    <t>AA05684</t>
  </si>
  <si>
    <t>AA05683</t>
  </si>
  <si>
    <t>AA05687</t>
  </si>
  <si>
    <t>EG-600ZW</t>
  </si>
  <si>
    <t>1C695K014</t>
  </si>
  <si>
    <t>GABINETE DE ALMACENAMIENTO</t>
  </si>
  <si>
    <t>1G387K063</t>
  </si>
  <si>
    <t>ENDOS LTDA</t>
  </si>
  <si>
    <t>1057472-67-LQ23</t>
  </si>
  <si>
    <t>ENDOS BU067</t>
  </si>
  <si>
    <t>ENDOS BU029</t>
  </si>
  <si>
    <t>MST-V</t>
  </si>
  <si>
    <t>BELIMED AG.</t>
  </si>
  <si>
    <t>ECM INGENIERÍA</t>
  </si>
  <si>
    <t xml:space="preserve">AUTOCLAVE </t>
  </si>
  <si>
    <t>Alifax</t>
  </si>
  <si>
    <t>Test 1</t>
  </si>
  <si>
    <t>T17098</t>
  </si>
  <si>
    <t>T17082</t>
  </si>
  <si>
    <t>1057472-53-LQ23</t>
  </si>
  <si>
    <t>Sysmex Chile SpA</t>
  </si>
  <si>
    <t>ESFIGNOMANÓMETROS ANEROIDE RODABLE</t>
  </si>
  <si>
    <t>7670-01S</t>
  </si>
  <si>
    <t>COM01961</t>
  </si>
  <si>
    <t>COM01962</t>
  </si>
  <si>
    <t>KQ-22081546</t>
  </si>
  <si>
    <t>KQ-22081562</t>
  </si>
  <si>
    <t>KQ-22081556</t>
  </si>
  <si>
    <t>KQ-22081542</t>
  </si>
  <si>
    <t xml:space="preserve">PUERPERIO </t>
  </si>
  <si>
    <t>KQ-22081563</t>
  </si>
  <si>
    <t>KQ-22081571</t>
  </si>
  <si>
    <t>KQ-22081558</t>
  </si>
  <si>
    <t>KQ-22081528</t>
  </si>
  <si>
    <t>Delicate Surgical</t>
  </si>
  <si>
    <t>VRR20090468</t>
  </si>
  <si>
    <t>30.222.20</t>
  </si>
  <si>
    <t>BMEDICAL</t>
  </si>
  <si>
    <t>1430 L</t>
  </si>
  <si>
    <t>1057472-2-LR22</t>
  </si>
  <si>
    <t>Alinity</t>
  </si>
  <si>
    <t>SCM24086</t>
  </si>
  <si>
    <t>SCM23240</t>
  </si>
  <si>
    <t>1057472-164-LR22</t>
  </si>
  <si>
    <t>H319271823AC6</t>
  </si>
  <si>
    <t>H319259426CD2</t>
  </si>
  <si>
    <t>H321801689D33</t>
  </si>
  <si>
    <t>H31925685FB0A</t>
  </si>
  <si>
    <t>H3192581248B6</t>
  </si>
  <si>
    <t>H31925881AD35</t>
  </si>
  <si>
    <t>Torvan Medical</t>
  </si>
  <si>
    <t>4342SCHG</t>
  </si>
  <si>
    <t>E2C15193C</t>
  </si>
  <si>
    <t>CAMILLA GINECOLÓGICA</t>
  </si>
  <si>
    <t>8064D</t>
  </si>
  <si>
    <t>LÁMPARA DE PEDESTAL CON LUPA</t>
  </si>
  <si>
    <t>1057472-7999-AG23</t>
  </si>
  <si>
    <t>AA05763</t>
  </si>
  <si>
    <t>AA05765</t>
  </si>
  <si>
    <t>AA05766</t>
  </si>
  <si>
    <t>AA05767</t>
  </si>
  <si>
    <t>Electrocardiografo Portátil</t>
  </si>
  <si>
    <t>Contec</t>
  </si>
  <si>
    <t>ECG1200G</t>
  </si>
  <si>
    <t>ASPIRA GO</t>
  </si>
  <si>
    <t>P1611EM-30</t>
  </si>
  <si>
    <t>22A356A0051</t>
  </si>
  <si>
    <t>22A356A0052</t>
  </si>
  <si>
    <t>22A356A0072</t>
  </si>
  <si>
    <t>22A356A0071</t>
  </si>
  <si>
    <t>22A356A0055</t>
  </si>
  <si>
    <t>22A356A0056</t>
  </si>
  <si>
    <t>22A356A0061</t>
  </si>
  <si>
    <t>22A356A0062</t>
  </si>
  <si>
    <t>22A356A0198</t>
  </si>
  <si>
    <t>22A356A0197</t>
  </si>
  <si>
    <t>UNIDAD DE CUIDADOS PALIATIVOS</t>
  </si>
  <si>
    <t>Beckman Coulter</t>
  </si>
  <si>
    <t>DXH900</t>
  </si>
  <si>
    <t>BG21335</t>
  </si>
  <si>
    <t>1057472-51-LR23</t>
  </si>
  <si>
    <t>GALENICA</t>
  </si>
  <si>
    <t> 500000011692</t>
  </si>
  <si>
    <t> 500000011693</t>
  </si>
  <si>
    <t> 500000011694</t>
  </si>
  <si>
    <t> 500000011695</t>
  </si>
  <si>
    <t> 500000011696</t>
  </si>
  <si>
    <t> 500000011697</t>
  </si>
  <si>
    <t> 500000011688</t>
  </si>
  <si>
    <t> 500000011689</t>
  </si>
  <si>
    <t> 500000011690</t>
  </si>
  <si>
    <t> 500000011691</t>
  </si>
  <si>
    <t>302010004200326037</t>
  </si>
  <si>
    <t>DESIERTA</t>
  </si>
  <si>
    <t>ALTA TECNOLOGIA MEDICA SPA</t>
  </si>
  <si>
    <t>PLUSMEDICAL SpA</t>
  </si>
  <si>
    <t>VAPORIZADOR ANESTÉSICO (DESFLUORANO)</t>
  </si>
  <si>
    <t>V80</t>
  </si>
  <si>
    <t>AM6R34002243</t>
  </si>
  <si>
    <t>AM6R34002246</t>
  </si>
  <si>
    <t>AM6R34002248</t>
  </si>
  <si>
    <t>AM6R34002253</t>
  </si>
  <si>
    <t>AM6R34002255</t>
  </si>
  <si>
    <t>AM6R34002259</t>
  </si>
  <si>
    <t>AM6R34002262</t>
  </si>
  <si>
    <t>AM6R34002264</t>
  </si>
  <si>
    <t>1057472-121-LQ23</t>
  </si>
  <si>
    <t>1057472-114-LQ23</t>
  </si>
  <si>
    <t>1057472-9385-AG23</t>
  </si>
  <si>
    <t>CHILECOM S.A</t>
  </si>
  <si>
    <t>Electromiografo Portátil</t>
  </si>
  <si>
    <t>Natus</t>
  </si>
  <si>
    <t>Dantec Clavis</t>
  </si>
  <si>
    <t xml:space="preserve">Bascula de impedancia </t>
  </si>
  <si>
    <t>Tanita</t>
  </si>
  <si>
    <t>BC-418</t>
  </si>
  <si>
    <t>171-286-SE13</t>
  </si>
  <si>
    <t>COM02011</t>
  </si>
  <si>
    <t>1057472-49-LQ23</t>
  </si>
  <si>
    <t>Faiq Ltda</t>
  </si>
  <si>
    <t>REFRIGERADOS (VITRINA)</t>
  </si>
  <si>
    <t>CENTRIFUGA</t>
  </si>
  <si>
    <t>UNIVERSAL-320R</t>
  </si>
  <si>
    <t>0011906</t>
  </si>
  <si>
    <t>ROTOFIX 32A</t>
  </si>
  <si>
    <t>0049845</t>
  </si>
  <si>
    <t>0049843</t>
  </si>
  <si>
    <t>TORRE DE ENDOSCOPIA</t>
  </si>
  <si>
    <t>PUREVUE</t>
  </si>
  <si>
    <t>1057472-92-LQ23</t>
  </si>
  <si>
    <t>JOHNSON &amp; JOHNSON</t>
  </si>
  <si>
    <t>1057472-158-LP23</t>
  </si>
  <si>
    <t>BE03L SE0N0 0QJN4 M0008</t>
  </si>
  <si>
    <t>BE03L SE0N0 0QJN4 M0017</t>
  </si>
  <si>
    <t>BE03L SE0N0 0QJM8 60001</t>
  </si>
  <si>
    <t>MOTOR DE PROTESIS OTORRINO</t>
  </si>
  <si>
    <t>SPIGGLE&amp;THEIS</t>
  </si>
  <si>
    <t>78CU80-EN</t>
  </si>
  <si>
    <t>4632U1706R</t>
  </si>
  <si>
    <t>LOCALIZADOR DE ÁPICE</t>
  </si>
  <si>
    <t>MORITA</t>
  </si>
  <si>
    <t>ROOT ZX MINI</t>
  </si>
  <si>
    <t>K341K016729</t>
  </si>
  <si>
    <t>K341K016730</t>
  </si>
  <si>
    <t>BUHOS SOC COMERCIAL INDUSTRIAL LTDA</t>
  </si>
  <si>
    <t>1057472-11663-AG23</t>
  </si>
  <si>
    <t xml:space="preserve">          </t>
  </si>
  <si>
    <t>VIDEOCOLPOSCOPIO</t>
  </si>
  <si>
    <t>DFV</t>
  </si>
  <si>
    <t>DECIUS 1250</t>
  </si>
  <si>
    <t>1057862-13-SE23</t>
  </si>
  <si>
    <t>Sterrad NX</t>
  </si>
  <si>
    <t>MOTOR QUIRÚRGICO PARA IMPLANTOLOGÍA</t>
  </si>
  <si>
    <t>1057862-14-SE23</t>
  </si>
  <si>
    <t>EKSA DENTAL SOCIEDAD POR ACCIONES</t>
  </si>
  <si>
    <t>SURGIC PRO</t>
  </si>
  <si>
    <t>NSK</t>
  </si>
  <si>
    <t> 500000011726</t>
  </si>
  <si>
    <t> 500000011727</t>
  </si>
  <si>
    <t> 500000011728</t>
  </si>
  <si>
    <t> 500000011729</t>
  </si>
  <si>
    <t>FORCE ARGON</t>
  </si>
  <si>
    <t>G212734UX</t>
  </si>
  <si>
    <t>S2I06372AX</t>
  </si>
  <si>
    <t>Modulo de Electrocoagulador Argón Force Fx</t>
  </si>
  <si>
    <t>COM0855</t>
  </si>
  <si>
    <t>COM0854</t>
  </si>
  <si>
    <t>GOLDEN SOLUTIONS SPA</t>
  </si>
  <si>
    <t>1057472-156-LQ23</t>
  </si>
  <si>
    <t>1057472-179-LQ23</t>
  </si>
  <si>
    <t>BIOMEDICA INGENIERIA LIMITADA</t>
  </si>
  <si>
    <t>IMPORTADORA Y DISTRIBUIDORA ARQUIMED LTDA</t>
  </si>
  <si>
    <t>HEMISFERIO SUR S.A</t>
  </si>
  <si>
    <t>Sistema Automatizado Pre-Analítico de Muestras</t>
  </si>
  <si>
    <t>AIMLAB</t>
  </si>
  <si>
    <t>PATHFINDER 900 PLUS DDCS</t>
  </si>
  <si>
    <t>5817A51832</t>
  </si>
  <si>
    <t>F9</t>
  </si>
  <si>
    <t>1057472-116-R223</t>
  </si>
  <si>
    <t>ECODATA SOCIEDAD POR ACCIONES</t>
  </si>
  <si>
    <t>SILLÓN DENTAL</t>
  </si>
  <si>
    <t>2308K89</t>
  </si>
  <si>
    <t xml:space="preserve">ZERO </t>
  </si>
  <si>
    <t xml:space="preserve">ZURIK </t>
  </si>
  <si>
    <t>EZ-36112921</t>
  </si>
  <si>
    <t xml:space="preserve">EMERGENCIA GINECO-OBSTÉTRICO </t>
  </si>
  <si>
    <t>EZ-36112919</t>
  </si>
  <si>
    <t>GENERADOR DE RAYOS X DENTAL ORTOPANTOMOGRAFO</t>
  </si>
  <si>
    <t>PLANMECA</t>
  </si>
  <si>
    <t>PROMAX 3D</t>
  </si>
  <si>
    <t>NTPV7218872</t>
  </si>
  <si>
    <t>SURDENT</t>
  </si>
  <si>
    <t>1057862-9-SE23</t>
  </si>
  <si>
    <t>35B2014649</t>
  </si>
  <si>
    <t>560053-M22512280019</t>
  </si>
  <si>
    <t>560053-M22512280020</t>
  </si>
  <si>
    <t>1057472-8090-SE23</t>
  </si>
  <si>
    <t>2308L16</t>
  </si>
  <si>
    <t>Generador de Rayos X Tomografo Computarizado</t>
  </si>
  <si>
    <t>ENDOCLENS</t>
  </si>
  <si>
    <t>1057472-173-LR23</t>
  </si>
  <si>
    <t> COM 02055</t>
  </si>
  <si>
    <t> COM 02056</t>
  </si>
  <si>
    <t> COM 02057</t>
  </si>
  <si>
    <t> COM 02058</t>
  </si>
  <si>
    <t> COM 02059</t>
  </si>
  <si>
    <t>1057862-7-LE23</t>
  </si>
  <si>
    <t>AA05615</t>
  </si>
  <si>
    <t>Pinza Térmica</t>
  </si>
  <si>
    <t>EG F</t>
  </si>
  <si>
    <t>1046/04.2012</t>
  </si>
  <si>
    <t>1081/08.2012</t>
  </si>
  <si>
    <t>CAMPANA EXTRATORA DE HUMO</t>
  </si>
  <si>
    <t>ESCO</t>
  </si>
  <si>
    <t>COM01094</t>
  </si>
  <si>
    <t>BIOMERIEUX CHILE SPA</t>
  </si>
  <si>
    <t>SYSMEX</t>
  </si>
  <si>
    <t>BF43510</t>
  </si>
  <si>
    <t>1057472-167-LQ23</t>
  </si>
  <si>
    <t>00105929-0069921</t>
  </si>
  <si>
    <t>CARL ZEISS</t>
  </si>
  <si>
    <t>PRIMO STAR</t>
  </si>
  <si>
    <t>PRIMO STAR 3</t>
  </si>
  <si>
    <t>COM01916</t>
  </si>
  <si>
    <t>1057472-11-LQ22</t>
  </si>
  <si>
    <t>UNIVERSAL-320</t>
  </si>
  <si>
    <t>0007533-10</t>
  </si>
  <si>
    <t>MXL-TMV7-7RC</t>
  </si>
  <si>
    <t>HOMOGENIZADOR DE MUESTRAS</t>
  </si>
  <si>
    <t>OVAN</t>
  </si>
  <si>
    <t xml:space="preserve">NORIA R </t>
  </si>
  <si>
    <t>11281-00001</t>
  </si>
  <si>
    <t>MX-S</t>
  </si>
  <si>
    <t xml:space="preserve">7530-10 </t>
  </si>
  <si>
    <t xml:space="preserve">CENTRIFUGA </t>
  </si>
  <si>
    <t>CENTRIFUGA REFRIGERADA</t>
  </si>
  <si>
    <t>1057472-147-LR23</t>
  </si>
  <si>
    <t>2308L01</t>
  </si>
  <si>
    <t>3G247A337</t>
  </si>
  <si>
    <t>ENDOS BU056</t>
  </si>
  <si>
    <t>1057472-171-LQ23</t>
  </si>
  <si>
    <t>CONGELADOR -25 °C</t>
  </si>
  <si>
    <t>MELING</t>
  </si>
  <si>
    <t>DW-YL90</t>
  </si>
  <si>
    <t>REFRIGERADOR DE VACUNAS</t>
  </si>
  <si>
    <t>LABFREEZ</t>
  </si>
  <si>
    <t>MR-PARA-60</t>
  </si>
  <si>
    <t>MR2023100733</t>
  </si>
  <si>
    <t>1057472-471-AG24</t>
  </si>
  <si>
    <t>HRP002242050</t>
  </si>
  <si>
    <t>JB-25021126</t>
  </si>
  <si>
    <t>JB-25021125</t>
  </si>
  <si>
    <t>JB-25021128</t>
  </si>
  <si>
    <t>AA05802</t>
  </si>
  <si>
    <t>1057472-8077-SE23</t>
  </si>
  <si>
    <t>SPH23128505TA</t>
  </si>
  <si>
    <t>SSTTEC</t>
  </si>
  <si>
    <t>E-SCOPE FLUSH</t>
  </si>
  <si>
    <t>RO-2024004</t>
  </si>
  <si>
    <t>RO-2024003</t>
  </si>
  <si>
    <t>302010004200331068</t>
  </si>
  <si>
    <t>302010004200331048</t>
  </si>
  <si>
    <t>D419.0758</t>
  </si>
  <si>
    <t>VALTEK / Microx Chile</t>
  </si>
  <si>
    <t>VALTEK / Tecnigen</t>
  </si>
  <si>
    <t>WBL-10LC-SSD2</t>
  </si>
  <si>
    <t>COMBOLAB IT SYSTEM V6.9.6 R3</t>
  </si>
  <si>
    <t xml:space="preserve">PISO 2 </t>
  </si>
  <si>
    <t>AA03749</t>
  </si>
  <si>
    <t>AA03750</t>
  </si>
  <si>
    <t>AA03653</t>
  </si>
  <si>
    <t>AA02094</t>
  </si>
  <si>
    <t>AA02095</t>
  </si>
  <si>
    <t>AA05520</t>
  </si>
  <si>
    <t>AA05523</t>
  </si>
  <si>
    <t>AA05521</t>
  </si>
  <si>
    <t>AA05522</t>
  </si>
  <si>
    <t>Cabe señalar, que la vida útil que se expresa en esta tabla es solo de referencia ya que existen aspectos a considerar que hacen variar este numero, por ejemplo si es estacionario o móvil, si posee usuario único o es compartido, ubicación geográfica (humedad, salinidad del aire), etc.</t>
  </si>
  <si>
    <t>Equipo</t>
  </si>
  <si>
    <t>Vida útil estimada</t>
  </si>
  <si>
    <t>Ablandador de agua</t>
  </si>
  <si>
    <t>Acelerador de infusión</t>
  </si>
  <si>
    <t>Acelerador Lineal</t>
  </si>
  <si>
    <t xml:space="preserve">Agitador de pipetas glóbulos </t>
  </si>
  <si>
    <t xml:space="preserve">Agitador Hematológico </t>
  </si>
  <si>
    <t>Agitador magnético</t>
  </si>
  <si>
    <t>Aireador oxido de etileno</t>
  </si>
  <si>
    <t>Alicate Corte Termoplástico</t>
  </si>
  <si>
    <t>Almohadilla prono en espuma. Medidas: 25x30x10 cms. Lavable, atoxicó</t>
  </si>
  <si>
    <t>Alza Ropa Metálico</t>
  </si>
  <si>
    <t xml:space="preserve">Amalgamador </t>
  </si>
  <si>
    <t>Analizador Bioquimico</t>
  </si>
  <si>
    <t>Andador Aluminio Plegable y Ajustable en Altura</t>
  </si>
  <si>
    <t>Andadores fijos</t>
  </si>
  <si>
    <t>Angiógrafo Retinal</t>
  </si>
  <si>
    <t>Autoclave a Vapor</t>
  </si>
  <si>
    <t>Autoclave mamadera</t>
  </si>
  <si>
    <t>Autoclave Peróxido de Hidrógeno</t>
  </si>
  <si>
    <t>Autoclave por Óxido de Etileno</t>
  </si>
  <si>
    <t>Balanza Adulto con talímetro Digital</t>
  </si>
  <si>
    <t>Balanza Adulto con talímetro Mecánica</t>
  </si>
  <si>
    <t>Balanza alimento (20-90 kgs)</t>
  </si>
  <si>
    <t>Balanza Digital</t>
  </si>
  <si>
    <t>Balanza industrial</t>
  </si>
  <si>
    <t>Balanza Pediátrica Digital</t>
  </si>
  <si>
    <t>Balanza Pediátrica Mecánica</t>
  </si>
  <si>
    <t>Balón de Yoga y Pilates 65 cms.</t>
  </si>
  <si>
    <t>Balón Medicinal</t>
  </si>
  <si>
    <t>Balón tipo Bosu + Balones Tipo Maní</t>
  </si>
  <si>
    <t>Balón tipo Bosu con manillas</t>
  </si>
  <si>
    <t xml:space="preserve">Balón tipo Bosu con manillas </t>
  </si>
  <si>
    <t>Balón Tipo Maní</t>
  </si>
  <si>
    <t>Balones de Propiocepcion 30 cm</t>
  </si>
  <si>
    <t>Balones de Propiocepcion 45 cm</t>
  </si>
  <si>
    <t>Balones de Propiocepcion 55 cm</t>
  </si>
  <si>
    <t>Banco de órtesis</t>
  </si>
  <si>
    <t>Baño María</t>
  </si>
  <si>
    <t>Baño parafina</t>
  </si>
  <si>
    <t>Baño Termorregulado</t>
  </si>
  <si>
    <t>Barras Paralelas</t>
  </si>
  <si>
    <t>Bastones (todos los tipos)</t>
  </si>
  <si>
    <t>BATERIA ITPA TEST DE ILLINOIS, DE APTITUDES PSICOLINGUISTICAS</t>
  </si>
  <si>
    <t>Batidora industrial</t>
  </si>
  <si>
    <t>Bergere</t>
  </si>
  <si>
    <t>Bicicleta de mano</t>
  </si>
  <si>
    <t xml:space="preserve">Bicicleta Estática </t>
  </si>
  <si>
    <t>Bicicleta Estática Horizontal</t>
  </si>
  <si>
    <t>Biombo</t>
  </si>
  <si>
    <t>Biombo plomado</t>
  </si>
  <si>
    <t>Biombos separadores de ambiente de 3 cuerpos</t>
  </si>
  <si>
    <t>BIPEDESTADOR Andador  Inclinable Grande</t>
  </si>
  <si>
    <t xml:space="preserve">Bomba  Nutricion Enteral </t>
  </si>
  <si>
    <t>Bomba Aspiración Quirúrgica</t>
  </si>
  <si>
    <t>Bomba Aspiración Universal</t>
  </si>
  <si>
    <t>Bomba Infusión de Jeringa</t>
  </si>
  <si>
    <t>Bomba Infusión Volumétrica</t>
  </si>
  <si>
    <t>Bruñidores</t>
  </si>
  <si>
    <t>Calefactor Radiante</t>
  </si>
  <si>
    <t>Caliper digital</t>
  </si>
  <si>
    <t>Camilla BOBATH altura regulable.</t>
  </si>
  <si>
    <t>Camilla Clínica Madera</t>
  </si>
  <si>
    <t>Camilla de Masoterapia</t>
  </si>
  <si>
    <t>Camilla examen</t>
  </si>
  <si>
    <t>Camilla Neurológica</t>
  </si>
  <si>
    <t>Camilla Transporte de Paciente</t>
  </si>
  <si>
    <t>Camilla Tratamiento VOJTA / BOBATH</t>
  </si>
  <si>
    <t>Camilla tres secciones (Hidráulica)</t>
  </si>
  <si>
    <t>Camillas altas (regulables en altura)</t>
  </si>
  <si>
    <t>Camillas de Masoterapia</t>
  </si>
  <si>
    <t>Caminadora</t>
  </si>
  <si>
    <t>Campana (cocina)</t>
  </si>
  <si>
    <t>Campímetro Computarizado</t>
  </si>
  <si>
    <t>Campímetro de Goldmann</t>
  </si>
  <si>
    <t>Carro curación</t>
  </si>
  <si>
    <t>Carro de Dosis Unitaria</t>
  </si>
  <si>
    <t>Carro de paro</t>
  </si>
  <si>
    <t>Carro de Procedimiento</t>
  </si>
  <si>
    <t>Carro porta bandeja</t>
  </si>
  <si>
    <t>Carro ropa limpia</t>
  </si>
  <si>
    <t>Carro ropa sucia</t>
  </si>
  <si>
    <t>Carro transporte de alimentos</t>
  </si>
  <si>
    <t>Carros porta Equipos</t>
  </si>
  <si>
    <t>Cartabón</t>
  </si>
  <si>
    <t>Cassettes Digitalizador</t>
  </si>
  <si>
    <t>Catre Quirúrgico Mecánico</t>
  </si>
  <si>
    <t>Centrífuga Microhematocrito</t>
  </si>
  <si>
    <t>Cilindros 15x60 cm</t>
  </si>
  <si>
    <t>Cilindros 20x60 cm</t>
  </si>
  <si>
    <t>Cilindros 30x60 cm</t>
  </si>
  <si>
    <t>Coagulometro</t>
  </si>
  <si>
    <t xml:space="preserve">Cocina </t>
  </si>
  <si>
    <t xml:space="preserve">Colchonetas terapéuticas </t>
  </si>
  <si>
    <t xml:space="preserve">Colonoscopio </t>
  </si>
  <si>
    <t>Colposcopio</t>
  </si>
  <si>
    <t>Columna anestesia</t>
  </si>
  <si>
    <t>Columna de equipos</t>
  </si>
  <si>
    <t>Columna de gases</t>
  </si>
  <si>
    <t>Compresero</t>
  </si>
  <si>
    <t>Compresor Dental</t>
  </si>
  <si>
    <t>Compresor Neumático</t>
  </si>
  <si>
    <t>Consola Virtual con captura de movimiento</t>
  </si>
  <si>
    <t>Contador Globulos</t>
  </si>
  <si>
    <t>Contador Hematológico</t>
  </si>
  <si>
    <t>Control inalámbrico</t>
  </si>
  <si>
    <t>Crióstato</t>
  </si>
  <si>
    <t>Cuna de procedimiento</t>
  </si>
  <si>
    <t>Cuna Fototerapia</t>
  </si>
  <si>
    <t>Desfibrilador</t>
  </si>
  <si>
    <t>Detector cardiofetal</t>
  </si>
  <si>
    <t>DIAPAZÓN 6 UNIDADES</t>
  </si>
  <si>
    <t>Dinamómetro digital</t>
  </si>
  <si>
    <t xml:space="preserve">Disco de Freeman </t>
  </si>
  <si>
    <t xml:space="preserve">Duodenoscopio </t>
  </si>
  <si>
    <t>Ecógrafo Ginecobstétrico</t>
  </si>
  <si>
    <t xml:space="preserve">Ecógrafo Ocular </t>
  </si>
  <si>
    <t>Ecógrafo Radiológico</t>
  </si>
  <si>
    <t xml:space="preserve">Ejercitador de manos y dedos </t>
  </si>
  <si>
    <t>EJERCITADOR FACIAL + GUÍA</t>
  </si>
  <si>
    <t>EJERCITADOR ORBICULAR</t>
  </si>
  <si>
    <t>Ejercitador para resistencia de manos</t>
  </si>
  <si>
    <t>Electrocardiógrafo</t>
  </si>
  <si>
    <t>Electroencefalógrafo</t>
  </si>
  <si>
    <t>Electromiógrafo</t>
  </si>
  <si>
    <t>Enfriador de almohadillas</t>
  </si>
  <si>
    <t>Entrenador progresivo de manos</t>
  </si>
  <si>
    <t>Equipo de Electroterapia</t>
  </si>
  <si>
    <t>Equipo de Electroterapia y electro diagnóstico</t>
  </si>
  <si>
    <t>Equipo de estimulación cognitiva (computador , software)</t>
  </si>
  <si>
    <t>Equipo de Tinción</t>
  </si>
  <si>
    <t>Equipo de Ultratermia (Onda corta)</t>
  </si>
  <si>
    <t>Equipo Electroterapia y retroalimentación EMG</t>
  </si>
  <si>
    <t>Equipo Para Mantencion Y Enfriamiento Rapido De Compresas Frias</t>
  </si>
  <si>
    <t>Equipo Rehabilitacion con accesorios</t>
  </si>
  <si>
    <t>Ergoespirómetro metalyzer 3B</t>
  </si>
  <si>
    <t>Escabel</t>
  </si>
  <si>
    <t xml:space="preserve">Escalera esquina con rampa 3 peldaños   </t>
  </si>
  <si>
    <t>Escalera terapéutica tipo esquina</t>
  </si>
  <si>
    <t>Escalerilla de dedos Rehabilitación</t>
  </si>
  <si>
    <t>Escritorio</t>
  </si>
  <si>
    <t>Esfigmomanómetro</t>
  </si>
  <si>
    <t>Esmeril</t>
  </si>
  <si>
    <t>Esmeril Eléctrico Pequeño</t>
  </si>
  <si>
    <t>Espaldera (con accesorio bloqueador de rodilla)</t>
  </si>
  <si>
    <t>Espaldera 1 cuerpo</t>
  </si>
  <si>
    <t>ESPEJO CON BORDE DE ALUMINIO PARA COLGAR</t>
  </si>
  <si>
    <t>Espejo cuadriculado de corrección postural</t>
  </si>
  <si>
    <t xml:space="preserve">Espejo de Glatzel </t>
  </si>
  <si>
    <t>Espejos 2 x 2 mts</t>
  </si>
  <si>
    <t>Espejos Laríngeos</t>
  </si>
  <si>
    <t>Estación de ejercicios, fija de pared</t>
  </si>
  <si>
    <t>Estacion de Ortesis metalica con compartimentos(Splint Station)</t>
  </si>
  <si>
    <t>Estación multimodal</t>
  </si>
  <si>
    <t>Estante</t>
  </si>
  <si>
    <t>Estim. Fortalecimiento de músculos de la deglución y voz</t>
  </si>
  <si>
    <t xml:space="preserve">Estimulador muscular compacto portátil con accesorios </t>
  </si>
  <si>
    <t>ESTIMULADOR TERMAL PARA FONOAUDIOLOGIA</t>
  </si>
  <si>
    <t>Estribo de pie</t>
  </si>
  <si>
    <t>Estufa de Secado</t>
  </si>
  <si>
    <t>Facoemulsificador</t>
  </si>
  <si>
    <t>Fibrobroncoscopio</t>
  </si>
  <si>
    <t>Freezer de alimentación</t>
  </si>
  <si>
    <t>Frigobar 43 litros</t>
  </si>
  <si>
    <t>Fuente de Luz</t>
  </si>
  <si>
    <t>Full space</t>
  </si>
  <si>
    <t>Goniómetro</t>
  </si>
  <si>
    <t>Goniómetro digital</t>
  </si>
  <si>
    <t>Goniómetro para dedos</t>
  </si>
  <si>
    <t>Grua Transferencia de pacientes hasta 175Kg</t>
  </si>
  <si>
    <t>Horno eléctrico (para férulas)</t>
  </si>
  <si>
    <t>Impresora Placas Láser</t>
  </si>
  <si>
    <t xml:space="preserve">Incubadora </t>
  </si>
  <si>
    <t xml:space="preserve">Instrumental quirúrgico </t>
  </si>
  <si>
    <t>Lámpara de examen</t>
  </si>
  <si>
    <t>Lámpara de hendidura</t>
  </si>
  <si>
    <t>Lámpara de procedimiento</t>
  </si>
  <si>
    <t>Lámpara Fotocurado</t>
  </si>
  <si>
    <t>Lámpara fototerapia</t>
  </si>
  <si>
    <t xml:space="preserve">Lámpara Quirúrgica </t>
  </si>
  <si>
    <t>Láser Argón</t>
  </si>
  <si>
    <t>Láser YAG</t>
  </si>
  <si>
    <t>Lavadora descontaminadora</t>
  </si>
  <si>
    <t>Lavadora industrial</t>
  </si>
  <si>
    <t>Lavadora ultrasonido</t>
  </si>
  <si>
    <t>Lector CR (Digitalizador Rx)</t>
  </si>
  <si>
    <t>Lector de Orina</t>
  </si>
  <si>
    <t>Lector VHS (LAB)</t>
  </si>
  <si>
    <t>Licuadora industrial</t>
  </si>
  <si>
    <t>Lupa esterilización</t>
  </si>
  <si>
    <t>Mancuernas 0,5 kgs</t>
  </si>
  <si>
    <t>Mancuernas 1 kgs</t>
  </si>
  <si>
    <t>Mancuernas metálicas (par 0,5 kg)</t>
  </si>
  <si>
    <t>Mancuernas metálicas (par 1 kg)</t>
  </si>
  <si>
    <t>Mancuernas metálicas (par 3 kg)</t>
  </si>
  <si>
    <t>Máquina de Anestesia para Resonancia Magnética</t>
  </si>
  <si>
    <t>Máquina de coser</t>
  </si>
  <si>
    <t>Máquina de coser semiindustrial</t>
  </si>
  <si>
    <t>Máquina de Hemodilálisis</t>
  </si>
  <si>
    <t>Marmita</t>
  </si>
  <si>
    <t>Marmita vasculante</t>
  </si>
  <si>
    <t>Medidor de presión intraoral</t>
  </si>
  <si>
    <t>Mesa con escotadura</t>
  </si>
  <si>
    <t>Mesa de cuádriceps</t>
  </si>
  <si>
    <t>Mesa de trabajo de Mano</t>
  </si>
  <si>
    <t>Mesa Killian</t>
  </si>
  <si>
    <t>Mesa Mayo</t>
  </si>
  <si>
    <t>Mesa para comer</t>
  </si>
  <si>
    <t>Mesa para extremidades</t>
  </si>
  <si>
    <t>Mesa para Ortesis</t>
  </si>
  <si>
    <t>Mesa Quirúrgica Ginecológica</t>
  </si>
  <si>
    <t>Mesa quirúrgica traumatológica</t>
  </si>
  <si>
    <t>Mesa Quirúrgica Universal</t>
  </si>
  <si>
    <t>Mesa Taburete</t>
  </si>
  <si>
    <t>Mesa Taburete abatible</t>
  </si>
  <si>
    <t>Mesa Taburete con Colchoneta</t>
  </si>
  <si>
    <t>Mesa Terapia</t>
  </si>
  <si>
    <t>Mesa toma muestra</t>
  </si>
  <si>
    <t>Mesón de trabajo</t>
  </si>
  <si>
    <t>Micromotor Dental</t>
  </si>
  <si>
    <t>Microondas</t>
  </si>
  <si>
    <t>Microscopio Quirúrgico</t>
  </si>
  <si>
    <t>Microscopio Universal</t>
  </si>
  <si>
    <t>Micrótomo</t>
  </si>
  <si>
    <t>Mini plataforma elástica (equilibrio)</t>
  </si>
  <si>
    <t>MioFeedback con accesorios</t>
  </si>
  <si>
    <t>Monitor Cardiofetal</t>
  </si>
  <si>
    <t>Monitor ECG Signos Vitales</t>
  </si>
  <si>
    <t>Monitor ECG Signos Vitales para Resonancia Magnética</t>
  </si>
  <si>
    <t>Monitor Presión Arterial con Oximetría de Pulso</t>
  </si>
  <si>
    <t>Movilizador Pasivo de extremidades inferiores</t>
  </si>
  <si>
    <t>Movilizador Pasivo de extremidades superiores ( mano)</t>
  </si>
  <si>
    <t>Mudador</t>
  </si>
  <si>
    <t>Negatoscopio</t>
  </si>
  <si>
    <t>Oftalmoretinoscopio</t>
  </si>
  <si>
    <t>Olla Térmica para ferulaje (Termoplásticos), 17.4 Lts.</t>
  </si>
  <si>
    <t>Olla Térmica para ferulaje (Termoplásticos), 37.9 Lts.</t>
  </si>
  <si>
    <t>Onda de choque</t>
  </si>
  <si>
    <t>Otooftalmoscopio</t>
  </si>
  <si>
    <t>Oxímetro de Pulso de Dedo</t>
  </si>
  <si>
    <t xml:space="preserve">Panendoscopio </t>
  </si>
  <si>
    <t>Paquímetro</t>
  </si>
  <si>
    <t>Peladora de papas</t>
  </si>
  <si>
    <t>Pelota de acondicionamiento para manos con elasticos 9 cm</t>
  </si>
  <si>
    <t>Pelota Esponja con Memoria</t>
  </si>
  <si>
    <t>Pesa autoadhesiva de 1 kilo</t>
  </si>
  <si>
    <t>Pesa autoadhesiva de 1/2 kilo</t>
  </si>
  <si>
    <t>Pesa autoadhesiva de 2 kilos</t>
  </si>
  <si>
    <t>Pesa autoadhesiva de 3 kilos</t>
  </si>
  <si>
    <t>PET-CT</t>
  </si>
  <si>
    <t>Picadora</t>
  </si>
  <si>
    <t>Pimómetro</t>
  </si>
  <si>
    <t>Pinzómetro</t>
  </si>
  <si>
    <t>Piso con rueditas</t>
  </si>
  <si>
    <t>Piso taburete</t>
  </si>
  <si>
    <t>Pistola aire comprimido</t>
  </si>
  <si>
    <t>Pizarra</t>
  </si>
  <si>
    <t>Plataforma elástica</t>
  </si>
  <si>
    <t>Plataforma vibratoria</t>
  </si>
  <si>
    <t>Podoscopio</t>
  </si>
  <si>
    <t>Polea doble contra resistencia de 5 klg por carro, rieles de acero inoxidable, marcos de madera barnizados, 4 manillas cromadas para extremidad superior e inferior, soporte a piso y pared, cinta de propileno de alta resistencia, alto 1.60 mts y ancho:80 cms (10 pesas por kilo)</t>
  </si>
  <si>
    <t>Poltrona</t>
  </si>
  <si>
    <t>Procesador de alimento</t>
  </si>
  <si>
    <t>Proteccion Radiológica</t>
  </si>
  <si>
    <t>Proyector optotipo</t>
  </si>
  <si>
    <t>Pulidor Dremel (kit) con repuesto y accesorio</t>
  </si>
  <si>
    <t>Puntero cefálico</t>
  </si>
  <si>
    <t>Rayos X Angiógrafo</t>
  </si>
  <si>
    <t>Rayos X Dental</t>
  </si>
  <si>
    <t>Rayos X Osteopulmonar digital</t>
  </si>
  <si>
    <t>Rayos X Portátil</t>
  </si>
  <si>
    <t>Refrigerador Banco de Sangre</t>
  </si>
  <si>
    <t>Refrigerador de alimentación (y de postre)</t>
  </si>
  <si>
    <t>Refrigerador doméstico</t>
  </si>
  <si>
    <t>Repostero</t>
  </si>
  <si>
    <t>Resonador Magnético Nuclear</t>
  </si>
  <si>
    <t>Rodillo de plancho</t>
  </si>
  <si>
    <t>Rueda de hombro</t>
  </si>
  <si>
    <t>Sartén vasculante</t>
  </si>
  <si>
    <t>Secadora de tubos</t>
  </si>
  <si>
    <t>Secadora industrial</t>
  </si>
  <si>
    <t>Selladora papel bilaminado</t>
  </si>
  <si>
    <t>Silla de Ruedas</t>
  </si>
  <si>
    <t>Silla Ergonométrica</t>
  </si>
  <si>
    <t>Silla para Cuadriceps</t>
  </si>
  <si>
    <t>Silla Visita</t>
  </si>
  <si>
    <t>Sillón clínico</t>
  </si>
  <si>
    <t>Sillón toma muestra</t>
  </si>
  <si>
    <t>Soporte Universal</t>
  </si>
  <si>
    <t>SPECT</t>
  </si>
  <si>
    <t>Televisor</t>
  </si>
  <si>
    <t>TENS</t>
  </si>
  <si>
    <t>Test de Esfuerzo</t>
  </si>
  <si>
    <t>Tomógrafo Axial Computarizado (TAC)</t>
  </si>
  <si>
    <t>Tonómetro aplanático</t>
  </si>
  <si>
    <t>Tonómetro de aire</t>
  </si>
  <si>
    <t>Topógrafo corneal</t>
  </si>
  <si>
    <t>Torre artroscopía</t>
  </si>
  <si>
    <t xml:space="preserve">Torre endoscopía </t>
  </si>
  <si>
    <t>Torre laparoscopía</t>
  </si>
  <si>
    <t>Turbina</t>
  </si>
  <si>
    <t xml:space="preserve">Turbión </t>
  </si>
  <si>
    <t>Ultrasonido</t>
  </si>
  <si>
    <t>Ultratermia</t>
  </si>
  <si>
    <t xml:space="preserve">Unidad Dental </t>
  </si>
  <si>
    <t>Velador Clínico</t>
  </si>
  <si>
    <t>Ventilador de Alta Frecuencia</t>
  </si>
  <si>
    <t>Ventilador mecánico neonatal</t>
  </si>
  <si>
    <t>Ventilador Volumétrico</t>
  </si>
  <si>
    <t>Vitrector Polo Posterior</t>
  </si>
  <si>
    <t> COM 02072</t>
  </si>
  <si>
    <t> COM 02073</t>
  </si>
  <si>
    <t xml:space="preserve">DIGITALIZADOR </t>
  </si>
  <si>
    <t>CS-7200</t>
  </si>
  <si>
    <t>REFRIGERADOR (VITRINA)</t>
  </si>
  <si>
    <t>AA05018</t>
  </si>
  <si>
    <t>COM01966</t>
  </si>
  <si>
    <t>COM00808</t>
  </si>
  <si>
    <t>COM00807</t>
  </si>
  <si>
    <t>COM00809</t>
  </si>
  <si>
    <t>COM01074</t>
  </si>
  <si>
    <t>PL6500</t>
  </si>
  <si>
    <t>N278AQ8474</t>
  </si>
  <si>
    <t>CAMILLA CAMPAÑA</t>
  </si>
  <si>
    <t>COM01113</t>
  </si>
  <si>
    <t>COM01114</t>
  </si>
  <si>
    <t>COM02015</t>
  </si>
  <si>
    <t>DELCON</t>
  </si>
  <si>
    <t>Equipo de Urodinamia</t>
  </si>
  <si>
    <t>1057472-129-LE23</t>
  </si>
  <si>
    <t>UMS Chile</t>
  </si>
  <si>
    <t xml:space="preserve">MEDKONSULT </t>
  </si>
  <si>
    <t>Symphony Work Station</t>
  </si>
  <si>
    <t>COM02074</t>
  </si>
  <si>
    <t xml:space="preserve">ACT Plus </t>
  </si>
  <si>
    <t>ACT2005502</t>
  </si>
  <si>
    <t xml:space="preserve">1057472-20-LQ24 </t>
  </si>
  <si>
    <t>UNIDAD DENTAL PORTÁTIL</t>
  </si>
  <si>
    <t>COM02094</t>
  </si>
  <si>
    <t>13060329DA0415</t>
  </si>
  <si>
    <t>BE069TEONO0QEM790055</t>
  </si>
  <si>
    <t>1057472-117-LQ23</t>
  </si>
  <si>
    <t>1057472-123-LR23</t>
  </si>
  <si>
    <t>1057472-124-LR23</t>
  </si>
  <si>
    <t>1057472-125-LR23</t>
  </si>
  <si>
    <t>1057472-126-LR23</t>
  </si>
  <si>
    <t>1057472-159-LQ23</t>
  </si>
  <si>
    <t>1057472-168-LQ23</t>
  </si>
  <si>
    <t>1057472-170-LP23</t>
  </si>
  <si>
    <t>SD103A028</t>
  </si>
  <si>
    <t>TZ1149326</t>
  </si>
  <si>
    <t>COM02100</t>
  </si>
  <si>
    <t>TZ1149265</t>
  </si>
  <si>
    <t>TZ1149250</t>
  </si>
  <si>
    <t>Acuson Redwood</t>
  </si>
  <si>
    <t>TZ1149301</t>
  </si>
  <si>
    <t>TZ1149302</t>
  </si>
  <si>
    <t>TZ1149252</t>
  </si>
  <si>
    <t>COM02102</t>
  </si>
  <si>
    <t>COM02103</t>
  </si>
  <si>
    <t> COM02105</t>
  </si>
  <si>
    <t> COM02106</t>
  </si>
  <si>
    <t> COM02104</t>
  </si>
  <si>
    <t>COM01686</t>
  </si>
  <si>
    <t>COM00992</t>
  </si>
  <si>
    <t>COM00994</t>
  </si>
  <si>
    <t>COM01681</t>
  </si>
  <si>
    <t>CT800-2013-4-0006</t>
  </si>
  <si>
    <t>COM1769</t>
  </si>
  <si>
    <t>COM 1766</t>
  </si>
  <si>
    <t>COM 1760</t>
  </si>
  <si>
    <t>COM 1754</t>
  </si>
  <si>
    <t>TZ1149263</t>
  </si>
  <si>
    <t>MONITOR DE PROFUNDIDAD ANESTÉSICA</t>
  </si>
  <si>
    <t>CONOX 2D</t>
  </si>
  <si>
    <t>COM02107</t>
  </si>
  <si>
    <t>COM02108</t>
  </si>
  <si>
    <t xml:space="preserve">FRESENIUS </t>
  </si>
  <si>
    <t>244S3455</t>
  </si>
  <si>
    <t>244S3456</t>
  </si>
  <si>
    <t>244S3478</t>
  </si>
  <si>
    <t>244S3479</t>
  </si>
  <si>
    <t>CARRO PROCEDIMIENTO</t>
  </si>
  <si>
    <t>METRO</t>
  </si>
  <si>
    <t>FLEXLINE FLN21P</t>
  </si>
  <si>
    <t>Memmert</t>
  </si>
  <si>
    <t>WTB11</t>
  </si>
  <si>
    <t>LB23.0338</t>
  </si>
  <si>
    <t>Rotador orbital</t>
  </si>
  <si>
    <t>Digisystem</t>
  </si>
  <si>
    <t>280MM</t>
  </si>
  <si>
    <t xml:space="preserve">Agitador de tubos </t>
  </si>
  <si>
    <t>Vortex</t>
  </si>
  <si>
    <t>237AY0001423</t>
  </si>
  <si>
    <t xml:space="preserve">Alinity </t>
  </si>
  <si>
    <t>SCM21535</t>
  </si>
  <si>
    <t>Bmedical</t>
  </si>
  <si>
    <t>297L</t>
  </si>
  <si>
    <t>1057472-115-LR23</t>
  </si>
  <si>
    <t>Radiometer Medical ApS</t>
  </si>
  <si>
    <t>ABL90 Series</t>
  </si>
  <si>
    <t>1057472-174-LQ23</t>
  </si>
  <si>
    <t>COM02139</t>
  </si>
  <si>
    <t>COM02141</t>
  </si>
  <si>
    <t>COM02142</t>
  </si>
  <si>
    <t>COM02140</t>
  </si>
  <si>
    <t>COM02138</t>
  </si>
  <si>
    <t>S1000116150</t>
  </si>
  <si>
    <t>1057862-1-SE24</t>
  </si>
  <si>
    <t>Fisher &amp; Paykel</t>
  </si>
  <si>
    <t>AIRVO3</t>
  </si>
  <si>
    <t>220559H2W</t>
  </si>
  <si>
    <t>220559H3J</t>
  </si>
  <si>
    <t>220559H6B</t>
  </si>
  <si>
    <t>220559L75</t>
  </si>
  <si>
    <t>220559N2J</t>
  </si>
  <si>
    <t>1057472-40-LP24</t>
  </si>
  <si>
    <t>COM02205</t>
  </si>
  <si>
    <t>COM02203</t>
  </si>
  <si>
    <t>COM02204</t>
  </si>
  <si>
    <t>COM02200</t>
  </si>
  <si>
    <t>COM02201</t>
  </si>
  <si>
    <t>1057862-3-AG24</t>
  </si>
  <si>
    <t>Oxímetro de Pulso Portátil</t>
  </si>
  <si>
    <t>Oxímetro Ambiental</t>
  </si>
  <si>
    <t> 500000011899</t>
  </si>
  <si>
    <t>1057472-18-LQ24</t>
  </si>
  <si>
    <t>Contra Ángulo Cirugía Dental</t>
  </si>
  <si>
    <t>SG20</t>
  </si>
  <si>
    <t>  500000011902</t>
  </si>
  <si>
    <t>  500000011903</t>
  </si>
  <si>
    <t>  500000011904</t>
  </si>
  <si>
    <t>  500000011905</t>
  </si>
  <si>
    <t>  500000011906</t>
  </si>
  <si>
    <t>1057472-11-LQ24</t>
  </si>
  <si>
    <t>1057862-5-SE24</t>
  </si>
  <si>
    <t>HOSER INGENIERÍA</t>
  </si>
  <si>
    <t>TPS</t>
  </si>
  <si>
    <t>PC2930</t>
  </si>
  <si>
    <t>HSBA</t>
  </si>
  <si>
    <t>1057472-60-LQ24</t>
  </si>
  <si>
    <t>Siemens Healthcare Equipos Medicos Spa</t>
  </si>
  <si>
    <t>2018-126830</t>
  </si>
  <si>
    <t>1057472-32-LQ23</t>
  </si>
  <si>
    <t>2310D09</t>
  </si>
  <si>
    <t>2310D08</t>
  </si>
  <si>
    <t>2310D53</t>
  </si>
  <si>
    <t>MASIMO</t>
  </si>
  <si>
    <t>RAD 97</t>
  </si>
  <si>
    <t>REFRIGERADOR CLÍNICO</t>
  </si>
  <si>
    <t>PROCURAMIENTO DE ÓRGANOS Y TEJIDOS</t>
  </si>
  <si>
    <t>TCL GROUP SPA</t>
  </si>
  <si>
    <t>1057862-8-AG24</t>
  </si>
  <si>
    <t>1057862-7-SE24</t>
  </si>
  <si>
    <t>1057862-9-AG24</t>
  </si>
  <si>
    <t>MOTOR PEQUEÑO FRAGMENTO</t>
  </si>
  <si>
    <t>DEPUY SYNTHES</t>
  </si>
  <si>
    <t xml:space="preserve">UNIUM </t>
  </si>
  <si>
    <t>1057862-13-SE24</t>
  </si>
  <si>
    <t>AA04855</t>
  </si>
  <si>
    <t>AA04854</t>
  </si>
  <si>
    <t>1057472-19-LQ24</t>
  </si>
  <si>
    <t>AA06444</t>
  </si>
  <si>
    <t> 500000011922</t>
  </si>
  <si>
    <t> 500000011923</t>
  </si>
  <si>
    <t>1057472-76-LQ24</t>
  </si>
  <si>
    <t>MSOLUCIONES LTDA</t>
  </si>
  <si>
    <t>1057472-12-LQ24</t>
  </si>
  <si>
    <t>Vivid IQ V206</t>
  </si>
  <si>
    <t>6217509WX0</t>
  </si>
  <si>
    <t>1057472-5093-se24</t>
  </si>
  <si>
    <t>AA06445</t>
  </si>
  <si>
    <t>Philips Chilena S.A</t>
  </si>
  <si>
    <t>1057472-57-LQ24</t>
  </si>
  <si>
    <t>Vicmedical SpA</t>
  </si>
  <si>
    <t>1057472-3-LQ24</t>
  </si>
  <si>
    <t>1057472-48-LQ24</t>
  </si>
  <si>
    <t>1057472-96-LQ24</t>
  </si>
  <si>
    <t>BIOMERIEUX CHILE SPA (Arquimed)</t>
  </si>
  <si>
    <t>Meling</t>
  </si>
  <si>
    <t>YC-76L</t>
  </si>
  <si>
    <t>T18196</t>
  </si>
  <si>
    <t>Insuflador</t>
  </si>
  <si>
    <t>Capturador de Imagen</t>
  </si>
  <si>
    <t>Consola de Cámara</t>
  </si>
  <si>
    <t>Cabezal de Cámara (con acoplador 23BA24604)</t>
  </si>
  <si>
    <t xml:space="preserve">Stryker  </t>
  </si>
  <si>
    <t>BPM150S24F11</t>
  </si>
  <si>
    <t>SV7321I0043</t>
  </si>
  <si>
    <t>Pneumoclear</t>
  </si>
  <si>
    <t>HUB</t>
  </si>
  <si>
    <t>23G511084</t>
  </si>
  <si>
    <t>1688 CCU</t>
  </si>
  <si>
    <t>22H573804</t>
  </si>
  <si>
    <t>L11</t>
  </si>
  <si>
    <t>24B529974</t>
  </si>
  <si>
    <t>24D535624</t>
  </si>
  <si>
    <t>1057862-4-LQ24</t>
  </si>
  <si>
    <t>SV7321I0142</t>
  </si>
  <si>
    <t>2401CE0329/0620-050-000</t>
  </si>
  <si>
    <t>2401CE0452/0620-050-000</t>
  </si>
  <si>
    <t>23G511094</t>
  </si>
  <si>
    <t>22H572664</t>
  </si>
  <si>
    <t>24B530134</t>
  </si>
  <si>
    <t>24D535504</t>
  </si>
  <si>
    <t>Sistema de Energía y Resección Integrado</t>
  </si>
  <si>
    <t>Crossfire 2</t>
  </si>
  <si>
    <t>24C529794</t>
  </si>
  <si>
    <t>1057862-15-AG24</t>
  </si>
  <si>
    <t>  500000011925</t>
  </si>
  <si>
    <t>  500000011926</t>
  </si>
  <si>
    <t>  500000011927</t>
  </si>
  <si>
    <t>COMERCIALIZADORA P&amp;E SOLUCIONES INDUSTRIALES SPA</t>
  </si>
  <si>
    <t>AA06169</t>
  </si>
  <si>
    <t>AA06170</t>
  </si>
  <si>
    <t>AA06171</t>
  </si>
  <si>
    <t>AA06172</t>
  </si>
  <si>
    <t>Mx7 SS-3P</t>
  </si>
  <si>
    <t>927E_HQ1-25001836</t>
  </si>
  <si>
    <t>General electric</t>
  </si>
  <si>
    <t>BB9SS2400087HL</t>
  </si>
  <si>
    <t>000651303-00</t>
  </si>
  <si>
    <t>090R1023N0038</t>
  </si>
  <si>
    <t>090R1084N0043</t>
  </si>
  <si>
    <t>090R1084N0037</t>
  </si>
  <si>
    <t>090R1084N0042</t>
  </si>
  <si>
    <t>090R1004N0004</t>
  </si>
  <si>
    <t>090R1084N0044</t>
  </si>
  <si>
    <t>090R0706N0001</t>
  </si>
  <si>
    <t>090R1084N0038</t>
  </si>
  <si>
    <t>090R0946N0032</t>
  </si>
  <si>
    <t>1057862-18-SE24</t>
  </si>
  <si>
    <t>DATAMEDICA S.P.A.</t>
  </si>
  <si>
    <t xml:space="preserve">VAC ULTA </t>
  </si>
  <si>
    <t>COM02229</t>
  </si>
  <si>
    <t>COM02228</t>
  </si>
  <si>
    <t xml:space="preserve">Inyectora de Medio de Contraste </t>
  </si>
  <si>
    <t>ACIST</t>
  </si>
  <si>
    <t xml:space="preserve">CVi </t>
  </si>
  <si>
    <t>CAMIR</t>
  </si>
  <si>
    <t>1057472-96-LQ21</t>
  </si>
  <si>
    <t>PATOTECH SPA</t>
  </si>
  <si>
    <t>1057472-113-LQ24</t>
  </si>
  <si>
    <t xml:space="preserve">1057472-123-LQ24 </t>
  </si>
  <si>
    <t>1057472-133-LQ24</t>
  </si>
  <si>
    <t>Equipo de mapeo cardíaco</t>
  </si>
  <si>
    <t>Ensite precision</t>
  </si>
  <si>
    <t>COM 02227</t>
  </si>
  <si>
    <t>1057472-35-LP24</t>
  </si>
  <si>
    <t>ABBOTT LABORATORIES DE CHILE LTDA</t>
  </si>
  <si>
    <t>2310D56</t>
  </si>
  <si>
    <t>2310D55</t>
  </si>
  <si>
    <t xml:space="preserve">1057472-122-LQ24 </t>
  </si>
  <si>
    <t>COM01792</t>
  </si>
  <si>
    <t>UTM01215</t>
  </si>
  <si>
    <t>1057472-125-LQ24</t>
  </si>
  <si>
    <t>12POP041105</t>
  </si>
  <si>
    <t>AA06783</t>
  </si>
  <si>
    <t>AA06784</t>
  </si>
  <si>
    <t>AA06785</t>
  </si>
  <si>
    <t>AA06786</t>
  </si>
  <si>
    <t>SINDELEN</t>
  </si>
  <si>
    <t>SFV-100SI</t>
  </si>
  <si>
    <t>COM00077</t>
  </si>
  <si>
    <t>  500000011919</t>
  </si>
  <si>
    <t>  500000011920</t>
  </si>
  <si>
    <t> 500000011966</t>
  </si>
  <si>
    <t> 500000011967</t>
  </si>
  <si>
    <t>2310D54</t>
  </si>
  <si>
    <t> 500000011973</t>
  </si>
  <si>
    <t> 500000011974</t>
  </si>
  <si>
    <t> 500000011975</t>
  </si>
  <si>
    <t> 500000011976</t>
  </si>
  <si>
    <t> 500000011977</t>
  </si>
  <si>
    <t> 500000011978</t>
  </si>
  <si>
    <t> 500000011979</t>
  </si>
  <si>
    <t>PIERNERA HIDRAULICA</t>
  </si>
  <si>
    <t xml:space="preserve">ALLEN </t>
  </si>
  <si>
    <t>YELLOFINS</t>
  </si>
  <si>
    <t>Z271VH5183/Z271VH5179</t>
  </si>
  <si>
    <t>Z271VH5167/Z271VH5163</t>
  </si>
  <si>
    <t>1057862-10-SE24</t>
  </si>
  <si>
    <t>UNIDAD DE OBSERVACIÓN MEDIA TRANSITORIA (UOMT)</t>
  </si>
  <si>
    <t>Extractor de ácidos nucleicos</t>
  </si>
  <si>
    <t>Tan Bead</t>
  </si>
  <si>
    <t>Maelstrom 4810</t>
  </si>
  <si>
    <t>M4810000B2E0012</t>
  </si>
  <si>
    <t>COM 02267</t>
  </si>
  <si>
    <t>Bio Rad</t>
  </si>
  <si>
    <t>CFX 96</t>
  </si>
  <si>
    <t>787BR18546</t>
  </si>
  <si>
    <t>COM 02268</t>
  </si>
  <si>
    <t>ALATHEIA</t>
  </si>
  <si>
    <t>1057472-138-LR24</t>
  </si>
  <si>
    <t xml:space="preserve"> EN GARANTÍA (SI / NO)</t>
  </si>
  <si>
    <t>Archivador Histológico de Portaobjetos</t>
  </si>
  <si>
    <t>Novafrost</t>
  </si>
  <si>
    <t>1057862-31-AG24</t>
  </si>
  <si>
    <t>IMPORTADORA Y DISTRIBUIDORA NOVAMEDICAL CHILE LIMITADA</t>
  </si>
  <si>
    <t>1057862-32-AG24</t>
  </si>
  <si>
    <t>Archivador Histológico de Cassette</t>
  </si>
  <si>
    <t>Videolaringoscopio estacionario</t>
  </si>
  <si>
    <t>Hugemed</t>
  </si>
  <si>
    <t>GGXPM156</t>
  </si>
  <si>
    <t>Videolaringoscopio portátil</t>
  </si>
  <si>
    <t>VDL3R</t>
  </si>
  <si>
    <t>3R240706504249</t>
  </si>
  <si>
    <t>3R240773605174</t>
  </si>
  <si>
    <t>1057862-9-LQ24</t>
  </si>
  <si>
    <t>MEDIPLEX S.A.</t>
  </si>
  <si>
    <t xml:space="preserve">BAÑO MARÍA ELÉCTRICO </t>
  </si>
  <si>
    <t>Oppici</t>
  </si>
  <si>
    <t>BMM110E0</t>
  </si>
  <si>
    <t>1057862-16-AG24</t>
  </si>
  <si>
    <t>OPPICI S.A.</t>
  </si>
  <si>
    <t>CICLOERGÓMETRO VERTICAL</t>
  </si>
  <si>
    <t>TROTADORA CLÍNICA</t>
  </si>
  <si>
    <t>1057862-30-SE24</t>
  </si>
  <si>
    <t>BTL CHILE COMERCIALIZADORA SPA</t>
  </si>
  <si>
    <t>1057472-163-LQ24</t>
  </si>
  <si>
    <t>Ergoline GmbH</t>
  </si>
  <si>
    <t>Ergoselect 100</t>
  </si>
  <si>
    <t>COTIZAR CON DR CHOICE</t>
  </si>
  <si>
    <t>V8</t>
  </si>
  <si>
    <t>MB9-45000545</t>
  </si>
  <si>
    <t>MB9-45000544</t>
  </si>
  <si>
    <t>1057862-7-LQ24</t>
  </si>
  <si>
    <t>JB-03008624</t>
  </si>
  <si>
    <t>JB-03008625</t>
  </si>
  <si>
    <t>Generador de rayos X en Arco en C</t>
  </si>
  <si>
    <t>KQ-2C096353</t>
  </si>
  <si>
    <t>KQ-2C096362</t>
  </si>
  <si>
    <t>KQ-2C096358</t>
  </si>
  <si>
    <t>KQ-2C096372</t>
  </si>
  <si>
    <t>KQ-2C096367</t>
  </si>
  <si>
    <t>KQ-2C096355</t>
  </si>
  <si>
    <t>KQ-2C096363</t>
  </si>
  <si>
    <t>KQ-2C096370</t>
  </si>
  <si>
    <t>KQ-2C096393</t>
  </si>
  <si>
    <t>KQ-2C096359</t>
  </si>
  <si>
    <t xml:space="preserve">UPC ADULTO (UPC) </t>
  </si>
  <si>
    <t>UNIDAD DE TRATAMIENTO INTERMEDIO (UTI)</t>
  </si>
  <si>
    <t>1057472-127-LQ24</t>
  </si>
  <si>
    <t>1057472-174-LQ24</t>
  </si>
  <si>
    <t>POLICLÍNICO DE INFECTOLOGÍA</t>
  </si>
  <si>
    <t xml:space="preserve">PISO 5 </t>
  </si>
  <si>
    <t>BIOIMPEDANCIOMETRO</t>
  </si>
  <si>
    <t>MEDICINA TÉCNICA LIMITADA</t>
  </si>
  <si>
    <t>1057862-2-AG25</t>
  </si>
  <si>
    <t>499KL</t>
  </si>
  <si>
    <t>4991323.23382</t>
  </si>
  <si>
    <t>Health o Meter</t>
  </si>
  <si>
    <t>ALLMEDICA SOCIEDAD ANONIMA</t>
  </si>
  <si>
    <t>1057472-4-AG25</t>
  </si>
  <si>
    <t>CEABIS</t>
  </si>
  <si>
    <t>VIVID S70N V206</t>
  </si>
  <si>
    <t>221284S70</t>
  </si>
  <si>
    <t>1057472-168-LQ24</t>
  </si>
  <si>
    <t>Pistola de Biopsia Urología</t>
  </si>
  <si>
    <t>Möller Medical</t>
  </si>
  <si>
    <t>Blue</t>
  </si>
  <si>
    <t>1057472-110-LE24</t>
  </si>
  <si>
    <t>Thermo Fisher scientific</t>
  </si>
  <si>
    <t>Congelador (-25°C)</t>
  </si>
  <si>
    <t xml:space="preserve">Haier </t>
  </si>
  <si>
    <t>BE02Q5E000OQEQ3N0001</t>
  </si>
  <si>
    <t>DLAB</t>
  </si>
  <si>
    <t>VB246BD0007741</t>
  </si>
  <si>
    <t>VB246BD0007735</t>
  </si>
  <si>
    <t>Centrifuga</t>
  </si>
  <si>
    <t>D1008</t>
  </si>
  <si>
    <t>HB237BE0012069</t>
  </si>
  <si>
    <t>HR40-IIA2</t>
  </si>
  <si>
    <t>Baño seco digital</t>
  </si>
  <si>
    <t>HB120-S</t>
  </si>
  <si>
    <t>1AV0000199</t>
  </si>
  <si>
    <t xml:space="preserve">CFX96 </t>
  </si>
  <si>
    <t>787BR19222</t>
  </si>
  <si>
    <t>787BR19225</t>
  </si>
  <si>
    <t>Extractor automatizado de muestras</t>
  </si>
  <si>
    <t xml:space="preserve">Seegene </t>
  </si>
  <si>
    <t>Nimbus</t>
  </si>
  <si>
    <t>BAIN MARIE</t>
  </si>
  <si>
    <t>TOMA DE MUESTRAS</t>
  </si>
  <si>
    <t xml:space="preserve">Microscopio </t>
  </si>
  <si>
    <t>1057472-180-LQ24</t>
  </si>
  <si>
    <t>Medtronic Chile</t>
  </si>
  <si>
    <t>A8/Benevision N15</t>
  </si>
  <si>
    <t>1057862-17-SE24</t>
  </si>
  <si>
    <t>UNIDAD PACIENTE CRITICO CORONARIO (UCO)</t>
  </si>
  <si>
    <t>TREADMILL CLINICAL</t>
  </si>
  <si>
    <t>MEDCORP</t>
  </si>
  <si>
    <t>VFVS13758</t>
  </si>
  <si>
    <t>GAAC21062</t>
  </si>
  <si>
    <t>VFVS13745</t>
  </si>
  <si>
    <t>GAAC21333</t>
  </si>
  <si>
    <t>GAAK05684</t>
  </si>
  <si>
    <t>GAAC22641</t>
  </si>
  <si>
    <t>GACC22663</t>
  </si>
  <si>
    <t>GAAC22655</t>
  </si>
  <si>
    <t>GACC22670</t>
  </si>
  <si>
    <t>GAAC22646</t>
  </si>
  <si>
    <t>Bomba de Presión Negativa (VAC)</t>
  </si>
  <si>
    <t>COM01956</t>
  </si>
  <si>
    <t>COM01957</t>
  </si>
  <si>
    <t>COM01958</t>
  </si>
  <si>
    <t>COM01959</t>
  </si>
  <si>
    <t>COM01960</t>
  </si>
  <si>
    <t>COM02130</t>
  </si>
  <si>
    <t>COM02132</t>
  </si>
  <si>
    <t>COM02137</t>
  </si>
  <si>
    <t>COM02134</t>
  </si>
  <si>
    <t>COM02131</t>
  </si>
  <si>
    <t>COM02135</t>
  </si>
  <si>
    <t>COM02136</t>
  </si>
  <si>
    <t>COM02133</t>
  </si>
  <si>
    <t>Midea</t>
  </si>
  <si>
    <t>MC-5L316</t>
  </si>
  <si>
    <t>540-Q9130601-4A14-3510008</t>
  </si>
  <si>
    <t>COM0856</t>
  </si>
  <si>
    <t xml:space="preserve">Siemens </t>
  </si>
  <si>
    <t>Mamógrafo</t>
  </si>
  <si>
    <t>FX6-49000299</t>
  </si>
  <si>
    <t>1057472-8-LQ25</t>
  </si>
  <si>
    <t>1057472-9-LQ25</t>
  </si>
  <si>
    <t>INNOVAMEDICA</t>
  </si>
  <si>
    <t>144-3-03809</t>
  </si>
  <si>
    <t>1057472-169-LQ24</t>
  </si>
  <si>
    <t>Electrobisturí con Argón Plasma</t>
  </si>
  <si>
    <t>COM02307</t>
  </si>
  <si>
    <t>Dermátomo</t>
  </si>
  <si>
    <t>HUMECA</t>
  </si>
  <si>
    <t>D80</t>
  </si>
  <si>
    <t>COM02297</t>
  </si>
  <si>
    <t>COM02299</t>
  </si>
  <si>
    <t>COM02294</t>
  </si>
  <si>
    <t>COM02302</t>
  </si>
  <si>
    <t>COM 02301</t>
  </si>
  <si>
    <t>COM 02300</t>
  </si>
  <si>
    <t>COM 02303</t>
  </si>
  <si>
    <t>COM 02304</t>
  </si>
  <si>
    <t>COM 02306</t>
  </si>
  <si>
    <t>COM 02305</t>
  </si>
  <si>
    <t>AMEQ</t>
  </si>
  <si>
    <t>1057862-1-LE25</t>
  </si>
  <si>
    <t>DF2401800488WK</t>
  </si>
  <si>
    <t>Laser de Urología</t>
  </si>
  <si>
    <t>Dornier</t>
  </si>
  <si>
    <t>Medilas H30</t>
  </si>
  <si>
    <t>H30-1324</t>
  </si>
  <si>
    <t>IMV INGENIERÍA</t>
  </si>
  <si>
    <t>1057472-185-LQ24</t>
  </si>
  <si>
    <t>SmartVision</t>
  </si>
  <si>
    <t>Lumenis</t>
  </si>
  <si>
    <t>Moses 2.0</t>
  </si>
  <si>
    <t>BE02V PE0N0 0QHN5 H0004</t>
  </si>
  <si>
    <t>OEC ONE CFD</t>
  </si>
  <si>
    <t>Grabadora Holter de Ritmo</t>
  </si>
  <si>
    <t>Eclipse Pro</t>
  </si>
  <si>
    <t>EP-016379</t>
  </si>
  <si>
    <t>EP-016380</t>
  </si>
  <si>
    <t>EP-016375</t>
  </si>
  <si>
    <t>EP-016374</t>
  </si>
  <si>
    <t>EP-016378</t>
  </si>
  <si>
    <t>EP-016377</t>
  </si>
  <si>
    <t>EP-016384</t>
  </si>
  <si>
    <t>EP-016388</t>
  </si>
  <si>
    <t>EP-016376</t>
  </si>
  <si>
    <t>EP-016383</t>
  </si>
  <si>
    <t>EP-016382</t>
  </si>
  <si>
    <t>EP-016387</t>
  </si>
  <si>
    <t>EP-016381</t>
  </si>
  <si>
    <t>EP-016386</t>
  </si>
  <si>
    <t>EP-016385</t>
  </si>
  <si>
    <t>EP-016389</t>
  </si>
  <si>
    <t>1057472-88-LQ24</t>
  </si>
  <si>
    <t xml:space="preserve">1057472-2-LR25 </t>
  </si>
  <si>
    <t>1057472-134-LQ24</t>
  </si>
  <si>
    <t>MONITOR BÁSICO NASOFIBROSCOPIO</t>
  </si>
  <si>
    <t>VATHIN</t>
  </si>
  <si>
    <t>DVM-B1-D</t>
  </si>
  <si>
    <t>Q2308002031</t>
  </si>
  <si>
    <t>Q2404004086</t>
  </si>
  <si>
    <t>Q2404004090</t>
  </si>
  <si>
    <t>MONITOR AVANZADO NASOFIBROSCOPIO</t>
  </si>
  <si>
    <t>DVM-D1-D</t>
  </si>
  <si>
    <t>Q2409004001</t>
  </si>
  <si>
    <t>Q2409004012</t>
  </si>
  <si>
    <t>Q2501003002</t>
  </si>
  <si>
    <t>1057472-167-LQ24</t>
  </si>
  <si>
    <t>SURMEDICAL SPA</t>
  </si>
  <si>
    <t>EC-600 ZW/L</t>
  </si>
  <si>
    <t>8C363A091</t>
  </si>
  <si>
    <t>EG-600 ZW</t>
  </si>
  <si>
    <t>1G374K129</t>
  </si>
  <si>
    <t>1057472-121-LQ24</t>
  </si>
  <si>
    <t xml:space="preserve">Refrigerador </t>
  </si>
  <si>
    <t>CLARITY</t>
  </si>
  <si>
    <t>RETCAM</t>
  </si>
  <si>
    <t>PROGRAMADOR MARCAPASOS</t>
  </si>
  <si>
    <t>BIOTRONIK</t>
  </si>
  <si>
    <t>RENAMIC NEO</t>
  </si>
  <si>
    <t>ARLAB S.A</t>
  </si>
  <si>
    <t>1057472-185-LR23</t>
  </si>
  <si>
    <t>1C695K215</t>
  </si>
  <si>
    <t xml:space="preserve">Videopanendoscopio Terapeutico Adulto </t>
  </si>
  <si>
    <t>EG-530FP</t>
  </si>
  <si>
    <t>1G374K602</t>
  </si>
  <si>
    <t>FX6-4B000366</t>
  </si>
  <si>
    <t>LOGIC Fortis HDU</t>
  </si>
  <si>
    <t>LFO340801</t>
  </si>
  <si>
    <t>1057472-129-LQ24</t>
  </si>
  <si>
    <t>MORCELADOR</t>
  </si>
  <si>
    <t>MARFLOW AG</t>
  </si>
  <si>
    <t>TOMI MOCELLATOR</t>
  </si>
  <si>
    <t>IMV INGENIERÍA SPA</t>
  </si>
  <si>
    <t>RESECTOSCOPIO BIPOLAR</t>
  </si>
  <si>
    <t>GYRUS</t>
  </si>
  <si>
    <t>PK SUPER PULSE</t>
  </si>
  <si>
    <t>PULSE 30 H</t>
  </si>
  <si>
    <t>Videocolonoscopio Adulto</t>
  </si>
  <si>
    <t>EC-600 W/L</t>
  </si>
  <si>
    <t>1C688G865</t>
  </si>
  <si>
    <t>1C688G083</t>
  </si>
  <si>
    <t>EG-600WR</t>
  </si>
  <si>
    <t>1G391K496</t>
  </si>
  <si>
    <t>EG-590WR</t>
  </si>
  <si>
    <t>M&amp;B</t>
  </si>
  <si>
    <t>AED 7000</t>
  </si>
  <si>
    <t>AED2502012N</t>
  </si>
  <si>
    <t>1057472-24918-AG25</t>
  </si>
  <si>
    <t>MP IMPORTADORA LIMITADA</t>
  </si>
  <si>
    <t>Karl Kaps</t>
  </si>
  <si>
    <t>SOM52 LED</t>
  </si>
  <si>
    <t>24121105-043</t>
  </si>
  <si>
    <t>KS-Q7</t>
  </si>
  <si>
    <t>LÁMPARA DE PROCEDIMIENTOS LED</t>
  </si>
  <si>
    <t>1057967-16-SE25</t>
  </si>
  <si>
    <t>1057967-17-SE25</t>
  </si>
  <si>
    <t>Cepheid</t>
  </si>
  <si>
    <t>GeneXpert II</t>
  </si>
  <si>
    <t>Rochem Biocare</t>
  </si>
  <si>
    <t>CAMA CLÍNICA UCI</t>
  </si>
  <si>
    <t>BAXTER (Hill Room)</t>
  </si>
  <si>
    <t xml:space="preserve">Progressa Prevention </t>
  </si>
  <si>
    <t>Y139AW1062</t>
  </si>
  <si>
    <t>AA006970</t>
  </si>
  <si>
    <t>Y139AW1010</t>
  </si>
  <si>
    <t>AA006972</t>
  </si>
  <si>
    <t>Y352AW4255</t>
  </si>
  <si>
    <t>AA006971</t>
  </si>
  <si>
    <t>Y139AW1065</t>
  </si>
  <si>
    <t>AA006973</t>
  </si>
  <si>
    <t>1057472-47-LQ25</t>
  </si>
  <si>
    <t>CAMILLA DE TRANSPORTE</t>
  </si>
  <si>
    <t>E015001</t>
  </si>
  <si>
    <t>AA06954</t>
  </si>
  <si>
    <t>E014997</t>
  </si>
  <si>
    <t>AA06955</t>
  </si>
  <si>
    <t>E014996</t>
  </si>
  <si>
    <t>AA06956</t>
  </si>
  <si>
    <t>E015000</t>
  </si>
  <si>
    <t>AA06957</t>
  </si>
  <si>
    <t>E014998</t>
  </si>
  <si>
    <t>AA06958</t>
  </si>
  <si>
    <t>E014999</t>
  </si>
  <si>
    <t>AA06959</t>
  </si>
  <si>
    <t xml:space="preserve">EMERGENCIA ADULTO </t>
  </si>
  <si>
    <t>1057472-73-LQ25</t>
  </si>
  <si>
    <t>HR900-PRO</t>
  </si>
  <si>
    <t>HRP004518497</t>
  </si>
  <si>
    <t>AA006960</t>
  </si>
  <si>
    <t>HRP004518493</t>
  </si>
  <si>
    <t>AA006961</t>
  </si>
  <si>
    <t>HRP004518511</t>
  </si>
  <si>
    <t>AA006962</t>
  </si>
  <si>
    <t>HRP004518509</t>
  </si>
  <si>
    <t>AA006963</t>
  </si>
  <si>
    <t>HRP004518512</t>
  </si>
  <si>
    <t>AA006964</t>
  </si>
  <si>
    <t>HRP004518494</t>
  </si>
  <si>
    <t>AA006965</t>
  </si>
  <si>
    <t>HRP004518463</t>
  </si>
  <si>
    <t>AA006966</t>
  </si>
  <si>
    <t>HRP004518472</t>
  </si>
  <si>
    <t>AA006967</t>
  </si>
  <si>
    <t>HRP004518464</t>
  </si>
  <si>
    <t>AA006968</t>
  </si>
  <si>
    <t>HRP004518496</t>
  </si>
  <si>
    <t>AA006969</t>
  </si>
  <si>
    <t>1057472-74-LP25</t>
  </si>
  <si>
    <t>COM1080</t>
  </si>
  <si>
    <t>G130-18124</t>
  </si>
  <si>
    <t>1057862-10-AG25</t>
  </si>
  <si>
    <t>EXPRO SPA</t>
  </si>
  <si>
    <t>MOTOR DE ENDODONCIA</t>
  </si>
  <si>
    <t>DTE</t>
  </si>
  <si>
    <t>AI-MOTOR</t>
  </si>
  <si>
    <t>E2450475AI</t>
  </si>
  <si>
    <t>MAYORDENT CHILE LTDA</t>
  </si>
  <si>
    <t>1057862-11-AG25</t>
  </si>
  <si>
    <t>SISTEMA DE COMPRESION NEUMATICA</t>
  </si>
  <si>
    <t>DAESUNG</t>
  </si>
  <si>
    <t>DVT 2600</t>
  </si>
  <si>
    <t>COM02309</t>
  </si>
  <si>
    <t>1057472-64-LQ25</t>
  </si>
  <si>
    <t>DROGUERIA HOFMANN</t>
  </si>
  <si>
    <t>Videopanendoscopio Adulto</t>
  </si>
  <si>
    <t>SECADORA DE MATERIAL</t>
  </si>
  <si>
    <t>STEELCO</t>
  </si>
  <si>
    <t>23A3510K3028</t>
  </si>
  <si>
    <t>AD 400/1</t>
  </si>
  <si>
    <t>1057862-12-SE25</t>
  </si>
  <si>
    <t>Gemco</t>
  </si>
  <si>
    <t>MAIGAS</t>
  </si>
  <si>
    <t xml:space="preserve">HERVIDOR ELÉCTRICO </t>
  </si>
  <si>
    <t>6EI123</t>
  </si>
  <si>
    <t>N/A</t>
  </si>
  <si>
    <t>UTM04392</t>
  </si>
  <si>
    <t>2311HR3N</t>
  </si>
  <si>
    <t>COM02311</t>
  </si>
  <si>
    <t>REF46.2024-019</t>
  </si>
  <si>
    <t>Tecmedent</t>
  </si>
  <si>
    <t>1057472-100-LP25</t>
  </si>
  <si>
    <t>PH METRO</t>
  </si>
  <si>
    <t>HANNA</t>
  </si>
  <si>
    <t>HI98128</t>
  </si>
  <si>
    <t>1057862-16-AG25</t>
  </si>
  <si>
    <t>HANNA INSTRUMENTS EQUIPOS LTDA</t>
  </si>
  <si>
    <t>AA06974</t>
  </si>
  <si>
    <t>TD CA BLUEMEDICAL</t>
  </si>
  <si>
    <t>CALENTADOR DE PACIENTES</t>
  </si>
  <si>
    <t>CELCIUS</t>
  </si>
  <si>
    <t>CALIMA</t>
  </si>
  <si>
    <t>COM02314</t>
  </si>
  <si>
    <t>COM02315</t>
  </si>
  <si>
    <t>COM02316</t>
  </si>
  <si>
    <t>COM02317</t>
  </si>
  <si>
    <t>COM02318</t>
  </si>
  <si>
    <t>COM02319</t>
  </si>
  <si>
    <t>COM02320</t>
  </si>
  <si>
    <t>COM02321</t>
  </si>
  <si>
    <t>COM02322</t>
  </si>
  <si>
    <t>COM02324</t>
  </si>
  <si>
    <t>COM02325</t>
  </si>
  <si>
    <t>COM02326</t>
  </si>
  <si>
    <t>COM02327</t>
  </si>
  <si>
    <t>COM02333</t>
  </si>
  <si>
    <t>COM02328</t>
  </si>
  <si>
    <t>COM02329</t>
  </si>
  <si>
    <t>COM02330</t>
  </si>
  <si>
    <t>COM02331</t>
  </si>
  <si>
    <t>COM02332</t>
  </si>
  <si>
    <t>COM02323</t>
  </si>
  <si>
    <t>COM02334</t>
  </si>
  <si>
    <t>COM02335</t>
  </si>
  <si>
    <t>COM02336</t>
  </si>
  <si>
    <t>COM02337</t>
  </si>
  <si>
    <t>COM02338</t>
  </si>
  <si>
    <t>COM02339</t>
  </si>
  <si>
    <t>COM02340</t>
  </si>
  <si>
    <t>COM02341</t>
  </si>
  <si>
    <t>COM02342</t>
  </si>
  <si>
    <t>COM02343</t>
  </si>
  <si>
    <t>COAGULOMETRO</t>
  </si>
  <si>
    <t>TZ 1157313</t>
  </si>
  <si>
    <t>TZ 1157307</t>
  </si>
  <si>
    <t>TZ 1157306</t>
  </si>
  <si>
    <t>TZ 1157174</t>
  </si>
  <si>
    <t>TZ 1154983</t>
  </si>
  <si>
    <t>TZ 1187312</t>
  </si>
  <si>
    <t>TZ 1154982</t>
  </si>
  <si>
    <t>TZ 1154984</t>
  </si>
  <si>
    <t>TZ 1157298</t>
  </si>
  <si>
    <t>TZ 1154963</t>
  </si>
  <si>
    <t>TZ 1154960</t>
  </si>
  <si>
    <t>TZ 1154974</t>
  </si>
  <si>
    <t>TZ 1154968</t>
  </si>
  <si>
    <t>TZ 1154969</t>
  </si>
  <si>
    <t>TZ 1157305</t>
  </si>
  <si>
    <t>TZ 1157167</t>
  </si>
  <si>
    <t>COM02344</t>
  </si>
  <si>
    <t>COM02345</t>
  </si>
  <si>
    <t>COM02346</t>
  </si>
  <si>
    <t>COM02347</t>
  </si>
  <si>
    <t>COM02348</t>
  </si>
  <si>
    <t>COM02349</t>
  </si>
  <si>
    <t>COM02350</t>
  </si>
  <si>
    <t>COM02351</t>
  </si>
  <si>
    <t>COM02352</t>
  </si>
  <si>
    <t>COM02353</t>
  </si>
  <si>
    <t>COM02354</t>
  </si>
  <si>
    <t>COM02355</t>
  </si>
  <si>
    <t>COM02356</t>
  </si>
  <si>
    <t>COM02357</t>
  </si>
  <si>
    <t>COM02358</t>
  </si>
  <si>
    <t>COM02359</t>
  </si>
  <si>
    <t>Roche Chile Ltda</t>
  </si>
  <si>
    <t>1057472-101-LQ25</t>
  </si>
  <si>
    <t>2G348K101</t>
  </si>
  <si>
    <t>Belimed</t>
  </si>
  <si>
    <t>VENTUS</t>
  </si>
  <si>
    <t>VH1-10</t>
  </si>
  <si>
    <t>1057472-27820-AG25</t>
  </si>
  <si>
    <t>GRETMOS SPA</t>
  </si>
  <si>
    <t>ZX</t>
  </si>
  <si>
    <t>05T15D</t>
  </si>
  <si>
    <t>REPETUR Y COMPAÑÍA LIMITADA</t>
  </si>
  <si>
    <t>UTM04094</t>
  </si>
  <si>
    <t>UTM04095</t>
  </si>
  <si>
    <t>UTM04096</t>
  </si>
  <si>
    <t>UTM04097</t>
  </si>
  <si>
    <t>COTIZAR CON LABORATORIO CALMANREP SPA</t>
  </si>
  <si>
    <t> 500000012061</t>
  </si>
  <si>
    <t> 500000012062</t>
  </si>
  <si>
    <t>AM6R39002998</t>
  </si>
  <si>
    <t>AM6R39002990</t>
  </si>
  <si>
    <t>AM6R39003006</t>
  </si>
  <si>
    <t>UNIDAD DE PACIENTE CRITICO CORONARIO</t>
  </si>
  <si>
    <t>PX</t>
  </si>
  <si>
    <t>05T17D</t>
  </si>
  <si>
    <t>05T22V</t>
  </si>
  <si>
    <t>05N3YN</t>
  </si>
  <si>
    <t>05T22Q</t>
  </si>
  <si>
    <t>05T22T</t>
  </si>
  <si>
    <t>1057472-172-LR24</t>
  </si>
  <si>
    <t>B BRAUN</t>
  </si>
  <si>
    <t>COM02310</t>
  </si>
  <si>
    <t>COM02312</t>
  </si>
  <si>
    <t>COM02313</t>
  </si>
  <si>
    <t xml:space="preserve">AA06975 </t>
  </si>
  <si>
    <t>MS240602803361</t>
  </si>
  <si>
    <t>ANALIZADOR HEMOGLOBINA GLICADA</t>
  </si>
  <si>
    <t>SIEMENS</t>
  </si>
  <si>
    <t>DCA ADVANTAGE</t>
  </si>
  <si>
    <t>S087438</t>
  </si>
  <si>
    <t>1057472-15-LQ23</t>
  </si>
  <si>
    <t>A157AW2058</t>
  </si>
  <si>
    <t>A157AW2048</t>
  </si>
  <si>
    <t>A157AW2056</t>
  </si>
  <si>
    <t>A157AW2054</t>
  </si>
  <si>
    <t>AA06953</t>
  </si>
  <si>
    <t>COM 02362</t>
  </si>
  <si>
    <t>AA06976</t>
  </si>
  <si>
    <t>AA06977</t>
  </si>
  <si>
    <t>AA06978</t>
  </si>
  <si>
    <t>AA06979</t>
  </si>
  <si>
    <t>GENERADOR</t>
  </si>
  <si>
    <t>PEDAL</t>
  </si>
  <si>
    <t>REACH SURGICAL</t>
  </si>
  <si>
    <t>CSU 8000</t>
  </si>
  <si>
    <t>20032-2209090029</t>
  </si>
  <si>
    <t>20006-2402020526</t>
  </si>
  <si>
    <t>PROMEDON CHILE S.A</t>
  </si>
  <si>
    <t>1057472-99-LQ25</t>
  </si>
  <si>
    <t>Sistema automatizado de detección de ácidos nucleicos</t>
  </si>
  <si>
    <t>Flash DX</t>
  </si>
  <si>
    <t>1000-E</t>
  </si>
  <si>
    <t>COM02364</t>
  </si>
  <si>
    <t>Vitek MS Prime</t>
  </si>
  <si>
    <t>ES01270</t>
  </si>
  <si>
    <t>Daesung Maref</t>
  </si>
  <si>
    <t>DVT-2600</t>
  </si>
  <si>
    <t>COM02365</t>
  </si>
  <si>
    <t>1057472-75-LQ25</t>
  </si>
  <si>
    <t>1057472-150-LQ25</t>
  </si>
  <si>
    <t>DRÄGER CHILE LTDA</t>
  </si>
  <si>
    <t>PEDIR COTIZACIÓN PV Equip</t>
  </si>
  <si>
    <t>COTI PUNTUAL</t>
  </si>
  <si>
    <t>SERIX MAX</t>
  </si>
  <si>
    <t>PEDIR COTI Bluemedical SPA</t>
  </si>
  <si>
    <t>PEDIR COTI SK Medical</t>
  </si>
  <si>
    <t>PEDIR COTI PM CONSULTING</t>
  </si>
  <si>
    <t>PEDIR COTI INTERNATIONAL CLINICS S.A</t>
  </si>
  <si>
    <t>1057472-151-LQ25</t>
  </si>
  <si>
    <t>PEDIR COTI PUNTUAL</t>
  </si>
  <si>
    <t>PEDIR COTI TERUMO</t>
  </si>
  <si>
    <t>Sino medical-device technology Co</t>
  </si>
  <si>
    <t>Discovery D</t>
  </si>
  <si>
    <t>Being</t>
  </si>
  <si>
    <t>BI-35FL</t>
  </si>
  <si>
    <t>1057472-110-LQ25</t>
  </si>
  <si>
    <t>COM02366</t>
  </si>
  <si>
    <t>COM02367</t>
  </si>
  <si>
    <t>COM02368</t>
  </si>
  <si>
    <t>COM02369</t>
  </si>
  <si>
    <t>BIOMUNDO SPA</t>
  </si>
  <si>
    <t>SMITH&amp;NEPHEW</t>
  </si>
  <si>
    <t>RENASYS GO</t>
  </si>
  <si>
    <t>KHCC200229</t>
  </si>
  <si>
    <t>COM02370</t>
  </si>
  <si>
    <t>KGAG140042</t>
  </si>
  <si>
    <t>COM02371</t>
  </si>
  <si>
    <t>KHCC200235</t>
  </si>
  <si>
    <t>COM02372</t>
  </si>
  <si>
    <t>KGAG140172</t>
  </si>
  <si>
    <t>COM02373</t>
  </si>
  <si>
    <t>KHCK181049</t>
  </si>
  <si>
    <t>COM02374</t>
  </si>
  <si>
    <t>Comercial LBF Ltda</t>
  </si>
  <si>
    <t>1057472-21-LR23</t>
  </si>
  <si>
    <t>AP-2304749</t>
  </si>
  <si>
    <t>AP-2304744</t>
  </si>
  <si>
    <t>AP-2408001</t>
  </si>
  <si>
    <t>AP-2407998</t>
  </si>
  <si>
    <t>AP-2304766</t>
  </si>
  <si>
    <t>AP-2126773</t>
  </si>
  <si>
    <t>AP-2304638</t>
  </si>
  <si>
    <t>AP-2407967</t>
  </si>
  <si>
    <t>AP-2509028</t>
  </si>
  <si>
    <t>AP-2509014</t>
  </si>
  <si>
    <t>Módulo para Nebulizador por Malla Vibratoria</t>
  </si>
  <si>
    <t>Aerogen</t>
  </si>
  <si>
    <t>PRO-X</t>
  </si>
  <si>
    <t>COM02379</t>
  </si>
  <si>
    <t>COM02385</t>
  </si>
  <si>
    <t>COM02383</t>
  </si>
  <si>
    <t>COM02375</t>
  </si>
  <si>
    <t>COM02380</t>
  </si>
  <si>
    <t>COM02377</t>
  </si>
  <si>
    <t>COM02381</t>
  </si>
  <si>
    <t>COM02376</t>
  </si>
  <si>
    <t>COM02378</t>
  </si>
  <si>
    <t>COM02382</t>
  </si>
  <si>
    <t>Mediplex</t>
  </si>
  <si>
    <t>1057472-111-LP25</t>
  </si>
  <si>
    <t>24L798924</t>
  </si>
  <si>
    <t>1057472-28-TD25</t>
  </si>
  <si>
    <t>Precesion</t>
  </si>
  <si>
    <t>DZ-2A019174</t>
  </si>
  <si>
    <t>DZ-2A019167</t>
  </si>
  <si>
    <t>1057862-8-LE25</t>
  </si>
  <si>
    <t>SAIKANG EKIMED</t>
  </si>
  <si>
    <t>SKR054-ET77A</t>
  </si>
  <si>
    <t>EN 25023SKR054-ET77A 017</t>
  </si>
  <si>
    <t>EN 25023SKR054-ET77A 016</t>
  </si>
  <si>
    <t>EN 25023SKR054-ET77A 027</t>
  </si>
  <si>
    <t>EN 25023SKR054-ET77A 025</t>
  </si>
  <si>
    <t>EN 25023SKR054-ET77A 029</t>
  </si>
  <si>
    <t>EN 25023SKR054-ET77A 023</t>
  </si>
  <si>
    <t>1057862-21-AG25</t>
  </si>
  <si>
    <t>EKIPOTEL CHILE S.A</t>
  </si>
  <si>
    <t>COM02387</t>
  </si>
  <si>
    <t>Vidas Kube</t>
  </si>
  <si>
    <t>VK005994</t>
  </si>
  <si>
    <t>TB07738</t>
  </si>
  <si>
    <t>COM 02388</t>
  </si>
  <si>
    <t>COM 02389</t>
  </si>
  <si>
    <t>GENERADOR DE ABLACIÓN POR RADIOFRECUENCIA</t>
  </si>
  <si>
    <t>MEDTRONIC</t>
  </si>
  <si>
    <t>ATAKR PLUS 990064</t>
  </si>
  <si>
    <t>ESTIMULADOR DE ELECTROFISIOLOGÍA</t>
  </si>
  <si>
    <t>BIOTRONIL</t>
  </si>
  <si>
    <t>QUBIC STEAM</t>
  </si>
  <si>
    <t>STA R MAX3</t>
  </si>
  <si>
    <t>TECNIGEN</t>
  </si>
  <si>
    <t>COM02384</t>
  </si>
  <si>
    <t>COM02386</t>
  </si>
  <si>
    <t>PENLON</t>
  </si>
  <si>
    <t>SIGMA DELTA</t>
  </si>
  <si>
    <t>D0822-0029</t>
  </si>
  <si>
    <t>PISA DARMACEUTICA DE CHILE</t>
  </si>
  <si>
    <t>D0822-0026</t>
  </si>
  <si>
    <t>D0925-0269</t>
  </si>
  <si>
    <t>D0925-0268</t>
  </si>
  <si>
    <t>D0822-0027</t>
  </si>
  <si>
    <t>DATEX-OHMEDA</t>
  </si>
  <si>
    <t>TEC 7</t>
  </si>
  <si>
    <t>BEJW05681</t>
  </si>
  <si>
    <t>BEJW05465</t>
  </si>
  <si>
    <t>BEJW05764</t>
  </si>
  <si>
    <t>LAVADORA DESINFECTADORA DE INSTRUMENTAL QUIRÚRGICO</t>
  </si>
  <si>
    <t>TUTTNAUER</t>
  </si>
  <si>
    <t>TIVA 15-2VS-HS</t>
  </si>
  <si>
    <t>W25121937</t>
  </si>
  <si>
    <t>1057862-13-SE25</t>
  </si>
  <si>
    <t>DS-FC39V</t>
  </si>
  <si>
    <t>FF1263DSK1112</t>
  </si>
  <si>
    <t>SELLADORA</t>
  </si>
  <si>
    <t>MEDICAL SEALER</t>
  </si>
  <si>
    <t>MS101-T</t>
  </si>
  <si>
    <t>A25B0056</t>
  </si>
  <si>
    <t>A25B0058</t>
  </si>
  <si>
    <t>A25B0055</t>
  </si>
  <si>
    <t>1057862-29-SE25</t>
  </si>
  <si>
    <t>BALANZA PEDIATRICA CON TALLIMETRO</t>
  </si>
  <si>
    <t>1057862-40-AG25</t>
  </si>
  <si>
    <t>HUGEMED</t>
  </si>
  <si>
    <t>3R240544403137</t>
  </si>
  <si>
    <t>VIDEOLARINGOSCOPIO</t>
  </si>
  <si>
    <t>1057862-42-AG25</t>
  </si>
  <si>
    <t>3R240706504287</t>
  </si>
  <si>
    <t>1057862-39-AG25</t>
  </si>
  <si>
    <t xml:space="preserve">Electrocardiografo  </t>
  </si>
  <si>
    <t>3R250702706005</t>
  </si>
  <si>
    <t>1057862-32-AG25</t>
  </si>
  <si>
    <t>BALANZA ADULTO CON TALLIMETRO</t>
  </si>
  <si>
    <t>POTENCIALES EVOCADOS DE TRONCO ENCEFÁLICO/BERA</t>
  </si>
  <si>
    <t>AUDITRON CHILE S.A.</t>
  </si>
  <si>
    <t>1057862-36-SE25</t>
  </si>
  <si>
    <t>PARACLINICS S.A</t>
  </si>
  <si>
    <t>25102T58V</t>
  </si>
  <si>
    <t>25102T56N</t>
  </si>
  <si>
    <t>1057472-188-LQ25</t>
  </si>
  <si>
    <t>COM02399</t>
  </si>
  <si>
    <t>COM02400</t>
  </si>
  <si>
    <t>COM02401</t>
  </si>
  <si>
    <t>GSI Audera Pro</t>
  </si>
  <si>
    <t>GSI0647</t>
  </si>
  <si>
    <t>1057472-165-LQ25</t>
  </si>
  <si>
    <t>1057862-165-LQ25</t>
  </si>
  <si>
    <t>BioHertz</t>
  </si>
  <si>
    <t>Vantive Laboratorios</t>
  </si>
  <si>
    <t>VIO 3</t>
  </si>
  <si>
    <t>COM02402</t>
  </si>
  <si>
    <t>I: 08-01</t>
  </si>
  <si>
    <t>NMBSBF4275</t>
  </si>
  <si>
    <t>787BR16974</t>
  </si>
  <si>
    <t>COM02275</t>
  </si>
  <si>
    <t>COM02285</t>
  </si>
  <si>
    <t>COM02286</t>
  </si>
  <si>
    <t>Test 1 2.0</t>
  </si>
  <si>
    <t>COM02278</t>
  </si>
  <si>
    <t>COM02277</t>
  </si>
  <si>
    <t>COM01917</t>
  </si>
  <si>
    <t>Filmarray Torch</t>
  </si>
  <si>
    <t>Vitek 2 XL</t>
  </si>
  <si>
    <t>VTK2XL6635</t>
  </si>
  <si>
    <t>UF-1500; UC-3500</t>
  </si>
  <si>
    <t>UD-10; UF-5000; UC-3500</t>
  </si>
  <si>
    <t>11523; 27879</t>
  </si>
  <si>
    <t>12951; 17602; 27826</t>
  </si>
  <si>
    <t>1057472-133-LR25</t>
  </si>
  <si>
    <t>Stago</t>
  </si>
  <si>
    <t xml:space="preserve">1057472-66-LR25 </t>
  </si>
  <si>
    <t xml:space="preserve">Electrocardiografo </t>
  </si>
  <si>
    <t>SE-1200 EXPRESS</t>
  </si>
  <si>
    <t>460016-M25315680020</t>
  </si>
  <si>
    <t>1057862-35-AG25</t>
  </si>
  <si>
    <t>460016-M25315680015</t>
  </si>
  <si>
    <t>COMERCIALIZADORA MEDESPIC SPA</t>
  </si>
  <si>
    <t>MEDIPLEX</t>
  </si>
  <si>
    <t>IMPORTADOS Y COMERCIALIZADORA VIKTUS</t>
  </si>
  <si>
    <t>EQUIPAMED</t>
  </si>
  <si>
    <t>1057862-37-AG25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</si>
</sst>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_-* #,##0_-;\-* #,##0_-;_-* &quot;-&quot;_-;_-@_-"/>
    <numFmt numFmtId="165" formatCode="&quot;$&quot;#,##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rgb="FF00B0F0"/>
      <name val="Calibri"/>
      <family val="2"/>
      <scheme val="minor"/>
    </font>
    <font>
      <b/>
      <sz val="10"/>
      <color rgb="FFFFC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name val="Arial Narrow"/>
      <family val="2"/>
    </font>
    <font>
      <sz val="10"/>
      <color rgb="FFFF0000"/>
      <name val="Arial Narrow"/>
      <family val="2"/>
    </font>
    <font>
      <sz val="10"/>
      <color theme="1"/>
      <name val="Arial Narrow"/>
      <family val="2"/>
    </font>
    <font>
      <sz val="10"/>
      <color theme="4" tint="-0.249977111117893"/>
      <name val="Arial Narrow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</borders>
  <cellStyleXfs count="21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42" fontId="1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5" fillId="0" borderId="0"/>
    <xf numFmtId="0" fontId="1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1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91">
    <xf numFmtId="0" fontId="0" fillId="0" borderId="0" xfId="0"/>
    <xf numFmtId="0" fontId="0" fillId="4" borderId="0" xfId="0" applyFill="1"/>
    <xf numFmtId="0" fontId="3" fillId="4" borderId="0" xfId="0" applyFont="1" applyFill="1"/>
    <xf numFmtId="0" fontId="5" fillId="4" borderId="0" xfId="0" applyFont="1" applyFill="1" applyAlignment="1">
      <alignment horizontal="center" vertical="center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/>
    <xf numFmtId="0" fontId="4" fillId="2" borderId="5" xfId="3" applyFont="1" applyBorder="1" applyAlignment="1">
      <alignment horizontal="center" vertical="center" wrapText="1"/>
    </xf>
    <xf numFmtId="0" fontId="4" fillId="2" borderId="5" xfId="3" applyFont="1" applyBorder="1" applyAlignment="1">
      <alignment horizontal="center" vertical="center" textRotation="90" wrapText="1"/>
    </xf>
    <xf numFmtId="0" fontId="3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2" borderId="5" xfId="3" applyFont="1" applyBorder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9" fontId="2" fillId="3" borderId="5" xfId="4" applyNumberFormat="1" applyBorder="1" applyAlignment="1">
      <alignment horizontal="center" vertical="center" wrapText="1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 vertical="center"/>
    </xf>
    <xf numFmtId="9" fontId="3" fillId="4" borderId="0" xfId="2" applyFont="1" applyFill="1" applyAlignment="1">
      <alignment horizontal="center"/>
    </xf>
    <xf numFmtId="9" fontId="3" fillId="4" borderId="0" xfId="2" applyFont="1" applyFill="1" applyAlignment="1">
      <alignment horizontal="center" vertical="center"/>
    </xf>
    <xf numFmtId="42" fontId="3" fillId="4" borderId="1" xfId="1" applyNumberFormat="1" applyFont="1" applyFill="1" applyBorder="1" applyAlignment="1">
      <alignment horizontal="center" vertical="center"/>
    </xf>
    <xf numFmtId="42" fontId="3" fillId="4" borderId="0" xfId="1" applyNumberFormat="1" applyFont="1" applyFill="1" applyBorder="1" applyAlignment="1">
      <alignment horizontal="center" vertical="center"/>
    </xf>
    <xf numFmtId="9" fontId="3" fillId="4" borderId="1" xfId="2" applyFont="1" applyFill="1" applyBorder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9" fontId="3" fillId="4" borderId="6" xfId="2" applyFont="1" applyFill="1" applyBorder="1" applyAlignment="1">
      <alignment horizontal="center" vertical="center" wrapText="1"/>
    </xf>
    <xf numFmtId="0" fontId="4" fillId="2" borderId="7" xfId="3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3" fillId="4" borderId="1" xfId="2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wrapText="1"/>
    </xf>
    <xf numFmtId="41" fontId="0" fillId="0" borderId="0" xfId="0" applyNumberFormat="1"/>
    <xf numFmtId="0" fontId="3" fillId="4" borderId="0" xfId="0" applyFont="1" applyFill="1" applyAlignment="1">
      <alignment horizontal="left"/>
    </xf>
    <xf numFmtId="42" fontId="3" fillId="4" borderId="1" xfId="5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12" fillId="4" borderId="0" xfId="6" applyFill="1"/>
    <xf numFmtId="0" fontId="13" fillId="4" borderId="0" xfId="6" applyFont="1" applyFill="1" applyAlignment="1">
      <alignment horizontal="center" vertical="center" wrapText="1"/>
    </xf>
    <xf numFmtId="0" fontId="12" fillId="4" borderId="0" xfId="6" applyFill="1" applyAlignment="1">
      <alignment horizontal="left" vertical="center" wrapText="1"/>
    </xf>
    <xf numFmtId="0" fontId="12" fillId="4" borderId="0" xfId="6" applyFill="1" applyAlignment="1">
      <alignment horizontal="center" vertical="center" wrapText="1"/>
    </xf>
    <xf numFmtId="42" fontId="4" fillId="2" borderId="5" xfId="5" applyFont="1" applyFill="1" applyBorder="1" applyAlignment="1">
      <alignment horizontal="center" vertical="center" wrapText="1"/>
    </xf>
    <xf numFmtId="0" fontId="12" fillId="4" borderId="0" xfId="6" applyFill="1" applyAlignment="1">
      <alignment horizontal="center" vertical="center"/>
    </xf>
    <xf numFmtId="164" fontId="0" fillId="4" borderId="0" xfId="7" applyFont="1" applyFill="1" applyBorder="1" applyAlignment="1">
      <alignment horizontal="center" vertical="center" wrapText="1"/>
    </xf>
    <xf numFmtId="14" fontId="3" fillId="4" borderId="6" xfId="0" applyNumberFormat="1" applyFont="1" applyFill="1" applyBorder="1" applyAlignment="1">
      <alignment horizontal="center" vertical="center"/>
    </xf>
    <xf numFmtId="42" fontId="0" fillId="4" borderId="0" xfId="5" applyFont="1" applyFill="1" applyBorder="1" applyAlignment="1">
      <alignment horizontal="center" vertical="center" wrapText="1"/>
    </xf>
    <xf numFmtId="42" fontId="12" fillId="4" borderId="0" xfId="5" applyFont="1" applyFill="1" applyAlignment="1">
      <alignment horizontal="center" vertical="center" wrapText="1"/>
    </xf>
    <xf numFmtId="42" fontId="3" fillId="4" borderId="6" xfId="5" applyFont="1" applyFill="1" applyBorder="1" applyAlignment="1">
      <alignment horizontal="center" vertical="center" wrapText="1"/>
    </xf>
    <xf numFmtId="0" fontId="13" fillId="4" borderId="0" xfId="6" applyFont="1" applyFill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 indent="1"/>
    </xf>
    <xf numFmtId="0" fontId="0" fillId="0" borderId="0" xfId="0" pivotButton="1"/>
    <xf numFmtId="0" fontId="18" fillId="4" borderId="0" xfId="0" applyFont="1" applyFill="1" applyAlignment="1">
      <alignment horizontal="center" vertical="center"/>
    </xf>
    <xf numFmtId="0" fontId="18" fillId="4" borderId="0" xfId="0" applyFont="1" applyFill="1"/>
    <xf numFmtId="1" fontId="3" fillId="4" borderId="1" xfId="0" applyNumberFormat="1" applyFont="1" applyFill="1" applyBorder="1" applyAlignment="1">
      <alignment horizontal="left"/>
    </xf>
    <xf numFmtId="1" fontId="3" fillId="4" borderId="0" xfId="0" applyNumberFormat="1" applyFont="1" applyFill="1" applyAlignment="1">
      <alignment horizontal="left"/>
    </xf>
    <xf numFmtId="1" fontId="4" fillId="2" borderId="5" xfId="3" applyNumberFormat="1" applyFont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14" fontId="3" fillId="4" borderId="0" xfId="0" applyNumberFormat="1" applyFont="1" applyFill="1"/>
    <xf numFmtId="14" fontId="5" fillId="7" borderId="15" xfId="3" applyNumberFormat="1" applyFont="1" applyFill="1" applyBorder="1" applyAlignment="1">
      <alignment horizontal="center" vertical="center" textRotation="90" wrapText="1"/>
    </xf>
    <xf numFmtId="14" fontId="3" fillId="4" borderId="0" xfId="0" applyNumberFormat="1" applyFont="1" applyFill="1" applyAlignment="1">
      <alignment horizontal="center" vertical="center"/>
    </xf>
    <xf numFmtId="0" fontId="18" fillId="4" borderId="1" xfId="0" applyFont="1" applyFill="1" applyBorder="1"/>
    <xf numFmtId="0" fontId="18" fillId="4" borderId="1" xfId="0" applyFont="1" applyFill="1" applyBorder="1" applyAlignment="1">
      <alignment horizontal="left"/>
    </xf>
    <xf numFmtId="1" fontId="18" fillId="4" borderId="1" xfId="0" applyNumberFormat="1" applyFont="1" applyFill="1" applyBorder="1" applyAlignment="1">
      <alignment horizontal="left"/>
    </xf>
    <xf numFmtId="0" fontId="18" fillId="4" borderId="1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6" xfId="0" applyFont="1" applyFill="1" applyBorder="1"/>
    <xf numFmtId="0" fontId="18" fillId="4" borderId="6" xfId="0" applyFont="1" applyFill="1" applyBorder="1" applyAlignment="1">
      <alignment horizontal="center" vertical="center" wrapText="1"/>
    </xf>
    <xf numFmtId="14" fontId="3" fillId="4" borderId="6" xfId="0" applyNumberFormat="1" applyFont="1" applyFill="1" applyBorder="1" applyAlignment="1">
      <alignment horizontal="center" vertical="center" wrapText="1"/>
    </xf>
    <xf numFmtId="42" fontId="3" fillId="4" borderId="0" xfId="5" applyFont="1" applyFill="1"/>
    <xf numFmtId="42" fontId="3" fillId="4" borderId="1" xfId="5" applyFont="1" applyFill="1" applyBorder="1"/>
    <xf numFmtId="42" fontId="18" fillId="4" borderId="1" xfId="5" applyFont="1" applyFill="1" applyBorder="1"/>
    <xf numFmtId="49" fontId="3" fillId="4" borderId="1" xfId="0" applyNumberFormat="1" applyFont="1" applyFill="1" applyBorder="1" applyAlignment="1">
      <alignment horizontal="left"/>
    </xf>
    <xf numFmtId="1" fontId="3" fillId="8" borderId="1" xfId="0" applyNumberFormat="1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center"/>
    </xf>
    <xf numFmtId="42" fontId="3" fillId="4" borderId="6" xfId="12" applyFont="1" applyFill="1" applyBorder="1" applyAlignment="1">
      <alignment horizontal="center" vertical="center" wrapText="1"/>
    </xf>
    <xf numFmtId="42" fontId="3" fillId="4" borderId="6" xfId="13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19" fillId="4" borderId="1" xfId="0" applyFont="1" applyFill="1" applyBorder="1"/>
    <xf numFmtId="0" fontId="19" fillId="4" borderId="1" xfId="0" applyFont="1" applyFill="1" applyBorder="1" applyAlignment="1">
      <alignment horizontal="left"/>
    </xf>
    <xf numFmtId="1" fontId="19" fillId="4" borderId="1" xfId="0" applyNumberFormat="1" applyFont="1" applyFill="1" applyBorder="1" applyAlignment="1">
      <alignment horizontal="left"/>
    </xf>
    <xf numFmtId="0" fontId="19" fillId="4" borderId="1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6" xfId="0" applyFont="1" applyFill="1" applyBorder="1"/>
    <xf numFmtId="0" fontId="19" fillId="4" borderId="6" xfId="0" applyFont="1" applyFill="1" applyBorder="1" applyAlignment="1">
      <alignment horizontal="center" vertical="center" wrapText="1"/>
    </xf>
    <xf numFmtId="42" fontId="19" fillId="4" borderId="1" xfId="5" applyFont="1" applyFill="1" applyBorder="1"/>
    <xf numFmtId="0" fontId="19" fillId="4" borderId="0" xfId="0" applyFont="1" applyFill="1" applyAlignment="1">
      <alignment horizontal="center" vertical="center"/>
    </xf>
    <xf numFmtId="0" fontId="19" fillId="4" borderId="0" xfId="0" applyFont="1" applyFill="1"/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" fontId="3" fillId="4" borderId="6" xfId="0" applyNumberFormat="1" applyFont="1" applyFill="1" applyBorder="1" applyAlignment="1">
      <alignment horizontal="left"/>
    </xf>
    <xf numFmtId="1" fontId="3" fillId="0" borderId="6" xfId="0" applyNumberFormat="1" applyFont="1" applyBorder="1" applyAlignment="1">
      <alignment horizontal="left"/>
    </xf>
    <xf numFmtId="0" fontId="3" fillId="4" borderId="6" xfId="0" applyFont="1" applyFill="1" applyBorder="1" applyAlignment="1">
      <alignment horizontal="left" vertical="center"/>
    </xf>
    <xf numFmtId="1" fontId="3" fillId="4" borderId="1" xfId="0" applyNumberFormat="1" applyFont="1" applyFill="1" applyBorder="1"/>
    <xf numFmtId="165" fontId="3" fillId="4" borderId="6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/>
    </xf>
    <xf numFmtId="0" fontId="22" fillId="0" borderId="0" xfId="14" applyFont="1"/>
    <xf numFmtId="0" fontId="22" fillId="0" borderId="0" xfId="14" applyFont="1" applyAlignment="1">
      <alignment horizontal="center" vertical="center" wrapText="1"/>
    </xf>
    <xf numFmtId="0" fontId="23" fillId="0" borderId="0" xfId="14" applyFont="1"/>
    <xf numFmtId="0" fontId="23" fillId="0" borderId="0" xfId="14" applyFont="1" applyAlignment="1">
      <alignment horizontal="center" vertical="center" wrapText="1"/>
    </xf>
    <xf numFmtId="0" fontId="23" fillId="0" borderId="0" xfId="14" applyFont="1" applyAlignment="1">
      <alignment horizontal="left" wrapText="1"/>
    </xf>
    <xf numFmtId="0" fontId="23" fillId="0" borderId="0" xfId="14" applyFont="1" applyAlignment="1">
      <alignment horizontal="justify"/>
    </xf>
    <xf numFmtId="0" fontId="23" fillId="0" borderId="0" xfId="14" applyFont="1" applyAlignment="1">
      <alignment horizontal="left"/>
    </xf>
    <xf numFmtId="0" fontId="23" fillId="0" borderId="0" xfId="14" applyFont="1" applyAlignment="1">
      <alignment wrapText="1"/>
    </xf>
    <xf numFmtId="1" fontId="18" fillId="4" borderId="1" xfId="0" applyNumberFormat="1" applyFont="1" applyFill="1" applyBorder="1" applyAlignment="1">
      <alignment horizontal="center" vertical="center"/>
    </xf>
    <xf numFmtId="42" fontId="3" fillId="4" borderId="6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3" fillId="4" borderId="18" xfId="0" applyFont="1" applyFill="1" applyBorder="1"/>
    <xf numFmtId="0" fontId="3" fillId="4" borderId="18" xfId="0" applyFont="1" applyFill="1" applyBorder="1" applyAlignment="1">
      <alignment horizontal="left"/>
    </xf>
    <xf numFmtId="1" fontId="3" fillId="4" borderId="18" xfId="0" applyNumberFormat="1" applyFont="1" applyFill="1" applyBorder="1" applyAlignment="1">
      <alignment horizontal="left"/>
    </xf>
    <xf numFmtId="0" fontId="3" fillId="4" borderId="18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 wrapText="1"/>
    </xf>
    <xf numFmtId="42" fontId="3" fillId="4" borderId="18" xfId="5" applyFont="1" applyFill="1" applyBorder="1"/>
    <xf numFmtId="0" fontId="3" fillId="4" borderId="19" xfId="0" applyFont="1" applyFill="1" applyBorder="1" applyAlignment="1">
      <alignment horizontal="center" vertical="center" wrapText="1"/>
    </xf>
    <xf numFmtId="1" fontId="19" fillId="4" borderId="1" xfId="0" applyNumberFormat="1" applyFont="1" applyFill="1" applyBorder="1"/>
    <xf numFmtId="1" fontId="3" fillId="11" borderId="1" xfId="0" applyNumberFormat="1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right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1" xfId="0" applyFont="1" applyFill="1" applyBorder="1"/>
    <xf numFmtId="0" fontId="24" fillId="4" borderId="6" xfId="0" applyFont="1" applyFill="1" applyBorder="1"/>
    <xf numFmtId="1" fontId="24" fillId="4" borderId="1" xfId="0" applyNumberFormat="1" applyFont="1" applyFill="1" applyBorder="1"/>
    <xf numFmtId="1" fontId="24" fillId="4" borderId="1" xfId="0" applyNumberFormat="1" applyFont="1" applyFill="1" applyBorder="1" applyAlignment="1">
      <alignment horizontal="left"/>
    </xf>
    <xf numFmtId="0" fontId="24" fillId="4" borderId="6" xfId="0" applyFont="1" applyFill="1" applyBorder="1" applyAlignment="1">
      <alignment horizontal="center" vertical="center" wrapText="1"/>
    </xf>
    <xf numFmtId="42" fontId="24" fillId="4" borderId="1" xfId="5" applyFont="1" applyFill="1" applyBorder="1"/>
    <xf numFmtId="0" fontId="24" fillId="4" borderId="0" xfId="0" applyFont="1" applyFill="1" applyAlignment="1">
      <alignment horizontal="center" vertical="center"/>
    </xf>
    <xf numFmtId="0" fontId="24" fillId="4" borderId="0" xfId="0" applyFont="1" applyFill="1"/>
    <xf numFmtId="42" fontId="3" fillId="0" borderId="6" xfId="12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14" fontId="3" fillId="0" borderId="6" xfId="0" applyNumberFormat="1" applyFont="1" applyBorder="1" applyAlignment="1">
      <alignment horizontal="center" vertical="center"/>
    </xf>
    <xf numFmtId="0" fontId="20" fillId="4" borderId="1" xfId="0" applyFont="1" applyFill="1" applyBorder="1"/>
    <xf numFmtId="1" fontId="19" fillId="4" borderId="1" xfId="0" applyNumberFormat="1" applyFont="1" applyFill="1" applyBorder="1" applyAlignment="1">
      <alignment horizontal="center" vertical="center"/>
    </xf>
    <xf numFmtId="1" fontId="3" fillId="4" borderId="6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16" fontId="25" fillId="6" borderId="14" xfId="0" applyNumberFormat="1" applyFont="1" applyFill="1" applyBorder="1" applyAlignment="1">
      <alignment horizontal="left" vertical="center"/>
    </xf>
    <xf numFmtId="16" fontId="26" fillId="6" borderId="14" xfId="0" applyNumberFormat="1" applyFont="1" applyFill="1" applyBorder="1" applyAlignment="1">
      <alignment horizontal="left" vertical="center"/>
    </xf>
    <xf numFmtId="0" fontId="19" fillId="0" borderId="0" xfId="0" applyFont="1"/>
    <xf numFmtId="16" fontId="27" fillId="6" borderId="14" xfId="0" applyNumberFormat="1" applyFont="1" applyFill="1" applyBorder="1" applyAlignment="1">
      <alignment horizontal="left" vertical="center"/>
    </xf>
    <xf numFmtId="0" fontId="3" fillId="0" borderId="1" xfId="0" applyFont="1" applyBorder="1"/>
    <xf numFmtId="16" fontId="26" fillId="9" borderId="14" xfId="0" applyNumberFormat="1" applyFont="1" applyFill="1" applyBorder="1" applyAlignment="1">
      <alignment horizontal="left" vertical="center"/>
    </xf>
    <xf numFmtId="0" fontId="3" fillId="0" borderId="0" xfId="0" applyFont="1"/>
    <xf numFmtId="0" fontId="18" fillId="0" borderId="0" xfId="0" applyFont="1"/>
    <xf numFmtId="16" fontId="28" fillId="6" borderId="14" xfId="0" applyNumberFormat="1" applyFont="1" applyFill="1" applyBorder="1" applyAlignment="1">
      <alignment horizontal="left" vertical="center"/>
    </xf>
    <xf numFmtId="0" fontId="24" fillId="0" borderId="0" xfId="0" applyFont="1"/>
    <xf numFmtId="6" fontId="3" fillId="4" borderId="1" xfId="5" applyNumberFormat="1" applyFont="1" applyFill="1" applyBorder="1"/>
    <xf numFmtId="0" fontId="3" fillId="8" borderId="1" xfId="0" applyFont="1" applyFill="1" applyBorder="1"/>
    <xf numFmtId="9" fontId="3" fillId="4" borderId="0" xfId="0" applyNumberFormat="1" applyFont="1" applyFill="1" applyAlignment="1">
      <alignment horizontal="center" vertical="center"/>
    </xf>
    <xf numFmtId="16" fontId="27" fillId="9" borderId="14" xfId="0" applyNumberFormat="1" applyFont="1" applyFill="1" applyBorder="1" applyAlignment="1">
      <alignment horizontal="left" vertical="center"/>
    </xf>
    <xf numFmtId="16" fontId="27" fillId="6" borderId="14" xfId="0" applyNumberFormat="1" applyFont="1" applyFill="1" applyBorder="1" applyAlignment="1">
      <alignment horizontal="center" vertical="center"/>
    </xf>
    <xf numFmtId="16" fontId="25" fillId="6" borderId="14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/>
    </xf>
    <xf numFmtId="0" fontId="18" fillId="4" borderId="1" xfId="0" applyFont="1" applyFill="1" applyBorder="1" applyAlignment="1">
      <alignment horizontal="right"/>
    </xf>
    <xf numFmtId="1" fontId="19" fillId="4" borderId="6" xfId="0" applyNumberFormat="1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left" vertical="center"/>
    </xf>
    <xf numFmtId="6" fontId="3" fillId="4" borderId="6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" fillId="0" borderId="6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 vertical="center" wrapText="1"/>
    </xf>
    <xf numFmtId="1" fontId="19" fillId="4" borderId="6" xfId="0" applyNumberFormat="1" applyFont="1" applyFill="1" applyBorder="1" applyAlignment="1">
      <alignment horizontal="left"/>
    </xf>
    <xf numFmtId="1" fontId="3" fillId="4" borderId="0" xfId="0" applyNumberFormat="1" applyFont="1" applyFill="1" applyAlignment="1">
      <alignment vertical="center"/>
    </xf>
    <xf numFmtId="0" fontId="20" fillId="4" borderId="0" xfId="0" applyFont="1" applyFill="1"/>
    <xf numFmtId="0" fontId="29" fillId="4" borderId="0" xfId="0" applyFont="1" applyFill="1"/>
    <xf numFmtId="0" fontId="3" fillId="11" borderId="6" xfId="0" applyFont="1" applyFill="1" applyBorder="1" applyAlignment="1">
      <alignment horizontal="center" vertical="center"/>
    </xf>
    <xf numFmtId="16" fontId="27" fillId="10" borderId="14" xfId="0" applyNumberFormat="1" applyFont="1" applyFill="1" applyBorder="1" applyAlignment="1">
      <alignment horizontal="left" vertical="center"/>
    </xf>
    <xf numFmtId="6" fontId="19" fillId="4" borderId="1" xfId="5" applyNumberFormat="1" applyFont="1" applyFill="1" applyBorder="1"/>
    <xf numFmtId="42" fontId="3" fillId="0" borderId="6" xfId="5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14" fontId="5" fillId="7" borderId="5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4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/>
    </xf>
    <xf numFmtId="0" fontId="4" fillId="2" borderId="8" xfId="3" applyFont="1" applyBorder="1" applyAlignment="1">
      <alignment horizontal="center" vertical="center" wrapText="1"/>
    </xf>
    <xf numFmtId="0" fontId="4" fillId="2" borderId="9" xfId="3" applyFont="1" applyBorder="1" applyAlignment="1">
      <alignment horizontal="center" vertical="center" wrapText="1"/>
    </xf>
    <xf numFmtId="0" fontId="4" fillId="2" borderId="10" xfId="3" applyFont="1" applyBorder="1" applyAlignment="1">
      <alignment horizontal="center" vertical="center" wrapText="1"/>
    </xf>
    <xf numFmtId="0" fontId="14" fillId="2" borderId="13" xfId="3" applyFont="1" applyBorder="1" applyAlignment="1">
      <alignment horizontal="left" vertical="center" wrapText="1"/>
    </xf>
    <xf numFmtId="0" fontId="14" fillId="2" borderId="0" xfId="3" applyFont="1" applyBorder="1" applyAlignment="1">
      <alignment horizontal="left" vertical="center" wrapText="1"/>
    </xf>
    <xf numFmtId="0" fontId="4" fillId="2" borderId="7" xfId="3" applyFont="1" applyBorder="1" applyAlignment="1">
      <alignment horizontal="center" vertical="center" wrapText="1"/>
    </xf>
    <xf numFmtId="0" fontId="4" fillId="2" borderId="11" xfId="3" applyFont="1" applyBorder="1" applyAlignment="1">
      <alignment horizontal="center" vertical="center" wrapText="1"/>
    </xf>
    <xf numFmtId="0" fontId="4" fillId="2" borderId="12" xfId="3" applyFont="1" applyBorder="1" applyAlignment="1">
      <alignment horizontal="center" vertical="center" wrapText="1"/>
    </xf>
    <xf numFmtId="0" fontId="22" fillId="0" borderId="0" xfId="14" applyFont="1" applyAlignment="1">
      <alignment horizontal="justify" vertical="top" wrapText="1"/>
    </xf>
  </cellXfs>
  <cellStyles count="21">
    <cellStyle name="Énfasis1" xfId="3" builtinId="29"/>
    <cellStyle name="Énfasis2" xfId="4" builtinId="33"/>
    <cellStyle name="Millares [0]" xfId="1" builtinId="6"/>
    <cellStyle name="Millares [0] 2" xfId="11" xr:uid="{00000000-0005-0000-0000-000003000000}"/>
    <cellStyle name="Millares [0] 2 2" xfId="7" xr:uid="{00000000-0005-0000-0000-000004000000}"/>
    <cellStyle name="Millares [0] 2 3" xfId="18" xr:uid="{236EB3CD-DC98-4751-B3C6-FECDADC7AC76}"/>
    <cellStyle name="Millares [0] 3" xfId="15" xr:uid="{CE3FAB81-5298-447F-84F7-52E951817068}"/>
    <cellStyle name="Moneda [0]" xfId="5" builtinId="7"/>
    <cellStyle name="Moneda [0] 2" xfId="10" xr:uid="{00000000-0005-0000-0000-000006000000}"/>
    <cellStyle name="Moneda [0] 2 2" xfId="13" xr:uid="{00000000-0005-0000-0000-000007000000}"/>
    <cellStyle name="Moneda [0] 2 2 2" xfId="20" xr:uid="{F3849A7D-23D2-410A-B811-397F0B9739AE}"/>
    <cellStyle name="Moneda [0] 2 3" xfId="17" xr:uid="{7121A332-7432-4BB0-A7A8-B5F91B55A0CA}"/>
    <cellStyle name="Moneda [0] 3" xfId="12" xr:uid="{00000000-0005-0000-0000-000008000000}"/>
    <cellStyle name="Moneda [0] 3 2" xfId="19" xr:uid="{B812325E-7301-48EB-9455-60CC47BD43EB}"/>
    <cellStyle name="Moneda [0] 4" xfId="16" xr:uid="{75840563-FA97-408C-B242-5529BD78C07C}"/>
    <cellStyle name="Normal" xfId="0" builtinId="0"/>
    <cellStyle name="Normal 2" xfId="8" xr:uid="{00000000-0005-0000-0000-00000A000000}"/>
    <cellStyle name="Normal 2 2" xfId="9" xr:uid="{00000000-0005-0000-0000-00000B000000}"/>
    <cellStyle name="Normal 5" xfId="6" xr:uid="{00000000-0005-0000-0000-00000C000000}"/>
    <cellStyle name="Normal 7" xfId="14" xr:uid="{5F3B3634-753E-435B-9E2B-6F6817CCA5EB}"/>
    <cellStyle name="Porcentaje" xfId="2" builtinId="5"/>
  </cellStyles>
  <dxfs count="1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textRotation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relativeIndent="0" justifyLastLine="0" shrinkToFit="0" readingOrder="0"/>
    </dxf>
    <dxf>
      <numFmt numFmtId="33" formatCode="_ * #,##0_ ;_ * \-#,##0_ ;_ * &quot;-&quot;_ ;_ @_ "/>
    </dxf>
    <dxf>
      <font>
        <sz val="8"/>
      </font>
    </dxf>
    <dxf>
      <alignment wrapText="1"/>
    </dxf>
    <dxf>
      <alignment horizontal="left"/>
    </dxf>
    <dxf>
      <alignment vertic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3" formatCode="_ * #,##0_ ;_ * \-#,##0_ ;_ * &quot;-&quot;_ ;_ @_ "/>
    </dxf>
    <dxf>
      <font>
        <sz val="8"/>
      </font>
    </dxf>
    <dxf>
      <alignment wrapText="1"/>
    </dxf>
    <dxf>
      <alignment horizontal="left"/>
    </dxf>
    <dxf>
      <alignment vertical="center"/>
    </dxf>
  </dxfs>
  <tableStyles count="0" defaultTableStyle="TableStyleMedium2" defaultPivotStyle="PivotStyleLight16"/>
  <colors>
    <mruColors>
      <color rgb="FFFF33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'CATASTRO Y PLANIFICACIÓN MP'!$AV$1938:$AV$1954</c:f>
              <c:strCache>
                <c:ptCount val="17"/>
                <c:pt idx="0">
                  <c:v>MP</c:v>
                </c:pt>
                <c:pt idx="1">
                  <c:v>MP</c:v>
                </c:pt>
                <c:pt idx="2">
                  <c:v>MP</c:v>
                </c:pt>
                <c:pt idx="3">
                  <c:v>MP</c:v>
                </c:pt>
                <c:pt idx="4">
                  <c:v>MP</c:v>
                </c:pt>
                <c:pt idx="5">
                  <c:v>MP</c:v>
                </c:pt>
                <c:pt idx="8">
                  <c:v>MP</c:v>
                </c:pt>
                <c:pt idx="9">
                  <c:v>MP</c:v>
                </c:pt>
                <c:pt idx="10">
                  <c:v>MP</c:v>
                </c:pt>
                <c:pt idx="11">
                  <c:v>MP</c:v>
                </c:pt>
                <c:pt idx="12">
                  <c:v>MP</c:v>
                </c:pt>
                <c:pt idx="13">
                  <c:v>MP</c:v>
                </c:pt>
                <c:pt idx="14">
                  <c:v>MP</c:v>
                </c:pt>
                <c:pt idx="15">
                  <c:v>MP</c:v>
                </c:pt>
                <c:pt idx="16">
                  <c:v>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'CATASTRO Y PLANIFICACIÓN MP'!$AV$1955</c:f>
              <c:numCache>
                <c:formatCode>d\-mmm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11A-4811-B84A-2487F4F2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271295"/>
        <c:axId val="1569229375"/>
      </c:barChart>
      <c:catAx>
        <c:axId val="1567271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229375"/>
        <c:crosses val="autoZero"/>
        <c:auto val="1"/>
        <c:lblAlgn val="ctr"/>
        <c:lblOffset val="100"/>
        <c:noMultiLvlLbl val="0"/>
      </c:catAx>
      <c:valAx>
        <c:axId val="156922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727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2090136595158381E-2"/>
          <c:y val="3.669724770642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CÁLCULO'!$O$23</c:f>
              <c:strCache>
                <c:ptCount val="1"/>
                <c:pt idx="0">
                  <c:v>% EJECUCION ANUAL MP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1E6-4741-8348-51F4EDE409FE}"/>
              </c:ext>
            </c:extLst>
          </c:dPt>
          <c:dLbls>
            <c:dLbl>
              <c:idx val="0"/>
              <c:layout>
                <c:manualLayout>
                  <c:x val="-4.7736901789656172E-2"/>
                  <c:y val="-0.26490466838885268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E6-4741-8348-51F4EDE409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CÁLCULO'!$P$23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1E6-4741-8348-51F4EDE4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901816"/>
        <c:axId val="412900832"/>
      </c:scatterChart>
      <c:valAx>
        <c:axId val="412901816"/>
        <c:scaling>
          <c:orientation val="minMax"/>
          <c:max val="1"/>
          <c:min val="0"/>
        </c:scaling>
        <c:delete val="0"/>
        <c:axPos val="b"/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12900832"/>
        <c:crosses val="autoZero"/>
        <c:crossBetween val="midCat"/>
        <c:majorUnit val="0.1"/>
      </c:valAx>
      <c:valAx>
        <c:axId val="412900832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none"/>
        <c:minorTickMark val="none"/>
        <c:tickLblPos val="nextTo"/>
        <c:crossAx val="412901816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70C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800" b="1">
                <a:solidFill>
                  <a:schemeClr val="bg1"/>
                </a:solidFill>
              </a:rPr>
              <a:t>% EJECUCIÓN ANUAL EQC</a:t>
            </a:r>
          </a:p>
        </c:rich>
      </c:tx>
      <c:layout>
        <c:manualLayout>
          <c:xMode val="edge"/>
          <c:yMode val="edge"/>
          <c:x val="1.0583113830091105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CÁLCULO'!$O$24:$P$24</c:f>
              <c:strCache>
                <c:ptCount val="2"/>
                <c:pt idx="0">
                  <c:v>% EJECUCIÓN ANUAL EQC</c:v>
                </c:pt>
                <c:pt idx="1">
                  <c:v>0%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2066429573387018E-2"/>
                  <c:y val="-0.26099836577031643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26-44FC-B6A2-B4A50F824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CÁLCULO'!$P$24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E26-44FC-B6A2-B4A50F824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620776"/>
        <c:axId val="728621760"/>
      </c:scatterChart>
      <c:valAx>
        <c:axId val="728620776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28621760"/>
        <c:crosses val="autoZero"/>
        <c:crossBetween val="midCat"/>
        <c:majorUnit val="0.1"/>
      </c:valAx>
      <c:valAx>
        <c:axId val="728621760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28620776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70C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2645669291338585E-2"/>
          <c:y val="5.2434456928838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CÁLCULO'!$O$25</c:f>
              <c:strCache>
                <c:ptCount val="1"/>
                <c:pt idx="0">
                  <c:v>% EJECUCIÓN ANUAL EQR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441884907956103E-2"/>
                  <c:y val="-0.25606102975445827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F1-4034-BC00-CBFA4F1E9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CÁLCULO'!$P$25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6F1-4034-BC00-CBFA4F1E9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390336"/>
        <c:axId val="772398536"/>
      </c:scatterChart>
      <c:valAx>
        <c:axId val="772390336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2398536"/>
        <c:crosses val="autoZero"/>
        <c:crossBetween val="midCat"/>
        <c:majorUnit val="0.1"/>
      </c:valAx>
      <c:valAx>
        <c:axId val="772398536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72390336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70C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5298556430446189E-2"/>
          <c:y val="2.0618556701030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'TABLA CÁLCULO'!$O$26</c:f>
              <c:strCache>
                <c:ptCount val="1"/>
                <c:pt idx="0">
                  <c:v>% EJECUCIÓN ANUAL IM≥12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6923138733159941E-2"/>
                  <c:y val="-0.29072679551419711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DB-420A-B6E5-5FAFEAA77D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'TABLA CÁLCULO'!$P$26</c:f>
              <c:numCache>
                <c:formatCode>0%</c:formatCode>
                <c:ptCount val="1"/>
                <c:pt idx="0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4DB-420A-B6E5-5FAFEAA77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222352"/>
        <c:axId val="728214808"/>
      </c:scatterChart>
      <c:valAx>
        <c:axId val="72822235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28214808"/>
        <c:crosses val="autoZero"/>
        <c:crossBetween val="midCat"/>
        <c:majorUnit val="0.1"/>
      </c:valAx>
      <c:valAx>
        <c:axId val="728214808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28222352"/>
        <c:crosses val="autoZero"/>
        <c:crossBetween val="midCat"/>
      </c:valAx>
      <c:spPr>
        <a:gradFill>
          <a:gsLst>
            <a:gs pos="0">
              <a:srgbClr val="FF0000"/>
            </a:gs>
            <a:gs pos="20000">
              <a:srgbClr val="FFC000"/>
            </a:gs>
            <a:gs pos="40000">
              <a:srgbClr val="FFFF00"/>
            </a:gs>
            <a:gs pos="80000">
              <a:srgbClr val="49A088"/>
            </a:gs>
            <a:gs pos="60000">
              <a:srgbClr val="92D050"/>
            </a:gs>
            <a:gs pos="100000">
              <a:srgbClr val="0070C0"/>
            </a:gs>
          </a:gsLst>
          <a:lin ang="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70C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'TABLA CÁLCULO'!$A$37</c:f>
              <c:strCache>
                <c:ptCount val="1"/>
                <c:pt idx="0">
                  <c:v>% EJECUCIÓN DEL GASTO MP</c:v>
                </c:pt>
              </c:strCache>
            </c:strRef>
          </c:tx>
          <c:spPr>
            <a:solidFill>
              <a:srgbClr val="00B0F0"/>
            </a:solidFill>
          </c:spPr>
          <c:explosion val="1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15-4F33-9E7D-1EED561B5363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15-4F33-9E7D-1EED561B5363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15-4F33-9E7D-1EED561B5363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15-4F33-9E7D-1EED561B5363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15-4F33-9E7D-1EED561B5363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015-4F33-9E7D-1EED561B536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015-4F33-9E7D-1EED561B5363}"/>
              </c:ext>
            </c:extLst>
          </c:dPt>
          <c:dPt>
            <c:idx val="7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015-4F33-9E7D-1EED561B5363}"/>
              </c:ext>
            </c:extLst>
          </c:dPt>
          <c:dPt>
            <c:idx val="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015-4F33-9E7D-1EED561B5363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015-4F33-9E7D-1EED561B5363}"/>
              </c:ext>
            </c:extLst>
          </c:dPt>
          <c:dPt>
            <c:idx val="1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015-4F33-9E7D-1EED561B5363}"/>
              </c:ext>
            </c:extLst>
          </c:dPt>
          <c:dPt>
            <c:idx val="1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015-4F33-9E7D-1EED561B5363}"/>
              </c:ext>
            </c:extLst>
          </c:dPt>
          <c:dPt>
            <c:idx val="1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015-4F33-9E7D-1EED561B5363}"/>
              </c:ext>
            </c:extLst>
          </c:dPt>
          <c:dPt>
            <c:idx val="1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015-4F33-9E7D-1EED561B5363}"/>
              </c:ext>
            </c:extLst>
          </c:dPt>
          <c:dPt>
            <c:idx val="1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015-4F33-9E7D-1EED561B5363}"/>
              </c:ext>
            </c:extLst>
          </c:dPt>
          <c:dPt>
            <c:idx val="1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015-4F33-9E7D-1EED561B5363}"/>
              </c:ext>
            </c:extLst>
          </c:dPt>
          <c:dPt>
            <c:idx val="1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015-4F33-9E7D-1EED561B5363}"/>
              </c:ext>
            </c:extLst>
          </c:dPt>
          <c:dPt>
            <c:idx val="17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015-4F33-9E7D-1EED561B5363}"/>
              </c:ext>
            </c:extLst>
          </c:dPt>
          <c:dPt>
            <c:idx val="1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015-4F33-9E7D-1EED561B5363}"/>
              </c:ext>
            </c:extLst>
          </c:dPt>
          <c:dPt>
            <c:idx val="1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015-4F33-9E7D-1EED561B5363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E015-4F33-9E7D-1EED561B5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'TABLA CÁLCULO'!$B$37:$D$37</c:f>
              <c:strCache>
                <c:ptCount val="3"/>
                <c:pt idx="0">
                  <c:v>0%</c:v>
                </c:pt>
                <c:pt idx="2">
                  <c:v>100%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015-4F33-9E7D-1EED561B53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015-4F33-9E7D-1EED561B5363}"/>
              </c:ext>
            </c:extLst>
          </c:dPt>
          <c:dPt>
            <c:idx val="2"/>
            <c:bubble3D val="0"/>
            <c:spPr>
              <a:solidFill>
                <a:schemeClr val="bg1">
                  <a:alpha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E015-4F33-9E7D-1EED561B5363}"/>
              </c:ext>
            </c:extLst>
          </c:dPt>
          <c:val>
            <c:numRef>
              <c:f>'TABLA CÁLCULO'!$B$37:$D$37</c:f>
              <c:numCache>
                <c:formatCode>General</c:formatCode>
                <c:ptCount val="3"/>
                <c:pt idx="0" formatCode="0%">
                  <c:v>0</c:v>
                </c:pt>
                <c:pt idx="2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015-4F33-9E7D-1EED561B5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'TABLA CÁLCULO'!$A$39</c:f>
              <c:strCache>
                <c:ptCount val="1"/>
                <c:pt idx="0">
                  <c:v>% EJECUCIÓN DEL GASTO MC</c:v>
                </c:pt>
              </c:strCache>
            </c:strRef>
          </c:tx>
          <c:spPr>
            <a:solidFill>
              <a:schemeClr val="accent4"/>
            </a:solidFill>
          </c:spPr>
          <c:explosion val="10"/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4D-4503-A85C-561EF19C6C3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4D-4503-A85C-561EF19C6C3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4D-4503-A85C-561EF19C6C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4D-4503-A85C-561EF19C6C35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4D-4503-A85C-561EF19C6C35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4D-4503-A85C-561EF19C6C35}"/>
              </c:ext>
            </c:extLst>
          </c:dPt>
          <c:dPt>
            <c:idx val="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4D-4503-A85C-561EF19C6C35}"/>
              </c:ext>
            </c:extLst>
          </c:dPt>
          <c:dPt>
            <c:idx val="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34D-4503-A85C-561EF19C6C35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34D-4503-A85C-561EF19C6C35}"/>
              </c:ext>
            </c:extLst>
          </c:dPt>
          <c:dPt>
            <c:idx val="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34D-4503-A85C-561EF19C6C35}"/>
              </c:ext>
            </c:extLst>
          </c:dPt>
          <c:dPt>
            <c:idx val="1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34D-4503-A85C-561EF19C6C35}"/>
              </c:ext>
            </c:extLst>
          </c:dPt>
          <c:dPt>
            <c:idx val="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34D-4503-A85C-561EF19C6C35}"/>
              </c:ext>
            </c:extLst>
          </c:dPt>
          <c:dPt>
            <c:idx val="1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34D-4503-A85C-561EF19C6C35}"/>
              </c:ext>
            </c:extLst>
          </c:dPt>
          <c:dPt>
            <c:idx val="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34D-4503-A85C-561EF19C6C35}"/>
              </c:ext>
            </c:extLst>
          </c:dPt>
          <c:dPt>
            <c:idx val="1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34D-4503-A85C-561EF19C6C35}"/>
              </c:ext>
            </c:extLst>
          </c:dPt>
          <c:dPt>
            <c:idx val="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34D-4503-A85C-561EF19C6C35}"/>
              </c:ext>
            </c:extLst>
          </c:dPt>
          <c:dPt>
            <c:idx val="1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34D-4503-A85C-561EF19C6C35}"/>
              </c:ext>
            </c:extLst>
          </c:dPt>
          <c:dPt>
            <c:idx val="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34D-4503-A85C-561EF19C6C35}"/>
              </c:ext>
            </c:extLst>
          </c:dPt>
          <c:dPt>
            <c:idx val="1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34D-4503-A85C-561EF19C6C35}"/>
              </c:ext>
            </c:extLst>
          </c:dPt>
          <c:dPt>
            <c:idx val="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34D-4503-A85C-561EF19C6C35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334D-4503-A85C-561EF19C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doughnutChart>
        <c:varyColors val="1"/>
        <c:ser>
          <c:idx val="1"/>
          <c:order val="1"/>
          <c:tx>
            <c:strRef>
              <c:f>'TABLA CÁLCULO'!$A$39</c:f>
              <c:strCache>
                <c:ptCount val="1"/>
                <c:pt idx="0">
                  <c:v>% EJECUCIÓN DEL GASTO MC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334D-4503-A85C-561EF19C6C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334D-4503-A85C-561EF19C6C35}"/>
              </c:ext>
            </c:extLst>
          </c:dPt>
          <c:dPt>
            <c:idx val="2"/>
            <c:bubble3D val="0"/>
            <c:spPr>
              <a:solidFill>
                <a:schemeClr val="bg1">
                  <a:alpha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334D-4503-A85C-561EF19C6C35}"/>
              </c:ext>
            </c:extLst>
          </c:dPt>
          <c:val>
            <c:numRef>
              <c:f>'TABLA CÁLCULO'!$B$39:$D$39</c:f>
              <c:numCache>
                <c:formatCode>General</c:formatCode>
                <c:ptCount val="3"/>
                <c:pt idx="0" formatCode="0%">
                  <c:v>0</c:v>
                </c:pt>
                <c:pt idx="2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334D-4503-A85C-561EF19C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A0024F-4DD8-4876-B53E-FECA4376B92C}">
  <sheetPr codeName="Gráfico1"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421" cy="630252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B68981-7A28-FAFB-86A6-20177E08F2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485776</xdr:colOff>
      <xdr:row>1</xdr:row>
      <xdr:rowOff>142875</xdr:rowOff>
    </xdr:from>
    <xdr:to>
      <xdr:col>9</xdr:col>
      <xdr:colOff>447676</xdr:colOff>
      <xdr:row>7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9CBA30D-8D1F-4D2B-82D3-9D1D160B4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485774</xdr:colOff>
      <xdr:row>7</xdr:row>
      <xdr:rowOff>142876</xdr:rowOff>
    </xdr:from>
    <xdr:to>
      <xdr:col>9</xdr:col>
      <xdr:colOff>466725</xdr:colOff>
      <xdr:row>13</xdr:row>
      <xdr:rowOff>9526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92D96A6-4D37-4CD0-91F9-4219D6FDC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19051</xdr:colOff>
      <xdr:row>1</xdr:row>
      <xdr:rowOff>123825</xdr:rowOff>
    </xdr:from>
    <xdr:to>
      <xdr:col>14</xdr:col>
      <xdr:colOff>790575</xdr:colOff>
      <xdr:row>7</xdr:row>
      <xdr:rowOff>57150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32E5585-FBF1-4537-BC1D-F99AC8839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</xdr:colOff>
      <xdr:row>7</xdr:row>
      <xdr:rowOff>142875</xdr:rowOff>
    </xdr:from>
    <xdr:to>
      <xdr:col>14</xdr:col>
      <xdr:colOff>790574</xdr:colOff>
      <xdr:row>13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88E7A3F-459A-4191-9CF3-F9ABD0F1A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793936</xdr:colOff>
      <xdr:row>0</xdr:row>
      <xdr:rowOff>103093</xdr:rowOff>
    </xdr:from>
    <xdr:to>
      <xdr:col>18</xdr:col>
      <xdr:colOff>769844</xdr:colOff>
      <xdr:row>13</xdr:row>
      <xdr:rowOff>36418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8584F20-CF03-48E9-81A0-6E6DDE42B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670672</xdr:colOff>
      <xdr:row>5</xdr:row>
      <xdr:rowOff>60512</xdr:rowOff>
    </xdr:from>
    <xdr:to>
      <xdr:col>17</xdr:col>
      <xdr:colOff>268941</xdr:colOff>
      <xdr:row>9</xdr:row>
      <xdr:rowOff>60512</xdr:rowOff>
    </xdr:to>
    <xdr:sp macro="" textlink="'TABLA CÁLCULO'!B37">
      <xdr:nvSpPr>
        <xdr:cNvPr id="13" name="Rectángulo 12">
          <a:extLst>
            <a:ext uri="{FF2B5EF4-FFF2-40B4-BE49-F238E27FC236}">
              <a16:creationId xmlns:a16="http://schemas.microsoft.com/office/drawing/2014/main" id="{02E5BB59-1E6F-0451-4CC9-5687A23BCF33}"/>
            </a:ext>
          </a:extLst>
        </xdr:cNvPr>
        <xdr:cNvSpPr/>
      </xdr:nvSpPr>
      <xdr:spPr>
        <a:xfrm>
          <a:off x="16695084" y="945777"/>
          <a:ext cx="1234328" cy="762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AA6426-A0CD-4ADA-AB5B-CB7F1A3274DB}" type="TxLink">
            <a:rPr lang="en-US" sz="3600" b="0" i="0" u="none" strike="noStrike">
              <a:solidFill>
                <a:srgbClr val="00B0F0"/>
              </a:solidFill>
              <a:latin typeface="Calibri"/>
              <a:cs typeface="Calibri"/>
            </a:rPr>
            <a:pPr algn="l"/>
            <a:t>0%</a:t>
          </a:fld>
          <a:endParaRPr lang="es-CL" sz="4400">
            <a:solidFill>
              <a:srgbClr val="00B0F0"/>
            </a:solidFill>
          </a:endParaRPr>
        </a:p>
      </xdr:txBody>
    </xdr:sp>
    <xdr:clientData/>
  </xdr:twoCellAnchor>
  <xdr:twoCellAnchor>
    <xdr:from>
      <xdr:col>19</xdr:col>
      <xdr:colOff>210111</xdr:colOff>
      <xdr:row>4</xdr:row>
      <xdr:rowOff>187137</xdr:rowOff>
    </xdr:from>
    <xdr:to>
      <xdr:col>20</xdr:col>
      <xdr:colOff>372036</xdr:colOff>
      <xdr:row>9</xdr:row>
      <xdr:rowOff>120463</xdr:rowOff>
    </xdr:to>
    <xdr:sp macro="" textlink="'TABLA CÁLCULO'!B39">
      <xdr:nvSpPr>
        <xdr:cNvPr id="14" name="Rectángulo 13">
          <a:extLst>
            <a:ext uri="{FF2B5EF4-FFF2-40B4-BE49-F238E27FC236}">
              <a16:creationId xmlns:a16="http://schemas.microsoft.com/office/drawing/2014/main" id="{7807AB02-EB49-43A2-9EBF-A9628B40A47B}"/>
            </a:ext>
          </a:extLst>
        </xdr:cNvPr>
        <xdr:cNvSpPr/>
      </xdr:nvSpPr>
      <xdr:spPr>
        <a:xfrm>
          <a:off x="19618699" y="881902"/>
          <a:ext cx="1148043" cy="885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4CE6C6-DD9F-4EDB-8338-D92E2D0484C2}" type="TxLink">
            <a:rPr lang="en-US" sz="3600" b="1" i="0" u="none" strike="noStrike">
              <a:solidFill>
                <a:srgbClr val="FFC000"/>
              </a:solidFill>
              <a:latin typeface="Calibri"/>
              <a:cs typeface="Calibri"/>
            </a:rPr>
            <a:pPr algn="l"/>
            <a:t>0%</a:t>
          </a:fld>
          <a:endParaRPr lang="es-CL" sz="4400" b="1">
            <a:solidFill>
              <a:srgbClr val="FFC000"/>
            </a:solidFill>
          </a:endParaRPr>
        </a:p>
      </xdr:txBody>
    </xdr:sp>
    <xdr:clientData/>
  </xdr:twoCellAnchor>
  <xdr:twoCellAnchor>
    <xdr:from>
      <xdr:col>17</xdr:col>
      <xdr:colOff>537883</xdr:colOff>
      <xdr:row>0</xdr:row>
      <xdr:rowOff>89648</xdr:rowOff>
    </xdr:from>
    <xdr:to>
      <xdr:col>21</xdr:col>
      <xdr:colOff>818029</xdr:colOff>
      <xdr:row>12</xdr:row>
      <xdr:rowOff>179295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11EEED-232F-471A-BC89-789F538AD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cg0245xdz\INGENIERIA%20BIOMEDICA\Users\CAROLINA%20FIGUEROA\Desktop\Gto%20Mto%202016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cg0245xdz\INGENIERIA%20BIOMEDICA\Users\HEC\Desktop\2017\Gto%20Mto%202016%20-%2020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006\E_Hospitalarios\Users\andres\Desktop\Mio\Users\freedom\Downloads\1.-%20%20Control%20Inventario%20Hospital%20Loncoche%20-%20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.Preventivo"/>
      <sheetName val="Hoja2"/>
      <sheetName val="M.Correctivos "/>
      <sheetName val="Comodato"/>
      <sheetName val="Indicador MP16"/>
      <sheetName val="Hoja1"/>
      <sheetName val="Hoja3"/>
      <sheetName val="Hoja5"/>
      <sheetName val="COMGES N° 17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.Preventivo"/>
      <sheetName val="Hoja2"/>
      <sheetName val="M.Correctivos "/>
      <sheetName val="Comodato"/>
      <sheetName val="Indicador MP16"/>
      <sheetName val="Hoja1"/>
      <sheetName val="Hoja3"/>
      <sheetName val="COMGES N° 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OS"/>
      <sheetName val="DEPENDENCIA"/>
      <sheetName val="NPRODUCTOS"/>
      <sheetName val="PROVEEDORES"/>
      <sheetName val="VEHICULOS"/>
      <sheetName val="ENCARGADOS"/>
      <sheetName val="CHOFERES"/>
      <sheetName val="TURNOS"/>
      <sheetName val="MATRIZ COD"/>
      <sheetName val="CANF"/>
      <sheetName val="CONTROL STOCK"/>
      <sheetName val="A L T A"/>
      <sheetName val="B A J A"/>
      <sheetName val="TRASPASOS"/>
      <sheetName val="MURAL"/>
      <sheetName val="ALTA"/>
      <sheetName val="BAJA"/>
      <sheetName val="CS - 190312 (ZEROS)"/>
      <sheetName val="NEW COD PROD"/>
      <sheetName val="Hoja1"/>
      <sheetName val="MATRIZ NCOD"/>
      <sheetName val="TRASPASO"/>
      <sheetName val="MOBILIARIOS Y OTROS"/>
      <sheetName val="MAQUINAS EQUIPOS"/>
      <sheetName val="VEHICULOSS"/>
      <sheetName val="EQUIPOS INFORMATICOS"/>
      <sheetName val="Prog. Inv. Fisico"/>
      <sheetName val="SUBS"/>
      <sheetName val="AscII"/>
      <sheetName val="LOMO ARCHIVADOR"/>
      <sheetName val="ALTA Nº03 SILLA ALTA APOYABRAZO"/>
      <sheetName val="Hoja3"/>
      <sheetName val="MY HORARIO"/>
      <sheetName val="Hoja2"/>
      <sheetName val="Hoja4"/>
      <sheetName val="Hoja5"/>
      <sheetName val="Hoja6"/>
      <sheetName val="TABLA CÁLCULO"/>
      <sheetName val="Clase - Subclase"/>
    </sheetNames>
    <sheetDataSet>
      <sheetData sheetId="0"/>
      <sheetData sheetId="1"/>
      <sheetData sheetId="2">
        <row r="9">
          <cell r="J9" t="str">
            <v>42-06-01-00-0001</v>
          </cell>
          <cell r="K9" t="str">
            <v>42-3248</v>
          </cell>
          <cell r="L9" t="str">
            <v>42-06-01-00-0001</v>
          </cell>
          <cell r="M9" t="str">
            <v>Disco Duro portatil marca Apollo 500 Gb. Externo USB Mod. Apollo 25 PHDD-500 Gb. S/Nº 1500121-20090624</v>
          </cell>
          <cell r="O9" t="str">
            <v>EQUIPOS COMPUTACIONALES Y PERIFÉRICOS</v>
          </cell>
          <cell r="P9">
            <v>90000</v>
          </cell>
          <cell r="T9" t="str">
            <v>Bueno</v>
          </cell>
          <cell r="U9" t="str">
            <v>Apollo</v>
          </cell>
        </row>
        <row r="10">
          <cell r="J10" t="str">
            <v>42-04-03-00-0002</v>
          </cell>
          <cell r="K10" t="str">
            <v>42-2921</v>
          </cell>
          <cell r="L10" t="str">
            <v>42-04-03-00-0002</v>
          </cell>
          <cell r="M10" t="str">
            <v>Estación de trabajo lateral para computador, 1 bandeja, 1 cajón con llave  1 compartimento, melamina color cerezo</v>
          </cell>
          <cell r="O10" t="str">
            <v>ESCRITORIOS</v>
          </cell>
          <cell r="P10">
            <v>295715</v>
          </cell>
          <cell r="T10" t="str">
            <v>Bueno</v>
          </cell>
          <cell r="U10" t="str">
            <v>N/T</v>
          </cell>
        </row>
        <row r="11">
          <cell r="J11" t="str">
            <v>42-04-03-00-0003</v>
          </cell>
          <cell r="K11" t="str">
            <v>42-2922</v>
          </cell>
          <cell r="L11" t="str">
            <v>42-04-03-00-0003</v>
          </cell>
          <cell r="M11" t="str">
            <v>Estación de trabajo lateral para computador, 1 bandeja, 1 cajón con llave 1 compartimento, melamina color cerezo</v>
          </cell>
          <cell r="O11" t="str">
            <v>ESCRITORIOS</v>
          </cell>
          <cell r="P11">
            <v>295715</v>
          </cell>
          <cell r="T11" t="str">
            <v>Bueno</v>
          </cell>
          <cell r="U11" t="str">
            <v>N/T</v>
          </cell>
        </row>
        <row r="12">
          <cell r="J12" t="str">
            <v>42-04-06-00-0004</v>
          </cell>
          <cell r="K12" t="str">
            <v>42-2924</v>
          </cell>
          <cell r="L12" t="str">
            <v>42-04-06-00-0004</v>
          </cell>
          <cell r="M12" t="str">
            <v>Cajonera con ruedas 3 cajones 1 con llave color cerezo</v>
          </cell>
          <cell r="O12" t="str">
            <v>REPISA</v>
          </cell>
          <cell r="P12">
            <v>151000</v>
          </cell>
          <cell r="T12" t="str">
            <v>Bueno</v>
          </cell>
          <cell r="U12" t="str">
            <v>N/T</v>
          </cell>
        </row>
        <row r="13">
          <cell r="J13" t="str">
            <v>42-04-05-00-0005</v>
          </cell>
          <cell r="K13" t="str">
            <v>42-2923</v>
          </cell>
          <cell r="L13" t="str">
            <v>42-04-05-00-0005</v>
          </cell>
          <cell r="M13" t="str">
            <v>Mueble biblioteca 5 compartimentos, 2 puertas con llave 80x46x180 cms. color cerezo</v>
          </cell>
          <cell r="O13" t="str">
            <v>KARDEX</v>
          </cell>
          <cell r="P13">
            <v>114834</v>
          </cell>
          <cell r="T13" t="str">
            <v>Bueno</v>
          </cell>
          <cell r="U13" t="str">
            <v>N/T</v>
          </cell>
        </row>
        <row r="14">
          <cell r="J14" t="str">
            <v>42-04-07-00-0006</v>
          </cell>
          <cell r="K14" t="str">
            <v>42-03</v>
          </cell>
          <cell r="L14" t="str">
            <v>42-04-07-00-0006</v>
          </cell>
          <cell r="M14" t="str">
            <v>Marco de madera con vidrio de 47x72 cms.</v>
          </cell>
          <cell r="O14" t="str">
            <v>OTROS</v>
          </cell>
          <cell r="P14">
            <v>35000</v>
          </cell>
          <cell r="T14" t="str">
            <v>Bueno</v>
          </cell>
          <cell r="U14" t="str">
            <v>N/T</v>
          </cell>
        </row>
        <row r="15">
          <cell r="J15" t="str">
            <v>42-04-07-00-0007</v>
          </cell>
          <cell r="K15" t="str">
            <v>42-2929</v>
          </cell>
          <cell r="L15" t="str">
            <v>42-04-07-00-0007</v>
          </cell>
          <cell r="M15" t="str">
            <v>Panel separador ambientes, marco aluminio color negro, melamina color cerezo 225x159 cms.</v>
          </cell>
          <cell r="O15" t="str">
            <v>OTROS</v>
          </cell>
          <cell r="P15">
            <v>30000</v>
          </cell>
          <cell r="T15" t="str">
            <v>Bueno</v>
          </cell>
          <cell r="U15" t="str">
            <v>N/T</v>
          </cell>
        </row>
        <row r="16">
          <cell r="J16" t="str">
            <v>42-04-02-00-0008</v>
          </cell>
          <cell r="K16" t="str">
            <v>42-2925</v>
          </cell>
          <cell r="L16" t="str">
            <v>42-04-02-00-0008</v>
          </cell>
          <cell r="M16" t="str">
            <v>Silla computación ergonometrica con apoya brazos 5 ruedas color azul</v>
          </cell>
          <cell r="O16" t="str">
            <v>SILLAS</v>
          </cell>
          <cell r="P16">
            <v>46674</v>
          </cell>
          <cell r="T16" t="str">
            <v>Bueno</v>
          </cell>
          <cell r="U16" t="str">
            <v>N/T</v>
          </cell>
        </row>
        <row r="17">
          <cell r="J17" t="str">
            <v>42-04-02-00-0009</v>
          </cell>
          <cell r="K17" t="str">
            <v>42-2926</v>
          </cell>
          <cell r="L17" t="str">
            <v>42-04-02-00-0009</v>
          </cell>
          <cell r="M17" t="str">
            <v>Silla computación ergonometrica con apoya brazos 5 ruedas color azul</v>
          </cell>
          <cell r="O17" t="str">
            <v>SILLAS</v>
          </cell>
          <cell r="P17">
            <v>46674</v>
          </cell>
          <cell r="T17" t="str">
            <v>Bueno</v>
          </cell>
          <cell r="U17" t="str">
            <v>N/T</v>
          </cell>
        </row>
        <row r="18">
          <cell r="J18" t="str">
            <v>42-04-02-00-0010</v>
          </cell>
          <cell r="K18" t="str">
            <v>42-2927</v>
          </cell>
          <cell r="L18" t="str">
            <v>42-04-02-00-0010</v>
          </cell>
          <cell r="M18" t="str">
            <v>Silla computación ergonometrica con apoya brazos 5 ruedas color azul</v>
          </cell>
          <cell r="O18" t="str">
            <v>SILLAS</v>
          </cell>
          <cell r="P18">
            <v>46674</v>
          </cell>
          <cell r="T18" t="str">
            <v>Bueno</v>
          </cell>
          <cell r="U18" t="str">
            <v>N/T</v>
          </cell>
        </row>
        <row r="19">
          <cell r="J19" t="str">
            <v>42-04-02-00-0011</v>
          </cell>
          <cell r="K19" t="str">
            <v>42-2928</v>
          </cell>
          <cell r="L19" t="str">
            <v>42-04-02-00-0011</v>
          </cell>
          <cell r="M19" t="str">
            <v>Silla computación ergonometrica con apoya brazos 5 ruedas color azul</v>
          </cell>
          <cell r="O19" t="str">
            <v>SILLAS</v>
          </cell>
          <cell r="P19">
            <v>46674</v>
          </cell>
          <cell r="T19" t="str">
            <v>Bueno</v>
          </cell>
          <cell r="U19" t="str">
            <v>N/T</v>
          </cell>
        </row>
        <row r="20">
          <cell r="J20" t="str">
            <v>42-04-07-00-0012</v>
          </cell>
          <cell r="K20" t="str">
            <v>42-05</v>
          </cell>
          <cell r="L20" t="str">
            <v>42-04-07-00-0012</v>
          </cell>
          <cell r="M20" t="str">
            <v>Sofá confortable de madera tapizado con pergamoide color café</v>
          </cell>
          <cell r="O20" t="str">
            <v>OTROS</v>
          </cell>
          <cell r="P20">
            <v>95675</v>
          </cell>
          <cell r="T20" t="str">
            <v>Bueno</v>
          </cell>
          <cell r="U20" t="str">
            <v>N/T</v>
          </cell>
        </row>
        <row r="21">
          <cell r="J21" t="str">
            <v>42-04-07-00-0013</v>
          </cell>
          <cell r="K21" t="str">
            <v>42-10</v>
          </cell>
          <cell r="L21" t="str">
            <v>42-04-07-00-0013</v>
          </cell>
          <cell r="M21" t="str">
            <v>Papelero metálico color café</v>
          </cell>
          <cell r="O21" t="str">
            <v>OTROS</v>
          </cell>
          <cell r="P21">
            <v>5950</v>
          </cell>
          <cell r="T21" t="str">
            <v>Bueno</v>
          </cell>
          <cell r="U21" t="str">
            <v>N/T</v>
          </cell>
        </row>
        <row r="22">
          <cell r="J22" t="str">
            <v>42-04-07-00-0014</v>
          </cell>
          <cell r="K22" t="str">
            <v>42-3211</v>
          </cell>
          <cell r="L22" t="str">
            <v>42-04-07-00-0014</v>
          </cell>
          <cell r="M22" t="str">
            <v>Papelero metálico color café</v>
          </cell>
          <cell r="O22" t="str">
            <v>OTROS</v>
          </cell>
          <cell r="P22">
            <v>5950</v>
          </cell>
          <cell r="T22" t="str">
            <v>Bueno</v>
          </cell>
          <cell r="U22" t="str">
            <v>N/T</v>
          </cell>
        </row>
        <row r="23">
          <cell r="J23" t="str">
            <v>42-05-01-01-0015</v>
          </cell>
          <cell r="K23" t="str">
            <v>42-13B</v>
          </cell>
          <cell r="L23" t="str">
            <v>42-05-01-01-0015</v>
          </cell>
          <cell r="M23" t="str">
            <v>Pizarra blanca con borde aluminio 120x90 cms</v>
          </cell>
          <cell r="O23" t="str">
            <v>EQUIPO DE OFICINA</v>
          </cell>
          <cell r="P23">
            <v>29750</v>
          </cell>
          <cell r="T23" t="str">
            <v>Bueno</v>
          </cell>
          <cell r="U23" t="str">
            <v>N/T</v>
          </cell>
        </row>
        <row r="24">
          <cell r="J24" t="str">
            <v>42-05-01-01-0016</v>
          </cell>
          <cell r="K24" t="str">
            <v>42-2125</v>
          </cell>
          <cell r="L24" t="str">
            <v>42-05-01-01-0016</v>
          </cell>
          <cell r="M24" t="str">
            <v>Perforador marca Leitz 5008 color gris</v>
          </cell>
          <cell r="O24" t="str">
            <v>EQUIPO DE OFICINA</v>
          </cell>
          <cell r="P24">
            <v>5000</v>
          </cell>
          <cell r="T24" t="str">
            <v>Bueno</v>
          </cell>
          <cell r="U24" t="str">
            <v>Leitz</v>
          </cell>
        </row>
        <row r="25">
          <cell r="J25" t="str">
            <v>42-05-01-01-0017</v>
          </cell>
          <cell r="K25" t="str">
            <v>42-1955</v>
          </cell>
          <cell r="L25" t="str">
            <v>42-05-01-01-0017</v>
          </cell>
          <cell r="M25" t="str">
            <v>Citófono/ teléfono marca Nortel Network, Modelo 7000</v>
          </cell>
          <cell r="O25" t="str">
            <v>EQUIPO DE OFICINA</v>
          </cell>
          <cell r="P25">
            <v>36800</v>
          </cell>
          <cell r="T25" t="str">
            <v>Bueno</v>
          </cell>
          <cell r="U25" t="str">
            <v>Nortel</v>
          </cell>
        </row>
        <row r="26">
          <cell r="J26" t="str">
            <v>42-05-01-01-0018</v>
          </cell>
          <cell r="K26" t="str">
            <v>42-2022</v>
          </cell>
          <cell r="L26" t="str">
            <v>42-05-01-01-0018</v>
          </cell>
          <cell r="M26" t="str">
            <v>Citófono/ teléfono marca Nortel Network, Modelo 7000</v>
          </cell>
          <cell r="O26" t="str">
            <v>EQUIPO DE OFICINA</v>
          </cell>
          <cell r="P26">
            <v>36800</v>
          </cell>
          <cell r="T26" t="str">
            <v>Bueno</v>
          </cell>
          <cell r="U26" t="str">
            <v>Nortel</v>
          </cell>
        </row>
        <row r="27">
          <cell r="J27" t="str">
            <v>42-05-01-01-0019</v>
          </cell>
          <cell r="K27" t="str">
            <v>42-2908</v>
          </cell>
          <cell r="L27" t="str">
            <v>42-05-01-01-0019</v>
          </cell>
          <cell r="M27" t="str">
            <v>Radio CD marca RCA Mod. RCD 002 Cod. 0631</v>
          </cell>
          <cell r="O27" t="str">
            <v>EQUIPO DE OFICINA</v>
          </cell>
          <cell r="P27">
            <v>53710</v>
          </cell>
          <cell r="T27" t="str">
            <v>Regular</v>
          </cell>
          <cell r="U27" t="str">
            <v>RCA</v>
          </cell>
        </row>
        <row r="28">
          <cell r="J28" t="str">
            <v>42-05-01-01-0020</v>
          </cell>
          <cell r="K28" t="str">
            <v>42-16</v>
          </cell>
          <cell r="L28" t="str">
            <v>42-05-01-01-0020</v>
          </cell>
          <cell r="M28" t="str">
            <v>Reloj mural marca Sgvash</v>
          </cell>
          <cell r="O28" t="str">
            <v>EQUIPO DE OFICINA</v>
          </cell>
          <cell r="P28">
            <v>1500</v>
          </cell>
          <cell r="T28" t="str">
            <v>Bueno</v>
          </cell>
          <cell r="U28" t="str">
            <v>Sgvash</v>
          </cell>
        </row>
        <row r="29">
          <cell r="J29" t="str">
            <v>42-06-01-00-0021</v>
          </cell>
          <cell r="K29" t="str">
            <v>42-2918</v>
          </cell>
          <cell r="L29" t="str">
            <v>42-06-01-00-0021</v>
          </cell>
          <cell r="M29" t="str">
            <v>Impresora Hewlett Packard Laser Jet P1006 Mod. Nº BOISB-0605  S/Nº VNC4R14446</v>
          </cell>
          <cell r="O29" t="str">
            <v>EQUIPOS COMPUTACIONALES Y PERIFÉRICOS</v>
          </cell>
          <cell r="P29">
            <v>50000</v>
          </cell>
          <cell r="T29" t="str">
            <v>Bueno</v>
          </cell>
          <cell r="U29" t="str">
            <v xml:space="preserve">Packard </v>
          </cell>
        </row>
        <row r="30">
          <cell r="J30" t="str">
            <v>42-06-01-00-0022</v>
          </cell>
          <cell r="K30" t="str">
            <v>42-1660</v>
          </cell>
          <cell r="L30" t="str">
            <v>42-06-01-00-0022</v>
          </cell>
          <cell r="M30" t="str">
            <v>Scaner Agfa Mod. Snapscan e10 S/Nº 69BXA415S</v>
          </cell>
          <cell r="O30" t="str">
            <v>EQUIPOS COMPUTACIONALES Y PERIFÉRICOS</v>
          </cell>
          <cell r="P30">
            <v>32000</v>
          </cell>
          <cell r="T30" t="str">
            <v>Bueno</v>
          </cell>
          <cell r="U30" t="str">
            <v>Agfa</v>
          </cell>
        </row>
        <row r="31">
          <cell r="J31" t="str">
            <v>42-04-03-00-0023</v>
          </cell>
          <cell r="K31" t="str">
            <v>42-2916</v>
          </cell>
          <cell r="L31" t="str">
            <v>42-04-03-00-0023</v>
          </cell>
          <cell r="M31" t="str">
            <v>Estación de trabajo lateral para computador 1 bandeja, 1 cajón con llave 1 compartimento melamina color cerezo</v>
          </cell>
          <cell r="O31" t="str">
            <v>ESCRITORIOS</v>
          </cell>
          <cell r="P31">
            <v>295715</v>
          </cell>
          <cell r="T31" t="str">
            <v>Bueno</v>
          </cell>
          <cell r="U31" t="str">
            <v>N/T</v>
          </cell>
        </row>
        <row r="32">
          <cell r="J32" t="str">
            <v>42-04-01-00-0024</v>
          </cell>
          <cell r="K32" t="str">
            <v>42-1286</v>
          </cell>
          <cell r="L32" t="str">
            <v>42-04-01-00-0024</v>
          </cell>
          <cell r="M32" t="str">
            <v>Mesa 2 cajones barniz natural nogal 70x40x68 cms.</v>
          </cell>
          <cell r="O32" t="str">
            <v>MESAS</v>
          </cell>
          <cell r="P32">
            <v>89012</v>
          </cell>
          <cell r="T32" t="str">
            <v>Bueno</v>
          </cell>
          <cell r="U32" t="str">
            <v>N/T</v>
          </cell>
        </row>
        <row r="33">
          <cell r="J33" t="str">
            <v>42-04-06-00-0025</v>
          </cell>
          <cell r="K33" t="str">
            <v>42-2914</v>
          </cell>
          <cell r="L33" t="str">
            <v>42-04-06-00-0025</v>
          </cell>
          <cell r="M33" t="str">
            <v>Mueble biblioteca 5 compartimentos, 2 puertas con llave 80x46x180 cms. melamina color cerezo</v>
          </cell>
          <cell r="O33" t="str">
            <v>REPISA</v>
          </cell>
          <cell r="P33">
            <v>196405</v>
          </cell>
          <cell r="T33" t="str">
            <v>Bueno</v>
          </cell>
          <cell r="U33" t="str">
            <v>N/T</v>
          </cell>
        </row>
        <row r="34">
          <cell r="J34" t="str">
            <v>42-04-06-00-0026</v>
          </cell>
          <cell r="K34" t="str">
            <v>42-2917</v>
          </cell>
          <cell r="L34" t="str">
            <v>42-04-06-00-0026</v>
          </cell>
          <cell r="M34" t="str">
            <v>Mueble mural 8 compartimentos, 4 puertas con llave 160x39x80 cms. melamina color cerezo</v>
          </cell>
          <cell r="O34" t="str">
            <v>REPISA</v>
          </cell>
          <cell r="P34">
            <v>298080</v>
          </cell>
          <cell r="T34" t="str">
            <v>Bueno</v>
          </cell>
          <cell r="U34" t="str">
            <v>N/T</v>
          </cell>
        </row>
        <row r="35">
          <cell r="J35" t="str">
            <v>42-05-01-01-0027</v>
          </cell>
          <cell r="K35" t="str">
            <v>42-24</v>
          </cell>
          <cell r="L35" t="str">
            <v>42-05-01-01-0027</v>
          </cell>
          <cell r="M35" t="str">
            <v>Perforador extra fuerte metálico</v>
          </cell>
          <cell r="O35" t="str">
            <v>EQUIPO DE OFICINA</v>
          </cell>
          <cell r="P35">
            <v>4110</v>
          </cell>
          <cell r="T35" t="str">
            <v>Bueno</v>
          </cell>
          <cell r="U35" t="str">
            <v>N/T</v>
          </cell>
        </row>
        <row r="36">
          <cell r="J36" t="str">
            <v>42-04-06-00-0028</v>
          </cell>
          <cell r="K36" t="str">
            <v>42-2699</v>
          </cell>
          <cell r="L36" t="str">
            <v>42-04-06-00-0028</v>
          </cell>
          <cell r="M36" t="str">
            <v>Repisa melamina blanca con soportes metalicos 37x32 cms.</v>
          </cell>
          <cell r="O36" t="str">
            <v>REPISA</v>
          </cell>
          <cell r="P36">
            <v>35503</v>
          </cell>
          <cell r="T36" t="str">
            <v>Bueno</v>
          </cell>
          <cell r="U36" t="str">
            <v>N/T</v>
          </cell>
        </row>
        <row r="37">
          <cell r="J37" t="str">
            <v>42-04-02-00-0029</v>
          </cell>
          <cell r="K37" t="str">
            <v>42-2915</v>
          </cell>
          <cell r="L37" t="str">
            <v>42-04-02-00-0029</v>
          </cell>
          <cell r="M37" t="str">
            <v>Silla ergonometrica computación con apoya brazos 5 ruedas color azul</v>
          </cell>
          <cell r="O37" t="str">
            <v>SILLAS</v>
          </cell>
          <cell r="P37">
            <v>42500</v>
          </cell>
          <cell r="T37" t="str">
            <v>Bueno</v>
          </cell>
          <cell r="U37" t="str">
            <v>N/T</v>
          </cell>
        </row>
        <row r="38">
          <cell r="J38" t="str">
            <v>42-04-02-00-0030</v>
          </cell>
          <cell r="K38" t="str">
            <v>42-06</v>
          </cell>
          <cell r="L38" t="str">
            <v>42-04-02-00-0030</v>
          </cell>
          <cell r="M38" t="str">
            <v>Silla de madera con asiento y respaldo tapizado en tevinil color café</v>
          </cell>
          <cell r="O38" t="str">
            <v>SILLAS</v>
          </cell>
          <cell r="P38">
            <v>42500</v>
          </cell>
          <cell r="T38" t="str">
            <v>Bueno</v>
          </cell>
          <cell r="U38" t="str">
            <v>N/T</v>
          </cell>
        </row>
        <row r="39">
          <cell r="J39" t="str">
            <v>42-04-02-00-0031</v>
          </cell>
          <cell r="K39" t="str">
            <v>42-62</v>
          </cell>
          <cell r="L39" t="str">
            <v>42-04-02-00-0031</v>
          </cell>
          <cell r="M39" t="str">
            <v>Silla mixta tapizada en tevinil crema</v>
          </cell>
          <cell r="O39" t="str">
            <v>SILLAS</v>
          </cell>
          <cell r="P39">
            <v>42500</v>
          </cell>
          <cell r="T39" t="str">
            <v>Bueno</v>
          </cell>
          <cell r="U39" t="str">
            <v>N/T</v>
          </cell>
        </row>
        <row r="40">
          <cell r="J40" t="str">
            <v>42-05-01-01-0032</v>
          </cell>
          <cell r="K40" t="str">
            <v>42-2130</v>
          </cell>
          <cell r="L40" t="str">
            <v>42-05-01-01-0032</v>
          </cell>
          <cell r="M40" t="str">
            <v>Corchetera remachadora Semi profesional marca KW-Trio Mod. Nº 50SA</v>
          </cell>
          <cell r="O40" t="str">
            <v>EQUIPO DE OFICINA</v>
          </cell>
          <cell r="P40">
            <v>3500</v>
          </cell>
          <cell r="T40" t="str">
            <v>Bueno</v>
          </cell>
          <cell r="U40" t="str">
            <v>Kw- Trio</v>
          </cell>
        </row>
        <row r="41">
          <cell r="J41" t="str">
            <v>42-05-01-01-0033</v>
          </cell>
          <cell r="K41" t="str">
            <v>42-2131</v>
          </cell>
          <cell r="L41" t="str">
            <v>42-05-01-01-0033</v>
          </cell>
          <cell r="M41" t="str">
            <v>Pizarra blanca 50x70 cms.</v>
          </cell>
          <cell r="O41" t="str">
            <v>EQUIPO DE OFICINA</v>
          </cell>
          <cell r="P41">
            <v>29750</v>
          </cell>
          <cell r="T41" t="str">
            <v>Bueno</v>
          </cell>
          <cell r="U41" t="str">
            <v>N/T</v>
          </cell>
        </row>
        <row r="42">
          <cell r="J42" t="str">
            <v>42-05-01-01-0034</v>
          </cell>
          <cell r="K42" t="str">
            <v>42-1593</v>
          </cell>
          <cell r="L42" t="str">
            <v>42-05-01-01-0034</v>
          </cell>
          <cell r="M42" t="str">
            <v>Equipo transmisor y receptor de Fax marca Brother Modelo Fax255 S/Nº U56471DOK603620</v>
          </cell>
          <cell r="O42" t="str">
            <v>EQUIPO DE OFICINA</v>
          </cell>
          <cell r="P42">
            <v>36000</v>
          </cell>
          <cell r="T42" t="str">
            <v>Regular</v>
          </cell>
          <cell r="U42" t="str">
            <v>Brother</v>
          </cell>
        </row>
        <row r="43">
          <cell r="J43" t="str">
            <v>42-05-01-01-0035</v>
          </cell>
          <cell r="K43" t="str">
            <v>42-2026</v>
          </cell>
          <cell r="L43" t="str">
            <v>42-05-01-01-0035</v>
          </cell>
          <cell r="M43" t="str">
            <v>Central telefónica marca Nortel Network Mod. NT 8B27JAAA</v>
          </cell>
          <cell r="O43" t="str">
            <v>EQUIPO DE OFICINA</v>
          </cell>
          <cell r="P43">
            <v>47000</v>
          </cell>
          <cell r="T43" t="str">
            <v>Bueno</v>
          </cell>
          <cell r="U43" t="str">
            <v>Nortel</v>
          </cell>
        </row>
        <row r="44">
          <cell r="J44" t="str">
            <v>42-05-01-01-0036</v>
          </cell>
          <cell r="K44" t="str">
            <v>42-2028</v>
          </cell>
          <cell r="L44" t="str">
            <v>42-05-01-01-0036</v>
          </cell>
          <cell r="M44" t="str">
            <v>Reloj crono termostato HP 510</v>
          </cell>
          <cell r="O44" t="str">
            <v>EQUIPO DE OFICINA</v>
          </cell>
          <cell r="P44">
            <v>28500</v>
          </cell>
          <cell r="T44" t="str">
            <v>Bueno</v>
          </cell>
          <cell r="U44" t="str">
            <v>N/T</v>
          </cell>
        </row>
        <row r="45">
          <cell r="J45" t="str">
            <v>42-04-07-00-0037</v>
          </cell>
          <cell r="K45" t="str">
            <v>42-39</v>
          </cell>
          <cell r="L45" t="str">
            <v>42-04-07-00-0037</v>
          </cell>
          <cell r="M45" t="str">
            <v>Banca de madera color gris con respaldo</v>
          </cell>
          <cell r="O45" t="str">
            <v>OTROS</v>
          </cell>
          <cell r="P45">
            <v>79011</v>
          </cell>
          <cell r="T45" t="str">
            <v>Bueno</v>
          </cell>
          <cell r="U45" t="str">
            <v>N/T</v>
          </cell>
        </row>
        <row r="46">
          <cell r="J46" t="str">
            <v>42-04-07-00-0038</v>
          </cell>
          <cell r="K46" t="str">
            <v>42-175</v>
          </cell>
          <cell r="L46" t="str">
            <v>42-04-07-00-0038</v>
          </cell>
          <cell r="M46" t="str">
            <v>Banca mixta color plomo</v>
          </cell>
          <cell r="O46" t="str">
            <v>OTROS</v>
          </cell>
          <cell r="P46">
            <v>79011</v>
          </cell>
          <cell r="T46" t="str">
            <v>Bueno</v>
          </cell>
          <cell r="U46" t="str">
            <v>N/T</v>
          </cell>
        </row>
        <row r="47">
          <cell r="J47" t="str">
            <v>42-04-07-00-0039</v>
          </cell>
          <cell r="K47" t="str">
            <v>42-281</v>
          </cell>
          <cell r="L47" t="str">
            <v>42-04-07-00-0039</v>
          </cell>
          <cell r="M47" t="str">
            <v>Banca madera con estructura metálica color plomo</v>
          </cell>
          <cell r="O47" t="str">
            <v>OTROS</v>
          </cell>
          <cell r="P47">
            <v>79011</v>
          </cell>
          <cell r="T47" t="str">
            <v>Bueno</v>
          </cell>
          <cell r="U47" t="str">
            <v>N/T</v>
          </cell>
        </row>
        <row r="48">
          <cell r="J48" t="str">
            <v>42-04-07-00-0040</v>
          </cell>
          <cell r="K48" t="str">
            <v>42-280</v>
          </cell>
          <cell r="L48" t="str">
            <v>42-04-07-00-0040</v>
          </cell>
          <cell r="M48" t="str">
            <v>Banca madera con estructura metálica color rojo</v>
          </cell>
          <cell r="O48" t="str">
            <v>OTROS</v>
          </cell>
          <cell r="P48">
            <v>79011</v>
          </cell>
          <cell r="T48" t="str">
            <v>Bueno</v>
          </cell>
          <cell r="U48" t="str">
            <v>N/T</v>
          </cell>
        </row>
        <row r="49">
          <cell r="J49" t="str">
            <v>42-04-07-00-0041</v>
          </cell>
          <cell r="K49" t="str">
            <v>42-271</v>
          </cell>
          <cell r="L49" t="str">
            <v>42-04-07-00-0041</v>
          </cell>
          <cell r="M49" t="str">
            <v>Banca mixta con respaldo color plomo</v>
          </cell>
          <cell r="O49" t="str">
            <v>OTROS</v>
          </cell>
          <cell r="P49">
            <v>79011</v>
          </cell>
          <cell r="T49" t="str">
            <v>Bueno</v>
          </cell>
          <cell r="U49" t="str">
            <v>N/T</v>
          </cell>
        </row>
        <row r="50">
          <cell r="J50" t="str">
            <v>42-04-07-00-0042</v>
          </cell>
          <cell r="K50" t="str">
            <v>42-2469</v>
          </cell>
          <cell r="L50" t="str">
            <v>42-04-07-00-0042</v>
          </cell>
          <cell r="M50" t="str">
            <v>Banca mixta con respaldo color plomo</v>
          </cell>
          <cell r="O50" t="str">
            <v>OTROS</v>
          </cell>
          <cell r="P50">
            <v>79011</v>
          </cell>
          <cell r="T50" t="str">
            <v>Bueno</v>
          </cell>
          <cell r="U50" t="str">
            <v>N/T</v>
          </cell>
        </row>
        <row r="51">
          <cell r="J51" t="str">
            <v>42-04-07-00-0043</v>
          </cell>
          <cell r="K51" t="str">
            <v>42-2139</v>
          </cell>
          <cell r="L51" t="str">
            <v>42-04-07-00-0043</v>
          </cell>
          <cell r="M51" t="str">
            <v>Banquetas de polipropileno con 3 asientos color azul</v>
          </cell>
          <cell r="O51" t="str">
            <v>OTROS</v>
          </cell>
          <cell r="P51">
            <v>45823</v>
          </cell>
          <cell r="T51" t="str">
            <v>Bueno</v>
          </cell>
          <cell r="U51" t="str">
            <v>N/T</v>
          </cell>
        </row>
        <row r="52">
          <cell r="J52" t="str">
            <v>42-04-07-00-0044</v>
          </cell>
          <cell r="K52" t="str">
            <v>42-2143</v>
          </cell>
          <cell r="L52" t="str">
            <v>42-04-07-00-0044</v>
          </cell>
          <cell r="M52" t="str">
            <v>Banquetas de polipropileno con 3 asientos color azul</v>
          </cell>
          <cell r="O52" t="str">
            <v>OTROS</v>
          </cell>
          <cell r="P52">
            <v>45823</v>
          </cell>
          <cell r="T52" t="str">
            <v>Bueno</v>
          </cell>
          <cell r="U52" t="str">
            <v>N/T</v>
          </cell>
        </row>
        <row r="53">
          <cell r="J53" t="str">
            <v>42-04-07-00-0045</v>
          </cell>
          <cell r="K53" t="str">
            <v>42-2144</v>
          </cell>
          <cell r="L53" t="str">
            <v>42-04-07-00-0045</v>
          </cell>
          <cell r="M53" t="str">
            <v>Banquetas de polipropileno con 3 asientos color azul</v>
          </cell>
          <cell r="O53" t="str">
            <v>OTROS</v>
          </cell>
          <cell r="P53">
            <v>45823</v>
          </cell>
          <cell r="T53" t="str">
            <v>Bueno</v>
          </cell>
          <cell r="U53" t="str">
            <v>N/T</v>
          </cell>
        </row>
        <row r="54">
          <cell r="J54" t="str">
            <v>42-04-07-00-0046</v>
          </cell>
          <cell r="K54" t="str">
            <v>42-2142</v>
          </cell>
          <cell r="L54" t="str">
            <v>42-04-07-00-0046</v>
          </cell>
          <cell r="M54" t="str">
            <v>Banquetas de polipropileno con 3 asientos color azul</v>
          </cell>
          <cell r="O54" t="str">
            <v>OTROS</v>
          </cell>
          <cell r="P54">
            <v>45823</v>
          </cell>
          <cell r="T54" t="str">
            <v>Bueno</v>
          </cell>
          <cell r="U54" t="str">
            <v>N/T</v>
          </cell>
        </row>
        <row r="55">
          <cell r="J55" t="str">
            <v>42-04-07-00-0047</v>
          </cell>
          <cell r="K55" t="str">
            <v>42-2140</v>
          </cell>
          <cell r="L55" t="str">
            <v>42-04-07-00-0047</v>
          </cell>
          <cell r="M55" t="str">
            <v>Banquetas de polipropileno con 3 asientos color azul</v>
          </cell>
          <cell r="O55" t="str">
            <v>OTROS</v>
          </cell>
          <cell r="P55">
            <v>45823</v>
          </cell>
          <cell r="T55" t="str">
            <v>Bueno</v>
          </cell>
          <cell r="U55" t="str">
            <v>N/T</v>
          </cell>
        </row>
        <row r="56">
          <cell r="J56" t="str">
            <v>42-04-07-00-0048</v>
          </cell>
          <cell r="K56" t="str">
            <v>42-2145</v>
          </cell>
          <cell r="L56" t="str">
            <v>42-04-07-00-0048</v>
          </cell>
          <cell r="M56" t="str">
            <v>Banquetas de polipropileno con 3 asientos color azul</v>
          </cell>
          <cell r="O56" t="str">
            <v>OTROS</v>
          </cell>
          <cell r="P56">
            <v>45823</v>
          </cell>
          <cell r="T56" t="str">
            <v>Bueno</v>
          </cell>
          <cell r="U56" t="str">
            <v>N/T</v>
          </cell>
        </row>
        <row r="57">
          <cell r="J57" t="str">
            <v>42-04-07-00-0049</v>
          </cell>
          <cell r="K57" t="str">
            <v>42-2141</v>
          </cell>
          <cell r="L57" t="str">
            <v>42-04-07-00-0049</v>
          </cell>
          <cell r="M57" t="str">
            <v>Banquetas de polipropileno con 3 asientos color azul</v>
          </cell>
          <cell r="O57" t="str">
            <v>OTROS</v>
          </cell>
          <cell r="P57">
            <v>45823</v>
          </cell>
          <cell r="T57" t="str">
            <v>Bueno</v>
          </cell>
          <cell r="U57" t="str">
            <v>N/T</v>
          </cell>
        </row>
        <row r="58">
          <cell r="J58" t="str">
            <v>42-04-07-00-0050</v>
          </cell>
          <cell r="K58" t="str">
            <v>42-2029</v>
          </cell>
          <cell r="L58" t="str">
            <v>42-04-07-00-0050</v>
          </cell>
          <cell r="M58" t="str">
            <v>Dispensador papel higiénico marca Pisa</v>
          </cell>
          <cell r="O58" t="str">
            <v>OTROS</v>
          </cell>
          <cell r="P58">
            <v>10000</v>
          </cell>
          <cell r="T58" t="str">
            <v>Bueno</v>
          </cell>
          <cell r="U58" t="str">
            <v>N/T</v>
          </cell>
        </row>
        <row r="59">
          <cell r="J59" t="str">
            <v>42-04-07-00-0051</v>
          </cell>
          <cell r="K59" t="str">
            <v>42-2030</v>
          </cell>
          <cell r="L59" t="str">
            <v>42-04-07-00-0051</v>
          </cell>
          <cell r="M59" t="str">
            <v>Dispensador jabón marca Pisa</v>
          </cell>
          <cell r="O59" t="str">
            <v>OTROS</v>
          </cell>
          <cell r="P59">
            <v>17000</v>
          </cell>
          <cell r="T59" t="str">
            <v>Bueno</v>
          </cell>
          <cell r="U59" t="str">
            <v>N/T</v>
          </cell>
        </row>
        <row r="60">
          <cell r="J60" t="str">
            <v>42-04-07-00-0052</v>
          </cell>
          <cell r="K60" t="str">
            <v>42-2032</v>
          </cell>
          <cell r="L60" t="str">
            <v>42-04-07-00-0052</v>
          </cell>
          <cell r="M60" t="str">
            <v>Espejo marco madera 50x40 cms.</v>
          </cell>
          <cell r="O60" t="str">
            <v>OTROS</v>
          </cell>
          <cell r="P60">
            <v>5000</v>
          </cell>
          <cell r="T60" t="str">
            <v>Bueno</v>
          </cell>
          <cell r="U60" t="str">
            <v>N/T</v>
          </cell>
        </row>
        <row r="61">
          <cell r="J61" t="str">
            <v>42-04-06-00-0053</v>
          </cell>
          <cell r="K61" t="str">
            <v>42-244</v>
          </cell>
          <cell r="L61" t="str">
            <v>42-04-06-00-0053</v>
          </cell>
          <cell r="M61" t="str">
            <v>Mueble trupan natural con 1 puerta</v>
          </cell>
          <cell r="O61" t="str">
            <v>REPISA</v>
          </cell>
          <cell r="P61">
            <v>257000</v>
          </cell>
          <cell r="T61" t="str">
            <v>Bueno</v>
          </cell>
          <cell r="U61" t="str">
            <v>N/T</v>
          </cell>
        </row>
        <row r="62">
          <cell r="J62" t="str">
            <v>42-05-01-01-0054</v>
          </cell>
          <cell r="K62" t="str">
            <v>42-2034</v>
          </cell>
          <cell r="L62" t="str">
            <v>42-05-01-01-0054</v>
          </cell>
          <cell r="M62" t="str">
            <v>Calculadora chica marca Casine color beige</v>
          </cell>
          <cell r="O62" t="str">
            <v>EQUIPO DE OFICINA</v>
          </cell>
          <cell r="P62">
            <v>7000</v>
          </cell>
          <cell r="T62" t="str">
            <v>Bueno</v>
          </cell>
          <cell r="U62" t="str">
            <v>Casine</v>
          </cell>
        </row>
        <row r="63">
          <cell r="J63" t="str">
            <v>42-05-01-01-0055</v>
          </cell>
          <cell r="K63" t="str">
            <v>42-2969</v>
          </cell>
          <cell r="L63" t="str">
            <v>42-05-01-01-0055</v>
          </cell>
          <cell r="M63" t="str">
            <v>Extractor de aire marca Teka</v>
          </cell>
          <cell r="O63" t="str">
            <v>EQUIPO DE OFICINA</v>
          </cell>
          <cell r="P63">
            <v>25000</v>
          </cell>
          <cell r="T63" t="str">
            <v>Bueno</v>
          </cell>
          <cell r="U63" t="str">
            <v>Teka</v>
          </cell>
        </row>
        <row r="64">
          <cell r="J64" t="str">
            <v>42-05-01-01-0056</v>
          </cell>
          <cell r="K64" t="str">
            <v>42-2035</v>
          </cell>
          <cell r="L64" t="str">
            <v>42-05-01-01-0056</v>
          </cell>
          <cell r="M64" t="str">
            <v>Radio CD marca RCA Mod. RCD 002</v>
          </cell>
          <cell r="O64" t="str">
            <v>EQUIPO DE OFICINA</v>
          </cell>
          <cell r="P64">
            <v>53718</v>
          </cell>
          <cell r="T64" t="str">
            <v>Bueno</v>
          </cell>
          <cell r="U64" t="str">
            <v>RCA</v>
          </cell>
        </row>
        <row r="65">
          <cell r="J65" t="str">
            <v>42-05-01-01-0057</v>
          </cell>
          <cell r="K65" t="str">
            <v>42-2045</v>
          </cell>
          <cell r="L65" t="str">
            <v>42-05-01-01-0057</v>
          </cell>
          <cell r="M65" t="str">
            <v>Caja de seguirdad SR 8811 Cash Box 21X14X7.5 cm</v>
          </cell>
          <cell r="O65" t="str">
            <v>EQUIPO DE OFICINA</v>
          </cell>
          <cell r="P65">
            <v>45212</v>
          </cell>
          <cell r="T65" t="str">
            <v>Bueno</v>
          </cell>
          <cell r="U65" t="str">
            <v>N/T</v>
          </cell>
        </row>
        <row r="66">
          <cell r="J66" t="str">
            <v>42-04-03-00-0058</v>
          </cell>
          <cell r="K66" t="str">
            <v>42-43</v>
          </cell>
          <cell r="L66" t="str">
            <v>42-04-03-00-0058</v>
          </cell>
          <cell r="M66" t="str">
            <v>Escritorio madera barniz natural 120x75x75 cms. 2 cajones</v>
          </cell>
          <cell r="O66" t="str">
            <v>ESCRITORIOS</v>
          </cell>
          <cell r="P66">
            <v>77350</v>
          </cell>
          <cell r="T66" t="str">
            <v>Bueno</v>
          </cell>
          <cell r="U66" t="str">
            <v>N/T</v>
          </cell>
        </row>
        <row r="67">
          <cell r="J67" t="str">
            <v>42-04-02-00-0059</v>
          </cell>
          <cell r="K67" t="str">
            <v>42-1228</v>
          </cell>
          <cell r="L67" t="str">
            <v>42-04-02-00-0059</v>
          </cell>
          <cell r="M67" t="str">
            <v>Silla Comput G lift, 5 ruedas color azul</v>
          </cell>
          <cell r="O67" t="str">
            <v>SILLAS</v>
          </cell>
          <cell r="P67">
            <v>42500</v>
          </cell>
          <cell r="T67" t="str">
            <v>Bueno</v>
          </cell>
          <cell r="U67" t="str">
            <v>N/T</v>
          </cell>
        </row>
        <row r="68">
          <cell r="J68" t="str">
            <v>42-05-01-01-0060</v>
          </cell>
          <cell r="K68" t="str">
            <v>42-1582</v>
          </cell>
          <cell r="L68" t="str">
            <v>42-05-01-01-0060</v>
          </cell>
          <cell r="M68" t="str">
            <v>Perforador metálico color plomo</v>
          </cell>
          <cell r="O68" t="str">
            <v>EQUIPO DE OFICINA</v>
          </cell>
          <cell r="P68">
            <v>3500</v>
          </cell>
          <cell r="T68" t="str">
            <v>Bueno</v>
          </cell>
          <cell r="U68" t="str">
            <v>N/T</v>
          </cell>
        </row>
        <row r="69">
          <cell r="J69" t="str">
            <v>42-04-05-00-0061</v>
          </cell>
          <cell r="K69" t="str">
            <v>42-1550</v>
          </cell>
          <cell r="L69" t="str">
            <v>42-04-05-00-0061</v>
          </cell>
          <cell r="M69" t="str">
            <v>Kardex de madera de Eucaliptus con 3 compartimentos y correderas metálicas.</v>
          </cell>
          <cell r="O69" t="str">
            <v>KARDEX</v>
          </cell>
          <cell r="P69">
            <v>149671</v>
          </cell>
          <cell r="T69" t="str">
            <v>Bueno</v>
          </cell>
          <cell r="U69" t="str">
            <v>N/T</v>
          </cell>
        </row>
        <row r="70">
          <cell r="J70" t="str">
            <v>42-04-03-00-0062</v>
          </cell>
          <cell r="K70" t="str">
            <v>42-3268</v>
          </cell>
          <cell r="L70" t="str">
            <v>42-04-03-00-0062</v>
          </cell>
          <cell r="M70" t="str">
            <v>Escritorio computación 1 cajón c/llave, 1 bandeja melamina color cerezo con plomo</v>
          </cell>
          <cell r="O70" t="str">
            <v>ESCRITORIOS</v>
          </cell>
          <cell r="P70">
            <v>83300</v>
          </cell>
          <cell r="T70" t="str">
            <v>Bueno</v>
          </cell>
          <cell r="U70" t="str">
            <v>N/T</v>
          </cell>
        </row>
        <row r="71">
          <cell r="J71" t="str">
            <v>42-04-06-00-0063</v>
          </cell>
          <cell r="K71" t="str">
            <v>42-2968</v>
          </cell>
          <cell r="L71" t="str">
            <v>42-04-06-00-0063</v>
          </cell>
          <cell r="M71" t="str">
            <v>Mueble masisa enchapada 3 compartimentos 2 puertas correderas  149x50x219 cms.</v>
          </cell>
          <cell r="O71" t="str">
            <v>REPISA</v>
          </cell>
          <cell r="P71">
            <v>96511</v>
          </cell>
          <cell r="T71" t="str">
            <v>Bueno</v>
          </cell>
          <cell r="U71" t="str">
            <v>N/T</v>
          </cell>
        </row>
        <row r="72">
          <cell r="J72" t="str">
            <v>42-04-07-00-0064</v>
          </cell>
          <cell r="K72" t="str">
            <v>42-10 B</v>
          </cell>
          <cell r="L72" t="str">
            <v>42-04-07-00-0064</v>
          </cell>
          <cell r="M72" t="str">
            <v>Papelero metalico color café</v>
          </cell>
          <cell r="O72" t="str">
            <v>OTROS</v>
          </cell>
          <cell r="P72">
            <v>3000</v>
          </cell>
          <cell r="T72" t="str">
            <v>Bueno</v>
          </cell>
          <cell r="U72" t="str">
            <v>N/T</v>
          </cell>
        </row>
        <row r="73">
          <cell r="J73" t="str">
            <v>42-05-01-01-0065</v>
          </cell>
          <cell r="K73" t="str">
            <v>42-2789</v>
          </cell>
          <cell r="L73" t="str">
            <v>42-05-01-01-0065</v>
          </cell>
          <cell r="M73" t="str">
            <v>Pizarra magnética marco aluminio de 150x100 cms.</v>
          </cell>
          <cell r="O73" t="str">
            <v>EQUIPO DE OFICINA</v>
          </cell>
          <cell r="P73">
            <v>29750</v>
          </cell>
          <cell r="T73" t="str">
            <v>Bueno</v>
          </cell>
          <cell r="U73" t="str">
            <v>N/T</v>
          </cell>
        </row>
        <row r="74">
          <cell r="J74" t="str">
            <v>42-04-02-00-0066</v>
          </cell>
          <cell r="K74" t="str">
            <v>42-903</v>
          </cell>
          <cell r="L74" t="str">
            <v>42-04-02-00-0066</v>
          </cell>
          <cell r="M74" t="str">
            <v>Silla de madera con asiento y respaldo tapizado en tevinil color café</v>
          </cell>
          <cell r="O74" t="str">
            <v>SILLAS</v>
          </cell>
          <cell r="P74">
            <v>17850</v>
          </cell>
          <cell r="T74" t="str">
            <v>Bueno</v>
          </cell>
          <cell r="U74" t="str">
            <v>N/T</v>
          </cell>
        </row>
        <row r="75">
          <cell r="J75" t="str">
            <v>42-04-02-00-0067</v>
          </cell>
          <cell r="K75" t="str">
            <v>42-07</v>
          </cell>
          <cell r="L75" t="str">
            <v>42-04-02-00-0067</v>
          </cell>
          <cell r="M75" t="str">
            <v>Silla de madera con asiento y respaldo tapizado en tevinil color café</v>
          </cell>
          <cell r="O75" t="str">
            <v>SILLAS</v>
          </cell>
          <cell r="P75">
            <v>17850</v>
          </cell>
          <cell r="T75" t="str">
            <v>Bueno</v>
          </cell>
          <cell r="U75" t="str">
            <v>N/T</v>
          </cell>
        </row>
        <row r="76">
          <cell r="J76" t="str">
            <v>42-05-01-01-0068</v>
          </cell>
          <cell r="K76" t="str">
            <v>42-1968</v>
          </cell>
          <cell r="L76" t="str">
            <v>42-05-01-01-0068</v>
          </cell>
          <cell r="M76" t="str">
            <v>Citófono/ teléfono marca Nortel Network, Modelo 7000</v>
          </cell>
          <cell r="O76" t="str">
            <v>EQUIPO DE OFICINA</v>
          </cell>
          <cell r="P76">
            <v>36800</v>
          </cell>
          <cell r="T76" t="str">
            <v>Bueno</v>
          </cell>
          <cell r="U76" t="str">
            <v>Nortel Network</v>
          </cell>
        </row>
        <row r="77">
          <cell r="J77" t="str">
            <v>42-05-01-01-0069</v>
          </cell>
          <cell r="K77" t="str">
            <v>42-55</v>
          </cell>
          <cell r="L77" t="str">
            <v>42-05-01-01-0069</v>
          </cell>
          <cell r="M77" t="str">
            <v>Calculadora eléctrica marca Ta-Triumph-Adler 1121 PD Carat</v>
          </cell>
          <cell r="O77" t="str">
            <v>EQUIPO DE OFICINA</v>
          </cell>
          <cell r="P77">
            <v>55000</v>
          </cell>
          <cell r="T77" t="str">
            <v>Bueno</v>
          </cell>
          <cell r="U77" t="str">
            <v>Ta- triumph- adler</v>
          </cell>
        </row>
        <row r="78">
          <cell r="J78" t="str">
            <v>42-05-01-01-0070</v>
          </cell>
          <cell r="K78" t="str">
            <v>42-2455</v>
          </cell>
          <cell r="L78" t="str">
            <v>42-05-01-01-0070</v>
          </cell>
          <cell r="M78" t="str">
            <v>Calculadora marca Aurora Mod. DT 393</v>
          </cell>
          <cell r="O78" t="str">
            <v>EQUIPO DE OFICINA</v>
          </cell>
          <cell r="P78">
            <v>5000</v>
          </cell>
          <cell r="T78" t="str">
            <v>Bueno</v>
          </cell>
          <cell r="U78" t="str">
            <v>Aurora</v>
          </cell>
        </row>
        <row r="79">
          <cell r="J79" t="str">
            <v>42-05-01-01-0071</v>
          </cell>
          <cell r="K79" t="str">
            <v>42-3190</v>
          </cell>
          <cell r="L79" t="str">
            <v>42-05-01-01-0071</v>
          </cell>
          <cell r="M79" t="str">
            <v>Calculadora marca Casio Mod. MS 20TV-W Nº 20-3817-2880-8722-7306</v>
          </cell>
          <cell r="O79" t="str">
            <v>EQUIPO DE OFICINA</v>
          </cell>
          <cell r="P79">
            <v>5000</v>
          </cell>
          <cell r="T79" t="str">
            <v>Bueno</v>
          </cell>
          <cell r="U79" t="str">
            <v>Casio</v>
          </cell>
        </row>
        <row r="80">
          <cell r="J80" t="str">
            <v>42-05-01-01-0072</v>
          </cell>
          <cell r="K80" t="str">
            <v>42-2033</v>
          </cell>
          <cell r="L80" t="str">
            <v>42-05-01-01-0072</v>
          </cell>
          <cell r="M80" t="str">
            <v>Calculadora marca Casine color beige</v>
          </cell>
          <cell r="O80" t="str">
            <v>EQUIPO DE OFICINA</v>
          </cell>
          <cell r="P80">
            <v>5000</v>
          </cell>
          <cell r="T80" t="str">
            <v>Bueno</v>
          </cell>
          <cell r="U80" t="str">
            <v>Casine</v>
          </cell>
        </row>
        <row r="81">
          <cell r="J81" t="str">
            <v>42-05-01-01-0073</v>
          </cell>
          <cell r="K81" t="str">
            <v>42-1583</v>
          </cell>
          <cell r="L81" t="str">
            <v>42-05-01-01-0073</v>
          </cell>
          <cell r="M81" t="str">
            <v>Calculadora marca Casio mod. MS - 7</v>
          </cell>
          <cell r="O81" t="str">
            <v>EQUIPO DE OFICINA</v>
          </cell>
          <cell r="P81">
            <v>7000</v>
          </cell>
          <cell r="T81" t="str">
            <v>Bueno</v>
          </cell>
          <cell r="U81" t="str">
            <v>Casio</v>
          </cell>
        </row>
        <row r="82">
          <cell r="J82" t="str">
            <v>42-05-01-01-0074</v>
          </cell>
          <cell r="K82" t="str">
            <v>42-57</v>
          </cell>
          <cell r="L82" t="str">
            <v>42-05-01-01-0074</v>
          </cell>
          <cell r="M82" t="str">
            <v>Máquina de escribir marca Olympia, color gris</v>
          </cell>
          <cell r="O82" t="str">
            <v>EQUIPO DE OFICINA</v>
          </cell>
          <cell r="P82">
            <v>70000</v>
          </cell>
          <cell r="T82" t="str">
            <v>Bueno</v>
          </cell>
          <cell r="U82" t="str">
            <v>Olympia</v>
          </cell>
        </row>
        <row r="83">
          <cell r="J83" t="str">
            <v>42-05-01-01-0075</v>
          </cell>
          <cell r="K83" t="str">
            <v>42-1800</v>
          </cell>
          <cell r="L83" t="str">
            <v>42-05-01-01-0075</v>
          </cell>
          <cell r="M83" t="str">
            <v>Máquina detectora de billetes falsos eléctrica mod. MD 128</v>
          </cell>
          <cell r="O83" t="str">
            <v>EQUIPO DE OFICINA</v>
          </cell>
          <cell r="P83">
            <v>35250</v>
          </cell>
          <cell r="T83" t="str">
            <v>Bueno</v>
          </cell>
          <cell r="U83" t="str">
            <v>N/T</v>
          </cell>
        </row>
        <row r="84">
          <cell r="J84" t="str">
            <v>42-06-01-00-0076</v>
          </cell>
          <cell r="K84" t="str">
            <v>42-3378</v>
          </cell>
          <cell r="L84" t="str">
            <v>42-06-01-00-0076</v>
          </cell>
          <cell r="M84" t="str">
            <v>Mouse Genius Mod. Netscroll 120 S/Nº147802809085</v>
          </cell>
          <cell r="O84" t="str">
            <v>EQUIPOS COMPUTACIONALES Y PERIFÉRICOS</v>
          </cell>
          <cell r="P84">
            <v>3000</v>
          </cell>
          <cell r="T84" t="str">
            <v>Bueno</v>
          </cell>
          <cell r="U84" t="str">
            <v>Olidata</v>
          </cell>
        </row>
        <row r="85">
          <cell r="J85" t="str">
            <v>42-06-01-00-0077</v>
          </cell>
          <cell r="K85" t="str">
            <v>42-3455</v>
          </cell>
          <cell r="L85" t="str">
            <v>42-06-01-00-0077</v>
          </cell>
          <cell r="M85" t="str">
            <v>Impresora y fotocopiadora Hp laser Jet M2727</v>
          </cell>
          <cell r="O85" t="str">
            <v>EQUIPOS COMPUTACIONALES Y PERIFÉRICOS</v>
          </cell>
          <cell r="P85">
            <v>224140</v>
          </cell>
          <cell r="T85" t="str">
            <v>Bueno</v>
          </cell>
          <cell r="U85" t="str">
            <v>Hp laser Jet</v>
          </cell>
        </row>
        <row r="86">
          <cell r="J86" t="str">
            <v>42-05-01-01-0078</v>
          </cell>
          <cell r="K86" t="str">
            <v>42-2037</v>
          </cell>
          <cell r="L86" t="str">
            <v>42-05-01-01-0078</v>
          </cell>
          <cell r="M86" t="str">
            <v>Radio CD marca IRT Mod. RCD 1110 S/Nº 4249811</v>
          </cell>
          <cell r="O86" t="str">
            <v>EQUIPO DE OFICINA</v>
          </cell>
          <cell r="P86">
            <v>53710</v>
          </cell>
          <cell r="T86" t="str">
            <v>Bueno</v>
          </cell>
          <cell r="U86" t="str">
            <v>RCD</v>
          </cell>
        </row>
        <row r="87">
          <cell r="J87" t="str">
            <v>42-05-01-01-0079</v>
          </cell>
          <cell r="K87" t="str">
            <v>42-2175</v>
          </cell>
          <cell r="L87" t="str">
            <v>42-05-01-01-0079</v>
          </cell>
          <cell r="M87" t="str">
            <v>Proyector Data marca Sony Mod. VPL - ES2 Serie Nº 28624</v>
          </cell>
          <cell r="O87" t="str">
            <v>EQUIPO DE OFICINA</v>
          </cell>
          <cell r="P87">
            <v>300000</v>
          </cell>
          <cell r="T87" t="str">
            <v>Malo</v>
          </cell>
          <cell r="U87" t="str">
            <v>Sony</v>
          </cell>
        </row>
        <row r="88">
          <cell r="J88" t="str">
            <v>42-05-01-01-0080</v>
          </cell>
          <cell r="K88" t="str">
            <v>42-2446</v>
          </cell>
          <cell r="L88" t="str">
            <v>42-05-01-01-0080</v>
          </cell>
          <cell r="M88" t="str">
            <v>Control remoto proyector Data Sony Mod. RM - PJ2 marca Sony</v>
          </cell>
          <cell r="O88" t="str">
            <v>EQUIPO DE OFICINA</v>
          </cell>
          <cell r="P88">
            <v>20000</v>
          </cell>
          <cell r="T88" t="str">
            <v>Bueno</v>
          </cell>
          <cell r="U88" t="str">
            <v>Sony</v>
          </cell>
        </row>
        <row r="89">
          <cell r="J89" t="str">
            <v>42-05-01-01-0081</v>
          </cell>
          <cell r="K89" t="str">
            <v>42-3373</v>
          </cell>
          <cell r="L89" t="str">
            <v>42-05-01-01-0081</v>
          </cell>
          <cell r="M89" t="str">
            <v>Proyector Data Sony Mod. Nº VLP-EX7 S/Nº 7006487 920S, control remoto Sony Mod. RM-PJ6</v>
          </cell>
          <cell r="O89" t="str">
            <v>EQUIPO DE OFICINA</v>
          </cell>
          <cell r="P89">
            <v>300000</v>
          </cell>
          <cell r="T89" t="str">
            <v>Bueno</v>
          </cell>
          <cell r="U89" t="str">
            <v>N/T</v>
          </cell>
        </row>
        <row r="90">
          <cell r="J90" t="str">
            <v>42-06-01-00-0082</v>
          </cell>
          <cell r="K90" t="str">
            <v>42-3247</v>
          </cell>
          <cell r="L90" t="str">
            <v>42-06-01-00-0082</v>
          </cell>
          <cell r="M90" t="str">
            <v>Disco Duro portatil marca Apollo 500 Gb. Externo USB Mod. Apollo 25 PHDD-500 Gb. S/Nº 1500111-20090624</v>
          </cell>
          <cell r="O90" t="str">
            <v>EQUIPOS COMPUTACIONALES Y PERIFÉRICOS</v>
          </cell>
          <cell r="P90">
            <v>90000</v>
          </cell>
          <cell r="T90" t="str">
            <v>Bueno</v>
          </cell>
          <cell r="U90" t="str">
            <v>Apollo</v>
          </cell>
        </row>
        <row r="91">
          <cell r="J91" t="str">
            <v>42-05-01-01-0083</v>
          </cell>
          <cell r="K91" t="str">
            <v>42-60</v>
          </cell>
          <cell r="L91" t="str">
            <v>42-05-01-01-0083</v>
          </cell>
          <cell r="M91" t="str">
            <v>Caja fuerte marca Hinze de 45x50x60 cms.</v>
          </cell>
          <cell r="O91" t="str">
            <v>EQUIPO DE OFICINA</v>
          </cell>
          <cell r="P91">
            <v>230000</v>
          </cell>
          <cell r="T91" t="str">
            <v>Bueno</v>
          </cell>
          <cell r="U91" t="str">
            <v>Hinze</v>
          </cell>
        </row>
        <row r="92">
          <cell r="J92" t="str">
            <v>42-04-03-00-0084</v>
          </cell>
          <cell r="K92" t="str">
            <v>42-2450</v>
          </cell>
          <cell r="L92" t="str">
            <v>42-04-03-00-0084</v>
          </cell>
          <cell r="M92" t="str">
            <v>Escritorio computación 1 bandeja, 1 cajón con llave en melamina color  cerezo 111x56x75 cms.</v>
          </cell>
          <cell r="O92" t="str">
            <v>ESCRITORIOS</v>
          </cell>
          <cell r="P92">
            <v>80300</v>
          </cell>
          <cell r="T92" t="str">
            <v>Bueno</v>
          </cell>
          <cell r="U92" t="str">
            <v>N/T</v>
          </cell>
        </row>
        <row r="93">
          <cell r="J93" t="str">
            <v>42-04-03-00-0085</v>
          </cell>
          <cell r="K93" t="str">
            <v>42-3187</v>
          </cell>
          <cell r="L93" t="str">
            <v>42-04-03-00-0085</v>
          </cell>
          <cell r="M93" t="str">
            <v>Escritorio computación 1 bandeja, 2 cajones en melamina color cerezo 121x76x76 cms.</v>
          </cell>
          <cell r="O93" t="str">
            <v>ESCRITORIOS</v>
          </cell>
          <cell r="P93">
            <v>83300</v>
          </cell>
          <cell r="T93" t="str">
            <v>Bueno</v>
          </cell>
          <cell r="U93" t="str">
            <v>N/T</v>
          </cell>
        </row>
        <row r="94">
          <cell r="J94" t="str">
            <v>42-04-07-00-0086</v>
          </cell>
          <cell r="K94" t="str">
            <v>42-3376</v>
          </cell>
          <cell r="L94" t="str">
            <v>42-04-07-00-0086</v>
          </cell>
          <cell r="M94" t="str">
            <v>Cajonera c/ruedas, 3 cajones color cerezo 42x50x55 cms.</v>
          </cell>
          <cell r="O94" t="str">
            <v>OTROS</v>
          </cell>
          <cell r="P94">
            <v>53000</v>
          </cell>
          <cell r="T94" t="str">
            <v>Bueno</v>
          </cell>
          <cell r="U94" t="str">
            <v>N/T</v>
          </cell>
        </row>
        <row r="95">
          <cell r="J95" t="str">
            <v>42-04-07-00-0087</v>
          </cell>
          <cell r="K95" t="str">
            <v>42-3377</v>
          </cell>
          <cell r="L95" t="str">
            <v>42-04-07-00-0087</v>
          </cell>
          <cell r="M95" t="str">
            <v>Cajonera c/ruedas, 3 cajones color cerezo 42x50x55 cms.</v>
          </cell>
          <cell r="O95" t="str">
            <v>OTROS</v>
          </cell>
          <cell r="P95">
            <v>53000</v>
          </cell>
          <cell r="T95" t="str">
            <v>Bueno</v>
          </cell>
          <cell r="U95" t="str">
            <v>N/T</v>
          </cell>
        </row>
        <row r="96">
          <cell r="J96" t="str">
            <v>42-04-03-00-0088</v>
          </cell>
          <cell r="K96" t="str">
            <v>42-3188</v>
          </cell>
          <cell r="L96" t="str">
            <v>42-04-03-00-0088</v>
          </cell>
          <cell r="M96" t="str">
            <v>Escritorio computación 1 bandeja, 2 cajones en melamina color cerezo 121x76x76 cms.</v>
          </cell>
          <cell r="O96" t="str">
            <v>ESCRITORIOS</v>
          </cell>
          <cell r="P96">
            <v>83300</v>
          </cell>
          <cell r="T96" t="str">
            <v>Bueno</v>
          </cell>
          <cell r="U96" t="str">
            <v>N/T</v>
          </cell>
        </row>
        <row r="97">
          <cell r="J97" t="str">
            <v>42-04-03-00-0089</v>
          </cell>
          <cell r="K97" t="str">
            <v>42-3189</v>
          </cell>
          <cell r="L97" t="str">
            <v>42-04-03-00-0089</v>
          </cell>
          <cell r="M97" t="str">
            <v>Escritorio computación 1 bandeja, 2 cajones en melamina color cerezo 121x76x76 cms.</v>
          </cell>
          <cell r="O97" t="str">
            <v>ESCRITORIOS</v>
          </cell>
          <cell r="P97">
            <v>83300</v>
          </cell>
          <cell r="T97" t="str">
            <v>Bueno</v>
          </cell>
          <cell r="U97" t="str">
            <v>N/T</v>
          </cell>
        </row>
        <row r="98">
          <cell r="J98" t="str">
            <v>42-04-03-00-0090</v>
          </cell>
          <cell r="K98" t="str">
            <v>42-58</v>
          </cell>
          <cell r="L98" t="str">
            <v>42-04-03-00-0090</v>
          </cell>
          <cell r="M98" t="str">
            <v xml:space="preserve">Escritorio de madera 2 divisiones y 3 cajones de 120x57x82 cms. </v>
          </cell>
          <cell r="O98" t="str">
            <v>ESCRITORIOS</v>
          </cell>
          <cell r="P98">
            <v>77350</v>
          </cell>
          <cell r="T98" t="str">
            <v>Bueno</v>
          </cell>
          <cell r="U98" t="str">
            <v>N/T</v>
          </cell>
        </row>
        <row r="99">
          <cell r="J99" t="str">
            <v>42-04-03-00-0091</v>
          </cell>
          <cell r="K99" t="str">
            <v>42-1487</v>
          </cell>
          <cell r="L99" t="str">
            <v>42-04-03-00-0091</v>
          </cell>
          <cell r="M99" t="str">
            <v>Escritorio para computador 1 cajón barniz oscuro 100x63x73 cms.</v>
          </cell>
          <cell r="O99" t="str">
            <v>ESCRITORIOS</v>
          </cell>
          <cell r="P99">
            <v>79500</v>
          </cell>
          <cell r="T99" t="str">
            <v>Bueno</v>
          </cell>
          <cell r="U99" t="str">
            <v>N/T</v>
          </cell>
        </row>
        <row r="100">
          <cell r="J100" t="str">
            <v>42-04-03-00-0092</v>
          </cell>
          <cell r="K100" t="str">
            <v>42-1799</v>
          </cell>
          <cell r="L100" t="str">
            <v>42-04-03-00-0092</v>
          </cell>
          <cell r="M100" t="str">
            <v>Escritorio para computador 2 cajones melamina color mañio 122x56x76 cm.</v>
          </cell>
          <cell r="O100" t="str">
            <v>ESCRITORIOS</v>
          </cell>
          <cell r="P100">
            <v>83300</v>
          </cell>
          <cell r="T100" t="str">
            <v>Bueno</v>
          </cell>
          <cell r="U100" t="str">
            <v>N/T</v>
          </cell>
        </row>
        <row r="101">
          <cell r="J101" t="str">
            <v>42-04-03-00-0093</v>
          </cell>
          <cell r="K101" t="str">
            <v>42-2334</v>
          </cell>
          <cell r="L101" t="str">
            <v>42-04-03-00-0093</v>
          </cell>
          <cell r="M101" t="str">
            <v>Mueble computación, 1 cajón con llave, 1 compartimento 120x65x75 cms.</v>
          </cell>
          <cell r="O101" t="str">
            <v>ESCRITORIOS</v>
          </cell>
          <cell r="P101">
            <v>77350</v>
          </cell>
          <cell r="T101" t="str">
            <v>Bueno</v>
          </cell>
          <cell r="U101" t="str">
            <v>N/T</v>
          </cell>
        </row>
        <row r="102">
          <cell r="J102" t="str">
            <v>42-06-01-00-0094</v>
          </cell>
          <cell r="K102" t="str">
            <v>42-1672</v>
          </cell>
          <cell r="L102" t="str">
            <v>42-06-01-00-0094</v>
          </cell>
          <cell r="M102" t="str">
            <v>Estación de trabajo lateral para computador melamina, 1 cajón</v>
          </cell>
          <cell r="O102" t="str">
            <v>EQUIPOS COMPUTACIONALES Y PERIFÉRICOS</v>
          </cell>
          <cell r="P102">
            <v>295715</v>
          </cell>
          <cell r="T102" t="str">
            <v>Bueno</v>
          </cell>
          <cell r="U102" t="str">
            <v>N/T</v>
          </cell>
        </row>
        <row r="103">
          <cell r="J103" t="str">
            <v>42-04-03-00-0095</v>
          </cell>
          <cell r="K103" t="str">
            <v>42-2098</v>
          </cell>
          <cell r="L103" t="str">
            <v>42-04-03-00-0095</v>
          </cell>
          <cell r="M103" t="str">
            <v>Escritorio barniz natural 2 cajones 120x60x77</v>
          </cell>
          <cell r="O103" t="str">
            <v>ESCRITORIOS</v>
          </cell>
          <cell r="P103">
            <v>85451</v>
          </cell>
          <cell r="T103" t="str">
            <v>Bueno</v>
          </cell>
          <cell r="U103" t="str">
            <v>N/T</v>
          </cell>
        </row>
        <row r="104">
          <cell r="J104" t="str">
            <v>42-04-05-00-0096</v>
          </cell>
          <cell r="K104" t="str">
            <v>42-69</v>
          </cell>
          <cell r="L104" t="str">
            <v>42-04-05-00-0096</v>
          </cell>
          <cell r="M104" t="str">
            <v>Kardex metálico marca Incemat 4 gavetas color verde</v>
          </cell>
          <cell r="O104" t="str">
            <v>KARDEX</v>
          </cell>
          <cell r="P104">
            <v>71500</v>
          </cell>
          <cell r="T104" t="str">
            <v>Bueno</v>
          </cell>
          <cell r="U104" t="str">
            <v>Incemat</v>
          </cell>
        </row>
        <row r="105">
          <cell r="J105" t="str">
            <v>42-04-07-00-0097</v>
          </cell>
          <cell r="K105" t="str">
            <v>42-1050</v>
          </cell>
          <cell r="L105" t="str">
            <v>42-04-07-00-0097</v>
          </cell>
          <cell r="M105" t="str">
            <v>Loker metálico verde-plomo marca Mindugar</v>
          </cell>
          <cell r="O105" t="str">
            <v>OTROS</v>
          </cell>
          <cell r="P105">
            <v>37500</v>
          </cell>
          <cell r="T105" t="str">
            <v>Bueno</v>
          </cell>
          <cell r="U105" t="str">
            <v>Mindugar</v>
          </cell>
        </row>
        <row r="106">
          <cell r="J106" t="str">
            <v>42-04-06-00-0098</v>
          </cell>
          <cell r="K106" t="str">
            <v>42-3191</v>
          </cell>
          <cell r="L106" t="str">
            <v>42-04-06-00-0098</v>
          </cell>
          <cell r="M106" t="str">
            <v>Mueble de madera con 4 puertas correderas 280x45x89 cms.</v>
          </cell>
          <cell r="O106" t="str">
            <v>REPISA</v>
          </cell>
          <cell r="P106">
            <v>102245</v>
          </cell>
          <cell r="T106" t="str">
            <v>Bueno</v>
          </cell>
          <cell r="U106" t="str">
            <v>N/T</v>
          </cell>
        </row>
        <row r="107">
          <cell r="J107" t="str">
            <v>42-04-06-00-0099</v>
          </cell>
          <cell r="K107" t="str">
            <v>42-2287</v>
          </cell>
          <cell r="L107" t="str">
            <v>42-04-06-00-0099</v>
          </cell>
          <cell r="M107" t="str">
            <v>Mueble melamina blanco 1 compartimento 30X51X59 cms.</v>
          </cell>
          <cell r="O107" t="str">
            <v>REPISA</v>
          </cell>
          <cell r="P107">
            <v>85574</v>
          </cell>
          <cell r="T107" t="str">
            <v>Bueno</v>
          </cell>
          <cell r="U107" t="str">
            <v>N/T</v>
          </cell>
        </row>
        <row r="108">
          <cell r="J108" t="str">
            <v>42-04-06-00-0100</v>
          </cell>
          <cell r="K108" t="str">
            <v>42-3192</v>
          </cell>
          <cell r="L108" t="str">
            <v>42-04-06-00-0100</v>
          </cell>
          <cell r="M108" t="str">
            <v xml:space="preserve">Mueble modular madera barniz natural 3 divisiones 4 puertas correderas </v>
          </cell>
          <cell r="O108" t="str">
            <v>REPISA</v>
          </cell>
          <cell r="P108">
            <v>148290</v>
          </cell>
          <cell r="T108" t="str">
            <v>Bueno</v>
          </cell>
          <cell r="U108" t="str">
            <v>N/T</v>
          </cell>
        </row>
        <row r="109">
          <cell r="J109" t="str">
            <v>42-04-07-00-0101</v>
          </cell>
          <cell r="K109" t="str">
            <v>42-3195</v>
          </cell>
          <cell r="L109" t="str">
            <v>42-04-07-00-0101</v>
          </cell>
          <cell r="M109" t="str">
            <v>Panel separador ambientes, marco aluminio color negro, melamina color cerezo 225x158 cms.</v>
          </cell>
          <cell r="O109" t="str">
            <v>OTROS</v>
          </cell>
          <cell r="P109">
            <v>30000</v>
          </cell>
          <cell r="T109" t="str">
            <v>Bueno</v>
          </cell>
          <cell r="U109" t="str">
            <v>N/T</v>
          </cell>
        </row>
        <row r="110">
          <cell r="J110" t="str">
            <v>42-05-01-01-0102</v>
          </cell>
          <cell r="K110" t="str">
            <v>42-61</v>
          </cell>
          <cell r="L110" t="str">
            <v>42-05-01-01-0102</v>
          </cell>
          <cell r="M110" t="str">
            <v>Pedestal caja fuerte de madera 1 puerta color café de 80x50x46 cms.</v>
          </cell>
          <cell r="O110" t="str">
            <v>EQUIPO DE OFICINA</v>
          </cell>
          <cell r="P110">
            <v>30000</v>
          </cell>
          <cell r="T110" t="str">
            <v>Bueno</v>
          </cell>
          <cell r="U110" t="str">
            <v>N/T</v>
          </cell>
        </row>
        <row r="111">
          <cell r="J111" t="str">
            <v>42-04-07-00-0103</v>
          </cell>
          <cell r="K111" t="str">
            <v>42-74</v>
          </cell>
          <cell r="L111" t="str">
            <v>42-04-07-00-0103</v>
          </cell>
          <cell r="M111" t="str">
            <v>Percha paragüero metálico color blanco con 4 ganchos</v>
          </cell>
          <cell r="O111" t="str">
            <v>OTROS</v>
          </cell>
          <cell r="P111">
            <v>17350</v>
          </cell>
          <cell r="T111" t="str">
            <v>Bueno</v>
          </cell>
          <cell r="U111" t="str">
            <v>N/T</v>
          </cell>
        </row>
        <row r="112">
          <cell r="J112" t="str">
            <v>42-05-01-01-0104</v>
          </cell>
          <cell r="K112" t="str">
            <v>42-70</v>
          </cell>
          <cell r="L112" t="str">
            <v>42-05-01-01-0104</v>
          </cell>
          <cell r="M112" t="str">
            <v>Perforador extrafuerte con base de madera</v>
          </cell>
          <cell r="O112" t="str">
            <v>EQUIPO DE OFICINA</v>
          </cell>
          <cell r="P112">
            <v>11545</v>
          </cell>
          <cell r="T112" t="str">
            <v>Bueno</v>
          </cell>
          <cell r="U112" t="str">
            <v>N/T</v>
          </cell>
        </row>
        <row r="113">
          <cell r="J113" t="str">
            <v>42-04-07-00-0105</v>
          </cell>
          <cell r="K113" t="str">
            <v>42-59</v>
          </cell>
          <cell r="L113" t="str">
            <v>42-04-07-00-0105</v>
          </cell>
          <cell r="M113" t="str">
            <v>Piso mixto redondo tapiz de tevinil café claro</v>
          </cell>
          <cell r="O113" t="str">
            <v>OTROS</v>
          </cell>
          <cell r="P113">
            <v>25490</v>
          </cell>
          <cell r="T113" t="str">
            <v>Bueno</v>
          </cell>
          <cell r="U113" t="str">
            <v>N/T</v>
          </cell>
        </row>
        <row r="114">
          <cell r="J114" t="str">
            <v>42-05-01-01-0106</v>
          </cell>
          <cell r="K114" t="str">
            <v>42-2042</v>
          </cell>
          <cell r="L114" t="str">
            <v>42-05-01-01-0106</v>
          </cell>
          <cell r="M114" t="str">
            <v>Pizarra blanca marco aluminio 60x40 cms.</v>
          </cell>
          <cell r="O114" t="str">
            <v>EQUIPO DE OFICINA</v>
          </cell>
          <cell r="P114">
            <v>29750</v>
          </cell>
          <cell r="T114" t="str">
            <v>Bueno</v>
          </cell>
          <cell r="U114" t="str">
            <v>N/T</v>
          </cell>
        </row>
        <row r="115">
          <cell r="J115" t="str">
            <v>42-04-06-00-0107</v>
          </cell>
          <cell r="K115" t="str">
            <v>42-3193</v>
          </cell>
          <cell r="L115" t="str">
            <v>42-04-06-00-0107</v>
          </cell>
          <cell r="M115" t="str">
            <v>Repisa 3 divisiones madera barniz natural 146x36x131 cms.</v>
          </cell>
          <cell r="O115" t="str">
            <v>REPISA</v>
          </cell>
          <cell r="P115">
            <v>36141</v>
          </cell>
          <cell r="T115" t="str">
            <v>Bueno</v>
          </cell>
          <cell r="U115" t="str">
            <v>N/T</v>
          </cell>
        </row>
        <row r="116">
          <cell r="J116" t="str">
            <v>42-04-06-00-0108</v>
          </cell>
          <cell r="K116" t="str">
            <v>42-3194</v>
          </cell>
          <cell r="L116" t="str">
            <v>42-04-06-00-0108</v>
          </cell>
          <cell r="M116" t="str">
            <v>Repisa 3 divisiones madera barniz natural 228x36x130 cms.</v>
          </cell>
          <cell r="O116" t="str">
            <v>REPISA</v>
          </cell>
          <cell r="P116">
            <v>45752</v>
          </cell>
          <cell r="T116" t="str">
            <v>Bueno</v>
          </cell>
          <cell r="U116" t="str">
            <v>N/T</v>
          </cell>
        </row>
        <row r="117">
          <cell r="J117" t="str">
            <v>42-04-02-00-0109</v>
          </cell>
          <cell r="K117" t="str">
            <v>42-1668</v>
          </cell>
          <cell r="L117" t="str">
            <v>42-04-02-00-0109</v>
          </cell>
          <cell r="M117" t="str">
            <v>Silla computación 5 ruedas color gris oscuro</v>
          </cell>
          <cell r="O117" t="str">
            <v>SILLAS</v>
          </cell>
          <cell r="P117">
            <v>42500</v>
          </cell>
          <cell r="T117" t="str">
            <v>Bueno</v>
          </cell>
          <cell r="U117" t="str">
            <v>N/T</v>
          </cell>
        </row>
        <row r="118">
          <cell r="J118" t="str">
            <v>42-04-02-00-0110</v>
          </cell>
          <cell r="K118" t="str">
            <v>42-1229</v>
          </cell>
          <cell r="L118" t="str">
            <v>42-04-02-00-0110</v>
          </cell>
          <cell r="M118" t="str">
            <v>Silla Comput G lift, 5 ruedas color azul</v>
          </cell>
          <cell r="O118" t="str">
            <v>SILLAS</v>
          </cell>
          <cell r="P118">
            <v>42500</v>
          </cell>
          <cell r="T118" t="str">
            <v>Bueno</v>
          </cell>
          <cell r="U118" t="str">
            <v>N/T</v>
          </cell>
        </row>
        <row r="119">
          <cell r="J119" t="str">
            <v>42-04-02-00-0111</v>
          </cell>
          <cell r="K119" t="str">
            <v>42-2004</v>
          </cell>
          <cell r="L119" t="str">
            <v>42-04-02-00-0111</v>
          </cell>
          <cell r="M119" t="str">
            <v>Silla ergonométrica color azul, 5 ruedas (MEL )</v>
          </cell>
          <cell r="O119" t="str">
            <v>SILLAS</v>
          </cell>
          <cell r="P119">
            <v>42500</v>
          </cell>
          <cell r="T119" t="str">
            <v>Bueno</v>
          </cell>
          <cell r="U119" t="str">
            <v>N/T</v>
          </cell>
        </row>
        <row r="120">
          <cell r="J120" t="str">
            <v>42-04-02-00-0112</v>
          </cell>
          <cell r="K120" t="str">
            <v>42-2036</v>
          </cell>
          <cell r="L120" t="str">
            <v>42-04-02-00-0112</v>
          </cell>
          <cell r="M120" t="str">
            <v>Silla ergonométrica color azul, 5 ruedas  (MEL )</v>
          </cell>
          <cell r="O120" t="str">
            <v>SILLAS</v>
          </cell>
          <cell r="P120">
            <v>42500</v>
          </cell>
          <cell r="T120" t="str">
            <v>Bueno</v>
          </cell>
          <cell r="U120" t="str">
            <v>N/T</v>
          </cell>
        </row>
        <row r="121">
          <cell r="J121" t="str">
            <v>42-04-02-00-0113</v>
          </cell>
          <cell r="K121" t="str">
            <v>42-1616</v>
          </cell>
          <cell r="L121" t="str">
            <v>42-04-02-00-0113</v>
          </cell>
          <cell r="M121" t="str">
            <v>Silla giratoria regulación de altura con pistón de aire color negro</v>
          </cell>
          <cell r="O121" t="str">
            <v>SILLAS</v>
          </cell>
          <cell r="P121">
            <v>42500</v>
          </cell>
          <cell r="T121" t="str">
            <v>Bueno</v>
          </cell>
          <cell r="U121" t="str">
            <v>N/T</v>
          </cell>
        </row>
        <row r="122">
          <cell r="J122" t="str">
            <v>42-04-02-00-0114</v>
          </cell>
          <cell r="K122" t="str">
            <v>42-2558</v>
          </cell>
          <cell r="L122" t="str">
            <v>42-04-02-00-0114</v>
          </cell>
          <cell r="M122" t="str">
            <v>Silla mixta asiento y respaldo formalita</v>
          </cell>
          <cell r="O122" t="str">
            <v>SILLAS</v>
          </cell>
          <cell r="P122">
            <v>6600</v>
          </cell>
          <cell r="T122" t="str">
            <v>Bueno</v>
          </cell>
          <cell r="U122" t="str">
            <v>N/T</v>
          </cell>
        </row>
        <row r="123">
          <cell r="J123" t="str">
            <v>42-04-02-00-0115</v>
          </cell>
          <cell r="K123" t="str">
            <v>42-1815</v>
          </cell>
          <cell r="L123" t="str">
            <v>42-04-02-00-0115</v>
          </cell>
          <cell r="M123" t="str">
            <v>Silla profesional alta para cajero color burdeo</v>
          </cell>
          <cell r="O123" t="str">
            <v>SILLAS</v>
          </cell>
          <cell r="P123">
            <v>42500</v>
          </cell>
          <cell r="T123" t="str">
            <v>Bueno</v>
          </cell>
          <cell r="U123" t="str">
            <v>N/T</v>
          </cell>
        </row>
        <row r="124">
          <cell r="J124" t="str">
            <v>42-04-02-00-0116</v>
          </cell>
          <cell r="K124" t="str">
            <v>42-2331</v>
          </cell>
          <cell r="L124" t="str">
            <v>42-04-02-00-0116</v>
          </cell>
          <cell r="M124" t="str">
            <v>Silla computación, 5 ruedas color burdeo</v>
          </cell>
          <cell r="O124" t="str">
            <v>SILLAS</v>
          </cell>
          <cell r="P124">
            <v>42500</v>
          </cell>
          <cell r="T124" t="str">
            <v>Bueno</v>
          </cell>
          <cell r="U124" t="str">
            <v>N/T</v>
          </cell>
        </row>
        <row r="125">
          <cell r="J125" t="str">
            <v>42-04-02-00-0117</v>
          </cell>
          <cell r="K125" t="str">
            <v>42-3374</v>
          </cell>
          <cell r="L125" t="str">
            <v>42-04-02-00-0117</v>
          </cell>
          <cell r="M125" t="str">
            <v>Silla computación, 5 ruedas color azul</v>
          </cell>
          <cell r="O125" t="str">
            <v>SILLAS</v>
          </cell>
          <cell r="P125">
            <v>42500</v>
          </cell>
          <cell r="T125" t="str">
            <v>Bueno</v>
          </cell>
          <cell r="U125" t="str">
            <v>N/T</v>
          </cell>
        </row>
        <row r="126">
          <cell r="J126" t="str">
            <v>42-04-02-00-0118</v>
          </cell>
          <cell r="K126" t="str">
            <v>42-3375</v>
          </cell>
          <cell r="L126" t="str">
            <v>42-04-02-00-0118</v>
          </cell>
          <cell r="M126" t="str">
            <v>Silla computación c/apoya brazos, 5 ruedas color azul</v>
          </cell>
          <cell r="O126" t="str">
            <v>SILLAS</v>
          </cell>
          <cell r="P126">
            <v>42500</v>
          </cell>
          <cell r="T126" t="str">
            <v>Bueno</v>
          </cell>
          <cell r="U126" t="str">
            <v>N/T</v>
          </cell>
        </row>
        <row r="127">
          <cell r="J127" t="str">
            <v>42-04-02-00-0119</v>
          </cell>
          <cell r="K127" t="str">
            <v>42-3423</v>
          </cell>
          <cell r="L127" t="str">
            <v>42-04-02-00-0119</v>
          </cell>
          <cell r="M127" t="str">
            <v>Silla computacion c/apoya brazos, 5 ruedas de color negra</v>
          </cell>
          <cell r="O127" t="str">
            <v>SILLAS</v>
          </cell>
          <cell r="P127">
            <v>42500</v>
          </cell>
          <cell r="T127" t="str">
            <v>Bueno</v>
          </cell>
          <cell r="U127" t="str">
            <v>N/T</v>
          </cell>
        </row>
        <row r="128">
          <cell r="J128" t="str">
            <v>42-04-07-00-0120</v>
          </cell>
          <cell r="K128" t="str">
            <v>42-1459</v>
          </cell>
          <cell r="L128" t="str">
            <v>42-04-07-00-0120</v>
          </cell>
          <cell r="M128" t="str">
            <v>Sillón de living chico de cañamazo con soporte de fierro negro a la vista</v>
          </cell>
          <cell r="O128" t="str">
            <v>OTROS</v>
          </cell>
          <cell r="P128">
            <v>89000</v>
          </cell>
          <cell r="T128" t="str">
            <v>Bueno</v>
          </cell>
          <cell r="U128" t="str">
            <v>N/T</v>
          </cell>
        </row>
        <row r="129">
          <cell r="J129" t="str">
            <v>42-04-07-00-0121</v>
          </cell>
          <cell r="K129" t="str">
            <v>42-1457</v>
          </cell>
          <cell r="L129" t="str">
            <v>42-04-07-00-0121</v>
          </cell>
          <cell r="M129" t="str">
            <v>Sillón de living grande de cañamazo con soporte de fierro negro a la vista</v>
          </cell>
          <cell r="O129" t="str">
            <v>OTROS</v>
          </cell>
          <cell r="P129">
            <v>124950</v>
          </cell>
          <cell r="T129" t="str">
            <v>Bueno</v>
          </cell>
          <cell r="U129" t="str">
            <v>N/T</v>
          </cell>
        </row>
        <row r="130">
          <cell r="J130" t="str">
            <v>42-05-01-01-0122</v>
          </cell>
          <cell r="K130" t="str">
            <v>42-2449</v>
          </cell>
          <cell r="L130" t="str">
            <v>42-05-01-01-0122</v>
          </cell>
          <cell r="M130" t="str">
            <v>Caja de seguridad 20x15x8 color negro</v>
          </cell>
          <cell r="O130" t="str">
            <v>EQUIPO DE OFICINA</v>
          </cell>
          <cell r="P130">
            <v>45212</v>
          </cell>
          <cell r="T130" t="str">
            <v>Bueno</v>
          </cell>
          <cell r="U130" t="str">
            <v>N/T</v>
          </cell>
        </row>
        <row r="131">
          <cell r="J131" t="str">
            <v>42-05-01-01-0123</v>
          </cell>
          <cell r="K131" t="str">
            <v>42-2448</v>
          </cell>
          <cell r="L131" t="str">
            <v>42-05-01-01-0123</v>
          </cell>
          <cell r="M131" t="str">
            <v>Cuadro marco madera 113x87 cms.</v>
          </cell>
          <cell r="O131" t="str">
            <v>EQUIPO DE OFICINA</v>
          </cell>
          <cell r="P131">
            <v>15000</v>
          </cell>
          <cell r="T131" t="str">
            <v>Bueno</v>
          </cell>
          <cell r="U131" t="str">
            <v>N/T</v>
          </cell>
        </row>
        <row r="132">
          <cell r="J132" t="str">
            <v>42-05-01-01-0124</v>
          </cell>
          <cell r="K132" t="str">
            <v>42-2447</v>
          </cell>
          <cell r="L132" t="str">
            <v>42-05-01-01-0124</v>
          </cell>
          <cell r="M132" t="str">
            <v>Porta Scotch grande color rojo</v>
          </cell>
          <cell r="O132" t="str">
            <v>EQUIPO DE OFICINA</v>
          </cell>
          <cell r="P132">
            <v>4000</v>
          </cell>
          <cell r="T132" t="str">
            <v>Bueno</v>
          </cell>
          <cell r="U132" t="str">
            <v>N/T</v>
          </cell>
        </row>
        <row r="133">
          <cell r="J133" t="str">
            <v>42-05-01-01-0125</v>
          </cell>
          <cell r="K133" t="str">
            <v>42-2339</v>
          </cell>
          <cell r="L133" t="str">
            <v>42-05-01-01-0125</v>
          </cell>
          <cell r="M133" t="str">
            <v>Perforador marca Selloffice color negro</v>
          </cell>
          <cell r="O133" t="str">
            <v>EQUIPO DE OFICINA</v>
          </cell>
          <cell r="P133">
            <v>10000</v>
          </cell>
          <cell r="T133" t="str">
            <v>Bueno</v>
          </cell>
          <cell r="U133" t="str">
            <v>Selloffice</v>
          </cell>
        </row>
        <row r="134">
          <cell r="J134" t="str">
            <v>42-05-01-01-0126</v>
          </cell>
          <cell r="K134" t="str">
            <v>42-2125</v>
          </cell>
          <cell r="L134" t="str">
            <v>42-05-01-01-0126</v>
          </cell>
          <cell r="M134" t="str">
            <v>Perforador marca leitz 5008 color gris</v>
          </cell>
          <cell r="O134" t="str">
            <v>EQUIPO DE OFICINA</v>
          </cell>
          <cell r="P134">
            <v>11545</v>
          </cell>
          <cell r="T134" t="str">
            <v>Bueno</v>
          </cell>
          <cell r="U134" t="str">
            <v>Leitz</v>
          </cell>
        </row>
        <row r="135">
          <cell r="J135" t="str">
            <v>42-05-01-01-0127</v>
          </cell>
          <cell r="K135" t="str">
            <v>42-1953</v>
          </cell>
          <cell r="L135" t="str">
            <v>42-05-01-01-0127</v>
          </cell>
          <cell r="M135" t="str">
            <v>Citófono/ teléfono marca Nortel Network, Modelo 7000</v>
          </cell>
          <cell r="O135" t="str">
            <v>EQUIPO DE OFICINA</v>
          </cell>
          <cell r="P135">
            <v>36000</v>
          </cell>
          <cell r="T135" t="str">
            <v>Bueno</v>
          </cell>
          <cell r="U135" t="str">
            <v>Nortel Network</v>
          </cell>
        </row>
        <row r="136">
          <cell r="J136" t="str">
            <v>42-05-01-01-0128</v>
          </cell>
          <cell r="K136" t="str">
            <v>42-1952</v>
          </cell>
          <cell r="L136" t="str">
            <v>42-05-01-01-0128</v>
          </cell>
          <cell r="M136" t="str">
            <v>Citófono/ teléfono marca Nortel Network, Modelo 7000</v>
          </cell>
          <cell r="O136" t="str">
            <v>EQUIPO DE OFICINA</v>
          </cell>
          <cell r="P136">
            <v>36000</v>
          </cell>
          <cell r="T136" t="str">
            <v>Bueno</v>
          </cell>
          <cell r="U136" t="str">
            <v>Nortel Network</v>
          </cell>
        </row>
        <row r="137">
          <cell r="J137" t="str">
            <v>42-05-01-01-0129</v>
          </cell>
          <cell r="K137" t="str">
            <v>42-1957</v>
          </cell>
          <cell r="L137" t="str">
            <v>42-05-01-01-0129</v>
          </cell>
          <cell r="M137" t="str">
            <v>Citófono/ teléfono marca Nortel Network, Modelo 7000</v>
          </cell>
          <cell r="O137" t="str">
            <v>EQUIPO DE OFICINA</v>
          </cell>
          <cell r="P137">
            <v>36000</v>
          </cell>
          <cell r="T137" t="str">
            <v>Bueno</v>
          </cell>
          <cell r="U137" t="str">
            <v>Nortel Network</v>
          </cell>
        </row>
        <row r="138">
          <cell r="J138" t="str">
            <v>42-05-01-01-0130</v>
          </cell>
          <cell r="K138" t="str">
            <v>42-2778</v>
          </cell>
          <cell r="L138" t="str">
            <v>42-05-01-01-0130</v>
          </cell>
          <cell r="M138" t="str">
            <v>Extractor de aire marca DRL</v>
          </cell>
          <cell r="O138" t="str">
            <v>EQUIPO DE OFICINA</v>
          </cell>
          <cell r="P138">
            <v>25000</v>
          </cell>
          <cell r="T138" t="str">
            <v>Bueno</v>
          </cell>
          <cell r="U138" t="str">
            <v>DRL</v>
          </cell>
        </row>
        <row r="139">
          <cell r="J139" t="str">
            <v>42-05-01-01-0131</v>
          </cell>
          <cell r="K139" t="str">
            <v>42-2779</v>
          </cell>
          <cell r="L139" t="str">
            <v>42-05-01-01-0131</v>
          </cell>
          <cell r="M139" t="str">
            <v>Extractor de aire marca DRL</v>
          </cell>
          <cell r="O139" t="str">
            <v>EQUIPO DE OFICINA</v>
          </cell>
          <cell r="P139">
            <v>25000</v>
          </cell>
          <cell r="T139" t="str">
            <v>Bueno</v>
          </cell>
          <cell r="U139" t="str">
            <v>DRL</v>
          </cell>
        </row>
        <row r="140">
          <cell r="J140" t="str">
            <v>42-05-01-01-0132</v>
          </cell>
          <cell r="K140" t="str">
            <v>42-2548</v>
          </cell>
          <cell r="L140" t="str">
            <v>42-05-01-01-0132</v>
          </cell>
          <cell r="M140" t="str">
            <v>Reloj crono termostato HP 510</v>
          </cell>
          <cell r="O140" t="str">
            <v>EQUIPO DE OFICINA</v>
          </cell>
          <cell r="P140">
            <v>355810</v>
          </cell>
          <cell r="T140" t="str">
            <v>Bueno</v>
          </cell>
          <cell r="U140" t="str">
            <v>HP</v>
          </cell>
        </row>
        <row r="141">
          <cell r="J141" t="str">
            <v>42-05-01-01-0133</v>
          </cell>
          <cell r="K141" t="str">
            <v>42-1926</v>
          </cell>
          <cell r="L141" t="str">
            <v>42-05-01-01-0133</v>
          </cell>
          <cell r="M141" t="str">
            <v>Radio cassette con CD Marca Recco Mod. RRC158CB</v>
          </cell>
          <cell r="O141" t="str">
            <v>EQUIPO DE OFICINA</v>
          </cell>
          <cell r="P141">
            <v>53710</v>
          </cell>
          <cell r="T141" t="str">
            <v>Bueno</v>
          </cell>
          <cell r="U141" t="str">
            <v>Recco</v>
          </cell>
        </row>
        <row r="142">
          <cell r="J142" t="str">
            <v>42-05-01-01-0134</v>
          </cell>
          <cell r="K142" t="str">
            <v>42-3315</v>
          </cell>
          <cell r="L142" t="str">
            <v>42-05-01-01-0134</v>
          </cell>
          <cell r="M142" t="str">
            <v>Mini componente Alta Fidelidad Sony Mod. HCD-GT22 S/Nº 9199423</v>
          </cell>
          <cell r="O142" t="str">
            <v>EQUIPO DE OFICINA</v>
          </cell>
          <cell r="P142">
            <v>120000</v>
          </cell>
          <cell r="T142" t="str">
            <v>Bueno</v>
          </cell>
          <cell r="U142" t="str">
            <v>Recco</v>
          </cell>
        </row>
        <row r="143">
          <cell r="J143" t="str">
            <v>42-05-02-01-0135</v>
          </cell>
          <cell r="K143" t="str">
            <v>42-1620</v>
          </cell>
          <cell r="L143" t="str">
            <v>42-05-02-01-0135</v>
          </cell>
          <cell r="M143" t="str">
            <v>Equipo Ultrasonido  portátil con cabezal opcional cod. 00476 marca ITO Japonés.</v>
          </cell>
          <cell r="O143" t="str">
            <v>EQUIPOS CLINICOS</v>
          </cell>
          <cell r="P143">
            <v>150000</v>
          </cell>
          <cell r="T143" t="str">
            <v>Bueno</v>
          </cell>
          <cell r="U143" t="str">
            <v>ITO</v>
          </cell>
        </row>
        <row r="144">
          <cell r="J144" t="str">
            <v>42-05-02-01-0136</v>
          </cell>
          <cell r="K144" t="str">
            <v>42-1621</v>
          </cell>
          <cell r="L144" t="str">
            <v>42-05-02-01-0136</v>
          </cell>
          <cell r="M144" t="str">
            <v>Estimuladora para combinar con ultrasonido US-7P marca ITO mod. AU- 7B, Japonés, cod. 00478</v>
          </cell>
          <cell r="O144" t="str">
            <v>EQUIPOS CLINICOS</v>
          </cell>
          <cell r="P144">
            <v>90000</v>
          </cell>
          <cell r="T144" t="str">
            <v>Bueno</v>
          </cell>
          <cell r="U144" t="str">
            <v>ITO</v>
          </cell>
        </row>
        <row r="145">
          <cell r="J145" t="str">
            <v>42-05-02-01-0137</v>
          </cell>
          <cell r="K145" t="str">
            <v>42-2550</v>
          </cell>
          <cell r="L145" t="str">
            <v>42-05-02-01-0137</v>
          </cell>
          <cell r="M145" t="str">
            <v>Electro estimulador marca Enraf Nonius Mod. Endomed 482u S/Nº 52-442</v>
          </cell>
          <cell r="O145" t="str">
            <v>EQUIPOS CLINICOS</v>
          </cell>
          <cell r="P145">
            <v>98542</v>
          </cell>
          <cell r="T145" t="str">
            <v>Bueno</v>
          </cell>
          <cell r="U145" t="str">
            <v>Enraf</v>
          </cell>
        </row>
        <row r="146">
          <cell r="J146" t="str">
            <v>42-04-07-00-0138</v>
          </cell>
          <cell r="K146" t="str">
            <v>42-77</v>
          </cell>
          <cell r="L146" t="str">
            <v>42-04-07-00-0138</v>
          </cell>
          <cell r="M146" t="str">
            <v>Lámpara pedestal marca Mach-Praxila tipo 121, serie Nº 81005801 220 V O 28 A 50-60 Hz</v>
          </cell>
          <cell r="O146" t="str">
            <v>OTROS</v>
          </cell>
          <cell r="P146">
            <v>40000</v>
          </cell>
          <cell r="T146" t="str">
            <v>Bueno</v>
          </cell>
          <cell r="U146" t="str">
            <v>Mach Praxila</v>
          </cell>
        </row>
        <row r="147">
          <cell r="J147" t="str">
            <v>42-05-02-01-0139</v>
          </cell>
          <cell r="K147" t="str">
            <v>42-78</v>
          </cell>
          <cell r="L147" t="str">
            <v>42-05-02-01-0139</v>
          </cell>
          <cell r="M147" t="str">
            <v xml:space="preserve">Aparato tracción cervical </v>
          </cell>
          <cell r="O147" t="str">
            <v>EQUIPOS CLINICOS</v>
          </cell>
          <cell r="P147">
            <v>70890</v>
          </cell>
          <cell r="T147" t="str">
            <v>Regular</v>
          </cell>
          <cell r="U147" t="str">
            <v>N/T</v>
          </cell>
        </row>
        <row r="148">
          <cell r="J148" t="str">
            <v>42-05-02-01-0140</v>
          </cell>
          <cell r="K148" t="str">
            <v>42-2930</v>
          </cell>
          <cell r="L148" t="str">
            <v>42-05-02-01-0140</v>
          </cell>
          <cell r="M148" t="str">
            <v>Estimulador pie marca Carci</v>
          </cell>
          <cell r="O148" t="str">
            <v>EQUIPOS CLINICOS</v>
          </cell>
          <cell r="P148">
            <v>87567</v>
          </cell>
          <cell r="T148" t="str">
            <v>Bueno</v>
          </cell>
          <cell r="U148" t="str">
            <v>Carci</v>
          </cell>
        </row>
        <row r="149">
          <cell r="J149" t="str">
            <v>42-05-02-01-0141</v>
          </cell>
          <cell r="K149" t="str">
            <v>42-1549</v>
          </cell>
          <cell r="L149" t="str">
            <v>42-05-02-01-0141</v>
          </cell>
          <cell r="M149" t="str">
            <v>Podoscopio, cubierta de cristal de 40x50x25, cajón de melamina</v>
          </cell>
          <cell r="O149" t="str">
            <v>EQUIPOS CLINICOS</v>
          </cell>
          <cell r="P149">
            <v>86380</v>
          </cell>
          <cell r="T149" t="str">
            <v>Bueno</v>
          </cell>
          <cell r="U149" t="str">
            <v>N/T</v>
          </cell>
        </row>
        <row r="150">
          <cell r="J150" t="str">
            <v>42-05-02-01-0142</v>
          </cell>
          <cell r="K150" t="str">
            <v>42-1927</v>
          </cell>
          <cell r="L150" t="str">
            <v>42-05-02-01-0142</v>
          </cell>
          <cell r="M150" t="str">
            <v>Esfingomanómetro de Mercurio KT 501</v>
          </cell>
          <cell r="O150" t="str">
            <v>EQUIPOS CLINICOS</v>
          </cell>
          <cell r="P150">
            <v>50990</v>
          </cell>
          <cell r="T150" t="str">
            <v>Bueno</v>
          </cell>
          <cell r="U150" t="str">
            <v>N/T</v>
          </cell>
        </row>
        <row r="151">
          <cell r="J151" t="str">
            <v>42-04-07-00-0143</v>
          </cell>
          <cell r="K151" t="str">
            <v>42-2528</v>
          </cell>
          <cell r="L151" t="str">
            <v>42-04-07-00-0143</v>
          </cell>
          <cell r="M151" t="str">
            <v>Set bandas elásticas Thera Band 5 colores procedencia USA</v>
          </cell>
          <cell r="N151" t="str">
            <v>GIMNASIO</v>
          </cell>
          <cell r="O151" t="str">
            <v>OTROS</v>
          </cell>
          <cell r="P151">
            <v>110003</v>
          </cell>
          <cell r="T151" t="str">
            <v>Bueno</v>
          </cell>
          <cell r="U151" t="str">
            <v>N/T</v>
          </cell>
        </row>
        <row r="152">
          <cell r="J152" t="str">
            <v>42-05-02-01-0144</v>
          </cell>
          <cell r="K152" t="str">
            <v>42-2529</v>
          </cell>
          <cell r="L152" t="str">
            <v>42-05-02-01-0144</v>
          </cell>
          <cell r="M152" t="str">
            <v>Balón terapeutico Thera Band color gris 85 cms.</v>
          </cell>
          <cell r="O152" t="str">
            <v>EQUIPOS CLINICOS</v>
          </cell>
          <cell r="P152">
            <v>49000</v>
          </cell>
          <cell r="T152" t="str">
            <v>Bueno</v>
          </cell>
          <cell r="U152" t="str">
            <v>N/T</v>
          </cell>
        </row>
        <row r="153">
          <cell r="J153" t="str">
            <v>42-04-07-00-0145</v>
          </cell>
          <cell r="K153" t="str">
            <v>42-2530</v>
          </cell>
          <cell r="L153" t="str">
            <v>42-04-07-00-0145</v>
          </cell>
          <cell r="M153" t="str">
            <v>Mancuerna, set 6 pares de ½ a 5 Kg. con rack</v>
          </cell>
          <cell r="N153" t="str">
            <v>GIMNASIO</v>
          </cell>
          <cell r="O153" t="str">
            <v>OTROS</v>
          </cell>
          <cell r="P153">
            <v>99000</v>
          </cell>
          <cell r="T153" t="str">
            <v>Bueno</v>
          </cell>
          <cell r="U153" t="str">
            <v>N/T</v>
          </cell>
        </row>
        <row r="154">
          <cell r="J154" t="str">
            <v>42-04-07-00-0146</v>
          </cell>
          <cell r="K154" t="str">
            <v>42-2531</v>
          </cell>
          <cell r="L154" t="str">
            <v>42-04-07-00-0146</v>
          </cell>
          <cell r="M154" t="str">
            <v>Turbión marca Medline modelo TB 745</v>
          </cell>
          <cell r="N154" t="str">
            <v>GIMNASIO</v>
          </cell>
          <cell r="O154" t="str">
            <v>OTROS</v>
          </cell>
          <cell r="P154">
            <v>100000</v>
          </cell>
          <cell r="T154" t="str">
            <v>Bueno</v>
          </cell>
          <cell r="U154" t="str">
            <v>Medline</v>
          </cell>
        </row>
        <row r="155">
          <cell r="J155" t="str">
            <v>42-04-07-00-0147</v>
          </cell>
          <cell r="K155" t="str">
            <v>42-2532</v>
          </cell>
          <cell r="L155" t="str">
            <v>42-04-07-00-0147</v>
          </cell>
          <cell r="M155" t="str">
            <v>Rueda hombro marca IOR Nacional</v>
          </cell>
          <cell r="N155" t="str">
            <v>GIMNASIO</v>
          </cell>
          <cell r="O155" t="str">
            <v>OTROS</v>
          </cell>
          <cell r="P155">
            <v>60900</v>
          </cell>
          <cell r="T155" t="str">
            <v>Bueno</v>
          </cell>
          <cell r="U155" t="str">
            <v>IOR</v>
          </cell>
        </row>
        <row r="156">
          <cell r="J156" t="str">
            <v>42-04-07-00-0148</v>
          </cell>
          <cell r="K156" t="str">
            <v>42-2533</v>
          </cell>
          <cell r="L156" t="str">
            <v>42-04-07-00-0148</v>
          </cell>
          <cell r="M156" t="str">
            <v>Maquina onda corta marca Enraf Nonious Mod. Curapuls 670 S/Nº 14142</v>
          </cell>
          <cell r="N156" t="str">
            <v>GIMNASIO</v>
          </cell>
          <cell r="O156" t="str">
            <v>OTROS</v>
          </cell>
          <cell r="P156">
            <v>300780</v>
          </cell>
          <cell r="T156" t="str">
            <v>Bueno</v>
          </cell>
          <cell r="U156" t="str">
            <v>Enraf</v>
          </cell>
        </row>
        <row r="157">
          <cell r="J157" t="str">
            <v>42-04-07-00-0149</v>
          </cell>
          <cell r="K157" t="str">
            <v>42-2534</v>
          </cell>
          <cell r="L157" t="str">
            <v>42-04-07-00-0149</v>
          </cell>
          <cell r="M157" t="str">
            <v>Set pesas lastradas ( 5 pares ) marca Enraf</v>
          </cell>
          <cell r="N157" t="str">
            <v>GIMNASIO</v>
          </cell>
          <cell r="O157" t="str">
            <v>OTROS</v>
          </cell>
          <cell r="P157">
            <v>200080</v>
          </cell>
          <cell r="T157" t="str">
            <v>Bueno</v>
          </cell>
          <cell r="U157" t="str">
            <v>Enraf</v>
          </cell>
        </row>
        <row r="158">
          <cell r="J158" t="str">
            <v>42-04-07-00-0150</v>
          </cell>
          <cell r="K158" t="str">
            <v>42-2535</v>
          </cell>
          <cell r="L158" t="str">
            <v>42-04-07-00-0150</v>
          </cell>
          <cell r="M158" t="str">
            <v>Set c/ 2 balones medicinales de cuero marca Enraf</v>
          </cell>
          <cell r="N158" t="str">
            <v>GIMNASIO</v>
          </cell>
          <cell r="O158" t="str">
            <v>OTROS</v>
          </cell>
          <cell r="P158">
            <v>70000</v>
          </cell>
          <cell r="T158" t="str">
            <v>Bueno</v>
          </cell>
          <cell r="U158" t="str">
            <v>Enraf</v>
          </cell>
        </row>
        <row r="159">
          <cell r="J159" t="str">
            <v>42-05-02-01-0151</v>
          </cell>
          <cell r="K159" t="str">
            <v>42-2536</v>
          </cell>
          <cell r="L159" t="str">
            <v>42-05-02-01-0151</v>
          </cell>
          <cell r="M159" t="str">
            <v>Bicicleta ergonométrica marca Gymna Uniphy modelo Monark 915 E</v>
          </cell>
          <cell r="O159" t="str">
            <v>EQUIPOS CLINICOS</v>
          </cell>
          <cell r="P159">
            <v>1179278</v>
          </cell>
          <cell r="T159" t="str">
            <v>Bueno</v>
          </cell>
          <cell r="U159" t="str">
            <v>Gymna Uniphy</v>
          </cell>
        </row>
        <row r="160">
          <cell r="J160" t="str">
            <v>42-05-02-01-0152</v>
          </cell>
          <cell r="K160" t="str">
            <v>42-2537</v>
          </cell>
          <cell r="L160" t="str">
            <v>42-05-02-01-0152</v>
          </cell>
          <cell r="M160" t="str">
            <v>Tens portatil marca ( G.U. ) modelo Elpha 3000 S/Nº 2005082301</v>
          </cell>
          <cell r="O160" t="str">
            <v>EQUIPOS CLINICOS</v>
          </cell>
          <cell r="P160">
            <v>109800</v>
          </cell>
          <cell r="T160" t="str">
            <v>Bueno</v>
          </cell>
          <cell r="U160" t="str">
            <v>G.U.</v>
          </cell>
        </row>
        <row r="161">
          <cell r="J161" t="str">
            <v>42-04-07-00-0153</v>
          </cell>
          <cell r="K161" t="str">
            <v>42-2538</v>
          </cell>
          <cell r="L161" t="str">
            <v>42-04-07-00-0153</v>
          </cell>
          <cell r="M161" t="str">
            <v>Juego polea contraresistencia ( G.U ) simple modelo Pulley 20 Kg.</v>
          </cell>
          <cell r="N161" t="str">
            <v>GIMNASIO</v>
          </cell>
          <cell r="O161" t="str">
            <v>OTROS</v>
          </cell>
          <cell r="P161">
            <v>370000</v>
          </cell>
          <cell r="T161" t="str">
            <v>Bueno</v>
          </cell>
          <cell r="U161" t="str">
            <v>G.U.</v>
          </cell>
        </row>
        <row r="162">
          <cell r="J162" t="str">
            <v>42-05-02-01-0154</v>
          </cell>
          <cell r="K162" t="str">
            <v>42-2540</v>
          </cell>
          <cell r="L162" t="str">
            <v>42-05-02-01-0154</v>
          </cell>
          <cell r="M162" t="str">
            <v>Tens marca Enraf Nonius Mod. Tensmed 911 S/Nº T44640</v>
          </cell>
          <cell r="O162" t="str">
            <v>EQUIPOS CLINICOS</v>
          </cell>
          <cell r="P162">
            <v>117810</v>
          </cell>
          <cell r="T162" t="str">
            <v>Bueno</v>
          </cell>
          <cell r="U162" t="str">
            <v>Enraf</v>
          </cell>
        </row>
        <row r="163">
          <cell r="J163" t="str">
            <v>42-04-07-00-0155</v>
          </cell>
          <cell r="K163" t="str">
            <v>42-2539</v>
          </cell>
          <cell r="L163" t="str">
            <v>42-04-07-00-0155</v>
          </cell>
          <cell r="M163" t="str">
            <v>Barra paralela aluminio base madera con goma</v>
          </cell>
          <cell r="N163" t="str">
            <v>GIMNASIO</v>
          </cell>
          <cell r="O163" t="str">
            <v>OTROS</v>
          </cell>
          <cell r="P163">
            <v>430398</v>
          </cell>
          <cell r="T163" t="str">
            <v>Bueno</v>
          </cell>
          <cell r="U163" t="str">
            <v>N/T</v>
          </cell>
        </row>
        <row r="164">
          <cell r="J164" t="str">
            <v>42-04-07-00-0156</v>
          </cell>
          <cell r="K164" t="str">
            <v>42-2541</v>
          </cell>
          <cell r="L164" t="str">
            <v>42-04-07-00-0156</v>
          </cell>
          <cell r="M164" t="str">
            <v>Banca de cuadriceps con pesas ( 4 ) 0,5 Kgs, ( 9 ) 1 Kg, ( 4 ) 2 Kgs, ( 4 ) 3 Kgs</v>
          </cell>
          <cell r="O164" t="str">
            <v>OTROS</v>
          </cell>
          <cell r="P164">
            <v>110000</v>
          </cell>
          <cell r="T164" t="str">
            <v>Bueno</v>
          </cell>
          <cell r="U164" t="str">
            <v>N/T</v>
          </cell>
        </row>
        <row r="165">
          <cell r="J165" t="str">
            <v>42-04-07-00-0157</v>
          </cell>
          <cell r="K165" t="str">
            <v>42-2542</v>
          </cell>
          <cell r="L165" t="str">
            <v>42-04-07-00-0157</v>
          </cell>
          <cell r="M165" t="str">
            <v>Trotadora marca Sport Art Fitness 3110 Trealmill</v>
          </cell>
          <cell r="N165" t="str">
            <v>GIMNASIO</v>
          </cell>
          <cell r="O165" t="str">
            <v>OTROS</v>
          </cell>
          <cell r="P165">
            <v>458755</v>
          </cell>
          <cell r="T165" t="str">
            <v>Bueno</v>
          </cell>
          <cell r="U165" t="str">
            <v>Sport</v>
          </cell>
        </row>
        <row r="166">
          <cell r="J166" t="str">
            <v>42-05-02-01-0158</v>
          </cell>
          <cell r="K166" t="str">
            <v>42-3252</v>
          </cell>
          <cell r="L166" t="str">
            <v>42-05-02-01-0158</v>
          </cell>
          <cell r="M166" t="str">
            <v>Bicicleta estática marca Life Fitness Part. BAS-000X-0203  S/Nº BAS110806022475</v>
          </cell>
          <cell r="O166" t="str">
            <v>EQUIPOS CLINICOS</v>
          </cell>
          <cell r="P166">
            <v>1178100</v>
          </cell>
          <cell r="T166" t="str">
            <v>Bueno</v>
          </cell>
          <cell r="U166" t="str">
            <v>N/T</v>
          </cell>
        </row>
        <row r="167">
          <cell r="J167" t="str">
            <v>42-05-02-01-0159</v>
          </cell>
          <cell r="K167" t="str">
            <v>42-3254</v>
          </cell>
          <cell r="L167" t="str">
            <v>42-05-02-01-0159</v>
          </cell>
          <cell r="M167" t="str">
            <v>Escalera de dedos</v>
          </cell>
          <cell r="O167" t="str">
            <v>EQUIPOS CLINICOS</v>
          </cell>
          <cell r="P167">
            <v>35694</v>
          </cell>
          <cell r="T167" t="str">
            <v>Bueno</v>
          </cell>
          <cell r="U167" t="str">
            <v>N/T</v>
          </cell>
        </row>
        <row r="168">
          <cell r="J168" t="str">
            <v>42-04-03-00-0160</v>
          </cell>
          <cell r="K168" t="str">
            <v>42-83</v>
          </cell>
          <cell r="L168" t="str">
            <v>42-04-03-00-0160</v>
          </cell>
          <cell r="M168" t="str">
            <v>Escritorio de madera 2 cajones barniz natural de 123x57x81 cms.</v>
          </cell>
          <cell r="O168" t="str">
            <v>ESCRITORIOS</v>
          </cell>
          <cell r="P168">
            <v>89000</v>
          </cell>
          <cell r="T168" t="str">
            <v>Bueno</v>
          </cell>
          <cell r="U168" t="str">
            <v>N/T</v>
          </cell>
        </row>
        <row r="169">
          <cell r="J169" t="str">
            <v>42-04-02-00-0161</v>
          </cell>
          <cell r="K169" t="str">
            <v>42-1315</v>
          </cell>
          <cell r="L169" t="str">
            <v>42-04-02-00-0161</v>
          </cell>
          <cell r="M169" t="str">
            <v>Silla computacional color gris G Lif</v>
          </cell>
          <cell r="O169" t="str">
            <v>SILLAS</v>
          </cell>
          <cell r="P169">
            <v>42000</v>
          </cell>
          <cell r="T169" t="str">
            <v>Bueno</v>
          </cell>
          <cell r="U169" t="str">
            <v>N/T</v>
          </cell>
        </row>
        <row r="170">
          <cell r="J170" t="str">
            <v>42-04-02-00-0162</v>
          </cell>
          <cell r="K170" t="str">
            <v>42-2544</v>
          </cell>
          <cell r="L170" t="str">
            <v>42-04-02-00-0162</v>
          </cell>
          <cell r="M170" t="str">
            <v>Silla mixta</v>
          </cell>
          <cell r="O170" t="str">
            <v>SILLAS</v>
          </cell>
          <cell r="P170">
            <v>6902</v>
          </cell>
          <cell r="T170" t="str">
            <v>Bueno</v>
          </cell>
          <cell r="U170" t="str">
            <v>N/T</v>
          </cell>
        </row>
        <row r="171">
          <cell r="J171" t="str">
            <v>42-04-02-00-0163</v>
          </cell>
          <cell r="K171" t="str">
            <v>42-2545</v>
          </cell>
          <cell r="L171" t="str">
            <v>42-04-02-00-0163</v>
          </cell>
          <cell r="M171" t="str">
            <v>Silla mixta</v>
          </cell>
          <cell r="O171" t="str">
            <v>SILLAS</v>
          </cell>
          <cell r="P171">
            <v>6902</v>
          </cell>
          <cell r="T171" t="str">
            <v>Bueno</v>
          </cell>
          <cell r="U171" t="str">
            <v>N/T</v>
          </cell>
        </row>
        <row r="172">
          <cell r="J172" t="str">
            <v>42-04-02-00-0164</v>
          </cell>
          <cell r="K172" t="str">
            <v>42-901</v>
          </cell>
          <cell r="L172" t="str">
            <v>42-04-02-00-0164</v>
          </cell>
          <cell r="M172" t="str">
            <v>Silla mixta con pergamoide color crema</v>
          </cell>
          <cell r="O172" t="str">
            <v>SILLAS</v>
          </cell>
          <cell r="P172">
            <v>6902</v>
          </cell>
          <cell r="T172" t="str">
            <v>Bueno</v>
          </cell>
          <cell r="U172" t="str">
            <v>N/T</v>
          </cell>
        </row>
        <row r="173">
          <cell r="J173" t="str">
            <v>42-04-02-00-0165</v>
          </cell>
          <cell r="K173" t="str">
            <v>42-2547</v>
          </cell>
          <cell r="L173" t="str">
            <v>42-04-02-00-0165</v>
          </cell>
          <cell r="M173" t="str">
            <v>Silla redonda con respaldo 5 ruedas color crema</v>
          </cell>
          <cell r="O173" t="str">
            <v>SILLAS</v>
          </cell>
          <cell r="P173">
            <v>42500</v>
          </cell>
          <cell r="T173" t="str">
            <v>Bueno</v>
          </cell>
          <cell r="U173" t="str">
            <v>N/T</v>
          </cell>
        </row>
        <row r="174">
          <cell r="J174" t="str">
            <v>42-04-02-00-0166</v>
          </cell>
          <cell r="K174" t="str">
            <v>42-2467</v>
          </cell>
          <cell r="L174" t="str">
            <v>42-04-02-00-0166</v>
          </cell>
          <cell r="M174" t="str">
            <v>Silla mixta asiento y respaldo en formalita café claro</v>
          </cell>
          <cell r="O174" t="str">
            <v>SILLAS</v>
          </cell>
          <cell r="P174">
            <v>42500</v>
          </cell>
          <cell r="T174" t="str">
            <v>Bueno</v>
          </cell>
          <cell r="U174" t="str">
            <v>N/T</v>
          </cell>
        </row>
        <row r="175">
          <cell r="J175" t="str">
            <v>42-04-02-00-0167</v>
          </cell>
          <cell r="K175" t="str">
            <v>42-908</v>
          </cell>
          <cell r="L175" t="str">
            <v>42-04-02-00-0167</v>
          </cell>
          <cell r="M175" t="str">
            <v>Silla mixta asiento y respaldo en formalita café claro</v>
          </cell>
          <cell r="O175" t="str">
            <v>SILLAS</v>
          </cell>
          <cell r="P175">
            <v>42500</v>
          </cell>
          <cell r="T175" t="str">
            <v>Bueno</v>
          </cell>
          <cell r="U175" t="str">
            <v>N/T</v>
          </cell>
        </row>
        <row r="176">
          <cell r="J176" t="str">
            <v>42-04-06-00-0168</v>
          </cell>
          <cell r="K176" t="str">
            <v>42-88</v>
          </cell>
          <cell r="L176" t="str">
            <v>42-04-06-00-0168</v>
          </cell>
          <cell r="M176" t="str">
            <v>Mueble de madera barniz natural con 2 divisiones de 102x220x50 cms.  con 2 puertas correderas</v>
          </cell>
          <cell r="O176" t="str">
            <v>REPISA</v>
          </cell>
          <cell r="P176">
            <v>69432</v>
          </cell>
          <cell r="T176" t="str">
            <v>Bueno</v>
          </cell>
          <cell r="U176" t="str">
            <v>N/T</v>
          </cell>
        </row>
        <row r="177">
          <cell r="J177" t="str">
            <v>42-04-06-00-0169</v>
          </cell>
          <cell r="K177" t="str">
            <v>42-2543</v>
          </cell>
          <cell r="L177" t="str">
            <v>42-04-06-00-0169</v>
          </cell>
          <cell r="M177" t="str">
            <v>Mueble pared 2 divisiones 95x88x35 cms.</v>
          </cell>
          <cell r="O177" t="str">
            <v>REPISA</v>
          </cell>
          <cell r="P177">
            <v>39780</v>
          </cell>
          <cell r="T177" t="str">
            <v>Bueno</v>
          </cell>
          <cell r="U177" t="str">
            <v>N/T</v>
          </cell>
        </row>
        <row r="178">
          <cell r="J178" t="str">
            <v>42-04-01-00-0170</v>
          </cell>
          <cell r="K178" t="str">
            <v>42-95</v>
          </cell>
          <cell r="L178" t="str">
            <v>42-04-01-00-0170</v>
          </cell>
          <cell r="M178" t="str">
            <v>Mesa metálica con cubierta de formalita color verde de 55x45x80 cms.</v>
          </cell>
          <cell r="O178" t="str">
            <v>MESAS</v>
          </cell>
          <cell r="P178">
            <v>20000</v>
          </cell>
          <cell r="T178" t="str">
            <v>Bueno</v>
          </cell>
          <cell r="U178" t="str">
            <v>N/T</v>
          </cell>
        </row>
        <row r="179">
          <cell r="J179" t="str">
            <v>42-04-01-00-0171</v>
          </cell>
          <cell r="K179" t="str">
            <v>42-96</v>
          </cell>
          <cell r="L179" t="str">
            <v>42-04-01-00-0171</v>
          </cell>
          <cell r="M179" t="str">
            <v>Mesa metálica con cubierta de formalita color verde de 55x45x80 cms.</v>
          </cell>
          <cell r="O179" t="str">
            <v>MESAS</v>
          </cell>
          <cell r="P179">
            <v>20000</v>
          </cell>
          <cell r="T179" t="str">
            <v>Bueno</v>
          </cell>
          <cell r="U179" t="str">
            <v>N/T</v>
          </cell>
        </row>
        <row r="180">
          <cell r="J180" t="str">
            <v>42-04-01-00-0172</v>
          </cell>
          <cell r="K180" t="str">
            <v>42-97</v>
          </cell>
          <cell r="L180" t="str">
            <v>42-04-01-00-0172</v>
          </cell>
          <cell r="M180" t="str">
            <v>Mesa de madera 2 repisas color blanco de 86x46x40 cms.</v>
          </cell>
          <cell r="O180" t="str">
            <v>MESAS</v>
          </cell>
          <cell r="P180">
            <v>26955</v>
          </cell>
          <cell r="T180" t="str">
            <v>Bueno</v>
          </cell>
          <cell r="U180" t="str">
            <v>N/T</v>
          </cell>
        </row>
        <row r="181">
          <cell r="J181" t="str">
            <v>42-05-02-01-0173</v>
          </cell>
          <cell r="K181" t="str">
            <v>42-98</v>
          </cell>
          <cell r="L181" t="str">
            <v>42-05-02-01-0173</v>
          </cell>
          <cell r="M181" t="str">
            <v>Escabel mixto de 2 peldaños</v>
          </cell>
          <cell r="O181" t="str">
            <v>EQUIPOS CLINICOS</v>
          </cell>
          <cell r="P181">
            <v>17850</v>
          </cell>
          <cell r="T181" t="str">
            <v>Bueno</v>
          </cell>
          <cell r="U181" t="str">
            <v>N/T</v>
          </cell>
        </row>
        <row r="182">
          <cell r="J182" t="str">
            <v>42-04-07-00-0174</v>
          </cell>
          <cell r="K182" t="str">
            <v>42-98B</v>
          </cell>
          <cell r="L182" t="str">
            <v>42-04-07-00-0174</v>
          </cell>
          <cell r="M182" t="str">
            <v>Percha de madera con 4 ganchos metálicos</v>
          </cell>
          <cell r="O182" t="str">
            <v>OTROS</v>
          </cell>
          <cell r="P182">
            <v>20000</v>
          </cell>
          <cell r="T182" t="str">
            <v>Bueno</v>
          </cell>
          <cell r="U182" t="str">
            <v>N/T</v>
          </cell>
        </row>
        <row r="183">
          <cell r="J183" t="str">
            <v>42-04-07-00-0175</v>
          </cell>
          <cell r="K183" t="str">
            <v>42-2549</v>
          </cell>
          <cell r="L183" t="str">
            <v>42-04-07-00-0175</v>
          </cell>
          <cell r="M183" t="str">
            <v>Dispensador jabón marca Johnson</v>
          </cell>
          <cell r="O183" t="str">
            <v>OTROS</v>
          </cell>
          <cell r="P183">
            <v>17000</v>
          </cell>
          <cell r="T183" t="str">
            <v>Bueno</v>
          </cell>
          <cell r="U183" t="str">
            <v>Johnson</v>
          </cell>
        </row>
        <row r="184">
          <cell r="J184" t="str">
            <v>42-05-02-05-0176</v>
          </cell>
          <cell r="K184" t="str">
            <v>42-3253</v>
          </cell>
          <cell r="L184" t="str">
            <v>42-05-02-05-0176</v>
          </cell>
          <cell r="M184" t="str">
            <v>Extintor Anhidrido Carbonico 2 Kgs.</v>
          </cell>
          <cell r="O184" t="str">
            <v>EQUIPOS DE SEGURIDAD</v>
          </cell>
          <cell r="P184">
            <v>25000</v>
          </cell>
          <cell r="T184" t="str">
            <v>Bueno</v>
          </cell>
          <cell r="U184" t="str">
            <v>N/T</v>
          </cell>
        </row>
        <row r="185">
          <cell r="J185" t="str">
            <v>42-04-07-00-0177</v>
          </cell>
          <cell r="K185" t="str">
            <v>42-2573</v>
          </cell>
          <cell r="L185" t="str">
            <v>42-04-07-00-0177</v>
          </cell>
          <cell r="M185" t="str">
            <v>Diván metálico de uso médico con pergamoide, café claro</v>
          </cell>
          <cell r="O185" t="str">
            <v>OTROS</v>
          </cell>
          <cell r="P185">
            <v>202300</v>
          </cell>
          <cell r="T185" t="str">
            <v>Bueno</v>
          </cell>
          <cell r="U185" t="str">
            <v>N/T</v>
          </cell>
        </row>
        <row r="186">
          <cell r="J186" t="str">
            <v>42-04-01-00-0178</v>
          </cell>
          <cell r="K186" t="str">
            <v>42-90</v>
          </cell>
          <cell r="L186" t="str">
            <v>42-04-01-00-0178</v>
          </cell>
          <cell r="M186" t="str">
            <v>Mesón metálico color blanco</v>
          </cell>
          <cell r="O186" t="str">
            <v>MESAS</v>
          </cell>
          <cell r="P186">
            <v>89000</v>
          </cell>
          <cell r="T186" t="str">
            <v>Bueno</v>
          </cell>
          <cell r="U186" t="str">
            <v>N/T</v>
          </cell>
        </row>
        <row r="187">
          <cell r="J187" t="str">
            <v>42-04-07-00-0179</v>
          </cell>
          <cell r="K187" t="str">
            <v>42-92</v>
          </cell>
          <cell r="L187" t="str">
            <v>42-04-07-00-0179</v>
          </cell>
          <cell r="M187" t="str">
            <v>Espaldero color barniz natural 200x139x12 cms.</v>
          </cell>
          <cell r="N187" t="str">
            <v>GIMNASIO</v>
          </cell>
          <cell r="O187" t="str">
            <v>OTROS</v>
          </cell>
          <cell r="P187">
            <v>35000</v>
          </cell>
          <cell r="T187" t="str">
            <v>Bueno</v>
          </cell>
          <cell r="U187" t="str">
            <v>N/T</v>
          </cell>
        </row>
        <row r="188">
          <cell r="J188" t="str">
            <v>42-05-01-01-0180</v>
          </cell>
          <cell r="K188" t="str">
            <v>42-2527</v>
          </cell>
          <cell r="L188" t="str">
            <v>42-05-01-01-0180</v>
          </cell>
          <cell r="M188" t="str">
            <v>Citófono/ teléfono marca Nortel Network, Modelo 7000</v>
          </cell>
          <cell r="O188" t="str">
            <v>EQUIPO DE OFICINA</v>
          </cell>
          <cell r="P188">
            <v>36000</v>
          </cell>
          <cell r="T188" t="str">
            <v>Malo</v>
          </cell>
          <cell r="U188" t="str">
            <v>Nortel Network</v>
          </cell>
        </row>
        <row r="189">
          <cell r="J189" t="str">
            <v>42-05-01-01-0181</v>
          </cell>
          <cell r="K189" t="str">
            <v>42-3458</v>
          </cell>
          <cell r="L189" t="str">
            <v>42-05-01-01-0181</v>
          </cell>
          <cell r="M189" t="str">
            <v>Citófono/ teléfono marca Nortel Network, Modelo 7000</v>
          </cell>
          <cell r="O189" t="str">
            <v>EQUIPO DE OFICINA</v>
          </cell>
          <cell r="P189">
            <v>36000</v>
          </cell>
          <cell r="T189" t="str">
            <v>Bueno</v>
          </cell>
          <cell r="U189" t="str">
            <v>Nortel Network</v>
          </cell>
        </row>
        <row r="190">
          <cell r="J190" t="str">
            <v>42-05-02-01-0182</v>
          </cell>
          <cell r="K190" t="str">
            <v>42-99</v>
          </cell>
          <cell r="L190" t="str">
            <v>42-05-02-01-0182</v>
          </cell>
          <cell r="M190" t="str">
            <v>Equipo analizador de agua marca HACH</v>
          </cell>
          <cell r="O190" t="str">
            <v>EQUIPOS CLINICOS</v>
          </cell>
          <cell r="P190">
            <v>50000</v>
          </cell>
          <cell r="T190" t="str">
            <v>Bueno</v>
          </cell>
          <cell r="U190" t="str">
            <v>N/T</v>
          </cell>
        </row>
        <row r="191">
          <cell r="J191" t="str">
            <v>42-06-01-00-0183</v>
          </cell>
          <cell r="K191" t="str">
            <v>42-1480</v>
          </cell>
          <cell r="L191" t="str">
            <v>42-06-01-00-0183</v>
          </cell>
          <cell r="M191" t="str">
            <v>Impresora marca Canon  BJC-250 S/Nº ENB88660</v>
          </cell>
          <cell r="O191" t="str">
            <v>EQUIPOS COMPUTACIONALES Y PERIFÉRICOS</v>
          </cell>
          <cell r="P191">
            <v>22000</v>
          </cell>
          <cell r="T191" t="str">
            <v>Bueno</v>
          </cell>
          <cell r="U191" t="str">
            <v>Canon</v>
          </cell>
        </row>
        <row r="192">
          <cell r="J192" t="str">
            <v>42-05-01-01-0184</v>
          </cell>
          <cell r="K192" t="str">
            <v>42-2295</v>
          </cell>
          <cell r="L192" t="str">
            <v>42-05-01-01-0184</v>
          </cell>
          <cell r="M192" t="str">
            <v>Calculadora marca Aurora Mod. DT 393</v>
          </cell>
          <cell r="O192" t="str">
            <v>EQUIPO DE OFICINA</v>
          </cell>
          <cell r="P192">
            <v>7000</v>
          </cell>
          <cell r="T192" t="str">
            <v>Bueno</v>
          </cell>
          <cell r="U192" t="str">
            <v>Aurora</v>
          </cell>
        </row>
        <row r="193">
          <cell r="J193" t="str">
            <v>42-04-03-00-0185</v>
          </cell>
          <cell r="K193" t="str">
            <v>42-100</v>
          </cell>
          <cell r="L193" t="str">
            <v>42-04-03-00-0185</v>
          </cell>
          <cell r="M193" t="str">
            <v>Escritorio metálico color verde 5 cajones de 150x75 cms.</v>
          </cell>
          <cell r="O193" t="str">
            <v>ESCRITORIOS</v>
          </cell>
          <cell r="P193">
            <v>45000</v>
          </cell>
          <cell r="T193" t="str">
            <v>Bueno</v>
          </cell>
          <cell r="U193" t="str">
            <v>N/T</v>
          </cell>
        </row>
        <row r="194">
          <cell r="J194" t="str">
            <v>42-04-02-00-0186</v>
          </cell>
          <cell r="K194" t="str">
            <v>42-103</v>
          </cell>
          <cell r="L194" t="str">
            <v>42-04-02-00-0186</v>
          </cell>
          <cell r="M194" t="str">
            <v>Silla de madera tapizada en tevinil blanco</v>
          </cell>
          <cell r="O194" t="str">
            <v>SILLAS</v>
          </cell>
          <cell r="P194">
            <v>17850</v>
          </cell>
          <cell r="T194" t="str">
            <v>Bueno</v>
          </cell>
          <cell r="U194" t="str">
            <v>N/T</v>
          </cell>
        </row>
        <row r="195">
          <cell r="J195" t="str">
            <v>42-04-05-00-0187</v>
          </cell>
          <cell r="K195" t="str">
            <v>42-104</v>
          </cell>
          <cell r="L195" t="str">
            <v>42-04-05-00-0187</v>
          </cell>
          <cell r="M195" t="str">
            <v>Kardex metálico 4 gavetas color verde, marca Madensa de 45x71x130 cms</v>
          </cell>
          <cell r="O195" t="str">
            <v>KARDEX</v>
          </cell>
          <cell r="P195">
            <v>45000</v>
          </cell>
          <cell r="T195" t="str">
            <v>Bueno</v>
          </cell>
          <cell r="U195" t="str">
            <v>Madensa</v>
          </cell>
        </row>
        <row r="196">
          <cell r="J196" t="str">
            <v>42-04-05-00-0188</v>
          </cell>
          <cell r="K196" t="str">
            <v>42-1114</v>
          </cell>
          <cell r="L196" t="str">
            <v>42-04-05-00-0188</v>
          </cell>
          <cell r="M196" t="str">
            <v>Kardex Metálico 4 gavetas color verde, marca Madensa 45x71x130 cms.</v>
          </cell>
          <cell r="O196" t="str">
            <v>KARDEX</v>
          </cell>
          <cell r="P196">
            <v>45000</v>
          </cell>
          <cell r="T196" t="str">
            <v>Bueno</v>
          </cell>
          <cell r="U196" t="str">
            <v>Madensa</v>
          </cell>
        </row>
        <row r="197">
          <cell r="J197" t="str">
            <v>42-04-07-00-0189</v>
          </cell>
          <cell r="K197" t="str">
            <v>42-106</v>
          </cell>
          <cell r="L197" t="str">
            <v>42-04-07-00-0189</v>
          </cell>
          <cell r="M197" t="str">
            <v>Percha paragüero barniz natural, 4 ganchos de bronce.</v>
          </cell>
          <cell r="O197" t="str">
            <v>OTROS</v>
          </cell>
          <cell r="P197">
            <v>17350</v>
          </cell>
          <cell r="T197" t="str">
            <v>Bueno</v>
          </cell>
          <cell r="U197" t="str">
            <v>N/T</v>
          </cell>
        </row>
        <row r="198">
          <cell r="J198" t="str">
            <v>42-04-06-00-0190</v>
          </cell>
          <cell r="K198" t="str">
            <v>42-09</v>
          </cell>
          <cell r="L198" t="str">
            <v>42-04-06-00-0190</v>
          </cell>
          <cell r="M198" t="str">
            <v>Repisa masisa enchapada 2 compartimentos color barniz natural 228x35x88 cms.</v>
          </cell>
          <cell r="O198" t="str">
            <v>REPISA</v>
          </cell>
          <cell r="P198">
            <v>78000</v>
          </cell>
          <cell r="U198" t="str">
            <v>N/T</v>
          </cell>
        </row>
        <row r="199">
          <cell r="J199" t="str">
            <v>42-04-02-00-0191</v>
          </cell>
          <cell r="K199" t="str">
            <v>42-1191 B</v>
          </cell>
          <cell r="L199" t="str">
            <v>42-04-02-00-0191</v>
          </cell>
          <cell r="M199" t="str">
            <v>Silla de Madera barniz natural, asiento y respaldo tapizado en lanilla color café</v>
          </cell>
          <cell r="O199" t="str">
            <v>SILLAS</v>
          </cell>
          <cell r="P199">
            <v>17850</v>
          </cell>
          <cell r="U199" t="str">
            <v>N/T</v>
          </cell>
        </row>
        <row r="200">
          <cell r="J200" t="str">
            <v>42-04-02-00-0192</v>
          </cell>
          <cell r="K200" t="str">
            <v>42-1399</v>
          </cell>
          <cell r="L200" t="str">
            <v>42-04-02-00-0192</v>
          </cell>
          <cell r="M200" t="str">
            <v>Silla giratoria con pistón de aire tapizada en lanilla color azul</v>
          </cell>
          <cell r="O200" t="str">
            <v>SILLAS</v>
          </cell>
          <cell r="P200">
            <v>17850</v>
          </cell>
          <cell r="T200" t="str">
            <v>Bueno</v>
          </cell>
          <cell r="U200" t="str">
            <v>N/T</v>
          </cell>
        </row>
        <row r="201">
          <cell r="J201" t="str">
            <v>42-04-02-00-0193</v>
          </cell>
          <cell r="K201" t="str">
            <v>42-1605</v>
          </cell>
          <cell r="L201" t="str">
            <v>42-04-02-00-0193</v>
          </cell>
          <cell r="M201" t="str">
            <v>Silla giratoria con apoya brazos, color azul</v>
          </cell>
          <cell r="O201" t="str">
            <v>SILLAS</v>
          </cell>
          <cell r="P201">
            <v>42500</v>
          </cell>
          <cell r="T201" t="str">
            <v>Bueno</v>
          </cell>
          <cell r="U201" t="str">
            <v>N/T</v>
          </cell>
        </row>
        <row r="202">
          <cell r="J202" t="str">
            <v>42-05-01-01-0194</v>
          </cell>
          <cell r="K202" t="str">
            <v>42-108</v>
          </cell>
          <cell r="L202" t="str">
            <v>42-05-01-01-0194</v>
          </cell>
          <cell r="M202" t="str">
            <v>Perforador extrafuerte color gris</v>
          </cell>
          <cell r="O202" t="str">
            <v>EQUIPO DE OFICINA</v>
          </cell>
          <cell r="P202">
            <v>6700</v>
          </cell>
          <cell r="T202" t="str">
            <v>Bueno</v>
          </cell>
          <cell r="U202" t="str">
            <v>N/T</v>
          </cell>
        </row>
        <row r="203">
          <cell r="J203" t="str">
            <v>42-05-01-01-0195</v>
          </cell>
          <cell r="K203" t="str">
            <v>42-109</v>
          </cell>
          <cell r="L203" t="str">
            <v>42-05-01-01-0195</v>
          </cell>
          <cell r="M203" t="str">
            <v>Corchetera marca Torre color beige naranjo</v>
          </cell>
          <cell r="O203" t="str">
            <v>EQUIPO DE OFICINA</v>
          </cell>
          <cell r="P203">
            <v>3500</v>
          </cell>
          <cell r="T203" t="str">
            <v>Bueno</v>
          </cell>
          <cell r="U203" t="str">
            <v>Torre</v>
          </cell>
        </row>
        <row r="204">
          <cell r="J204" t="str">
            <v>42-04-07-00-0196</v>
          </cell>
          <cell r="K204" t="str">
            <v>42-1399B</v>
          </cell>
          <cell r="L204" t="str">
            <v>42-04-07-00-0196</v>
          </cell>
          <cell r="M204" t="str">
            <v>Canastillos de alambre para documentos</v>
          </cell>
          <cell r="O204" t="str">
            <v>OTROS</v>
          </cell>
          <cell r="P204">
            <v>20000</v>
          </cell>
          <cell r="T204" t="str">
            <v>Bueno</v>
          </cell>
          <cell r="U204" t="str">
            <v>N/T</v>
          </cell>
        </row>
        <row r="205">
          <cell r="J205" t="str">
            <v>42-04-07-00-0197</v>
          </cell>
          <cell r="K205" t="str">
            <v>42-3213</v>
          </cell>
          <cell r="L205" t="str">
            <v>42-04-07-00-0197</v>
          </cell>
          <cell r="M205" t="str">
            <v>Basurero metálico con tapa y pedal</v>
          </cell>
          <cell r="O205" t="str">
            <v>OTROS</v>
          </cell>
          <cell r="P205">
            <v>3000</v>
          </cell>
          <cell r="T205" t="str">
            <v>Bueno</v>
          </cell>
          <cell r="U205" t="str">
            <v>N/T</v>
          </cell>
        </row>
        <row r="206">
          <cell r="J206" t="str">
            <v>42-05-01-01-0198</v>
          </cell>
          <cell r="K206" t="str">
            <v>42-1979</v>
          </cell>
          <cell r="L206" t="str">
            <v>42-05-01-01-0198</v>
          </cell>
          <cell r="M206" t="str">
            <v>Citófono/ teléfono marca Nortel Network, Modelo 7000</v>
          </cell>
          <cell r="O206" t="str">
            <v>EQUIPO DE OFICINA</v>
          </cell>
          <cell r="P206">
            <v>36000</v>
          </cell>
          <cell r="T206" t="str">
            <v>Bueno</v>
          </cell>
          <cell r="U206" t="str">
            <v>Nortel Network</v>
          </cell>
        </row>
        <row r="207">
          <cell r="J207" t="str">
            <v>42-05-01-01-0199</v>
          </cell>
          <cell r="K207" t="str">
            <v>42-3277</v>
          </cell>
          <cell r="L207" t="str">
            <v>42-05-01-01-0199</v>
          </cell>
          <cell r="M207" t="str">
            <v>Calculadora Casine 12 digitos Mod. CS 809</v>
          </cell>
          <cell r="O207" t="str">
            <v>EQUIPO DE OFICINA</v>
          </cell>
          <cell r="P207">
            <v>7000</v>
          </cell>
          <cell r="T207" t="str">
            <v>Bueno</v>
          </cell>
          <cell r="U207" t="str">
            <v>Casine</v>
          </cell>
        </row>
        <row r="208">
          <cell r="J208" t="str">
            <v>42-06-01-00-0200</v>
          </cell>
          <cell r="K208" t="str">
            <v>42-3272</v>
          </cell>
          <cell r="L208" t="str">
            <v>42-06-01-00-0200</v>
          </cell>
          <cell r="M208" t="str">
            <v>Impresora HP Laser Jet P1005 Mod. CB410A S/Nº BRBs93LGBC</v>
          </cell>
          <cell r="O208" t="str">
            <v>EQUIPOS COMPUTACIONALES Y PERIFÉRICOS</v>
          </cell>
          <cell r="P208">
            <v>45000</v>
          </cell>
          <cell r="T208" t="str">
            <v>Bueno</v>
          </cell>
          <cell r="U208" t="str">
            <v>HP Laser Jet</v>
          </cell>
        </row>
        <row r="209">
          <cell r="J209" t="str">
            <v>42-06-01-00-0201</v>
          </cell>
          <cell r="K209" t="str">
            <v>42-2564</v>
          </cell>
          <cell r="L209" t="str">
            <v>42-06-01-00-0201</v>
          </cell>
          <cell r="M209" t="str">
            <v>Impresora marca Epson Mod. TM - U295 S/Nº A8DO112060</v>
          </cell>
          <cell r="O209" t="str">
            <v>EQUIPOS COMPUTACIONALES Y PERIFÉRICOS</v>
          </cell>
          <cell r="P209">
            <v>37000</v>
          </cell>
          <cell r="T209" t="str">
            <v>Bueno</v>
          </cell>
          <cell r="U209" t="str">
            <v>Epson</v>
          </cell>
        </row>
        <row r="210">
          <cell r="J210" t="str">
            <v>42-06-01-00-0202</v>
          </cell>
          <cell r="K210" t="str">
            <v>42-2136</v>
          </cell>
          <cell r="L210" t="str">
            <v>42-06-01-00-0202</v>
          </cell>
          <cell r="M210" t="str">
            <v>Impresora Oki 320 Turbo 9 PIN S/Nº 311E5005043</v>
          </cell>
          <cell r="O210" t="str">
            <v>EQUIPOS COMPUTACIONALES Y PERIFÉRICOS</v>
          </cell>
          <cell r="P210">
            <v>120000</v>
          </cell>
          <cell r="T210" t="str">
            <v>Bueno</v>
          </cell>
          <cell r="U210" t="str">
            <v>Oki</v>
          </cell>
        </row>
        <row r="211">
          <cell r="J211" t="str">
            <v>42-05-01-01-0203</v>
          </cell>
          <cell r="K211" t="str">
            <v>42-2565</v>
          </cell>
          <cell r="L211" t="str">
            <v>42-05-01-01-0203</v>
          </cell>
          <cell r="M211" t="str">
            <v>Radio CD marca RCA Mod. RCD 002 S/Nº 0631</v>
          </cell>
          <cell r="O211" t="str">
            <v>EQUIPO DE OFICINA</v>
          </cell>
          <cell r="P211">
            <v>53710</v>
          </cell>
          <cell r="T211" t="str">
            <v>Bueno</v>
          </cell>
          <cell r="U211" t="str">
            <v>RCA</v>
          </cell>
        </row>
        <row r="212">
          <cell r="J212" t="str">
            <v>42-05-01-01-0204</v>
          </cell>
          <cell r="K212" t="str">
            <v>42-1807</v>
          </cell>
          <cell r="L212" t="str">
            <v>42-05-01-01-0204</v>
          </cell>
          <cell r="M212" t="str">
            <v>Radiador Óleo eléctrico marca Somela con ruedas</v>
          </cell>
          <cell r="N212">
            <v>1</v>
          </cell>
          <cell r="O212" t="str">
            <v>EQUIPO DE OFICINA</v>
          </cell>
          <cell r="P212">
            <v>36000</v>
          </cell>
          <cell r="T212" t="str">
            <v>Bueno</v>
          </cell>
          <cell r="U212" t="str">
            <v>Somela</v>
          </cell>
        </row>
        <row r="213">
          <cell r="J213" t="str">
            <v>42-04-07-00-0205</v>
          </cell>
          <cell r="K213" t="str">
            <v>42-3273</v>
          </cell>
          <cell r="L213" t="str">
            <v>42-04-07-00-0205</v>
          </cell>
          <cell r="M213" t="str">
            <v>Indicador de turno marca Turnotronics CSL</v>
          </cell>
          <cell r="N213">
            <v>1</v>
          </cell>
          <cell r="O213" t="str">
            <v>OTROS</v>
          </cell>
          <cell r="P213">
            <v>30000</v>
          </cell>
          <cell r="T213" t="str">
            <v>Bueno</v>
          </cell>
          <cell r="U213" t="str">
            <v>Turnotronics</v>
          </cell>
        </row>
        <row r="214">
          <cell r="J214" t="str">
            <v>42-04-07-00-0206</v>
          </cell>
          <cell r="K214" t="str">
            <v>42-3274</v>
          </cell>
          <cell r="L214" t="str">
            <v>42-04-07-00-0206</v>
          </cell>
          <cell r="M214" t="str">
            <v>Indicador de turno marca Turnotronics CSL</v>
          </cell>
          <cell r="N214">
            <v>1</v>
          </cell>
          <cell r="O214" t="str">
            <v>OTROS</v>
          </cell>
          <cell r="P214">
            <v>30000</v>
          </cell>
          <cell r="T214" t="str">
            <v>Bueno</v>
          </cell>
          <cell r="U214" t="str">
            <v>Turnotronics</v>
          </cell>
        </row>
        <row r="215">
          <cell r="J215" t="str">
            <v>42-04-07-00-0207</v>
          </cell>
          <cell r="K215" t="str">
            <v>42-3275</v>
          </cell>
          <cell r="L215" t="str">
            <v>42-04-07-00-0207</v>
          </cell>
          <cell r="M215" t="str">
            <v>Indicador de turno marca Turnotronics CSL</v>
          </cell>
          <cell r="N215">
            <v>1</v>
          </cell>
          <cell r="O215" t="str">
            <v>OTROS</v>
          </cell>
          <cell r="P215">
            <v>30000</v>
          </cell>
          <cell r="T215" t="str">
            <v>Bueno</v>
          </cell>
          <cell r="U215" t="str">
            <v>Turnotronics</v>
          </cell>
        </row>
        <row r="216">
          <cell r="J216" t="str">
            <v>42-05-02-01-0208</v>
          </cell>
          <cell r="K216" t="str">
            <v>42-114</v>
          </cell>
          <cell r="L216" t="str">
            <v>42-05-02-01-0208</v>
          </cell>
          <cell r="M216" t="str">
            <v>Escabel mixto de 2 peldaños color blanco</v>
          </cell>
          <cell r="O216" t="str">
            <v>EQUIPOS CLINICOS</v>
          </cell>
          <cell r="P216">
            <v>17850</v>
          </cell>
          <cell r="T216" t="str">
            <v>Bueno</v>
          </cell>
          <cell r="U216" t="str">
            <v>N/T</v>
          </cell>
        </row>
        <row r="217">
          <cell r="J217" t="str">
            <v>42-05-02-06-0209</v>
          </cell>
          <cell r="K217" t="str">
            <v>42-121</v>
          </cell>
          <cell r="L217" t="str">
            <v>42-05-02-06-0209</v>
          </cell>
          <cell r="M217" t="str">
            <v>Escala tijera de madera 96x43 cms.</v>
          </cell>
          <cell r="O217" t="str">
            <v>HERRAMIENTAS</v>
          </cell>
          <cell r="P217">
            <v>35641</v>
          </cell>
          <cell r="T217" t="str">
            <v>Bueno</v>
          </cell>
          <cell r="U217" t="str">
            <v>N/T</v>
          </cell>
        </row>
        <row r="218">
          <cell r="J218" t="str">
            <v>42-04-03-00-0210</v>
          </cell>
          <cell r="K218" t="str">
            <v>42-2953</v>
          </cell>
          <cell r="L218" t="str">
            <v>42-04-03-00-0210</v>
          </cell>
          <cell r="M218" t="str">
            <v>Escritorio melamina blanco c/ 6 cajones, 1 compartimento 187x59x78 cms.</v>
          </cell>
          <cell r="O218" t="str">
            <v>ESCRITORIOS</v>
          </cell>
          <cell r="P218">
            <v>65555</v>
          </cell>
          <cell r="T218" t="str">
            <v>Bueno</v>
          </cell>
          <cell r="U218" t="str">
            <v>N/T</v>
          </cell>
        </row>
        <row r="219">
          <cell r="J219" t="str">
            <v>42-04-03-00-0211</v>
          </cell>
          <cell r="K219" t="str">
            <v>42-3484</v>
          </cell>
          <cell r="L219" t="str">
            <v>42-04-03-00-0211</v>
          </cell>
          <cell r="M219" t="str">
            <v>Escritorio computación con 1 cajon , 1 bandeja color nogal con plomo de 121x75x61</v>
          </cell>
          <cell r="O219" t="str">
            <v>ESCRITORIOS</v>
          </cell>
          <cell r="P219">
            <v>77350</v>
          </cell>
          <cell r="T219" t="str">
            <v>Bueno</v>
          </cell>
          <cell r="U219" t="str">
            <v>N/T</v>
          </cell>
        </row>
        <row r="220">
          <cell r="J220" t="str">
            <v>42-04-03-00-0212</v>
          </cell>
          <cell r="K220" t="str">
            <v>42-2947</v>
          </cell>
          <cell r="L220" t="str">
            <v>42-04-03-00-0212</v>
          </cell>
          <cell r="M220" t="str">
            <v>Escritorio melamina blanca 6 cajones 187x59x78 cms.</v>
          </cell>
          <cell r="O220" t="str">
            <v>ESCRITORIOS</v>
          </cell>
          <cell r="P220">
            <v>65555</v>
          </cell>
          <cell r="T220" t="str">
            <v>Bueno</v>
          </cell>
          <cell r="U220" t="str">
            <v>N/T</v>
          </cell>
        </row>
        <row r="221">
          <cell r="J221" t="str">
            <v>42-04-06-00-0213</v>
          </cell>
          <cell r="K221" t="str">
            <v>42-2954</v>
          </cell>
          <cell r="L221" t="str">
            <v>42-04-06-00-0213</v>
          </cell>
          <cell r="M221" t="str">
            <v>Repisa para fichas, base metálica con melamina blanca 390x32x210 cms.</v>
          </cell>
          <cell r="O221" t="str">
            <v>REPISA</v>
          </cell>
          <cell r="P221">
            <v>60000</v>
          </cell>
          <cell r="T221" t="str">
            <v>Bueno</v>
          </cell>
          <cell r="U221" t="str">
            <v>N/T</v>
          </cell>
        </row>
        <row r="222">
          <cell r="J222" t="str">
            <v>42-04-06-00-0214</v>
          </cell>
          <cell r="K222" t="str">
            <v>42-2955</v>
          </cell>
          <cell r="L222" t="str">
            <v>42-04-06-00-0214</v>
          </cell>
          <cell r="M222" t="str">
            <v>Repisa para fichas, base metálica con melamina blanca 204x32x210 cms.</v>
          </cell>
          <cell r="O222" t="str">
            <v>REPISA</v>
          </cell>
          <cell r="P222">
            <v>54000</v>
          </cell>
          <cell r="T222" t="str">
            <v>Bueno</v>
          </cell>
          <cell r="U222" t="str">
            <v>N/T</v>
          </cell>
        </row>
        <row r="223">
          <cell r="J223" t="str">
            <v>42-04-06-00-0215</v>
          </cell>
          <cell r="K223" t="str">
            <v>42-2956</v>
          </cell>
          <cell r="L223" t="str">
            <v>42-04-06-00-0215</v>
          </cell>
          <cell r="M223" t="str">
            <v>Repisa para fichas, base metálica con melamina blanca 204x60x200 cms.</v>
          </cell>
          <cell r="O223" t="str">
            <v>REPISA</v>
          </cell>
          <cell r="P223">
            <v>54000</v>
          </cell>
          <cell r="T223" t="str">
            <v>Bueno</v>
          </cell>
          <cell r="U223" t="str">
            <v>N/T</v>
          </cell>
        </row>
        <row r="224">
          <cell r="J224" t="str">
            <v>42-04-06-00-0216</v>
          </cell>
          <cell r="K224" t="str">
            <v>42-2957</v>
          </cell>
          <cell r="L224" t="str">
            <v>42-04-06-00-0216</v>
          </cell>
          <cell r="M224" t="str">
            <v>Repisa para fichas, base metálica con melamina blanca 330x32x121 cms.</v>
          </cell>
          <cell r="O224" t="str">
            <v>REPISA</v>
          </cell>
          <cell r="P224">
            <v>59000</v>
          </cell>
          <cell r="T224" t="str">
            <v>Bueno</v>
          </cell>
          <cell r="U224" t="str">
            <v>N/T</v>
          </cell>
        </row>
        <row r="225">
          <cell r="J225" t="str">
            <v>42-04-06-00-0217</v>
          </cell>
          <cell r="K225" t="str">
            <v>42-2958</v>
          </cell>
          <cell r="L225" t="str">
            <v>42-04-06-00-0217</v>
          </cell>
          <cell r="M225" t="str">
            <v>Repisa para fichas, base metálica con melamina blanca 204x32x200 cms.</v>
          </cell>
          <cell r="O225" t="str">
            <v>REPISA</v>
          </cell>
          <cell r="P225">
            <v>35000</v>
          </cell>
          <cell r="T225" t="str">
            <v>Bueno</v>
          </cell>
          <cell r="U225" t="str">
            <v>N/T</v>
          </cell>
        </row>
        <row r="226">
          <cell r="J226" t="str">
            <v>42-04-06-00-0218</v>
          </cell>
          <cell r="K226" t="str">
            <v>42-2959</v>
          </cell>
          <cell r="L226" t="str">
            <v>42-04-06-00-0218</v>
          </cell>
          <cell r="M226" t="str">
            <v>Repisa para fichas, base metálica con melamina blanca 270x60x200 cms.</v>
          </cell>
          <cell r="O226" t="str">
            <v>REPISA</v>
          </cell>
          <cell r="P226">
            <v>35000</v>
          </cell>
          <cell r="T226" t="str">
            <v>Bueno</v>
          </cell>
          <cell r="U226" t="str">
            <v>N/T</v>
          </cell>
        </row>
        <row r="227">
          <cell r="J227" t="str">
            <v>42-04-06-00-0219</v>
          </cell>
          <cell r="K227" t="str">
            <v>42-2960</v>
          </cell>
          <cell r="L227" t="str">
            <v>42-04-06-00-0219</v>
          </cell>
          <cell r="M227" t="str">
            <v>Repisa para fichas, base metálica con melamina blanca 204x32x200 cms.</v>
          </cell>
          <cell r="O227" t="str">
            <v>REPISA</v>
          </cell>
          <cell r="P227">
            <v>35000</v>
          </cell>
          <cell r="T227" t="str">
            <v>Bueno</v>
          </cell>
          <cell r="U227" t="str">
            <v>N/T</v>
          </cell>
        </row>
        <row r="228">
          <cell r="J228" t="str">
            <v>42-04-02-00-0220</v>
          </cell>
          <cell r="K228" t="str">
            <v>42-1816</v>
          </cell>
          <cell r="L228" t="str">
            <v>42-04-02-00-0220</v>
          </cell>
          <cell r="M228" t="str">
            <v>Silla giratoria Tyson fija color azul</v>
          </cell>
          <cell r="O228" t="str">
            <v>SILLAS</v>
          </cell>
          <cell r="P228">
            <v>13584</v>
          </cell>
          <cell r="T228" t="str">
            <v>Bueno</v>
          </cell>
          <cell r="U228" t="str">
            <v>N/T</v>
          </cell>
        </row>
        <row r="229">
          <cell r="J229" t="str">
            <v>42-04-02-00-0221</v>
          </cell>
          <cell r="K229" t="str">
            <v>42-3469</v>
          </cell>
          <cell r="L229" t="str">
            <v>42-04-02-00-0221</v>
          </cell>
          <cell r="M229" t="str">
            <v>Silla giratoria c/apoyo de brazos  5 ruedas color azul</v>
          </cell>
          <cell r="O229" t="str">
            <v>SILLAS</v>
          </cell>
          <cell r="P229">
            <v>42500</v>
          </cell>
          <cell r="T229" t="str">
            <v>Bueno</v>
          </cell>
          <cell r="U229" t="str">
            <v>N/T</v>
          </cell>
        </row>
        <row r="230">
          <cell r="J230" t="str">
            <v>42-04-02-00-0222</v>
          </cell>
          <cell r="K230" t="str">
            <v>42-3473</v>
          </cell>
          <cell r="L230" t="str">
            <v>42-04-02-00-0222</v>
          </cell>
          <cell r="M230" t="str">
            <v>Silla ergonométrica c/apoya brazos y pies 5 ruedas color azul</v>
          </cell>
          <cell r="O230" t="str">
            <v>SILLAS</v>
          </cell>
          <cell r="P230">
            <v>42500</v>
          </cell>
          <cell r="T230" t="str">
            <v>Bueno</v>
          </cell>
          <cell r="U230" t="str">
            <v>N/T</v>
          </cell>
        </row>
        <row r="231">
          <cell r="J231" t="str">
            <v>42-04-02-00-0223</v>
          </cell>
          <cell r="K231" t="str">
            <v>42-3474</v>
          </cell>
          <cell r="L231" t="str">
            <v>42-04-02-00-0223</v>
          </cell>
          <cell r="M231" t="str">
            <v>Silla ergonométrica c/apoya brazos y pies 5 ruedas color azul</v>
          </cell>
          <cell r="O231" t="str">
            <v>SILLAS</v>
          </cell>
          <cell r="P231">
            <v>42500</v>
          </cell>
          <cell r="T231" t="str">
            <v>Bueno</v>
          </cell>
          <cell r="U231" t="str">
            <v>N/T</v>
          </cell>
        </row>
        <row r="232">
          <cell r="J232" t="str">
            <v>42-04-02-00-0224</v>
          </cell>
          <cell r="K232" t="str">
            <v>42-1307</v>
          </cell>
          <cell r="L232" t="str">
            <v>42-04-02-00-0224</v>
          </cell>
          <cell r="M232" t="str">
            <v>Silla giratoria color gris G Lift, 5 ruedas</v>
          </cell>
          <cell r="O232" t="str">
            <v>SILLAS</v>
          </cell>
          <cell r="P232">
            <v>42500</v>
          </cell>
          <cell r="T232" t="str">
            <v>Bueno</v>
          </cell>
          <cell r="U232" t="str">
            <v>N/T</v>
          </cell>
        </row>
        <row r="233">
          <cell r="J233" t="str">
            <v>42-04-02-00-0225</v>
          </cell>
          <cell r="K233" t="str">
            <v>42-1335</v>
          </cell>
          <cell r="L233" t="str">
            <v>42-04-02-00-0225</v>
          </cell>
          <cell r="M233" t="str">
            <v>Silla mixta asiento y respaldo en  formalita café claro</v>
          </cell>
          <cell r="O233" t="str">
            <v>SILLAS</v>
          </cell>
          <cell r="P233">
            <v>42500</v>
          </cell>
          <cell r="T233" t="str">
            <v>Bueno</v>
          </cell>
          <cell r="U233" t="str">
            <v>N/T</v>
          </cell>
        </row>
        <row r="234">
          <cell r="J234" t="str">
            <v>42-04-07-00-0226</v>
          </cell>
          <cell r="K234" t="str">
            <v>42-2961</v>
          </cell>
          <cell r="L234" t="str">
            <v>42-04-07-00-0226</v>
          </cell>
          <cell r="M234" t="str">
            <v>Percha madera con 5 ganchos</v>
          </cell>
          <cell r="O234" t="str">
            <v>OTROS</v>
          </cell>
          <cell r="P234">
            <v>10000</v>
          </cell>
          <cell r="T234" t="str">
            <v>Bueno</v>
          </cell>
          <cell r="U234" t="str">
            <v>N/T</v>
          </cell>
        </row>
        <row r="235">
          <cell r="J235" t="str">
            <v>42-05-01-01-0227</v>
          </cell>
          <cell r="K235" t="str">
            <v>42-120</v>
          </cell>
          <cell r="L235" t="str">
            <v>42-05-01-01-0227</v>
          </cell>
          <cell r="M235" t="str">
            <v>Perforador extra fuerte metálico verde</v>
          </cell>
          <cell r="O235" t="str">
            <v>EQUIPO DE OFICINA</v>
          </cell>
          <cell r="P235">
            <v>11545</v>
          </cell>
          <cell r="T235" t="str">
            <v>Bueno</v>
          </cell>
          <cell r="U235" t="str">
            <v>N/T</v>
          </cell>
        </row>
        <row r="236">
          <cell r="J236" t="str">
            <v>42-05-01-01-0228</v>
          </cell>
          <cell r="K236" t="str">
            <v>42-3276</v>
          </cell>
          <cell r="L236" t="str">
            <v>42-05-01-01-0228</v>
          </cell>
          <cell r="M236" t="str">
            <v>Perforadora Colon Office color plomo</v>
          </cell>
          <cell r="O236" t="str">
            <v>EQUIPO DE OFICINA</v>
          </cell>
          <cell r="P236">
            <v>25000</v>
          </cell>
          <cell r="T236" t="str">
            <v>Bueno</v>
          </cell>
          <cell r="U236" t="str">
            <v>Colon</v>
          </cell>
        </row>
        <row r="237">
          <cell r="J237" t="str">
            <v>42-05-01-01-0229</v>
          </cell>
          <cell r="K237" t="str">
            <v>42-2041</v>
          </cell>
          <cell r="L237" t="str">
            <v>42-05-01-01-0229</v>
          </cell>
          <cell r="M237" t="str">
            <v>Pizarra blanca marco madera 72x52 cms.</v>
          </cell>
          <cell r="O237" t="str">
            <v>EQUIPO DE OFICINA</v>
          </cell>
          <cell r="P237">
            <v>25000</v>
          </cell>
          <cell r="T237" t="str">
            <v>Bueno</v>
          </cell>
          <cell r="U237" t="str">
            <v>N/T</v>
          </cell>
        </row>
        <row r="238">
          <cell r="J238" t="str">
            <v>42-05-01-01-0230</v>
          </cell>
          <cell r="K238" t="str">
            <v>42-160</v>
          </cell>
          <cell r="L238" t="str">
            <v>42-05-01-01-0230</v>
          </cell>
          <cell r="M238" t="str">
            <v>Corchetera marca Torre color plomo</v>
          </cell>
          <cell r="O238" t="str">
            <v>EQUIPO DE OFICINA</v>
          </cell>
          <cell r="P238">
            <v>3500</v>
          </cell>
          <cell r="T238" t="str">
            <v>Bueno</v>
          </cell>
          <cell r="U238" t="str">
            <v>Torre</v>
          </cell>
        </row>
        <row r="239">
          <cell r="J239" t="str">
            <v>42-05-01-01-0231</v>
          </cell>
          <cell r="K239" t="str">
            <v>42-1951</v>
          </cell>
          <cell r="L239" t="str">
            <v>42-05-01-01-0231</v>
          </cell>
          <cell r="M239" t="str">
            <v>Citófono/ teléfono marca Nortel Network, Modelo 7000</v>
          </cell>
          <cell r="O239" t="str">
            <v>EQUIPO DE OFICINA</v>
          </cell>
          <cell r="P239">
            <v>36000</v>
          </cell>
          <cell r="T239" t="str">
            <v>Bueno</v>
          </cell>
          <cell r="U239" t="str">
            <v>Nortel Network</v>
          </cell>
        </row>
        <row r="240">
          <cell r="J240" t="str">
            <v>42-05-01-01-0232</v>
          </cell>
          <cell r="K240" t="str">
            <v>42-1956</v>
          </cell>
          <cell r="L240" t="str">
            <v>42-05-01-01-0232</v>
          </cell>
          <cell r="M240" t="str">
            <v>Citófono/ teléfono marca Nortel Network, Modelo 7000</v>
          </cell>
          <cell r="O240" t="str">
            <v>EQUIPO DE OFICINA</v>
          </cell>
          <cell r="P240">
            <v>36000</v>
          </cell>
          <cell r="T240" t="str">
            <v>Bueno</v>
          </cell>
          <cell r="U240" t="str">
            <v>Nortel Network</v>
          </cell>
        </row>
        <row r="241">
          <cell r="J241" t="str">
            <v>42-04-03-00-0233</v>
          </cell>
          <cell r="K241" t="str">
            <v>42-2587</v>
          </cell>
          <cell r="L241" t="str">
            <v>42-04-03-00-0233</v>
          </cell>
          <cell r="M241" t="str">
            <v>Escritorio mixto madera barniz natural, 1 cajón 90x60x79 cms</v>
          </cell>
          <cell r="O241" t="str">
            <v>ESCRITORIOS</v>
          </cell>
          <cell r="P241">
            <v>85000</v>
          </cell>
          <cell r="T241" t="str">
            <v>Bueno</v>
          </cell>
          <cell r="U241" t="str">
            <v>N/T</v>
          </cell>
        </row>
        <row r="242">
          <cell r="J242" t="str">
            <v>42-04-03-00-0234</v>
          </cell>
          <cell r="K242" t="str">
            <v>42-2913</v>
          </cell>
          <cell r="L242" t="str">
            <v>42-04-03-00-0234</v>
          </cell>
          <cell r="M242" t="str">
            <v>Escritorio computación 1 bandeja, 1 cajón con llave, 1 compartimento  101x51x76 cms. melamina color cerezo</v>
          </cell>
          <cell r="O242" t="str">
            <v>ESCRITORIOS</v>
          </cell>
          <cell r="P242">
            <v>77350</v>
          </cell>
          <cell r="T242" t="str">
            <v>Bueno</v>
          </cell>
          <cell r="U242" t="str">
            <v>N/T</v>
          </cell>
        </row>
        <row r="243">
          <cell r="J243" t="str">
            <v>42-05-02-01-0235</v>
          </cell>
          <cell r="K243" t="str">
            <v>42-3408</v>
          </cell>
          <cell r="L243" t="str">
            <v>42-05-02-01-0235</v>
          </cell>
          <cell r="M243" t="str">
            <v>Bolso c/test wais adulto (incompleto rompecabeza)</v>
          </cell>
          <cell r="N243">
            <v>1</v>
          </cell>
          <cell r="O243" t="str">
            <v>EQUIPOS CLINICOS</v>
          </cell>
          <cell r="P243">
            <v>20000</v>
          </cell>
          <cell r="T243" t="str">
            <v>Bueno</v>
          </cell>
          <cell r="U243" t="str">
            <v>N/T</v>
          </cell>
        </row>
        <row r="244">
          <cell r="J244" t="str">
            <v>42-05-02-01-0236</v>
          </cell>
          <cell r="K244" t="str">
            <v>42-3409</v>
          </cell>
          <cell r="L244" t="str">
            <v>42-05-02-01-0236</v>
          </cell>
          <cell r="M244" t="str">
            <v>Test tepsi bateria y manual</v>
          </cell>
          <cell r="O244" t="str">
            <v>EQUIPOS CLINICOS</v>
          </cell>
          <cell r="P244">
            <v>21000</v>
          </cell>
          <cell r="T244" t="str">
            <v>Bueno</v>
          </cell>
          <cell r="U244" t="str">
            <v>N/T</v>
          </cell>
        </row>
        <row r="245">
          <cell r="J245" t="str">
            <v>42-04-02-00-0237</v>
          </cell>
          <cell r="K245" t="str">
            <v>42-3405</v>
          </cell>
          <cell r="L245" t="str">
            <v>42-04-02-00-0237</v>
          </cell>
          <cell r="M245" t="str">
            <v>Silla giratoria color negro con 5 ruedas c/apoto</v>
          </cell>
          <cell r="O245" t="str">
            <v>SILLAS</v>
          </cell>
          <cell r="P245">
            <v>42500</v>
          </cell>
          <cell r="T245" t="str">
            <v>Bueno</v>
          </cell>
          <cell r="U245" t="str">
            <v>N/T</v>
          </cell>
        </row>
        <row r="246">
          <cell r="J246" t="str">
            <v>42-04-02-00-0238</v>
          </cell>
          <cell r="K246" t="str">
            <v>42-3115</v>
          </cell>
          <cell r="L246" t="str">
            <v>42-04-02-00-0238</v>
          </cell>
          <cell r="M246" t="str">
            <v>Silla mixta asiento y respaldo en formalita café claro</v>
          </cell>
          <cell r="O246" t="str">
            <v>SILLAS</v>
          </cell>
          <cell r="P246">
            <v>6902</v>
          </cell>
          <cell r="T246" t="str">
            <v>Bueno</v>
          </cell>
          <cell r="U246" t="str">
            <v>N/T</v>
          </cell>
        </row>
        <row r="247">
          <cell r="J247" t="str">
            <v>42-04-02-00-0239</v>
          </cell>
          <cell r="K247" t="str">
            <v>42-3257</v>
          </cell>
          <cell r="L247" t="str">
            <v>42-04-02-00-0239</v>
          </cell>
          <cell r="M247" t="str">
            <v>Silla mixta con asiento y respaldo color café</v>
          </cell>
          <cell r="O247" t="str">
            <v>SILLAS</v>
          </cell>
          <cell r="P247">
            <v>6902</v>
          </cell>
          <cell r="T247" t="str">
            <v>Bueno</v>
          </cell>
          <cell r="U247" t="str">
            <v>N/T</v>
          </cell>
        </row>
        <row r="248">
          <cell r="J248" t="str">
            <v>42-04-02-00-0240</v>
          </cell>
          <cell r="K248" t="str">
            <v>42-2327</v>
          </cell>
          <cell r="L248" t="str">
            <v>42-04-02-00-0240</v>
          </cell>
          <cell r="M248" t="str">
            <v>Silla mixta asiento y respaldo en formalita café claro</v>
          </cell>
          <cell r="O248" t="str">
            <v>SILLAS</v>
          </cell>
          <cell r="P248">
            <v>6902</v>
          </cell>
          <cell r="T248" t="str">
            <v>Bueno</v>
          </cell>
          <cell r="U248" t="str">
            <v>N/T</v>
          </cell>
        </row>
        <row r="249">
          <cell r="J249" t="str">
            <v>42-04-07-00-0241</v>
          </cell>
          <cell r="K249" t="str">
            <v>42-2898</v>
          </cell>
          <cell r="L249" t="str">
            <v>42-04-07-00-0241</v>
          </cell>
          <cell r="M249" t="str">
            <v>Loker marca Mindugar</v>
          </cell>
          <cell r="O249" t="str">
            <v>OTROS</v>
          </cell>
          <cell r="P249">
            <v>37500</v>
          </cell>
          <cell r="T249" t="str">
            <v>Bueno</v>
          </cell>
          <cell r="U249" t="str">
            <v>Mindugar</v>
          </cell>
        </row>
        <row r="250">
          <cell r="J250" t="str">
            <v>42-05-01-01-0242</v>
          </cell>
          <cell r="K250" t="str">
            <v>42-3351</v>
          </cell>
          <cell r="L250" t="str">
            <v>42-05-01-01-0242</v>
          </cell>
          <cell r="M250" t="str">
            <v>Citófono/ teléfono marca Nortel Network, Modelo 7000</v>
          </cell>
          <cell r="O250" t="str">
            <v>EQUIPO DE OFICINA</v>
          </cell>
          <cell r="P250">
            <v>63000</v>
          </cell>
          <cell r="T250" t="str">
            <v>Bueno</v>
          </cell>
          <cell r="U250" t="str">
            <v>Nortel Network.</v>
          </cell>
        </row>
        <row r="251">
          <cell r="J251" t="str">
            <v>42-05-01-01-0243</v>
          </cell>
          <cell r="K251" t="str">
            <v>42-2387</v>
          </cell>
          <cell r="L251" t="str">
            <v>42-05-01-01-0243</v>
          </cell>
          <cell r="M251" t="str">
            <v>Radio CD marca RCA modelo RCD 002 S/Nº 0532</v>
          </cell>
          <cell r="O251" t="str">
            <v>EQUIPO DE OFICINA</v>
          </cell>
          <cell r="P251">
            <v>53710</v>
          </cell>
          <cell r="T251" t="str">
            <v>Bueno</v>
          </cell>
          <cell r="U251" t="str">
            <v>RCA</v>
          </cell>
        </row>
        <row r="252">
          <cell r="J252" t="str">
            <v>42-05-01-01-0244</v>
          </cell>
          <cell r="K252" t="str">
            <v>42-2388</v>
          </cell>
          <cell r="L252" t="str">
            <v>42-05-01-01-0244</v>
          </cell>
          <cell r="M252" t="str">
            <v>Extractor AIROLITE KDK</v>
          </cell>
          <cell r="O252" t="str">
            <v>EQUIPO DE OFICINA</v>
          </cell>
          <cell r="P252">
            <v>25000</v>
          </cell>
          <cell r="T252" t="str">
            <v>Bueno</v>
          </cell>
          <cell r="U252" t="str">
            <v>Airolite</v>
          </cell>
        </row>
        <row r="253">
          <cell r="J253" t="str">
            <v>42-06-01-00-0245</v>
          </cell>
          <cell r="K253" t="str">
            <v>42-1478</v>
          </cell>
          <cell r="L253" t="str">
            <v>42-06-01-00-0245</v>
          </cell>
          <cell r="M253" t="str">
            <v>Impresora marca Canon modelo BJC - 250 Nº ELS35238</v>
          </cell>
          <cell r="O253" t="str">
            <v>EQUIPOS COMPUTACIONALES Y PERIFÉRICOS</v>
          </cell>
          <cell r="P253">
            <v>40000</v>
          </cell>
          <cell r="T253" t="str">
            <v>Bueno</v>
          </cell>
          <cell r="U253" t="str">
            <v>Canon</v>
          </cell>
        </row>
        <row r="254">
          <cell r="J254" t="str">
            <v>42-06-01-00-0246</v>
          </cell>
          <cell r="K254" t="str">
            <v>42-2389</v>
          </cell>
          <cell r="L254" t="str">
            <v>42-06-01-00-0246</v>
          </cell>
          <cell r="M254" t="str">
            <v>UPS enhanced SERIE 1000c S/Nº 672342250270</v>
          </cell>
          <cell r="O254" t="str">
            <v>EQUIPOS COMPUTACIONALES Y PERIFÉRICOS</v>
          </cell>
          <cell r="P254">
            <v>100000</v>
          </cell>
          <cell r="T254" t="str">
            <v>Bueno</v>
          </cell>
          <cell r="U254" t="str">
            <v>N/T</v>
          </cell>
        </row>
        <row r="255">
          <cell r="J255" t="str">
            <v>42-05-02-01-0247</v>
          </cell>
          <cell r="K255" t="str">
            <v>42-1596</v>
          </cell>
          <cell r="L255" t="str">
            <v>42-05-02-01-0247</v>
          </cell>
          <cell r="M255" t="str">
            <v>Pianito cuenta glóbulos eléctrico marca Amilab color crema</v>
          </cell>
          <cell r="O255" t="str">
            <v>EQUIPOS CLINICOS</v>
          </cell>
          <cell r="P255">
            <v>500000</v>
          </cell>
          <cell r="T255" t="str">
            <v>Bueno</v>
          </cell>
          <cell r="U255" t="str">
            <v>N/T</v>
          </cell>
        </row>
        <row r="256">
          <cell r="J256" t="str">
            <v>42-05-02-01-0248</v>
          </cell>
          <cell r="K256" t="str">
            <v>42-149</v>
          </cell>
          <cell r="L256" t="str">
            <v>42-05-02-01-0248</v>
          </cell>
          <cell r="M256" t="str">
            <v>Agitador de plaquetas FISCHER SCIENTIFIC</v>
          </cell>
          <cell r="O256" t="str">
            <v>EQUIPOS CLINICOS</v>
          </cell>
          <cell r="P256">
            <v>800000</v>
          </cell>
          <cell r="T256" t="str">
            <v>Bueno</v>
          </cell>
          <cell r="U256" t="str">
            <v>Fischer Scientific.</v>
          </cell>
        </row>
        <row r="257">
          <cell r="J257" t="str">
            <v>42-05-02-01-0249</v>
          </cell>
          <cell r="K257" t="str">
            <v>42-150</v>
          </cell>
          <cell r="L257" t="str">
            <v>42-05-02-01-0249</v>
          </cell>
          <cell r="M257" t="str">
            <v>Agitador recuentos blancos superior 41412 v220</v>
          </cell>
          <cell r="O257" t="str">
            <v>EQUIPOS CLINICOS</v>
          </cell>
          <cell r="P257">
            <v>400000</v>
          </cell>
          <cell r="T257" t="str">
            <v>Malo</v>
          </cell>
          <cell r="U257" t="str">
            <v>N/T</v>
          </cell>
        </row>
        <row r="258">
          <cell r="J258" t="str">
            <v>42-05-02-01-0250</v>
          </cell>
          <cell r="K258" t="str">
            <v>42-151</v>
          </cell>
          <cell r="L258" t="str">
            <v>42-05-02-01-0250</v>
          </cell>
          <cell r="M258" t="str">
            <v>Agitador RPR modelo 54</v>
          </cell>
          <cell r="O258" t="str">
            <v>EQUIPOS CLINICOS</v>
          </cell>
          <cell r="P258">
            <v>500000</v>
          </cell>
          <cell r="T258" t="str">
            <v>Bueno</v>
          </cell>
          <cell r="U258" t="str">
            <v>N/T</v>
          </cell>
        </row>
        <row r="259">
          <cell r="J259" t="str">
            <v>42-05-02-06-0251</v>
          </cell>
          <cell r="K259" t="str">
            <v>42-1793</v>
          </cell>
          <cell r="L259" t="str">
            <v>42-05-02-06-0251</v>
          </cell>
          <cell r="M259" t="str">
            <v>Centrifuga HETTICH ROTAFIX 32 serie 0004342-01-00</v>
          </cell>
          <cell r="O259" t="str">
            <v>HERRAMIENTAS</v>
          </cell>
          <cell r="P259">
            <v>1200000</v>
          </cell>
          <cell r="T259" t="str">
            <v>Bueno</v>
          </cell>
          <cell r="U259" t="str">
            <v>Hettick</v>
          </cell>
        </row>
        <row r="260">
          <cell r="J260" t="str">
            <v>42-05-02-06-0252</v>
          </cell>
          <cell r="K260" t="str">
            <v>42-2992</v>
          </cell>
          <cell r="L260" t="str">
            <v>42-05-02-06-0252</v>
          </cell>
          <cell r="M260" t="str">
            <v>Centrifuga Beijing Jingli Mod. LD4-1.8 S/Nº LD4-1808007</v>
          </cell>
          <cell r="O260" t="str">
            <v>HERRAMIENTAS</v>
          </cell>
          <cell r="P260">
            <v>400000</v>
          </cell>
          <cell r="T260" t="str">
            <v>Bueno</v>
          </cell>
          <cell r="U260" t="str">
            <v>Beijing Jingli Mod.</v>
          </cell>
        </row>
        <row r="261">
          <cell r="J261" t="str">
            <v>42-05-02-01-0253</v>
          </cell>
          <cell r="K261" t="str">
            <v>42-147</v>
          </cell>
          <cell r="L261" t="str">
            <v>42-05-02-01-0253</v>
          </cell>
          <cell r="M261" t="str">
            <v>Microscopio binocular marca Olympus CH2 Nº 710001 S/Nº 7L0001</v>
          </cell>
          <cell r="O261" t="str">
            <v>EQUIPOS CLINICOS</v>
          </cell>
          <cell r="P261">
            <v>1000000</v>
          </cell>
          <cell r="T261" t="str">
            <v>Bueno</v>
          </cell>
          <cell r="U261" t="str">
            <v>Olympus.</v>
          </cell>
        </row>
        <row r="262">
          <cell r="J262" t="str">
            <v>42-05-02-01-0254</v>
          </cell>
          <cell r="K262" t="str">
            <v>42-2392</v>
          </cell>
          <cell r="L262" t="str">
            <v>42-05-02-01-0254</v>
          </cell>
          <cell r="M262" t="str">
            <v>Micro pipeta marca RAININ 100 ul B-03958</v>
          </cell>
          <cell r="O262" t="str">
            <v>EQUIPOS CLINICOS</v>
          </cell>
          <cell r="P262">
            <v>80000</v>
          </cell>
          <cell r="T262" t="str">
            <v>Bueno</v>
          </cell>
          <cell r="U262" t="str">
            <v>Rainnn</v>
          </cell>
        </row>
        <row r="263">
          <cell r="J263" t="str">
            <v>42-05-02-01-0255</v>
          </cell>
          <cell r="K263" t="str">
            <v>42-2393</v>
          </cell>
          <cell r="L263" t="str">
            <v>42-05-02-01-0255</v>
          </cell>
          <cell r="M263" t="str">
            <v>Micro pipeta marca RAININ 50 ul  E0402098A</v>
          </cell>
          <cell r="O263" t="str">
            <v>EQUIPOS CLINICOS</v>
          </cell>
          <cell r="P263">
            <v>80000</v>
          </cell>
          <cell r="T263" t="str">
            <v>Bueno</v>
          </cell>
          <cell r="U263" t="str">
            <v>Rainnn</v>
          </cell>
        </row>
        <row r="264">
          <cell r="J264" t="str">
            <v>42-05-02-01-0256</v>
          </cell>
          <cell r="K264" t="str">
            <v>42-2394</v>
          </cell>
          <cell r="L264" t="str">
            <v>42-05-02-01-0256</v>
          </cell>
          <cell r="M264" t="str">
            <v>Micro pipeta marca  HUMAN 10 ul CT 64644</v>
          </cell>
          <cell r="O264" t="str">
            <v>EQUIPOS CLINICOS</v>
          </cell>
          <cell r="P264">
            <v>50000</v>
          </cell>
          <cell r="T264" t="str">
            <v>Bueno</v>
          </cell>
          <cell r="U264" t="str">
            <v>Human</v>
          </cell>
        </row>
        <row r="265">
          <cell r="J265" t="str">
            <v>42-05-02-01-0257</v>
          </cell>
          <cell r="K265" t="str">
            <v>42-2395</v>
          </cell>
          <cell r="L265" t="str">
            <v>42-05-02-01-0257</v>
          </cell>
          <cell r="M265" t="str">
            <v>Micro pipeta marca LABSYSTEMS 20 ul J50866</v>
          </cell>
          <cell r="O265" t="str">
            <v>EQUIPOS CLINICOS</v>
          </cell>
          <cell r="P265">
            <v>50000</v>
          </cell>
          <cell r="T265" t="str">
            <v>Bueno</v>
          </cell>
          <cell r="U265" t="str">
            <v>Labsystems</v>
          </cell>
        </row>
        <row r="266">
          <cell r="J266" t="str">
            <v>42-05-02-01-0258</v>
          </cell>
          <cell r="K266" t="str">
            <v>42-2396</v>
          </cell>
          <cell r="L266" t="str">
            <v>42-05-02-01-0258</v>
          </cell>
          <cell r="M266" t="str">
            <v>Micro pipeta  marca LABOPETTE 20-200 ul serie-cu60825</v>
          </cell>
          <cell r="O266" t="str">
            <v>EQUIPOS CLINICOS</v>
          </cell>
          <cell r="P266">
            <v>90000</v>
          </cell>
          <cell r="T266" t="str">
            <v>Bueno</v>
          </cell>
          <cell r="U266" t="str">
            <v>Lobopette</v>
          </cell>
        </row>
        <row r="267">
          <cell r="J267" t="str">
            <v>42-05-02-01-0259</v>
          </cell>
          <cell r="K267" t="str">
            <v>42-3427</v>
          </cell>
          <cell r="L267" t="str">
            <v>42-05-02-01-0259</v>
          </cell>
          <cell r="M267" t="str">
            <v>Micro pipeta marca DragonMed 100ul DS 17289</v>
          </cell>
          <cell r="O267" t="str">
            <v>EQUIPOS CLINICOS</v>
          </cell>
          <cell r="P267">
            <v>50000</v>
          </cell>
          <cell r="T267" t="str">
            <v>Bueno</v>
          </cell>
          <cell r="U267" t="str">
            <v>Drogon Med</v>
          </cell>
        </row>
        <row r="268">
          <cell r="J268" t="str">
            <v>42-05-02-01-0260</v>
          </cell>
          <cell r="K268" t="str">
            <v>42-3428</v>
          </cell>
          <cell r="L268" t="str">
            <v>42-05-02-01-0260</v>
          </cell>
          <cell r="M268" t="str">
            <v>Micro pipeta marca Precision 20-200 ul DS 21401</v>
          </cell>
          <cell r="O268" t="str">
            <v>EQUIPOS CLINICOS</v>
          </cell>
          <cell r="P268">
            <v>90000</v>
          </cell>
          <cell r="T268" t="str">
            <v>Bueno</v>
          </cell>
          <cell r="U268" t="str">
            <v>Precision</v>
          </cell>
        </row>
        <row r="269">
          <cell r="J269" t="str">
            <v>42-05-02-01-0261</v>
          </cell>
          <cell r="K269" t="str">
            <v>42-170</v>
          </cell>
          <cell r="L269" t="str">
            <v>42-05-02-01-0261</v>
          </cell>
          <cell r="M269" t="str">
            <v>Baño termo regulador Mannheim Boehringer precitherm PFV Nº 285370</v>
          </cell>
          <cell r="O269" t="str">
            <v>EQUIPOS CLINICOS</v>
          </cell>
          <cell r="P269">
            <v>500000</v>
          </cell>
          <cell r="T269" t="str">
            <v>Bueno</v>
          </cell>
          <cell r="U269" t="str">
            <v>Mannheim</v>
          </cell>
        </row>
        <row r="270">
          <cell r="J270" t="str">
            <v>42-05-02-01-0262</v>
          </cell>
          <cell r="K270" t="str">
            <v>42-3426</v>
          </cell>
          <cell r="L270" t="str">
            <v>42-05-02-01-0262</v>
          </cell>
          <cell r="M270" t="str">
            <v>Pesa digital marca Jadever Mod. JKD-500x0,1g S/Nº 10011102Z1734</v>
          </cell>
          <cell r="O270" t="str">
            <v>EQUIPOS CLINICOS</v>
          </cell>
          <cell r="P270">
            <v>80000</v>
          </cell>
          <cell r="T270" t="str">
            <v>Bueno</v>
          </cell>
          <cell r="U270" t="str">
            <v>N/T</v>
          </cell>
        </row>
        <row r="271">
          <cell r="J271" t="str">
            <v>42-04-02-00-0263</v>
          </cell>
          <cell r="K271" t="str">
            <v>42-1396</v>
          </cell>
          <cell r="L271" t="str">
            <v>42-04-02-00-0263</v>
          </cell>
          <cell r="M271" t="str">
            <v>Silla alta mixta con respaldo y asiento tapizado en pergamoide color café</v>
          </cell>
          <cell r="O271" t="str">
            <v>SILLAS</v>
          </cell>
          <cell r="P271">
            <v>42500</v>
          </cell>
          <cell r="T271" t="str">
            <v>Bueno</v>
          </cell>
          <cell r="U271" t="str">
            <v>N/T</v>
          </cell>
        </row>
        <row r="272">
          <cell r="J272" t="str">
            <v>42-04-07-00-0264</v>
          </cell>
          <cell r="K272" t="str">
            <v>42-2397</v>
          </cell>
          <cell r="L272" t="str">
            <v>42-04-07-00-0264</v>
          </cell>
          <cell r="M272" t="str">
            <v>Piso metálico tapizado en pergamoide café</v>
          </cell>
          <cell r="O272" t="str">
            <v>OTROS</v>
          </cell>
          <cell r="P272">
            <v>15000</v>
          </cell>
          <cell r="T272" t="str">
            <v>Bueno</v>
          </cell>
          <cell r="U272" t="str">
            <v>N/T</v>
          </cell>
        </row>
        <row r="273">
          <cell r="J273" t="str">
            <v>42-05-01-01-0265</v>
          </cell>
          <cell r="K273" t="str">
            <v>42-2638</v>
          </cell>
          <cell r="L273" t="str">
            <v>42-05-01-01-0265</v>
          </cell>
          <cell r="M273" t="str">
            <v>Pizarra acrílica marco aluminio color blanca 79 X 46 cms. ( Donación TM. )</v>
          </cell>
          <cell r="O273" t="str">
            <v>EQUIPO DE OFICINA</v>
          </cell>
          <cell r="P273">
            <v>25000</v>
          </cell>
          <cell r="T273" t="str">
            <v>Bueno</v>
          </cell>
          <cell r="U273" t="str">
            <v>N/T</v>
          </cell>
        </row>
        <row r="274">
          <cell r="J274" t="str">
            <v>42-04-07-00-0266</v>
          </cell>
          <cell r="K274" t="str">
            <v>42-159</v>
          </cell>
          <cell r="L274" t="str">
            <v>42-04-07-00-0266</v>
          </cell>
          <cell r="M274" t="str">
            <v>Porta toalla nova madera</v>
          </cell>
          <cell r="O274" t="str">
            <v>OTROS</v>
          </cell>
          <cell r="P274">
            <v>10000</v>
          </cell>
          <cell r="T274" t="str">
            <v>Bueno</v>
          </cell>
          <cell r="U274" t="str">
            <v>N/T</v>
          </cell>
        </row>
        <row r="275">
          <cell r="J275" t="str">
            <v>42-04-01-00-0267</v>
          </cell>
          <cell r="K275" t="str">
            <v>42-165</v>
          </cell>
          <cell r="L275" t="str">
            <v>42-04-01-00-0267</v>
          </cell>
          <cell r="M275" t="str">
            <v>Mesón de trabajo cubierta de formalita, 2 ptas.  correderas 193x68x54cm.</v>
          </cell>
          <cell r="O275" t="str">
            <v>MESAS</v>
          </cell>
          <cell r="P275">
            <v>45000</v>
          </cell>
          <cell r="T275" t="str">
            <v>Bueno</v>
          </cell>
          <cell r="U275" t="str">
            <v>N/T</v>
          </cell>
        </row>
        <row r="276">
          <cell r="J276" t="str">
            <v>42-04-01-00-0268</v>
          </cell>
          <cell r="K276" t="str">
            <v>42-166</v>
          </cell>
          <cell r="L276" t="str">
            <v>42-04-01-00-0268</v>
          </cell>
          <cell r="M276" t="str">
            <v>Mesón de trabajo cubierta de formalita, 2 ptas.  correderas 179x54x68 cm.</v>
          </cell>
          <cell r="O276" t="str">
            <v>MESAS</v>
          </cell>
          <cell r="P276">
            <v>35000</v>
          </cell>
          <cell r="T276" t="str">
            <v>Bueno</v>
          </cell>
          <cell r="U276" t="str">
            <v>N/T</v>
          </cell>
        </row>
        <row r="277">
          <cell r="J277" t="str">
            <v>42-04-02-00-0269</v>
          </cell>
          <cell r="K277" t="str">
            <v>42-2011</v>
          </cell>
          <cell r="L277" t="str">
            <v>42-04-02-00-0269</v>
          </cell>
          <cell r="M277" t="str">
            <v>Silla Ergonometrica color azul, 5 ruedas ( MEL )</v>
          </cell>
          <cell r="O277" t="str">
            <v>SILLAS</v>
          </cell>
          <cell r="P277">
            <v>42500</v>
          </cell>
          <cell r="T277" t="str">
            <v>Bueno</v>
          </cell>
          <cell r="U277" t="str">
            <v>N/T</v>
          </cell>
        </row>
        <row r="278">
          <cell r="J278" t="str">
            <v>42-05-02-06-0270</v>
          </cell>
          <cell r="K278" t="str">
            <v>42-2852</v>
          </cell>
          <cell r="L278" t="str">
            <v>42-05-02-06-0270</v>
          </cell>
          <cell r="M278" t="str">
            <v>Mechero con regulador y balón a gas</v>
          </cell>
          <cell r="O278" t="str">
            <v>HERRAMIENTAS</v>
          </cell>
          <cell r="P278">
            <v>60000</v>
          </cell>
          <cell r="T278" t="str">
            <v>Bueno</v>
          </cell>
          <cell r="U278" t="str">
            <v>N/T</v>
          </cell>
        </row>
        <row r="279">
          <cell r="J279" t="str">
            <v>42-05-01-01-0271</v>
          </cell>
          <cell r="K279" t="str">
            <v>42-2399</v>
          </cell>
          <cell r="L279" t="str">
            <v>42-05-01-01-0271</v>
          </cell>
          <cell r="M279" t="str">
            <v>Extractor de aire marca Airolite</v>
          </cell>
          <cell r="O279" t="str">
            <v>EQUIPO DE OFICINA</v>
          </cell>
          <cell r="P279">
            <v>25000</v>
          </cell>
          <cell r="T279" t="str">
            <v>Bueno</v>
          </cell>
          <cell r="U279" t="str">
            <v>Airolite</v>
          </cell>
        </row>
        <row r="280">
          <cell r="J280" t="str">
            <v>42-04-03-00-0272</v>
          </cell>
          <cell r="K280" t="str">
            <v>42-2666</v>
          </cell>
          <cell r="L280" t="str">
            <v>42-04-03-00-0272</v>
          </cell>
          <cell r="M280" t="str">
            <v>Lámpara escritorio marca Euro Iluminación color marfíl</v>
          </cell>
          <cell r="O280" t="str">
            <v>ESCRITORIOS</v>
          </cell>
          <cell r="P280">
            <v>20000</v>
          </cell>
          <cell r="T280" t="str">
            <v>Bueno</v>
          </cell>
          <cell r="U280" t="str">
            <v>Euro</v>
          </cell>
        </row>
        <row r="281">
          <cell r="J281" t="str">
            <v>42-05-02-01-0273</v>
          </cell>
          <cell r="K281" t="str">
            <v>42-136</v>
          </cell>
          <cell r="L281" t="str">
            <v>42-05-02-01-0273</v>
          </cell>
          <cell r="M281" t="str">
            <v>Estufa de cultivo marca Orsa</v>
          </cell>
          <cell r="O281" t="str">
            <v>EQUIPOS CLINICOS</v>
          </cell>
          <cell r="P281">
            <v>500000</v>
          </cell>
          <cell r="T281" t="str">
            <v>Bueno</v>
          </cell>
          <cell r="U281" t="str">
            <v>Orsa</v>
          </cell>
        </row>
        <row r="282">
          <cell r="J282" t="str">
            <v>42-05-02-01-0274</v>
          </cell>
          <cell r="K282" t="str">
            <v>42-152</v>
          </cell>
          <cell r="L282" t="str">
            <v>42-05-02-01-0274</v>
          </cell>
          <cell r="M282" t="str">
            <v>Esterilización TYD UM 500 22 OV900427 marca Memmert</v>
          </cell>
          <cell r="O282" t="str">
            <v>EQUIPOS CLINICOS</v>
          </cell>
          <cell r="P282">
            <v>1500000</v>
          </cell>
          <cell r="T282" t="str">
            <v>Bueno</v>
          </cell>
          <cell r="U282" t="str">
            <v>Memmert</v>
          </cell>
        </row>
        <row r="283">
          <cell r="J283" t="str">
            <v>42-05-02-01-0275</v>
          </cell>
          <cell r="K283" t="str">
            <v>42-145</v>
          </cell>
          <cell r="L283" t="str">
            <v>42-05-02-01-0275</v>
          </cell>
          <cell r="M283" t="str">
            <v>Pesa manual marca OHAUS de 2.610 grs.</v>
          </cell>
          <cell r="O283" t="str">
            <v>EQUIPOS CLINICOS</v>
          </cell>
          <cell r="P283">
            <v>70000</v>
          </cell>
          <cell r="T283" t="str">
            <v>Bueno</v>
          </cell>
          <cell r="U283" t="str">
            <v>Ohaus</v>
          </cell>
        </row>
        <row r="284">
          <cell r="J284" t="str">
            <v>42-05-01-01-0276</v>
          </cell>
          <cell r="K284" t="str">
            <v>42-153</v>
          </cell>
          <cell r="L284" t="str">
            <v>42-05-01-01-0276</v>
          </cell>
          <cell r="M284" t="str">
            <v>Autoclave marca OPPICCI Nº 7998</v>
          </cell>
          <cell r="O284" t="str">
            <v>EQUIPO DE OFICINA</v>
          </cell>
          <cell r="P284">
            <v>1500000</v>
          </cell>
          <cell r="T284" t="str">
            <v>Bueno</v>
          </cell>
          <cell r="U284" t="str">
            <v>Oppicci</v>
          </cell>
        </row>
        <row r="285">
          <cell r="J285" t="str">
            <v>42-05-02-01-0277</v>
          </cell>
          <cell r="K285" t="str">
            <v>42-2400</v>
          </cell>
          <cell r="L285" t="str">
            <v>42-05-02-01-0277</v>
          </cell>
          <cell r="M285" t="str">
            <v>Balanza digital OHAUS CS200 200 grs.</v>
          </cell>
          <cell r="O285" t="str">
            <v>EQUIPOS CLINICOS</v>
          </cell>
          <cell r="P285">
            <v>70000</v>
          </cell>
          <cell r="T285" t="str">
            <v>Bueno</v>
          </cell>
          <cell r="U285" t="str">
            <v>Ohaus</v>
          </cell>
        </row>
        <row r="286">
          <cell r="J286" t="str">
            <v>42-05-02-01-0278</v>
          </cell>
          <cell r="K286" t="str">
            <v>42-2631</v>
          </cell>
          <cell r="L286" t="str">
            <v>42-05-02-01-0278</v>
          </cell>
          <cell r="M286" t="str">
            <v>Termo refrigerador redondo plástico marca Simonaggio</v>
          </cell>
          <cell r="O286" t="str">
            <v>EQUIPOS CLINICOS</v>
          </cell>
          <cell r="P286">
            <v>20000</v>
          </cell>
          <cell r="T286" t="str">
            <v>Bueno</v>
          </cell>
          <cell r="U286" t="str">
            <v>Simonaggio</v>
          </cell>
        </row>
        <row r="287">
          <cell r="J287" t="str">
            <v>42-05-02-01-0279</v>
          </cell>
          <cell r="K287" t="str">
            <v>42-2632</v>
          </cell>
          <cell r="L287" t="str">
            <v>42-05-02-01-0279</v>
          </cell>
          <cell r="M287" t="str">
            <v>Termo refrigerador cuadrado marca colleman 9 QT modelo 6209 color rojo</v>
          </cell>
          <cell r="O287" t="str">
            <v>EQUIPOS CLINICOS</v>
          </cell>
          <cell r="P287">
            <v>20000</v>
          </cell>
          <cell r="T287" t="str">
            <v>Bueno</v>
          </cell>
          <cell r="U287" t="str">
            <v>Calleman</v>
          </cell>
        </row>
        <row r="288">
          <cell r="J288" t="str">
            <v>42-05-02-01-0280</v>
          </cell>
          <cell r="K288" t="str">
            <v>42-2633</v>
          </cell>
          <cell r="L288" t="str">
            <v>42-05-02-01-0280</v>
          </cell>
          <cell r="M288" t="str">
            <v>Termo refrigerador cuadrado marca colleman 9 QT modelo 6210 color azul</v>
          </cell>
          <cell r="O288" t="str">
            <v>EQUIPOS CLINICOS</v>
          </cell>
          <cell r="P288">
            <v>20000</v>
          </cell>
          <cell r="T288" t="str">
            <v>Bueno</v>
          </cell>
          <cell r="U288" t="str">
            <v>Calleman</v>
          </cell>
        </row>
        <row r="289">
          <cell r="J289" t="str">
            <v>42-05-02-01-0281</v>
          </cell>
          <cell r="K289" t="str">
            <v>42-3312</v>
          </cell>
          <cell r="L289" t="str">
            <v>42-05-02-01-0281</v>
          </cell>
          <cell r="M289" t="str">
            <v>Termo refrigerador cuadrado marca colleman 9 QT modelo 6210 color azul</v>
          </cell>
          <cell r="O289" t="str">
            <v>EQUIPOS CLINICOS</v>
          </cell>
          <cell r="P289">
            <v>20000</v>
          </cell>
          <cell r="T289" t="str">
            <v>Bueno</v>
          </cell>
          <cell r="U289" t="str">
            <v>Calleman</v>
          </cell>
        </row>
        <row r="290">
          <cell r="J290" t="str">
            <v>42-05-02-01-0282</v>
          </cell>
          <cell r="K290" t="str">
            <v>42-3112</v>
          </cell>
          <cell r="L290" t="str">
            <v>42-05-02-01-0282</v>
          </cell>
          <cell r="M290" t="str">
            <v>Termo refrigerador marca Rubbermaid chico color azul</v>
          </cell>
          <cell r="O290" t="str">
            <v>EQUIPOS CLINICOS</v>
          </cell>
          <cell r="P290">
            <v>20000</v>
          </cell>
          <cell r="T290" t="str">
            <v>Bueno</v>
          </cell>
          <cell r="U290" t="str">
            <v>Rubbermaid</v>
          </cell>
        </row>
        <row r="291">
          <cell r="J291" t="str">
            <v>42-05-02-01-0283</v>
          </cell>
          <cell r="K291" t="str">
            <v>42-3113</v>
          </cell>
          <cell r="L291" t="str">
            <v>42-05-02-01-0283</v>
          </cell>
          <cell r="M291" t="str">
            <v>Termo refrigerador marca Coleman chico color rojo</v>
          </cell>
          <cell r="O291" t="str">
            <v>EQUIPOS CLINICOS</v>
          </cell>
          <cell r="P291">
            <v>20000</v>
          </cell>
          <cell r="T291" t="str">
            <v>Bueno</v>
          </cell>
          <cell r="U291" t="str">
            <v>Calleman</v>
          </cell>
        </row>
        <row r="292">
          <cell r="J292" t="str">
            <v>42-05-02-01-0284</v>
          </cell>
          <cell r="K292" t="str">
            <v>42-2401</v>
          </cell>
          <cell r="L292" t="str">
            <v>42-05-02-01-0284</v>
          </cell>
          <cell r="M292" t="str">
            <v>Destilador de agua GFL 2004 serie 11154605-J</v>
          </cell>
          <cell r="O292" t="str">
            <v>EQUIPOS CLINICOS</v>
          </cell>
          <cell r="P292">
            <v>500000</v>
          </cell>
          <cell r="T292" t="str">
            <v>Bueno</v>
          </cell>
          <cell r="U292" t="str">
            <v>N/T</v>
          </cell>
        </row>
        <row r="293">
          <cell r="J293" t="str">
            <v>42-04-06-00-0285</v>
          </cell>
          <cell r="K293" t="str">
            <v>42-167</v>
          </cell>
          <cell r="L293" t="str">
            <v>42-04-06-00-0285</v>
          </cell>
          <cell r="M293" t="str">
            <v>Mueble de madera barniz natural de 2 ptas.  correderas de 86x50x63 cms.</v>
          </cell>
          <cell r="O293" t="str">
            <v>REPISA</v>
          </cell>
          <cell r="P293">
            <v>75000</v>
          </cell>
          <cell r="T293" t="str">
            <v>Bueno</v>
          </cell>
          <cell r="U293" t="str">
            <v>N/T</v>
          </cell>
        </row>
        <row r="294">
          <cell r="J294" t="str">
            <v>42-04-06-00-0286</v>
          </cell>
          <cell r="K294" t="str">
            <v>42-168</v>
          </cell>
          <cell r="L294" t="str">
            <v>42-04-06-00-0286</v>
          </cell>
          <cell r="M294" t="str">
            <v>Mueble de madera barniz natural de 2 ptas.  correderas de 86x50x63 cms.</v>
          </cell>
          <cell r="O294" t="str">
            <v>REPISA</v>
          </cell>
          <cell r="P294">
            <v>80000</v>
          </cell>
          <cell r="T294" t="str">
            <v>Bueno</v>
          </cell>
          <cell r="U294" t="str">
            <v>N/T</v>
          </cell>
        </row>
        <row r="295">
          <cell r="J295" t="str">
            <v>42-05-01-01-0287</v>
          </cell>
          <cell r="K295" t="str">
            <v>42-2402</v>
          </cell>
          <cell r="L295" t="str">
            <v>42-05-01-01-0287</v>
          </cell>
          <cell r="M295" t="str">
            <v>Lavador de pipetas plástico azul y blanco con entrada de agua destilada 25 Lts. con llave 25 Lts. con llave</v>
          </cell>
          <cell r="O295" t="str">
            <v>EQUIPO DE OFICINA</v>
          </cell>
          <cell r="P295">
            <v>470000</v>
          </cell>
          <cell r="T295" t="str">
            <v>Bueno</v>
          </cell>
          <cell r="U295" t="str">
            <v>N/T</v>
          </cell>
        </row>
        <row r="296">
          <cell r="J296" t="str">
            <v>42-04-07-00-0288</v>
          </cell>
          <cell r="K296" t="str">
            <v>42-2634</v>
          </cell>
          <cell r="L296" t="str">
            <v>42-04-07-00-0288</v>
          </cell>
          <cell r="M296" t="str">
            <v>Bidón plástico blanco 25 lts. con dispensador</v>
          </cell>
          <cell r="N296">
            <v>1</v>
          </cell>
          <cell r="O296" t="str">
            <v>OTROS</v>
          </cell>
          <cell r="P296">
            <v>20000</v>
          </cell>
          <cell r="T296" t="str">
            <v>Bueno</v>
          </cell>
          <cell r="U296" t="str">
            <v>N/T</v>
          </cell>
        </row>
        <row r="297">
          <cell r="J297" t="str">
            <v>42-04-03-00-0289</v>
          </cell>
          <cell r="K297" t="str">
            <v>42-229 B</v>
          </cell>
          <cell r="L297" t="str">
            <v>42-04-03-00-0289</v>
          </cell>
          <cell r="M297" t="str">
            <v>Escritorio mixto 2 cajones barniz oscuro de 102xx62x78 cms.</v>
          </cell>
          <cell r="O297" t="str">
            <v>ESCRITORIOS</v>
          </cell>
          <cell r="P297">
            <v>89000</v>
          </cell>
          <cell r="T297" t="str">
            <v>Bueno</v>
          </cell>
          <cell r="U297" t="str">
            <v>N/T</v>
          </cell>
        </row>
        <row r="298">
          <cell r="J298" t="str">
            <v>42-04-02-00-0290</v>
          </cell>
          <cell r="K298" t="str">
            <v>42-1891</v>
          </cell>
          <cell r="L298" t="str">
            <v>42-04-02-00-0290</v>
          </cell>
          <cell r="M298" t="str">
            <v>Silla giratoria tyson color burdeo</v>
          </cell>
          <cell r="O298" t="str">
            <v>SILLAS</v>
          </cell>
          <cell r="P298">
            <v>42500</v>
          </cell>
          <cell r="T298" t="str">
            <v>Bueno</v>
          </cell>
          <cell r="U298" t="str">
            <v>tyson</v>
          </cell>
        </row>
        <row r="299">
          <cell r="J299" t="str">
            <v>42-04-06-00-0291</v>
          </cell>
          <cell r="K299" t="str">
            <v>42-162</v>
          </cell>
          <cell r="L299" t="str">
            <v>42-04-06-00-0291</v>
          </cell>
          <cell r="M299" t="str">
            <v>Vitrina metálica blanca 2 puertas de vidrio 3 compartimientos</v>
          </cell>
          <cell r="O299" t="str">
            <v>REPISA</v>
          </cell>
          <cell r="P299">
            <v>42500</v>
          </cell>
          <cell r="T299" t="str">
            <v>Bueno</v>
          </cell>
          <cell r="U299" t="str">
            <v>N/T</v>
          </cell>
        </row>
        <row r="300">
          <cell r="J300" t="str">
            <v>42-04-02-00-0292</v>
          </cell>
          <cell r="K300" t="str">
            <v>42-158</v>
          </cell>
          <cell r="L300" t="str">
            <v>42-04-02-00-0292</v>
          </cell>
          <cell r="M300" t="str">
            <v>Silla mixta tapizada color crema</v>
          </cell>
          <cell r="O300" t="str">
            <v>SILLAS</v>
          </cell>
          <cell r="P300">
            <v>42500</v>
          </cell>
          <cell r="T300" t="str">
            <v>Bueno</v>
          </cell>
          <cell r="U300" t="str">
            <v>N/T</v>
          </cell>
        </row>
        <row r="301">
          <cell r="J301" t="str">
            <v>42-04-07-00-0293</v>
          </cell>
          <cell r="K301" t="str">
            <v>42-2635</v>
          </cell>
          <cell r="L301" t="str">
            <v>42-04-07-00-0293</v>
          </cell>
          <cell r="M301" t="str">
            <v>Perchero barniz natural 4 ganchos dobles (  t. m.)</v>
          </cell>
          <cell r="O301" t="str">
            <v>OTROS</v>
          </cell>
          <cell r="P301">
            <v>18000</v>
          </cell>
          <cell r="T301" t="str">
            <v>Bueno</v>
          </cell>
          <cell r="U301" t="str">
            <v>N/T</v>
          </cell>
        </row>
        <row r="302">
          <cell r="J302" t="str">
            <v>42-04-06-00-0294</v>
          </cell>
          <cell r="K302" t="str">
            <v>42-2403</v>
          </cell>
          <cell r="L302" t="str">
            <v>42-04-06-00-0294</v>
          </cell>
          <cell r="M302" t="str">
            <v>Repisa de trupan color natural 4 divisiones</v>
          </cell>
          <cell r="O302" t="str">
            <v>REPISA</v>
          </cell>
          <cell r="P302">
            <v>25000</v>
          </cell>
          <cell r="T302" t="str">
            <v>Bueno</v>
          </cell>
          <cell r="U302" t="str">
            <v>N/T</v>
          </cell>
        </row>
        <row r="303">
          <cell r="J303" t="str">
            <v>42-04-07-00-0295</v>
          </cell>
          <cell r="K303" t="str">
            <v>42-157</v>
          </cell>
          <cell r="L303" t="str">
            <v>42-04-07-00-0295</v>
          </cell>
          <cell r="M303" t="str">
            <v>Piso Metálico redondo color blanco</v>
          </cell>
          <cell r="O303" t="str">
            <v>OTROS</v>
          </cell>
          <cell r="P303">
            <v>15000</v>
          </cell>
          <cell r="T303" t="str">
            <v>Bueno</v>
          </cell>
          <cell r="U303" t="str">
            <v>N/T</v>
          </cell>
        </row>
        <row r="304">
          <cell r="J304" t="str">
            <v>42-04-01-00-0296</v>
          </cell>
          <cell r="K304" t="str">
            <v>42-129</v>
          </cell>
          <cell r="L304" t="str">
            <v>42-04-01-00-0296</v>
          </cell>
          <cell r="M304" t="str">
            <v>Mesa metálica color blanco para toma de muestras</v>
          </cell>
          <cell r="O304" t="str">
            <v>MESAS</v>
          </cell>
          <cell r="P304">
            <v>35000</v>
          </cell>
          <cell r="T304" t="str">
            <v>Bueno</v>
          </cell>
          <cell r="U304" t="str">
            <v>N/T</v>
          </cell>
        </row>
        <row r="305">
          <cell r="J305" t="str">
            <v>42-04-01-00-0297</v>
          </cell>
          <cell r="K305" t="str">
            <v>42-2404</v>
          </cell>
          <cell r="L305" t="str">
            <v>42-04-01-00-0297</v>
          </cell>
          <cell r="M305" t="str">
            <v>Mesa metálica con cubierta formalita blanca 75x45x75 cms.</v>
          </cell>
          <cell r="O305" t="str">
            <v>MESAS</v>
          </cell>
          <cell r="P305">
            <v>75600</v>
          </cell>
          <cell r="T305" t="str">
            <v>Bueno</v>
          </cell>
          <cell r="U305" t="str">
            <v>N/T</v>
          </cell>
        </row>
        <row r="306">
          <cell r="J306" t="str">
            <v>42-05-02-05-0298</v>
          </cell>
          <cell r="K306" t="str">
            <v>42-3306</v>
          </cell>
          <cell r="L306" t="str">
            <v>42-05-02-05-0298</v>
          </cell>
          <cell r="M306" t="str">
            <v>Extintor incendio tipo ABC 6 kgs.</v>
          </cell>
          <cell r="O306" t="str">
            <v>EQUIPOS DE SEGURIDAD</v>
          </cell>
          <cell r="P306">
            <v>25000</v>
          </cell>
          <cell r="T306" t="str">
            <v>Bueno</v>
          </cell>
          <cell r="U306" t="str">
            <v>N/T</v>
          </cell>
        </row>
        <row r="307">
          <cell r="J307" t="str">
            <v>42-05-02-01-0299</v>
          </cell>
          <cell r="K307" t="str">
            <v>42-144</v>
          </cell>
          <cell r="L307" t="str">
            <v>42-05-02-01-0299</v>
          </cell>
          <cell r="M307" t="str">
            <v>Balanza de precisión</v>
          </cell>
          <cell r="O307" t="str">
            <v>EQUIPOS CLINICOS</v>
          </cell>
          <cell r="P307">
            <v>35000</v>
          </cell>
          <cell r="T307" t="str">
            <v>Bueno</v>
          </cell>
          <cell r="U307" t="str">
            <v>N/T</v>
          </cell>
        </row>
        <row r="308">
          <cell r="J308" t="str">
            <v>42-05-02-01-0300</v>
          </cell>
          <cell r="K308" t="str">
            <v>42-2636</v>
          </cell>
          <cell r="L308" t="str">
            <v>42-05-02-01-0300</v>
          </cell>
          <cell r="M308" t="str">
            <v>Riñón de porcelana color blanco de 29 cm.</v>
          </cell>
          <cell r="O308" t="str">
            <v>EQUIPOS CLINICOS</v>
          </cell>
          <cell r="P308">
            <v>5000</v>
          </cell>
          <cell r="T308" t="str">
            <v>Bueno</v>
          </cell>
          <cell r="U308" t="str">
            <v>N/T</v>
          </cell>
        </row>
        <row r="309">
          <cell r="J309" t="str">
            <v>42-06-01-00-0301</v>
          </cell>
          <cell r="K309" t="str">
            <v>42-2559</v>
          </cell>
          <cell r="L309" t="str">
            <v>42-06-01-00-0301</v>
          </cell>
          <cell r="M309" t="str">
            <v>Computador Intel P4</v>
          </cell>
          <cell r="O309" t="str">
            <v>EQUIPOS COMPUTACIONALES Y PERIFÉRICOS</v>
          </cell>
          <cell r="P309">
            <v>145000</v>
          </cell>
          <cell r="T309" t="str">
            <v>Bueno</v>
          </cell>
          <cell r="U309" t="str">
            <v>Intel</v>
          </cell>
        </row>
        <row r="310">
          <cell r="J310" t="str">
            <v>42-06-01-00-0302</v>
          </cell>
          <cell r="K310" t="str">
            <v>42-2560</v>
          </cell>
          <cell r="L310" t="str">
            <v>42-06-01-00-0302</v>
          </cell>
          <cell r="M310" t="str">
            <v>Monitor LCD marca Samsung Mod. 540N S/Nº HA15H9NP302530N</v>
          </cell>
          <cell r="O310" t="str">
            <v>EQUIPOS COMPUTACIONALES Y PERIFÉRICOS</v>
          </cell>
          <cell r="P310">
            <v>14000</v>
          </cell>
          <cell r="T310" t="str">
            <v>Bueno</v>
          </cell>
          <cell r="U310" t="str">
            <v>Samsung</v>
          </cell>
        </row>
        <row r="311">
          <cell r="J311" t="str">
            <v>42-06-01-00-0303</v>
          </cell>
          <cell r="K311" t="str">
            <v>42-2561</v>
          </cell>
          <cell r="L311" t="str">
            <v>42-06-01-00-0303</v>
          </cell>
          <cell r="M311" t="str">
            <v>Teclado OK Technology</v>
          </cell>
          <cell r="O311" t="str">
            <v>EQUIPOS COMPUTACIONALES Y PERIFÉRICOS</v>
          </cell>
          <cell r="P311">
            <v>4000</v>
          </cell>
          <cell r="T311" t="str">
            <v>Bueno</v>
          </cell>
          <cell r="U311" t="str">
            <v>Technology</v>
          </cell>
        </row>
        <row r="312">
          <cell r="J312" t="str">
            <v>42-06-01-00-0304</v>
          </cell>
          <cell r="K312" t="str">
            <v>42-2562</v>
          </cell>
          <cell r="L312" t="str">
            <v>42-06-01-00-0304</v>
          </cell>
          <cell r="M312" t="str">
            <v>Mouse optico OK Technology</v>
          </cell>
          <cell r="O312" t="str">
            <v>EQUIPOS COMPUTACIONALES Y PERIFÉRICOS</v>
          </cell>
          <cell r="P312">
            <v>3000</v>
          </cell>
          <cell r="T312" t="str">
            <v>Bueno</v>
          </cell>
          <cell r="U312" t="str">
            <v>Technology</v>
          </cell>
        </row>
        <row r="313">
          <cell r="J313" t="str">
            <v>42-05-02-07-0305</v>
          </cell>
          <cell r="K313" t="str">
            <v>42-2664</v>
          </cell>
          <cell r="L313" t="str">
            <v>42-05-02-07-0305</v>
          </cell>
          <cell r="M313" t="str">
            <v>Jgo parlantes marca Aopen Mod. Nº MS621 S/Nº 329001265CM1</v>
          </cell>
          <cell r="O313" t="str">
            <v>EQUIPOS DE AUDIO</v>
          </cell>
          <cell r="P313">
            <v>20000</v>
          </cell>
          <cell r="T313" t="str">
            <v>Bueno</v>
          </cell>
          <cell r="U313" t="str">
            <v>Aopen</v>
          </cell>
        </row>
        <row r="314">
          <cell r="J314" t="str">
            <v>42-05-01-01-0306</v>
          </cell>
          <cell r="K314" t="str">
            <v>42-2833</v>
          </cell>
          <cell r="L314" t="str">
            <v>42-05-01-01-0306</v>
          </cell>
          <cell r="M314" t="str">
            <v>Reloj/termómetro refrigerador marca Control company 4105 S/Nº 72182618</v>
          </cell>
          <cell r="O314" t="str">
            <v>EQUIPO DE OFICINA</v>
          </cell>
          <cell r="P314">
            <v>40000</v>
          </cell>
          <cell r="T314" t="str">
            <v>Bueno</v>
          </cell>
          <cell r="U314" t="str">
            <v>Control Company</v>
          </cell>
        </row>
        <row r="315">
          <cell r="J315" t="str">
            <v>42-05-02-01-0307</v>
          </cell>
          <cell r="K315" t="str">
            <v>42-1889</v>
          </cell>
          <cell r="L315" t="str">
            <v>42-05-02-01-0307</v>
          </cell>
          <cell r="M315" t="str">
            <v>Refrigerador marca Sindelen  Eurofrest 4800 ( Donación club de Leones de Loncoche. ).</v>
          </cell>
          <cell r="O315" t="str">
            <v>EQUIPOS CLINICOS</v>
          </cell>
          <cell r="P315">
            <v>150000</v>
          </cell>
          <cell r="T315" t="str">
            <v>Bueno</v>
          </cell>
          <cell r="U315" t="str">
            <v>Sindelen</v>
          </cell>
        </row>
        <row r="316">
          <cell r="J316" t="str">
            <v>42-05-02-01-0308</v>
          </cell>
          <cell r="K316" t="str">
            <v xml:space="preserve"> 42-137</v>
          </cell>
          <cell r="L316" t="str">
            <v>42-05-02-01-0308</v>
          </cell>
          <cell r="M316" t="str">
            <v>Microscopio  monocular marca Olympus 240543</v>
          </cell>
          <cell r="O316" t="str">
            <v>EQUIPOS CLINICOS</v>
          </cell>
          <cell r="P316">
            <v>1000000</v>
          </cell>
          <cell r="T316" t="str">
            <v>Bueno</v>
          </cell>
          <cell r="U316" t="str">
            <v>Olympus</v>
          </cell>
        </row>
        <row r="317">
          <cell r="J317" t="str">
            <v>42-04-06-00-0309</v>
          </cell>
          <cell r="K317" t="str">
            <v>42-2405</v>
          </cell>
          <cell r="L317" t="str">
            <v>42-04-06-00-0309</v>
          </cell>
          <cell r="M317" t="str">
            <v>Mueble computación, 1 cajón enchapado eucaliptus 120x65x76 cms.</v>
          </cell>
          <cell r="O317" t="str">
            <v>REPISA</v>
          </cell>
          <cell r="P317">
            <v>50000</v>
          </cell>
          <cell r="T317" t="str">
            <v>Bueno</v>
          </cell>
          <cell r="U317" t="str">
            <v>N/T</v>
          </cell>
        </row>
        <row r="318">
          <cell r="J318" t="str">
            <v>42-04-07-00-0310</v>
          </cell>
          <cell r="K318" t="str">
            <v>42-2660</v>
          </cell>
          <cell r="L318" t="str">
            <v>42-04-07-00-0310</v>
          </cell>
          <cell r="M318" t="str">
            <v>Mural plumavit con marco madera</v>
          </cell>
          <cell r="O318" t="str">
            <v>OTROS</v>
          </cell>
          <cell r="P318">
            <v>15000</v>
          </cell>
          <cell r="T318" t="str">
            <v>Bueno</v>
          </cell>
          <cell r="U318" t="str">
            <v>N/T</v>
          </cell>
        </row>
        <row r="319">
          <cell r="J319" t="str">
            <v>42-04-02-00-0311</v>
          </cell>
          <cell r="K319" t="str">
            <v xml:space="preserve">42-1910           </v>
          </cell>
          <cell r="L319" t="str">
            <v>42-04-02-00-0311</v>
          </cell>
          <cell r="M319" t="str">
            <v>Silla cajera s/ brazo con apoyo lumbar color burdeo</v>
          </cell>
          <cell r="O319" t="str">
            <v>SILLAS</v>
          </cell>
          <cell r="P319">
            <v>42500</v>
          </cell>
          <cell r="T319" t="str">
            <v>Bueno</v>
          </cell>
          <cell r="U319" t="str">
            <v>N/T</v>
          </cell>
        </row>
        <row r="320">
          <cell r="J320" t="str">
            <v>42-04-02-00-0312</v>
          </cell>
          <cell r="K320" t="str">
            <v>42-1818</v>
          </cell>
          <cell r="L320" t="str">
            <v>42-04-02-00-0312</v>
          </cell>
          <cell r="M320" t="str">
            <v>Silla cajera s/brazo con apoyo lumbar color burdeo</v>
          </cell>
          <cell r="O320" t="str">
            <v>SILLAS</v>
          </cell>
          <cell r="P320">
            <v>42500</v>
          </cell>
          <cell r="T320" t="str">
            <v>Bueno</v>
          </cell>
          <cell r="U320" t="str">
            <v>N/T</v>
          </cell>
        </row>
        <row r="321">
          <cell r="J321" t="str">
            <v>42-05-01-01-0313</v>
          </cell>
          <cell r="K321" t="str">
            <v>42-161</v>
          </cell>
          <cell r="L321" t="str">
            <v>42-05-01-01-0313</v>
          </cell>
          <cell r="M321" t="str">
            <v>Perforador extra fuerte color gris</v>
          </cell>
          <cell r="O321" t="str">
            <v>EQUIPO DE OFICINA</v>
          </cell>
          <cell r="P321">
            <v>4000</v>
          </cell>
          <cell r="T321" t="str">
            <v>Bueno</v>
          </cell>
          <cell r="U321" t="str">
            <v>N/T</v>
          </cell>
        </row>
        <row r="322">
          <cell r="J322" t="str">
            <v>42-04-01-00-0314</v>
          </cell>
          <cell r="K322" t="str">
            <v>42-2661</v>
          </cell>
          <cell r="L322" t="str">
            <v>42-04-01-00-0314</v>
          </cell>
          <cell r="M322" t="str">
            <v>Mesa madera con cubierta formalita ploma 102x51x70 cms.</v>
          </cell>
          <cell r="O322" t="str">
            <v>MESAS</v>
          </cell>
          <cell r="P322">
            <v>65000</v>
          </cell>
          <cell r="T322" t="str">
            <v>Bueno</v>
          </cell>
          <cell r="U322" t="str">
            <v>N/T</v>
          </cell>
        </row>
        <row r="323">
          <cell r="J323" t="str">
            <v>42-04-01-00-0315</v>
          </cell>
          <cell r="K323" t="str">
            <v>42-2406</v>
          </cell>
          <cell r="L323" t="str">
            <v>42-04-01-00-0315</v>
          </cell>
          <cell r="M323" t="str">
            <v>Mesa cubierta blanca con base metálica 60x45 cms.</v>
          </cell>
          <cell r="O323" t="str">
            <v>MESAS</v>
          </cell>
          <cell r="P323">
            <v>75000</v>
          </cell>
          <cell r="T323" t="str">
            <v>Bueno</v>
          </cell>
          <cell r="U323" t="str">
            <v>N/T</v>
          </cell>
        </row>
        <row r="324">
          <cell r="J324" t="str">
            <v>42-05-01-01-0316</v>
          </cell>
          <cell r="K324" t="str">
            <v>42-2407</v>
          </cell>
          <cell r="L324" t="str">
            <v>42-05-01-01-0316</v>
          </cell>
          <cell r="M324" t="str">
            <v>Pizarra melamina blanca 70x50 cms.</v>
          </cell>
          <cell r="O324" t="str">
            <v>EQUIPO DE OFICINA</v>
          </cell>
          <cell r="P324">
            <v>25000</v>
          </cell>
          <cell r="T324" t="str">
            <v>Bueno</v>
          </cell>
          <cell r="U324" t="str">
            <v>N/T</v>
          </cell>
        </row>
        <row r="325">
          <cell r="J325" t="str">
            <v>42-04-06-00-0317</v>
          </cell>
          <cell r="K325" t="str">
            <v>42-2665</v>
          </cell>
          <cell r="L325" t="str">
            <v>42-04-06-00-0317</v>
          </cell>
          <cell r="M325" t="str">
            <v>Repisa masisa enchapada eucaliptus 66x25x43 cms.</v>
          </cell>
          <cell r="O325" t="str">
            <v>REPISA</v>
          </cell>
          <cell r="P325">
            <v>25000</v>
          </cell>
          <cell r="T325" t="str">
            <v>Bueno</v>
          </cell>
          <cell r="U325" t="str">
            <v>N/T</v>
          </cell>
        </row>
        <row r="326">
          <cell r="J326" t="str">
            <v>42-04-06-00-0318</v>
          </cell>
          <cell r="K326" t="str">
            <v>42-2408</v>
          </cell>
          <cell r="L326" t="str">
            <v>42-04-06-00-0318</v>
          </cell>
          <cell r="M326" t="str">
            <v>Repisa trupan 1 compartimento color natural 100x30 cms.</v>
          </cell>
          <cell r="O326" t="str">
            <v>REPISA</v>
          </cell>
          <cell r="P326">
            <v>20000</v>
          </cell>
          <cell r="T326" t="str">
            <v>Bueno</v>
          </cell>
          <cell r="U326" t="str">
            <v>N/T</v>
          </cell>
        </row>
        <row r="327">
          <cell r="J327" t="str">
            <v>42-04-06-00-0319</v>
          </cell>
          <cell r="K327" t="str">
            <v>42-2409</v>
          </cell>
          <cell r="L327" t="str">
            <v>42-04-06-00-0319</v>
          </cell>
          <cell r="M327" t="str">
            <v>Repisa blanca con soportes metálicos 58x18 cms.</v>
          </cell>
          <cell r="O327" t="str">
            <v>REPISA</v>
          </cell>
          <cell r="P327">
            <v>20000</v>
          </cell>
          <cell r="T327" t="str">
            <v>Bueno</v>
          </cell>
          <cell r="U327" t="str">
            <v>N/T</v>
          </cell>
        </row>
        <row r="328">
          <cell r="J328" t="str">
            <v>42-05-01-01-0320</v>
          </cell>
          <cell r="K328" t="str">
            <v>42-160</v>
          </cell>
          <cell r="L328" t="str">
            <v>42-05-01-01-0320</v>
          </cell>
          <cell r="M328" t="str">
            <v>Corchetera marca Torre color ploma / negro</v>
          </cell>
          <cell r="O328" t="str">
            <v>EQUIPO DE OFICINA</v>
          </cell>
          <cell r="P328">
            <v>3500</v>
          </cell>
          <cell r="T328" t="str">
            <v>Bueno</v>
          </cell>
          <cell r="U328" t="str">
            <v>N/T</v>
          </cell>
        </row>
        <row r="329">
          <cell r="J329" t="str">
            <v>42-04-02-00-0321</v>
          </cell>
          <cell r="K329" t="str">
            <v>42-331</v>
          </cell>
          <cell r="L329" t="str">
            <v>42-04-02-00-0321</v>
          </cell>
          <cell r="M329" t="str">
            <v>Silla mixta color beige</v>
          </cell>
          <cell r="O329" t="str">
            <v>SILLAS</v>
          </cell>
          <cell r="P329">
            <v>42500</v>
          </cell>
          <cell r="T329" t="str">
            <v>Malo</v>
          </cell>
          <cell r="U329" t="str">
            <v>N/T</v>
          </cell>
        </row>
        <row r="330">
          <cell r="J330" t="str">
            <v>42-05-02-01-0322</v>
          </cell>
          <cell r="K330" t="str">
            <v>42-127</v>
          </cell>
          <cell r="L330" t="str">
            <v>42-05-02-01-0322</v>
          </cell>
          <cell r="M330" t="str">
            <v>Camilla metálica color blanco con pegamoide color verde</v>
          </cell>
          <cell r="O330" t="str">
            <v>EQUIPOS CLINICOS</v>
          </cell>
          <cell r="P330">
            <v>75000</v>
          </cell>
          <cell r="T330" t="str">
            <v>Bueno</v>
          </cell>
          <cell r="U330" t="str">
            <v>N/T</v>
          </cell>
        </row>
        <row r="331">
          <cell r="J331" t="str">
            <v>42-05-01-01-0323</v>
          </cell>
          <cell r="K331" t="str">
            <v>42-1964</v>
          </cell>
          <cell r="L331" t="str">
            <v>42-05-01-01-0323</v>
          </cell>
          <cell r="M331" t="str">
            <v>Citófono/ teléfono marca Nortel Network, Modelo 7000</v>
          </cell>
          <cell r="O331" t="str">
            <v>EQUIPO DE OFICINA</v>
          </cell>
          <cell r="P331">
            <v>36000</v>
          </cell>
          <cell r="T331" t="str">
            <v>Bueno</v>
          </cell>
          <cell r="U331" t="str">
            <v>Nortel Network</v>
          </cell>
        </row>
        <row r="332">
          <cell r="J332" t="str">
            <v>42-06-01-00-0324</v>
          </cell>
          <cell r="K332" t="str">
            <v>42-2410</v>
          </cell>
          <cell r="L332" t="str">
            <v>42-06-01-00-0324</v>
          </cell>
          <cell r="M332" t="str">
            <v>Estabilizador electrónico de tensión Fernandez Fica Modelo RAP 3023 MP</v>
          </cell>
          <cell r="O332" t="str">
            <v>EQUIPOS COMPUTACIONALES Y PERIFÉRICOS</v>
          </cell>
          <cell r="P332">
            <v>1000000</v>
          </cell>
          <cell r="T332" t="str">
            <v>Bueno</v>
          </cell>
          <cell r="U332" t="str">
            <v>N/T</v>
          </cell>
        </row>
        <row r="333">
          <cell r="J333" t="str">
            <v>42-05-01-01-0325</v>
          </cell>
          <cell r="K333" t="str">
            <v>42-2832</v>
          </cell>
          <cell r="L333" t="str">
            <v>42-05-01-01-0325</v>
          </cell>
          <cell r="M333" t="str">
            <v>Reloj/termómetro refrigerador marca Control company 4105 S/Nº 72182671</v>
          </cell>
          <cell r="O333" t="str">
            <v>EQUIPO DE OFICINA</v>
          </cell>
          <cell r="P333">
            <v>40000</v>
          </cell>
          <cell r="T333" t="str">
            <v>Bueno</v>
          </cell>
          <cell r="U333" t="str">
            <v xml:space="preserve">Control  </v>
          </cell>
        </row>
        <row r="334">
          <cell r="J334" t="str">
            <v>42-05-02-01-0326</v>
          </cell>
          <cell r="K334" t="str">
            <v>42-1656</v>
          </cell>
          <cell r="L334" t="str">
            <v>42-05-02-01-0326</v>
          </cell>
          <cell r="M334" t="str">
            <v>Refrigerador marca Fensa non frost modelo Advantage 7300</v>
          </cell>
          <cell r="O334" t="str">
            <v>EQUIPOS CLINICOS</v>
          </cell>
          <cell r="P334">
            <v>180000</v>
          </cell>
          <cell r="T334" t="str">
            <v>Bueno</v>
          </cell>
          <cell r="U334" t="str">
            <v>Fensa</v>
          </cell>
        </row>
        <row r="335">
          <cell r="J335" t="str">
            <v>42-05-02-06-0327</v>
          </cell>
          <cell r="K335" t="str">
            <v>42-141</v>
          </cell>
          <cell r="L335" t="str">
            <v>42-05-02-06-0327</v>
          </cell>
          <cell r="M335" t="str">
            <v>Estufa secadora marca MLW serie 74040</v>
          </cell>
          <cell r="O335" t="str">
            <v>HERRAMIENTAS</v>
          </cell>
          <cell r="P335">
            <v>100000</v>
          </cell>
          <cell r="T335" t="str">
            <v>Bueno</v>
          </cell>
          <cell r="U335" t="str">
            <v>MLW</v>
          </cell>
        </row>
        <row r="336">
          <cell r="J336" t="str">
            <v>42-05-02-02-0328</v>
          </cell>
          <cell r="K336" t="str">
            <v>42-2411</v>
          </cell>
          <cell r="L336" t="str">
            <v>42-05-02-02-0328</v>
          </cell>
          <cell r="M336" t="str">
            <v>Campana marca Mademsa 80 cms.</v>
          </cell>
          <cell r="O336" t="str">
            <v>EQUIPOS DE COCINA</v>
          </cell>
          <cell r="P336">
            <v>70000</v>
          </cell>
          <cell r="T336" t="str">
            <v>Bueno</v>
          </cell>
          <cell r="U336" t="str">
            <v>Mademsa</v>
          </cell>
        </row>
        <row r="337">
          <cell r="J337" t="str">
            <v>42-04-07-00-0329</v>
          </cell>
          <cell r="K337" t="str">
            <v>42-126</v>
          </cell>
          <cell r="L337" t="str">
            <v>42-04-07-00-0329</v>
          </cell>
          <cell r="M337" t="str">
            <v>Paragüero, perchero metálico color blanco</v>
          </cell>
          <cell r="O337" t="str">
            <v>OTROS</v>
          </cell>
          <cell r="P337">
            <v>15000</v>
          </cell>
          <cell r="T337" t="str">
            <v>Bueno</v>
          </cell>
          <cell r="U337" t="str">
            <v>N/T</v>
          </cell>
        </row>
        <row r="338">
          <cell r="J338" t="str">
            <v>42-04-07-00-0330</v>
          </cell>
          <cell r="K338" t="str">
            <v>42-2412</v>
          </cell>
          <cell r="L338" t="str">
            <v>42-04-07-00-0330</v>
          </cell>
          <cell r="M338" t="str">
            <v>Dispensador jabón marca Johnson</v>
          </cell>
          <cell r="O338" t="str">
            <v>OTROS</v>
          </cell>
          <cell r="P338">
            <v>17000</v>
          </cell>
          <cell r="T338" t="str">
            <v>Bueno</v>
          </cell>
          <cell r="U338" t="str">
            <v>Johnson</v>
          </cell>
        </row>
        <row r="339">
          <cell r="J339" t="str">
            <v>42-05-02-05-0331</v>
          </cell>
          <cell r="K339" t="str">
            <v>42-2637</v>
          </cell>
          <cell r="L339" t="str">
            <v>42-05-02-05-0331</v>
          </cell>
          <cell r="M339" t="str">
            <v>Extintor incendio tipo Dioxido carbono 2 kgs.</v>
          </cell>
          <cell r="O339" t="str">
            <v>EQUIPOS DE SEGURIDAD</v>
          </cell>
          <cell r="P339">
            <v>25000</v>
          </cell>
          <cell r="T339" t="str">
            <v>Bueno</v>
          </cell>
          <cell r="U339" t="str">
            <v>N/T</v>
          </cell>
        </row>
        <row r="340">
          <cell r="J340" t="str">
            <v>42-05-01-01-0332</v>
          </cell>
          <cell r="K340" t="str">
            <v>42-1963</v>
          </cell>
          <cell r="L340" t="str">
            <v>42-05-01-01-0332</v>
          </cell>
          <cell r="M340" t="str">
            <v>Citófono/ teléfono marca Nortel Network, Modelo 7000</v>
          </cell>
          <cell r="O340" t="str">
            <v>EQUIPO DE OFICINA</v>
          </cell>
          <cell r="P340">
            <v>36000</v>
          </cell>
          <cell r="T340" t="str">
            <v>Bueno</v>
          </cell>
          <cell r="U340" t="str">
            <v>Nortel Network</v>
          </cell>
        </row>
        <row r="341">
          <cell r="J341" t="str">
            <v>42-05-02-01-0333</v>
          </cell>
          <cell r="K341" t="str">
            <v>42-3529</v>
          </cell>
          <cell r="L341" t="str">
            <v>42-05-02-01-0333</v>
          </cell>
          <cell r="M341" t="str">
            <v>Mesa Toma de Muestras</v>
          </cell>
          <cell r="O341" t="str">
            <v>EQUIPOS CLINICOS</v>
          </cell>
          <cell r="P341">
            <v>62832</v>
          </cell>
          <cell r="T341" t="str">
            <v>Bueno</v>
          </cell>
          <cell r="U341" t="str">
            <v>N/T</v>
          </cell>
        </row>
        <row r="342">
          <cell r="J342" t="str">
            <v>42-06-01-00-0334</v>
          </cell>
          <cell r="K342" t="str">
            <v>42-1873</v>
          </cell>
          <cell r="L342" t="str">
            <v>42-06-01-00-0334</v>
          </cell>
          <cell r="M342" t="str">
            <v>Teclado Aopen S/Nº 41202545</v>
          </cell>
          <cell r="O342" t="str">
            <v>EQUIPOS COMPUTACIONALES Y PERIFÉRICOS</v>
          </cell>
          <cell r="P342">
            <v>4000</v>
          </cell>
          <cell r="T342" t="str">
            <v>Bueno</v>
          </cell>
          <cell r="U342" t="str">
            <v>Aopen</v>
          </cell>
        </row>
        <row r="343">
          <cell r="J343" t="str">
            <v>42-05-01-01-0335</v>
          </cell>
          <cell r="K343" t="str">
            <v>42-2709</v>
          </cell>
          <cell r="L343" t="str">
            <v>42-05-01-01-0335</v>
          </cell>
          <cell r="M343" t="str">
            <v>Radio CD MP3 marca Recco Mod. RRCSWM5 S/N° 0047/0410/00502</v>
          </cell>
          <cell r="O343" t="str">
            <v>EQUIPO DE OFICINA</v>
          </cell>
          <cell r="P343">
            <v>53710</v>
          </cell>
          <cell r="T343" t="str">
            <v>Bueno</v>
          </cell>
          <cell r="U343" t="str">
            <v>Recco</v>
          </cell>
        </row>
        <row r="344">
          <cell r="J344" t="str">
            <v>42-06-01-00-0336</v>
          </cell>
          <cell r="K344" t="str">
            <v>42-1931</v>
          </cell>
          <cell r="L344" t="str">
            <v>42-06-01-00-0336</v>
          </cell>
          <cell r="M344" t="str">
            <v>Impresora Hewlett Packard modelo Laser Jet 1320</v>
          </cell>
          <cell r="O344" t="str">
            <v>EQUIPOS COMPUTACIONALES Y PERIFÉRICOS</v>
          </cell>
          <cell r="P344">
            <v>60000</v>
          </cell>
          <cell r="T344" t="str">
            <v>Bueno</v>
          </cell>
          <cell r="U344" t="str">
            <v>Packard</v>
          </cell>
        </row>
        <row r="345">
          <cell r="J345" t="str">
            <v>42-05-01-01-0337</v>
          </cell>
          <cell r="K345" t="str">
            <v>42-1206B</v>
          </cell>
          <cell r="L345" t="str">
            <v>42-05-01-01-0337</v>
          </cell>
          <cell r="M345" t="str">
            <v>Reloj de pared</v>
          </cell>
          <cell r="O345" t="str">
            <v>EQUIPO DE OFICINA</v>
          </cell>
          <cell r="P345">
            <v>7500</v>
          </cell>
          <cell r="T345" t="str">
            <v>Bueno</v>
          </cell>
          <cell r="U345" t="str">
            <v>N/T</v>
          </cell>
        </row>
        <row r="346">
          <cell r="J346" t="str">
            <v>42-05-02-05-0338</v>
          </cell>
          <cell r="K346" t="str">
            <v>42-2346</v>
          </cell>
          <cell r="L346" t="str">
            <v>42-05-02-05-0338</v>
          </cell>
          <cell r="M346" t="str">
            <v>Extintor incendio tipo ABC 6 kgs.</v>
          </cell>
          <cell r="O346" t="str">
            <v>EQUIPOS DE SEGURIDAD</v>
          </cell>
          <cell r="P346">
            <v>25000</v>
          </cell>
          <cell r="T346" t="str">
            <v>Bueno</v>
          </cell>
          <cell r="U346" t="str">
            <v>N/T</v>
          </cell>
        </row>
        <row r="347">
          <cell r="J347" t="str">
            <v>42-05-01-01-0339</v>
          </cell>
          <cell r="K347" t="str">
            <v>42-3198</v>
          </cell>
          <cell r="L347" t="str">
            <v>42-05-01-01-0339</v>
          </cell>
          <cell r="M347" t="str">
            <v>Refrigerador 2 puertas Whirpool 350 Mod. WRH33ABDWC S/Nº JL7058653</v>
          </cell>
          <cell r="O347" t="str">
            <v>EQUIPO DE OFICINA</v>
          </cell>
          <cell r="P347">
            <v>150000</v>
          </cell>
          <cell r="T347" t="str">
            <v>Bueno</v>
          </cell>
          <cell r="U347" t="str">
            <v>Whirpool</v>
          </cell>
        </row>
        <row r="348">
          <cell r="J348" t="str">
            <v>42-05-01-01-0340</v>
          </cell>
          <cell r="K348" t="str">
            <v>42-2710</v>
          </cell>
          <cell r="L348" t="str">
            <v>42-05-01-01-0340</v>
          </cell>
          <cell r="M348" t="str">
            <v>Microondas marca Daewoo Mod. KOR 63FB</v>
          </cell>
          <cell r="O348" t="str">
            <v>EQUIPO DE OFICINA</v>
          </cell>
          <cell r="P348">
            <v>45000</v>
          </cell>
          <cell r="T348" t="str">
            <v>Bueno</v>
          </cell>
          <cell r="U348" t="str">
            <v>Daewoo</v>
          </cell>
        </row>
        <row r="349">
          <cell r="J349" t="str">
            <v>42-05-01-01-0341</v>
          </cell>
          <cell r="K349" t="str">
            <v>42-2711</v>
          </cell>
          <cell r="L349" t="str">
            <v>42-05-01-01-0341</v>
          </cell>
          <cell r="M349" t="str">
            <v>Televisor 21" marca Daewoo Mod. Summus Dinamic</v>
          </cell>
          <cell r="O349" t="str">
            <v>EQUIPO DE OFICINA</v>
          </cell>
          <cell r="P349">
            <v>65000</v>
          </cell>
          <cell r="T349" t="str">
            <v>Bueno</v>
          </cell>
          <cell r="U349" t="str">
            <v>Daewoo</v>
          </cell>
        </row>
        <row r="350">
          <cell r="J350" t="str">
            <v>42-05-02-01-0342</v>
          </cell>
          <cell r="K350" t="str">
            <v>42-2983</v>
          </cell>
          <cell r="L350" t="str">
            <v>42-05-02-01-0342</v>
          </cell>
          <cell r="M350" t="str">
            <v>Bomba aspiración Medi-Pump Mod. 1636A S/Nº 070700001521</v>
          </cell>
          <cell r="O350" t="str">
            <v>EQUIPOS CLINICOS</v>
          </cell>
          <cell r="P350">
            <v>231931</v>
          </cell>
          <cell r="T350" t="str">
            <v>Bueno</v>
          </cell>
          <cell r="U350" t="str">
            <v>N/T</v>
          </cell>
        </row>
        <row r="351">
          <cell r="J351" t="str">
            <v>42-05-02-01-0343</v>
          </cell>
          <cell r="K351" t="str">
            <v>42-3363</v>
          </cell>
          <cell r="L351" t="str">
            <v>42-05-02-01-0343</v>
          </cell>
          <cell r="M351" t="str">
            <v>Bomba infusion Samtronic Mod. ST 1000 S/Nº 33182L/10</v>
          </cell>
          <cell r="O351" t="str">
            <v>EQUIPOS CLINICOS</v>
          </cell>
          <cell r="P351">
            <v>809209</v>
          </cell>
          <cell r="T351" t="str">
            <v>Bueno</v>
          </cell>
          <cell r="U351" t="str">
            <v>N/T</v>
          </cell>
        </row>
        <row r="352">
          <cell r="J352" t="str">
            <v>42-05-02-01-0344</v>
          </cell>
          <cell r="K352" t="str">
            <v>42-179</v>
          </cell>
          <cell r="L352" t="str">
            <v>42-05-02-01-0344</v>
          </cell>
          <cell r="M352" t="str">
            <v>Máquina de aspiracion eléctrica Medi Pump Mod. 1132 S/Nº 099500003491</v>
          </cell>
          <cell r="O352" t="str">
            <v>EQUIPOS CLINICOS</v>
          </cell>
          <cell r="P352">
            <v>231931</v>
          </cell>
          <cell r="T352" t="str">
            <v>Bueno</v>
          </cell>
          <cell r="U352" t="str">
            <v>Medi</v>
          </cell>
        </row>
        <row r="353">
          <cell r="J353" t="str">
            <v>42-05-02-01-0345</v>
          </cell>
          <cell r="K353" t="str">
            <v>42-1934</v>
          </cell>
          <cell r="L353" t="str">
            <v>42-05-02-01-0345</v>
          </cell>
          <cell r="M353" t="str">
            <v>Desfribilador Marca ZOLL M Series color gris</v>
          </cell>
          <cell r="O353" t="str">
            <v>EQUIPOS CLINICOS</v>
          </cell>
          <cell r="P353">
            <v>100000</v>
          </cell>
          <cell r="T353" t="str">
            <v>Bueno</v>
          </cell>
          <cell r="U353" t="str">
            <v>Zoll</v>
          </cell>
        </row>
        <row r="354">
          <cell r="J354" t="str">
            <v>42-05-02-01-0346</v>
          </cell>
          <cell r="K354" t="str">
            <v>42-2630</v>
          </cell>
          <cell r="L354" t="str">
            <v>42-05-02-01-0346</v>
          </cell>
          <cell r="M354" t="str">
            <v>Electrocardigrafo marca Bionet Mod. Cardio care-2000 S/Nº EE0900197</v>
          </cell>
          <cell r="O354" t="str">
            <v>EQUIPOS CLINICOS</v>
          </cell>
          <cell r="P354">
            <v>600000</v>
          </cell>
          <cell r="T354" t="str">
            <v>Bueno</v>
          </cell>
          <cell r="U354" t="str">
            <v>Bionet</v>
          </cell>
        </row>
        <row r="355">
          <cell r="J355" t="str">
            <v>42-05-02-01-0347</v>
          </cell>
          <cell r="K355" t="str">
            <v>42-176</v>
          </cell>
          <cell r="L355" t="str">
            <v>42-05-02-01-0347</v>
          </cell>
          <cell r="M355" t="str">
            <v>Esfingomanómetro con pedestal marca Trimline de 115 cms.</v>
          </cell>
          <cell r="O355" t="str">
            <v>EQUIPOS CLINICOS</v>
          </cell>
          <cell r="P355">
            <v>35585</v>
          </cell>
          <cell r="T355" t="str">
            <v>Bueno</v>
          </cell>
          <cell r="U355" t="str">
            <v>Trimiline</v>
          </cell>
        </row>
        <row r="356">
          <cell r="J356" t="str">
            <v>42-05-02-01-0348</v>
          </cell>
          <cell r="K356" t="str">
            <v>42-174</v>
          </cell>
          <cell r="L356" t="str">
            <v>42-05-02-01-0348</v>
          </cell>
          <cell r="M356" t="str">
            <v>Laringoscopio con 10 hojas desmontables</v>
          </cell>
          <cell r="O356" t="str">
            <v>EQUIPOS CLINICOS</v>
          </cell>
          <cell r="P356">
            <v>80000</v>
          </cell>
          <cell r="T356" t="str">
            <v>Bueno</v>
          </cell>
          <cell r="U356" t="str">
            <v>N/T</v>
          </cell>
        </row>
        <row r="357">
          <cell r="J357" t="str">
            <v>42-05-02-01-0349</v>
          </cell>
          <cell r="K357" t="str">
            <v>42-182</v>
          </cell>
          <cell r="L357" t="str">
            <v>42-05-02-01-0349</v>
          </cell>
          <cell r="M357" t="str">
            <v>Manómetro de oxigeno marca Victor Medical</v>
          </cell>
          <cell r="O357" t="str">
            <v>EQUIPOS CLINICOS</v>
          </cell>
          <cell r="P357">
            <v>50000</v>
          </cell>
          <cell r="T357" t="str">
            <v>Bueno</v>
          </cell>
          <cell r="U357" t="str">
            <v>Victor M</v>
          </cell>
        </row>
        <row r="358">
          <cell r="J358" t="str">
            <v>42-05-02-01-0350</v>
          </cell>
          <cell r="K358" t="str">
            <v>42-3399</v>
          </cell>
          <cell r="L358" t="str">
            <v>42-05-02-01-0350</v>
          </cell>
          <cell r="M358" t="str">
            <v>Manometro oxígeno</v>
          </cell>
          <cell r="O358" t="str">
            <v>EQUIPOS CLINICOS</v>
          </cell>
          <cell r="P358">
            <v>50000</v>
          </cell>
          <cell r="T358" t="str">
            <v>Bueno</v>
          </cell>
          <cell r="U358" t="str">
            <v>N/T</v>
          </cell>
        </row>
        <row r="359">
          <cell r="J359" t="str">
            <v>42-05-02-01-0351</v>
          </cell>
          <cell r="K359" t="str">
            <v>42-1933</v>
          </cell>
          <cell r="L359" t="str">
            <v>42-05-02-01-0351</v>
          </cell>
          <cell r="M359" t="str">
            <v>Monitor signos vitales Nihon Kohden BSM-2301K S/Nº 11272</v>
          </cell>
          <cell r="O359" t="str">
            <v>EQUIPOS CLINICOS</v>
          </cell>
          <cell r="P359">
            <v>580000</v>
          </cell>
          <cell r="T359" t="str">
            <v>Bueno</v>
          </cell>
          <cell r="U359" t="str">
            <v>Nihon</v>
          </cell>
        </row>
        <row r="360">
          <cell r="J360" t="str">
            <v>42-05-02-01-0352</v>
          </cell>
          <cell r="K360" t="str">
            <v>42-752</v>
          </cell>
          <cell r="L360" t="str">
            <v>42-05-02-01-0352</v>
          </cell>
          <cell r="M360" t="str">
            <v xml:space="preserve">Negatoscopio </v>
          </cell>
          <cell r="O360" t="str">
            <v>EQUIPOS CLINICOS</v>
          </cell>
          <cell r="P360">
            <v>46241</v>
          </cell>
          <cell r="T360" t="str">
            <v>Bueno</v>
          </cell>
          <cell r="U360" t="str">
            <v>N/T</v>
          </cell>
        </row>
        <row r="361">
          <cell r="J361" t="str">
            <v>42-05-02-01-0353</v>
          </cell>
          <cell r="K361" t="str">
            <v>42-3162</v>
          </cell>
          <cell r="L361" t="str">
            <v>42-05-02-01-0353</v>
          </cell>
          <cell r="M361" t="str">
            <v>Otoscopio marca Walch Allyn color blanco</v>
          </cell>
          <cell r="O361" t="str">
            <v>EQUIPOS CLINICOS</v>
          </cell>
          <cell r="P361">
            <v>60000</v>
          </cell>
          <cell r="T361" t="str">
            <v>Malo</v>
          </cell>
          <cell r="U361" t="str">
            <v>Walch</v>
          </cell>
        </row>
        <row r="362">
          <cell r="J362" t="str">
            <v>42-05-02-01-0354</v>
          </cell>
          <cell r="K362" t="str">
            <v>42-3496</v>
          </cell>
          <cell r="L362" t="str">
            <v>42-05-02-01-0354</v>
          </cell>
          <cell r="M362" t="str">
            <v>Otoscopio marca Walch Allyn color negro</v>
          </cell>
          <cell r="O362" t="str">
            <v>EQUIPOS CLINICOS</v>
          </cell>
          <cell r="P362">
            <v>31990</v>
          </cell>
          <cell r="T362" t="str">
            <v>Bueno</v>
          </cell>
          <cell r="U362" t="str">
            <v>Walch</v>
          </cell>
        </row>
        <row r="363">
          <cell r="J363" t="str">
            <v>42-05-02-01-0355</v>
          </cell>
          <cell r="K363" t="str">
            <v>42-1776</v>
          </cell>
          <cell r="L363" t="str">
            <v>42-05-02-01-0355</v>
          </cell>
          <cell r="M363" t="str">
            <v>Oximetro de pulso, marca Nellcor Puritan Bennett, modelo NPB-295  Serie G 00862492</v>
          </cell>
          <cell r="O363" t="str">
            <v>EQUIPOS CLINICOS</v>
          </cell>
          <cell r="P363">
            <v>189567</v>
          </cell>
          <cell r="T363" t="str">
            <v>Bueno</v>
          </cell>
          <cell r="U363" t="str">
            <v>N/T</v>
          </cell>
        </row>
        <row r="364">
          <cell r="J364" t="str">
            <v>42-05-02-01-0356</v>
          </cell>
          <cell r="K364" t="str">
            <v>42-2657x</v>
          </cell>
          <cell r="L364" t="str">
            <v>42-05-02-01-0356</v>
          </cell>
          <cell r="M364" t="str">
            <v>Resucitador Ambú Mark 111 adulto</v>
          </cell>
          <cell r="O364" t="str">
            <v>EQUIPOS CLINICOS</v>
          </cell>
          <cell r="P364">
            <v>58950</v>
          </cell>
          <cell r="T364" t="str">
            <v>Bueno</v>
          </cell>
          <cell r="U364" t="str">
            <v>Ambu</v>
          </cell>
        </row>
        <row r="365">
          <cell r="J365" t="str">
            <v>42-05-02-01-0357</v>
          </cell>
          <cell r="K365" t="str">
            <v>42-3166</v>
          </cell>
          <cell r="L365" t="str">
            <v>42-05-02-01-0357</v>
          </cell>
          <cell r="M365" t="str">
            <v>Reanimador Ambú Mark 111 pediátrico</v>
          </cell>
          <cell r="O365" t="str">
            <v>EQUIPOS CLINICOS</v>
          </cell>
          <cell r="P365">
            <v>57901</v>
          </cell>
          <cell r="T365" t="str">
            <v>Bueno</v>
          </cell>
          <cell r="U365" t="str">
            <v>Ambu</v>
          </cell>
        </row>
        <row r="366">
          <cell r="J366" t="str">
            <v>42-05-01-01-0358</v>
          </cell>
          <cell r="K366" t="str">
            <v>42-1504</v>
          </cell>
          <cell r="L366" t="str">
            <v>42-05-01-01-0358</v>
          </cell>
          <cell r="M366" t="str">
            <v>Caja metálica de seguridad color negra Nº 249</v>
          </cell>
          <cell r="O366" t="str">
            <v>EQUIPO DE OFICINA</v>
          </cell>
          <cell r="P366">
            <v>20000</v>
          </cell>
          <cell r="T366" t="str">
            <v>Bueno</v>
          </cell>
          <cell r="U366" t="str">
            <v>N/T</v>
          </cell>
        </row>
        <row r="367">
          <cell r="J367" t="str">
            <v>42-05-01-01-0359</v>
          </cell>
          <cell r="K367" t="str">
            <v>42-1295</v>
          </cell>
          <cell r="L367" t="str">
            <v>42-05-01-01-0359</v>
          </cell>
          <cell r="M367" t="str">
            <v>Caja metálica de Seguridad para muestras de alcoholemias de  250x200x150 cms. con sistema tolva</v>
          </cell>
          <cell r="O367" t="str">
            <v>EQUIPO DE OFICINA</v>
          </cell>
          <cell r="P367">
            <v>25000</v>
          </cell>
          <cell r="T367" t="str">
            <v>Bueno</v>
          </cell>
          <cell r="U367" t="str">
            <v>N/T</v>
          </cell>
        </row>
        <row r="368">
          <cell r="J368" t="str">
            <v>42-04-07-00-0360</v>
          </cell>
          <cell r="K368" t="str">
            <v>42-1613</v>
          </cell>
          <cell r="L368" t="str">
            <v>42-04-07-00-0360</v>
          </cell>
          <cell r="M368" t="str">
            <v>Diván cama 1 plaza con cajonera c/llave pino oregón</v>
          </cell>
          <cell r="O368" t="str">
            <v>OTROS</v>
          </cell>
          <cell r="P368">
            <v>70000</v>
          </cell>
          <cell r="T368" t="str">
            <v>Bueno</v>
          </cell>
          <cell r="U368" t="str">
            <v>N/T</v>
          </cell>
        </row>
        <row r="369">
          <cell r="J369" t="str">
            <v>42-05-02-01-0361</v>
          </cell>
          <cell r="K369" t="str">
            <v>42-2275</v>
          </cell>
          <cell r="L369" t="str">
            <v>42-05-02-01-0361</v>
          </cell>
          <cell r="M369" t="str">
            <v>Escabel mixto blanco/negro</v>
          </cell>
          <cell r="O369" t="str">
            <v>EQUIPOS CLINICOS</v>
          </cell>
          <cell r="P369">
            <v>10000</v>
          </cell>
          <cell r="T369" t="str">
            <v>Bueno</v>
          </cell>
          <cell r="U369" t="str">
            <v>N/T</v>
          </cell>
        </row>
        <row r="370">
          <cell r="J370" t="str">
            <v>42-04-03-00-0362</v>
          </cell>
          <cell r="K370" t="str">
            <v>42-3158</v>
          </cell>
          <cell r="L370" t="str">
            <v>42-04-03-00-0362</v>
          </cell>
          <cell r="M370" t="str">
            <v>Estación de trabajo computador 3 cajones color café claro</v>
          </cell>
          <cell r="O370" t="str">
            <v>ESCRITORIOS</v>
          </cell>
          <cell r="P370">
            <v>89000</v>
          </cell>
          <cell r="T370" t="str">
            <v>Bueno</v>
          </cell>
          <cell r="U370" t="str">
            <v>N/T</v>
          </cell>
        </row>
        <row r="371">
          <cell r="J371" t="str">
            <v>42-04-01-00-0363</v>
          </cell>
          <cell r="K371" t="str">
            <v>42-2712</v>
          </cell>
          <cell r="L371" t="str">
            <v>42-04-01-00-0363</v>
          </cell>
          <cell r="M371" t="str">
            <v>Mueble melamina blanco, 1 puerta, 2 cajones 90x67x160 cms. con 1 mesa 66,5x51x78 cms.</v>
          </cell>
          <cell r="O371" t="str">
            <v>MESAS</v>
          </cell>
          <cell r="P371">
            <v>89000</v>
          </cell>
          <cell r="T371" t="str">
            <v>Bueno</v>
          </cell>
          <cell r="U371" t="str">
            <v>N/T</v>
          </cell>
        </row>
        <row r="372">
          <cell r="J372" t="str">
            <v>42-04-06-00-0364</v>
          </cell>
          <cell r="K372" t="str">
            <v>42-3159</v>
          </cell>
          <cell r="L372" t="str">
            <v>42-04-06-00-0364</v>
          </cell>
          <cell r="M372" t="str">
            <v>Mueble melamina blanco con cubierta postformado, 2 lavamanos con llaves de combinación, 6 puertas, 18 cajones</v>
          </cell>
          <cell r="O372" t="str">
            <v>REPISA</v>
          </cell>
          <cell r="P372">
            <v>78000</v>
          </cell>
          <cell r="T372" t="str">
            <v>Bueno</v>
          </cell>
          <cell r="U372" t="str">
            <v>N/T</v>
          </cell>
        </row>
        <row r="373">
          <cell r="J373" t="str">
            <v>42-04-06-00-0365</v>
          </cell>
          <cell r="K373" t="str">
            <v>42-3160</v>
          </cell>
          <cell r="L373" t="str">
            <v>42-04-06-00-0365</v>
          </cell>
          <cell r="M373" t="str">
            <v>Mueble pared melamina blanco 4 puertas</v>
          </cell>
          <cell r="O373" t="str">
            <v>REPISA</v>
          </cell>
          <cell r="P373">
            <v>50000</v>
          </cell>
          <cell r="T373" t="str">
            <v>Bueno</v>
          </cell>
          <cell r="U373" t="str">
            <v>N/T</v>
          </cell>
        </row>
        <row r="374">
          <cell r="J374" t="str">
            <v>42-04-06-00-0366</v>
          </cell>
          <cell r="K374" t="str">
            <v>42-3161</v>
          </cell>
          <cell r="L374" t="str">
            <v>42-04-06-00-0366</v>
          </cell>
          <cell r="M374" t="str">
            <v>Mueble pared melamina blanco 5 puertas</v>
          </cell>
          <cell r="O374" t="str">
            <v>REPISA</v>
          </cell>
          <cell r="P374">
            <v>65000</v>
          </cell>
          <cell r="T374" t="str">
            <v>Bueno</v>
          </cell>
          <cell r="U374" t="str">
            <v>N/T</v>
          </cell>
        </row>
        <row r="375">
          <cell r="J375" t="str">
            <v>42-05-02-06-0367</v>
          </cell>
          <cell r="K375" t="str">
            <v>42-404</v>
          </cell>
          <cell r="L375" t="str">
            <v>42-05-02-06-0367</v>
          </cell>
          <cell r="M375" t="str">
            <v>Piso metálico giratorio color blanco</v>
          </cell>
          <cell r="O375" t="str">
            <v>HERRAMIENTAS</v>
          </cell>
          <cell r="P375">
            <v>15000</v>
          </cell>
          <cell r="T375" t="str">
            <v>Bueno</v>
          </cell>
          <cell r="U375" t="str">
            <v>N/T</v>
          </cell>
        </row>
        <row r="376">
          <cell r="J376" t="str">
            <v>42-04-06-00-0368</v>
          </cell>
          <cell r="K376" t="str">
            <v>42-3165</v>
          </cell>
          <cell r="L376" t="str">
            <v>42-04-06-00-0368</v>
          </cell>
          <cell r="M376" t="str">
            <v>Repisa melamina blanca 2 soportes metálicos 75x30 cms.</v>
          </cell>
          <cell r="O376" t="str">
            <v>REPISA</v>
          </cell>
          <cell r="P376">
            <v>15000</v>
          </cell>
          <cell r="T376" t="str">
            <v>Bueno</v>
          </cell>
          <cell r="U376" t="str">
            <v>N/T</v>
          </cell>
        </row>
        <row r="377">
          <cell r="J377" t="str">
            <v>42-04-02-00-0369</v>
          </cell>
          <cell r="K377" t="str">
            <v>42-190</v>
          </cell>
          <cell r="L377" t="str">
            <v>42-04-02-00-0369</v>
          </cell>
          <cell r="M377" t="str">
            <v>Silla de madera color blanco</v>
          </cell>
          <cell r="O377" t="str">
            <v>SILLAS</v>
          </cell>
          <cell r="P377">
            <v>17000</v>
          </cell>
          <cell r="T377" t="str">
            <v>Bueno</v>
          </cell>
          <cell r="U377" t="str">
            <v>N/T</v>
          </cell>
        </row>
        <row r="378">
          <cell r="J378" t="str">
            <v>42-04-02-00-0370</v>
          </cell>
          <cell r="K378" t="str">
            <v>42-2002</v>
          </cell>
          <cell r="L378" t="str">
            <v>42-04-02-00-0370</v>
          </cell>
          <cell r="M378" t="str">
            <v>Silla Ergonometrica color azul, 5 ruedas ( MEL )</v>
          </cell>
          <cell r="O378" t="str">
            <v>SILLAS</v>
          </cell>
          <cell r="P378">
            <v>42500</v>
          </cell>
          <cell r="T378" t="str">
            <v>Bueno</v>
          </cell>
          <cell r="U378" t="str">
            <v>N/T</v>
          </cell>
        </row>
        <row r="379">
          <cell r="J379" t="str">
            <v>42-04-02-00-0371</v>
          </cell>
          <cell r="K379" t="str">
            <v>42-1614</v>
          </cell>
          <cell r="L379" t="str">
            <v>42-04-02-00-0371</v>
          </cell>
          <cell r="M379" t="str">
            <v>Silla computación, neumática, color verde estampado, 5 ruedas</v>
          </cell>
          <cell r="O379" t="str">
            <v>SILLAS</v>
          </cell>
          <cell r="P379">
            <v>42500</v>
          </cell>
          <cell r="T379" t="str">
            <v>Bueno</v>
          </cell>
          <cell r="U379" t="str">
            <v>N/T</v>
          </cell>
        </row>
        <row r="380">
          <cell r="J380" t="str">
            <v>42-04-02-00-0372</v>
          </cell>
          <cell r="K380" t="str">
            <v>42-1313</v>
          </cell>
          <cell r="L380" t="str">
            <v>42-04-02-00-0372</v>
          </cell>
          <cell r="M380" t="str">
            <v>Silla giratoria regulable con pistón de aire color gris</v>
          </cell>
          <cell r="O380" t="str">
            <v>SILLAS</v>
          </cell>
          <cell r="P380">
            <v>42500</v>
          </cell>
          <cell r="T380" t="str">
            <v>Bueno</v>
          </cell>
          <cell r="U380" t="str">
            <v>N/T</v>
          </cell>
        </row>
        <row r="381">
          <cell r="J381" t="str">
            <v>42-04-07-00-0373</v>
          </cell>
          <cell r="K381" t="str">
            <v>42-3250</v>
          </cell>
          <cell r="L381" t="str">
            <v>42-04-07-00-0373</v>
          </cell>
          <cell r="M381" t="str">
            <v>Dispensador toalla nova marca Pisa</v>
          </cell>
          <cell r="O381" t="str">
            <v>OTROS</v>
          </cell>
          <cell r="P381">
            <v>17000</v>
          </cell>
          <cell r="T381" t="str">
            <v>Bueno</v>
          </cell>
          <cell r="U381" t="str">
            <v>N/T</v>
          </cell>
        </row>
        <row r="382">
          <cell r="J382" t="str">
            <v>42-05-01-01-0374</v>
          </cell>
          <cell r="K382" t="str">
            <v>42-3400</v>
          </cell>
          <cell r="L382" t="str">
            <v>42-05-01-01-0374</v>
          </cell>
          <cell r="M382" t="str">
            <v>Perforador Isofit Mod. PP 35</v>
          </cell>
          <cell r="O382" t="str">
            <v>EQUIPO DE OFICINA</v>
          </cell>
          <cell r="P382">
            <v>3500</v>
          </cell>
          <cell r="T382" t="str">
            <v>Bueno</v>
          </cell>
          <cell r="U382" t="str">
            <v>Isofit</v>
          </cell>
        </row>
        <row r="383">
          <cell r="J383" t="str">
            <v>42-05-02-01-0375</v>
          </cell>
          <cell r="K383" t="str">
            <v>42-712</v>
          </cell>
          <cell r="L383" t="str">
            <v>42-05-02-01-0375</v>
          </cell>
          <cell r="M383" t="str">
            <v>Camilla metálica transportable con pergamoide color verde</v>
          </cell>
          <cell r="O383" t="str">
            <v>EQUIPOS CLINICOS</v>
          </cell>
          <cell r="P383">
            <v>17000</v>
          </cell>
          <cell r="T383" t="str">
            <v>Bueno</v>
          </cell>
          <cell r="U383" t="str">
            <v>N/T</v>
          </cell>
        </row>
        <row r="384">
          <cell r="J384" t="str">
            <v>42-05-02-01-0376</v>
          </cell>
          <cell r="K384" t="str">
            <v>42-208</v>
          </cell>
          <cell r="L384" t="str">
            <v>42-05-02-01-0376</v>
          </cell>
          <cell r="M384" t="str">
            <v xml:space="preserve">Camilla metálica transportable con pergamoide color café de 165x60x77 </v>
          </cell>
          <cell r="O384" t="str">
            <v>EQUIPOS CLINICOS</v>
          </cell>
          <cell r="P384">
            <v>17000</v>
          </cell>
          <cell r="T384" t="str">
            <v>Bueno</v>
          </cell>
          <cell r="U384" t="str">
            <v>N/T</v>
          </cell>
        </row>
        <row r="385">
          <cell r="J385" t="str">
            <v>42-05-02-01-0377</v>
          </cell>
          <cell r="K385" t="str">
            <v>42-3156</v>
          </cell>
          <cell r="L385" t="str">
            <v>42-05-02-01-0377</v>
          </cell>
          <cell r="M385" t="str">
            <v>Camilla acero inoxidable regulable c/colchoneta color azul</v>
          </cell>
          <cell r="O385" t="str">
            <v>EQUIPOS CLINICOS</v>
          </cell>
          <cell r="P385">
            <v>17000</v>
          </cell>
          <cell r="T385" t="str">
            <v>Bueno</v>
          </cell>
          <cell r="U385" t="str">
            <v>N/T</v>
          </cell>
        </row>
        <row r="386">
          <cell r="J386" t="str">
            <v>42-05-02-01-0378</v>
          </cell>
          <cell r="K386" t="str">
            <v>42-201</v>
          </cell>
          <cell r="L386" t="str">
            <v>42-05-02-01-0378</v>
          </cell>
          <cell r="M386" t="str">
            <v>Carro curaciones fijo de acero inox. de 90x41x76 cms.</v>
          </cell>
          <cell r="O386" t="str">
            <v>EQUIPOS CLINICOS</v>
          </cell>
          <cell r="P386">
            <v>25000</v>
          </cell>
          <cell r="T386" t="str">
            <v>Bueno</v>
          </cell>
          <cell r="U386" t="str">
            <v>N/T</v>
          </cell>
        </row>
        <row r="387">
          <cell r="J387" t="str">
            <v>42-04-06-00-0379</v>
          </cell>
          <cell r="K387" t="str">
            <v>42-195</v>
          </cell>
          <cell r="L387" t="str">
            <v>42-04-06-00-0379</v>
          </cell>
          <cell r="M387" t="str">
            <v>Carro de curaciones de acero inox. 2 repisas 90x42x90 cms. c/ruedas</v>
          </cell>
          <cell r="O387" t="str">
            <v>REPISA</v>
          </cell>
          <cell r="P387">
            <v>25000</v>
          </cell>
          <cell r="T387" t="str">
            <v>Bueno</v>
          </cell>
          <cell r="U387" t="str">
            <v>N/T</v>
          </cell>
        </row>
        <row r="388">
          <cell r="J388" t="str">
            <v>42-05-02-01-0380</v>
          </cell>
          <cell r="K388" t="str">
            <v>42-196</v>
          </cell>
          <cell r="L388" t="str">
            <v>42-05-02-01-0380</v>
          </cell>
          <cell r="M388" t="str">
            <v>Carro de procedimientos portátil fierro color blanco  60x40x86 cms.</v>
          </cell>
          <cell r="O388" t="str">
            <v>EQUIPOS CLINICOS</v>
          </cell>
          <cell r="P388">
            <v>30000</v>
          </cell>
          <cell r="T388" t="str">
            <v>Bueno</v>
          </cell>
          <cell r="U388" t="str">
            <v>N/T</v>
          </cell>
        </row>
        <row r="389">
          <cell r="J389" t="str">
            <v>42-05-02-01-0381</v>
          </cell>
          <cell r="K389" t="str">
            <v>42-1932</v>
          </cell>
          <cell r="L389" t="str">
            <v>42-05-02-01-0381</v>
          </cell>
          <cell r="M389" t="str">
            <v>Carro de paro 5 cajones portátil de 78x64x75 color celeste</v>
          </cell>
          <cell r="O389" t="str">
            <v>EQUIPOS CLINICOS</v>
          </cell>
          <cell r="P389">
            <v>45000</v>
          </cell>
          <cell r="T389" t="str">
            <v>Bueno</v>
          </cell>
          <cell r="U389" t="str">
            <v>N/T</v>
          </cell>
        </row>
        <row r="390">
          <cell r="J390" t="str">
            <v>42-05-02-01-0382</v>
          </cell>
          <cell r="K390" t="str">
            <v>42-3163</v>
          </cell>
          <cell r="L390" t="str">
            <v>42-05-02-01-0382</v>
          </cell>
          <cell r="M390" t="str">
            <v>Carro porta oxígeno metálico 3 ruedas color plomo</v>
          </cell>
          <cell r="O390" t="str">
            <v>EQUIPOS CLINICOS</v>
          </cell>
          <cell r="P390">
            <v>15000</v>
          </cell>
          <cell r="T390" t="str">
            <v>Bueno</v>
          </cell>
          <cell r="U390" t="str">
            <v>N/T</v>
          </cell>
        </row>
        <row r="391">
          <cell r="J391" t="str">
            <v>42-05-02-01-0383</v>
          </cell>
          <cell r="K391" t="str">
            <v>42-3164</v>
          </cell>
          <cell r="L391" t="str">
            <v>42-05-02-01-0383</v>
          </cell>
          <cell r="M391" t="str">
            <v>Carro porta oxígeno metálico 3 ruedas color plomo</v>
          </cell>
          <cell r="O391" t="str">
            <v>EQUIPOS CLINICOS</v>
          </cell>
          <cell r="P391">
            <v>20000</v>
          </cell>
          <cell r="T391" t="str">
            <v>Bueno</v>
          </cell>
          <cell r="U391" t="str">
            <v>N/T</v>
          </cell>
        </row>
        <row r="392">
          <cell r="J392" t="str">
            <v>42-04-01-00-0384</v>
          </cell>
          <cell r="K392" t="str">
            <v>42-199</v>
          </cell>
          <cell r="L392" t="str">
            <v>42-04-01-00-0384</v>
          </cell>
          <cell r="M392" t="str">
            <v>Mesa toma de muestras color blanco de 51x30x90 cms.</v>
          </cell>
          <cell r="O392" t="str">
            <v>MESAS</v>
          </cell>
          <cell r="P392">
            <v>10000</v>
          </cell>
          <cell r="T392" t="str">
            <v>Bueno</v>
          </cell>
          <cell r="U392" t="str">
            <v>N/T</v>
          </cell>
        </row>
        <row r="393">
          <cell r="J393" t="str">
            <v>42-04-01-00-0385</v>
          </cell>
          <cell r="K393" t="str">
            <v>42-470</v>
          </cell>
          <cell r="L393" t="str">
            <v>42-04-01-00-0385</v>
          </cell>
          <cell r="M393" t="str">
            <v>Mesa metálica pedestal procedimientos 2 ruedas</v>
          </cell>
          <cell r="O393" t="str">
            <v>MESAS</v>
          </cell>
          <cell r="P393">
            <v>12000</v>
          </cell>
          <cell r="T393" t="str">
            <v>Bueno</v>
          </cell>
          <cell r="U393" t="str">
            <v>N/T</v>
          </cell>
        </row>
        <row r="394">
          <cell r="J394" t="str">
            <v>42-05-02-01-0386</v>
          </cell>
          <cell r="K394" t="str">
            <v>42-205</v>
          </cell>
          <cell r="L394" t="str">
            <v>42-05-02-01-0386</v>
          </cell>
          <cell r="M394" t="str">
            <v>Porta suero metálico regulable.</v>
          </cell>
          <cell r="O394" t="str">
            <v>EQUIPOS CLINICOS</v>
          </cell>
          <cell r="P394">
            <v>15000</v>
          </cell>
          <cell r="T394" t="str">
            <v>Bueno</v>
          </cell>
          <cell r="U394" t="str">
            <v>N/T</v>
          </cell>
        </row>
        <row r="395">
          <cell r="J395" t="str">
            <v>42-04-07-00-0387</v>
          </cell>
          <cell r="K395" t="str">
            <v>42-661</v>
          </cell>
          <cell r="L395" t="str">
            <v>42-04-07-00-0387</v>
          </cell>
          <cell r="M395" t="str">
            <v>Velador metálico, 1 cajon 1 puerta con cubierta café</v>
          </cell>
          <cell r="O395" t="str">
            <v>OTROS</v>
          </cell>
          <cell r="P395">
            <v>15000</v>
          </cell>
          <cell r="T395" t="str">
            <v>Bueno</v>
          </cell>
          <cell r="U395" t="str">
            <v>N/T</v>
          </cell>
        </row>
        <row r="396">
          <cell r="J396" t="str">
            <v>42-04-07-00-0388</v>
          </cell>
          <cell r="K396" t="str">
            <v>42-662</v>
          </cell>
          <cell r="L396" t="str">
            <v>42-04-07-00-0388</v>
          </cell>
          <cell r="M396" t="str">
            <v>Velador metálico, 1 cajon 1 puerta con cubierta café</v>
          </cell>
          <cell r="O396" t="str">
            <v>OTROS</v>
          </cell>
          <cell r="P396">
            <v>15000</v>
          </cell>
          <cell r="T396" t="str">
            <v>Bueno</v>
          </cell>
          <cell r="U396" t="str">
            <v>N/T</v>
          </cell>
        </row>
        <row r="397">
          <cell r="J397" t="str">
            <v>42-05-02-01-0389</v>
          </cell>
          <cell r="K397" t="str">
            <v>42-1406</v>
          </cell>
          <cell r="L397" t="str">
            <v>42-05-02-01-0389</v>
          </cell>
          <cell r="M397" t="str">
            <v>Sierra eléctrica para cortar yeso marca Alce mod. 10 ch 7129</v>
          </cell>
          <cell r="O397" t="str">
            <v>EQUIPOS CLINICOS</v>
          </cell>
          <cell r="P397">
            <v>500000</v>
          </cell>
          <cell r="T397" t="str">
            <v>Bueno</v>
          </cell>
          <cell r="U397" t="str">
            <v>N/T</v>
          </cell>
        </row>
        <row r="398">
          <cell r="J398" t="str">
            <v>42-05-01-01-0390</v>
          </cell>
          <cell r="K398" t="str">
            <v>42-1982</v>
          </cell>
          <cell r="L398" t="str">
            <v>42-05-01-01-0390</v>
          </cell>
          <cell r="M398" t="str">
            <v>Central telefónica marca Nortel Network</v>
          </cell>
          <cell r="O398" t="str">
            <v>EQUIPO DE OFICINA</v>
          </cell>
          <cell r="P398">
            <v>47000</v>
          </cell>
          <cell r="T398" t="str">
            <v>Bueno</v>
          </cell>
          <cell r="U398" t="str">
            <v>Nortel Network</v>
          </cell>
        </row>
        <row r="399">
          <cell r="J399" t="str">
            <v>42-05-02-03-0391</v>
          </cell>
          <cell r="K399" t="str">
            <v>42-1578</v>
          </cell>
          <cell r="L399" t="str">
            <v>42-05-02-03-0391</v>
          </cell>
          <cell r="M399" t="str">
            <v>Equipo de radiocomunicaciones Motorola Pro 5100</v>
          </cell>
          <cell r="O399" t="str">
            <v>EQUIPOS DE COMUNICACIÓN</v>
          </cell>
          <cell r="P399">
            <v>302306</v>
          </cell>
          <cell r="T399" t="str">
            <v>Bueno</v>
          </cell>
          <cell r="U399" t="str">
            <v>Motorola</v>
          </cell>
        </row>
        <row r="400">
          <cell r="J400" t="str">
            <v>42-05-02-03-0392</v>
          </cell>
          <cell r="K400" t="str">
            <v>42-3245</v>
          </cell>
          <cell r="L400" t="str">
            <v>42-05-02-03-0392</v>
          </cell>
          <cell r="M400" t="str">
            <v>Radio Motorola EP 450 Mod. LAH65KDC9AA2AN S/Nº 442TJSP741</v>
          </cell>
          <cell r="O400" t="str">
            <v>EQUIPOS DE COMUNICACIÓN</v>
          </cell>
          <cell r="P400">
            <v>200000</v>
          </cell>
          <cell r="T400" t="str">
            <v>Bueno</v>
          </cell>
          <cell r="U400" t="str">
            <v>Motorola</v>
          </cell>
        </row>
        <row r="401">
          <cell r="J401" t="str">
            <v>42-05-02-03-0393</v>
          </cell>
          <cell r="K401" t="str">
            <v>42-3244</v>
          </cell>
          <cell r="L401" t="str">
            <v>42-05-02-03-0393</v>
          </cell>
          <cell r="M401" t="str">
            <v>Cargador de pilas Motorola WPLN41371BR 8249MTPB04</v>
          </cell>
          <cell r="O401" t="str">
            <v>EQUIPOS DE COMUNICACIÓN</v>
          </cell>
          <cell r="P401">
            <v>10000</v>
          </cell>
          <cell r="T401" t="str">
            <v>Bueno</v>
          </cell>
          <cell r="U401" t="str">
            <v>Motorola</v>
          </cell>
        </row>
        <row r="402">
          <cell r="J402" t="str">
            <v>42-05-02-01-0394</v>
          </cell>
          <cell r="K402" t="str">
            <v>42-3443</v>
          </cell>
          <cell r="L402" t="str">
            <v>42-05-02-01-0394</v>
          </cell>
          <cell r="M402" t="str">
            <v xml:space="preserve">Otoscopio Welch Allyn Mod. Pocket Junior </v>
          </cell>
          <cell r="O402" t="str">
            <v>EQUIPOS CLINICOS</v>
          </cell>
          <cell r="P402">
            <v>31900</v>
          </cell>
          <cell r="T402" t="str">
            <v>Bueno</v>
          </cell>
          <cell r="U402" t="str">
            <v>Pocket junior</v>
          </cell>
        </row>
        <row r="403">
          <cell r="J403" t="str">
            <v>42-04-03-00-0395</v>
          </cell>
          <cell r="K403" t="str">
            <v>42-17</v>
          </cell>
          <cell r="L403" t="str">
            <v>42-04-03-00-0395</v>
          </cell>
          <cell r="M403" t="str">
            <v>Escritorio madera 2 cajones cubierta, barniz natural de 120x75x75.</v>
          </cell>
          <cell r="O403" t="str">
            <v>ESCRITORIOS</v>
          </cell>
          <cell r="P403">
            <v>287000</v>
          </cell>
          <cell r="T403" t="str">
            <v>Bueno</v>
          </cell>
          <cell r="U403" t="str">
            <v>N/T</v>
          </cell>
        </row>
        <row r="404">
          <cell r="J404" t="str">
            <v>42-04-03-00-0396</v>
          </cell>
          <cell r="K404" t="str">
            <v>42-358</v>
          </cell>
          <cell r="L404" t="str">
            <v>42-04-03-00-0396</v>
          </cell>
          <cell r="M404" t="str">
            <v>Escritorio mixto barniz natural de 120x66x80 cms.</v>
          </cell>
          <cell r="O404" t="str">
            <v>ESCRITORIOS</v>
          </cell>
          <cell r="P404">
            <v>65000</v>
          </cell>
          <cell r="T404" t="str">
            <v>Bueno</v>
          </cell>
          <cell r="U404" t="str">
            <v>N/T</v>
          </cell>
        </row>
        <row r="405">
          <cell r="J405" t="str">
            <v>42-04-07-00-0397</v>
          </cell>
          <cell r="K405" t="str">
            <v>42-2658x</v>
          </cell>
          <cell r="L405" t="str">
            <v>42-04-07-00-0397</v>
          </cell>
          <cell r="M405" t="str">
            <v>Sillón confortable tapizado en felpa color celeste</v>
          </cell>
          <cell r="O405" t="str">
            <v>OTROS</v>
          </cell>
          <cell r="P405">
            <v>40000</v>
          </cell>
          <cell r="T405" t="str">
            <v>Bueno</v>
          </cell>
          <cell r="U405" t="str">
            <v>N/T</v>
          </cell>
        </row>
        <row r="406">
          <cell r="J406" t="str">
            <v>42-04-07-00-0398</v>
          </cell>
          <cell r="K406" t="str">
            <v>42-1285</v>
          </cell>
          <cell r="L406" t="str">
            <v>42-04-07-00-0398</v>
          </cell>
          <cell r="M406" t="str">
            <v>Mueble para televisor y video, 2 puertas y ruedas de 120x60x60 cms. enchapado en Eucaliptus con cerraduras</v>
          </cell>
          <cell r="O406" t="str">
            <v>OTROS</v>
          </cell>
          <cell r="P406">
            <v>30000</v>
          </cell>
          <cell r="T406" t="str">
            <v>Bueno</v>
          </cell>
          <cell r="U406" t="str">
            <v>N/T</v>
          </cell>
        </row>
        <row r="407">
          <cell r="J407" t="str">
            <v>42-05-02-01-0399</v>
          </cell>
          <cell r="K407" t="str">
            <v>42-476</v>
          </cell>
          <cell r="L407" t="str">
            <v>42-05-02-01-0399</v>
          </cell>
          <cell r="M407" t="str">
            <v>Catre quirúrgico color café claro</v>
          </cell>
          <cell r="O407" t="str">
            <v>EQUIPOS CLINICOS</v>
          </cell>
          <cell r="P407">
            <v>386000</v>
          </cell>
          <cell r="T407" t="str">
            <v>Bueno</v>
          </cell>
          <cell r="U407" t="str">
            <v>N/T</v>
          </cell>
        </row>
        <row r="408">
          <cell r="J408" t="str">
            <v>42-04-07-00-0400</v>
          </cell>
          <cell r="K408" t="str">
            <v>42-1293</v>
          </cell>
          <cell r="L408" t="str">
            <v>42-04-07-00-0400</v>
          </cell>
          <cell r="M408" t="str">
            <v>Lámpara apliqué color blanco</v>
          </cell>
          <cell r="O408" t="str">
            <v>OTROS</v>
          </cell>
          <cell r="P408">
            <v>25000</v>
          </cell>
          <cell r="T408" t="str">
            <v>Bueno</v>
          </cell>
          <cell r="U408" t="str">
            <v>N/T</v>
          </cell>
        </row>
        <row r="409">
          <cell r="J409" t="str">
            <v>42-04-07-00-0401</v>
          </cell>
          <cell r="K409" t="str">
            <v>42-1294</v>
          </cell>
          <cell r="L409" t="str">
            <v>42-04-07-00-0401</v>
          </cell>
          <cell r="M409" t="str">
            <v>Lámpara apliqué color blanco</v>
          </cell>
          <cell r="O409" t="str">
            <v>OTROS</v>
          </cell>
          <cell r="P409">
            <v>25000</v>
          </cell>
          <cell r="T409" t="str">
            <v>Bueno</v>
          </cell>
          <cell r="U409" t="str">
            <v>N/T</v>
          </cell>
        </row>
        <row r="410">
          <cell r="J410" t="str">
            <v>42-04-07-00-0402</v>
          </cell>
          <cell r="K410" t="str">
            <v>42-2366</v>
          </cell>
          <cell r="L410" t="str">
            <v>42-04-07-00-0402</v>
          </cell>
          <cell r="M410" t="str">
            <v>Cajón de madera blanco para guardar ropa</v>
          </cell>
          <cell r="O410" t="str">
            <v>OTROS</v>
          </cell>
          <cell r="P410">
            <v>12000</v>
          </cell>
          <cell r="T410" t="str">
            <v>Bueno</v>
          </cell>
          <cell r="U410" t="str">
            <v>N/T</v>
          </cell>
        </row>
        <row r="411">
          <cell r="J411" t="str">
            <v>42-05-02-01-0403</v>
          </cell>
          <cell r="K411" t="str">
            <v>42-3223</v>
          </cell>
          <cell r="L411" t="str">
            <v>42-05-02-01-0403</v>
          </cell>
          <cell r="M411" t="str">
            <v>Catre clínico</v>
          </cell>
          <cell r="O411" t="str">
            <v>EQUIPOS CLINICOS</v>
          </cell>
          <cell r="P411">
            <v>136000</v>
          </cell>
          <cell r="T411" t="str">
            <v>Bueno</v>
          </cell>
          <cell r="U411" t="str">
            <v>N/T</v>
          </cell>
        </row>
        <row r="412">
          <cell r="J412" t="str">
            <v>42-05-02-01-0404</v>
          </cell>
          <cell r="K412" t="str">
            <v>42-3224</v>
          </cell>
          <cell r="L412" t="str">
            <v>42-05-02-01-0404</v>
          </cell>
          <cell r="M412" t="str">
            <v>Catre clínico</v>
          </cell>
          <cell r="O412" t="str">
            <v>EQUIPOS CLINICOS</v>
          </cell>
          <cell r="P412">
            <v>136000</v>
          </cell>
          <cell r="T412" t="str">
            <v>Bueno</v>
          </cell>
          <cell r="U412" t="str">
            <v>N/T</v>
          </cell>
        </row>
        <row r="413">
          <cell r="J413" t="str">
            <v>42-04-01-00-0405</v>
          </cell>
          <cell r="K413" t="str">
            <v>42-1209</v>
          </cell>
          <cell r="L413" t="str">
            <v>42-04-01-00-0405</v>
          </cell>
          <cell r="M413" t="str">
            <v>Mesa de comer en cama con cubierta de formalita , sin ruedas</v>
          </cell>
          <cell r="O413" t="str">
            <v>MESAS</v>
          </cell>
          <cell r="P413">
            <v>10000</v>
          </cell>
          <cell r="T413" t="str">
            <v>Bueno</v>
          </cell>
          <cell r="U413" t="str">
            <v>N/T</v>
          </cell>
        </row>
        <row r="414">
          <cell r="J414" t="str">
            <v>42-04-01-00-0406</v>
          </cell>
          <cell r="K414" t="str">
            <v>42-1211</v>
          </cell>
          <cell r="L414" t="str">
            <v>42-04-01-00-0406</v>
          </cell>
          <cell r="M414" t="str">
            <v>Mesa para comer en cama con cubierta de formalita sin ruedas</v>
          </cell>
          <cell r="O414" t="str">
            <v>MESAS</v>
          </cell>
          <cell r="P414">
            <v>10000</v>
          </cell>
          <cell r="T414" t="str">
            <v>Bueno</v>
          </cell>
          <cell r="U414" t="str">
            <v>N/T</v>
          </cell>
        </row>
        <row r="415">
          <cell r="J415" t="str">
            <v>42-04-07-00-0407</v>
          </cell>
          <cell r="K415" t="str">
            <v>42-660</v>
          </cell>
          <cell r="L415" t="str">
            <v>42-04-07-00-0407</v>
          </cell>
          <cell r="M415" t="str">
            <v>Velador metálico, 1 cajon 1 puerta con cubierta café</v>
          </cell>
          <cell r="O415" t="str">
            <v>OTROS</v>
          </cell>
          <cell r="P415">
            <v>7500</v>
          </cell>
          <cell r="T415" t="str">
            <v>Bueno</v>
          </cell>
          <cell r="U415" t="str">
            <v>N/T</v>
          </cell>
        </row>
        <row r="416">
          <cell r="J416" t="str">
            <v>42-04-07-00-0408</v>
          </cell>
          <cell r="K416" t="str">
            <v>42-2600</v>
          </cell>
          <cell r="L416" t="str">
            <v>42-04-07-00-0408</v>
          </cell>
          <cell r="M416" t="str">
            <v>Velador metálico 1 cajón 1 puerta color plomo</v>
          </cell>
          <cell r="O416" t="str">
            <v>OTROS</v>
          </cell>
          <cell r="P416">
            <v>7500</v>
          </cell>
          <cell r="T416" t="str">
            <v>Bueno</v>
          </cell>
          <cell r="U416" t="str">
            <v>N/T</v>
          </cell>
        </row>
        <row r="417">
          <cell r="J417" t="str">
            <v>42-05-02-01-0409</v>
          </cell>
          <cell r="K417" t="str">
            <v>42-2363</v>
          </cell>
          <cell r="L417" t="str">
            <v>42-05-02-01-0409</v>
          </cell>
          <cell r="M417" t="str">
            <v>Porta sueros metálico con 5 ruedas, 4 ganchos</v>
          </cell>
          <cell r="O417" t="str">
            <v>EQUIPOS CLINICOS</v>
          </cell>
          <cell r="P417">
            <v>15000</v>
          </cell>
          <cell r="T417" t="str">
            <v>Bueno</v>
          </cell>
          <cell r="U417" t="str">
            <v>N/T</v>
          </cell>
        </row>
        <row r="418">
          <cell r="J418" t="str">
            <v>42-04-07-00-0410</v>
          </cell>
          <cell r="K418" t="str">
            <v>42-3524</v>
          </cell>
          <cell r="L418" t="str">
            <v>42-04-07-00-0410</v>
          </cell>
          <cell r="M418" t="str">
            <v>Sillón para descanso, tipo Bergere, 3 posiciones, color negro</v>
          </cell>
          <cell r="O418" t="str">
            <v>OTROS</v>
          </cell>
          <cell r="P418">
            <v>130900</v>
          </cell>
          <cell r="T418" t="str">
            <v>Bueno</v>
          </cell>
          <cell r="U418" t="str">
            <v>Metarus</v>
          </cell>
        </row>
        <row r="419">
          <cell r="J419" t="str">
            <v>42-04-07-00-0411</v>
          </cell>
          <cell r="K419" t="str">
            <v>42-3525</v>
          </cell>
          <cell r="L419" t="str">
            <v>42-04-07-00-0411</v>
          </cell>
          <cell r="M419" t="str">
            <v>Sillón para descanso, tipo Bergere, 3 posiciones, color negro</v>
          </cell>
          <cell r="O419" t="str">
            <v>OTROS</v>
          </cell>
          <cell r="P419">
            <v>130900</v>
          </cell>
          <cell r="T419" t="str">
            <v>Bueno</v>
          </cell>
          <cell r="U419" t="str">
            <v>Metarus</v>
          </cell>
        </row>
        <row r="420">
          <cell r="J420" t="str">
            <v>42-04-02-00-0412</v>
          </cell>
          <cell r="K420" t="str">
            <v>42-45</v>
          </cell>
          <cell r="L420" t="str">
            <v>42-04-02-00-0412</v>
          </cell>
          <cell r="M420" t="str">
            <v>Silla de madera barniz natural tapizada en pergamoide color café</v>
          </cell>
          <cell r="O420" t="str">
            <v>SILLAS</v>
          </cell>
          <cell r="P420">
            <v>17850</v>
          </cell>
          <cell r="T420" t="str">
            <v>Bueno</v>
          </cell>
          <cell r="U420" t="str">
            <v>N/T</v>
          </cell>
        </row>
        <row r="421">
          <cell r="J421" t="str">
            <v>42-04-02-00-0413</v>
          </cell>
          <cell r="K421" t="str">
            <v>42-1234</v>
          </cell>
          <cell r="L421" t="str">
            <v>42-04-02-00-0413</v>
          </cell>
          <cell r="M421" t="str">
            <v>Silla Computador G Lif, 5 ruedas color gris</v>
          </cell>
          <cell r="O421" t="str">
            <v>SILLAS</v>
          </cell>
          <cell r="P421">
            <v>42500</v>
          </cell>
          <cell r="T421" t="str">
            <v>Bueno</v>
          </cell>
          <cell r="U421" t="str">
            <v>N/T</v>
          </cell>
        </row>
        <row r="422">
          <cell r="J422" t="str">
            <v>42-04-02-00-0414</v>
          </cell>
          <cell r="K422" t="str">
            <v>42-1988</v>
          </cell>
          <cell r="L422" t="str">
            <v>42-04-02-00-0414</v>
          </cell>
          <cell r="M422" t="str">
            <v>Silla Ergonometrica color azul, 5 ruedas ( MEL )</v>
          </cell>
          <cell r="O422" t="str">
            <v>SILLAS</v>
          </cell>
          <cell r="P422">
            <v>42500</v>
          </cell>
          <cell r="T422" t="str">
            <v>Bueno</v>
          </cell>
          <cell r="U422" t="str">
            <v>N/T</v>
          </cell>
        </row>
        <row r="423">
          <cell r="J423" t="str">
            <v>42-05-01-01-0415</v>
          </cell>
          <cell r="K423" t="str">
            <v>42-216</v>
          </cell>
          <cell r="L423" t="str">
            <v>42-05-01-01-0415</v>
          </cell>
          <cell r="M423" t="str">
            <v>Corchetera color azul marca Rexel</v>
          </cell>
          <cell r="O423" t="str">
            <v>EQUIPO DE OFICINA</v>
          </cell>
          <cell r="P423">
            <v>8000</v>
          </cell>
          <cell r="T423" t="str">
            <v>Bueno</v>
          </cell>
          <cell r="U423" t="str">
            <v>Rexel</v>
          </cell>
        </row>
        <row r="424">
          <cell r="J424" t="str">
            <v>42-05-01-01-0416</v>
          </cell>
          <cell r="K424" t="str">
            <v>42-217</v>
          </cell>
          <cell r="L424" t="str">
            <v>42-05-01-01-0416</v>
          </cell>
          <cell r="M424" t="str">
            <v>Perforador color verde marca Sil Rey</v>
          </cell>
          <cell r="O424" t="str">
            <v>EQUIPO DE OFICINA</v>
          </cell>
          <cell r="P424">
            <v>5000</v>
          </cell>
          <cell r="T424" t="str">
            <v>Bueno</v>
          </cell>
          <cell r="U424" t="str">
            <v>Sii Rey</v>
          </cell>
        </row>
        <row r="425">
          <cell r="J425" t="str">
            <v>42-05-01-01-0417</v>
          </cell>
          <cell r="K425" t="str">
            <v>42-1384</v>
          </cell>
          <cell r="L425" t="str">
            <v>42-05-01-01-0417</v>
          </cell>
          <cell r="M425" t="str">
            <v>Caja de seguridad SR-8811 AZCOBEBEITA, color azul CASH BOX  de 14x21x7 ½ cms.</v>
          </cell>
          <cell r="O425" t="str">
            <v>EQUIPO DE OFICINA</v>
          </cell>
          <cell r="P425">
            <v>45212</v>
          </cell>
          <cell r="T425" t="str">
            <v>Bueno</v>
          </cell>
          <cell r="U425" t="str">
            <v>Cash Box</v>
          </cell>
        </row>
        <row r="426">
          <cell r="J426" t="str">
            <v>42-05-01-01-0418</v>
          </cell>
          <cell r="K426" t="str">
            <v>42-1584</v>
          </cell>
          <cell r="L426" t="str">
            <v>42-05-01-01-0418</v>
          </cell>
          <cell r="M426" t="str">
            <v>Calculadora a pila marca Casio Modelo MS-20TV</v>
          </cell>
          <cell r="O426" t="str">
            <v>EQUIPO DE OFICINA</v>
          </cell>
          <cell r="P426">
            <v>7000</v>
          </cell>
          <cell r="T426" t="str">
            <v>Bueno</v>
          </cell>
          <cell r="U426" t="str">
            <v>Casio</v>
          </cell>
        </row>
        <row r="427">
          <cell r="J427" t="str">
            <v>42-04-06-00-0419</v>
          </cell>
          <cell r="K427" t="str">
            <v>42-19</v>
          </cell>
          <cell r="L427" t="str">
            <v>42-04-06-00-0419</v>
          </cell>
          <cell r="M427" t="str">
            <v>Mueble de madera, barniz natural, 1 puerta 80x54x35</v>
          </cell>
          <cell r="O427" t="str">
            <v>REPISA</v>
          </cell>
          <cell r="P427">
            <v>35000</v>
          </cell>
          <cell r="T427" t="str">
            <v>Bueno</v>
          </cell>
          <cell r="U427" t="str">
            <v>N/T</v>
          </cell>
        </row>
        <row r="428">
          <cell r="J428" t="str">
            <v>42-05-01-01-0420</v>
          </cell>
          <cell r="K428" t="str">
            <v>42-2043</v>
          </cell>
          <cell r="L428" t="str">
            <v>42-05-01-01-0420</v>
          </cell>
          <cell r="M428" t="str">
            <v>Pizarra blanca marco aluminio 150x100 cms.</v>
          </cell>
          <cell r="O428" t="str">
            <v>EQUIPO DE OFICINA</v>
          </cell>
          <cell r="P428">
            <v>29750</v>
          </cell>
          <cell r="T428" t="str">
            <v>Bueno</v>
          </cell>
          <cell r="U428" t="str">
            <v>N/T</v>
          </cell>
        </row>
        <row r="429">
          <cell r="J429" t="str">
            <v>42-04-06-00-0421</v>
          </cell>
          <cell r="K429" t="str">
            <v>42-2696</v>
          </cell>
          <cell r="L429" t="str">
            <v>42-04-06-00-0421</v>
          </cell>
          <cell r="M429" t="str">
            <v>Repisa blanca con soportes metálicos 60x30 cms.</v>
          </cell>
          <cell r="O429" t="str">
            <v>REPISA</v>
          </cell>
          <cell r="P429">
            <v>30000</v>
          </cell>
          <cell r="T429" t="str">
            <v>Bueno</v>
          </cell>
          <cell r="U429" t="str">
            <v>N/T</v>
          </cell>
        </row>
        <row r="430">
          <cell r="J430" t="str">
            <v>42-04-06-00-0422</v>
          </cell>
          <cell r="K430" t="str">
            <v>42-2697</v>
          </cell>
          <cell r="L430" t="str">
            <v>42-04-06-00-0422</v>
          </cell>
          <cell r="M430" t="str">
            <v>Repisa blanca con soportes metálicos 60x30 cms.</v>
          </cell>
          <cell r="O430" t="str">
            <v>REPISA</v>
          </cell>
          <cell r="P430">
            <v>30000</v>
          </cell>
          <cell r="T430" t="str">
            <v>Bueno</v>
          </cell>
          <cell r="U430" t="str">
            <v>N/T</v>
          </cell>
        </row>
        <row r="431">
          <cell r="J431" t="str">
            <v>42-04-06-00-0423</v>
          </cell>
          <cell r="K431" t="str">
            <v>42-3110</v>
          </cell>
          <cell r="L431" t="str">
            <v>42-04-06-00-0423</v>
          </cell>
          <cell r="M431" t="str">
            <v>Repisa blanca con soportes metálicos 60x30 cms.</v>
          </cell>
          <cell r="O431" t="str">
            <v>REPISA</v>
          </cell>
          <cell r="P431">
            <v>30000</v>
          </cell>
          <cell r="T431" t="str">
            <v>Bueno</v>
          </cell>
          <cell r="U431" t="str">
            <v>N/T</v>
          </cell>
        </row>
        <row r="432">
          <cell r="J432" t="str">
            <v>42-04-06-00-0424</v>
          </cell>
          <cell r="K432" t="str">
            <v>42-2288</v>
          </cell>
          <cell r="L432" t="str">
            <v>42-04-06-00-0424</v>
          </cell>
          <cell r="M432" t="str">
            <v>Mueble melamina blanca 3 puertas ( 2 con llave ), 1 cajón c/llave, 1 lavamanos Fanaloza c/ llave combinación 150x57x91 cms.</v>
          </cell>
          <cell r="O432" t="str">
            <v>REPISA</v>
          </cell>
          <cell r="P432">
            <v>46987</v>
          </cell>
          <cell r="T432" t="str">
            <v>Bueno</v>
          </cell>
          <cell r="U432" t="str">
            <v>N/T</v>
          </cell>
        </row>
        <row r="433">
          <cell r="J433" t="str">
            <v>42-04-06-00-0425</v>
          </cell>
          <cell r="K433" t="str">
            <v>42-2289</v>
          </cell>
          <cell r="L433" t="str">
            <v>42-04-06-00-0425</v>
          </cell>
          <cell r="M433" t="str">
            <v>Mueble melamina blanca 2 puertas ( 1 con llave ), 1 lavamanos Fanaloza 150x57x91 cms.</v>
          </cell>
          <cell r="O433" t="str">
            <v>REPISA</v>
          </cell>
          <cell r="P433">
            <v>46987</v>
          </cell>
          <cell r="T433" t="str">
            <v>Bueno</v>
          </cell>
          <cell r="U433" t="str">
            <v>N/T</v>
          </cell>
        </row>
        <row r="434">
          <cell r="J434" t="str">
            <v>42-04-06-00-0426</v>
          </cell>
          <cell r="K434" t="str">
            <v>42-2919</v>
          </cell>
          <cell r="L434" t="str">
            <v>42-04-06-00-0426</v>
          </cell>
          <cell r="M434" t="str">
            <v>Mueble 1 compartimento melamina café/blanco 38x32x60 cms.</v>
          </cell>
          <cell r="O434" t="str">
            <v>REPISA</v>
          </cell>
          <cell r="P434">
            <v>35000</v>
          </cell>
          <cell r="T434" t="str">
            <v>Bueno</v>
          </cell>
          <cell r="U434" t="str">
            <v>N/T</v>
          </cell>
        </row>
        <row r="435">
          <cell r="J435" t="str">
            <v>42-04-06-00-0427</v>
          </cell>
          <cell r="K435" t="str">
            <v>42-2920</v>
          </cell>
          <cell r="L435" t="str">
            <v>42-04-06-00-0427</v>
          </cell>
          <cell r="M435" t="str">
            <v>Mueble masisa enchapada 5 compartimentos, 2 puertas correderas 149x50x219 cms. color barniz natural</v>
          </cell>
          <cell r="O435" t="str">
            <v>REPISA</v>
          </cell>
          <cell r="P435">
            <v>40000</v>
          </cell>
          <cell r="T435" t="str">
            <v>Bueno</v>
          </cell>
          <cell r="U435" t="str">
            <v>N/T</v>
          </cell>
        </row>
        <row r="436">
          <cell r="J436" t="str">
            <v>42-04-03-00-0428</v>
          </cell>
          <cell r="K436" t="str">
            <v>42-2044</v>
          </cell>
          <cell r="L436" t="str">
            <v>42-04-03-00-0428</v>
          </cell>
          <cell r="M436" t="str">
            <v>Escritorio computacion 2 bandejas 2 compartimento 90x50x80 cms.</v>
          </cell>
          <cell r="O436" t="str">
            <v>ESCRITORIOS</v>
          </cell>
          <cell r="P436">
            <v>83300</v>
          </cell>
          <cell r="T436" t="str">
            <v>Bueno</v>
          </cell>
          <cell r="U436" t="str">
            <v>N/T</v>
          </cell>
        </row>
        <row r="437">
          <cell r="J437" t="str">
            <v>42-04-03-00-0429</v>
          </cell>
          <cell r="K437" t="str">
            <v>42-2023</v>
          </cell>
          <cell r="L437" t="str">
            <v>42-04-03-00-0429</v>
          </cell>
          <cell r="M437" t="str">
            <v>Escritorio computación 1 cajón 1 compartimento melamina color café</v>
          </cell>
          <cell r="O437" t="str">
            <v>ESCRITORIOS</v>
          </cell>
          <cell r="P437">
            <v>83300</v>
          </cell>
          <cell r="T437" t="str">
            <v>Bueno</v>
          </cell>
          <cell r="U437" t="str">
            <v>N/T</v>
          </cell>
        </row>
        <row r="438">
          <cell r="J438" t="str">
            <v>42-05-01-01-0430</v>
          </cell>
          <cell r="K438" t="str">
            <v>42-2309</v>
          </cell>
          <cell r="L438" t="str">
            <v>42-05-01-01-0430</v>
          </cell>
          <cell r="M438" t="str">
            <v>Pizarra magnética marco aluminio de 150x100 cms.</v>
          </cell>
          <cell r="O438" t="str">
            <v>EQUIPO DE OFICINA</v>
          </cell>
          <cell r="P438">
            <v>29750</v>
          </cell>
          <cell r="T438" t="str">
            <v>Bueno</v>
          </cell>
          <cell r="U438" t="str">
            <v>N/T</v>
          </cell>
        </row>
        <row r="439">
          <cell r="J439" t="str">
            <v>42-06-01-00-0431</v>
          </cell>
          <cell r="K439" t="str">
            <v>42-2038</v>
          </cell>
          <cell r="L439" t="str">
            <v>42-06-01-00-0431</v>
          </cell>
          <cell r="M439" t="str">
            <v>Computador Thinkcentre Intel Pentium 4</v>
          </cell>
          <cell r="O439" t="str">
            <v>EQUIPOS COMPUTACIONALES Y PERIFÉRICOS</v>
          </cell>
          <cell r="P439">
            <v>340000</v>
          </cell>
          <cell r="T439" t="str">
            <v>Bueno</v>
          </cell>
          <cell r="U439" t="str">
            <v>Pentium</v>
          </cell>
        </row>
        <row r="440">
          <cell r="J440" t="str">
            <v>42-06-01-00-0432</v>
          </cell>
          <cell r="K440" t="str">
            <v>42-2702</v>
          </cell>
          <cell r="L440" t="str">
            <v>42-06-01-00-0432</v>
          </cell>
          <cell r="M440" t="str">
            <v>Monitor Samsung Sync Master Mod. 793 v S/Nº LB17H9KY948014A</v>
          </cell>
          <cell r="O440" t="str">
            <v>EQUIPOS COMPUTACIONALES Y PERIFÉRICOS</v>
          </cell>
          <cell r="P440">
            <v>14000</v>
          </cell>
          <cell r="T440" t="str">
            <v>Bueno</v>
          </cell>
          <cell r="U440" t="str">
            <v>Samsung</v>
          </cell>
        </row>
        <row r="441">
          <cell r="J441" t="str">
            <v>42-06-01-00-0433</v>
          </cell>
          <cell r="K441" t="str">
            <v>42-2704</v>
          </cell>
          <cell r="L441" t="str">
            <v>42-06-01-00-0433</v>
          </cell>
          <cell r="M441" t="str">
            <v>Teclado marca IBM Mod. SK 8820 S/Nº 11967972</v>
          </cell>
          <cell r="O441" t="str">
            <v>EQUIPOS COMPUTACIONALES Y PERIFÉRICOS</v>
          </cell>
          <cell r="P441">
            <v>4000</v>
          </cell>
          <cell r="T441" t="str">
            <v>Bueno</v>
          </cell>
          <cell r="U441" t="str">
            <v>IBM</v>
          </cell>
        </row>
        <row r="442">
          <cell r="J442" t="str">
            <v>42-06-01-00-0434</v>
          </cell>
          <cell r="K442" t="str">
            <v>42-2703</v>
          </cell>
          <cell r="L442" t="str">
            <v>42-06-01-00-0434</v>
          </cell>
          <cell r="M442" t="str">
            <v>Mouse Aopen Mod. W - 23B S/Nº 61800752MS</v>
          </cell>
          <cell r="O442" t="str">
            <v>EQUIPOS COMPUTACIONALES Y PERIFÉRICOS</v>
          </cell>
          <cell r="P442">
            <v>3000</v>
          </cell>
          <cell r="T442" t="str">
            <v>Bueno</v>
          </cell>
          <cell r="U442" t="str">
            <v>Appen</v>
          </cell>
        </row>
        <row r="443">
          <cell r="J443" t="str">
            <v>42-06-01-00-0435</v>
          </cell>
          <cell r="K443" t="str">
            <v>42-3255</v>
          </cell>
          <cell r="L443" t="str">
            <v>42-06-01-00-0435</v>
          </cell>
          <cell r="M443" t="str">
            <v>Impresora HP LaserJet P1005 Mod. CB410A S/Nº BRBS93801C</v>
          </cell>
          <cell r="O443" t="str">
            <v>EQUIPOS COMPUTACIONALES Y PERIFÉRICOS</v>
          </cell>
          <cell r="P443">
            <v>22000</v>
          </cell>
          <cell r="T443" t="str">
            <v>Bueno</v>
          </cell>
          <cell r="U443" t="str">
            <v>Hp Laser Jet</v>
          </cell>
        </row>
        <row r="444">
          <cell r="J444" t="str">
            <v>42-05-01-01-0436</v>
          </cell>
          <cell r="K444" t="str">
            <v>42-2040</v>
          </cell>
          <cell r="L444" t="str">
            <v>42-05-01-01-0436</v>
          </cell>
          <cell r="M444" t="str">
            <v>Radio CD marca RCA Mod. RCD 002 Cod.  0532</v>
          </cell>
          <cell r="O444" t="str">
            <v>EQUIPO DE OFICINA</v>
          </cell>
          <cell r="P444">
            <v>53710</v>
          </cell>
          <cell r="T444" t="str">
            <v>Bueno</v>
          </cell>
          <cell r="U444" t="str">
            <v>RCA</v>
          </cell>
        </row>
        <row r="445">
          <cell r="J445" t="str">
            <v>42-05-01-01-0437</v>
          </cell>
          <cell r="K445" t="str">
            <v>42-57 B</v>
          </cell>
          <cell r="L445" t="str">
            <v>42-05-01-01-0437</v>
          </cell>
          <cell r="M445" t="str">
            <v>Maquina de escribir manual marca Olivetti linea 98</v>
          </cell>
          <cell r="O445" t="str">
            <v>EQUIPO DE OFICINA</v>
          </cell>
          <cell r="P445">
            <v>70000</v>
          </cell>
          <cell r="T445" t="str">
            <v>Bueno</v>
          </cell>
          <cell r="U445" t="str">
            <v>N/T</v>
          </cell>
        </row>
        <row r="446">
          <cell r="J446" t="str">
            <v>42-05-01-01-0438</v>
          </cell>
          <cell r="K446" t="str">
            <v>42-2705</v>
          </cell>
          <cell r="L446" t="str">
            <v>42-05-01-01-0438</v>
          </cell>
          <cell r="M446" t="str">
            <v>Calefactor eléctrico marca Somela Radiant Nº 041269</v>
          </cell>
          <cell r="O446" t="str">
            <v>EQUIPO DE OFICINA</v>
          </cell>
          <cell r="P446">
            <v>20000</v>
          </cell>
          <cell r="T446" t="str">
            <v>Bueno</v>
          </cell>
          <cell r="U446" t="str">
            <v>Somela</v>
          </cell>
        </row>
        <row r="447">
          <cell r="J447" t="str">
            <v>42-05-01-01-0439</v>
          </cell>
          <cell r="K447" t="str">
            <v>42-1947</v>
          </cell>
          <cell r="L447" t="str">
            <v>42-05-01-01-0439</v>
          </cell>
          <cell r="M447" t="str">
            <v>Citófono/ teléfono marca Nortel Network, Modelo 7000</v>
          </cell>
          <cell r="O447" t="str">
            <v>EQUIPO DE OFICINA</v>
          </cell>
          <cell r="P447">
            <v>36000</v>
          </cell>
          <cell r="T447" t="str">
            <v>Bueno</v>
          </cell>
          <cell r="U447" t="str">
            <v>Nortel Network</v>
          </cell>
        </row>
        <row r="448">
          <cell r="J448" t="str">
            <v>42-05-01-01-0440</v>
          </cell>
          <cell r="K448" t="str">
            <v>42-1379</v>
          </cell>
          <cell r="L448" t="str">
            <v>42-05-01-01-0440</v>
          </cell>
          <cell r="M448" t="str">
            <v>Máquina de escribir Olimpia con memoria, eléctrica Prof. Medidas 15" 54 k</v>
          </cell>
          <cell r="O448" t="str">
            <v>EQUIPO DE OFICINA</v>
          </cell>
          <cell r="P448">
            <v>70000</v>
          </cell>
          <cell r="T448" t="str">
            <v>Bueno</v>
          </cell>
          <cell r="U448" t="str">
            <v>Olimpia</v>
          </cell>
        </row>
        <row r="449">
          <cell r="J449" t="str">
            <v>42-05-01-01-0441</v>
          </cell>
          <cell r="K449" t="str">
            <v>42-1207</v>
          </cell>
          <cell r="L449" t="str">
            <v>42-05-01-01-0441</v>
          </cell>
          <cell r="M449" t="str">
            <v>Televisor marca Samsung 21" Mod. ST 5002K S/Nº 29513132EB700235</v>
          </cell>
          <cell r="O449" t="str">
            <v>EQUIPO DE OFICINA</v>
          </cell>
          <cell r="P449">
            <v>68000</v>
          </cell>
          <cell r="T449" t="str">
            <v>Bueno</v>
          </cell>
          <cell r="U449" t="str">
            <v>Samsung</v>
          </cell>
        </row>
        <row r="450">
          <cell r="J450" t="str">
            <v>42-05-01-01-0442</v>
          </cell>
          <cell r="K450" t="str">
            <v>42-1208</v>
          </cell>
          <cell r="L450" t="str">
            <v>42-05-01-01-0442</v>
          </cell>
          <cell r="M450" t="str">
            <v>Vídeo grabador marca Phillips Mod. V13929/87 S/Nº 105010506</v>
          </cell>
          <cell r="O450" t="str">
            <v>EQUIPO DE OFICINA</v>
          </cell>
          <cell r="P450">
            <v>50000</v>
          </cell>
          <cell r="T450" t="str">
            <v>Bueno</v>
          </cell>
          <cell r="U450" t="str">
            <v>Phillips</v>
          </cell>
        </row>
        <row r="451">
          <cell r="J451" t="str">
            <v>42-05-01-01-0443</v>
          </cell>
          <cell r="K451" t="str">
            <v>42-2019</v>
          </cell>
          <cell r="L451" t="str">
            <v>42-05-01-01-0443</v>
          </cell>
          <cell r="M451" t="str">
            <v>Radio CD marca Recco Mod. RRC158CB</v>
          </cell>
          <cell r="O451" t="str">
            <v>EQUIPO DE OFICINA</v>
          </cell>
          <cell r="P451">
            <v>53710</v>
          </cell>
          <cell r="T451" t="str">
            <v>Bueno</v>
          </cell>
          <cell r="U451" t="str">
            <v>Recco</v>
          </cell>
        </row>
        <row r="452">
          <cell r="J452" t="str">
            <v>42-04-03-00-0444</v>
          </cell>
          <cell r="K452" t="str">
            <v>42-01</v>
          </cell>
          <cell r="L452" t="str">
            <v>42-04-03-00-0444</v>
          </cell>
          <cell r="M452" t="str">
            <v>Escritorio de madera 150x80x78 cms., 8 cajones, 2 bandejas</v>
          </cell>
          <cell r="O452" t="str">
            <v>ESCRITORIOS</v>
          </cell>
          <cell r="P452">
            <v>68455</v>
          </cell>
          <cell r="T452" t="str">
            <v>Bueno</v>
          </cell>
          <cell r="U452" t="str">
            <v>N/T</v>
          </cell>
        </row>
        <row r="453">
          <cell r="J453" t="str">
            <v>42-04-06-00-0445</v>
          </cell>
          <cell r="K453" t="str">
            <v>42-1119</v>
          </cell>
          <cell r="L453" t="str">
            <v>42-04-06-00-0445</v>
          </cell>
          <cell r="M453" t="str">
            <v>Mueble de madera 173x50x80 cms, 2 puertas correderas, barniz natural</v>
          </cell>
          <cell r="O453" t="str">
            <v>REPISA</v>
          </cell>
          <cell r="P453">
            <v>70000</v>
          </cell>
          <cell r="T453" t="str">
            <v>Bueno</v>
          </cell>
          <cell r="U453" t="str">
            <v>N/T</v>
          </cell>
        </row>
        <row r="454">
          <cell r="J454" t="str">
            <v>42-04-02-00-0446</v>
          </cell>
          <cell r="K454" t="str">
            <v>42-220</v>
          </cell>
          <cell r="L454" t="str">
            <v>42-04-02-00-0446</v>
          </cell>
          <cell r="M454" t="str">
            <v>Silla de madera color plomo</v>
          </cell>
          <cell r="O454" t="str">
            <v>SILLAS</v>
          </cell>
          <cell r="P454">
            <v>17850</v>
          </cell>
          <cell r="T454" t="str">
            <v>Bueno</v>
          </cell>
          <cell r="U454" t="str">
            <v>N/T</v>
          </cell>
        </row>
        <row r="455">
          <cell r="J455" t="str">
            <v>42-04-02-00-0447</v>
          </cell>
          <cell r="K455" t="str">
            <v>42-222</v>
          </cell>
          <cell r="L455" t="str">
            <v>42-04-02-00-0447</v>
          </cell>
          <cell r="M455" t="str">
            <v>Silla de madera color plomo</v>
          </cell>
          <cell r="O455" t="str">
            <v>SILLAS</v>
          </cell>
          <cell r="P455">
            <v>17850</v>
          </cell>
          <cell r="T455" t="str">
            <v>Bueno</v>
          </cell>
          <cell r="U455" t="str">
            <v>N/T</v>
          </cell>
        </row>
        <row r="456">
          <cell r="J456" t="str">
            <v>42-04-06-00-0448</v>
          </cell>
          <cell r="K456" t="str">
            <v>42-224</v>
          </cell>
          <cell r="L456" t="str">
            <v>42-04-06-00-0448</v>
          </cell>
          <cell r="M456" t="str">
            <v>Mueble 3 divisiones, 2 puertas correderas, barniz natural 220x50x140 cms</v>
          </cell>
          <cell r="O456" t="str">
            <v>REPISA</v>
          </cell>
          <cell r="P456">
            <v>96300</v>
          </cell>
          <cell r="T456" t="str">
            <v>Bueno</v>
          </cell>
          <cell r="U456" t="str">
            <v>N/T</v>
          </cell>
        </row>
        <row r="457">
          <cell r="J457" t="str">
            <v>42-04-07-00-0449</v>
          </cell>
          <cell r="K457" t="str">
            <v>42-1671</v>
          </cell>
          <cell r="L457" t="str">
            <v>42-04-07-00-0449</v>
          </cell>
          <cell r="M457" t="str">
            <v>Archivador metálico, 2 cajones marca Indina</v>
          </cell>
          <cell r="O457" t="str">
            <v>OTROS</v>
          </cell>
          <cell r="P457">
            <v>70000</v>
          </cell>
          <cell r="T457" t="str">
            <v>Bueno</v>
          </cell>
          <cell r="U457" t="str">
            <v>N/T</v>
          </cell>
        </row>
        <row r="458">
          <cell r="J458" t="str">
            <v>42-05-01-01-0450</v>
          </cell>
          <cell r="K458" t="str">
            <v>42-1290</v>
          </cell>
          <cell r="L458" t="str">
            <v>42-05-01-01-0450</v>
          </cell>
          <cell r="M458" t="str">
            <v>Corchetera marca Torre, color verde</v>
          </cell>
          <cell r="O458" t="str">
            <v>EQUIPO DE OFICINA</v>
          </cell>
          <cell r="P458">
            <v>10000</v>
          </cell>
          <cell r="T458" t="str">
            <v>Bueno</v>
          </cell>
          <cell r="U458" t="str">
            <v>Torre</v>
          </cell>
        </row>
        <row r="459">
          <cell r="J459" t="str">
            <v>42-05-01-01-0451</v>
          </cell>
          <cell r="K459" t="str">
            <v>42-231</v>
          </cell>
          <cell r="L459" t="str">
            <v>42-05-01-01-0451</v>
          </cell>
          <cell r="M459" t="str">
            <v>Perforador metálico color verde sin marca</v>
          </cell>
          <cell r="O459" t="str">
            <v>EQUIPO DE OFICINA</v>
          </cell>
          <cell r="P459">
            <v>3500</v>
          </cell>
          <cell r="T459" t="str">
            <v>Bueno</v>
          </cell>
          <cell r="U459" t="str">
            <v>N/T</v>
          </cell>
        </row>
        <row r="460">
          <cell r="J460" t="str">
            <v>42-04-07-00-0452</v>
          </cell>
          <cell r="K460" t="str">
            <v>42-232</v>
          </cell>
          <cell r="L460" t="str">
            <v>42-04-07-00-0452</v>
          </cell>
          <cell r="M460" t="str">
            <v>Tarjetero de madera 2 divisiones, color blanco 36x34x15 cms.</v>
          </cell>
          <cell r="O460" t="str">
            <v>OTROS</v>
          </cell>
          <cell r="P460">
            <v>4000</v>
          </cell>
          <cell r="T460" t="str">
            <v>Bueno</v>
          </cell>
          <cell r="U460" t="str">
            <v>N/T</v>
          </cell>
        </row>
        <row r="461">
          <cell r="J461" t="str">
            <v>42-04-07-00-0453</v>
          </cell>
          <cell r="K461" t="str">
            <v>42-233</v>
          </cell>
          <cell r="L461" t="str">
            <v>42-04-07-00-0453</v>
          </cell>
          <cell r="M461" t="str">
            <v>Tarjetero de madera 2 divisiones color blanco 40x21x13 cms.</v>
          </cell>
          <cell r="O461" t="str">
            <v>OTROS</v>
          </cell>
          <cell r="P461">
            <v>4000</v>
          </cell>
          <cell r="T461" t="str">
            <v>Bueno</v>
          </cell>
          <cell r="U461" t="str">
            <v>N/T</v>
          </cell>
        </row>
        <row r="462">
          <cell r="J462" t="str">
            <v>42-04-02-00-0454</v>
          </cell>
          <cell r="K462" t="str">
            <v>42-1193</v>
          </cell>
          <cell r="L462" t="str">
            <v>42-04-02-00-0454</v>
          </cell>
          <cell r="M462" t="str">
            <v>Silla de madera barniz café, asiento y respaldo tapizado en lanilla café</v>
          </cell>
          <cell r="O462" t="str">
            <v>SILLAS</v>
          </cell>
          <cell r="P462">
            <v>17850</v>
          </cell>
          <cell r="T462" t="str">
            <v>Bueno</v>
          </cell>
          <cell r="U462" t="str">
            <v>N/T</v>
          </cell>
        </row>
        <row r="463">
          <cell r="J463" t="str">
            <v>42-04-02-00-0455</v>
          </cell>
          <cell r="K463" t="str">
            <v>42-1191</v>
          </cell>
          <cell r="L463" t="str">
            <v>42-04-02-00-0455</v>
          </cell>
          <cell r="M463" t="str">
            <v>Silla de madera barniz café, tapiz lanilla color café</v>
          </cell>
          <cell r="O463" t="str">
            <v>SILLAS</v>
          </cell>
          <cell r="P463">
            <v>17850</v>
          </cell>
          <cell r="T463" t="str">
            <v>Bueno</v>
          </cell>
          <cell r="U463" t="str">
            <v>N/T</v>
          </cell>
        </row>
        <row r="464">
          <cell r="J464" t="str">
            <v>42-04-02-00-0456</v>
          </cell>
          <cell r="K464" t="str">
            <v>42-1915</v>
          </cell>
          <cell r="L464" t="str">
            <v>42-04-02-00-0456</v>
          </cell>
          <cell r="M464" t="str">
            <v>Silla Cajera s/brazo con apoyo lumbar color burdeo</v>
          </cell>
          <cell r="O464" t="str">
            <v>SILLAS</v>
          </cell>
          <cell r="P464">
            <v>42500</v>
          </cell>
          <cell r="T464" t="str">
            <v>Bueno</v>
          </cell>
          <cell r="U464" t="str">
            <v>N/T</v>
          </cell>
        </row>
        <row r="465">
          <cell r="J465" t="str">
            <v>42-04-02-00-0457</v>
          </cell>
          <cell r="K465" t="str">
            <v>42-3219</v>
          </cell>
          <cell r="L465" t="str">
            <v>42-04-02-00-0457</v>
          </cell>
          <cell r="M465" t="str">
            <v>Silla computación con apoya brazos 5 ruedas color burdeo</v>
          </cell>
          <cell r="O465" t="str">
            <v>SILLAS</v>
          </cell>
          <cell r="P465">
            <v>42500</v>
          </cell>
          <cell r="T465" t="str">
            <v>Bueno</v>
          </cell>
          <cell r="U465" t="str">
            <v>N/T</v>
          </cell>
        </row>
        <row r="466">
          <cell r="J466" t="str">
            <v>42-05-01-01-0458</v>
          </cell>
          <cell r="K466" t="str">
            <v>42-2791</v>
          </cell>
          <cell r="L466" t="str">
            <v>42-05-01-01-0458</v>
          </cell>
          <cell r="M466" t="str">
            <v>Pizarra magnética marco aluminio de 150x100 cms.</v>
          </cell>
          <cell r="O466" t="str">
            <v>EQUIPO DE OFICINA</v>
          </cell>
          <cell r="P466">
            <v>29750</v>
          </cell>
          <cell r="T466" t="str">
            <v>Bueno</v>
          </cell>
          <cell r="U466" t="str">
            <v>N/T</v>
          </cell>
        </row>
        <row r="467">
          <cell r="J467" t="str">
            <v>42-06-01-00-0459</v>
          </cell>
          <cell r="K467" t="str">
            <v>42-1479</v>
          </cell>
          <cell r="L467" t="str">
            <v>42-06-01-00-0459</v>
          </cell>
          <cell r="M467" t="str">
            <v>Impresora  Canon BJC-250 S/Nº ENB95105</v>
          </cell>
          <cell r="O467" t="str">
            <v>EQUIPOS COMPUTACIONALES Y PERIFÉRICOS</v>
          </cell>
          <cell r="P467">
            <v>18000</v>
          </cell>
          <cell r="T467" t="str">
            <v>Bueno</v>
          </cell>
          <cell r="U467" t="str">
            <v>Canon</v>
          </cell>
        </row>
        <row r="468">
          <cell r="J468" t="str">
            <v>42-04-03-00-0460</v>
          </cell>
          <cell r="K468" t="str">
            <v>42-227</v>
          </cell>
          <cell r="L468" t="str">
            <v>42-04-03-00-0460</v>
          </cell>
          <cell r="M468" t="str">
            <v>Escritorio mixto 2 cajones de 90x79x61cms.</v>
          </cell>
          <cell r="O468" t="str">
            <v>ESCRITORIOS</v>
          </cell>
          <cell r="P468">
            <v>83300</v>
          </cell>
          <cell r="T468" t="str">
            <v>Bueno</v>
          </cell>
          <cell r="U468" t="str">
            <v>N/T</v>
          </cell>
        </row>
        <row r="469">
          <cell r="J469" t="str">
            <v>42-04-03-00-0461</v>
          </cell>
          <cell r="K469" t="str">
            <v>42-1811</v>
          </cell>
          <cell r="L469" t="str">
            <v>42-04-03-00-0461</v>
          </cell>
          <cell r="M469" t="str">
            <v>Muble para computador 100x50x75 en melamina, 1 cajón</v>
          </cell>
          <cell r="O469" t="str">
            <v>ESCRITORIOS</v>
          </cell>
          <cell r="P469">
            <v>83300</v>
          </cell>
          <cell r="T469" t="str">
            <v>Bueno</v>
          </cell>
          <cell r="U469" t="str">
            <v>N/T</v>
          </cell>
        </row>
        <row r="470">
          <cell r="J470" t="str">
            <v>42-04-02-00-0462</v>
          </cell>
          <cell r="K470" t="str">
            <v>42-221</v>
          </cell>
          <cell r="L470" t="str">
            <v>42-04-02-00-0462</v>
          </cell>
          <cell r="M470" t="str">
            <v>Silla de madera color plomo</v>
          </cell>
          <cell r="O470" t="str">
            <v>SILLAS</v>
          </cell>
          <cell r="P470">
            <v>17850</v>
          </cell>
          <cell r="T470" t="str">
            <v>Bueno</v>
          </cell>
          <cell r="U470" t="str">
            <v>N/T</v>
          </cell>
        </row>
        <row r="471">
          <cell r="J471" t="str">
            <v>42-04-02-00-0463</v>
          </cell>
          <cell r="K471" t="str">
            <v>42-1914</v>
          </cell>
          <cell r="L471" t="str">
            <v>42-04-02-00-0463</v>
          </cell>
          <cell r="M471" t="str">
            <v>Silla Cajera s/brazo con apoyo lumbar color burdeo</v>
          </cell>
          <cell r="O471" t="str">
            <v>SILLAS</v>
          </cell>
          <cell r="P471">
            <v>42500</v>
          </cell>
          <cell r="T471" t="str">
            <v>Bueno</v>
          </cell>
          <cell r="U471" t="str">
            <v>N/T</v>
          </cell>
        </row>
        <row r="472">
          <cell r="J472" t="str">
            <v>42-04-06-00-0464</v>
          </cell>
          <cell r="K472" t="str">
            <v>42-3337</v>
          </cell>
          <cell r="L472" t="str">
            <v>42-04-06-00-0464</v>
          </cell>
          <cell r="M472" t="str">
            <v>Repisa 2 divisiones</v>
          </cell>
          <cell r="O472" t="str">
            <v>REPISA</v>
          </cell>
          <cell r="P472">
            <v>45000</v>
          </cell>
          <cell r="T472" t="str">
            <v>Bueno</v>
          </cell>
          <cell r="U472" t="str">
            <v>N/T</v>
          </cell>
        </row>
        <row r="473">
          <cell r="J473" t="str">
            <v>42-04-06-00-0465</v>
          </cell>
          <cell r="K473" t="str">
            <v>42-3338</v>
          </cell>
          <cell r="L473" t="str">
            <v>42-04-06-00-0465</v>
          </cell>
          <cell r="M473" t="str">
            <v>Repisa melamina blanca 2 divisiones</v>
          </cell>
          <cell r="O473" t="str">
            <v>REPISA</v>
          </cell>
          <cell r="P473">
            <v>45000</v>
          </cell>
          <cell r="T473" t="str">
            <v>Bueno</v>
          </cell>
          <cell r="U473" t="str">
            <v>N/T</v>
          </cell>
        </row>
        <row r="474">
          <cell r="J474" t="str">
            <v>42-05-01-01-0466</v>
          </cell>
          <cell r="K474" t="str">
            <v>42-1948</v>
          </cell>
          <cell r="L474" t="str">
            <v>42-05-01-01-0466</v>
          </cell>
          <cell r="M474" t="str">
            <v>Citófono/ teléfono marca Nortel Network, Modelo 7000</v>
          </cell>
          <cell r="O474" t="str">
            <v>EQUIPO DE OFICINA</v>
          </cell>
          <cell r="P474">
            <v>36000</v>
          </cell>
          <cell r="T474" t="str">
            <v>Bueno</v>
          </cell>
          <cell r="U474" t="str">
            <v>Nortel Network</v>
          </cell>
        </row>
        <row r="475">
          <cell r="J475" t="str">
            <v>42-05-01-01-0467</v>
          </cell>
          <cell r="K475" t="str">
            <v>42-3447</v>
          </cell>
          <cell r="L475" t="str">
            <v>42-05-01-01-0467</v>
          </cell>
          <cell r="M475" t="str">
            <v>Citófono/ teléfono marca Nortel Network, Modelo 7000</v>
          </cell>
          <cell r="O475" t="str">
            <v>EQUIPO DE OFICINA</v>
          </cell>
          <cell r="P475">
            <v>36000</v>
          </cell>
          <cell r="T475" t="str">
            <v>Bueno</v>
          </cell>
          <cell r="U475" t="str">
            <v>Nortel Network</v>
          </cell>
        </row>
        <row r="476">
          <cell r="J476" t="str">
            <v>42-05-01-01-0468</v>
          </cell>
          <cell r="K476" t="str">
            <v>42-1924</v>
          </cell>
          <cell r="L476" t="str">
            <v>42-05-01-01-0468</v>
          </cell>
          <cell r="M476" t="str">
            <v>Radio CD marca Recco color gris</v>
          </cell>
          <cell r="O476" t="str">
            <v>EQUIPO DE OFICINA</v>
          </cell>
          <cell r="P476">
            <v>53710</v>
          </cell>
          <cell r="T476" t="str">
            <v>Bueno</v>
          </cell>
          <cell r="U476" t="str">
            <v>Recco</v>
          </cell>
        </row>
        <row r="477">
          <cell r="J477" t="str">
            <v>42-05-02-01-0469</v>
          </cell>
          <cell r="K477" t="str">
            <v>42-238</v>
          </cell>
          <cell r="L477" t="str">
            <v>42-05-02-01-0469</v>
          </cell>
          <cell r="M477" t="str">
            <v>Radiador marca Somela 2 barras a quarzo</v>
          </cell>
          <cell r="O477" t="str">
            <v>EQUIPOS CLINICOS</v>
          </cell>
          <cell r="P477">
            <v>35000</v>
          </cell>
          <cell r="T477" t="str">
            <v>Bueno</v>
          </cell>
          <cell r="U477" t="str">
            <v>Somela</v>
          </cell>
        </row>
        <row r="478">
          <cell r="J478" t="str">
            <v>42-05-01-01-0470</v>
          </cell>
          <cell r="K478" t="str">
            <v>42-3301</v>
          </cell>
          <cell r="L478" t="str">
            <v>42-05-01-01-0470</v>
          </cell>
          <cell r="M478" t="str">
            <v>Refrigerador Fensa Mod. Advantage 7505B No Frost S/Nº 00104086- 00006355</v>
          </cell>
          <cell r="O478" t="str">
            <v>EQUIPO DE OFICINA</v>
          </cell>
          <cell r="P478">
            <v>238700</v>
          </cell>
          <cell r="T478" t="str">
            <v>Bueno</v>
          </cell>
          <cell r="U478" t="str">
            <v>Fensa</v>
          </cell>
        </row>
        <row r="479">
          <cell r="J479" t="str">
            <v>42-04-02-00-0471</v>
          </cell>
          <cell r="K479" t="str">
            <v>42-243</v>
          </cell>
          <cell r="L479" t="str">
            <v>42-04-02-00-0471</v>
          </cell>
          <cell r="M479" t="str">
            <v>Silla de madera color blanco</v>
          </cell>
          <cell r="O479" t="str">
            <v>SILLAS</v>
          </cell>
          <cell r="P479">
            <v>17850</v>
          </cell>
          <cell r="T479" t="str">
            <v>Mala</v>
          </cell>
          <cell r="U479" t="str">
            <v>N/T</v>
          </cell>
        </row>
        <row r="480">
          <cell r="J480" t="str">
            <v>42-04-03-00-0472</v>
          </cell>
          <cell r="K480" t="str">
            <v>42-3481</v>
          </cell>
          <cell r="L480" t="str">
            <v>42-04-03-00-0472</v>
          </cell>
          <cell r="M480" t="str">
            <v>Escritorio de madera con 1 cajon, 1 bandeja, color nogal con plomo  de 61X75X121</v>
          </cell>
          <cell r="O480" t="str">
            <v>ESCRITORIOS</v>
          </cell>
          <cell r="P480">
            <v>89000</v>
          </cell>
          <cell r="T480" t="str">
            <v>Bueno</v>
          </cell>
          <cell r="U480" t="str">
            <v>N/T</v>
          </cell>
        </row>
        <row r="481">
          <cell r="J481" t="str">
            <v>42-04-06-00-0473</v>
          </cell>
          <cell r="K481" t="str">
            <v>42-3448</v>
          </cell>
          <cell r="L481" t="str">
            <v>42-04-06-00-0473</v>
          </cell>
          <cell r="M481" t="str">
            <v>Estante de melamina color crema 12 cajones  de  170X60X1 mtts.</v>
          </cell>
          <cell r="O481" t="str">
            <v>REPISA</v>
          </cell>
          <cell r="P481">
            <v>65212</v>
          </cell>
          <cell r="T481" t="str">
            <v>Bueno</v>
          </cell>
          <cell r="U481" t="str">
            <v>N/T</v>
          </cell>
        </row>
        <row r="482">
          <cell r="J482" t="str">
            <v>42-04-06-00-0474</v>
          </cell>
          <cell r="K482" t="str">
            <v>42-3449</v>
          </cell>
          <cell r="L482" t="str">
            <v>42-04-06-00-0474</v>
          </cell>
          <cell r="M482" t="str">
            <v>Estante de madera color crema 54 cajones  1 separador 2.20x36x1.70 mts</v>
          </cell>
          <cell r="O482" t="str">
            <v>REPISA</v>
          </cell>
          <cell r="P482">
            <v>86120</v>
          </cell>
          <cell r="T482" t="str">
            <v>Bueno</v>
          </cell>
          <cell r="U482" t="str">
            <v>N/T</v>
          </cell>
        </row>
        <row r="483">
          <cell r="J483" t="str">
            <v>42-04-06-00-0475</v>
          </cell>
          <cell r="K483" t="str">
            <v>42-3450</v>
          </cell>
          <cell r="L483" t="str">
            <v>42-04-06-00-0475</v>
          </cell>
          <cell r="M483" t="str">
            <v>Repisa de madera con 40 cajones color crema de 1.10x30x1.50</v>
          </cell>
          <cell r="O483" t="str">
            <v>REPISA</v>
          </cell>
          <cell r="P483">
            <v>102254</v>
          </cell>
          <cell r="T483" t="str">
            <v>Bueno</v>
          </cell>
          <cell r="U483" t="str">
            <v>N/T</v>
          </cell>
        </row>
        <row r="484">
          <cell r="J484" t="str">
            <v>42-04-06-00-0476</v>
          </cell>
          <cell r="K484" t="str">
            <v>42-3451</v>
          </cell>
          <cell r="L484" t="str">
            <v>42-04-06-00-0476</v>
          </cell>
          <cell r="M484" t="str">
            <v>Repisa de madera color crema con 9 cajones de 95x60x1,50</v>
          </cell>
          <cell r="O484" t="str">
            <v>REPISA</v>
          </cell>
          <cell r="P484">
            <v>86254</v>
          </cell>
          <cell r="T484" t="str">
            <v>Bueno</v>
          </cell>
          <cell r="U484" t="str">
            <v>N/T</v>
          </cell>
        </row>
        <row r="485">
          <cell r="J485" t="str">
            <v>42-04-06-00-0477</v>
          </cell>
          <cell r="K485" t="str">
            <v>42-3452</v>
          </cell>
          <cell r="L485" t="str">
            <v>42-04-06-00-0477</v>
          </cell>
          <cell r="M485" t="str">
            <v>Estante de madera color crema con 48 cajones de 270x36x1.50</v>
          </cell>
          <cell r="O485" t="str">
            <v>REPISA</v>
          </cell>
          <cell r="P485">
            <v>125807</v>
          </cell>
          <cell r="T485" t="str">
            <v>Bueno</v>
          </cell>
          <cell r="U485" t="str">
            <v>N/T</v>
          </cell>
        </row>
        <row r="486">
          <cell r="J486" t="str">
            <v>42-04-06-00-0478</v>
          </cell>
          <cell r="K486" t="str">
            <v>42-3453</v>
          </cell>
          <cell r="L486" t="str">
            <v>42-04-06-00-0478</v>
          </cell>
          <cell r="M486" t="str">
            <v xml:space="preserve">Estante de madera color crema con 2 separadores. 2 puertas correrizas de 75x16x115 </v>
          </cell>
          <cell r="O486" t="str">
            <v>REPISA</v>
          </cell>
          <cell r="P486">
            <v>68545</v>
          </cell>
          <cell r="T486" t="str">
            <v>Bueno</v>
          </cell>
          <cell r="U486" t="str">
            <v>N/T</v>
          </cell>
        </row>
        <row r="487">
          <cell r="J487" t="str">
            <v>42-04-06-00-0479</v>
          </cell>
          <cell r="K487" t="str">
            <v>42-3454</v>
          </cell>
          <cell r="L487" t="str">
            <v>42-04-06-00-0479</v>
          </cell>
          <cell r="M487" t="str">
            <v>Mueble de color blanco con 6 cajones , 2 puertas correrizas con llave  de 110x45x200</v>
          </cell>
          <cell r="O487" t="str">
            <v>REPISA</v>
          </cell>
          <cell r="P487">
            <v>125484</v>
          </cell>
          <cell r="T487" t="str">
            <v>Bueno</v>
          </cell>
          <cell r="U487" t="str">
            <v>N/T</v>
          </cell>
        </row>
        <row r="488">
          <cell r="J488" t="str">
            <v>42-04-02-00-0480</v>
          </cell>
          <cell r="K488" t="str">
            <v>42-3470</v>
          </cell>
          <cell r="L488" t="str">
            <v>42-04-02-00-0480</v>
          </cell>
          <cell r="M488" t="str">
            <v>Silla Computación , 5 ruedas color azul</v>
          </cell>
          <cell r="O488" t="str">
            <v>SILLAS</v>
          </cell>
          <cell r="P488">
            <v>42500</v>
          </cell>
          <cell r="T488" t="str">
            <v>Bueno</v>
          </cell>
          <cell r="U488" t="str">
            <v>N/T</v>
          </cell>
        </row>
        <row r="489">
          <cell r="J489" t="str">
            <v>42-04-02-00-0481</v>
          </cell>
          <cell r="K489" t="str">
            <v>42-3305</v>
          </cell>
          <cell r="L489" t="str">
            <v>42-04-02-00-0481</v>
          </cell>
          <cell r="M489" t="str">
            <v>Sila mixta pergamide color beige</v>
          </cell>
          <cell r="O489" t="str">
            <v>SILLAS</v>
          </cell>
          <cell r="P489">
            <v>42500</v>
          </cell>
          <cell r="T489" t="str">
            <v>Mala</v>
          </cell>
          <cell r="U489" t="str">
            <v>N/T</v>
          </cell>
        </row>
        <row r="490">
          <cell r="J490" t="str">
            <v>42-04-02-00-0482</v>
          </cell>
          <cell r="K490" t="str">
            <v>42-3457</v>
          </cell>
          <cell r="L490" t="str">
            <v>42-04-02-00-0482</v>
          </cell>
          <cell r="M490" t="str">
            <v>Silla de madera con respaldo en formalita color café claro</v>
          </cell>
          <cell r="O490" t="str">
            <v>SILLAS</v>
          </cell>
          <cell r="P490">
            <v>13854</v>
          </cell>
          <cell r="T490" t="str">
            <v>Bueno</v>
          </cell>
          <cell r="U490" t="str">
            <v>N/T</v>
          </cell>
        </row>
        <row r="491">
          <cell r="J491" t="str">
            <v>42-04-02-00-0483</v>
          </cell>
          <cell r="K491" t="str">
            <v>42-3465</v>
          </cell>
          <cell r="L491" t="str">
            <v>42-04-02-00-0483</v>
          </cell>
          <cell r="M491" t="str">
            <v>Silla Computacion de color azul  con apoyo de brazos, 5 ruedas.</v>
          </cell>
          <cell r="O491" t="str">
            <v>SILLAS</v>
          </cell>
          <cell r="P491">
            <v>45890</v>
          </cell>
          <cell r="T491" t="str">
            <v>Bueno</v>
          </cell>
          <cell r="U491" t="str">
            <v>N/T</v>
          </cell>
        </row>
        <row r="492">
          <cell r="J492" t="str">
            <v>42-04-07-00-0484</v>
          </cell>
          <cell r="K492" t="str">
            <v>42-247</v>
          </cell>
          <cell r="L492" t="str">
            <v>42-04-07-00-0484</v>
          </cell>
          <cell r="M492" t="str">
            <v>Percha de madera color plomo 4 ganchos</v>
          </cell>
          <cell r="O492" t="str">
            <v>OTROS</v>
          </cell>
          <cell r="P492">
            <v>12890</v>
          </cell>
          <cell r="T492" t="str">
            <v>Bueno</v>
          </cell>
          <cell r="U492" t="str">
            <v>N/T</v>
          </cell>
        </row>
        <row r="493">
          <cell r="J493" t="str">
            <v>42-04-07-00-0485</v>
          </cell>
          <cell r="K493" t="str">
            <v>42-816</v>
          </cell>
          <cell r="L493" t="str">
            <v>42-04-07-00-0485</v>
          </cell>
          <cell r="M493" t="str">
            <v>Piso mixto grande</v>
          </cell>
          <cell r="O493" t="str">
            <v>OTROS</v>
          </cell>
          <cell r="P493">
            <v>10248</v>
          </cell>
          <cell r="T493" t="str">
            <v>Bueno</v>
          </cell>
          <cell r="U493" t="str">
            <v>N/T</v>
          </cell>
        </row>
        <row r="494">
          <cell r="J494" t="str">
            <v>42-05-02-01-0486</v>
          </cell>
          <cell r="K494" t="str">
            <v>42-248</v>
          </cell>
          <cell r="L494" t="str">
            <v>42-05-02-01-0486</v>
          </cell>
          <cell r="M494" t="str">
            <v>Balanza de precisión de 100 grs.</v>
          </cell>
          <cell r="N494">
            <v>1</v>
          </cell>
          <cell r="O494" t="str">
            <v>EQUIPOS CLINICOS</v>
          </cell>
          <cell r="P494">
            <v>129154</v>
          </cell>
          <cell r="T494" t="str">
            <v>Bueno</v>
          </cell>
          <cell r="U494" t="str">
            <v>N/T</v>
          </cell>
        </row>
        <row r="495">
          <cell r="J495" t="str">
            <v>42-05-02-06-0487</v>
          </cell>
          <cell r="K495" t="str">
            <v>42-249</v>
          </cell>
          <cell r="L495" t="str">
            <v>42-05-02-06-0487</v>
          </cell>
          <cell r="M495" t="str">
            <v>Prensa de corcho forma de cocodrilo</v>
          </cell>
          <cell r="O495" t="str">
            <v>HERRAMIENTAS</v>
          </cell>
          <cell r="P495">
            <v>34000</v>
          </cell>
          <cell r="T495" t="str">
            <v>Bueno</v>
          </cell>
          <cell r="U495" t="str">
            <v>N/T</v>
          </cell>
        </row>
        <row r="496">
          <cell r="J496" t="str">
            <v>42-05-01-01-0488</v>
          </cell>
          <cell r="K496" t="str">
            <v>42-242</v>
          </cell>
          <cell r="L496" t="str">
            <v>42-05-01-01-0488</v>
          </cell>
          <cell r="M496" t="str">
            <v>Perforador extra fuerte color gris</v>
          </cell>
          <cell r="O496" t="str">
            <v>EQUIPO DE OFICINA</v>
          </cell>
          <cell r="P496">
            <v>12000</v>
          </cell>
          <cell r="T496" t="str">
            <v>Bueno</v>
          </cell>
          <cell r="U496" t="str">
            <v>N/T</v>
          </cell>
        </row>
        <row r="497">
          <cell r="J497" t="str">
            <v>42-05-01-01-0489</v>
          </cell>
          <cell r="K497" t="str">
            <v>42-3303</v>
          </cell>
          <cell r="L497" t="str">
            <v>42-05-01-01-0489</v>
          </cell>
          <cell r="M497" t="str">
            <v>Perforador Isofit Mod. PP35 color plomo</v>
          </cell>
          <cell r="O497" t="str">
            <v>EQUIPO DE OFICINA</v>
          </cell>
          <cell r="P497">
            <v>7800</v>
          </cell>
          <cell r="T497" t="str">
            <v>Bueno</v>
          </cell>
          <cell r="U497" t="str">
            <v>N/T</v>
          </cell>
        </row>
        <row r="498">
          <cell r="J498" t="str">
            <v>42-05-01-01-0490</v>
          </cell>
          <cell r="K498" t="str">
            <v>42-3304</v>
          </cell>
          <cell r="L498" t="str">
            <v>42-05-01-01-0490</v>
          </cell>
          <cell r="M498" t="str">
            <v>Perforador Isofit Mod. PP35 color plomo</v>
          </cell>
          <cell r="O498" t="str">
            <v>EQUIPO DE OFICINA</v>
          </cell>
          <cell r="P498">
            <v>7800</v>
          </cell>
          <cell r="T498" t="str">
            <v>Bueno</v>
          </cell>
          <cell r="U498" t="str">
            <v>N/T</v>
          </cell>
        </row>
        <row r="499">
          <cell r="J499" t="str">
            <v>42-04-07-00-0491</v>
          </cell>
          <cell r="K499" t="str">
            <v>42-409 B</v>
          </cell>
          <cell r="L499" t="str">
            <v>42-04-07-00-0491</v>
          </cell>
          <cell r="M499" t="str">
            <v>Basurero metálico con pedal y tapa</v>
          </cell>
          <cell r="O499" t="str">
            <v>OTROS</v>
          </cell>
          <cell r="P499">
            <v>3000</v>
          </cell>
          <cell r="T499" t="str">
            <v>Bueno</v>
          </cell>
          <cell r="U499" t="str">
            <v>N/T</v>
          </cell>
        </row>
        <row r="500">
          <cell r="J500" t="str">
            <v>42-05-02-01-0492</v>
          </cell>
          <cell r="K500" t="str">
            <v>42-3456</v>
          </cell>
          <cell r="L500" t="str">
            <v>42-05-02-01-0492</v>
          </cell>
          <cell r="M500" t="str">
            <v xml:space="preserve">Escabel color negro con patas de color blanco </v>
          </cell>
          <cell r="O500" t="str">
            <v>EQUIPOS CLINICOS</v>
          </cell>
          <cell r="P500">
            <v>17350</v>
          </cell>
          <cell r="T500" t="str">
            <v>Bueno</v>
          </cell>
          <cell r="U500" t="str">
            <v>N/T</v>
          </cell>
        </row>
        <row r="501">
          <cell r="J501" t="str">
            <v>42-05-01-01-0493</v>
          </cell>
          <cell r="K501" t="str">
            <v>42-1958</v>
          </cell>
          <cell r="L501" t="str">
            <v>42-05-01-01-0493</v>
          </cell>
          <cell r="M501" t="str">
            <v>Citófono/ teléfono marca Nortel Network, Modelo 7000</v>
          </cell>
          <cell r="O501" t="str">
            <v>EQUIPO DE OFICINA</v>
          </cell>
          <cell r="P501">
            <v>36000</v>
          </cell>
          <cell r="T501" t="str">
            <v>Bueno</v>
          </cell>
          <cell r="U501" t="str">
            <v>Nortel Network</v>
          </cell>
        </row>
        <row r="502">
          <cell r="J502" t="str">
            <v>42-04-03-00-0494</v>
          </cell>
          <cell r="K502" t="str">
            <v>42-2618</v>
          </cell>
          <cell r="L502" t="str">
            <v>42-04-03-00-0494</v>
          </cell>
          <cell r="M502" t="str">
            <v>Escritorio computación 1 cajón melamina color cerezo 111x56x75 cms.</v>
          </cell>
          <cell r="O502" t="str">
            <v>ESCRITORIOS</v>
          </cell>
          <cell r="P502">
            <v>85000</v>
          </cell>
          <cell r="T502" t="str">
            <v>Bueno</v>
          </cell>
          <cell r="U502" t="str">
            <v>N/T</v>
          </cell>
        </row>
        <row r="503">
          <cell r="J503" t="str">
            <v>42-04-02-00-0495</v>
          </cell>
          <cell r="K503" t="str">
            <v>42-258</v>
          </cell>
          <cell r="L503" t="str">
            <v>42-04-02-00-0495</v>
          </cell>
          <cell r="M503" t="str">
            <v>Silla mixta color barniz natural</v>
          </cell>
          <cell r="O503" t="str">
            <v>SILLAS</v>
          </cell>
          <cell r="P503">
            <v>6902</v>
          </cell>
          <cell r="T503" t="str">
            <v>Bueno</v>
          </cell>
          <cell r="U503" t="str">
            <v>N/T</v>
          </cell>
        </row>
        <row r="504">
          <cell r="J504" t="str">
            <v>42-04-02-00-0496</v>
          </cell>
          <cell r="K504" t="str">
            <v>42-259</v>
          </cell>
          <cell r="L504" t="str">
            <v>42-04-02-00-0496</v>
          </cell>
          <cell r="M504" t="str">
            <v>Silla mixta color barniz natural</v>
          </cell>
          <cell r="O504" t="str">
            <v>SILLAS</v>
          </cell>
          <cell r="P504">
            <v>6902</v>
          </cell>
          <cell r="T504" t="str">
            <v>Bueno</v>
          </cell>
          <cell r="U504" t="str">
            <v>N/T</v>
          </cell>
        </row>
        <row r="505">
          <cell r="J505" t="str">
            <v>42-04-02-00-0497</v>
          </cell>
          <cell r="K505" t="str">
            <v>42-2009</v>
          </cell>
          <cell r="L505" t="str">
            <v>42-04-02-00-0497</v>
          </cell>
          <cell r="M505" t="str">
            <v>Silla Ergonometrica color azul, 5 ruedas ( MEL )</v>
          </cell>
          <cell r="O505" t="str">
            <v>SILLAS</v>
          </cell>
          <cell r="P505">
            <v>42500</v>
          </cell>
          <cell r="T505" t="str">
            <v>Bueno</v>
          </cell>
          <cell r="U505" t="str">
            <v>N/T</v>
          </cell>
        </row>
        <row r="506">
          <cell r="J506" t="str">
            <v>42-04-06-00-0498</v>
          </cell>
          <cell r="K506" t="str">
            <v>42-260</v>
          </cell>
          <cell r="L506" t="str">
            <v>42-04-06-00-0498</v>
          </cell>
          <cell r="M506" t="str">
            <v>Estante de madera barniz natural 2 puertas de vidrio</v>
          </cell>
          <cell r="O506" t="str">
            <v>REPISA</v>
          </cell>
          <cell r="P506">
            <v>108707</v>
          </cell>
          <cell r="T506" t="str">
            <v>Bueno</v>
          </cell>
          <cell r="U506" t="str">
            <v>N/T</v>
          </cell>
        </row>
        <row r="507">
          <cell r="J507" t="str">
            <v>42-04-01-00-0499</v>
          </cell>
          <cell r="K507" t="str">
            <v>42-262</v>
          </cell>
          <cell r="L507" t="str">
            <v>42-04-01-00-0499</v>
          </cell>
          <cell r="M507" t="str">
            <v>Mesón metálico color blanco de 180x60x80 cms.</v>
          </cell>
          <cell r="O507" t="str">
            <v>MESAS</v>
          </cell>
          <cell r="P507">
            <v>98000</v>
          </cell>
          <cell r="T507" t="str">
            <v>Bueno</v>
          </cell>
          <cell r="U507" t="str">
            <v>N/T</v>
          </cell>
        </row>
        <row r="508">
          <cell r="J508" t="str">
            <v>42-04-01-00-0500</v>
          </cell>
          <cell r="K508" t="str">
            <v>42-348</v>
          </cell>
          <cell r="L508" t="str">
            <v>42-04-01-00-0500</v>
          </cell>
          <cell r="M508" t="str">
            <v>Mesa metálica con 1 cajón , cubierta de formalita verde</v>
          </cell>
          <cell r="O508" t="str">
            <v>MESAS</v>
          </cell>
          <cell r="P508">
            <v>100000</v>
          </cell>
          <cell r="T508" t="str">
            <v>Bueno</v>
          </cell>
          <cell r="U508" t="str">
            <v>N/T</v>
          </cell>
        </row>
        <row r="509">
          <cell r="J509" t="str">
            <v>42-05-02-01-0501</v>
          </cell>
          <cell r="K509" t="str">
            <v>42-263</v>
          </cell>
          <cell r="L509" t="str">
            <v>42-05-02-01-0501</v>
          </cell>
          <cell r="M509" t="str">
            <v>Cartabón de madera</v>
          </cell>
          <cell r="O509" t="str">
            <v>EQUIPOS CLINICOS</v>
          </cell>
          <cell r="P509">
            <v>40000</v>
          </cell>
          <cell r="T509" t="str">
            <v>Bueno</v>
          </cell>
          <cell r="U509" t="str">
            <v>N/T</v>
          </cell>
        </row>
        <row r="510">
          <cell r="J510" t="str">
            <v>42-04-02-00-0502</v>
          </cell>
          <cell r="K510" t="str">
            <v>42-66</v>
          </cell>
          <cell r="L510" t="str">
            <v>42-04-02-00-0502</v>
          </cell>
          <cell r="M510" t="str">
            <v>Silla de madera barniz natural tapizada en lanilla color café</v>
          </cell>
          <cell r="O510" t="str">
            <v>SILLAS</v>
          </cell>
          <cell r="P510">
            <v>15000</v>
          </cell>
          <cell r="T510" t="str">
            <v>Bueno</v>
          </cell>
          <cell r="U510" t="str">
            <v>N/T</v>
          </cell>
        </row>
        <row r="511">
          <cell r="J511" t="str">
            <v>42-05-02-01-0503</v>
          </cell>
          <cell r="K511" t="str">
            <v>42-2292</v>
          </cell>
          <cell r="L511" t="str">
            <v>42-05-02-01-0503</v>
          </cell>
          <cell r="M511" t="str">
            <v>Escabel madera blanco</v>
          </cell>
          <cell r="O511" t="str">
            <v>EQUIPOS CLINICOS</v>
          </cell>
          <cell r="P511">
            <v>17850</v>
          </cell>
          <cell r="T511" t="str">
            <v>Bueno</v>
          </cell>
          <cell r="U511" t="str">
            <v>N/T</v>
          </cell>
        </row>
        <row r="512">
          <cell r="J512" t="str">
            <v>42-04-07-00-0504</v>
          </cell>
          <cell r="K512" t="str">
            <v>42-265</v>
          </cell>
          <cell r="L512" t="str">
            <v>42-04-07-00-0504</v>
          </cell>
          <cell r="M512" t="str">
            <v>Papelero metálico color café</v>
          </cell>
          <cell r="O512" t="str">
            <v>OTROS</v>
          </cell>
          <cell r="P512">
            <v>5000</v>
          </cell>
          <cell r="T512" t="str">
            <v>Bueno</v>
          </cell>
          <cell r="U512" t="str">
            <v>N/T</v>
          </cell>
        </row>
        <row r="513">
          <cell r="J513" t="str">
            <v>42-05-01-01-0505</v>
          </cell>
          <cell r="K513" t="str">
            <v>42-261</v>
          </cell>
          <cell r="L513" t="str">
            <v>42-05-01-01-0505</v>
          </cell>
          <cell r="M513" t="str">
            <v>Perforador extra fuerte color gris</v>
          </cell>
          <cell r="O513" t="str">
            <v>EQUIPO DE OFICINA</v>
          </cell>
          <cell r="P513">
            <v>13582</v>
          </cell>
          <cell r="T513" t="str">
            <v>Bueno</v>
          </cell>
          <cell r="U513" t="str">
            <v>N/T</v>
          </cell>
        </row>
        <row r="514">
          <cell r="J514" t="str">
            <v>42-05-02-01-0506</v>
          </cell>
          <cell r="K514" t="str">
            <v>42-2293</v>
          </cell>
          <cell r="L514" t="str">
            <v>42-05-02-01-0506</v>
          </cell>
          <cell r="M514" t="str">
            <v>Balanza para lactante marca Soehnle S/Nº 400302042860 Cap. 20 Kg.</v>
          </cell>
          <cell r="O514" t="str">
            <v>EQUIPOS CLINICOS</v>
          </cell>
          <cell r="P514">
            <v>169546</v>
          </cell>
          <cell r="T514" t="str">
            <v>Malo</v>
          </cell>
          <cell r="U514" t="str">
            <v>Soehnle</v>
          </cell>
        </row>
        <row r="515">
          <cell r="J515" t="str">
            <v>42-05-02-01-0507</v>
          </cell>
          <cell r="K515" t="str">
            <v>42-2294</v>
          </cell>
          <cell r="L515" t="str">
            <v>42-05-02-01-0507</v>
          </cell>
          <cell r="M515" t="str">
            <v>Balanza con cartabón adulto marca EL-402 Health Scale cap. 160 Kg.</v>
          </cell>
          <cell r="O515" t="str">
            <v>EQUIPOS CLINICOS</v>
          </cell>
          <cell r="P515">
            <v>165648</v>
          </cell>
          <cell r="T515" t="str">
            <v>Malo</v>
          </cell>
          <cell r="U515" t="str">
            <v>Health Scale</v>
          </cell>
        </row>
        <row r="516">
          <cell r="J516" t="str">
            <v>42-05-02-01-0508</v>
          </cell>
          <cell r="K516" t="str">
            <v>42-1276</v>
          </cell>
          <cell r="L516" t="str">
            <v>42-05-02-01-0508</v>
          </cell>
          <cell r="M516" t="str">
            <v>Balanza para adulto con cartabón marca Seca</v>
          </cell>
          <cell r="O516" t="str">
            <v>EQUIPOS CLINICOS</v>
          </cell>
          <cell r="P516">
            <v>165648</v>
          </cell>
          <cell r="T516" t="str">
            <v>Malo</v>
          </cell>
          <cell r="U516" t="str">
            <v>Seca</v>
          </cell>
        </row>
        <row r="517">
          <cell r="J517" t="str">
            <v>42-05-01-01-0509</v>
          </cell>
          <cell r="K517" t="str">
            <v>42-1977</v>
          </cell>
          <cell r="L517" t="str">
            <v>42-05-01-01-0509</v>
          </cell>
          <cell r="M517" t="str">
            <v>Citófono/ teléfono marca Nortel Network, Modelo 7000</v>
          </cell>
          <cell r="O517" t="str">
            <v>EQUIPO DE OFICINA</v>
          </cell>
          <cell r="P517">
            <v>36000</v>
          </cell>
          <cell r="T517" t="str">
            <v>Bueno</v>
          </cell>
          <cell r="U517" t="str">
            <v>Nortel Network</v>
          </cell>
        </row>
        <row r="518">
          <cell r="J518" t="str">
            <v>42-04-07-00-0510</v>
          </cell>
          <cell r="K518" t="str">
            <v>42-3391</v>
          </cell>
          <cell r="L518" t="str">
            <v>42-04-07-00-0510</v>
          </cell>
          <cell r="M518" t="str">
            <v>Dispensador números para turno marca Turnotronics color azul</v>
          </cell>
          <cell r="O518" t="str">
            <v>OTROS</v>
          </cell>
          <cell r="P518">
            <v>95500</v>
          </cell>
          <cell r="T518" t="str">
            <v>Bueno</v>
          </cell>
          <cell r="U518" t="str">
            <v>Turnotronics</v>
          </cell>
        </row>
        <row r="519">
          <cell r="J519" t="str">
            <v>42-04-07-00-0511</v>
          </cell>
          <cell r="K519" t="str">
            <v>42-3392</v>
          </cell>
          <cell r="L519" t="str">
            <v>42-04-07-00-0511</v>
          </cell>
          <cell r="M519" t="str">
            <v>Dispensador números para turno marca Turnotronics color verde</v>
          </cell>
          <cell r="O519" t="str">
            <v>OTROS</v>
          </cell>
          <cell r="P519">
            <v>95500</v>
          </cell>
          <cell r="T519" t="str">
            <v>Bueno</v>
          </cell>
          <cell r="U519" t="str">
            <v>Turnotronics</v>
          </cell>
        </row>
        <row r="520">
          <cell r="J520" t="str">
            <v>42-04-07-00-0512</v>
          </cell>
          <cell r="K520" t="str">
            <v>42-3393</v>
          </cell>
          <cell r="L520" t="str">
            <v>42-04-07-00-0512</v>
          </cell>
          <cell r="M520" t="str">
            <v>Dispensador números para turno marca Turnotronics color amarillo</v>
          </cell>
          <cell r="O520" t="str">
            <v>OTROS</v>
          </cell>
          <cell r="P520">
            <v>95500</v>
          </cell>
          <cell r="T520" t="str">
            <v>Bueno</v>
          </cell>
          <cell r="U520" t="str">
            <v>Turnotronics</v>
          </cell>
        </row>
        <row r="521">
          <cell r="J521" t="str">
            <v>42-05-01-01-0513</v>
          </cell>
          <cell r="K521" t="str">
            <v>42-30</v>
          </cell>
          <cell r="L521" t="str">
            <v>42-05-01-01-0513</v>
          </cell>
          <cell r="M521" t="str">
            <v>Reloj control marca AMANO</v>
          </cell>
          <cell r="N521">
            <v>1</v>
          </cell>
          <cell r="O521" t="str">
            <v>EQUIPO DE OFICINA</v>
          </cell>
          <cell r="P521">
            <v>76500</v>
          </cell>
          <cell r="T521" t="str">
            <v>Bueno</v>
          </cell>
          <cell r="U521" t="str">
            <v>Amano</v>
          </cell>
        </row>
        <row r="522">
          <cell r="J522" t="str">
            <v>42-05-01-01-0514</v>
          </cell>
          <cell r="K522" t="str">
            <v>42-1360</v>
          </cell>
          <cell r="L522" t="str">
            <v>42-05-01-01-0514</v>
          </cell>
          <cell r="M522" t="str">
            <v>Televisor marca Sony a color KV 21 R 20 C de 20 pulgadas</v>
          </cell>
          <cell r="O522" t="str">
            <v>EQUIPO DE OFICINA</v>
          </cell>
          <cell r="P522">
            <v>50000</v>
          </cell>
          <cell r="T522" t="str">
            <v>Bueno</v>
          </cell>
          <cell r="U522" t="str">
            <v>Sony</v>
          </cell>
        </row>
        <row r="523">
          <cell r="J523" t="str">
            <v>42-04-07-00-0515</v>
          </cell>
          <cell r="K523" t="str">
            <v>42-1196</v>
          </cell>
          <cell r="L523" t="str">
            <v>42-04-07-00-0515</v>
          </cell>
          <cell r="M523" t="str">
            <v>Banca de madera barniz natural con respaldo donada por Club de Leones</v>
          </cell>
          <cell r="O523" t="str">
            <v>OTROS</v>
          </cell>
          <cell r="P523">
            <v>79011</v>
          </cell>
          <cell r="T523" t="str">
            <v>Bueno</v>
          </cell>
          <cell r="U523" t="str">
            <v>N/T</v>
          </cell>
        </row>
        <row r="524">
          <cell r="J524" t="str">
            <v>42-04-07-00-0516</v>
          </cell>
          <cell r="K524" t="str">
            <v>42-1197</v>
          </cell>
          <cell r="L524" t="str">
            <v>42-04-07-00-0516</v>
          </cell>
          <cell r="M524" t="str">
            <v>Banca de madera barniz natural con respaldo donada por Club de Leones</v>
          </cell>
          <cell r="O524" t="str">
            <v>OTROS</v>
          </cell>
          <cell r="P524">
            <v>79011</v>
          </cell>
          <cell r="T524" t="str">
            <v>Bueno</v>
          </cell>
          <cell r="U524" t="str">
            <v>N/T</v>
          </cell>
        </row>
        <row r="525">
          <cell r="J525" t="str">
            <v>42-04-07-00-0517</v>
          </cell>
          <cell r="K525" t="str">
            <v>42-1198</v>
          </cell>
          <cell r="L525" t="str">
            <v>42-04-07-00-0517</v>
          </cell>
          <cell r="M525" t="str">
            <v>Banca de madera barniz natural con respaldo donada por Club de Leones</v>
          </cell>
          <cell r="O525" t="str">
            <v>OTROS</v>
          </cell>
          <cell r="P525">
            <v>79011</v>
          </cell>
          <cell r="T525" t="str">
            <v>Bueno</v>
          </cell>
          <cell r="U525" t="str">
            <v>N/T</v>
          </cell>
        </row>
        <row r="526">
          <cell r="J526" t="str">
            <v>42-04-07-00-0518</v>
          </cell>
          <cell r="K526" t="str">
            <v>42-1199</v>
          </cell>
          <cell r="L526" t="str">
            <v>42-04-07-00-0518</v>
          </cell>
          <cell r="M526" t="str">
            <v>Banca de madera barniz natural con respaldo donada por Club de Leones</v>
          </cell>
          <cell r="O526" t="str">
            <v>OTROS</v>
          </cell>
          <cell r="P526">
            <v>79011</v>
          </cell>
          <cell r="T526" t="str">
            <v>Bueno</v>
          </cell>
          <cell r="U526" t="str">
            <v>N/T</v>
          </cell>
        </row>
        <row r="527">
          <cell r="J527" t="str">
            <v>42-04-07-00-0519</v>
          </cell>
          <cell r="K527" t="str">
            <v>42-1200</v>
          </cell>
          <cell r="L527" t="str">
            <v>42-04-07-00-0519</v>
          </cell>
          <cell r="M527" t="str">
            <v>Banca de madera barniz natural con respaldo donada por Club de Leones</v>
          </cell>
          <cell r="O527" t="str">
            <v>OTROS</v>
          </cell>
          <cell r="P527">
            <v>79011</v>
          </cell>
          <cell r="T527" t="str">
            <v>Bueno</v>
          </cell>
          <cell r="U527" t="str">
            <v>N/T</v>
          </cell>
        </row>
        <row r="528">
          <cell r="J528" t="str">
            <v>42-04-07-00-0520</v>
          </cell>
          <cell r="K528" t="str">
            <v>42-2806</v>
          </cell>
          <cell r="L528" t="str">
            <v>42-04-07-00-0520</v>
          </cell>
          <cell r="M528" t="str">
            <v>Banca de madera barniz natural con respaldo donada por Club de Leones</v>
          </cell>
          <cell r="O528" t="str">
            <v>OTROS</v>
          </cell>
          <cell r="P528">
            <v>79011</v>
          </cell>
          <cell r="T528" t="str">
            <v>Bueno</v>
          </cell>
          <cell r="U528" t="str">
            <v>N/T</v>
          </cell>
        </row>
        <row r="529">
          <cell r="J529" t="str">
            <v>42-04-07-00-0521</v>
          </cell>
          <cell r="K529" t="str">
            <v>42-1195</v>
          </cell>
          <cell r="L529" t="str">
            <v>42-04-07-00-0521</v>
          </cell>
          <cell r="M529" t="str">
            <v>Banca de madera barniz natural con respaldo donada por Club de Leones</v>
          </cell>
          <cell r="O529" t="str">
            <v>OTROS</v>
          </cell>
          <cell r="P529">
            <v>79011</v>
          </cell>
          <cell r="T529" t="str">
            <v>Bueno</v>
          </cell>
          <cell r="U529" t="str">
            <v>N/T</v>
          </cell>
        </row>
        <row r="530">
          <cell r="J530" t="str">
            <v>42-04-07-00-0522</v>
          </cell>
          <cell r="K530" t="str">
            <v>42-1371</v>
          </cell>
          <cell r="L530" t="str">
            <v>42-04-07-00-0522</v>
          </cell>
          <cell r="M530" t="str">
            <v>Banca de madera con respaldo color plomo donada por el Rotary</v>
          </cell>
          <cell r="O530" t="str">
            <v>OTROS</v>
          </cell>
          <cell r="P530">
            <v>79011</v>
          </cell>
          <cell r="T530" t="str">
            <v>Bueno</v>
          </cell>
          <cell r="U530" t="str">
            <v>N/T</v>
          </cell>
        </row>
        <row r="531">
          <cell r="J531" t="str">
            <v>42-04-07-00-0523</v>
          </cell>
          <cell r="K531" t="str">
            <v>42-2847</v>
          </cell>
          <cell r="L531" t="str">
            <v>42-04-07-00-0523</v>
          </cell>
          <cell r="M531" t="str">
            <v>Banca mixta color plomo</v>
          </cell>
          <cell r="O531" t="str">
            <v>OTROS</v>
          </cell>
          <cell r="P531">
            <v>79011</v>
          </cell>
          <cell r="T531" t="str">
            <v>Bueno</v>
          </cell>
          <cell r="U531" t="str">
            <v>N/T</v>
          </cell>
        </row>
        <row r="532">
          <cell r="J532" t="str">
            <v>42-04-07-00-0524</v>
          </cell>
          <cell r="K532" t="str">
            <v>42-279</v>
          </cell>
          <cell r="L532" t="str">
            <v>42-04-07-00-0524</v>
          </cell>
          <cell r="M532" t="str">
            <v>Banca madera con estructura metálica color rojo</v>
          </cell>
          <cell r="O532" t="str">
            <v>OTROS</v>
          </cell>
          <cell r="P532">
            <v>79011</v>
          </cell>
          <cell r="T532" t="str">
            <v>Bueno</v>
          </cell>
          <cell r="U532" t="str">
            <v>N/T</v>
          </cell>
        </row>
        <row r="533">
          <cell r="J533" t="str">
            <v>42-04-07-00-0525</v>
          </cell>
          <cell r="K533" t="str">
            <v>42-277</v>
          </cell>
          <cell r="L533" t="str">
            <v>42-04-07-00-0525</v>
          </cell>
          <cell r="M533" t="str">
            <v>Banca mixta color plomo</v>
          </cell>
          <cell r="O533" t="str">
            <v>OTROS</v>
          </cell>
          <cell r="P533">
            <v>79011</v>
          </cell>
          <cell r="T533" t="str">
            <v>Bueno</v>
          </cell>
          <cell r="U533" t="str">
            <v>N/T</v>
          </cell>
        </row>
        <row r="534">
          <cell r="J534" t="str">
            <v>42-04-07-00-0526</v>
          </cell>
          <cell r="K534" t="str">
            <v>42-36</v>
          </cell>
          <cell r="L534" t="str">
            <v>42-04-07-00-0526</v>
          </cell>
          <cell r="M534" t="str">
            <v>Banca de madera color gris con respaldo</v>
          </cell>
          <cell r="O534" t="str">
            <v>OTROS</v>
          </cell>
          <cell r="P534">
            <v>79011</v>
          </cell>
          <cell r="T534" t="str">
            <v>Bueno</v>
          </cell>
          <cell r="U534" t="str">
            <v>N/T</v>
          </cell>
        </row>
        <row r="535">
          <cell r="J535" t="str">
            <v>42-04-07-00-0527</v>
          </cell>
          <cell r="K535" t="str">
            <v>42-2818</v>
          </cell>
          <cell r="L535" t="str">
            <v>42-04-07-00-0527</v>
          </cell>
          <cell r="M535" t="str">
            <v>Banca madera con estructura metálica color plomo</v>
          </cell>
          <cell r="O535" t="str">
            <v>OTROS</v>
          </cell>
          <cell r="P535">
            <v>79011</v>
          </cell>
          <cell r="T535" t="str">
            <v>Bueno</v>
          </cell>
          <cell r="U535" t="str">
            <v>N/T</v>
          </cell>
        </row>
        <row r="536">
          <cell r="J536" t="str">
            <v>42-04-03-00-0528</v>
          </cell>
          <cell r="K536" t="str">
            <v>42-883</v>
          </cell>
          <cell r="L536" t="str">
            <v>42-04-03-00-0528</v>
          </cell>
          <cell r="M536" t="str">
            <v>Escritorio de madera barniz natural 60x100x80 cms.</v>
          </cell>
          <cell r="O536" t="str">
            <v>ESCRITORIOS</v>
          </cell>
          <cell r="P536">
            <v>84794</v>
          </cell>
          <cell r="T536" t="str">
            <v>Bueno</v>
          </cell>
          <cell r="U536" t="str">
            <v>N/T</v>
          </cell>
        </row>
        <row r="537">
          <cell r="J537" t="str">
            <v>42-04-02-00-0529</v>
          </cell>
          <cell r="K537" t="str">
            <v>42-1407</v>
          </cell>
          <cell r="L537" t="str">
            <v>42-04-02-00-0529</v>
          </cell>
          <cell r="M537" t="str">
            <v>Silla computación G Lift color plomo 5 ruedas</v>
          </cell>
          <cell r="O537" t="str">
            <v>SILLAS</v>
          </cell>
          <cell r="P537">
            <v>42568</v>
          </cell>
          <cell r="T537" t="str">
            <v>Bueno</v>
          </cell>
          <cell r="U537" t="str">
            <v>N/T</v>
          </cell>
        </row>
        <row r="538">
          <cell r="J538" t="str">
            <v>42-04-02-00-0530</v>
          </cell>
          <cell r="K538" t="str">
            <v>42-1334</v>
          </cell>
          <cell r="L538" t="str">
            <v>42-04-02-00-0530</v>
          </cell>
          <cell r="M538" t="str">
            <v>Silla mixta asiento y respaldo en formalita café claro</v>
          </cell>
          <cell r="O538" t="str">
            <v>SILLAS</v>
          </cell>
          <cell r="P538">
            <v>17850</v>
          </cell>
          <cell r="T538" t="str">
            <v>Bueno</v>
          </cell>
          <cell r="U538" t="str">
            <v>N/T</v>
          </cell>
        </row>
        <row r="539">
          <cell r="J539" t="str">
            <v>42-04-07-00-0531</v>
          </cell>
          <cell r="K539" t="str">
            <v>42-2146</v>
          </cell>
          <cell r="L539" t="str">
            <v>42-04-07-00-0531</v>
          </cell>
          <cell r="M539" t="str">
            <v>Basurero grande marca Omnium color plomo con tapa burdeo y ruedas</v>
          </cell>
          <cell r="O539" t="str">
            <v>OTROS</v>
          </cell>
          <cell r="P539">
            <v>10251</v>
          </cell>
          <cell r="T539" t="str">
            <v>Bueno</v>
          </cell>
          <cell r="U539" t="str">
            <v>Omniun</v>
          </cell>
        </row>
        <row r="540">
          <cell r="J540" t="str">
            <v>42-05-01-01-0532</v>
          </cell>
          <cell r="K540" t="str">
            <v>42-2147</v>
          </cell>
          <cell r="L540" t="str">
            <v>42-05-01-01-0532</v>
          </cell>
          <cell r="M540" t="str">
            <v>Caja de madera para guardar televisor en cholguan con llave de 60x60 cms</v>
          </cell>
          <cell r="O540" t="str">
            <v>EQUIPO DE OFICINA</v>
          </cell>
          <cell r="P540">
            <v>38000</v>
          </cell>
          <cell r="T540" t="str">
            <v>Bueno</v>
          </cell>
          <cell r="U540" t="str">
            <v>N/T</v>
          </cell>
        </row>
        <row r="541">
          <cell r="J541" t="str">
            <v>42-04-07-00-0533</v>
          </cell>
          <cell r="K541" t="str">
            <v>42-3394</v>
          </cell>
          <cell r="L541" t="str">
            <v>42-04-07-00-0533</v>
          </cell>
          <cell r="M541" t="str">
            <v>Exhibidor metálico propaganda Auge</v>
          </cell>
          <cell r="O541" t="str">
            <v>OTROS</v>
          </cell>
          <cell r="P541">
            <v>15000</v>
          </cell>
          <cell r="T541" t="str">
            <v>Bueno</v>
          </cell>
          <cell r="U541" t="str">
            <v>N/T</v>
          </cell>
        </row>
        <row r="542">
          <cell r="J542" t="str">
            <v>42-05-02-05-0534</v>
          </cell>
          <cell r="K542" t="str">
            <v>42-276</v>
          </cell>
          <cell r="L542" t="str">
            <v>42-05-02-05-0534</v>
          </cell>
          <cell r="M542" t="str">
            <v>Equipo contra incendio color rojo con mangueras</v>
          </cell>
          <cell r="O542" t="str">
            <v>EQUIPOS DE SEGURIDAD</v>
          </cell>
          <cell r="P542">
            <v>150000</v>
          </cell>
          <cell r="T542" t="str">
            <v>Bueno</v>
          </cell>
          <cell r="U542" t="str">
            <v>N/T</v>
          </cell>
        </row>
        <row r="543">
          <cell r="J543" t="str">
            <v>42-05-02-05-0535</v>
          </cell>
          <cell r="K543" t="str">
            <v>42-2524</v>
          </cell>
          <cell r="L543" t="str">
            <v>42-05-02-05-0535</v>
          </cell>
          <cell r="M543" t="str">
            <v>Extintor incendio tipo ABC 2 kgs</v>
          </cell>
          <cell r="O543" t="str">
            <v>EQUIPOS DE SEGURIDAD</v>
          </cell>
          <cell r="P543">
            <v>25000</v>
          </cell>
          <cell r="T543" t="str">
            <v>Bueno</v>
          </cell>
          <cell r="U543" t="str">
            <v>N/T</v>
          </cell>
        </row>
        <row r="544">
          <cell r="J544" t="str">
            <v>42-04-06-00-0536</v>
          </cell>
          <cell r="K544" t="str">
            <v>42-3215</v>
          </cell>
          <cell r="L544" t="str">
            <v>42-04-06-00-0536</v>
          </cell>
          <cell r="M544" t="str">
            <v>Mueble mostrador madera color barniz natural</v>
          </cell>
          <cell r="O544" t="str">
            <v>REPISA</v>
          </cell>
          <cell r="P544">
            <v>79800</v>
          </cell>
          <cell r="T544" t="str">
            <v>Bueno</v>
          </cell>
          <cell r="U544" t="str">
            <v>N/T</v>
          </cell>
        </row>
        <row r="545">
          <cell r="J545" t="str">
            <v>42-04-06-00-0537</v>
          </cell>
          <cell r="K545" t="str">
            <v>42-3390</v>
          </cell>
          <cell r="L545" t="str">
            <v>42-04-06-00-0537</v>
          </cell>
          <cell r="M545" t="str">
            <v>Mueble masisa 1 puerta 68x36x101 cms.</v>
          </cell>
          <cell r="O545" t="str">
            <v>REPISA</v>
          </cell>
          <cell r="P545">
            <v>80000</v>
          </cell>
          <cell r="T545" t="str">
            <v>Bueno</v>
          </cell>
          <cell r="U545" t="str">
            <v>N/T</v>
          </cell>
        </row>
        <row r="546">
          <cell r="J546" t="str">
            <v>42-04-07-00-0538</v>
          </cell>
          <cell r="K546" t="str">
            <v>42-2148</v>
          </cell>
          <cell r="L546" t="str">
            <v>42-04-07-00-0538</v>
          </cell>
          <cell r="M546" t="str">
            <v>Mural de madera de 203x53 cms.</v>
          </cell>
          <cell r="O546" t="str">
            <v>OTROS</v>
          </cell>
          <cell r="P546">
            <v>120325</v>
          </cell>
          <cell r="T546" t="str">
            <v>Bueno</v>
          </cell>
          <cell r="U546" t="str">
            <v>N/T</v>
          </cell>
        </row>
        <row r="547">
          <cell r="J547" t="str">
            <v>42-04-07-00-0539</v>
          </cell>
          <cell r="K547" t="str">
            <v>42-3214</v>
          </cell>
          <cell r="L547" t="str">
            <v>42-04-07-00-0539</v>
          </cell>
          <cell r="M547" t="str">
            <v>Mural pedestal madera color barniz natural</v>
          </cell>
          <cell r="O547" t="str">
            <v>OTROS</v>
          </cell>
          <cell r="P547">
            <v>120325</v>
          </cell>
          <cell r="T547" t="str">
            <v>Bueno</v>
          </cell>
          <cell r="U547" t="str">
            <v>N/T</v>
          </cell>
        </row>
        <row r="548">
          <cell r="J548" t="str">
            <v>42-04-02-00-0540</v>
          </cell>
          <cell r="K548" t="str">
            <v>42-3237</v>
          </cell>
          <cell r="L548" t="str">
            <v>42-04-02-00-0540</v>
          </cell>
          <cell r="M548" t="str">
            <v>Silla de ruedas Kjaerlff Ref. 201921314/402435 color blanco/negro</v>
          </cell>
          <cell r="O548" t="str">
            <v>SILLAS</v>
          </cell>
          <cell r="P548">
            <v>156000</v>
          </cell>
          <cell r="T548" t="str">
            <v>Bueno</v>
          </cell>
          <cell r="U548" t="str">
            <v>N/T</v>
          </cell>
        </row>
        <row r="549">
          <cell r="J549" t="str">
            <v>42-04-02-00-0541</v>
          </cell>
          <cell r="K549" t="str">
            <v>42-3238</v>
          </cell>
          <cell r="L549" t="str">
            <v>42-04-02-00-0541</v>
          </cell>
          <cell r="M549" t="str">
            <v>Silla de ruedas Wheelchair Fundation color rojo/negro</v>
          </cell>
          <cell r="O549" t="str">
            <v>SILLAS</v>
          </cell>
          <cell r="P549">
            <v>156000</v>
          </cell>
          <cell r="T549" t="str">
            <v>Bueno</v>
          </cell>
          <cell r="U549" t="str">
            <v>N/T</v>
          </cell>
        </row>
        <row r="550">
          <cell r="J550" t="str">
            <v>42-04-02-00-0542</v>
          </cell>
          <cell r="K550" t="str">
            <v>42-317</v>
          </cell>
          <cell r="L550" t="str">
            <v>42-04-02-00-0542</v>
          </cell>
          <cell r="M550" t="str">
            <v>Silla mixta asiento y respaldo en  formalita café claro</v>
          </cell>
          <cell r="O550" t="str">
            <v>SILLAS</v>
          </cell>
          <cell r="P550">
            <v>5640</v>
          </cell>
          <cell r="T550" t="str">
            <v>Bueno</v>
          </cell>
          <cell r="U550" t="str">
            <v>N/T</v>
          </cell>
        </row>
        <row r="551">
          <cell r="J551" t="str">
            <v>42-04-07-00-0543</v>
          </cell>
          <cell r="K551" t="str">
            <v>42-31</v>
          </cell>
          <cell r="L551" t="str">
            <v>42-04-07-00-0543</v>
          </cell>
          <cell r="M551" t="str">
            <v>Tarjetero metálico color plomo 90x44 cms.</v>
          </cell>
          <cell r="O551" t="str">
            <v>OTROS</v>
          </cell>
          <cell r="P551">
            <v>45200</v>
          </cell>
          <cell r="T551" t="str">
            <v>Bueno</v>
          </cell>
          <cell r="U551" t="str">
            <v>N/T</v>
          </cell>
        </row>
        <row r="552">
          <cell r="J552" t="str">
            <v>42-05-01-01-0544</v>
          </cell>
          <cell r="K552" t="str">
            <v>42-2814</v>
          </cell>
          <cell r="L552" t="str">
            <v>42-05-01-01-0544</v>
          </cell>
          <cell r="M552" t="str">
            <v>Secador de manos eléctrico marca Fast line Mod. GSX - 1900A</v>
          </cell>
          <cell r="O552" t="str">
            <v>EQUIPO DE OFICINA</v>
          </cell>
          <cell r="P552">
            <v>45847</v>
          </cell>
          <cell r="T552" t="str">
            <v>Bueno</v>
          </cell>
          <cell r="U552" t="str">
            <v>Farst</v>
          </cell>
        </row>
        <row r="553">
          <cell r="J553" t="str">
            <v>42-05-01-01-0545</v>
          </cell>
          <cell r="K553" t="str">
            <v>42-2813</v>
          </cell>
          <cell r="L553" t="str">
            <v>42-05-01-01-0545</v>
          </cell>
          <cell r="M553" t="str">
            <v>Extractor de aire marca Dospel</v>
          </cell>
          <cell r="O553" t="str">
            <v>EQUIPO DE OFICINA</v>
          </cell>
          <cell r="P553">
            <v>25000</v>
          </cell>
          <cell r="T553" t="str">
            <v>Bueno</v>
          </cell>
          <cell r="U553" t="str">
            <v>Dospel</v>
          </cell>
        </row>
        <row r="554">
          <cell r="J554" t="str">
            <v>42-05-01-01-0546</v>
          </cell>
          <cell r="K554" t="str">
            <v>42-2816</v>
          </cell>
          <cell r="L554" t="str">
            <v>42-05-01-01-0546</v>
          </cell>
          <cell r="M554" t="str">
            <v>Extractor de aire marca Dospel</v>
          </cell>
          <cell r="O554" t="str">
            <v>EQUIPO DE OFICINA</v>
          </cell>
          <cell r="P554">
            <v>25000</v>
          </cell>
          <cell r="T554" t="str">
            <v>Bueno</v>
          </cell>
          <cell r="U554" t="str">
            <v>Dospel</v>
          </cell>
        </row>
        <row r="555">
          <cell r="J555" t="str">
            <v>42-04-07-00-0547</v>
          </cell>
          <cell r="K555" t="str">
            <v>42-2811</v>
          </cell>
          <cell r="L555" t="str">
            <v>42-04-07-00-0547</v>
          </cell>
          <cell r="M555" t="str">
            <v>Espejo marco aluminio 110x60 cms.</v>
          </cell>
          <cell r="O555" t="str">
            <v>OTROS</v>
          </cell>
          <cell r="P555">
            <v>15000</v>
          </cell>
          <cell r="T555" t="str">
            <v>Bueno</v>
          </cell>
          <cell r="U555" t="str">
            <v>N/T</v>
          </cell>
        </row>
        <row r="556">
          <cell r="J556" t="str">
            <v>42-04-07-00-0548</v>
          </cell>
          <cell r="K556" t="str">
            <v>42-2815</v>
          </cell>
          <cell r="L556" t="str">
            <v>42-04-07-00-0548</v>
          </cell>
          <cell r="M556" t="str">
            <v>Porta toalla acero 85 cms.</v>
          </cell>
          <cell r="O556" t="str">
            <v>OTROS</v>
          </cell>
          <cell r="P556">
            <v>15000</v>
          </cell>
          <cell r="T556" t="str">
            <v>Bueno</v>
          </cell>
          <cell r="U556" t="str">
            <v>N/T</v>
          </cell>
        </row>
        <row r="557">
          <cell r="J557" t="str">
            <v>42-04-07-00-0549</v>
          </cell>
          <cell r="K557" t="str">
            <v>42-282</v>
          </cell>
          <cell r="L557" t="str">
            <v>42-04-07-00-0549</v>
          </cell>
          <cell r="M557" t="str">
            <v>Banca madera con estructura metálica color plomo</v>
          </cell>
          <cell r="O557" t="str">
            <v>OTROS</v>
          </cell>
          <cell r="P557">
            <v>79011</v>
          </cell>
          <cell r="T557" t="str">
            <v>bueno</v>
          </cell>
          <cell r="U557" t="str">
            <v>N/T</v>
          </cell>
        </row>
        <row r="558">
          <cell r="J558" t="str">
            <v>42-04-07-00-0550</v>
          </cell>
          <cell r="K558" t="str">
            <v>42-283</v>
          </cell>
          <cell r="L558" t="str">
            <v>42-04-07-00-0550</v>
          </cell>
          <cell r="M558" t="str">
            <v>Banca madera con estructura metálica color plomo</v>
          </cell>
          <cell r="O558" t="str">
            <v>OTROS</v>
          </cell>
          <cell r="P558">
            <v>79011</v>
          </cell>
          <cell r="T558" t="str">
            <v>bueno</v>
          </cell>
          <cell r="U558" t="str">
            <v>N/T</v>
          </cell>
        </row>
        <row r="559">
          <cell r="J559" t="str">
            <v>42-04-07-00-0551</v>
          </cell>
          <cell r="K559" t="str">
            <v>42-284B</v>
          </cell>
          <cell r="L559" t="str">
            <v>42-04-07-00-0551</v>
          </cell>
          <cell r="M559" t="str">
            <v>Banca madera con estructura metálica color plomo</v>
          </cell>
          <cell r="O559" t="str">
            <v>OTROS</v>
          </cell>
          <cell r="P559">
            <v>79011</v>
          </cell>
          <cell r="T559" t="str">
            <v>bueno</v>
          </cell>
          <cell r="U559" t="str">
            <v>N/T</v>
          </cell>
        </row>
        <row r="560">
          <cell r="J560" t="str">
            <v>42-04-07-00-0552</v>
          </cell>
          <cell r="K560" t="str">
            <v>42-1368</v>
          </cell>
          <cell r="L560" t="str">
            <v>42-04-07-00-0552</v>
          </cell>
          <cell r="M560" t="str">
            <v>Banca de madera con respaldo color plomo ( Donado Rotary Club )</v>
          </cell>
          <cell r="O560" t="str">
            <v>OTROS</v>
          </cell>
          <cell r="P560">
            <v>79011</v>
          </cell>
          <cell r="T560" t="str">
            <v>bueno</v>
          </cell>
          <cell r="U560" t="str">
            <v>N/T</v>
          </cell>
        </row>
        <row r="561">
          <cell r="J561" t="str">
            <v>42-04-07-00-0553</v>
          </cell>
          <cell r="K561" t="str">
            <v>42-1365</v>
          </cell>
          <cell r="L561" t="str">
            <v>42-04-07-00-0553</v>
          </cell>
          <cell r="M561" t="str">
            <v>Banca de madera con respaldo color plomo donada por Rotary</v>
          </cell>
          <cell r="O561" t="str">
            <v>OTROS</v>
          </cell>
          <cell r="P561">
            <v>79011</v>
          </cell>
          <cell r="T561" t="str">
            <v>bueno</v>
          </cell>
          <cell r="U561" t="str">
            <v>N/T</v>
          </cell>
        </row>
        <row r="562">
          <cell r="J562" t="str">
            <v>42-04-07-00-0554</v>
          </cell>
          <cell r="K562" t="str">
            <v>42-1366</v>
          </cell>
          <cell r="L562" t="str">
            <v>42-04-07-00-0554</v>
          </cell>
          <cell r="M562" t="str">
            <v>Banca de madera con respaldo color plomo donada por Rotary</v>
          </cell>
          <cell r="O562" t="str">
            <v>OTROS</v>
          </cell>
          <cell r="P562">
            <v>79011</v>
          </cell>
          <cell r="T562" t="str">
            <v>bueno</v>
          </cell>
          <cell r="U562" t="str">
            <v>N/T</v>
          </cell>
        </row>
        <row r="563">
          <cell r="J563" t="str">
            <v>42-04-07-00-0555</v>
          </cell>
          <cell r="K563" t="str">
            <v>42-270</v>
          </cell>
          <cell r="L563" t="str">
            <v>42-04-07-00-0555</v>
          </cell>
          <cell r="M563" t="str">
            <v>Banca mixta con respaldo color plomo</v>
          </cell>
          <cell r="O563" t="str">
            <v>OTROS</v>
          </cell>
          <cell r="P563">
            <v>79011</v>
          </cell>
          <cell r="T563" t="str">
            <v>bueno</v>
          </cell>
          <cell r="U563" t="str">
            <v>N/T</v>
          </cell>
        </row>
        <row r="564">
          <cell r="J564" t="str">
            <v>42-04-07-00-0556</v>
          </cell>
          <cell r="K564" t="str">
            <v>42-2823</v>
          </cell>
          <cell r="L564" t="str">
            <v>42-04-07-00-0556</v>
          </cell>
          <cell r="M564" t="str">
            <v>Banca madera color rojo / plomo</v>
          </cell>
          <cell r="O564" t="str">
            <v>OTROS</v>
          </cell>
          <cell r="P564">
            <v>79011</v>
          </cell>
          <cell r="T564" t="str">
            <v>bueno</v>
          </cell>
          <cell r="U564" t="str">
            <v>N/T</v>
          </cell>
        </row>
        <row r="565">
          <cell r="J565" t="str">
            <v>42-04-07-00-0557</v>
          </cell>
          <cell r="K565" t="str">
            <v>42-2819</v>
          </cell>
          <cell r="L565" t="str">
            <v>42-04-07-00-0557</v>
          </cell>
          <cell r="M565" t="str">
            <v>Banca madera con estructura metálica color plomo</v>
          </cell>
          <cell r="O565" t="str">
            <v>OTROS</v>
          </cell>
          <cell r="P565">
            <v>79011</v>
          </cell>
          <cell r="T565" t="str">
            <v>bueno</v>
          </cell>
          <cell r="U565" t="str">
            <v>N/T</v>
          </cell>
        </row>
        <row r="566">
          <cell r="J566" t="str">
            <v>42-04-07-00-0558</v>
          </cell>
          <cell r="K566" t="str">
            <v>42-37</v>
          </cell>
          <cell r="L566" t="str">
            <v>42-04-07-00-0558</v>
          </cell>
          <cell r="M566" t="str">
            <v>Banca de madera color gris con respaldo</v>
          </cell>
          <cell r="O566" t="str">
            <v>OTROS</v>
          </cell>
          <cell r="P566">
            <v>79011</v>
          </cell>
          <cell r="T566" t="str">
            <v>bueno</v>
          </cell>
          <cell r="U566" t="str">
            <v>N/T</v>
          </cell>
        </row>
        <row r="567">
          <cell r="J567" t="str">
            <v>42-04-03-00-0559</v>
          </cell>
          <cell r="K567" t="str">
            <v>42-2483</v>
          </cell>
          <cell r="L567" t="str">
            <v>42-04-03-00-0559</v>
          </cell>
          <cell r="M567" t="str">
            <v>Escritorio de madera con patas metálicas 2 cajones 120x75x75 cms</v>
          </cell>
          <cell r="O567" t="str">
            <v>ESCRITORIOS</v>
          </cell>
          <cell r="P567">
            <v>69264</v>
          </cell>
          <cell r="T567" t="str">
            <v>bueno</v>
          </cell>
          <cell r="U567" t="str">
            <v>N/T</v>
          </cell>
        </row>
        <row r="568">
          <cell r="J568" t="str">
            <v>42-04-06-00-0560</v>
          </cell>
          <cell r="K568" t="str">
            <v>42-2484</v>
          </cell>
          <cell r="L568" t="str">
            <v>42-04-06-00-0560</v>
          </cell>
          <cell r="M568" t="str">
            <v>Mueble con tapa color plomo 152x45x48 cms.</v>
          </cell>
          <cell r="O568" t="str">
            <v>REPISA</v>
          </cell>
          <cell r="P568">
            <v>65984</v>
          </cell>
          <cell r="T568" t="str">
            <v>bueno</v>
          </cell>
          <cell r="U568" t="str">
            <v>N/T</v>
          </cell>
        </row>
        <row r="569">
          <cell r="J569" t="str">
            <v>42-04-07-00-0561</v>
          </cell>
          <cell r="K569" t="str">
            <v>42-1372</v>
          </cell>
          <cell r="L569" t="str">
            <v>42-04-07-00-0561</v>
          </cell>
          <cell r="M569" t="str">
            <v>Mudador con lavamanos blanco, 4 puertas, con tapiz claro de 163x60 cms</v>
          </cell>
          <cell r="O569" t="str">
            <v>OTROS</v>
          </cell>
          <cell r="P569">
            <v>95245</v>
          </cell>
          <cell r="T569" t="str">
            <v>bueno</v>
          </cell>
          <cell r="U569" t="str">
            <v>N/T</v>
          </cell>
        </row>
        <row r="570">
          <cell r="J570" t="str">
            <v>42-04-07-00-0562</v>
          </cell>
          <cell r="K570" t="str">
            <v>42-1373</v>
          </cell>
          <cell r="L570" t="str">
            <v>42-04-07-00-0562</v>
          </cell>
          <cell r="M570" t="str">
            <v>Mostrador para dividir en melamina blanca con 4 compartimentos de  125x58 cms.</v>
          </cell>
          <cell r="O570" t="str">
            <v>OTROS</v>
          </cell>
          <cell r="P570">
            <v>50000</v>
          </cell>
          <cell r="T570" t="str">
            <v>bueno</v>
          </cell>
          <cell r="U570" t="str">
            <v>N/T</v>
          </cell>
        </row>
        <row r="571">
          <cell r="J571" t="str">
            <v>42-05-01-01-0563</v>
          </cell>
          <cell r="K571" t="str">
            <v>42-2151</v>
          </cell>
          <cell r="L571" t="str">
            <v>42-05-01-01-0563</v>
          </cell>
          <cell r="M571" t="str">
            <v>Caja para guardar televisor en cholguan con llave de 60x60 cms.</v>
          </cell>
          <cell r="O571" t="str">
            <v>EQUIPO DE OFICINA</v>
          </cell>
          <cell r="P571">
            <v>38000</v>
          </cell>
          <cell r="T571" t="str">
            <v>bueno</v>
          </cell>
          <cell r="U571" t="str">
            <v>N/T</v>
          </cell>
        </row>
        <row r="572">
          <cell r="J572" t="str">
            <v>42-04-07-00-0564</v>
          </cell>
          <cell r="K572" t="str">
            <v>42-2820</v>
          </cell>
          <cell r="L572" t="str">
            <v>42-04-07-00-0564</v>
          </cell>
          <cell r="M572" t="str">
            <v>Cuadro con marco aluminio con vidrio de 79x57 cms. pirámide alimenticia</v>
          </cell>
          <cell r="O572" t="str">
            <v>OTROS</v>
          </cell>
          <cell r="P572">
            <v>40000</v>
          </cell>
          <cell r="T572" t="str">
            <v>bueno</v>
          </cell>
          <cell r="U572" t="str">
            <v>N/T</v>
          </cell>
        </row>
        <row r="573">
          <cell r="J573" t="str">
            <v>42-05-02-05-0565</v>
          </cell>
          <cell r="K573" t="str">
            <v>42-3395</v>
          </cell>
          <cell r="L573" t="str">
            <v>42-05-02-05-0565</v>
          </cell>
          <cell r="M573" t="str">
            <v>Extintor incensio tipo ABC 6 kgs</v>
          </cell>
          <cell r="O573" t="str">
            <v>EQUIPOS DE SEGURIDAD</v>
          </cell>
          <cell r="P573">
            <v>28900</v>
          </cell>
          <cell r="T573" t="str">
            <v>bueno</v>
          </cell>
          <cell r="U573" t="str">
            <v>N/T</v>
          </cell>
        </row>
        <row r="574">
          <cell r="J574" t="str">
            <v>42-04-07-00-0566</v>
          </cell>
          <cell r="K574" t="str">
            <v>42-2822</v>
          </cell>
          <cell r="L574" t="str">
            <v>42-04-07-00-0566</v>
          </cell>
          <cell r="M574" t="str">
            <v>Basurero grande marca Omnium color plomo con tapa color burdeo 125x58 cms.</v>
          </cell>
          <cell r="O574" t="str">
            <v>OTROS</v>
          </cell>
          <cell r="P574">
            <v>86421</v>
          </cell>
          <cell r="T574" t="str">
            <v>bueno</v>
          </cell>
          <cell r="U574" t="str">
            <v>Omnium</v>
          </cell>
        </row>
        <row r="575">
          <cell r="J575" t="str">
            <v>42-05-01-01-0567</v>
          </cell>
          <cell r="K575" t="str">
            <v>42-3216</v>
          </cell>
          <cell r="L575" t="str">
            <v>42-05-01-01-0567</v>
          </cell>
          <cell r="M575" t="str">
            <v>Extractor de aire Marca Silent 200</v>
          </cell>
          <cell r="O575" t="str">
            <v>EQUIPO DE OFICINA</v>
          </cell>
          <cell r="P575">
            <v>25000</v>
          </cell>
          <cell r="T575" t="str">
            <v>bueno</v>
          </cell>
          <cell r="U575" t="str">
            <v>Silient</v>
          </cell>
        </row>
        <row r="576">
          <cell r="J576" t="str">
            <v>42-04-07-00-0568</v>
          </cell>
          <cell r="K576" t="str">
            <v>42-2154</v>
          </cell>
          <cell r="L576" t="str">
            <v>42-04-07-00-0568</v>
          </cell>
          <cell r="M576" t="str">
            <v>Dispensador papel higiénico marca Elite</v>
          </cell>
          <cell r="O576" t="str">
            <v>OTROS</v>
          </cell>
          <cell r="P576">
            <v>15000</v>
          </cell>
          <cell r="T576" t="str">
            <v>bueno</v>
          </cell>
          <cell r="U576" t="str">
            <v>Elite</v>
          </cell>
        </row>
        <row r="577">
          <cell r="J577" t="str">
            <v>42-05-01-01-0569</v>
          </cell>
          <cell r="K577" t="str">
            <v>42-3217</v>
          </cell>
          <cell r="L577" t="str">
            <v>42-05-01-01-0569</v>
          </cell>
          <cell r="M577" t="str">
            <v>Extractor de aire Marca Silent 200</v>
          </cell>
          <cell r="O577" t="str">
            <v>EQUIPO DE OFICINA</v>
          </cell>
          <cell r="P577">
            <v>25000</v>
          </cell>
          <cell r="T577" t="str">
            <v>bueno</v>
          </cell>
          <cell r="U577" t="str">
            <v>Silent</v>
          </cell>
        </row>
        <row r="578">
          <cell r="J578" t="str">
            <v>42-05-01-01-0570</v>
          </cell>
          <cell r="K578" t="str">
            <v>42-2817</v>
          </cell>
          <cell r="L578" t="str">
            <v>42-05-01-01-0570</v>
          </cell>
          <cell r="M578" t="str">
            <v>Seca manos eléctrico marca Fast line Mod. GSX - 1900A</v>
          </cell>
          <cell r="N578">
            <v>1</v>
          </cell>
          <cell r="O578" t="str">
            <v>EQUIPO DE OFICINA</v>
          </cell>
          <cell r="P578">
            <v>45847</v>
          </cell>
          <cell r="T578" t="str">
            <v>bueno</v>
          </cell>
          <cell r="U578" t="str">
            <v xml:space="preserve">Fast line </v>
          </cell>
        </row>
        <row r="579">
          <cell r="J579" t="str">
            <v>42-04-07-00-0571</v>
          </cell>
          <cell r="K579" t="str">
            <v>42-2157</v>
          </cell>
          <cell r="L579" t="str">
            <v>42-04-07-00-0571</v>
          </cell>
          <cell r="M579" t="str">
            <v>Dispensador jabón marca Elite</v>
          </cell>
          <cell r="O579" t="str">
            <v>OTROS</v>
          </cell>
          <cell r="P579">
            <v>17000</v>
          </cell>
          <cell r="T579" t="str">
            <v>bueno</v>
          </cell>
          <cell r="U579" t="str">
            <v>Elite</v>
          </cell>
        </row>
        <row r="580">
          <cell r="J580" t="str">
            <v>42-04-07-00-0572</v>
          </cell>
          <cell r="K580" t="str">
            <v>42-649</v>
          </cell>
          <cell r="L580" t="str">
            <v>42-04-07-00-0572</v>
          </cell>
          <cell r="M580" t="str">
            <v>Velador metálico 1 puerta con formalita color café 1 cajón</v>
          </cell>
          <cell r="O580" t="str">
            <v>OTROS</v>
          </cell>
          <cell r="P580">
            <v>24895</v>
          </cell>
          <cell r="T580" t="str">
            <v>bueno</v>
          </cell>
          <cell r="U580" t="str">
            <v>N/T</v>
          </cell>
        </row>
        <row r="581">
          <cell r="J581" t="str">
            <v>42-06-01-00-0573</v>
          </cell>
          <cell r="K581" t="str">
            <v>42-3134</v>
          </cell>
          <cell r="L581" t="str">
            <v>42-06-01-00-0573</v>
          </cell>
          <cell r="M581" t="str">
            <v>Computador Benq</v>
          </cell>
          <cell r="O581" t="str">
            <v>EQUIPOS COMPUTACIONALES Y PERIFÉRICOS</v>
          </cell>
          <cell r="P581">
            <v>340000</v>
          </cell>
          <cell r="T581" t="str">
            <v>Regular</v>
          </cell>
          <cell r="U581" t="str">
            <v>Benq</v>
          </cell>
        </row>
        <row r="582">
          <cell r="J582" t="str">
            <v>42-06-01-00-0574</v>
          </cell>
          <cell r="K582" t="str">
            <v>42-3135</v>
          </cell>
          <cell r="L582" t="str">
            <v>42-06-01-00-0574</v>
          </cell>
          <cell r="M582" t="str">
            <v>Monitor Samsung Mod. Sync Master 551v S/Nº AN15HCDX415953V</v>
          </cell>
          <cell r="O582" t="str">
            <v>EQUIPOS COMPUTACIONALES Y PERIFÉRICOS</v>
          </cell>
          <cell r="P582">
            <v>14000</v>
          </cell>
          <cell r="T582" t="str">
            <v>Bueno</v>
          </cell>
          <cell r="U582" t="str">
            <v>Samsung</v>
          </cell>
        </row>
        <row r="583">
          <cell r="J583" t="str">
            <v>42-06-01-00-0575</v>
          </cell>
          <cell r="K583" t="str">
            <v>42-2803</v>
          </cell>
          <cell r="L583" t="str">
            <v>42-06-01-00-0575</v>
          </cell>
          <cell r="M583" t="str">
            <v>Teclado Aopen S/Nº 41202547</v>
          </cell>
          <cell r="O583" t="str">
            <v>EQUIPOS COMPUTACIONALES Y PERIFÉRICOS</v>
          </cell>
          <cell r="P583">
            <v>4000</v>
          </cell>
          <cell r="T583" t="str">
            <v>Bueno</v>
          </cell>
          <cell r="U583" t="str">
            <v>Aopen</v>
          </cell>
        </row>
        <row r="584">
          <cell r="J584" t="str">
            <v>42-06-01-00-0576</v>
          </cell>
          <cell r="K584" t="str">
            <v>42-3319</v>
          </cell>
          <cell r="L584" t="str">
            <v>42-06-01-00-0576</v>
          </cell>
          <cell r="M584" t="str">
            <v>Mouse Genius S/Nº X49702506224</v>
          </cell>
          <cell r="O584" t="str">
            <v>EQUIPOS COMPUTACIONALES Y PERIFÉRICOS</v>
          </cell>
          <cell r="P584">
            <v>3000</v>
          </cell>
          <cell r="T584" t="str">
            <v>Bueno</v>
          </cell>
          <cell r="U584" t="str">
            <v>Geniuns</v>
          </cell>
        </row>
        <row r="585">
          <cell r="J585" t="str">
            <v>42-05-01-01-0577</v>
          </cell>
          <cell r="K585" t="str">
            <v>42-2015</v>
          </cell>
          <cell r="L585" t="str">
            <v>42-05-01-01-0577</v>
          </cell>
          <cell r="M585" t="str">
            <v>Radio CD marca IRT Modelo RCD 1110</v>
          </cell>
          <cell r="O585" t="str">
            <v>EQUIPO DE OFICINA</v>
          </cell>
          <cell r="P585">
            <v>53710</v>
          </cell>
          <cell r="T585" t="str">
            <v>Bueno</v>
          </cell>
          <cell r="U585" t="str">
            <v>RCD</v>
          </cell>
        </row>
        <row r="586">
          <cell r="J586" t="str">
            <v>42-05-02-01-0578</v>
          </cell>
          <cell r="K586" t="str">
            <v>42-3325</v>
          </cell>
          <cell r="L586" t="str">
            <v>42-05-02-01-0578</v>
          </cell>
          <cell r="M586" t="str">
            <v>Esfignomanómetro Elite II CE 89645</v>
          </cell>
          <cell r="O586" t="str">
            <v>EQUIPOS CLINICOS</v>
          </cell>
          <cell r="P586">
            <v>49000</v>
          </cell>
          <cell r="T586" t="str">
            <v>Bueno</v>
          </cell>
          <cell r="U586" t="str">
            <v>Elite</v>
          </cell>
        </row>
        <row r="587">
          <cell r="J587" t="str">
            <v>42-05-02-01-0579</v>
          </cell>
          <cell r="K587" t="str">
            <v>42-3326</v>
          </cell>
          <cell r="L587" t="str">
            <v>42-05-02-01-0579</v>
          </cell>
          <cell r="M587" t="str">
            <v>Esfignomanómetro Elite II CE 89645</v>
          </cell>
          <cell r="O587" t="str">
            <v>EQUIPOS CLINICOS</v>
          </cell>
          <cell r="P587">
            <v>49000</v>
          </cell>
          <cell r="T587" t="str">
            <v>Bueno</v>
          </cell>
          <cell r="U587" t="str">
            <v>Elite</v>
          </cell>
        </row>
        <row r="588">
          <cell r="J588" t="str">
            <v>42-05-02-01-0580</v>
          </cell>
          <cell r="K588" t="str">
            <v>42-3327</v>
          </cell>
          <cell r="L588" t="str">
            <v>42-05-02-01-0580</v>
          </cell>
          <cell r="M588" t="str">
            <v>Glucómetro Accu-Chek S/Nº 8513243856</v>
          </cell>
          <cell r="O588" t="str">
            <v>EQUIPOS CLINICOS</v>
          </cell>
          <cell r="P588">
            <v>51075</v>
          </cell>
          <cell r="T588" t="str">
            <v>Bueno</v>
          </cell>
          <cell r="U588" t="str">
            <v>N/T</v>
          </cell>
        </row>
        <row r="589">
          <cell r="J589" t="str">
            <v>42-04-03-00-0581</v>
          </cell>
          <cell r="K589" t="str">
            <v>42-3479</v>
          </cell>
          <cell r="L589" t="str">
            <v>42-04-03-00-0581</v>
          </cell>
          <cell r="M589" t="str">
            <v>Escritorio  de computacion con 1 cajon, 1 bandeja  color nogal con plomo  121x75x61</v>
          </cell>
          <cell r="O589" t="str">
            <v>ESCRITORIOS</v>
          </cell>
          <cell r="P589">
            <v>340000</v>
          </cell>
          <cell r="T589" t="str">
            <v>Bueno</v>
          </cell>
          <cell r="U589" t="str">
            <v>N/T</v>
          </cell>
        </row>
        <row r="590">
          <cell r="J590" t="str">
            <v>42-04-05-00-0582</v>
          </cell>
          <cell r="K590" t="str">
            <v>42-3321</v>
          </cell>
          <cell r="L590" t="str">
            <v>42-04-05-00-0582</v>
          </cell>
          <cell r="M590" t="str">
            <v>Kardex melamina color nogal, 3 cajones 48x60x90 cms.</v>
          </cell>
          <cell r="O590" t="str">
            <v>KARDEX</v>
          </cell>
          <cell r="P590">
            <v>85616</v>
          </cell>
          <cell r="T590" t="str">
            <v>Bueno</v>
          </cell>
          <cell r="U590" t="str">
            <v>N/T</v>
          </cell>
        </row>
        <row r="591">
          <cell r="J591" t="str">
            <v>FN-04-05-00-0583</v>
          </cell>
          <cell r="K591" t="str">
            <v>42-113</v>
          </cell>
          <cell r="L591" t="str">
            <v>FN-04-05-00-0583</v>
          </cell>
          <cell r="M591" t="str">
            <v>Kardex metálico de 4 gavetas color verde marca Mademsa</v>
          </cell>
          <cell r="O591" t="str">
            <v>KARDEX FUNGIBLE / NOMINABLE</v>
          </cell>
          <cell r="P591">
            <v>66511</v>
          </cell>
          <cell r="T591" t="str">
            <v>Bueno</v>
          </cell>
          <cell r="U591" t="str">
            <v>N/T</v>
          </cell>
        </row>
        <row r="592">
          <cell r="J592" t="str">
            <v>42-04-07-00-0584</v>
          </cell>
          <cell r="K592" t="str">
            <v>42-2652</v>
          </cell>
          <cell r="L592" t="str">
            <v>42-04-07-00-0584</v>
          </cell>
          <cell r="M592" t="str">
            <v>Percha madera 4 ganchos</v>
          </cell>
          <cell r="O592" t="str">
            <v>OTROS</v>
          </cell>
          <cell r="P592">
            <v>17850</v>
          </cell>
          <cell r="T592" t="str">
            <v>Bueno</v>
          </cell>
          <cell r="U592" t="str">
            <v>N/T</v>
          </cell>
        </row>
        <row r="593">
          <cell r="J593" t="str">
            <v>42-04-06-00-0585</v>
          </cell>
          <cell r="K593" t="str">
            <v>42-3322</v>
          </cell>
          <cell r="L593" t="str">
            <v>42-04-06-00-0585</v>
          </cell>
          <cell r="M593" t="str">
            <v>Repisa 2 compartimentos 122x41,5x30 cms.</v>
          </cell>
          <cell r="O593" t="str">
            <v>REPISA</v>
          </cell>
          <cell r="P593">
            <v>35544</v>
          </cell>
          <cell r="T593" t="str">
            <v>Bueno</v>
          </cell>
          <cell r="U593" t="str">
            <v>N/T</v>
          </cell>
        </row>
        <row r="594">
          <cell r="J594" t="str">
            <v>42-04-06-00-0586</v>
          </cell>
          <cell r="K594" t="str">
            <v>42-3323</v>
          </cell>
          <cell r="L594" t="str">
            <v>42-04-06-00-0586</v>
          </cell>
          <cell r="M594" t="str">
            <v>Repisa masisa enchapada eucaliptus 110x41x31 cms.</v>
          </cell>
          <cell r="O594" t="str">
            <v>REPISA</v>
          </cell>
          <cell r="P594">
            <v>40000</v>
          </cell>
          <cell r="T594" t="str">
            <v>Bueno</v>
          </cell>
          <cell r="U594" t="str">
            <v>N/T</v>
          </cell>
        </row>
        <row r="595">
          <cell r="J595" t="str">
            <v>42-04-02-00-0587</v>
          </cell>
          <cell r="K595" t="str">
            <v>42-1310</v>
          </cell>
          <cell r="L595" t="str">
            <v>42-04-02-00-0587</v>
          </cell>
          <cell r="M595" t="str">
            <v>Silla Computacional color gris G lif, 5 ruedas</v>
          </cell>
          <cell r="O595" t="str">
            <v>SILLAS</v>
          </cell>
          <cell r="P595">
            <v>42500</v>
          </cell>
          <cell r="T595" t="str">
            <v>Bueno</v>
          </cell>
          <cell r="U595" t="str">
            <v>N/T</v>
          </cell>
        </row>
        <row r="596">
          <cell r="J596" t="str">
            <v>42-04-02-00-0588</v>
          </cell>
          <cell r="K596" t="str">
            <v>42-3461</v>
          </cell>
          <cell r="L596" t="str">
            <v>42-04-02-00-0588</v>
          </cell>
          <cell r="M596" t="str">
            <v>Silla Computacion color azul con brazo de apoyo 5 ruedas.</v>
          </cell>
          <cell r="O596" t="str">
            <v>SILLAS</v>
          </cell>
          <cell r="P596">
            <v>42500</v>
          </cell>
          <cell r="T596" t="str">
            <v>Bueno</v>
          </cell>
          <cell r="U596" t="str">
            <v>N/T</v>
          </cell>
        </row>
        <row r="597">
          <cell r="J597" t="str">
            <v>42-04-02-00-0589</v>
          </cell>
          <cell r="K597" t="str">
            <v>42-1333</v>
          </cell>
          <cell r="L597" t="str">
            <v>42-04-02-00-0589</v>
          </cell>
          <cell r="M597" t="str">
            <v>Silla mixta asiento y respaldo en formalita café claro</v>
          </cell>
          <cell r="O597" t="str">
            <v>SILLAS</v>
          </cell>
          <cell r="P597">
            <v>17850</v>
          </cell>
          <cell r="T597" t="str">
            <v>Bueno</v>
          </cell>
          <cell r="U597" t="str">
            <v>N/T</v>
          </cell>
        </row>
        <row r="598">
          <cell r="J598" t="str">
            <v>42-05-01-01-0590</v>
          </cell>
          <cell r="K598" t="str">
            <v>42-3324</v>
          </cell>
          <cell r="L598" t="str">
            <v>42-05-01-01-0590</v>
          </cell>
          <cell r="M598" t="str">
            <v>Perforador Isofit Mod. PP35 color plomo</v>
          </cell>
          <cell r="O598" t="str">
            <v>EQUIPO DE OFICINA</v>
          </cell>
          <cell r="P598">
            <v>11545</v>
          </cell>
          <cell r="T598" t="str">
            <v>Bueno</v>
          </cell>
          <cell r="U598" t="str">
            <v>N/T</v>
          </cell>
        </row>
        <row r="599">
          <cell r="J599" t="str">
            <v>42-05-02-01-0591</v>
          </cell>
          <cell r="K599" t="str">
            <v>42-291</v>
          </cell>
          <cell r="L599" t="str">
            <v>42-05-02-01-0591</v>
          </cell>
          <cell r="M599" t="str">
            <v>Pesa para adulto marca Seca capacidad 150 Kgs.</v>
          </cell>
          <cell r="O599" t="str">
            <v>EQUIPOS CLINICOS</v>
          </cell>
          <cell r="P599">
            <v>165648</v>
          </cell>
          <cell r="T599" t="str">
            <v>Malo</v>
          </cell>
          <cell r="U599" t="str">
            <v>Seca</v>
          </cell>
        </row>
        <row r="600">
          <cell r="J600" t="str">
            <v>42-05-02-01-0592</v>
          </cell>
          <cell r="K600" t="str">
            <v>42-3402</v>
          </cell>
          <cell r="L600" t="str">
            <v>42-05-02-01-0592</v>
          </cell>
          <cell r="M600" t="str">
            <v>Pesa pediatrica marca seca cap. 16 kgs. Mod. 7251021009   s/n 2725251091722</v>
          </cell>
          <cell r="O600" t="str">
            <v>EQUIPOS CLINICOS</v>
          </cell>
          <cell r="P600">
            <v>169546</v>
          </cell>
          <cell r="T600" t="str">
            <v>Bueno</v>
          </cell>
          <cell r="U600" t="str">
            <v>Seca</v>
          </cell>
        </row>
        <row r="601">
          <cell r="J601" t="str">
            <v>42-05-02-01-0593</v>
          </cell>
          <cell r="K601" t="str">
            <v>42-2427</v>
          </cell>
          <cell r="L601" t="str">
            <v>42-05-02-01-0593</v>
          </cell>
          <cell r="M601" t="str">
            <v>Caja con tapa de acero inoxidable de 31x20 cms.</v>
          </cell>
          <cell r="O601" t="str">
            <v>EQUIPOS CLINICOS</v>
          </cell>
          <cell r="P601">
            <v>25000</v>
          </cell>
          <cell r="T601" t="str">
            <v>Bueno</v>
          </cell>
          <cell r="U601" t="str">
            <v>N/T</v>
          </cell>
        </row>
        <row r="602">
          <cell r="J602" t="str">
            <v>42-05-02-02-0594</v>
          </cell>
          <cell r="K602" t="str">
            <v>42-2424</v>
          </cell>
          <cell r="L602" t="str">
            <v>42-05-02-02-0594</v>
          </cell>
          <cell r="M602" t="str">
            <v>Posillo de acero inoxidable de 12 cms.</v>
          </cell>
          <cell r="O602" t="str">
            <v>EQUIPOS DE COCINA</v>
          </cell>
          <cell r="P602">
            <v>15000</v>
          </cell>
          <cell r="T602" t="str">
            <v>Bueno</v>
          </cell>
          <cell r="U602" t="str">
            <v>N/T</v>
          </cell>
        </row>
        <row r="603">
          <cell r="J603" t="str">
            <v>42-05-02-02-0595</v>
          </cell>
          <cell r="K603" t="str">
            <v>42-2425</v>
          </cell>
          <cell r="L603" t="str">
            <v>42-05-02-02-0595</v>
          </cell>
          <cell r="M603" t="str">
            <v>Posillo de acero inoxidable de 12 cms.</v>
          </cell>
          <cell r="O603" t="str">
            <v>EQUIPOS DE COCINA</v>
          </cell>
          <cell r="P603">
            <v>15000</v>
          </cell>
          <cell r="T603" t="str">
            <v>Bueno</v>
          </cell>
          <cell r="U603" t="str">
            <v>N/T</v>
          </cell>
        </row>
        <row r="604">
          <cell r="J604" t="str">
            <v>42-05-02-01-0596</v>
          </cell>
          <cell r="K604" t="str">
            <v>42-2426</v>
          </cell>
          <cell r="L604" t="str">
            <v>42-05-02-01-0596</v>
          </cell>
          <cell r="M604" t="str">
            <v>Riñon chico de 20 cms.</v>
          </cell>
          <cell r="O604" t="str">
            <v>EQUIPOS CLINICOS</v>
          </cell>
          <cell r="P604">
            <v>2500</v>
          </cell>
          <cell r="T604" t="str">
            <v>Bueno</v>
          </cell>
          <cell r="U604" t="str">
            <v>N/T</v>
          </cell>
        </row>
        <row r="605">
          <cell r="J605" t="str">
            <v>42-05-02-01-0597</v>
          </cell>
          <cell r="K605" t="str">
            <v>42-2422</v>
          </cell>
          <cell r="L605" t="str">
            <v>42-05-02-01-0597</v>
          </cell>
          <cell r="M605" t="str">
            <v>Riñón de acero inoxidable de 25 cms.</v>
          </cell>
          <cell r="O605" t="str">
            <v>EQUIPOS CLINICOS</v>
          </cell>
          <cell r="P605">
            <v>3000</v>
          </cell>
          <cell r="T605" t="str">
            <v>Bueno</v>
          </cell>
          <cell r="U605" t="str">
            <v>N/T</v>
          </cell>
        </row>
        <row r="606">
          <cell r="J606" t="str">
            <v>42-05-02-01-0598</v>
          </cell>
          <cell r="K606" t="str">
            <v>42-2418</v>
          </cell>
          <cell r="L606" t="str">
            <v>42-05-02-01-0598</v>
          </cell>
          <cell r="M606" t="str">
            <v>Tambor de acero inox. 18x12 cms.</v>
          </cell>
          <cell r="O606" t="str">
            <v>EQUIPOS CLINICOS</v>
          </cell>
          <cell r="P606">
            <v>30000</v>
          </cell>
          <cell r="T606" t="str">
            <v>Bueno</v>
          </cell>
          <cell r="U606" t="str">
            <v>N/T</v>
          </cell>
        </row>
        <row r="607">
          <cell r="J607" t="str">
            <v>42-05-01-01-0599</v>
          </cell>
          <cell r="K607" t="str">
            <v>42-2935</v>
          </cell>
          <cell r="L607" t="str">
            <v>42-05-01-01-0599</v>
          </cell>
          <cell r="M607" t="str">
            <v>Citófono/ teléfono marca Nortel Network, Modelo 7000</v>
          </cell>
          <cell r="O607" t="str">
            <v>EQUIPO DE OFICINA</v>
          </cell>
          <cell r="P607">
            <v>36000</v>
          </cell>
          <cell r="T607" t="str">
            <v>Bueno</v>
          </cell>
          <cell r="U607" t="str">
            <v>Nortel Network</v>
          </cell>
        </row>
        <row r="608">
          <cell r="J608" t="str">
            <v>42-04-07-00-0600</v>
          </cell>
          <cell r="K608" t="str">
            <v>42-2940</v>
          </cell>
          <cell r="L608" t="str">
            <v>42-04-07-00-0600</v>
          </cell>
          <cell r="M608" t="str">
            <v>Dispensador de jabón</v>
          </cell>
          <cell r="O608" t="str">
            <v>OTROS</v>
          </cell>
          <cell r="P608">
            <v>17000</v>
          </cell>
          <cell r="T608" t="str">
            <v>Bueno</v>
          </cell>
          <cell r="U608" t="str">
            <v>N/T</v>
          </cell>
        </row>
        <row r="609">
          <cell r="J609" t="str">
            <v>42-04-03-00-0601</v>
          </cell>
          <cell r="K609" t="str">
            <v>42-18</v>
          </cell>
          <cell r="L609" t="str">
            <v>42-04-03-00-0601</v>
          </cell>
          <cell r="M609" t="str">
            <v>Escritorio de madera, barniz natural de 100x50x66 cms.</v>
          </cell>
          <cell r="O609" t="str">
            <v>ESCRITORIOS</v>
          </cell>
          <cell r="P609">
            <v>77350</v>
          </cell>
          <cell r="T609" t="str">
            <v>Bueno</v>
          </cell>
          <cell r="U609" t="str">
            <v>N/T</v>
          </cell>
        </row>
        <row r="610">
          <cell r="J610" t="str">
            <v>42-04-03-00-0602</v>
          </cell>
          <cell r="K610" t="str">
            <v>42-3316</v>
          </cell>
          <cell r="L610" t="str">
            <v>42-04-03-00-0602</v>
          </cell>
          <cell r="M610" t="str">
            <v>Escritorio masisa enchapada eucaliptus, 3 cajones 130x70x73 cms.</v>
          </cell>
          <cell r="O610" t="str">
            <v>ESCRITORIOS</v>
          </cell>
          <cell r="P610">
            <v>83300</v>
          </cell>
          <cell r="T610" t="str">
            <v>Bueno</v>
          </cell>
          <cell r="U610" t="str">
            <v>N/T</v>
          </cell>
        </row>
        <row r="611">
          <cell r="J611" t="str">
            <v>42-04-03-00-0603</v>
          </cell>
          <cell r="K611" t="str">
            <v>42-3482</v>
          </cell>
          <cell r="L611" t="str">
            <v>42-04-03-00-0603</v>
          </cell>
          <cell r="M611" t="str">
            <v>Escritorio  de computacion con 1 cajon, 1 bandeja  color nogal con plomo  121x75x61</v>
          </cell>
          <cell r="O611" t="str">
            <v>ESCRITORIOS</v>
          </cell>
          <cell r="P611">
            <v>83300</v>
          </cell>
          <cell r="T611" t="str">
            <v>Bueno</v>
          </cell>
          <cell r="U611" t="str">
            <v>N/T</v>
          </cell>
        </row>
        <row r="612">
          <cell r="J612" t="str">
            <v>42-04-06-00-0604</v>
          </cell>
          <cell r="K612" t="str">
            <v>42-3318</v>
          </cell>
          <cell r="L612" t="str">
            <v>42-04-06-00-0604</v>
          </cell>
          <cell r="M612" t="str">
            <v>Repisa 2 compartimentos, 122x41,5x30 cms.</v>
          </cell>
          <cell r="O612" t="str">
            <v>REPISA</v>
          </cell>
          <cell r="P612">
            <v>15000</v>
          </cell>
          <cell r="T612" t="str">
            <v>Bueno</v>
          </cell>
          <cell r="U612" t="str">
            <v>N/T</v>
          </cell>
        </row>
        <row r="613">
          <cell r="J613" t="str">
            <v>42-04-02-00-0605</v>
          </cell>
          <cell r="K613" t="str">
            <v>42-1410</v>
          </cell>
          <cell r="L613" t="str">
            <v>42-04-02-00-0605</v>
          </cell>
          <cell r="M613" t="str">
            <v>Silla giratoria regulable con piston aire color negro 5 ruedas</v>
          </cell>
          <cell r="O613" t="str">
            <v>SILLAS</v>
          </cell>
          <cell r="P613">
            <v>42500</v>
          </cell>
          <cell r="T613" t="str">
            <v>Bueno</v>
          </cell>
          <cell r="U613" t="str">
            <v>N/T</v>
          </cell>
        </row>
        <row r="614">
          <cell r="J614" t="str">
            <v>42-04-02-00-0606</v>
          </cell>
          <cell r="K614" t="str">
            <v>42-1314</v>
          </cell>
          <cell r="L614" t="str">
            <v>42-04-02-00-0606</v>
          </cell>
          <cell r="M614" t="str">
            <v>Silla giratoria regulable con pistón de aire color plomo 5 ruedas</v>
          </cell>
          <cell r="O614" t="str">
            <v>SILLAS</v>
          </cell>
          <cell r="P614">
            <v>42500</v>
          </cell>
          <cell r="T614" t="str">
            <v>Bueno</v>
          </cell>
          <cell r="U614" t="str">
            <v>N/T</v>
          </cell>
        </row>
        <row r="615">
          <cell r="J615" t="str">
            <v>42-04-02-00-0607</v>
          </cell>
          <cell r="K615" t="str">
            <v>42-3464</v>
          </cell>
          <cell r="L615" t="str">
            <v>42-04-02-00-0607</v>
          </cell>
          <cell r="M615" t="str">
            <v>Silla Computacion de color azul con apoyo de brazos, 5 ruedas.</v>
          </cell>
          <cell r="O615" t="str">
            <v>SILLAS</v>
          </cell>
          <cell r="P615">
            <v>42500</v>
          </cell>
          <cell r="T615" t="str">
            <v>Bueno</v>
          </cell>
          <cell r="U615" t="str">
            <v>N/T</v>
          </cell>
        </row>
        <row r="616">
          <cell r="J616" t="str">
            <v>42-04-02-00-0608</v>
          </cell>
          <cell r="K616" t="str">
            <v>42-3494</v>
          </cell>
          <cell r="L616" t="str">
            <v>42-04-02-00-0608</v>
          </cell>
          <cell r="M616" t="str">
            <v>Silla Computacion de color azul con apoyo de brazos, 5 ruedas.</v>
          </cell>
          <cell r="O616" t="str">
            <v>SILLAS</v>
          </cell>
          <cell r="P616">
            <v>42500</v>
          </cell>
          <cell r="T616" t="str">
            <v>Bueno</v>
          </cell>
          <cell r="U616" t="str">
            <v>N/T</v>
          </cell>
        </row>
        <row r="617">
          <cell r="J617" t="str">
            <v>42-04-02-00-0609</v>
          </cell>
          <cell r="K617" t="str">
            <v>42-305</v>
          </cell>
          <cell r="L617" t="str">
            <v>42-04-02-00-0609</v>
          </cell>
          <cell r="M617" t="str">
            <v>Silla mixta tapizada en tevinil color beige</v>
          </cell>
          <cell r="O617" t="str">
            <v>SILLAS</v>
          </cell>
          <cell r="P617">
            <v>17850</v>
          </cell>
          <cell r="T617" t="str">
            <v>Mala</v>
          </cell>
          <cell r="U617" t="str">
            <v>N/T</v>
          </cell>
        </row>
        <row r="618">
          <cell r="J618" t="str">
            <v>42-04-07-00-0610</v>
          </cell>
          <cell r="K618" t="str">
            <v>42-290</v>
          </cell>
          <cell r="L618" t="str">
            <v>42-04-07-00-0610</v>
          </cell>
          <cell r="M618" t="str">
            <v>Velador metálico color blanco 50x40x90 cms.</v>
          </cell>
          <cell r="O618" t="str">
            <v>OTROS</v>
          </cell>
          <cell r="P618">
            <v>24895</v>
          </cell>
          <cell r="T618" t="str">
            <v>Mala</v>
          </cell>
          <cell r="U618" t="str">
            <v>N/T</v>
          </cell>
        </row>
        <row r="619">
          <cell r="J619" t="str">
            <v>42-05-02-01-0611</v>
          </cell>
          <cell r="K619" t="str">
            <v>42-267</v>
          </cell>
          <cell r="L619" t="str">
            <v>42-05-02-01-0611</v>
          </cell>
          <cell r="M619" t="str">
            <v>Balanza para lactante capacidad 14 Kgs. marca Seca</v>
          </cell>
          <cell r="O619" t="str">
            <v>EQUIPOS CLINICOS</v>
          </cell>
          <cell r="P619">
            <v>169546</v>
          </cell>
          <cell r="T619" t="str">
            <v>Mala</v>
          </cell>
          <cell r="U619" t="str">
            <v>Seca</v>
          </cell>
        </row>
        <row r="620">
          <cell r="J620" t="str">
            <v>42-05-02-01-0612</v>
          </cell>
          <cell r="K620" t="str">
            <v>42-3132</v>
          </cell>
          <cell r="L620" t="str">
            <v>42-05-02-01-0612</v>
          </cell>
          <cell r="M620" t="str">
            <v>Camilla metálica 127x60x80 cms. color blanco</v>
          </cell>
          <cell r="O620" t="str">
            <v>EQUIPOS CLINICOS</v>
          </cell>
          <cell r="P620">
            <v>86456</v>
          </cell>
          <cell r="T620" t="str">
            <v>Bueno</v>
          </cell>
          <cell r="U620" t="str">
            <v>N/T</v>
          </cell>
        </row>
        <row r="621">
          <cell r="J621" t="str">
            <v>42-05-02-01-0613</v>
          </cell>
          <cell r="K621" t="str">
            <v>42-370</v>
          </cell>
          <cell r="L621" t="str">
            <v>42-05-02-01-0613</v>
          </cell>
          <cell r="M621" t="str">
            <v>Pesa con altímetro Unicef Nº 233769</v>
          </cell>
          <cell r="O621" t="str">
            <v>EQUIPOS CLINICOS</v>
          </cell>
          <cell r="P621">
            <v>169546</v>
          </cell>
          <cell r="T621" t="str">
            <v>Mala</v>
          </cell>
          <cell r="U621" t="str">
            <v>Unicef</v>
          </cell>
        </row>
        <row r="622">
          <cell r="J622" t="str">
            <v>42-05-02-01-0614</v>
          </cell>
          <cell r="K622" t="str">
            <v>42-3317</v>
          </cell>
          <cell r="L622" t="str">
            <v>42-05-02-01-0614</v>
          </cell>
          <cell r="M622" t="str">
            <v>Podómetro madera</v>
          </cell>
          <cell r="O622" t="str">
            <v>EQUIPOS CLINICOS</v>
          </cell>
          <cell r="P622">
            <v>30000</v>
          </cell>
          <cell r="T622" t="str">
            <v>Bueno</v>
          </cell>
          <cell r="U622" t="str">
            <v>N/T</v>
          </cell>
        </row>
        <row r="623">
          <cell r="J623" t="str">
            <v>42-05-02-01-0615</v>
          </cell>
          <cell r="K623" t="str">
            <v>42-3489</v>
          </cell>
          <cell r="L623" t="str">
            <v>42-05-02-01-0615</v>
          </cell>
          <cell r="M623" t="str">
            <v>Oximetro de pulso color azul con plomo de 6 cm.</v>
          </cell>
          <cell r="O623" t="str">
            <v>EQUIPOS CLINICOS</v>
          </cell>
          <cell r="P623">
            <v>189567</v>
          </cell>
          <cell r="T623" t="str">
            <v>Bueno</v>
          </cell>
          <cell r="U623" t="str">
            <v>N/T</v>
          </cell>
        </row>
        <row r="624">
          <cell r="J624" t="str">
            <v>42-05-01-01-0616</v>
          </cell>
          <cell r="K624" t="str">
            <v>42-3487</v>
          </cell>
          <cell r="L624" t="str">
            <v>42-05-01-01-0616</v>
          </cell>
          <cell r="M624" t="str">
            <v>Citòfono/ telefono marca Nortel Network, Modelo 7000</v>
          </cell>
          <cell r="O624" t="str">
            <v>EQUIPO DE OFICINA</v>
          </cell>
          <cell r="P624">
            <v>36000</v>
          </cell>
          <cell r="T624" t="str">
            <v>Bueno</v>
          </cell>
          <cell r="U624" t="str">
            <v>Nortel Network</v>
          </cell>
        </row>
        <row r="625">
          <cell r="J625" t="str">
            <v>42-05-01-01-0617</v>
          </cell>
          <cell r="K625" t="str">
            <v>42-3491</v>
          </cell>
          <cell r="L625" t="str">
            <v>42-05-01-01-0617</v>
          </cell>
          <cell r="M625" t="str">
            <v>Citòfono/ telefono marca Nortel Network, Modelo 7000</v>
          </cell>
          <cell r="O625" t="str">
            <v>EQUIPO DE OFICINA</v>
          </cell>
          <cell r="P625">
            <v>36000</v>
          </cell>
          <cell r="T625" t="str">
            <v>Bueno</v>
          </cell>
          <cell r="U625" t="str">
            <v>Nortel Network</v>
          </cell>
        </row>
        <row r="626">
          <cell r="J626" t="str">
            <v>42-04-07-00-0618</v>
          </cell>
          <cell r="K626" t="str">
            <v>42-3330</v>
          </cell>
          <cell r="L626" t="str">
            <v>42-04-07-00-0618</v>
          </cell>
          <cell r="M626" t="str">
            <v>Biombo metálico color amarillo</v>
          </cell>
          <cell r="O626" t="str">
            <v>OTROS</v>
          </cell>
          <cell r="P626">
            <v>34510</v>
          </cell>
          <cell r="T626" t="str">
            <v>Bueno</v>
          </cell>
          <cell r="U626" t="str">
            <v>N/T</v>
          </cell>
        </row>
        <row r="627">
          <cell r="J627" t="str">
            <v>42-05-02-01-0619</v>
          </cell>
          <cell r="K627" t="str">
            <v>42-308</v>
          </cell>
          <cell r="L627" t="str">
            <v>42-05-02-01-0619</v>
          </cell>
          <cell r="M627" t="str">
            <v>Escabel mixto 2 peldaños color barniz natural</v>
          </cell>
          <cell r="O627" t="str">
            <v>EQUIPOS CLINICOS</v>
          </cell>
          <cell r="P627">
            <v>17850</v>
          </cell>
          <cell r="T627" t="str">
            <v>Bueno</v>
          </cell>
          <cell r="U627" t="str">
            <v>N/T</v>
          </cell>
        </row>
        <row r="628">
          <cell r="J628" t="str">
            <v>42-04-03-00-0620</v>
          </cell>
          <cell r="K628" t="str">
            <v>42-2697 B</v>
          </cell>
          <cell r="L628" t="str">
            <v>42-04-03-00-0620</v>
          </cell>
          <cell r="M628" t="str">
            <v>Escritorio mixto 1 cajón de 92x61x80 cms.</v>
          </cell>
          <cell r="O628" t="str">
            <v>ESCRITORIOS</v>
          </cell>
          <cell r="P628">
            <v>77350</v>
          </cell>
          <cell r="T628" t="str">
            <v>Bueno</v>
          </cell>
          <cell r="U628" t="str">
            <v>N/T</v>
          </cell>
        </row>
        <row r="629">
          <cell r="J629" t="str">
            <v>42-04-03-00-0621</v>
          </cell>
          <cell r="K629" t="str">
            <v>42-3477</v>
          </cell>
          <cell r="L629" t="str">
            <v>42-04-03-00-0621</v>
          </cell>
          <cell r="M629" t="str">
            <v>Escritorio  de computacion con 1 cajon, 1 bandeja color nogal c/ plomo de 121x75x61</v>
          </cell>
          <cell r="O629" t="str">
            <v>ESCRITORIOS</v>
          </cell>
          <cell r="P629">
            <v>83300</v>
          </cell>
          <cell r="T629" t="str">
            <v>Bueno</v>
          </cell>
          <cell r="U629" t="str">
            <v>N/T</v>
          </cell>
        </row>
        <row r="630">
          <cell r="J630" t="str">
            <v>42-04-07-00-0622</v>
          </cell>
          <cell r="K630" t="str">
            <v>42-306</v>
          </cell>
          <cell r="L630" t="str">
            <v>42-04-07-00-0622</v>
          </cell>
          <cell r="M630" t="str">
            <v>Lámpara de tallo flexible</v>
          </cell>
          <cell r="O630" t="str">
            <v>OTROS</v>
          </cell>
          <cell r="P630">
            <v>32120</v>
          </cell>
          <cell r="T630" t="str">
            <v>Bueno</v>
          </cell>
          <cell r="U630" t="str">
            <v>N/T</v>
          </cell>
        </row>
        <row r="631">
          <cell r="J631" t="str">
            <v>42-04-07-00-0623</v>
          </cell>
          <cell r="K631" t="str">
            <v>42-2651</v>
          </cell>
          <cell r="L631" t="str">
            <v>42-04-07-00-0623</v>
          </cell>
          <cell r="M631" t="str">
            <v>Piso giratorio color blanco</v>
          </cell>
          <cell r="O631" t="str">
            <v>OTROS</v>
          </cell>
          <cell r="P631">
            <v>25490</v>
          </cell>
          <cell r="T631" t="str">
            <v>Bueno</v>
          </cell>
          <cell r="U631" t="str">
            <v>N/T</v>
          </cell>
        </row>
        <row r="632">
          <cell r="J632" t="str">
            <v>42-04-02-00-0624</v>
          </cell>
          <cell r="K632" t="str">
            <v>42-1311</v>
          </cell>
          <cell r="L632" t="str">
            <v>42-04-02-00-0624</v>
          </cell>
          <cell r="M632" t="str">
            <v>Silla Computacional color gris G lif, 5 ruedas</v>
          </cell>
          <cell r="O632" t="str">
            <v>SILLAS</v>
          </cell>
          <cell r="P632">
            <v>42500</v>
          </cell>
          <cell r="T632" t="str">
            <v>Bueno</v>
          </cell>
          <cell r="U632" t="str">
            <v>N/T</v>
          </cell>
        </row>
        <row r="633">
          <cell r="J633" t="str">
            <v>42-04-02-00-0625</v>
          </cell>
          <cell r="K633" t="str">
            <v>42-746</v>
          </cell>
          <cell r="L633" t="str">
            <v>42-04-02-00-0625</v>
          </cell>
          <cell r="M633" t="str">
            <v>Silla mixta pergamoide color crema</v>
          </cell>
          <cell r="O633" t="str">
            <v>SILLAS</v>
          </cell>
          <cell r="P633">
            <v>83500</v>
          </cell>
          <cell r="T633" t="str">
            <v>Bueno</v>
          </cell>
          <cell r="U633" t="str">
            <v>N/T</v>
          </cell>
        </row>
        <row r="634">
          <cell r="J634" t="str">
            <v>42-04-06-00-0626</v>
          </cell>
          <cell r="K634" t="str">
            <v>42-361</v>
          </cell>
          <cell r="L634" t="str">
            <v>42-04-06-00-0626</v>
          </cell>
          <cell r="M634" t="str">
            <v>Mueble madera, barniz natural 2 ptas. corred. 2 cajónes de 86x50x69 cms.</v>
          </cell>
          <cell r="O634" t="str">
            <v>REPISA</v>
          </cell>
          <cell r="P634">
            <v>66500</v>
          </cell>
          <cell r="T634" t="str">
            <v>Bueno</v>
          </cell>
          <cell r="U634" t="str">
            <v>N/T</v>
          </cell>
        </row>
        <row r="635">
          <cell r="J635" t="str">
            <v>42-04-07-00-0627</v>
          </cell>
          <cell r="K635" t="str">
            <v>42-3488</v>
          </cell>
          <cell r="L635" t="str">
            <v>42-04-07-00-0627</v>
          </cell>
          <cell r="M635" t="str">
            <v>Piso redondo color blanco con 3 patas de madera c/ fierro</v>
          </cell>
          <cell r="O635" t="str">
            <v>OTROS</v>
          </cell>
          <cell r="P635">
            <v>17350</v>
          </cell>
          <cell r="T635" t="str">
            <v>Bueno</v>
          </cell>
          <cell r="U635" t="str">
            <v>N/T</v>
          </cell>
        </row>
        <row r="636">
          <cell r="J636" t="str">
            <v>42-05-02-01-0628</v>
          </cell>
          <cell r="K636" t="str">
            <v>42-310</v>
          </cell>
          <cell r="L636" t="str">
            <v>42-05-02-01-0628</v>
          </cell>
          <cell r="M636" t="str">
            <v>Mesa ginecológica blanca 125x48x82 cms. con pergamoide color café</v>
          </cell>
          <cell r="O636" t="str">
            <v>EQUIPOS CLINICOS</v>
          </cell>
          <cell r="P636">
            <v>145250</v>
          </cell>
          <cell r="T636" t="str">
            <v>Bueno</v>
          </cell>
          <cell r="U636" t="str">
            <v>N/T</v>
          </cell>
        </row>
        <row r="637">
          <cell r="J637" t="str">
            <v>42-04-06-00-0629</v>
          </cell>
          <cell r="K637" t="str">
            <v>42-320</v>
          </cell>
          <cell r="L637" t="str">
            <v>42-04-06-00-0629</v>
          </cell>
          <cell r="M637" t="str">
            <v>Vitrina metálica clínica 1 puerta de vidrio de 153x38x62 cms.</v>
          </cell>
          <cell r="O637" t="str">
            <v>REPISA</v>
          </cell>
          <cell r="P637">
            <v>145214</v>
          </cell>
          <cell r="T637" t="str">
            <v>Bueno</v>
          </cell>
          <cell r="U637" t="str">
            <v>N/T</v>
          </cell>
        </row>
        <row r="638">
          <cell r="J638" t="str">
            <v>42-05-01-01-0630</v>
          </cell>
          <cell r="K638" t="str">
            <v>42-1971</v>
          </cell>
          <cell r="L638" t="str">
            <v>42-05-01-01-0630</v>
          </cell>
          <cell r="M638" t="str">
            <v>Citófono/ teléfono marca Nortel Network, Modelo 7000</v>
          </cell>
          <cell r="O638" t="str">
            <v>EQUIPO DE OFICINA</v>
          </cell>
          <cell r="P638">
            <v>36000</v>
          </cell>
          <cell r="T638" t="str">
            <v>Bueno</v>
          </cell>
          <cell r="U638" t="str">
            <v>Nortel Network</v>
          </cell>
        </row>
        <row r="639">
          <cell r="J639" t="str">
            <v>42-05-01-01-0631</v>
          </cell>
          <cell r="K639" t="str">
            <v>42-3492</v>
          </cell>
          <cell r="L639" t="str">
            <v>42-05-01-01-0631</v>
          </cell>
          <cell r="M639" t="str">
            <v>Citófono/ teléfono marca Nortel Network, Modelo 7000</v>
          </cell>
          <cell r="O639" t="str">
            <v>EQUIPO DE OFICINA</v>
          </cell>
          <cell r="P639">
            <v>36000</v>
          </cell>
          <cell r="T639" t="str">
            <v>Bueno</v>
          </cell>
          <cell r="U639" t="str">
            <v>Nortel Network</v>
          </cell>
        </row>
        <row r="640">
          <cell r="J640" t="str">
            <v>42-05-02-01-0632</v>
          </cell>
          <cell r="K640" t="str">
            <v>42-302</v>
          </cell>
          <cell r="L640" t="str">
            <v>42-05-02-01-0632</v>
          </cell>
          <cell r="M640" t="str">
            <v>Negatoscopio</v>
          </cell>
          <cell r="O640" t="str">
            <v>EQUIPOS CLINICOS</v>
          </cell>
          <cell r="P640">
            <v>46241</v>
          </cell>
          <cell r="T640" t="str">
            <v>Bueno</v>
          </cell>
          <cell r="U640" t="str">
            <v>N/T</v>
          </cell>
        </row>
        <row r="641">
          <cell r="J641" t="str">
            <v>42-04-03-00-0633</v>
          </cell>
          <cell r="K641" t="str">
            <v>42-3328</v>
          </cell>
          <cell r="L641" t="str">
            <v>42-04-03-00-0633</v>
          </cell>
          <cell r="M641" t="str">
            <v>Escritorio mixto madera, 2 cajones 102x61x78 cms.</v>
          </cell>
          <cell r="O641" t="str">
            <v>ESCRITORIOS</v>
          </cell>
          <cell r="P641">
            <v>77350</v>
          </cell>
          <cell r="T641" t="str">
            <v>Regular</v>
          </cell>
          <cell r="U641" t="str">
            <v>N/T</v>
          </cell>
        </row>
        <row r="642">
          <cell r="J642" t="str">
            <v>42-04-03-00-0634</v>
          </cell>
          <cell r="K642" t="str">
            <v>42-3476</v>
          </cell>
          <cell r="L642" t="str">
            <v>42-04-03-00-0634</v>
          </cell>
          <cell r="M642" t="str">
            <v>Escritorio de computaicon, 1 cajon, 1 bandeja,  color nogal  de 121x75x61</v>
          </cell>
          <cell r="O642" t="str">
            <v>ESCRITORIOS</v>
          </cell>
          <cell r="P642">
            <v>83300</v>
          </cell>
          <cell r="T642" t="str">
            <v>Bueno</v>
          </cell>
          <cell r="U642" t="str">
            <v>N/T</v>
          </cell>
        </row>
        <row r="643">
          <cell r="J643" t="str">
            <v>42-04-07-00-0635</v>
          </cell>
          <cell r="K643" t="str">
            <v>42-3329</v>
          </cell>
          <cell r="L643" t="str">
            <v>42-04-07-00-0635</v>
          </cell>
          <cell r="M643" t="str">
            <v>Dispensador de jabón</v>
          </cell>
          <cell r="O643" t="str">
            <v>OTROS</v>
          </cell>
          <cell r="P643">
            <v>17000</v>
          </cell>
          <cell r="T643" t="str">
            <v>Bueno</v>
          </cell>
          <cell r="U643" t="str">
            <v>N/T</v>
          </cell>
        </row>
        <row r="644">
          <cell r="J644" t="str">
            <v>42-04-07-00-0636</v>
          </cell>
          <cell r="K644" t="str">
            <v>42-1056</v>
          </cell>
          <cell r="L644" t="str">
            <v>42-04-07-00-0636</v>
          </cell>
          <cell r="M644" t="str">
            <v>Looker marca Mindugar</v>
          </cell>
          <cell r="O644" t="str">
            <v>OTROS</v>
          </cell>
          <cell r="P644">
            <v>37500</v>
          </cell>
          <cell r="T644" t="str">
            <v>Bueno</v>
          </cell>
          <cell r="U644" t="str">
            <v>Mindugar</v>
          </cell>
        </row>
        <row r="645">
          <cell r="J645" t="str">
            <v>42-04-01-00-0637</v>
          </cell>
          <cell r="K645" t="str">
            <v>42-295</v>
          </cell>
          <cell r="L645" t="str">
            <v>42-04-01-00-0637</v>
          </cell>
          <cell r="M645" t="str">
            <v>Mesa metálica para instrumental con cubierta de vidrio de 60x40x79 cms.</v>
          </cell>
          <cell r="O645" t="str">
            <v>MESAS</v>
          </cell>
          <cell r="P645">
            <v>86456</v>
          </cell>
          <cell r="T645" t="str">
            <v>Bueno</v>
          </cell>
          <cell r="U645" t="str">
            <v>N/T</v>
          </cell>
        </row>
        <row r="646">
          <cell r="J646" t="str">
            <v>42-04-03-00-0638</v>
          </cell>
          <cell r="K646" t="str">
            <v>42-2650</v>
          </cell>
          <cell r="L646" t="str">
            <v>42-04-03-00-0638</v>
          </cell>
          <cell r="M646" t="str">
            <v>Mueble apoyo CPU melamina blanco 19x50x32 cms.</v>
          </cell>
          <cell r="O646" t="str">
            <v>ESCRITORIOS</v>
          </cell>
          <cell r="P646">
            <v>30000</v>
          </cell>
          <cell r="T646" t="str">
            <v>Bueno</v>
          </cell>
          <cell r="U646" t="str">
            <v>N/T</v>
          </cell>
        </row>
        <row r="647">
          <cell r="J647" t="str">
            <v>42-04-07-00-0639</v>
          </cell>
          <cell r="K647" t="str">
            <v>42-286</v>
          </cell>
          <cell r="L647" t="str">
            <v>42-04-07-00-0639</v>
          </cell>
          <cell r="M647" t="str">
            <v>Piso giratorio color blanco</v>
          </cell>
          <cell r="O647" t="str">
            <v>OTROS</v>
          </cell>
          <cell r="P647">
            <v>25490</v>
          </cell>
          <cell r="T647" t="str">
            <v>Bueno</v>
          </cell>
          <cell r="U647" t="str">
            <v>N/T</v>
          </cell>
        </row>
        <row r="648">
          <cell r="J648" t="str">
            <v>42-04-02-00-0640</v>
          </cell>
          <cell r="K648" t="str">
            <v>42-2285</v>
          </cell>
          <cell r="L648" t="str">
            <v>42-04-02-00-0640</v>
          </cell>
          <cell r="M648" t="str">
            <v>Silla computación 5 ruedas color azul</v>
          </cell>
          <cell r="O648" t="str">
            <v>SILLAS</v>
          </cell>
          <cell r="P648">
            <v>42500</v>
          </cell>
          <cell r="T648" t="str">
            <v>Bueno</v>
          </cell>
          <cell r="U648" t="str">
            <v>N/T</v>
          </cell>
        </row>
        <row r="649">
          <cell r="J649" t="str">
            <v>42-04-02-00-0641</v>
          </cell>
          <cell r="K649" t="str">
            <v>42-1227</v>
          </cell>
          <cell r="L649" t="str">
            <v>42-04-02-00-0641</v>
          </cell>
          <cell r="M649" t="str">
            <v>Silla giratoria regulable con pistón aire color plomo 5 ruedas</v>
          </cell>
          <cell r="O649" t="str">
            <v>SILLAS</v>
          </cell>
          <cell r="P649">
            <v>42500</v>
          </cell>
          <cell r="T649" t="str">
            <v>Bueno</v>
          </cell>
          <cell r="U649" t="str">
            <v>N/T</v>
          </cell>
        </row>
        <row r="650">
          <cell r="J650" t="str">
            <v>42-04-02-00-0642</v>
          </cell>
          <cell r="K650" t="str">
            <v>42-1410</v>
          </cell>
          <cell r="L650" t="str">
            <v>42-04-02-00-0642</v>
          </cell>
          <cell r="M650" t="str">
            <v>Silla giratoria regulable con pistón aire color negro 5 ruedas</v>
          </cell>
          <cell r="O650" t="str">
            <v>SILLAS</v>
          </cell>
          <cell r="P650">
            <v>42500</v>
          </cell>
          <cell r="T650" t="str">
            <v>Bueno</v>
          </cell>
          <cell r="U650" t="str">
            <v>N/T</v>
          </cell>
        </row>
        <row r="651">
          <cell r="J651" t="str">
            <v>42-04-02-00-0643</v>
          </cell>
          <cell r="K651" t="str">
            <v>42-3462</v>
          </cell>
          <cell r="L651" t="str">
            <v>42-04-02-00-0643</v>
          </cell>
          <cell r="M651" t="str">
            <v>Silla Computacion color azul con apoyo de brazos 5 ruedas</v>
          </cell>
          <cell r="O651" t="str">
            <v>SILLAS</v>
          </cell>
          <cell r="P651">
            <v>42500</v>
          </cell>
          <cell r="T651" t="str">
            <v>Bueno</v>
          </cell>
          <cell r="U651" t="str">
            <v>N/T</v>
          </cell>
        </row>
        <row r="652">
          <cell r="J652" t="str">
            <v>42-05-02-01-0644</v>
          </cell>
          <cell r="K652" t="str">
            <v>42-3445</v>
          </cell>
          <cell r="L652" t="str">
            <v>42-05-02-01-0644</v>
          </cell>
          <cell r="M652" t="str">
            <v>Otoscopio Welch allyn Mod. Pocker Junior</v>
          </cell>
          <cell r="O652" t="str">
            <v>EQUIPOS CLINICOS</v>
          </cell>
          <cell r="P652">
            <v>50000</v>
          </cell>
          <cell r="T652" t="str">
            <v>Bueno</v>
          </cell>
          <cell r="U652" t="str">
            <v>Pocker Junior.</v>
          </cell>
        </row>
        <row r="653">
          <cell r="J653" t="str">
            <v>42-05-02-01-0645</v>
          </cell>
          <cell r="K653" t="str">
            <v>42-307</v>
          </cell>
          <cell r="L653" t="str">
            <v>42-05-02-01-0645</v>
          </cell>
          <cell r="M653" t="str">
            <v>Camilla fija metálica color blanco tapizada en pergamoide color café de  180x80x60 cms.</v>
          </cell>
          <cell r="O653" t="str">
            <v>EQUIPOS CLINICOS</v>
          </cell>
          <cell r="P653">
            <v>86456</v>
          </cell>
          <cell r="T653" t="str">
            <v>Bueno</v>
          </cell>
          <cell r="U653" t="str">
            <v>N/T</v>
          </cell>
        </row>
        <row r="654">
          <cell r="J654" t="str">
            <v>42-05-02-01-0646</v>
          </cell>
          <cell r="K654" t="str">
            <v>42-300</v>
          </cell>
          <cell r="L654" t="str">
            <v>42-05-02-01-0646</v>
          </cell>
          <cell r="M654" t="str">
            <v>Escabel mixto barniz natural, 2 peldaños</v>
          </cell>
          <cell r="O654" t="str">
            <v>EQUIPOS CLINICOS</v>
          </cell>
          <cell r="P654">
            <v>17850</v>
          </cell>
          <cell r="T654" t="str">
            <v>Bueno</v>
          </cell>
          <cell r="U654" t="str">
            <v>N/T</v>
          </cell>
        </row>
        <row r="655">
          <cell r="J655" t="str">
            <v>42-04-06-00-0647</v>
          </cell>
          <cell r="K655" t="str">
            <v>42-289</v>
          </cell>
          <cell r="L655" t="str">
            <v>42-04-06-00-0647</v>
          </cell>
          <cell r="M655" t="str">
            <v>Vitrina mixta con vidrio, 1 puerta 3 divisiones 150x60x32 cms</v>
          </cell>
          <cell r="O655" t="str">
            <v>REPISA</v>
          </cell>
          <cell r="P655">
            <v>145214</v>
          </cell>
          <cell r="T655" t="str">
            <v>Bueno</v>
          </cell>
          <cell r="U655" t="str">
            <v>N/T</v>
          </cell>
        </row>
        <row r="656">
          <cell r="J656" t="str">
            <v>42-04-06-00-0648</v>
          </cell>
          <cell r="K656" t="str">
            <v>42-311</v>
          </cell>
          <cell r="L656" t="str">
            <v>42-04-06-00-0648</v>
          </cell>
          <cell r="M656" t="str">
            <v xml:space="preserve">Vitrina metálica color blanco, 2 puertas 98x82x33 cms. </v>
          </cell>
          <cell r="O656" t="str">
            <v>REPISA</v>
          </cell>
          <cell r="P656">
            <v>150000</v>
          </cell>
          <cell r="T656" t="str">
            <v>Bueno</v>
          </cell>
          <cell r="U656" t="str">
            <v>N/T</v>
          </cell>
        </row>
        <row r="657">
          <cell r="J657" t="str">
            <v>42-05-02-01-0649</v>
          </cell>
          <cell r="K657" t="str">
            <v>42-2649</v>
          </cell>
          <cell r="L657" t="str">
            <v>42-05-02-01-0649</v>
          </cell>
          <cell r="M657" t="str">
            <v>Caja metálica acero inox. 36x24x10 cms.</v>
          </cell>
          <cell r="O657" t="str">
            <v>EQUIPOS CLINICOS</v>
          </cell>
          <cell r="P657">
            <v>25000</v>
          </cell>
          <cell r="T657" t="str">
            <v>Bueno</v>
          </cell>
          <cell r="U657" t="str">
            <v>N/T</v>
          </cell>
        </row>
        <row r="658">
          <cell r="J658" t="str">
            <v>42-05-02-01-0650</v>
          </cell>
          <cell r="K658" t="str">
            <v>42-2385</v>
          </cell>
          <cell r="L658" t="str">
            <v>42-05-02-01-0650</v>
          </cell>
          <cell r="M658" t="str">
            <v>Esfingomanómetro</v>
          </cell>
          <cell r="O658" t="str">
            <v>EQUIPOS CLINICOS</v>
          </cell>
          <cell r="P658">
            <v>49000</v>
          </cell>
          <cell r="T658" t="str">
            <v>Bueno</v>
          </cell>
          <cell r="U658" t="str">
            <v>N/T</v>
          </cell>
        </row>
        <row r="659">
          <cell r="J659" t="str">
            <v>42-05-02-01-0651</v>
          </cell>
          <cell r="K659" t="str">
            <v>42-3401</v>
          </cell>
          <cell r="L659" t="str">
            <v>42-05-02-01-0651</v>
          </cell>
          <cell r="M659" t="str">
            <v>Glucómetro Accu-Chek S/Nº 8517193597</v>
          </cell>
          <cell r="O659" t="str">
            <v>EQUIPOS CLINICOS</v>
          </cell>
          <cell r="P659">
            <v>51075</v>
          </cell>
          <cell r="T659" t="str">
            <v>Bueno</v>
          </cell>
          <cell r="U659" t="str">
            <v>Accu</v>
          </cell>
        </row>
        <row r="660">
          <cell r="J660" t="str">
            <v>42-04-03-00-0652</v>
          </cell>
          <cell r="K660" t="str">
            <v>42-3480</v>
          </cell>
          <cell r="L660" t="str">
            <v>42-04-03-00-0652</v>
          </cell>
          <cell r="M660" t="str">
            <v>Escritorio de computacion con 1 cajon, 1 bandeja color nogal con plomo de 121x75x61</v>
          </cell>
          <cell r="O660" t="str">
            <v>ESCRITORIOS</v>
          </cell>
          <cell r="P660">
            <v>83300</v>
          </cell>
          <cell r="T660" t="str">
            <v>Bueno</v>
          </cell>
          <cell r="U660" t="str">
            <v>N/T</v>
          </cell>
        </row>
        <row r="661">
          <cell r="J661" t="str">
            <v>42-04-05-00-0653</v>
          </cell>
          <cell r="K661" t="str">
            <v>42-342 B</v>
          </cell>
          <cell r="L661" t="str">
            <v>42-04-05-00-0653</v>
          </cell>
          <cell r="M661" t="str">
            <v>Kardex metálico con 4 gabetas</v>
          </cell>
          <cell r="O661" t="str">
            <v>KARDEX</v>
          </cell>
          <cell r="P661">
            <v>149671</v>
          </cell>
          <cell r="T661" t="str">
            <v>Bueno</v>
          </cell>
          <cell r="U661" t="str">
            <v>N/T</v>
          </cell>
        </row>
        <row r="662">
          <cell r="J662" t="str">
            <v>42-04-05-00-0654</v>
          </cell>
          <cell r="K662" t="str">
            <v>42-3358</v>
          </cell>
          <cell r="L662" t="str">
            <v>42-04-05-00-0654</v>
          </cell>
          <cell r="M662" t="str">
            <v>Kardex melamina color nogal, 3 cajones 48x60x90 cms.</v>
          </cell>
          <cell r="O662" t="str">
            <v>KARDEX</v>
          </cell>
          <cell r="P662">
            <v>120000</v>
          </cell>
          <cell r="T662" t="str">
            <v>Bueno</v>
          </cell>
          <cell r="U662" t="str">
            <v>N/T</v>
          </cell>
        </row>
        <row r="663">
          <cell r="J663" t="str">
            <v>42-04-06-00-0655</v>
          </cell>
          <cell r="K663" t="str">
            <v>42-2693</v>
          </cell>
          <cell r="L663" t="str">
            <v>42-04-06-00-0655</v>
          </cell>
          <cell r="M663" t="str">
            <v>Mueble melamina blanca con 3 puertas, 1 cajón, 1 lavaplatos, 1 llave  combinación.</v>
          </cell>
          <cell r="O663" t="str">
            <v>REPISA</v>
          </cell>
          <cell r="P663">
            <v>96511</v>
          </cell>
          <cell r="T663" t="str">
            <v>Bueno</v>
          </cell>
          <cell r="U663" t="str">
            <v>N/T</v>
          </cell>
        </row>
        <row r="664">
          <cell r="J664" t="str">
            <v>42-04-07-00-0656</v>
          </cell>
          <cell r="K664" t="str">
            <v>42-1285</v>
          </cell>
          <cell r="L664" t="str">
            <v>42-04-07-00-0656</v>
          </cell>
          <cell r="M664" t="str">
            <v>Mueble para televisor y video, 2 puertas y ruedas de 120x60x60 cms. enchapado en Eucaliptus con cerraduras</v>
          </cell>
          <cell r="O664" t="str">
            <v>OTROS</v>
          </cell>
          <cell r="P664">
            <v>125487</v>
          </cell>
          <cell r="T664" t="str">
            <v>Bueno</v>
          </cell>
          <cell r="U664" t="str">
            <v>N/T</v>
          </cell>
        </row>
        <row r="665">
          <cell r="J665" t="str">
            <v>42-04-06-00-0657</v>
          </cell>
          <cell r="K665" t="str">
            <v>42-2694</v>
          </cell>
          <cell r="L665" t="str">
            <v>42-04-06-00-0657</v>
          </cell>
          <cell r="M665" t="str">
            <v>Mueble pared melamina blanca, 1 compartimento 135x42x35 cms.</v>
          </cell>
          <cell r="O665" t="str">
            <v>REPISA</v>
          </cell>
          <cell r="P665">
            <v>80000</v>
          </cell>
          <cell r="T665" t="str">
            <v>Bueno</v>
          </cell>
          <cell r="U665" t="str">
            <v>N/T</v>
          </cell>
        </row>
        <row r="666">
          <cell r="J666" t="str">
            <v>42-04-06-00-0658</v>
          </cell>
          <cell r="K666" t="str">
            <v>42-2695</v>
          </cell>
          <cell r="L666" t="str">
            <v>42-04-06-00-0658</v>
          </cell>
          <cell r="M666" t="str">
            <v>Mueble pared masisa blanca, 1 compartimento 114x43x30 cms.</v>
          </cell>
          <cell r="O666" t="str">
            <v>REPISA</v>
          </cell>
          <cell r="P666">
            <v>95626</v>
          </cell>
          <cell r="T666" t="str">
            <v>Bueno</v>
          </cell>
          <cell r="U666" t="str">
            <v>N/T</v>
          </cell>
        </row>
        <row r="667">
          <cell r="J667" t="str">
            <v>42-04-06-00-0659</v>
          </cell>
          <cell r="K667" t="str">
            <v>42-366</v>
          </cell>
          <cell r="L667" t="str">
            <v>42-04-06-00-0659</v>
          </cell>
          <cell r="M667" t="str">
            <v>Mueble de madera barniz natural con 11 cajones de 120x49x131 cms.</v>
          </cell>
          <cell r="O667" t="str">
            <v>REPISA</v>
          </cell>
          <cell r="P667">
            <v>254654</v>
          </cell>
          <cell r="T667" t="str">
            <v>Bueno</v>
          </cell>
          <cell r="U667" t="str">
            <v>N/T</v>
          </cell>
        </row>
        <row r="668">
          <cell r="J668" t="str">
            <v>42-05-01-01-0660</v>
          </cell>
          <cell r="K668" t="str">
            <v>42-3186</v>
          </cell>
          <cell r="L668" t="str">
            <v>42-05-01-01-0660</v>
          </cell>
          <cell r="M668" t="str">
            <v>Perforador Isofit Mod. PP-35 color plomo</v>
          </cell>
          <cell r="O668" t="str">
            <v>EQUIPO DE OFICINA</v>
          </cell>
          <cell r="P668">
            <v>10000</v>
          </cell>
          <cell r="T668" t="str">
            <v>Bueno</v>
          </cell>
          <cell r="U668" t="str">
            <v>Isofit</v>
          </cell>
        </row>
        <row r="669">
          <cell r="J669" t="str">
            <v>42-04-02-00-0661</v>
          </cell>
          <cell r="K669" t="str">
            <v>42-3463</v>
          </cell>
          <cell r="L669" t="str">
            <v>42-04-02-00-0661</v>
          </cell>
          <cell r="M669" t="str">
            <v>silla de computacion de color azul con 5 ruedas.</v>
          </cell>
          <cell r="O669" t="str">
            <v>SILLAS</v>
          </cell>
          <cell r="P669">
            <v>42500</v>
          </cell>
          <cell r="T669" t="str">
            <v>Bueno</v>
          </cell>
          <cell r="U669" t="str">
            <v>N/T</v>
          </cell>
        </row>
        <row r="670">
          <cell r="J670" t="str">
            <v>42-04-02-00-0662</v>
          </cell>
          <cell r="K670" t="str">
            <v>42-1604</v>
          </cell>
          <cell r="L670" t="str">
            <v>42-04-02-00-0662</v>
          </cell>
          <cell r="M670" t="str">
            <v>Silla computación 5 ruedas con apoyo brazos color azul</v>
          </cell>
          <cell r="O670" t="str">
            <v>SILLAS</v>
          </cell>
          <cell r="P670">
            <v>42500</v>
          </cell>
          <cell r="T670" t="str">
            <v>Bueno</v>
          </cell>
          <cell r="U670" t="str">
            <v>N/T</v>
          </cell>
        </row>
        <row r="671">
          <cell r="J671" t="str">
            <v>42-04-02-00-0663</v>
          </cell>
          <cell r="K671" t="str">
            <v>42-1998</v>
          </cell>
          <cell r="L671" t="str">
            <v>42-04-02-00-0663</v>
          </cell>
          <cell r="M671" t="str">
            <v>Silla Ergonometrica color azul, 5 ruedas ( MEL )</v>
          </cell>
          <cell r="O671" t="str">
            <v>SILLAS</v>
          </cell>
          <cell r="P671">
            <v>42500</v>
          </cell>
          <cell r="T671" t="str">
            <v>Bueno</v>
          </cell>
          <cell r="U671" t="str">
            <v>N/T</v>
          </cell>
        </row>
        <row r="672">
          <cell r="J672" t="str">
            <v>42-04-07-00-0664</v>
          </cell>
          <cell r="K672" t="str">
            <v>42-364</v>
          </cell>
          <cell r="L672" t="str">
            <v>42-04-07-00-0664</v>
          </cell>
          <cell r="M672" t="str">
            <v>Piso giratorio metálico color blanco</v>
          </cell>
          <cell r="O672" t="str">
            <v>OTROS</v>
          </cell>
          <cell r="P672">
            <v>25490</v>
          </cell>
          <cell r="T672" t="str">
            <v>Bueno</v>
          </cell>
          <cell r="U672" t="str">
            <v>N/T</v>
          </cell>
        </row>
        <row r="673">
          <cell r="J673" t="str">
            <v>42-05-02-01-0665</v>
          </cell>
          <cell r="K673" t="str">
            <v>42-682</v>
          </cell>
          <cell r="L673" t="str">
            <v>42-05-02-01-0665</v>
          </cell>
          <cell r="M673" t="str">
            <v>Camilla metálica tapizada en tevinil verde</v>
          </cell>
          <cell r="O673" t="str">
            <v>EQUIPOS CLINICOS</v>
          </cell>
          <cell r="P673">
            <v>83300</v>
          </cell>
          <cell r="T673" t="str">
            <v>Bueno</v>
          </cell>
          <cell r="U673" t="str">
            <v>N/T</v>
          </cell>
        </row>
        <row r="674">
          <cell r="J674" t="str">
            <v>42-05-02-01-0666</v>
          </cell>
          <cell r="K674" t="str">
            <v>42-351</v>
          </cell>
          <cell r="L674" t="str">
            <v>42-05-02-01-0666</v>
          </cell>
          <cell r="M674" t="str">
            <v>Pesa para adulto marca Detecto con cartabón</v>
          </cell>
          <cell r="O674" t="str">
            <v>EQUIPOS CLINICOS</v>
          </cell>
          <cell r="P674">
            <v>165648</v>
          </cell>
          <cell r="T674" t="str">
            <v>Bueno</v>
          </cell>
          <cell r="U674" t="str">
            <v>N/T</v>
          </cell>
        </row>
        <row r="675">
          <cell r="J675" t="str">
            <v>42-05-02-01-0667</v>
          </cell>
          <cell r="K675" t="str">
            <v>42-3404</v>
          </cell>
          <cell r="L675" t="str">
            <v>42-05-02-01-0667</v>
          </cell>
          <cell r="M675" t="str">
            <v>Pesa pedriatrica marca seca cap. 16 kg mod 725 1021009  S/N  2725251091750</v>
          </cell>
          <cell r="O675" t="str">
            <v>EQUIPOS CLINICOS</v>
          </cell>
          <cell r="P675">
            <v>169546</v>
          </cell>
          <cell r="T675" t="str">
            <v>Bueno</v>
          </cell>
          <cell r="U675" t="str">
            <v>Seca</v>
          </cell>
        </row>
        <row r="676">
          <cell r="J676" t="str">
            <v>42-05-01-01-0668</v>
          </cell>
          <cell r="K676" t="str">
            <v>42-1960</v>
          </cell>
          <cell r="L676" t="str">
            <v>42-05-01-01-0668</v>
          </cell>
          <cell r="M676" t="str">
            <v>Citófono/ teléfono marca Nortel Network, Modelo 7000</v>
          </cell>
          <cell r="O676" t="str">
            <v>EQUIPO DE OFICINA</v>
          </cell>
          <cell r="P676">
            <v>36000</v>
          </cell>
          <cell r="T676" t="str">
            <v>Bueno</v>
          </cell>
          <cell r="U676" t="str">
            <v>Nortel Network</v>
          </cell>
        </row>
        <row r="677">
          <cell r="J677" t="str">
            <v>42-05-01-01-0669</v>
          </cell>
          <cell r="K677" t="str">
            <v>42-3495</v>
          </cell>
          <cell r="L677" t="str">
            <v>42-05-01-01-0669</v>
          </cell>
          <cell r="M677" t="str">
            <v>Radio cd marca RCA mod rcd</v>
          </cell>
          <cell r="O677" t="str">
            <v>EQUIPO DE OFICINA</v>
          </cell>
          <cell r="P677">
            <v>53710</v>
          </cell>
          <cell r="T677" t="str">
            <v>Bueno</v>
          </cell>
          <cell r="U677" t="str">
            <v>RCA</v>
          </cell>
        </row>
        <row r="678">
          <cell r="J678" t="str">
            <v>42-05-01-01-0670</v>
          </cell>
          <cell r="K678" t="str">
            <v>42-336</v>
          </cell>
          <cell r="L678" t="str">
            <v>42-05-01-01-0670</v>
          </cell>
          <cell r="M678" t="str">
            <v>Refrigerador marca Philips 2 puertas 59x60x167</v>
          </cell>
          <cell r="O678" t="str">
            <v>EQUIPO DE OFICINA</v>
          </cell>
          <cell r="P678">
            <v>202300</v>
          </cell>
          <cell r="T678" t="str">
            <v>Bueno</v>
          </cell>
          <cell r="U678" t="str">
            <v>Philips</v>
          </cell>
        </row>
        <row r="679">
          <cell r="J679" t="str">
            <v>42-05-01-01-0671</v>
          </cell>
          <cell r="K679" t="str">
            <v>42-3167</v>
          </cell>
          <cell r="L679" t="str">
            <v>42-05-01-01-0671</v>
          </cell>
          <cell r="M679" t="str">
            <v>Refrigerador marca SIBIR color verde, 2 puertas 145x58 cms.</v>
          </cell>
          <cell r="O679" t="str">
            <v>EQUIPO DE OFICINA</v>
          </cell>
          <cell r="P679">
            <v>158240</v>
          </cell>
          <cell r="T679" t="str">
            <v>Bueno</v>
          </cell>
          <cell r="U679" t="str">
            <v>Sibir</v>
          </cell>
        </row>
        <row r="680">
          <cell r="J680" t="str">
            <v>42-05-02-01-0672</v>
          </cell>
          <cell r="K680" t="str">
            <v>42-1418</v>
          </cell>
          <cell r="L680" t="str">
            <v>42-05-02-01-0672</v>
          </cell>
          <cell r="M680" t="str">
            <v>Cartabón de madera adulto</v>
          </cell>
          <cell r="O680" t="str">
            <v>EQUIPOS CLINICOS</v>
          </cell>
          <cell r="P680">
            <v>40000</v>
          </cell>
          <cell r="T680" t="str">
            <v>Bueno</v>
          </cell>
          <cell r="U680" t="str">
            <v>N/T</v>
          </cell>
        </row>
        <row r="681">
          <cell r="J681" t="str">
            <v>42-04-06-00-0673</v>
          </cell>
          <cell r="K681" t="str">
            <v>42-339</v>
          </cell>
          <cell r="L681" t="str">
            <v>42-04-06-00-0673</v>
          </cell>
          <cell r="M681" t="str">
            <v>Estante de madera barniz natural con puerta de vidrio de 121x16x46 cms.</v>
          </cell>
          <cell r="O681" t="str">
            <v>REPISA</v>
          </cell>
          <cell r="P681">
            <v>68545</v>
          </cell>
          <cell r="T681" t="str">
            <v>Bueno</v>
          </cell>
          <cell r="U681" t="str">
            <v>N/T</v>
          </cell>
        </row>
        <row r="682">
          <cell r="J682" t="str">
            <v>42-04-07-00-0674</v>
          </cell>
          <cell r="K682" t="str">
            <v>42-1082</v>
          </cell>
          <cell r="L682" t="str">
            <v>42-04-07-00-0674</v>
          </cell>
          <cell r="M682" t="str">
            <v>Loker metálico verde/plomo marca Mindugar</v>
          </cell>
          <cell r="O682" t="str">
            <v>OTROS</v>
          </cell>
          <cell r="P682">
            <v>37500</v>
          </cell>
          <cell r="T682" t="str">
            <v>Bueno</v>
          </cell>
          <cell r="U682" t="str">
            <v>Mindugar</v>
          </cell>
        </row>
        <row r="683">
          <cell r="J683" t="str">
            <v>42-04-06-00-0675</v>
          </cell>
          <cell r="K683" t="str">
            <v>42-337</v>
          </cell>
          <cell r="L683" t="str">
            <v>42-04-06-00-0675</v>
          </cell>
          <cell r="M683" t="str">
            <v>Mueble mudador blanco de 150x85x60 cms., 3 puertas en melamina  blanca con colchoneta de 120x60 cms. en tevinil café</v>
          </cell>
          <cell r="O683" t="str">
            <v>REPISA</v>
          </cell>
          <cell r="P683">
            <v>148290</v>
          </cell>
          <cell r="T683" t="str">
            <v>Bueno</v>
          </cell>
          <cell r="U683" t="str">
            <v>N/T</v>
          </cell>
        </row>
        <row r="684">
          <cell r="J684" t="str">
            <v>FN-05-02-01-0676</v>
          </cell>
          <cell r="K684" t="str">
            <v>42-2420</v>
          </cell>
          <cell r="L684" t="str">
            <v>FN-05-02-01-0676</v>
          </cell>
          <cell r="M684" t="str">
            <v>Riñón acero inox. 20 cms.</v>
          </cell>
          <cell r="O684" t="str">
            <v>EQUIPOS CLINICOS FUNGIBLE / NOMINABLE</v>
          </cell>
          <cell r="P684">
            <v>20000</v>
          </cell>
          <cell r="T684" t="str">
            <v>Bueno</v>
          </cell>
          <cell r="U684" t="str">
            <v>N/T</v>
          </cell>
        </row>
        <row r="685">
          <cell r="J685" t="str">
            <v>42-05-02-01-0677</v>
          </cell>
          <cell r="K685" t="str">
            <v>42-2428</v>
          </cell>
          <cell r="L685" t="str">
            <v>42-05-02-01-0677</v>
          </cell>
          <cell r="M685" t="str">
            <v>Caja con tapa de acero inoxidable de 31x20 cms.</v>
          </cell>
          <cell r="O685" t="str">
            <v>EQUIPOS CLINICOS</v>
          </cell>
          <cell r="P685">
            <v>15000</v>
          </cell>
          <cell r="T685" t="str">
            <v>Bueno</v>
          </cell>
          <cell r="U685" t="str">
            <v>N/T</v>
          </cell>
        </row>
        <row r="686">
          <cell r="J686" t="str">
            <v>42-05-02-01-0678</v>
          </cell>
          <cell r="K686" t="str">
            <v>42-2429</v>
          </cell>
          <cell r="L686" t="str">
            <v>42-05-02-01-0678</v>
          </cell>
          <cell r="M686" t="str">
            <v>Caja con tapa de acero inoxidable de 23 ½ x 13 ½ x 5 cms.</v>
          </cell>
          <cell r="O686" t="str">
            <v>EQUIPOS CLINICOS</v>
          </cell>
          <cell r="P686">
            <v>15000</v>
          </cell>
          <cell r="T686" t="str">
            <v>Bueno</v>
          </cell>
          <cell r="U686" t="str">
            <v>N/T</v>
          </cell>
        </row>
        <row r="687">
          <cell r="J687" t="str">
            <v>42-05-02-01-0679</v>
          </cell>
          <cell r="K687" t="str">
            <v>42-2431</v>
          </cell>
          <cell r="L687" t="str">
            <v>42-05-02-01-0679</v>
          </cell>
          <cell r="M687" t="str">
            <v>Caja con tapa acero inoxidable 211x71x4  cms.</v>
          </cell>
          <cell r="O687" t="str">
            <v>EQUIPOS CLINICOS</v>
          </cell>
          <cell r="P687">
            <v>15000</v>
          </cell>
          <cell r="T687" t="str">
            <v>Bueno</v>
          </cell>
          <cell r="U687" t="str">
            <v>N/T</v>
          </cell>
        </row>
        <row r="688">
          <cell r="J688" t="str">
            <v>42-05-02-01-0680</v>
          </cell>
          <cell r="K688" t="str">
            <v>42-2432</v>
          </cell>
          <cell r="L688" t="str">
            <v>42-05-02-01-0680</v>
          </cell>
          <cell r="M688" t="str">
            <v>Caja con tapa acero inoxidable 211x71x4  cms.</v>
          </cell>
          <cell r="O688" t="str">
            <v>EQUIPOS CLINICOS</v>
          </cell>
          <cell r="P688">
            <v>15000</v>
          </cell>
          <cell r="T688" t="str">
            <v>Bueno</v>
          </cell>
          <cell r="U688" t="str">
            <v>N/T</v>
          </cell>
        </row>
        <row r="689">
          <cell r="J689" t="str">
            <v>42-05-02-01-0681</v>
          </cell>
          <cell r="K689" t="str">
            <v>42-2433</v>
          </cell>
          <cell r="L689" t="str">
            <v>42-05-02-01-0681</v>
          </cell>
          <cell r="M689" t="str">
            <v>Caja con tapa acero inoxidable 211x71x4  cms.</v>
          </cell>
          <cell r="O689" t="str">
            <v>EQUIPOS CLINICOS</v>
          </cell>
          <cell r="P689">
            <v>15000</v>
          </cell>
          <cell r="T689" t="str">
            <v>Bueno</v>
          </cell>
          <cell r="U689" t="str">
            <v>N/T</v>
          </cell>
        </row>
        <row r="690">
          <cell r="J690" t="str">
            <v>42-05-02-01-0682</v>
          </cell>
          <cell r="K690" t="str">
            <v>42-2438</v>
          </cell>
          <cell r="L690" t="str">
            <v>42-05-02-01-0682</v>
          </cell>
          <cell r="M690" t="str">
            <v>Caja térmico marca Thermo de 50x29x30 azul con tapa blanca</v>
          </cell>
          <cell r="O690" t="str">
            <v>EQUIPOS CLINICOS</v>
          </cell>
          <cell r="P690">
            <v>20000</v>
          </cell>
          <cell r="T690" t="str">
            <v>Bueno</v>
          </cell>
          <cell r="U690" t="str">
            <v>N/T</v>
          </cell>
        </row>
        <row r="691">
          <cell r="J691" t="str">
            <v>42-05-02-01-0683</v>
          </cell>
          <cell r="K691" t="str">
            <v>42-2434</v>
          </cell>
          <cell r="L691" t="str">
            <v>42-05-02-01-0683</v>
          </cell>
          <cell r="M691" t="str">
            <v>Termo plástico para vacunas color plomo</v>
          </cell>
          <cell r="O691" t="str">
            <v>EQUIPOS CLINICOS</v>
          </cell>
          <cell r="P691">
            <v>28542</v>
          </cell>
          <cell r="T691" t="str">
            <v>Bueno</v>
          </cell>
          <cell r="U691" t="str">
            <v>N/T</v>
          </cell>
        </row>
        <row r="692">
          <cell r="J692" t="str">
            <v>42-05-02-01-0684</v>
          </cell>
          <cell r="K692" t="str">
            <v>42-2435</v>
          </cell>
          <cell r="L692" t="str">
            <v>42-05-02-01-0684</v>
          </cell>
          <cell r="M692" t="str">
            <v>Termo plástico para vacunas color plomo</v>
          </cell>
          <cell r="O692" t="str">
            <v>EQUIPOS CLINICOS</v>
          </cell>
          <cell r="P692">
            <v>28542</v>
          </cell>
          <cell r="T692" t="str">
            <v>Bueno</v>
          </cell>
          <cell r="U692" t="str">
            <v>N/T</v>
          </cell>
        </row>
        <row r="693">
          <cell r="J693" t="str">
            <v>42-05-02-01-0685</v>
          </cell>
          <cell r="K693" t="str">
            <v>42-2436</v>
          </cell>
          <cell r="L693" t="str">
            <v>42-05-02-01-0685</v>
          </cell>
          <cell r="M693" t="str">
            <v>Termo plástico para vacunas color plomo</v>
          </cell>
          <cell r="O693" t="str">
            <v>EQUIPOS CLINICOS</v>
          </cell>
          <cell r="P693">
            <v>28542</v>
          </cell>
          <cell r="T693" t="str">
            <v>Bueno</v>
          </cell>
          <cell r="U693" t="str">
            <v>N/T</v>
          </cell>
        </row>
        <row r="694">
          <cell r="J694" t="str">
            <v>42-05-02-01-0686</v>
          </cell>
          <cell r="K694" t="str">
            <v>42-2437</v>
          </cell>
          <cell r="L694" t="str">
            <v>42-05-02-01-0686</v>
          </cell>
          <cell r="M694" t="str">
            <v>Termo plástico para vacunas color plomo</v>
          </cell>
          <cell r="O694" t="str">
            <v>EQUIPOS CLINICOS</v>
          </cell>
          <cell r="P694">
            <v>28542</v>
          </cell>
          <cell r="T694" t="str">
            <v>Bueno</v>
          </cell>
          <cell r="U694" t="str">
            <v>N/T</v>
          </cell>
        </row>
        <row r="695">
          <cell r="J695" t="str">
            <v>42-05-02-01-0687</v>
          </cell>
          <cell r="K695" t="str">
            <v>24-1486</v>
          </cell>
          <cell r="L695" t="str">
            <v>42-05-02-01-0687</v>
          </cell>
          <cell r="M695" t="str">
            <v>Termo blanco con tapa azul</v>
          </cell>
          <cell r="O695" t="str">
            <v>EQUIPOS CLINICOS</v>
          </cell>
          <cell r="P695">
            <v>28542</v>
          </cell>
          <cell r="T695" t="str">
            <v>Bueno</v>
          </cell>
          <cell r="U695" t="str">
            <v>N/T</v>
          </cell>
        </row>
        <row r="696">
          <cell r="J696" t="str">
            <v>42-05-01-01-0688</v>
          </cell>
          <cell r="K696" t="str">
            <v>42-1808</v>
          </cell>
          <cell r="L696" t="str">
            <v>42-05-01-01-0688</v>
          </cell>
          <cell r="M696" t="str">
            <v>Estufa  oleoeléctrica marca Somela Mod. 2010T S/Nº 03051499</v>
          </cell>
          <cell r="O696" t="str">
            <v>EQUIPO DE OFICINA</v>
          </cell>
          <cell r="P696">
            <v>59488</v>
          </cell>
          <cell r="T696" t="str">
            <v>Bueno</v>
          </cell>
          <cell r="U696" t="str">
            <v>Somela</v>
          </cell>
        </row>
        <row r="697">
          <cell r="J697" t="str">
            <v>42-05-01-01-0689</v>
          </cell>
          <cell r="K697" t="str">
            <v>42-2690</v>
          </cell>
          <cell r="L697" t="str">
            <v>42-05-01-01-0689</v>
          </cell>
          <cell r="M697" t="str">
            <v>Ventilador pedestal marca Airolite Mod. V 16P3 N/Sº 5001888</v>
          </cell>
          <cell r="O697" t="str">
            <v>EQUIPO DE OFICINA</v>
          </cell>
          <cell r="P697">
            <v>36452</v>
          </cell>
          <cell r="T697" t="str">
            <v>Bueno</v>
          </cell>
          <cell r="U697" t="str">
            <v>Airolite</v>
          </cell>
        </row>
        <row r="698">
          <cell r="J698" t="str">
            <v>42-05-02-01-0690</v>
          </cell>
          <cell r="K698" t="str">
            <v>42-355</v>
          </cell>
          <cell r="L698" t="str">
            <v>42-05-02-01-0690</v>
          </cell>
          <cell r="M698" t="str">
            <v>Mesa ginecológica color café</v>
          </cell>
          <cell r="O698" t="str">
            <v>EQUIPOS CLINICOS</v>
          </cell>
          <cell r="P698">
            <v>52456</v>
          </cell>
          <cell r="T698" t="str">
            <v>Bueno</v>
          </cell>
          <cell r="U698" t="str">
            <v>N/T</v>
          </cell>
        </row>
        <row r="699">
          <cell r="J699" t="str">
            <v>42-04-03-00-0691</v>
          </cell>
          <cell r="K699" t="str">
            <v>42-3486</v>
          </cell>
          <cell r="L699" t="str">
            <v>42-04-03-00-0691</v>
          </cell>
          <cell r="M699" t="str">
            <v>Escritorio de computacion con, 1 cajon, 1 bandeja color nogal con plomo de 121x75x61</v>
          </cell>
          <cell r="O699" t="str">
            <v>ESCRITORIOS</v>
          </cell>
          <cell r="P699">
            <v>83300</v>
          </cell>
          <cell r="T699" t="str">
            <v>Bueno</v>
          </cell>
          <cell r="U699" t="str">
            <v>N/T</v>
          </cell>
        </row>
        <row r="700">
          <cell r="J700" t="str">
            <v>42-04-07-00-0692</v>
          </cell>
          <cell r="K700" t="str">
            <v>42-374</v>
          </cell>
          <cell r="L700" t="str">
            <v>42-04-07-00-0692</v>
          </cell>
          <cell r="M700" t="str">
            <v>Lámpara marca Skypet</v>
          </cell>
          <cell r="O700" t="str">
            <v>OTROS</v>
          </cell>
          <cell r="P700">
            <v>10000</v>
          </cell>
          <cell r="T700" t="str">
            <v>Bueno</v>
          </cell>
          <cell r="U700" t="str">
            <v>Skypet</v>
          </cell>
        </row>
        <row r="701">
          <cell r="J701" t="str">
            <v>42-04-06-00-0693</v>
          </cell>
          <cell r="K701" t="str">
            <v>42-362</v>
          </cell>
          <cell r="L701" t="str">
            <v>42-04-06-00-0693</v>
          </cell>
          <cell r="M701" t="str">
            <v>Mueble de madera, barniz natural, puertas corred. 1 cajón de 86x62x50  cms.</v>
          </cell>
          <cell r="O701" t="str">
            <v>REPISA</v>
          </cell>
          <cell r="P701">
            <v>254654</v>
          </cell>
          <cell r="T701" t="str">
            <v>Bueno</v>
          </cell>
          <cell r="U701" t="str">
            <v>N/T</v>
          </cell>
        </row>
        <row r="702">
          <cell r="J702" t="str">
            <v>42-04-05-00-0694</v>
          </cell>
          <cell r="K702" t="str">
            <v>42-2691</v>
          </cell>
          <cell r="L702" t="str">
            <v>42-04-05-00-0694</v>
          </cell>
          <cell r="M702" t="str">
            <v>Mueble melamina blanco 4 divisiones 105x55x85 cms.</v>
          </cell>
          <cell r="O702" t="str">
            <v>KARDEX</v>
          </cell>
          <cell r="P702">
            <v>78000</v>
          </cell>
          <cell r="T702" t="str">
            <v>Bueno</v>
          </cell>
          <cell r="U702" t="str">
            <v>N/T</v>
          </cell>
        </row>
        <row r="703">
          <cell r="J703" t="str">
            <v>42-04-07-00-0695</v>
          </cell>
          <cell r="K703" t="str">
            <v>42-374-B</v>
          </cell>
          <cell r="L703" t="str">
            <v>42-04-07-00-0695</v>
          </cell>
          <cell r="M703" t="str">
            <v>Percha paragüero color blanco</v>
          </cell>
          <cell r="O703" t="str">
            <v>OTROS</v>
          </cell>
          <cell r="P703">
            <v>30000</v>
          </cell>
          <cell r="T703" t="str">
            <v>Bueno</v>
          </cell>
          <cell r="U703" t="str">
            <v>N/T</v>
          </cell>
        </row>
        <row r="704">
          <cell r="J704" t="str">
            <v>42-04-02-00-0696</v>
          </cell>
          <cell r="K704" t="str">
            <v>42-1192</v>
          </cell>
          <cell r="L704" t="str">
            <v>42-04-02-00-0696</v>
          </cell>
          <cell r="M704" t="str">
            <v>Silla de madera barniz oscuro asiento y respaldo tapizado en lanilla color  café</v>
          </cell>
          <cell r="O704" t="str">
            <v>SILLAS</v>
          </cell>
          <cell r="P704">
            <v>17850</v>
          </cell>
          <cell r="T704" t="str">
            <v>Bueno</v>
          </cell>
          <cell r="U704" t="str">
            <v>N/T</v>
          </cell>
        </row>
        <row r="705">
          <cell r="J705" t="str">
            <v>42-04-02-00-0697</v>
          </cell>
          <cell r="K705" t="str">
            <v>42-1402</v>
          </cell>
          <cell r="L705" t="str">
            <v>42-04-02-00-0697</v>
          </cell>
          <cell r="M705" t="str">
            <v>Silla giratoria con pistón de aire tapizada con lanilla color plomo</v>
          </cell>
          <cell r="O705" t="str">
            <v>SILLAS</v>
          </cell>
          <cell r="P705">
            <v>17850</v>
          </cell>
          <cell r="T705" t="str">
            <v>Regular</v>
          </cell>
          <cell r="U705" t="str">
            <v>N/T</v>
          </cell>
        </row>
        <row r="706">
          <cell r="J706" t="str">
            <v>42-04-02-00-0698</v>
          </cell>
          <cell r="K706" t="str">
            <v>42-3467</v>
          </cell>
          <cell r="L706" t="str">
            <v>42-04-02-00-0698</v>
          </cell>
          <cell r="M706" t="str">
            <v>Silla computacion  de color azul con apoyo de brazos. 5  rueda</v>
          </cell>
          <cell r="O706" t="str">
            <v>SILLAS</v>
          </cell>
          <cell r="P706">
            <v>42500</v>
          </cell>
          <cell r="T706" t="str">
            <v>Bueno</v>
          </cell>
          <cell r="U706" t="str">
            <v>N/T</v>
          </cell>
        </row>
        <row r="707">
          <cell r="J707" t="str">
            <v>42-04-02-00-0699</v>
          </cell>
          <cell r="K707" t="str">
            <v>42-2000</v>
          </cell>
          <cell r="L707" t="str">
            <v>42-04-02-00-0699</v>
          </cell>
          <cell r="M707" t="str">
            <v>Silla Ergonometrica color azul, 5 ruedas  (MEL )</v>
          </cell>
          <cell r="O707" t="str">
            <v>SILLAS</v>
          </cell>
          <cell r="P707">
            <v>42500</v>
          </cell>
          <cell r="T707" t="str">
            <v>Bueno</v>
          </cell>
          <cell r="U707" t="str">
            <v>N/T</v>
          </cell>
        </row>
        <row r="708">
          <cell r="J708" t="str">
            <v>42-05-02-01-0700</v>
          </cell>
          <cell r="K708" t="str">
            <v>42-371</v>
          </cell>
          <cell r="L708" t="str">
            <v>42-05-02-01-0700</v>
          </cell>
          <cell r="M708" t="str">
            <v>Cartobón de madera barniz color caoba</v>
          </cell>
          <cell r="O708" t="str">
            <v>EQUIPOS CLINICOS</v>
          </cell>
          <cell r="P708">
            <v>165648</v>
          </cell>
          <cell r="T708" t="str">
            <v>Bueno</v>
          </cell>
          <cell r="U708" t="str">
            <v>N/T</v>
          </cell>
        </row>
        <row r="709">
          <cell r="J709" t="str">
            <v>42-05-02-01-0701</v>
          </cell>
          <cell r="K709" t="str">
            <v>42-372</v>
          </cell>
          <cell r="L709" t="str">
            <v>42-05-02-01-0701</v>
          </cell>
          <cell r="M709" t="str">
            <v>Balanza para lactante marca Wayluk suprema capacidad 13 kgs.</v>
          </cell>
          <cell r="O709" t="str">
            <v>EQUIPOS CLINICOS</v>
          </cell>
          <cell r="P709">
            <v>169546</v>
          </cell>
          <cell r="T709" t="str">
            <v>Bueno</v>
          </cell>
          <cell r="U709" t="str">
            <v>Wayluk</v>
          </cell>
        </row>
        <row r="710">
          <cell r="J710" t="str">
            <v>42-05-01-01-0702</v>
          </cell>
          <cell r="K710" t="str">
            <v>42-1993</v>
          </cell>
          <cell r="L710" t="str">
            <v>42-05-01-01-0702</v>
          </cell>
          <cell r="M710" t="str">
            <v>Citófono/ teléfono marca Nortel Network, Modelo 7000</v>
          </cell>
          <cell r="O710" t="str">
            <v>EQUIPO DE OFICINA</v>
          </cell>
          <cell r="P710">
            <v>36000</v>
          </cell>
          <cell r="T710" t="str">
            <v>Bueno</v>
          </cell>
          <cell r="U710" t="str">
            <v>Nortel Network</v>
          </cell>
        </row>
        <row r="711">
          <cell r="J711" t="str">
            <v>42-05-01-01-0703</v>
          </cell>
          <cell r="K711" t="str">
            <v>42-2546</v>
          </cell>
          <cell r="L711" t="str">
            <v>42-05-01-01-0703</v>
          </cell>
          <cell r="M711" t="str">
            <v>Extractor de aire marca Airolite</v>
          </cell>
          <cell r="O711" t="str">
            <v>EQUIPO DE OFICINA</v>
          </cell>
          <cell r="P711">
            <v>25000</v>
          </cell>
          <cell r="T711" t="str">
            <v>Bueno</v>
          </cell>
          <cell r="U711" t="str">
            <v>Airolite</v>
          </cell>
        </row>
        <row r="712">
          <cell r="J712" t="str">
            <v>42-04-03-00-0704</v>
          </cell>
          <cell r="K712" t="str">
            <v>42-3485</v>
          </cell>
          <cell r="L712" t="str">
            <v>42-04-03-00-0704</v>
          </cell>
          <cell r="M712" t="str">
            <v>Escritorio de computacion con 1 cajon, 1 bandeja color nogal con plomo  de 121x75x61</v>
          </cell>
          <cell r="O712" t="str">
            <v>ESCRITORIOS</v>
          </cell>
          <cell r="P712">
            <v>83300</v>
          </cell>
          <cell r="T712" t="str">
            <v>Bueno</v>
          </cell>
          <cell r="U712" t="str">
            <v>N/T</v>
          </cell>
        </row>
        <row r="713">
          <cell r="J713" t="str">
            <v>42-04-06-00-0705</v>
          </cell>
          <cell r="K713" t="str">
            <v>42-345</v>
          </cell>
          <cell r="L713" t="str">
            <v>42-04-06-00-0705</v>
          </cell>
          <cell r="M713" t="str">
            <v>Mueble melamina blanca, 2 puertas correderas de 170x55x89 cms.</v>
          </cell>
          <cell r="O713" t="str">
            <v>REPISA</v>
          </cell>
          <cell r="P713">
            <v>80000</v>
          </cell>
          <cell r="T713" t="str">
            <v>Bueno</v>
          </cell>
          <cell r="U713" t="str">
            <v>N/T</v>
          </cell>
        </row>
        <row r="714">
          <cell r="J714" t="str">
            <v>42-04-01-00-0706</v>
          </cell>
          <cell r="K714" t="str">
            <v>42-346B</v>
          </cell>
          <cell r="L714" t="str">
            <v>42-04-01-00-0706</v>
          </cell>
          <cell r="M714" t="str">
            <v>Mesa blanca de 70x48x89 cms.</v>
          </cell>
          <cell r="O714" t="str">
            <v>MESAS</v>
          </cell>
          <cell r="P714">
            <v>52416</v>
          </cell>
          <cell r="T714" t="str">
            <v>Bueno</v>
          </cell>
          <cell r="U714" t="str">
            <v>N/T</v>
          </cell>
        </row>
        <row r="715">
          <cell r="J715" t="str">
            <v>42-04-01-00-0707</v>
          </cell>
          <cell r="K715" t="str">
            <v>42-347B</v>
          </cell>
          <cell r="L715" t="str">
            <v>42-04-01-00-0707</v>
          </cell>
          <cell r="M715" t="str">
            <v>Mesa barniz natural de 100x71x83 cms. con colchoneta de tevinil café</v>
          </cell>
          <cell r="O715" t="str">
            <v>MESAS</v>
          </cell>
          <cell r="P715">
            <v>60000</v>
          </cell>
          <cell r="T715" t="str">
            <v>Bueno</v>
          </cell>
          <cell r="U715" t="str">
            <v>N/T</v>
          </cell>
        </row>
        <row r="716">
          <cell r="J716" t="str">
            <v>42-04-06-00-0708</v>
          </cell>
          <cell r="K716" t="str">
            <v>42-348B</v>
          </cell>
          <cell r="L716" t="str">
            <v>42-04-06-00-0708</v>
          </cell>
          <cell r="M716" t="str">
            <v>Vitrina metálica blanca de 116x35x152 cms. con 2 puertas</v>
          </cell>
          <cell r="O716" t="str">
            <v>REPISA</v>
          </cell>
          <cell r="P716">
            <v>145214</v>
          </cell>
          <cell r="T716" t="str">
            <v>Bueno</v>
          </cell>
          <cell r="U716" t="str">
            <v>N/T</v>
          </cell>
        </row>
        <row r="717">
          <cell r="J717" t="str">
            <v>42-04-07-00-0709</v>
          </cell>
          <cell r="K717" t="str">
            <v>42-349B</v>
          </cell>
          <cell r="L717" t="str">
            <v>42-04-07-00-0709</v>
          </cell>
          <cell r="M717" t="str">
            <v>Mural de madera de plumavit  forrado en género con  motivos infantiles de  100x51 cms.</v>
          </cell>
          <cell r="O717" t="str">
            <v>OTROS</v>
          </cell>
          <cell r="P717">
            <v>29750</v>
          </cell>
          <cell r="T717" t="str">
            <v>Bueno</v>
          </cell>
          <cell r="U717" t="str">
            <v>N/T</v>
          </cell>
        </row>
        <row r="718">
          <cell r="J718" t="str">
            <v>42-04-02-00-0710</v>
          </cell>
          <cell r="K718" t="str">
            <v>42-1119</v>
          </cell>
          <cell r="L718" t="str">
            <v>42-04-02-00-0710</v>
          </cell>
          <cell r="M718" t="str">
            <v>Silla de madera barniz natural tapizada en lanilla color café</v>
          </cell>
          <cell r="O718" t="str">
            <v>SILLAS</v>
          </cell>
          <cell r="P718">
            <v>13584</v>
          </cell>
          <cell r="T718" t="str">
            <v>Bueno</v>
          </cell>
          <cell r="U718" t="str">
            <v>N/T</v>
          </cell>
        </row>
        <row r="719">
          <cell r="J719" t="str">
            <v>42-04-02-00-0711</v>
          </cell>
          <cell r="K719" t="str">
            <v>42-1192</v>
          </cell>
          <cell r="L719" t="str">
            <v>42-04-02-00-0711</v>
          </cell>
          <cell r="M719" t="str">
            <v>Silla de madera barniz oscuro asiento y respaldo tapizado en lanilla color café</v>
          </cell>
          <cell r="O719" t="str">
            <v>SILLAS</v>
          </cell>
          <cell r="P719">
            <v>13584</v>
          </cell>
          <cell r="T719" t="str">
            <v>Bueno</v>
          </cell>
          <cell r="U719" t="str">
            <v>N/T</v>
          </cell>
        </row>
        <row r="720">
          <cell r="J720" t="str">
            <v>42-04-07-00-0712</v>
          </cell>
          <cell r="K720" t="str">
            <v>42-779</v>
          </cell>
          <cell r="L720" t="str">
            <v>42-04-07-00-0712</v>
          </cell>
          <cell r="M720" t="str">
            <v>Loker metálico plomo con puerta verde</v>
          </cell>
          <cell r="O720" t="str">
            <v>OTROS</v>
          </cell>
          <cell r="P720">
            <v>37500</v>
          </cell>
          <cell r="T720" t="str">
            <v>Bueno</v>
          </cell>
          <cell r="U720" t="str">
            <v>N/T</v>
          </cell>
        </row>
        <row r="721">
          <cell r="J721" t="str">
            <v>42-05-02-01-0713</v>
          </cell>
          <cell r="K721" t="str">
            <v>42-1279</v>
          </cell>
          <cell r="L721" t="str">
            <v>42-05-02-01-0713</v>
          </cell>
          <cell r="M721" t="str">
            <v>Cartabón de madera barniz natural</v>
          </cell>
          <cell r="O721" t="str">
            <v>EQUIPOS CLINICOS</v>
          </cell>
          <cell r="P721">
            <v>165648</v>
          </cell>
          <cell r="T721" t="str">
            <v>Bueno</v>
          </cell>
          <cell r="U721" t="str">
            <v>N/T</v>
          </cell>
        </row>
        <row r="722">
          <cell r="J722" t="str">
            <v>42-05-02-01-0714</v>
          </cell>
          <cell r="K722" t="str">
            <v>42-1418</v>
          </cell>
          <cell r="L722" t="str">
            <v>42-05-02-01-0714</v>
          </cell>
          <cell r="M722" t="str">
            <v>Cartabón de madera adulto</v>
          </cell>
          <cell r="O722" t="str">
            <v>EQUIPOS CLINICOS</v>
          </cell>
          <cell r="P722">
            <v>165648</v>
          </cell>
          <cell r="T722" t="str">
            <v>Bueno</v>
          </cell>
          <cell r="U722" t="str">
            <v>N/T</v>
          </cell>
        </row>
        <row r="723">
          <cell r="J723" t="str">
            <v>42-04-06-00-0715</v>
          </cell>
          <cell r="K723" t="str">
            <v>42-2440</v>
          </cell>
          <cell r="L723" t="str">
            <v>42-04-06-00-0715</v>
          </cell>
          <cell r="M723" t="str">
            <v>Repisa macisa con 2 soportes metálicos color café</v>
          </cell>
          <cell r="O723" t="str">
            <v>REPISA</v>
          </cell>
          <cell r="P723">
            <v>20000</v>
          </cell>
          <cell r="T723" t="str">
            <v>Bueno</v>
          </cell>
          <cell r="U723" t="str">
            <v>N/T</v>
          </cell>
        </row>
        <row r="724">
          <cell r="J724" t="str">
            <v>42-04-06-00-0716</v>
          </cell>
          <cell r="K724" t="str">
            <v>42-2441</v>
          </cell>
          <cell r="L724" t="str">
            <v>42-04-06-00-0716</v>
          </cell>
          <cell r="M724" t="str">
            <v>Repisa 100x40x30 cms.</v>
          </cell>
          <cell r="O724" t="str">
            <v>REPISA</v>
          </cell>
          <cell r="P724">
            <v>15000</v>
          </cell>
          <cell r="T724" t="str">
            <v>Bueno</v>
          </cell>
          <cell r="U724" t="str">
            <v>N/T</v>
          </cell>
        </row>
        <row r="725">
          <cell r="J725" t="str">
            <v>42-05-01-01-0717</v>
          </cell>
          <cell r="K725" t="str">
            <v>42-3139</v>
          </cell>
          <cell r="L725" t="str">
            <v>42-05-01-01-0717</v>
          </cell>
          <cell r="M725" t="str">
            <v>Pizarra 70x50</v>
          </cell>
          <cell r="O725" t="str">
            <v>EQUIPO DE OFICINA</v>
          </cell>
          <cell r="P725">
            <v>29750</v>
          </cell>
          <cell r="T725" t="str">
            <v>Bueno</v>
          </cell>
          <cell r="U725" t="str">
            <v>N/T</v>
          </cell>
        </row>
        <row r="726">
          <cell r="J726" t="str">
            <v>42-04-07-00-0718</v>
          </cell>
          <cell r="K726" t="str">
            <v>42-3262</v>
          </cell>
          <cell r="L726" t="str">
            <v>42-04-07-00-0718</v>
          </cell>
          <cell r="M726" t="str">
            <v>Dispensador toalla Nova marca Pisa</v>
          </cell>
          <cell r="O726" t="str">
            <v>OTROS</v>
          </cell>
          <cell r="P726">
            <v>17000</v>
          </cell>
          <cell r="T726" t="str">
            <v>Bueno</v>
          </cell>
          <cell r="U726" t="str">
            <v>N/T</v>
          </cell>
        </row>
        <row r="727">
          <cell r="J727" t="str">
            <v>42-05-02-01-0719</v>
          </cell>
          <cell r="K727" t="str">
            <v>42-343B</v>
          </cell>
          <cell r="L727" t="str">
            <v>42-05-02-01-0719</v>
          </cell>
          <cell r="M727" t="str">
            <v>Balanza infantil marca Seca cap. 15 Kg.</v>
          </cell>
          <cell r="O727" t="str">
            <v>EQUIPOS CLINICOS</v>
          </cell>
          <cell r="P727">
            <v>169546</v>
          </cell>
          <cell r="T727" t="str">
            <v>Mala</v>
          </cell>
          <cell r="U727" t="str">
            <v>Seca</v>
          </cell>
        </row>
        <row r="728">
          <cell r="J728" t="str">
            <v>42-05-02-01-0720</v>
          </cell>
          <cell r="K728" t="str">
            <v>42-344B</v>
          </cell>
          <cell r="L728" t="str">
            <v>42-05-02-01-0720</v>
          </cell>
          <cell r="M728" t="str">
            <v>Balanza para adulto marca Seca</v>
          </cell>
          <cell r="O728" t="str">
            <v>EQUIPOS CLINICOS</v>
          </cell>
          <cell r="P728">
            <v>165648</v>
          </cell>
          <cell r="T728" t="str">
            <v>Mala</v>
          </cell>
          <cell r="U728" t="str">
            <v>Seca</v>
          </cell>
        </row>
        <row r="729">
          <cell r="J729" t="str">
            <v>42-05-01-01-0721</v>
          </cell>
          <cell r="K729" t="str">
            <v>42-1954</v>
          </cell>
          <cell r="L729" t="str">
            <v>42-05-01-01-0721</v>
          </cell>
          <cell r="M729" t="str">
            <v>Citófono/ teléfono marca Nortel Network, Modelo 7000</v>
          </cell>
          <cell r="O729" t="str">
            <v>EQUIPO DE OFICINA</v>
          </cell>
          <cell r="P729">
            <v>36000</v>
          </cell>
          <cell r="T729" t="str">
            <v>Bueno</v>
          </cell>
          <cell r="U729" t="str">
            <v>Nortel Network</v>
          </cell>
        </row>
        <row r="730">
          <cell r="J730" t="str">
            <v>42-05-01-01-0722</v>
          </cell>
          <cell r="K730" t="str">
            <v>42-2546</v>
          </cell>
          <cell r="L730" t="str">
            <v>42-05-01-01-0722</v>
          </cell>
          <cell r="M730" t="str">
            <v>Extractor de aire marca Airolite</v>
          </cell>
          <cell r="O730" t="str">
            <v>EQUIPO DE OFICINA</v>
          </cell>
          <cell r="P730">
            <v>25000</v>
          </cell>
          <cell r="T730" t="str">
            <v>Bueno</v>
          </cell>
          <cell r="U730" t="str">
            <v>Airolite</v>
          </cell>
        </row>
        <row r="731">
          <cell r="J731" t="str">
            <v>42-04-03-00-0723</v>
          </cell>
          <cell r="K731" t="str">
            <v>42-3485</v>
          </cell>
          <cell r="L731" t="str">
            <v>42-04-03-00-0723</v>
          </cell>
          <cell r="M731" t="str">
            <v>Escritorio de computacion con 1 cajon, 1 bandeja color nogal con plomo  de 121x75x61</v>
          </cell>
          <cell r="O731" t="str">
            <v>ESCRITORIOS</v>
          </cell>
          <cell r="P731">
            <v>83300</v>
          </cell>
          <cell r="T731" t="str">
            <v>Bueno</v>
          </cell>
          <cell r="U731" t="str">
            <v>N/T</v>
          </cell>
        </row>
        <row r="732">
          <cell r="J732" t="str">
            <v>42-04-06-00-0724</v>
          </cell>
          <cell r="K732" t="str">
            <v>42-345</v>
          </cell>
          <cell r="L732" t="str">
            <v>42-04-06-00-0724</v>
          </cell>
          <cell r="M732" t="str">
            <v>Mueble melamina blanca, 2 puertas correderas de 170x55x89 cms.</v>
          </cell>
          <cell r="O732" t="str">
            <v>REPISA</v>
          </cell>
          <cell r="P732">
            <v>80000</v>
          </cell>
          <cell r="T732" t="str">
            <v>Bueno</v>
          </cell>
          <cell r="U732" t="str">
            <v>N/T</v>
          </cell>
        </row>
        <row r="733">
          <cell r="J733" t="str">
            <v>42-04-01-00-0725</v>
          </cell>
          <cell r="K733" t="str">
            <v>42-346B</v>
          </cell>
          <cell r="L733" t="str">
            <v>42-04-01-00-0725</v>
          </cell>
          <cell r="M733" t="str">
            <v>Mesa blanca de 70x48x89 cms.</v>
          </cell>
          <cell r="O733" t="str">
            <v>MESAS</v>
          </cell>
          <cell r="P733">
            <v>52416</v>
          </cell>
          <cell r="T733" t="str">
            <v>Bueno</v>
          </cell>
          <cell r="U733" t="str">
            <v>N/T</v>
          </cell>
        </row>
        <row r="734">
          <cell r="J734" t="str">
            <v>42-04-01-00-0726</v>
          </cell>
          <cell r="K734" t="str">
            <v>42-347B</v>
          </cell>
          <cell r="L734" t="str">
            <v>42-04-01-00-0726</v>
          </cell>
          <cell r="M734" t="str">
            <v>Mesa barniz natural de 100x71x83 cms. con colchoneta de tevinil café</v>
          </cell>
          <cell r="O734" t="str">
            <v>MESAS</v>
          </cell>
          <cell r="P734">
            <v>60000</v>
          </cell>
          <cell r="T734" t="str">
            <v>Bueno</v>
          </cell>
          <cell r="U734" t="str">
            <v>N/T</v>
          </cell>
        </row>
        <row r="735">
          <cell r="J735" t="str">
            <v>42-04-06-00-0727</v>
          </cell>
          <cell r="K735" t="str">
            <v>42-348B</v>
          </cell>
          <cell r="L735" t="str">
            <v>42-04-06-00-0727</v>
          </cell>
          <cell r="M735" t="str">
            <v>Vitrina metálica blanca de 116x35x152 cms. con 2 puertas</v>
          </cell>
          <cell r="O735" t="str">
            <v>REPISA</v>
          </cell>
          <cell r="P735">
            <v>145214</v>
          </cell>
          <cell r="T735" t="str">
            <v>Bueno</v>
          </cell>
          <cell r="U735" t="str">
            <v>N/T</v>
          </cell>
        </row>
        <row r="736">
          <cell r="J736" t="str">
            <v>42-04-07-00-0728</v>
          </cell>
          <cell r="K736" t="str">
            <v>42-349B</v>
          </cell>
          <cell r="L736" t="str">
            <v>42-04-07-00-0728</v>
          </cell>
          <cell r="M736" t="str">
            <v>Mural de madera de plumavit  forrado en género con  motivos infantiles de  100x51 cms.</v>
          </cell>
          <cell r="O736" t="str">
            <v>OTROS</v>
          </cell>
          <cell r="P736">
            <v>29750</v>
          </cell>
          <cell r="T736" t="str">
            <v>Bueno</v>
          </cell>
          <cell r="U736" t="str">
            <v>N/T</v>
          </cell>
        </row>
        <row r="737">
          <cell r="J737" t="str">
            <v>42-04-02-00-0729</v>
          </cell>
          <cell r="K737" t="str">
            <v>42-1119</v>
          </cell>
          <cell r="L737" t="str">
            <v>42-04-02-00-0729</v>
          </cell>
          <cell r="M737" t="str">
            <v>Silla de madera barniz natural tapizada en lanilla color café</v>
          </cell>
          <cell r="O737" t="str">
            <v>SILLAS</v>
          </cell>
          <cell r="P737">
            <v>13584</v>
          </cell>
          <cell r="T737" t="str">
            <v>Bueno</v>
          </cell>
          <cell r="U737" t="str">
            <v>N/T</v>
          </cell>
        </row>
        <row r="738">
          <cell r="J738" t="str">
            <v>42-04-02-00-0730</v>
          </cell>
          <cell r="K738" t="str">
            <v>42-1192</v>
          </cell>
          <cell r="L738" t="str">
            <v>42-04-02-00-0730</v>
          </cell>
          <cell r="M738" t="str">
            <v>Silla de madera barniz oscuro asiento y respaldo tapizado en lanilla color café</v>
          </cell>
          <cell r="O738" t="str">
            <v>SILLAS</v>
          </cell>
          <cell r="P738">
            <v>13584</v>
          </cell>
          <cell r="T738" t="str">
            <v>Bueno</v>
          </cell>
          <cell r="U738" t="str">
            <v>N/T</v>
          </cell>
        </row>
        <row r="739">
          <cell r="J739" t="str">
            <v>42-04-07-00-0731</v>
          </cell>
          <cell r="K739" t="str">
            <v>42-779</v>
          </cell>
          <cell r="L739" t="str">
            <v>42-04-07-00-0731</v>
          </cell>
          <cell r="M739" t="str">
            <v>Loker metálico plomo con puerta verde</v>
          </cell>
          <cell r="O739" t="str">
            <v>OTROS</v>
          </cell>
          <cell r="P739">
            <v>37500</v>
          </cell>
          <cell r="T739" t="str">
            <v>Bueno</v>
          </cell>
          <cell r="U739" t="str">
            <v>N/T</v>
          </cell>
        </row>
        <row r="740">
          <cell r="J740" t="str">
            <v>42-05-02-01-0732</v>
          </cell>
          <cell r="K740" t="str">
            <v>42-1279</v>
          </cell>
          <cell r="L740" t="str">
            <v>42-05-02-01-0732</v>
          </cell>
          <cell r="M740" t="str">
            <v>Cartabón de madera barniz natural</v>
          </cell>
          <cell r="O740" t="str">
            <v>EQUIPOS CLINICOS</v>
          </cell>
          <cell r="P740">
            <v>165648</v>
          </cell>
          <cell r="T740" t="str">
            <v>Bueno</v>
          </cell>
          <cell r="U740" t="str">
            <v>N/T</v>
          </cell>
        </row>
        <row r="741">
          <cell r="J741" t="str">
            <v>42-05-02-01-0733</v>
          </cell>
          <cell r="K741" t="str">
            <v>42-1418</v>
          </cell>
          <cell r="L741" t="str">
            <v>42-05-02-01-0733</v>
          </cell>
          <cell r="M741" t="str">
            <v>Cartabón de madera adulto</v>
          </cell>
          <cell r="O741" t="str">
            <v>EQUIPOS CLINICOS</v>
          </cell>
          <cell r="P741">
            <v>165648</v>
          </cell>
          <cell r="T741" t="str">
            <v>Bueno</v>
          </cell>
          <cell r="U741" t="str">
            <v>N/T</v>
          </cell>
        </row>
        <row r="742">
          <cell r="J742" t="str">
            <v>42-04-06-00-0734</v>
          </cell>
          <cell r="K742" t="str">
            <v>42-2440</v>
          </cell>
          <cell r="L742" t="str">
            <v>42-04-06-00-0734</v>
          </cell>
          <cell r="M742" t="str">
            <v>Repisa macisa con 2 soportes metálicos color café</v>
          </cell>
          <cell r="O742" t="str">
            <v>REPISA</v>
          </cell>
          <cell r="P742">
            <v>20000</v>
          </cell>
          <cell r="T742" t="str">
            <v>Bueno</v>
          </cell>
          <cell r="U742" t="str">
            <v>N/T</v>
          </cell>
        </row>
        <row r="743">
          <cell r="J743" t="str">
            <v>42-04-06-00-0735</v>
          </cell>
          <cell r="K743" t="str">
            <v>42-2441</v>
          </cell>
          <cell r="L743" t="str">
            <v>42-04-06-00-0735</v>
          </cell>
          <cell r="M743" t="str">
            <v>Repisa 100x40x30 cms.</v>
          </cell>
          <cell r="O743" t="str">
            <v>REPISA</v>
          </cell>
          <cell r="P743">
            <v>15000</v>
          </cell>
          <cell r="T743" t="str">
            <v>Bueno</v>
          </cell>
          <cell r="U743" t="str">
            <v>N/T</v>
          </cell>
        </row>
        <row r="744">
          <cell r="J744" t="str">
            <v>42-05-01-01-0736</v>
          </cell>
          <cell r="K744" t="str">
            <v>42-3139</v>
          </cell>
          <cell r="L744" t="str">
            <v>42-05-01-01-0736</v>
          </cell>
          <cell r="M744" t="str">
            <v>Pizarra 70x50</v>
          </cell>
          <cell r="O744" t="str">
            <v>EQUIPO DE OFICINA</v>
          </cell>
          <cell r="P744">
            <v>29750</v>
          </cell>
          <cell r="T744" t="str">
            <v>Bueno</v>
          </cell>
          <cell r="U744" t="str">
            <v>N/T</v>
          </cell>
        </row>
        <row r="745">
          <cell r="J745" t="str">
            <v>42-04-07-00-0737</v>
          </cell>
          <cell r="K745" t="str">
            <v>42-3262</v>
          </cell>
          <cell r="L745" t="str">
            <v>42-04-07-00-0737</v>
          </cell>
          <cell r="M745" t="str">
            <v>Dispensador toalla Nova marca Pisa</v>
          </cell>
          <cell r="O745" t="str">
            <v>OTROS</v>
          </cell>
          <cell r="P745">
            <v>17000</v>
          </cell>
          <cell r="T745" t="str">
            <v>Bueno</v>
          </cell>
          <cell r="U745" t="str">
            <v>N/T</v>
          </cell>
        </row>
        <row r="746">
          <cell r="J746" t="str">
            <v>42-05-02-01-0738</v>
          </cell>
          <cell r="K746" t="str">
            <v>42-343B</v>
          </cell>
          <cell r="L746" t="str">
            <v>42-05-02-01-0738</v>
          </cell>
          <cell r="M746" t="str">
            <v>Balanza infantil marca Seca cap. 15 Kg.</v>
          </cell>
          <cell r="O746" t="str">
            <v>EQUIPOS CLINICOS</v>
          </cell>
          <cell r="P746">
            <v>169546</v>
          </cell>
          <cell r="T746" t="str">
            <v>Mala</v>
          </cell>
          <cell r="U746" t="str">
            <v>Seca</v>
          </cell>
        </row>
        <row r="747">
          <cell r="J747" t="str">
            <v>42-05-02-01-0739</v>
          </cell>
          <cell r="K747" t="str">
            <v>42-344B</v>
          </cell>
          <cell r="L747" t="str">
            <v>42-05-02-01-0739</v>
          </cell>
          <cell r="M747" t="str">
            <v>Balanza para adulto marca Seca</v>
          </cell>
          <cell r="O747" t="str">
            <v>EQUIPOS CLINICOS</v>
          </cell>
          <cell r="P747">
            <v>165648</v>
          </cell>
          <cell r="T747" t="str">
            <v>Mala</v>
          </cell>
          <cell r="U747" t="str">
            <v>Seca</v>
          </cell>
        </row>
        <row r="748">
          <cell r="J748" t="str">
            <v>42-05-01-01-0740</v>
          </cell>
          <cell r="K748" t="str">
            <v>42-1954</v>
          </cell>
          <cell r="L748" t="str">
            <v>42-05-01-01-0740</v>
          </cell>
          <cell r="M748" t="str">
            <v>Citófono/ teléfono marca Nortel Network, Modelo 7000</v>
          </cell>
          <cell r="O748" t="str">
            <v>EQUIPO DE OFICINA</v>
          </cell>
          <cell r="P748">
            <v>36000</v>
          </cell>
          <cell r="T748" t="str">
            <v>Bueno</v>
          </cell>
          <cell r="U748" t="str">
            <v>Nortel Network</v>
          </cell>
        </row>
        <row r="749">
          <cell r="J749" t="str">
            <v>42-04-03-00-0741</v>
          </cell>
          <cell r="K749" t="str">
            <v>42-3478</v>
          </cell>
          <cell r="L749" t="str">
            <v>42-04-03-00-0741</v>
          </cell>
          <cell r="M749" t="str">
            <v>Escritorio  de computacion con 1 cajon, 1 bandeja color nogal  con plomo  de  121x75x61</v>
          </cell>
          <cell r="O749" t="str">
            <v>ESCRITORIOS</v>
          </cell>
          <cell r="P749">
            <v>83300</v>
          </cell>
          <cell r="T749" t="str">
            <v>Bueno</v>
          </cell>
          <cell r="U749" t="str">
            <v>N/T</v>
          </cell>
        </row>
        <row r="750">
          <cell r="J750" t="str">
            <v>42-04-05-00-0742</v>
          </cell>
          <cell r="K750" t="str">
            <v>42-2439</v>
          </cell>
          <cell r="L750" t="str">
            <v>42-04-05-00-0742</v>
          </cell>
          <cell r="M750" t="str">
            <v>Mueble melamina blanca adherido a la pared, 2 puertas, 3 divisiones 1 lavamanos  de 171x55x89 cms.</v>
          </cell>
          <cell r="O750" t="str">
            <v>KARDEX</v>
          </cell>
          <cell r="P750">
            <v>80000</v>
          </cell>
          <cell r="T750" t="str">
            <v>Bueno</v>
          </cell>
          <cell r="U750" t="str">
            <v>N/T</v>
          </cell>
        </row>
        <row r="751">
          <cell r="J751" t="str">
            <v>42-04-02-00-0743</v>
          </cell>
          <cell r="K751" t="str">
            <v>42-3460</v>
          </cell>
          <cell r="L751" t="str">
            <v>42-04-02-00-0743</v>
          </cell>
          <cell r="M751" t="str">
            <v>Silla computacional color azul con 5 ruedas</v>
          </cell>
          <cell r="O751" t="str">
            <v>SILLAS</v>
          </cell>
          <cell r="P751">
            <v>42500</v>
          </cell>
          <cell r="T751" t="str">
            <v>Bueno</v>
          </cell>
          <cell r="U751" t="str">
            <v>B</v>
          </cell>
        </row>
        <row r="752">
          <cell r="J752" t="str">
            <v>42-04-02-00-0744</v>
          </cell>
          <cell r="K752" t="str">
            <v>42-2595</v>
          </cell>
          <cell r="L752" t="str">
            <v>42-04-02-00-0744</v>
          </cell>
          <cell r="M752" t="str">
            <v>Silla mixta color beige</v>
          </cell>
          <cell r="O752" t="str">
            <v>SILLAS</v>
          </cell>
          <cell r="P752">
            <v>17850</v>
          </cell>
          <cell r="T752" t="str">
            <v>Bueno</v>
          </cell>
        </row>
        <row r="753">
          <cell r="J753" t="str">
            <v>42-05-02-01-0745</v>
          </cell>
          <cell r="K753" t="str">
            <v>42-3444</v>
          </cell>
          <cell r="L753" t="str">
            <v>42-05-02-01-0745</v>
          </cell>
          <cell r="M753" t="str">
            <v>Otoscopio Welch allyn Mod. Pocker Junior</v>
          </cell>
          <cell r="O753" t="str">
            <v>EQUIPOS CLINICOS</v>
          </cell>
          <cell r="P753">
            <v>25000</v>
          </cell>
          <cell r="T753" t="str">
            <v>Bueno</v>
          </cell>
        </row>
        <row r="754">
          <cell r="J754" t="str">
            <v>42-04-06-00-0746</v>
          </cell>
          <cell r="K754" t="str">
            <v>42-299</v>
          </cell>
          <cell r="L754" t="str">
            <v>42-04-06-00-0746</v>
          </cell>
          <cell r="M754" t="str">
            <v>Vitrina metálica color blanco, 1 puerta de vidrio 60x40x160 cms.</v>
          </cell>
          <cell r="O754" t="str">
            <v>REPISA</v>
          </cell>
          <cell r="P754">
            <v>145215</v>
          </cell>
          <cell r="T754" t="str">
            <v>Bueno</v>
          </cell>
          <cell r="U754" t="str">
            <v>B</v>
          </cell>
        </row>
        <row r="755">
          <cell r="J755" t="str">
            <v>42-05-01-01-0747</v>
          </cell>
          <cell r="K755" t="str">
            <v>42-1975</v>
          </cell>
          <cell r="L755" t="str">
            <v>42-05-01-01-0747</v>
          </cell>
          <cell r="M755" t="str">
            <v>Citófono/ teléfono marca Nortel Network, Modelo 7000</v>
          </cell>
          <cell r="O755" t="str">
            <v>EQUIPO DE OFICINA</v>
          </cell>
          <cell r="P755">
            <v>36000</v>
          </cell>
          <cell r="T755" t="str">
            <v>Bueno</v>
          </cell>
          <cell r="U755" t="str">
            <v>B</v>
          </cell>
        </row>
        <row r="756">
          <cell r="J756" t="str">
            <v>42-05-02-01-0748</v>
          </cell>
          <cell r="K756" t="str">
            <v>42-378</v>
          </cell>
          <cell r="L756" t="str">
            <v>42-05-02-01-0748</v>
          </cell>
          <cell r="M756" t="str">
            <v>Esterilizador marca Aesculap ISO 400 serie 243557 1.200 MAT.</v>
          </cell>
          <cell r="O756" t="str">
            <v>EQUIPOS CLINICOS</v>
          </cell>
          <cell r="P756">
            <v>118080</v>
          </cell>
          <cell r="T756" t="str">
            <v>Bueno</v>
          </cell>
          <cell r="U756" t="str">
            <v>Aesculap</v>
          </cell>
        </row>
        <row r="757">
          <cell r="J757" t="str">
            <v>42-05-02-01-0749</v>
          </cell>
          <cell r="K757" t="str">
            <v>42-2380</v>
          </cell>
          <cell r="L757" t="str">
            <v>42-05-02-01-0749</v>
          </cell>
          <cell r="M757" t="str">
            <v>Scaler marca NSK</v>
          </cell>
          <cell r="O757" t="str">
            <v>EQUIPOS CLINICOS</v>
          </cell>
          <cell r="P757">
            <v>89000</v>
          </cell>
          <cell r="T757" t="str">
            <v>Bueno</v>
          </cell>
          <cell r="U757" t="str">
            <v>Nsk</v>
          </cell>
        </row>
        <row r="758">
          <cell r="J758" t="str">
            <v>42-05-02-01-0750</v>
          </cell>
          <cell r="K758" t="str">
            <v>42-2381</v>
          </cell>
          <cell r="L758" t="str">
            <v>42-05-02-01-0750</v>
          </cell>
          <cell r="M758" t="str">
            <v>Turbina Panna Air marca NSK</v>
          </cell>
          <cell r="O758" t="str">
            <v>EQUIPOS CLINICOS</v>
          </cell>
          <cell r="P758">
            <v>95229</v>
          </cell>
          <cell r="T758" t="str">
            <v>Bueno</v>
          </cell>
          <cell r="U758" t="str">
            <v>Nsk</v>
          </cell>
        </row>
        <row r="759">
          <cell r="J759" t="str">
            <v>42-05-02-01-0751</v>
          </cell>
          <cell r="K759" t="str">
            <v>42-2382</v>
          </cell>
          <cell r="L759" t="str">
            <v>42-05-02-01-0751</v>
          </cell>
          <cell r="M759" t="str">
            <v>Pieza de mano NSK, 1 contrangulo NSK, 1 micromotor</v>
          </cell>
          <cell r="O759" t="str">
            <v>EQUIPOS CLINICOS</v>
          </cell>
          <cell r="P759">
            <v>70540</v>
          </cell>
          <cell r="T759" t="str">
            <v>Bueno</v>
          </cell>
          <cell r="U759" t="str">
            <v>Nsk</v>
          </cell>
        </row>
        <row r="760">
          <cell r="J760" t="str">
            <v>42-05-02-01-0752</v>
          </cell>
          <cell r="K760" t="str">
            <v>42-385</v>
          </cell>
          <cell r="L760" t="str">
            <v>42-05-02-01-0752</v>
          </cell>
          <cell r="M760" t="str">
            <v>Amalgamador mecánico marca Dentomat serie 8457266</v>
          </cell>
          <cell r="O760" t="str">
            <v>EQUIPOS CLINICOS</v>
          </cell>
          <cell r="P760">
            <v>69930</v>
          </cell>
          <cell r="T760" t="str">
            <v>Bueno</v>
          </cell>
          <cell r="U760" t="str">
            <v>Dentomat</v>
          </cell>
        </row>
        <row r="761">
          <cell r="J761" t="str">
            <v>42-05-02-01-0753</v>
          </cell>
          <cell r="K761" t="str">
            <v>42-2383</v>
          </cell>
          <cell r="L761" t="str">
            <v>42-05-02-01-0753</v>
          </cell>
          <cell r="M761" t="str">
            <v>Turbina Panna Air marca NSK</v>
          </cell>
          <cell r="O761" t="str">
            <v>EQUIPOS CLINICOS</v>
          </cell>
          <cell r="P761">
            <v>98000</v>
          </cell>
          <cell r="T761" t="str">
            <v>Bueno</v>
          </cell>
          <cell r="U761" t="str">
            <v>Nsk</v>
          </cell>
        </row>
        <row r="762">
          <cell r="J762" t="str">
            <v>42-05-02-01-0754</v>
          </cell>
          <cell r="K762" t="str">
            <v>42-2384</v>
          </cell>
          <cell r="L762" t="str">
            <v>42-05-02-01-0754</v>
          </cell>
          <cell r="M762" t="str">
            <v>Pieza de mano NSK, 1 contrangulo NSK, 1 micromotor</v>
          </cell>
          <cell r="O762" t="str">
            <v>EQUIPOS CLINICOS</v>
          </cell>
          <cell r="P762">
            <v>70540</v>
          </cell>
          <cell r="T762" t="str">
            <v>Bueno</v>
          </cell>
          <cell r="U762" t="str">
            <v>Nsk</v>
          </cell>
        </row>
        <row r="763">
          <cell r="J763" t="str">
            <v>42-05-02-01-0755</v>
          </cell>
          <cell r="K763" t="str">
            <v>42-2348</v>
          </cell>
          <cell r="L763" t="str">
            <v>42-05-02-01-0755</v>
          </cell>
          <cell r="M763" t="str">
            <v>Esterilizador dental marca Memmert</v>
          </cell>
          <cell r="O763" t="str">
            <v>EQUIPOS CLINICOS</v>
          </cell>
          <cell r="P763">
            <v>100000</v>
          </cell>
          <cell r="T763" t="str">
            <v>Bueno</v>
          </cell>
          <cell r="U763" t="str">
            <v>Memmert</v>
          </cell>
        </row>
        <row r="764">
          <cell r="J764" t="str">
            <v>42-04-07-00-0756</v>
          </cell>
          <cell r="K764" t="str">
            <v>42-1661</v>
          </cell>
          <cell r="L764" t="str">
            <v>42-04-07-00-0756</v>
          </cell>
          <cell r="M764" t="str">
            <v>Lámpara Optiligt Plus</v>
          </cell>
          <cell r="O764" t="str">
            <v>OTROS</v>
          </cell>
          <cell r="P764">
            <v>30000</v>
          </cell>
          <cell r="T764" t="str">
            <v>Bueno</v>
          </cell>
          <cell r="U764" t="str">
            <v>Optiligt</v>
          </cell>
        </row>
        <row r="765">
          <cell r="J765" t="str">
            <v>42-04-07-00-0757</v>
          </cell>
          <cell r="K765" t="str">
            <v>42-1662</v>
          </cell>
          <cell r="L765" t="str">
            <v>42-04-07-00-0757</v>
          </cell>
          <cell r="M765" t="str">
            <v>Lámpara Optiligt Plus</v>
          </cell>
          <cell r="O765" t="str">
            <v>OTROS</v>
          </cell>
          <cell r="P765">
            <v>30000</v>
          </cell>
          <cell r="T765" t="str">
            <v>Bueno</v>
          </cell>
          <cell r="U765" t="str">
            <v>Optiligt</v>
          </cell>
        </row>
        <row r="766">
          <cell r="J766" t="str">
            <v>42-05-02-01-0758</v>
          </cell>
          <cell r="K766" t="str">
            <v>42-2349</v>
          </cell>
          <cell r="L766" t="str">
            <v>42-05-02-01-0758</v>
          </cell>
          <cell r="M766" t="str">
            <v>Esfingomanometro, 1 Fonendo</v>
          </cell>
          <cell r="O766" t="str">
            <v>EQUIPOS CLINICOS</v>
          </cell>
          <cell r="P766">
            <v>30000</v>
          </cell>
          <cell r="T766" t="str">
            <v>Bueno</v>
          </cell>
          <cell r="U766" t="str">
            <v>N/T</v>
          </cell>
        </row>
        <row r="767">
          <cell r="J767" t="str">
            <v>42-05-01-01-0759</v>
          </cell>
          <cell r="K767" t="str">
            <v>42-401</v>
          </cell>
          <cell r="L767" t="str">
            <v>42-05-01-01-0759</v>
          </cell>
          <cell r="M767" t="str">
            <v>Perforador extra fuerte color gris</v>
          </cell>
          <cell r="O767" t="str">
            <v>EQUIPO DE OFICINA</v>
          </cell>
          <cell r="P767">
            <v>3000</v>
          </cell>
          <cell r="T767" t="str">
            <v>Bueno</v>
          </cell>
          <cell r="U767" t="str">
            <v>N/T</v>
          </cell>
        </row>
        <row r="768">
          <cell r="J768" t="str">
            <v>42-04-07-00-0760</v>
          </cell>
          <cell r="K768" t="str">
            <v>42-403</v>
          </cell>
          <cell r="L768" t="str">
            <v>42-04-07-00-0760</v>
          </cell>
          <cell r="M768" t="str">
            <v>Piso de madera color blanco</v>
          </cell>
          <cell r="O768" t="str">
            <v>OTROS</v>
          </cell>
          <cell r="P768">
            <v>17000</v>
          </cell>
          <cell r="T768" t="str">
            <v>Bueno</v>
          </cell>
          <cell r="U768" t="str">
            <v>N/T</v>
          </cell>
        </row>
        <row r="769">
          <cell r="J769" t="str">
            <v>42-04-06-00-0761</v>
          </cell>
          <cell r="K769" t="str">
            <v>42-406</v>
          </cell>
          <cell r="L769" t="str">
            <v>42-04-06-00-0761</v>
          </cell>
          <cell r="M769" t="str">
            <v>Vitrina metálica mural 2 puertas de 91x25x82 cms. color blanco</v>
          </cell>
          <cell r="O769" t="str">
            <v>REPISA</v>
          </cell>
          <cell r="P769">
            <v>45000</v>
          </cell>
          <cell r="T769" t="str">
            <v>Bueno</v>
          </cell>
          <cell r="U769" t="str">
            <v>N/T</v>
          </cell>
        </row>
        <row r="770">
          <cell r="J770" t="str">
            <v>42-04-01-00-0762</v>
          </cell>
          <cell r="K770" t="str">
            <v>42-407</v>
          </cell>
          <cell r="L770" t="str">
            <v>42-04-01-00-0762</v>
          </cell>
          <cell r="M770" t="str">
            <v>Mesa metálica con cubierta de formalita color verde de 55x44x80 cms.</v>
          </cell>
          <cell r="O770" t="str">
            <v>MESAS</v>
          </cell>
          <cell r="P770">
            <v>75000</v>
          </cell>
          <cell r="T770" t="str">
            <v>Bueno</v>
          </cell>
          <cell r="U770" t="str">
            <v>N/T</v>
          </cell>
        </row>
        <row r="771">
          <cell r="J771" t="str">
            <v>42-04-07-00-0763</v>
          </cell>
          <cell r="K771" t="str">
            <v>42-408</v>
          </cell>
          <cell r="L771" t="str">
            <v>42-04-07-00-0763</v>
          </cell>
          <cell r="M771" t="str">
            <v>Porta papelero metálico color crema y verde</v>
          </cell>
          <cell r="O771" t="str">
            <v>OTROS</v>
          </cell>
          <cell r="P771">
            <v>10000</v>
          </cell>
          <cell r="T771" t="str">
            <v>Bueno</v>
          </cell>
          <cell r="U771" t="str">
            <v>N/T</v>
          </cell>
        </row>
        <row r="772">
          <cell r="J772" t="str">
            <v>42-04-07-00-0764</v>
          </cell>
          <cell r="K772" t="str">
            <v>42-1105</v>
          </cell>
          <cell r="L772" t="str">
            <v>42-04-07-00-0764</v>
          </cell>
          <cell r="M772" t="str">
            <v>Loker metálico color beige</v>
          </cell>
          <cell r="O772" t="str">
            <v>OTROS</v>
          </cell>
          <cell r="P772">
            <v>35000</v>
          </cell>
          <cell r="T772" t="str">
            <v>Bueno</v>
          </cell>
          <cell r="U772" t="str">
            <v>N/T</v>
          </cell>
        </row>
        <row r="773">
          <cell r="J773" t="str">
            <v>42-04-02-00-0765</v>
          </cell>
          <cell r="K773" t="str">
            <v>42-1666</v>
          </cell>
          <cell r="L773" t="str">
            <v>42-04-02-00-0765</v>
          </cell>
          <cell r="M773" t="str">
            <v>Silla giratoria 5 ruedas, Mod. M-3E, color gris oscuro</v>
          </cell>
          <cell r="O773" t="str">
            <v>SILLAS</v>
          </cell>
          <cell r="P773">
            <v>30000</v>
          </cell>
          <cell r="T773" t="str">
            <v>Bueno</v>
          </cell>
          <cell r="U773" t="str">
            <v>N/T</v>
          </cell>
        </row>
        <row r="774">
          <cell r="J774" t="str">
            <v>42-04-06-00-0766</v>
          </cell>
          <cell r="K774" t="str">
            <v>42-1299</v>
          </cell>
          <cell r="L774" t="str">
            <v>42-04-06-00-0766</v>
          </cell>
          <cell r="M774" t="str">
            <v>Mueble de melamina blanco, 3 puertas de 192x80x50 cms.</v>
          </cell>
          <cell r="O774" t="str">
            <v>REPISA</v>
          </cell>
          <cell r="P774">
            <v>70000</v>
          </cell>
          <cell r="T774" t="str">
            <v>Bueno</v>
          </cell>
          <cell r="U774" t="str">
            <v>N/T</v>
          </cell>
        </row>
        <row r="775">
          <cell r="J775" t="str">
            <v>42-04-03-00-0767</v>
          </cell>
          <cell r="K775" t="str">
            <v>42-1300</v>
          </cell>
          <cell r="L775" t="str">
            <v>42-04-03-00-0767</v>
          </cell>
          <cell r="M775" t="str">
            <v>Escritorio de melamina blanco 80x50x80 cms</v>
          </cell>
          <cell r="O775" t="str">
            <v>ESCRITORIOS</v>
          </cell>
          <cell r="P775">
            <v>89000</v>
          </cell>
          <cell r="T775" t="str">
            <v>Bueno</v>
          </cell>
          <cell r="U775" t="str">
            <v>N/T</v>
          </cell>
        </row>
        <row r="776">
          <cell r="J776" t="str">
            <v>42-04-06-00-0768</v>
          </cell>
          <cell r="K776" t="str">
            <v>42-1301</v>
          </cell>
          <cell r="L776" t="str">
            <v>42-04-06-00-0768</v>
          </cell>
          <cell r="M776" t="str">
            <v>Mueble de melamina blanco, 6 cajones, 1 puerta, 3 repisas de 137x42x82 cms.</v>
          </cell>
          <cell r="O776" t="str">
            <v>REPISA</v>
          </cell>
          <cell r="P776">
            <v>98000</v>
          </cell>
          <cell r="T776" t="str">
            <v>Bueno</v>
          </cell>
          <cell r="U776" t="str">
            <v>N/T</v>
          </cell>
        </row>
        <row r="777">
          <cell r="J777" t="str">
            <v>42-04-06-00-0769</v>
          </cell>
          <cell r="K777" t="str">
            <v>42-2350</v>
          </cell>
          <cell r="L777" t="str">
            <v>42-04-06-00-0769</v>
          </cell>
          <cell r="M777" t="str">
            <v>Mueble c/ cubierta melamina blanca, 4 cajones, 2 puertas, 6 repisas, 1 lavaplatos, 1 llave combinación</v>
          </cell>
          <cell r="O777" t="str">
            <v>REPISA</v>
          </cell>
          <cell r="P777">
            <v>79900</v>
          </cell>
          <cell r="T777" t="str">
            <v>Bueno</v>
          </cell>
          <cell r="U777" t="str">
            <v>N/T</v>
          </cell>
        </row>
        <row r="778">
          <cell r="J778" t="str">
            <v>42-04-06-00-0770</v>
          </cell>
          <cell r="K778" t="str">
            <v>42-2351</v>
          </cell>
          <cell r="L778" t="str">
            <v>42-04-06-00-0770</v>
          </cell>
          <cell r="M778" t="str">
            <v>Mueble c/ cubierta melamina blanca, 4 cajones, 3 puertas, 3 repisas,  1 lavaplatos, 1 llave combinación</v>
          </cell>
          <cell r="O778" t="str">
            <v>REPISA</v>
          </cell>
          <cell r="P778">
            <v>79900</v>
          </cell>
          <cell r="T778" t="str">
            <v>Bueno</v>
          </cell>
          <cell r="U778" t="str">
            <v>N/T</v>
          </cell>
        </row>
        <row r="779">
          <cell r="J779" t="str">
            <v>42-04-07-00-0771</v>
          </cell>
          <cell r="K779" t="str">
            <v>42-2352</v>
          </cell>
          <cell r="L779" t="str">
            <v>42-04-07-00-0771</v>
          </cell>
          <cell r="M779" t="str">
            <v>Carro 5 ruedas c/ cubierta madera</v>
          </cell>
          <cell r="O779" t="str">
            <v>OTROS</v>
          </cell>
          <cell r="P779">
            <v>45000</v>
          </cell>
          <cell r="T779" t="str">
            <v>Bueno</v>
          </cell>
          <cell r="U779" t="str">
            <v>N/T</v>
          </cell>
        </row>
        <row r="780">
          <cell r="J780" t="str">
            <v>42-04-07-00-0772</v>
          </cell>
          <cell r="K780" t="str">
            <v>42-2486</v>
          </cell>
          <cell r="L780" t="str">
            <v>42-04-07-00-0772</v>
          </cell>
          <cell r="M780" t="str">
            <v>Dispensador jabón marca Johnson</v>
          </cell>
          <cell r="O780" t="str">
            <v>OTROS</v>
          </cell>
          <cell r="P780">
            <v>17000</v>
          </cell>
          <cell r="T780" t="str">
            <v>Bueno</v>
          </cell>
          <cell r="U780" t="str">
            <v>Johnson</v>
          </cell>
        </row>
        <row r="781">
          <cell r="J781" t="str">
            <v>42-04-07-00-0773</v>
          </cell>
          <cell r="K781" t="str">
            <v>42-2487</v>
          </cell>
          <cell r="L781" t="str">
            <v>42-04-07-00-0773</v>
          </cell>
          <cell r="M781" t="str">
            <v>Dispensador jabón marca Johnson</v>
          </cell>
          <cell r="O781" t="str">
            <v>OTROS</v>
          </cell>
          <cell r="P781">
            <v>17000</v>
          </cell>
          <cell r="T781" t="str">
            <v>Bueno</v>
          </cell>
          <cell r="U781" t="str">
            <v>Johnson</v>
          </cell>
        </row>
        <row r="782">
          <cell r="J782" t="str">
            <v>42-05-01-01-0774</v>
          </cell>
          <cell r="K782" t="str">
            <v>42-2353</v>
          </cell>
          <cell r="L782" t="str">
            <v>42-05-01-01-0774</v>
          </cell>
          <cell r="M782" t="str">
            <v>Pizarra blanca c/ borde aluminio 40x30 cms.</v>
          </cell>
          <cell r="O782" t="str">
            <v>EQUIPO DE OFICINA</v>
          </cell>
          <cell r="P782">
            <v>25000</v>
          </cell>
          <cell r="T782" t="str">
            <v>Bueno</v>
          </cell>
          <cell r="U782" t="str">
            <v>N/T</v>
          </cell>
        </row>
        <row r="783">
          <cell r="J783" t="str">
            <v>42-04-07-00-0775</v>
          </cell>
          <cell r="K783" t="str">
            <v>42-424</v>
          </cell>
          <cell r="L783" t="str">
            <v>42-04-07-00-0775</v>
          </cell>
          <cell r="M783" t="str">
            <v>Percha metálica 4 ganchos</v>
          </cell>
          <cell r="O783" t="str">
            <v>OTROS</v>
          </cell>
          <cell r="P783">
            <v>12000</v>
          </cell>
          <cell r="T783" t="str">
            <v>Bueno</v>
          </cell>
          <cell r="U783" t="str">
            <v>N/T</v>
          </cell>
        </row>
        <row r="784">
          <cell r="J784" t="str">
            <v>42-05-02-05-0776</v>
          </cell>
          <cell r="K784" t="str">
            <v>42-2777</v>
          </cell>
          <cell r="L784" t="str">
            <v>42-05-02-05-0776</v>
          </cell>
          <cell r="M784" t="str">
            <v>Extintor incendio tipo ABC 2 kgs</v>
          </cell>
          <cell r="O784" t="str">
            <v>EQUIPOS DE SEGURIDAD</v>
          </cell>
          <cell r="P784">
            <v>25000</v>
          </cell>
          <cell r="T784" t="str">
            <v>Bueno</v>
          </cell>
          <cell r="U784" t="str">
            <v>N/T</v>
          </cell>
        </row>
        <row r="785">
          <cell r="J785" t="str">
            <v>FN-05-02-01-0777</v>
          </cell>
          <cell r="K785" t="str">
            <v>42-1670</v>
          </cell>
          <cell r="L785" t="str">
            <v>FN-05-02-01-0777</v>
          </cell>
          <cell r="M785" t="str">
            <v>Espaciador para conducto Nº 40</v>
          </cell>
          <cell r="O785" t="str">
            <v>EQUIPOS CLINICOS FUNGIBLE / NOMINABLE</v>
          </cell>
          <cell r="P785">
            <v>7500</v>
          </cell>
          <cell r="T785" t="str">
            <v>Bueno</v>
          </cell>
          <cell r="U785" t="str">
            <v>N/T</v>
          </cell>
        </row>
        <row r="786">
          <cell r="J786" t="str">
            <v>FN-05-02-01-0778</v>
          </cell>
          <cell r="K786" t="str">
            <v>42-1792</v>
          </cell>
          <cell r="L786" t="str">
            <v>FN-05-02-01-0778</v>
          </cell>
          <cell r="M786" t="str">
            <v>Espaciadores  Nº 30</v>
          </cell>
          <cell r="O786" t="str">
            <v>EQUIPOS CLINICOS FUNGIBLE / NOMINABLE</v>
          </cell>
          <cell r="P786">
            <v>7500</v>
          </cell>
          <cell r="T786" t="str">
            <v>Bueno</v>
          </cell>
          <cell r="U786" t="str">
            <v>N/T</v>
          </cell>
        </row>
        <row r="787">
          <cell r="J787" t="str">
            <v>42-05-02-01-0779</v>
          </cell>
          <cell r="K787" t="str">
            <v>42-3114</v>
          </cell>
          <cell r="L787" t="str">
            <v>42-05-02-01-0779</v>
          </cell>
          <cell r="M787" t="str">
            <v>Suprasson P-5  Booster 8 ( Máquina de pulido y limpieza )</v>
          </cell>
          <cell r="O787" t="str">
            <v>EQUIPOS CLINICOS</v>
          </cell>
          <cell r="P787">
            <v>600000</v>
          </cell>
          <cell r="T787" t="str">
            <v>Bueno</v>
          </cell>
          <cell r="U787" t="str">
            <v>N/T</v>
          </cell>
        </row>
        <row r="788">
          <cell r="J788" t="str">
            <v>42-05-02-01-0780</v>
          </cell>
          <cell r="K788" t="str">
            <v>42-2493</v>
          </cell>
          <cell r="L788" t="str">
            <v>42-05-02-01-0780</v>
          </cell>
          <cell r="M788" t="str">
            <v>Unidad dental marca Gnatus Syncrus Optic con braquet, salivero, 2 jeringas triples, lámpara led fotocurado y unidad luz</v>
          </cell>
          <cell r="O788" t="str">
            <v>EQUIPOS CLINICOS</v>
          </cell>
          <cell r="P788">
            <v>1500000</v>
          </cell>
          <cell r="T788" t="str">
            <v>Bueno</v>
          </cell>
          <cell r="U788" t="str">
            <v>Gnatus Syncrus</v>
          </cell>
        </row>
        <row r="789">
          <cell r="J789" t="str">
            <v>42-05-02-06-0781</v>
          </cell>
          <cell r="K789" t="str">
            <v>42-2492</v>
          </cell>
          <cell r="L789" t="str">
            <v>42-05-02-06-0781</v>
          </cell>
          <cell r="M789" t="str">
            <v>Compresor aire</v>
          </cell>
          <cell r="O789" t="str">
            <v>HERRAMIENTAS</v>
          </cell>
          <cell r="P789">
            <v>124108</v>
          </cell>
          <cell r="T789" t="str">
            <v>Bueno</v>
          </cell>
          <cell r="U789" t="str">
            <v>N/T</v>
          </cell>
        </row>
        <row r="790">
          <cell r="J790" t="str">
            <v>42-05-02-01-0782</v>
          </cell>
          <cell r="K790" t="str">
            <v>42-2488</v>
          </cell>
          <cell r="L790" t="str">
            <v>42-05-02-01-0782</v>
          </cell>
          <cell r="M790" t="str">
            <v>Turbina Panna Air marca NSK</v>
          </cell>
          <cell r="O790" t="str">
            <v>EQUIPOS CLINICOS</v>
          </cell>
          <cell r="P790">
            <v>95229</v>
          </cell>
          <cell r="T790" t="str">
            <v>Bueno</v>
          </cell>
          <cell r="U790" t="str">
            <v>NSK</v>
          </cell>
        </row>
        <row r="791">
          <cell r="J791" t="str">
            <v>42-05-02-01-0783</v>
          </cell>
          <cell r="K791" t="str">
            <v>42-2701</v>
          </cell>
          <cell r="L791" t="str">
            <v>42-05-02-01-0783</v>
          </cell>
          <cell r="M791" t="str">
            <v>Micromotor con pieza mano y contrangulo</v>
          </cell>
          <cell r="O791" t="str">
            <v>EQUIPOS CLINICOS</v>
          </cell>
          <cell r="P791">
            <v>250000</v>
          </cell>
          <cell r="T791" t="str">
            <v>Bueno</v>
          </cell>
          <cell r="U791" t="str">
            <v>N/T</v>
          </cell>
        </row>
        <row r="792">
          <cell r="J792" t="str">
            <v>42-04-07-00-0784</v>
          </cell>
          <cell r="K792" t="str">
            <v>42-2490</v>
          </cell>
          <cell r="L792" t="str">
            <v>42-04-07-00-0784</v>
          </cell>
          <cell r="M792" t="str">
            <v>Taburete marca Gnatus color celeste</v>
          </cell>
          <cell r="O792" t="str">
            <v>OTROS</v>
          </cell>
          <cell r="P792">
            <v>86522</v>
          </cell>
          <cell r="T792" t="str">
            <v>Bueno</v>
          </cell>
          <cell r="U792" t="str">
            <v xml:space="preserve">Gnatus  </v>
          </cell>
        </row>
        <row r="793">
          <cell r="J793" t="str">
            <v>42-04-07-00-0785</v>
          </cell>
          <cell r="K793" t="str">
            <v>42-2491</v>
          </cell>
          <cell r="L793" t="str">
            <v>42-04-07-00-0785</v>
          </cell>
          <cell r="M793" t="str">
            <v>Taburete marca Gnatus color celeste</v>
          </cell>
          <cell r="O793" t="str">
            <v>OTROS</v>
          </cell>
          <cell r="P793">
            <v>86522</v>
          </cell>
          <cell r="T793" t="str">
            <v>Bueno</v>
          </cell>
          <cell r="U793" t="str">
            <v xml:space="preserve">Gnatus  </v>
          </cell>
        </row>
        <row r="794">
          <cell r="J794" t="str">
            <v>42-05-02-01-0786</v>
          </cell>
          <cell r="K794" t="str">
            <v>42-2494</v>
          </cell>
          <cell r="L794" t="str">
            <v>42-05-02-01-0786</v>
          </cell>
          <cell r="M794" t="str">
            <v>Unidad dental marca Gnatus Syncrus Optic con braquet, salivero, 2 jeringas triples, lámpara led fotocurado y unidad luz -</v>
          </cell>
          <cell r="O794" t="str">
            <v>EQUIPOS CLINICOS</v>
          </cell>
          <cell r="P794">
            <v>1500000</v>
          </cell>
          <cell r="T794" t="str">
            <v>Bueno</v>
          </cell>
          <cell r="U794" t="str">
            <v>Gnatus Syncrus</v>
          </cell>
        </row>
        <row r="795">
          <cell r="J795" t="str">
            <v>42-05-02-06-0787</v>
          </cell>
          <cell r="K795" t="str">
            <v>42-2475</v>
          </cell>
          <cell r="L795" t="str">
            <v>42-05-02-06-0787</v>
          </cell>
          <cell r="M795" t="str">
            <v>Compresor aire</v>
          </cell>
          <cell r="O795" t="str">
            <v>HERRAMIENTAS</v>
          </cell>
          <cell r="P795">
            <v>124108</v>
          </cell>
          <cell r="T795" t="str">
            <v>Bueno</v>
          </cell>
          <cell r="U795" t="str">
            <v>N/T</v>
          </cell>
        </row>
        <row r="796">
          <cell r="J796" t="str">
            <v>42-05-02-01-0788</v>
          </cell>
          <cell r="K796" t="str">
            <v>42-2496</v>
          </cell>
          <cell r="L796" t="str">
            <v>42-05-02-01-0788</v>
          </cell>
          <cell r="M796" t="str">
            <v>Turbina Panna Air marca NSK</v>
          </cell>
          <cell r="O796" t="str">
            <v>EQUIPOS CLINICOS</v>
          </cell>
          <cell r="P796">
            <v>95229</v>
          </cell>
          <cell r="T796" t="str">
            <v>Bueno</v>
          </cell>
          <cell r="U796" t="str">
            <v>NSK</v>
          </cell>
        </row>
        <row r="797">
          <cell r="J797" t="str">
            <v>42-05-02-01-0789</v>
          </cell>
          <cell r="K797" t="str">
            <v>42-2497</v>
          </cell>
          <cell r="L797" t="str">
            <v>42-05-02-01-0789</v>
          </cell>
          <cell r="M797" t="str">
            <v>Micromotor con pieza mano y contrangulo</v>
          </cell>
          <cell r="O797" t="str">
            <v>EQUIPOS CLINICOS</v>
          </cell>
          <cell r="P797">
            <v>50000</v>
          </cell>
          <cell r="T797" t="str">
            <v>Bueno</v>
          </cell>
          <cell r="U797" t="str">
            <v>N/T</v>
          </cell>
        </row>
        <row r="798">
          <cell r="J798" t="str">
            <v>42-04-07-00-0790</v>
          </cell>
          <cell r="K798" t="str">
            <v>42-2498</v>
          </cell>
          <cell r="L798" t="str">
            <v>42-04-07-00-0790</v>
          </cell>
          <cell r="M798" t="str">
            <v>Taburete marca Gnatus color celeste</v>
          </cell>
          <cell r="O798" t="str">
            <v>OTROS</v>
          </cell>
          <cell r="P798">
            <v>86522</v>
          </cell>
          <cell r="T798" t="str">
            <v>Bueno</v>
          </cell>
          <cell r="U798" t="str">
            <v>Gnatus</v>
          </cell>
        </row>
        <row r="799">
          <cell r="J799" t="str">
            <v>42-04-07-00-0791</v>
          </cell>
          <cell r="K799" t="str">
            <v>42-2499</v>
          </cell>
          <cell r="L799" t="str">
            <v>42-04-07-00-0791</v>
          </cell>
          <cell r="M799" t="str">
            <v>Taburete marca Gnatus color celeste</v>
          </cell>
          <cell r="O799" t="str">
            <v>OTROS</v>
          </cell>
          <cell r="P799">
            <v>86522</v>
          </cell>
          <cell r="T799" t="str">
            <v>Bueno</v>
          </cell>
          <cell r="U799" t="str">
            <v>Gnatus</v>
          </cell>
        </row>
        <row r="800">
          <cell r="J800" t="str">
            <v>42-06-01-00-0792</v>
          </cell>
          <cell r="K800" t="str">
            <v>42-2500</v>
          </cell>
          <cell r="L800" t="str">
            <v>42-06-01-00-0792</v>
          </cell>
          <cell r="M800" t="str">
            <v>Computador Pentium 4</v>
          </cell>
          <cell r="O800" t="str">
            <v>EQUIPOS COMPUTACIONALES Y PERIFÉRICOS</v>
          </cell>
          <cell r="P800">
            <v>150000</v>
          </cell>
          <cell r="T800" t="str">
            <v>Bueno</v>
          </cell>
          <cell r="U800" t="str">
            <v>Pentium</v>
          </cell>
        </row>
        <row r="801">
          <cell r="J801" t="str">
            <v>42-06-01-00-0793</v>
          </cell>
          <cell r="K801" t="str">
            <v>42-2501</v>
          </cell>
          <cell r="L801" t="str">
            <v>42-06-01-00-0793</v>
          </cell>
          <cell r="M801" t="str">
            <v>Pantalla LCD marca Samsung Mod. Sync master 540N</v>
          </cell>
          <cell r="O801" t="str">
            <v>EQUIPOS COMPUTACIONALES Y PERIFÉRICOS</v>
          </cell>
          <cell r="P801">
            <v>14000</v>
          </cell>
          <cell r="T801" t="str">
            <v>Bueno</v>
          </cell>
          <cell r="U801" t="str">
            <v>Samsung</v>
          </cell>
        </row>
        <row r="802">
          <cell r="J802" t="str">
            <v>42-06-01-00-0794</v>
          </cell>
          <cell r="K802" t="str">
            <v>42-2502</v>
          </cell>
          <cell r="L802" t="str">
            <v>42-06-01-00-0794</v>
          </cell>
          <cell r="M802" t="str">
            <v>Teclado marca Aopen S/N° 64206903</v>
          </cell>
          <cell r="O802" t="str">
            <v>EQUIPOS COMPUTACIONALES Y PERIFÉRICOS</v>
          </cell>
          <cell r="P802">
            <v>4000</v>
          </cell>
          <cell r="T802" t="str">
            <v>Bueno</v>
          </cell>
          <cell r="U802" t="str">
            <v>Aopen</v>
          </cell>
        </row>
        <row r="803">
          <cell r="J803" t="str">
            <v>42-06-01-00-0795</v>
          </cell>
          <cell r="K803" t="str">
            <v>42-2503</v>
          </cell>
          <cell r="L803" t="str">
            <v>42-06-01-00-0795</v>
          </cell>
          <cell r="M803" t="str">
            <v>Mouse optico marca Aopen S/N° 64634930</v>
          </cell>
          <cell r="O803" t="str">
            <v>EQUIPOS COMPUTACIONALES Y PERIFÉRICOS</v>
          </cell>
          <cell r="P803">
            <v>3000</v>
          </cell>
          <cell r="T803" t="str">
            <v>Bueno</v>
          </cell>
          <cell r="U803" t="str">
            <v>Aopen</v>
          </cell>
        </row>
        <row r="804">
          <cell r="J804" t="str">
            <v>42-06-01-00-0796</v>
          </cell>
          <cell r="K804" t="str">
            <v>42-2504</v>
          </cell>
          <cell r="L804" t="str">
            <v>42-06-01-00-0796</v>
          </cell>
          <cell r="M804" t="str">
            <v>Juego parlantes multimedia marca Pc tronic</v>
          </cell>
          <cell r="O804" t="str">
            <v>EQUIPOS COMPUTACIONALES Y PERIFÉRICOS</v>
          </cell>
          <cell r="P804">
            <v>12000</v>
          </cell>
          <cell r="T804" t="str">
            <v>Bueno</v>
          </cell>
          <cell r="U804" t="str">
            <v>Tronic</v>
          </cell>
        </row>
        <row r="805">
          <cell r="J805" t="str">
            <v>42-06-01-00-0797</v>
          </cell>
          <cell r="K805" t="str">
            <v>42-2505</v>
          </cell>
          <cell r="L805" t="str">
            <v>42-06-01-00-0797</v>
          </cell>
          <cell r="M805" t="str">
            <v>Computador Pentium 4</v>
          </cell>
          <cell r="O805" t="str">
            <v>EQUIPOS COMPUTACIONALES Y PERIFÉRICOS</v>
          </cell>
          <cell r="P805">
            <v>150000</v>
          </cell>
          <cell r="T805" t="str">
            <v>Bueno</v>
          </cell>
          <cell r="U805" t="str">
            <v>Pentium</v>
          </cell>
        </row>
        <row r="806">
          <cell r="J806" t="str">
            <v>42-06-01-00-0798</v>
          </cell>
          <cell r="K806" t="str">
            <v>42-2506</v>
          </cell>
          <cell r="L806" t="str">
            <v>42-06-01-00-0798</v>
          </cell>
          <cell r="M806" t="str">
            <v>Pantalla LCD marca Samsung Mod. Sync master 540N</v>
          </cell>
          <cell r="O806" t="str">
            <v>EQUIPOS COMPUTACIONALES Y PERIFÉRICOS</v>
          </cell>
          <cell r="P806">
            <v>14000</v>
          </cell>
          <cell r="T806" t="str">
            <v>Bueno</v>
          </cell>
          <cell r="U806" t="str">
            <v>Samsung</v>
          </cell>
        </row>
        <row r="807">
          <cell r="J807" t="str">
            <v>42-06-01-00-0799</v>
          </cell>
          <cell r="K807" t="str">
            <v>42-2507</v>
          </cell>
          <cell r="L807" t="str">
            <v>42-06-01-00-0799</v>
          </cell>
          <cell r="M807" t="str">
            <v>Teclado marca Aopen S/N° 64206905</v>
          </cell>
          <cell r="O807" t="str">
            <v>EQUIPOS COMPUTACIONALES Y PERIFÉRICOS</v>
          </cell>
          <cell r="P807">
            <v>4000</v>
          </cell>
          <cell r="T807" t="str">
            <v>Bueno</v>
          </cell>
          <cell r="U807" t="str">
            <v>Aopen</v>
          </cell>
        </row>
        <row r="808">
          <cell r="J808" t="str">
            <v>42-06-01-00-0800</v>
          </cell>
          <cell r="K808" t="str">
            <v>42-2508</v>
          </cell>
          <cell r="L808" t="str">
            <v>42-06-01-00-0800</v>
          </cell>
          <cell r="M808" t="str">
            <v>Mouse optico marca Aopen S/N° 64634925</v>
          </cell>
          <cell r="O808" t="str">
            <v>EQUIPOS COMPUTACIONALES Y PERIFÉRICOS</v>
          </cell>
          <cell r="P808">
            <v>3000</v>
          </cell>
          <cell r="T808" t="str">
            <v>Bueno</v>
          </cell>
          <cell r="U808" t="str">
            <v>Aopen</v>
          </cell>
        </row>
        <row r="809">
          <cell r="J809" t="str">
            <v>42-06-01-00-0801</v>
          </cell>
          <cell r="K809" t="str">
            <v>42-2509</v>
          </cell>
          <cell r="L809" t="str">
            <v>42-06-01-00-0801</v>
          </cell>
          <cell r="M809" t="str">
            <v>Juego parlantes multimedia marca Pc tronic</v>
          </cell>
          <cell r="O809" t="str">
            <v>EQUIPOS COMPUTACIONALES Y PERIFÉRICOS</v>
          </cell>
          <cell r="P809">
            <v>12000</v>
          </cell>
          <cell r="T809" t="str">
            <v>Bueno</v>
          </cell>
          <cell r="U809" t="str">
            <v>Pc Tronic</v>
          </cell>
        </row>
        <row r="810">
          <cell r="J810" t="str">
            <v>42-05-01-01-0802</v>
          </cell>
          <cell r="K810" t="str">
            <v>42-1980</v>
          </cell>
          <cell r="L810" t="str">
            <v>42-05-01-01-0802</v>
          </cell>
          <cell r="M810" t="str">
            <v>Citófono/ teléfono marca Nortel Network, Modelo 7000</v>
          </cell>
          <cell r="O810" t="str">
            <v>EQUIPO DE OFICINA</v>
          </cell>
          <cell r="P810">
            <v>36000</v>
          </cell>
          <cell r="T810" t="str">
            <v>Bueno</v>
          </cell>
          <cell r="U810" t="str">
            <v>Nortel Network</v>
          </cell>
        </row>
        <row r="811">
          <cell r="J811" t="str">
            <v>42-06-01-00-0803</v>
          </cell>
          <cell r="K811" t="str">
            <v>42 - 3514</v>
          </cell>
          <cell r="L811" t="str">
            <v>42-06-01-00-0803</v>
          </cell>
          <cell r="M811" t="str">
            <v xml:space="preserve">Impresora Láser HL - 2140, color gris </v>
          </cell>
          <cell r="O811" t="str">
            <v>EQUIPOS COMPUTACIONALES Y PERIFÉRICOS</v>
          </cell>
          <cell r="P811">
            <v>54429</v>
          </cell>
          <cell r="T811" t="str">
            <v>Bueno</v>
          </cell>
          <cell r="U811" t="str">
            <v>Brother</v>
          </cell>
        </row>
        <row r="812">
          <cell r="J812" t="str">
            <v>42-05-02-01-0804</v>
          </cell>
          <cell r="K812" t="str">
            <v>42-3040</v>
          </cell>
          <cell r="L812" t="str">
            <v>42-05-02-01-0804</v>
          </cell>
          <cell r="M812" t="str">
            <v>Catre clínico marca Hope Full Mod. BA 668</v>
          </cell>
          <cell r="O812" t="str">
            <v>EQUIPOS CLINICOS</v>
          </cell>
          <cell r="P812">
            <v>99990</v>
          </cell>
          <cell r="T812" t="str">
            <v>Bueno</v>
          </cell>
          <cell r="U812" t="str">
            <v>Hope Full</v>
          </cell>
        </row>
        <row r="813">
          <cell r="J813" t="str">
            <v>42-05-02-01-0805</v>
          </cell>
          <cell r="K813" t="str">
            <v>42-3041</v>
          </cell>
          <cell r="L813" t="str">
            <v>42-05-02-01-0805</v>
          </cell>
          <cell r="M813" t="str">
            <v>Catre clínico marca Hope Full Mod. BA 668</v>
          </cell>
          <cell r="O813" t="str">
            <v>EQUIPOS CLINICOS</v>
          </cell>
          <cell r="P813">
            <v>99990</v>
          </cell>
          <cell r="T813" t="str">
            <v>Bueno</v>
          </cell>
          <cell r="U813" t="str">
            <v>Hope Full</v>
          </cell>
        </row>
        <row r="814">
          <cell r="J814" t="str">
            <v>42-05-02-01-0806</v>
          </cell>
          <cell r="K814" t="str">
            <v>42-3103</v>
          </cell>
          <cell r="L814" t="str">
            <v>42-05-02-01-0806</v>
          </cell>
          <cell r="M814" t="str">
            <v>Catre clínico marca Hope Full Mod. BA 668</v>
          </cell>
          <cell r="O814" t="str">
            <v>EQUIPOS CLINICOS</v>
          </cell>
          <cell r="P814">
            <v>99990</v>
          </cell>
          <cell r="T814" t="str">
            <v>Bueno</v>
          </cell>
          <cell r="U814" t="str">
            <v>Hope Full</v>
          </cell>
        </row>
        <row r="815">
          <cell r="J815" t="str">
            <v>42-05-02-01-0807</v>
          </cell>
          <cell r="K815" t="str">
            <v>42-3091</v>
          </cell>
          <cell r="L815" t="str">
            <v>42-05-02-01-0807</v>
          </cell>
          <cell r="M815" t="str">
            <v>Catre clínico marca Hope Full Mod. BA 668</v>
          </cell>
          <cell r="O815" t="str">
            <v>EQUIPOS CLINICOS</v>
          </cell>
          <cell r="P815">
            <v>99990</v>
          </cell>
          <cell r="T815" t="str">
            <v>Bueno</v>
          </cell>
          <cell r="U815" t="str">
            <v>Hope Full</v>
          </cell>
        </row>
        <row r="816">
          <cell r="J816" t="str">
            <v>42-05-02-01-0808</v>
          </cell>
          <cell r="K816" t="str">
            <v>42-3044</v>
          </cell>
          <cell r="L816" t="str">
            <v>42-05-02-01-0808</v>
          </cell>
          <cell r="M816" t="str">
            <v>Catre clínico marca Hope Full Mod. BA 668</v>
          </cell>
          <cell r="O816" t="str">
            <v>EQUIPOS CLINICOS</v>
          </cell>
          <cell r="P816">
            <v>99990</v>
          </cell>
          <cell r="T816" t="str">
            <v>Bueno</v>
          </cell>
          <cell r="U816" t="str">
            <v>Hope Full</v>
          </cell>
        </row>
        <row r="817">
          <cell r="J817" t="str">
            <v>42-05-02-01-0809</v>
          </cell>
          <cell r="K817" t="str">
            <v>42-3101</v>
          </cell>
          <cell r="L817" t="str">
            <v>42-05-02-01-0809</v>
          </cell>
          <cell r="M817" t="str">
            <v>Catre clínico marca Hope Full Mod. BA 668</v>
          </cell>
          <cell r="O817" t="str">
            <v>EQUIPOS CLINICOS</v>
          </cell>
          <cell r="P817">
            <v>99990</v>
          </cell>
          <cell r="T817" t="str">
            <v>Bueno</v>
          </cell>
          <cell r="U817" t="str">
            <v>Hope Full</v>
          </cell>
        </row>
        <row r="818">
          <cell r="J818" t="str">
            <v>42-05-02-01-0810</v>
          </cell>
          <cell r="K818" t="str">
            <v>42-3068</v>
          </cell>
          <cell r="L818" t="str">
            <v>42-05-02-01-0810</v>
          </cell>
          <cell r="M818" t="str">
            <v>Catre clínico marca Hope Full Mod. BA 668</v>
          </cell>
          <cell r="O818" t="str">
            <v>EQUIPOS CLINICOS</v>
          </cell>
          <cell r="P818">
            <v>99990</v>
          </cell>
          <cell r="T818" t="str">
            <v>Bueno</v>
          </cell>
          <cell r="U818" t="str">
            <v>Hope Full</v>
          </cell>
        </row>
        <row r="819">
          <cell r="J819" t="str">
            <v>42-05-02-01-0811</v>
          </cell>
          <cell r="K819" t="str">
            <v>42-3065</v>
          </cell>
          <cell r="L819" t="str">
            <v>42-05-02-01-0811</v>
          </cell>
          <cell r="M819" t="str">
            <v>Catre clínico marca Hope Full Mod. BA 668</v>
          </cell>
          <cell r="O819" t="str">
            <v>EQUIPOS CLINICOS</v>
          </cell>
          <cell r="P819">
            <v>99990</v>
          </cell>
          <cell r="T819" t="str">
            <v>Bueno</v>
          </cell>
          <cell r="U819" t="str">
            <v>Hope Full</v>
          </cell>
        </row>
        <row r="820">
          <cell r="J820" t="str">
            <v>42-04-07-00-0812</v>
          </cell>
          <cell r="K820" t="str">
            <v>42-3048</v>
          </cell>
          <cell r="L820" t="str">
            <v>42-04-07-00-0812</v>
          </cell>
          <cell r="M820" t="str">
            <v>Velador metálico 1 cajón, 1 puerta masisa color café</v>
          </cell>
          <cell r="O820" t="str">
            <v>OTROS</v>
          </cell>
          <cell r="P820">
            <v>29895</v>
          </cell>
          <cell r="T820" t="str">
            <v>Bueno</v>
          </cell>
          <cell r="U820" t="str">
            <v>N/T</v>
          </cell>
        </row>
        <row r="821">
          <cell r="J821" t="str">
            <v>42-04-07-00-0813</v>
          </cell>
          <cell r="K821" t="str">
            <v>42-3049</v>
          </cell>
          <cell r="L821" t="str">
            <v>42-04-07-00-0813</v>
          </cell>
          <cell r="M821" t="str">
            <v>Velador metálico 1 cajón, 1 puerta masisa color café</v>
          </cell>
          <cell r="O821" t="str">
            <v>OTROS</v>
          </cell>
          <cell r="P821">
            <v>29895</v>
          </cell>
          <cell r="T821" t="str">
            <v>Bueno</v>
          </cell>
          <cell r="U821" t="str">
            <v>N/T</v>
          </cell>
        </row>
        <row r="822">
          <cell r="J822" t="str">
            <v>42-04-07-00-0814</v>
          </cell>
          <cell r="K822" t="str">
            <v>42-3050</v>
          </cell>
          <cell r="L822" t="str">
            <v>42-04-07-00-0814</v>
          </cell>
          <cell r="M822" t="str">
            <v>Velador metálico 1 cajón, 1 puerta masisa color café</v>
          </cell>
          <cell r="O822" t="str">
            <v>OTROS</v>
          </cell>
          <cell r="P822">
            <v>29895</v>
          </cell>
          <cell r="T822" t="str">
            <v>Bueno</v>
          </cell>
          <cell r="U822" t="str">
            <v>N/T</v>
          </cell>
        </row>
        <row r="823">
          <cell r="J823" t="str">
            <v>42-04-07-00-0815</v>
          </cell>
          <cell r="K823" t="str">
            <v>42-3051</v>
          </cell>
          <cell r="L823" t="str">
            <v>42-04-07-00-0815</v>
          </cell>
          <cell r="M823" t="str">
            <v>Velador metálico 1 cajón, 1 puerta masisa color café</v>
          </cell>
          <cell r="O823" t="str">
            <v>OTROS</v>
          </cell>
          <cell r="P823">
            <v>29895</v>
          </cell>
          <cell r="T823" t="str">
            <v>Bueno</v>
          </cell>
          <cell r="U823" t="str">
            <v>N/T</v>
          </cell>
        </row>
        <row r="824">
          <cell r="J824" t="str">
            <v>42-04-07-00-0816</v>
          </cell>
          <cell r="K824" t="str">
            <v>42-3052</v>
          </cell>
          <cell r="L824" t="str">
            <v>42-04-07-00-0816</v>
          </cell>
          <cell r="M824" t="str">
            <v>Velador metálico 1 cajón, 1 puerta masisa color café</v>
          </cell>
          <cell r="O824" t="str">
            <v>OTROS</v>
          </cell>
          <cell r="P824">
            <v>29895</v>
          </cell>
          <cell r="T824" t="str">
            <v>Bueno</v>
          </cell>
          <cell r="U824" t="str">
            <v>N/T</v>
          </cell>
        </row>
        <row r="825">
          <cell r="J825" t="str">
            <v>42-04-07-00-0817</v>
          </cell>
          <cell r="K825" t="str">
            <v>42-3053</v>
          </cell>
          <cell r="L825" t="str">
            <v>42-04-07-00-0817</v>
          </cell>
          <cell r="M825" t="str">
            <v>Velador metálico 1 cajón, 1 puerta masisa color café</v>
          </cell>
          <cell r="O825" t="str">
            <v>OTROS</v>
          </cell>
          <cell r="P825">
            <v>29895</v>
          </cell>
          <cell r="T825" t="str">
            <v>Bueno</v>
          </cell>
          <cell r="U825" t="str">
            <v>N/T</v>
          </cell>
        </row>
        <row r="826">
          <cell r="J826" t="str">
            <v>42-04-07-00-0818</v>
          </cell>
          <cell r="K826" t="str">
            <v>42-3054</v>
          </cell>
          <cell r="L826" t="str">
            <v>42-04-07-00-0818</v>
          </cell>
          <cell r="M826" t="str">
            <v>Velador metálico 1 cajón, 1 puerta masisa color café</v>
          </cell>
          <cell r="O826" t="str">
            <v>OTROS</v>
          </cell>
          <cell r="P826">
            <v>29895</v>
          </cell>
          <cell r="T826" t="str">
            <v>Bueno</v>
          </cell>
          <cell r="U826" t="str">
            <v>N/T</v>
          </cell>
        </row>
        <row r="827">
          <cell r="J827" t="str">
            <v>42-04-07-00-0819</v>
          </cell>
          <cell r="K827" t="str">
            <v>42-3055</v>
          </cell>
          <cell r="L827" t="str">
            <v>42-04-07-00-0819</v>
          </cell>
          <cell r="M827" t="str">
            <v>Velador metálico 1 cajón, 1 puerta masisa color café</v>
          </cell>
          <cell r="O827" t="str">
            <v>OTROS</v>
          </cell>
          <cell r="P827">
            <v>29895</v>
          </cell>
          <cell r="T827" t="str">
            <v>Bueno</v>
          </cell>
          <cell r="U827" t="str">
            <v>N/T</v>
          </cell>
        </row>
        <row r="828">
          <cell r="J828" t="str">
            <v>42-04-01-00-0820</v>
          </cell>
          <cell r="K828" t="str">
            <v>42-3056</v>
          </cell>
          <cell r="L828" t="str">
            <v>42-04-01-00-0820</v>
          </cell>
          <cell r="M828" t="str">
            <v>Mesa metálica con cubierta melamina, 4 ruedas color plomo</v>
          </cell>
          <cell r="O828" t="str">
            <v>MESAS</v>
          </cell>
          <cell r="P828">
            <v>35000</v>
          </cell>
          <cell r="T828" t="str">
            <v>Bueno</v>
          </cell>
          <cell r="U828" t="str">
            <v>N/T</v>
          </cell>
        </row>
        <row r="829">
          <cell r="J829" t="str">
            <v>42-04-01-00-0821</v>
          </cell>
          <cell r="K829" t="str">
            <v>42-3057</v>
          </cell>
          <cell r="L829" t="str">
            <v>42-04-01-00-0821</v>
          </cell>
          <cell r="M829" t="str">
            <v>Mesa metálica con cubierta melamina, 4 ruedas color plomo</v>
          </cell>
          <cell r="O829" t="str">
            <v>MESAS</v>
          </cell>
          <cell r="P829">
            <v>35000</v>
          </cell>
          <cell r="T829" t="str">
            <v>Bueno</v>
          </cell>
          <cell r="U829" t="str">
            <v>N/T</v>
          </cell>
        </row>
        <row r="830">
          <cell r="J830" t="str">
            <v>42-04-01-00-0822</v>
          </cell>
          <cell r="K830" t="str">
            <v>42-3058</v>
          </cell>
          <cell r="L830" t="str">
            <v>42-04-01-00-0822</v>
          </cell>
          <cell r="M830" t="str">
            <v>Mesa metálica con cubierta melamina, 4 ruedas color plomo</v>
          </cell>
          <cell r="O830" t="str">
            <v>MESAS</v>
          </cell>
          <cell r="P830">
            <v>35000</v>
          </cell>
          <cell r="T830" t="str">
            <v>Bueno</v>
          </cell>
          <cell r="U830" t="str">
            <v>N/T</v>
          </cell>
        </row>
        <row r="831">
          <cell r="J831" t="str">
            <v>42-05-01-01-0823</v>
          </cell>
          <cell r="K831" t="str">
            <v>42-427</v>
          </cell>
          <cell r="L831" t="str">
            <v>42-05-01-01-0823</v>
          </cell>
          <cell r="M831" t="str">
            <v>Repisa mixta con 2 soportes metálicos para televisor</v>
          </cell>
          <cell r="O831" t="str">
            <v>EQUIPO DE OFICINA</v>
          </cell>
          <cell r="P831">
            <v>36141</v>
          </cell>
          <cell r="T831" t="str">
            <v>Bueno</v>
          </cell>
          <cell r="U831" t="str">
            <v>N/T</v>
          </cell>
        </row>
        <row r="832">
          <cell r="J832" t="str">
            <v>42-05-02-01-0824</v>
          </cell>
          <cell r="K832" t="str">
            <v>42-432</v>
          </cell>
          <cell r="L832" t="str">
            <v>42-05-02-01-0824</v>
          </cell>
          <cell r="M832" t="str">
            <v>Escabel mixto color negro</v>
          </cell>
          <cell r="O832" t="str">
            <v>EQUIPOS CLINICOS</v>
          </cell>
          <cell r="P832">
            <v>17850</v>
          </cell>
          <cell r="T832" t="str">
            <v>Bueno</v>
          </cell>
          <cell r="U832" t="str">
            <v>N/T</v>
          </cell>
        </row>
        <row r="833">
          <cell r="J833" t="str">
            <v>42-05-02-01-0825</v>
          </cell>
          <cell r="K833" t="str">
            <v>42-605</v>
          </cell>
          <cell r="L833" t="str">
            <v>42-05-02-01-0825</v>
          </cell>
          <cell r="M833" t="str">
            <v>Escabel mixto, 2 peldaños color negro</v>
          </cell>
          <cell r="O833" t="str">
            <v>EQUIPOS CLINICOS</v>
          </cell>
          <cell r="P833">
            <v>17850</v>
          </cell>
          <cell r="T833" t="str">
            <v>Bueno</v>
          </cell>
          <cell r="U833" t="str">
            <v>N/T</v>
          </cell>
        </row>
        <row r="834">
          <cell r="J834" t="str">
            <v>42-05-01-01-0826</v>
          </cell>
          <cell r="K834" t="str">
            <v>42-1684</v>
          </cell>
          <cell r="L834" t="str">
            <v>42-05-01-01-0826</v>
          </cell>
          <cell r="M834" t="str">
            <v>Televisor marca Kioto 14 pulgadas  (donación)</v>
          </cell>
          <cell r="O834" t="str">
            <v>EQUIPO DE OFICINA</v>
          </cell>
          <cell r="P834">
            <v>76000</v>
          </cell>
          <cell r="T834" t="str">
            <v>Bueno</v>
          </cell>
          <cell r="U834" t="str">
            <v>Kioto</v>
          </cell>
        </row>
        <row r="835">
          <cell r="J835" t="str">
            <v>42-05-01-01-0827</v>
          </cell>
          <cell r="K835" t="str">
            <v>42-2360</v>
          </cell>
          <cell r="L835" t="str">
            <v>42-05-01-01-0827</v>
          </cell>
          <cell r="M835" t="str">
            <v>Reloj mural negro sin marca</v>
          </cell>
          <cell r="O835" t="str">
            <v>EQUIPO DE OFICINA</v>
          </cell>
          <cell r="P835">
            <v>3600</v>
          </cell>
          <cell r="T835" t="str">
            <v>Malo</v>
          </cell>
          <cell r="U835" t="str">
            <v>N/T</v>
          </cell>
        </row>
        <row r="836">
          <cell r="J836" t="str">
            <v>42-05-02-01-0828</v>
          </cell>
          <cell r="K836" t="str">
            <v>42-3107</v>
          </cell>
          <cell r="L836" t="str">
            <v>42-05-02-01-0828</v>
          </cell>
          <cell r="M836" t="str">
            <v>Manómetro de oxígeno marca Victor Medical con humidificador</v>
          </cell>
          <cell r="O836" t="str">
            <v>EQUIPOS CLINICOS</v>
          </cell>
          <cell r="P836">
            <v>25000</v>
          </cell>
          <cell r="T836" t="str">
            <v>Bueno</v>
          </cell>
          <cell r="U836" t="str">
            <v>N/T</v>
          </cell>
        </row>
        <row r="837">
          <cell r="J837" t="str">
            <v>42-05-02-01-0829</v>
          </cell>
          <cell r="K837" t="str">
            <v>42-3047</v>
          </cell>
          <cell r="L837" t="str">
            <v>42-05-02-01-0829</v>
          </cell>
          <cell r="M837" t="str">
            <v>Catre clínico marca Hope Full Mod. BA 668</v>
          </cell>
          <cell r="O837" t="str">
            <v>EQUIPOS CLINICOS</v>
          </cell>
          <cell r="P837">
            <v>99990</v>
          </cell>
          <cell r="T837" t="str">
            <v>Bueno</v>
          </cell>
          <cell r="U837" t="str">
            <v>Hope Full</v>
          </cell>
        </row>
        <row r="838">
          <cell r="J838" t="str">
            <v>42-05-02-01-0830</v>
          </cell>
          <cell r="K838" t="str">
            <v>42-3042</v>
          </cell>
          <cell r="L838" t="str">
            <v>42-05-02-01-0830</v>
          </cell>
          <cell r="M838" t="str">
            <v>Catre clínico marca Hope Full Mod. BA 668</v>
          </cell>
          <cell r="O838" t="str">
            <v>EQUIPOS CLINICOS</v>
          </cell>
          <cell r="P838">
            <v>99990</v>
          </cell>
          <cell r="T838" t="str">
            <v>Bueno</v>
          </cell>
          <cell r="U838" t="str">
            <v>Hope Full</v>
          </cell>
        </row>
        <row r="839">
          <cell r="J839" t="str">
            <v>42-05-02-01-0831</v>
          </cell>
          <cell r="K839" t="str">
            <v>42-3046</v>
          </cell>
          <cell r="L839" t="str">
            <v>42-05-02-01-0831</v>
          </cell>
          <cell r="M839" t="str">
            <v>Catre clínico marca Hope Full Mod. BA 668</v>
          </cell>
          <cell r="O839" t="str">
            <v>EQUIPOS CLINICOS</v>
          </cell>
          <cell r="P839">
            <v>99990</v>
          </cell>
          <cell r="T839" t="str">
            <v>Bueno</v>
          </cell>
          <cell r="U839" t="str">
            <v>Hope Full</v>
          </cell>
        </row>
        <row r="840">
          <cell r="J840" t="str">
            <v>42-05-02-01-0832</v>
          </cell>
          <cell r="K840" t="str">
            <v>42-3090</v>
          </cell>
          <cell r="L840" t="str">
            <v>42-05-02-01-0832</v>
          </cell>
          <cell r="M840" t="str">
            <v>Catre clínico marca Hope Full Mod. BA 668</v>
          </cell>
          <cell r="O840" t="str">
            <v>EQUIPOS CLINICOS</v>
          </cell>
          <cell r="P840">
            <v>99990</v>
          </cell>
          <cell r="T840" t="str">
            <v>Bueno</v>
          </cell>
          <cell r="U840" t="str">
            <v>Hope Full</v>
          </cell>
        </row>
        <row r="841">
          <cell r="J841" t="str">
            <v>42-05-02-01-0833</v>
          </cell>
          <cell r="K841" t="str">
            <v>42-3045</v>
          </cell>
          <cell r="L841" t="str">
            <v>42-05-02-01-0833</v>
          </cell>
          <cell r="M841" t="str">
            <v>Catre clínico marca Hope Full Mod. BA 668</v>
          </cell>
          <cell r="O841" t="str">
            <v>EQUIPOS CLINICOS</v>
          </cell>
          <cell r="P841">
            <v>99990</v>
          </cell>
          <cell r="T841" t="str">
            <v>Bueno</v>
          </cell>
          <cell r="U841" t="str">
            <v>Hope Full</v>
          </cell>
        </row>
        <row r="842">
          <cell r="J842" t="str">
            <v>42-05-02-01-0834</v>
          </cell>
          <cell r="K842" t="str">
            <v>42-3081</v>
          </cell>
          <cell r="L842" t="str">
            <v>42-05-02-01-0834</v>
          </cell>
          <cell r="M842" t="str">
            <v>Catre clínico marca Hope Full Mod. BA 668</v>
          </cell>
          <cell r="O842" t="str">
            <v>EQUIPOS CLINICOS</v>
          </cell>
          <cell r="P842">
            <v>99990</v>
          </cell>
          <cell r="T842" t="str">
            <v>Bueno</v>
          </cell>
          <cell r="U842" t="str">
            <v>Hope Full</v>
          </cell>
        </row>
        <row r="843">
          <cell r="J843" t="str">
            <v>42-05-02-01-0835</v>
          </cell>
          <cell r="K843" t="str">
            <v>42-3066</v>
          </cell>
          <cell r="L843" t="str">
            <v>42-05-02-01-0835</v>
          </cell>
          <cell r="M843" t="str">
            <v>Catre clínico marca Hope Full Mod. BA 668</v>
          </cell>
          <cell r="O843" t="str">
            <v>EQUIPOS CLINICOS</v>
          </cell>
          <cell r="P843">
            <v>99990</v>
          </cell>
          <cell r="T843" t="str">
            <v>Bueno</v>
          </cell>
          <cell r="U843" t="str">
            <v>Hope Full</v>
          </cell>
        </row>
        <row r="844">
          <cell r="J844" t="str">
            <v>42-05-02-01-0836</v>
          </cell>
          <cell r="K844" t="str">
            <v>42-3083</v>
          </cell>
          <cell r="L844" t="str">
            <v>42-05-02-01-0836</v>
          </cell>
          <cell r="M844" t="str">
            <v>Catre clínico marca Hope Full Mod. BA 668</v>
          </cell>
          <cell r="O844" t="str">
            <v>EQUIPOS CLINICOS</v>
          </cell>
          <cell r="P844">
            <v>99990</v>
          </cell>
          <cell r="T844" t="str">
            <v>Bueno</v>
          </cell>
          <cell r="U844" t="str">
            <v>Hope Full</v>
          </cell>
        </row>
        <row r="845">
          <cell r="J845" t="str">
            <v>42-04-07-00-0837</v>
          </cell>
          <cell r="K845" t="str">
            <v>42-3068</v>
          </cell>
          <cell r="L845" t="str">
            <v>42-04-07-00-0837</v>
          </cell>
          <cell r="M845" t="str">
            <v>Velador metálico 1 cajón, 1 puerta masisa color café</v>
          </cell>
          <cell r="O845" t="str">
            <v>OTROS</v>
          </cell>
          <cell r="P845">
            <v>29895</v>
          </cell>
          <cell r="T845" t="str">
            <v>Bueno</v>
          </cell>
          <cell r="U845" t="str">
            <v>N/T</v>
          </cell>
        </row>
        <row r="846">
          <cell r="J846" t="str">
            <v>42-04-07-00-0838</v>
          </cell>
          <cell r="K846" t="str">
            <v>42-3069</v>
          </cell>
          <cell r="L846" t="str">
            <v>42-04-07-00-0838</v>
          </cell>
          <cell r="M846" t="str">
            <v>Velador metálico 1 cajón, 1 puerta masisa color café</v>
          </cell>
          <cell r="O846" t="str">
            <v>OTROS</v>
          </cell>
          <cell r="P846">
            <v>29895</v>
          </cell>
          <cell r="T846" t="str">
            <v>Bueno</v>
          </cell>
          <cell r="U846" t="str">
            <v>N/T</v>
          </cell>
        </row>
        <row r="847">
          <cell r="J847" t="str">
            <v>42-04-07-00-0839</v>
          </cell>
          <cell r="K847" t="str">
            <v>42-3070</v>
          </cell>
          <cell r="L847" t="str">
            <v>42-04-07-00-0839</v>
          </cell>
          <cell r="M847" t="str">
            <v>Velador metálico 1 cajón, 1 puerta masisa color café</v>
          </cell>
          <cell r="O847" t="str">
            <v>OTROS</v>
          </cell>
          <cell r="P847">
            <v>29895</v>
          </cell>
          <cell r="T847" t="str">
            <v>Bueno</v>
          </cell>
          <cell r="U847" t="str">
            <v>N/T</v>
          </cell>
        </row>
        <row r="848">
          <cell r="J848" t="str">
            <v>42-04-07-00-0840</v>
          </cell>
          <cell r="K848" t="str">
            <v>42-3071</v>
          </cell>
          <cell r="L848" t="str">
            <v>42-04-07-00-0840</v>
          </cell>
          <cell r="M848" t="str">
            <v>Velador metálico 1 cajón, 1 puerta masisa color café</v>
          </cell>
          <cell r="O848" t="str">
            <v>OTROS</v>
          </cell>
          <cell r="P848">
            <v>29895</v>
          </cell>
          <cell r="T848" t="str">
            <v>Bueno</v>
          </cell>
          <cell r="U848" t="str">
            <v>N/T</v>
          </cell>
        </row>
        <row r="849">
          <cell r="J849" t="str">
            <v>42-04-07-00-0841</v>
          </cell>
          <cell r="K849" t="str">
            <v>42-3072</v>
          </cell>
          <cell r="L849" t="str">
            <v>42-04-07-00-0841</v>
          </cell>
          <cell r="M849" t="str">
            <v>Velador metálico 1 cajón, 1 puerta masisa color café</v>
          </cell>
          <cell r="O849" t="str">
            <v>OTROS</v>
          </cell>
          <cell r="P849">
            <v>29895</v>
          </cell>
          <cell r="T849" t="str">
            <v>Bueno</v>
          </cell>
          <cell r="U849" t="str">
            <v>N/T</v>
          </cell>
        </row>
        <row r="850">
          <cell r="J850" t="str">
            <v>42-04-07-00-0842</v>
          </cell>
          <cell r="K850" t="str">
            <v>42-3073</v>
          </cell>
          <cell r="L850" t="str">
            <v>42-04-07-00-0842</v>
          </cell>
          <cell r="M850" t="str">
            <v>Velador metálico 1 cajón, 1 puerta masisa color café</v>
          </cell>
          <cell r="O850" t="str">
            <v>OTROS</v>
          </cell>
          <cell r="P850">
            <v>29895</v>
          </cell>
          <cell r="T850" t="str">
            <v>Bueno</v>
          </cell>
          <cell r="U850" t="str">
            <v>N/T</v>
          </cell>
        </row>
        <row r="851">
          <cell r="J851" t="str">
            <v>42-04-07-00-0843</v>
          </cell>
          <cell r="K851" t="str">
            <v>42-3074</v>
          </cell>
          <cell r="L851" t="str">
            <v>42-04-07-00-0843</v>
          </cell>
          <cell r="M851" t="str">
            <v>Velador metálico 1 cajón, 1 puerta masisa color café</v>
          </cell>
          <cell r="O851" t="str">
            <v>OTROS</v>
          </cell>
          <cell r="P851">
            <v>29895</v>
          </cell>
          <cell r="T851" t="str">
            <v>Bueno</v>
          </cell>
          <cell r="U851" t="str">
            <v>N/T</v>
          </cell>
        </row>
        <row r="852">
          <cell r="J852" t="str">
            <v>42-04-07-00-0844</v>
          </cell>
          <cell r="K852" t="str">
            <v>42-3075</v>
          </cell>
          <cell r="L852" t="str">
            <v>42-04-07-00-0844</v>
          </cell>
          <cell r="M852" t="str">
            <v>Velador metálico 1 cajón, 1 puerta masisa color café</v>
          </cell>
          <cell r="O852" t="str">
            <v>OTROS</v>
          </cell>
          <cell r="P852">
            <v>29895</v>
          </cell>
          <cell r="T852" t="str">
            <v>Bueno</v>
          </cell>
          <cell r="U852" t="str">
            <v>N/T</v>
          </cell>
        </row>
        <row r="853">
          <cell r="J853" t="str">
            <v>42-04-01-00-0845</v>
          </cell>
          <cell r="K853" t="str">
            <v>42-3076</v>
          </cell>
          <cell r="L853" t="str">
            <v>42-04-01-00-0845</v>
          </cell>
          <cell r="M853" t="str">
            <v>Mesa metálica con cubierta melamina, 4 ruedas color plomo</v>
          </cell>
          <cell r="O853" t="str">
            <v>MESAS</v>
          </cell>
          <cell r="P853">
            <v>35000</v>
          </cell>
          <cell r="T853" t="str">
            <v>Bueno</v>
          </cell>
          <cell r="U853" t="str">
            <v>N/T</v>
          </cell>
        </row>
        <row r="854">
          <cell r="J854" t="str">
            <v>42-04-01-00-0846</v>
          </cell>
          <cell r="K854" t="str">
            <v>42-3098</v>
          </cell>
          <cell r="L854" t="str">
            <v>42-04-01-00-0846</v>
          </cell>
          <cell r="M854" t="str">
            <v>Mesa metálica con cubierta melamina, 4 ruedas color plomo</v>
          </cell>
          <cell r="O854" t="str">
            <v>MESAS</v>
          </cell>
          <cell r="P854">
            <v>35000</v>
          </cell>
          <cell r="T854" t="str">
            <v>Bueno</v>
          </cell>
          <cell r="U854" t="str">
            <v>N/T</v>
          </cell>
        </row>
        <row r="855">
          <cell r="J855" t="str">
            <v>42-04-01-00-0847</v>
          </cell>
          <cell r="K855" t="str">
            <v>42-3078</v>
          </cell>
          <cell r="L855" t="str">
            <v>42-04-01-00-0847</v>
          </cell>
          <cell r="M855" t="str">
            <v>Mesa metálica con cubierta melamina, 4 ruedas color plomo</v>
          </cell>
          <cell r="O855" t="str">
            <v>MESAS</v>
          </cell>
          <cell r="P855">
            <v>35000</v>
          </cell>
          <cell r="T855" t="str">
            <v>Bueno</v>
          </cell>
          <cell r="U855" t="str">
            <v>N/T</v>
          </cell>
        </row>
        <row r="856">
          <cell r="J856" t="str">
            <v>42-04-01-00-0848</v>
          </cell>
          <cell r="K856" t="str">
            <v>42-3088</v>
          </cell>
          <cell r="L856" t="str">
            <v>42-04-01-00-0848</v>
          </cell>
          <cell r="M856" t="str">
            <v>Mesa metálica con cubierta melamina, 4 ruedas color plomo</v>
          </cell>
          <cell r="O856" t="str">
            <v>MESAS</v>
          </cell>
          <cell r="P856">
            <v>36141</v>
          </cell>
          <cell r="T856" t="str">
            <v>Bueno</v>
          </cell>
          <cell r="U856" t="str">
            <v>N/T</v>
          </cell>
        </row>
        <row r="857">
          <cell r="J857" t="str">
            <v>42-05-01-01-0849</v>
          </cell>
          <cell r="K857" t="str">
            <v>42-453</v>
          </cell>
          <cell r="L857" t="str">
            <v>42-05-01-01-0849</v>
          </cell>
          <cell r="M857" t="str">
            <v>Repisa mixta para televisor</v>
          </cell>
          <cell r="O857" t="str">
            <v>EQUIPO DE OFICINA</v>
          </cell>
          <cell r="P857">
            <v>38090</v>
          </cell>
          <cell r="T857" t="str">
            <v>Bueno</v>
          </cell>
          <cell r="U857" t="str">
            <v>N/T</v>
          </cell>
        </row>
        <row r="858">
          <cell r="J858" t="str">
            <v>42-05-02-01-0850</v>
          </cell>
          <cell r="K858" t="str">
            <v>42-617</v>
          </cell>
          <cell r="L858" t="str">
            <v>42-05-02-01-0850</v>
          </cell>
          <cell r="M858" t="str">
            <v>Escabel mixto, 2 peldaños color negro</v>
          </cell>
          <cell r="O858" t="str">
            <v>EQUIPOS CLINICOS</v>
          </cell>
          <cell r="P858">
            <v>17850</v>
          </cell>
          <cell r="T858" t="str">
            <v>Bueno</v>
          </cell>
          <cell r="U858" t="str">
            <v>N/T</v>
          </cell>
        </row>
        <row r="859">
          <cell r="J859" t="str">
            <v>42-05-02-01-0851</v>
          </cell>
          <cell r="K859" t="str">
            <v>42-1777</v>
          </cell>
          <cell r="L859" t="str">
            <v>42-05-02-01-0851</v>
          </cell>
          <cell r="M859" t="str">
            <v>Manómetro de oxígeno marca Victor Medical con humidificador</v>
          </cell>
          <cell r="O859" t="str">
            <v>EQUIPOS CLINICOS</v>
          </cell>
          <cell r="P859">
            <v>25000</v>
          </cell>
          <cell r="T859" t="str">
            <v>Bueno</v>
          </cell>
          <cell r="U859" t="str">
            <v>N/T</v>
          </cell>
        </row>
        <row r="860">
          <cell r="J860" t="str">
            <v>42-05-01-01-0852</v>
          </cell>
          <cell r="K860" t="str">
            <v>42-3080</v>
          </cell>
          <cell r="L860" t="str">
            <v>42-05-01-01-0852</v>
          </cell>
          <cell r="M860" t="str">
            <v>Televisor Daewoo 14 " Mod. DTQ-14V1FS S/Nº MT07GP 0723</v>
          </cell>
          <cell r="O860" t="str">
            <v>EQUIPO DE OFICINA</v>
          </cell>
          <cell r="P860">
            <v>67890</v>
          </cell>
          <cell r="T860" t="str">
            <v>Bueno</v>
          </cell>
          <cell r="U860" t="str">
            <v>Daewoo</v>
          </cell>
        </row>
        <row r="861">
          <cell r="J861" t="str">
            <v>42-04-02-00-0853</v>
          </cell>
          <cell r="K861" t="str">
            <v>42-2601</v>
          </cell>
          <cell r="L861" t="str">
            <v>42-04-02-00-0853</v>
          </cell>
          <cell r="M861" t="str">
            <v>Silla mixta metálica con pergamoide color negro</v>
          </cell>
          <cell r="O861" t="str">
            <v>SILLAS</v>
          </cell>
          <cell r="P861">
            <v>35421</v>
          </cell>
          <cell r="T861" t="str">
            <v>Bueno</v>
          </cell>
          <cell r="U861" t="str">
            <v>N/T</v>
          </cell>
        </row>
        <row r="862">
          <cell r="J862" t="str">
            <v>42-05-02-01-0854</v>
          </cell>
          <cell r="K862" t="str">
            <v>42-3067</v>
          </cell>
          <cell r="L862" t="str">
            <v>42-05-02-01-0854</v>
          </cell>
          <cell r="M862" t="str">
            <v>Catre clínico marca Hope Full Mod. BA 668</v>
          </cell>
          <cell r="O862" t="str">
            <v>EQUIPOS CLINICOS</v>
          </cell>
          <cell r="P862">
            <v>99990</v>
          </cell>
          <cell r="T862" t="str">
            <v>Bueno</v>
          </cell>
          <cell r="U862" t="str">
            <v>Hope Full</v>
          </cell>
        </row>
        <row r="863">
          <cell r="J863" t="str">
            <v>42-05-02-01-0855</v>
          </cell>
          <cell r="K863" t="str">
            <v>42-3082</v>
          </cell>
          <cell r="L863" t="str">
            <v>42-05-02-01-0855</v>
          </cell>
          <cell r="M863" t="str">
            <v>Catre clínico marca Hope Full Mod. BA 668</v>
          </cell>
          <cell r="O863" t="str">
            <v>EQUIPOS CLINICOS</v>
          </cell>
          <cell r="P863">
            <v>99990</v>
          </cell>
          <cell r="T863" t="str">
            <v>Bueno</v>
          </cell>
          <cell r="U863" t="str">
            <v>Hope Full</v>
          </cell>
        </row>
        <row r="864">
          <cell r="J864" t="str">
            <v>42-05-02-01-0856</v>
          </cell>
          <cell r="K864" t="str">
            <v>42-3064</v>
          </cell>
          <cell r="L864" t="str">
            <v>42-05-02-01-0856</v>
          </cell>
          <cell r="M864" t="str">
            <v>Catre clínico marca Hope Full Mod. BA 668</v>
          </cell>
          <cell r="O864" t="str">
            <v>EQUIPOS CLINICOS</v>
          </cell>
          <cell r="P864">
            <v>99990</v>
          </cell>
          <cell r="T864" t="str">
            <v>Bueno</v>
          </cell>
          <cell r="U864" t="str">
            <v>Hope Full</v>
          </cell>
        </row>
        <row r="865">
          <cell r="J865" t="str">
            <v>42-05-02-01-0857</v>
          </cell>
          <cell r="K865" t="str">
            <v>42-3084</v>
          </cell>
          <cell r="L865" t="str">
            <v>42-05-02-01-0857</v>
          </cell>
          <cell r="M865" t="str">
            <v>Catre clínico marca Hope Full Mod. BA 668</v>
          </cell>
          <cell r="O865" t="str">
            <v>EQUIPOS CLINICOS</v>
          </cell>
          <cell r="P865">
            <v>99990</v>
          </cell>
          <cell r="T865" t="str">
            <v>Bueno</v>
          </cell>
          <cell r="U865" t="str">
            <v>Hope Full</v>
          </cell>
        </row>
        <row r="866">
          <cell r="J866" t="str">
            <v>42-04-07-00-0858</v>
          </cell>
          <cell r="K866" t="str">
            <v>42-3085</v>
          </cell>
          <cell r="L866" t="str">
            <v>42-04-07-00-0858</v>
          </cell>
          <cell r="M866" t="str">
            <v>Velador metálico 1 cajón, 1 puerta masisa color café</v>
          </cell>
          <cell r="O866" t="str">
            <v>OTROS</v>
          </cell>
          <cell r="P866">
            <v>29895</v>
          </cell>
          <cell r="T866" t="str">
            <v>Bueno</v>
          </cell>
          <cell r="U866" t="str">
            <v>N/T</v>
          </cell>
        </row>
        <row r="867">
          <cell r="J867" t="str">
            <v>42-04-07-00-0859</v>
          </cell>
          <cell r="K867" t="str">
            <v>42-3086</v>
          </cell>
          <cell r="L867" t="str">
            <v>42-04-07-00-0859</v>
          </cell>
          <cell r="M867" t="str">
            <v>Velador metálico 1 cajón, 1 puerta masisa color café</v>
          </cell>
          <cell r="O867" t="str">
            <v>OTROS</v>
          </cell>
          <cell r="P867">
            <v>29895</v>
          </cell>
          <cell r="T867" t="str">
            <v>Bueno</v>
          </cell>
          <cell r="U867" t="str">
            <v>N/T</v>
          </cell>
        </row>
        <row r="868">
          <cell r="J868" t="str">
            <v>42-04-07-00-0860</v>
          </cell>
          <cell r="K868" t="str">
            <v>42-3087</v>
          </cell>
          <cell r="L868" t="str">
            <v>42-04-07-00-0860</v>
          </cell>
          <cell r="M868" t="str">
            <v>Velador metálico 1 cajón, 1 puerta masisa color café</v>
          </cell>
          <cell r="O868" t="str">
            <v>OTROS</v>
          </cell>
          <cell r="P868">
            <v>29895</v>
          </cell>
          <cell r="T868" t="str">
            <v>Bueno</v>
          </cell>
          <cell r="U868" t="str">
            <v>N/T</v>
          </cell>
        </row>
        <row r="869">
          <cell r="J869" t="str">
            <v>42-04-01-00-0861</v>
          </cell>
          <cell r="K869" t="str">
            <v>42-3077</v>
          </cell>
          <cell r="L869" t="str">
            <v>42-04-01-00-0861</v>
          </cell>
          <cell r="M869" t="str">
            <v>Mesa metálica con cubierta melamina, 4 ruedas color plomo</v>
          </cell>
          <cell r="O869" t="str">
            <v>MESAS</v>
          </cell>
          <cell r="P869">
            <v>35000</v>
          </cell>
          <cell r="T869" t="str">
            <v>Bueno</v>
          </cell>
          <cell r="U869" t="str">
            <v>N/T</v>
          </cell>
        </row>
        <row r="870">
          <cell r="J870" t="str">
            <v>42-04-01-00-0862</v>
          </cell>
          <cell r="K870" t="str">
            <v>42-3079</v>
          </cell>
          <cell r="L870" t="str">
            <v>42-04-01-00-0862</v>
          </cell>
          <cell r="M870" t="str">
            <v>Mesa metálica con cubierta melamina, 4 ruedas color plomo</v>
          </cell>
          <cell r="O870" t="str">
            <v>MESAS</v>
          </cell>
          <cell r="P870">
            <v>35000</v>
          </cell>
          <cell r="T870" t="str">
            <v>Bueno</v>
          </cell>
          <cell r="U870" t="str">
            <v>N/T</v>
          </cell>
        </row>
        <row r="871">
          <cell r="J871" t="str">
            <v>42-05-02-01-0863</v>
          </cell>
          <cell r="K871" t="str">
            <v>42-3297</v>
          </cell>
          <cell r="L871" t="str">
            <v>42-05-02-01-0863</v>
          </cell>
          <cell r="M871" t="str">
            <v>Escabel mixto</v>
          </cell>
          <cell r="O871" t="str">
            <v>EQUIPOS CLINICOS</v>
          </cell>
          <cell r="P871">
            <v>17850</v>
          </cell>
          <cell r="T871" t="str">
            <v>Bueno</v>
          </cell>
          <cell r="U871" t="str">
            <v>N/T</v>
          </cell>
        </row>
        <row r="872">
          <cell r="J872" t="str">
            <v>42-05-02-01-0864</v>
          </cell>
          <cell r="K872" t="str">
            <v>42-3265</v>
          </cell>
          <cell r="L872" t="str">
            <v>42-05-02-01-0864</v>
          </cell>
          <cell r="M872" t="str">
            <v>Manómetro de oxígeno marca Victor Medical con humidificador</v>
          </cell>
          <cell r="O872" t="str">
            <v>EQUIPOS CLINICOS</v>
          </cell>
          <cell r="P872">
            <v>25000</v>
          </cell>
          <cell r="T872" t="str">
            <v>Bueno</v>
          </cell>
          <cell r="U872" t="str">
            <v>N/T</v>
          </cell>
        </row>
        <row r="873">
          <cell r="J873" t="str">
            <v>42-05-02-01-0865</v>
          </cell>
          <cell r="K873" t="str">
            <v>42-3043</v>
          </cell>
          <cell r="L873" t="str">
            <v>42-05-02-01-0865</v>
          </cell>
          <cell r="M873" t="str">
            <v>Catre clínico</v>
          </cell>
          <cell r="O873" t="str">
            <v>EQUIPOS CLINICOS</v>
          </cell>
          <cell r="P873">
            <v>99990</v>
          </cell>
          <cell r="T873" t="str">
            <v>Bueno</v>
          </cell>
          <cell r="U873" t="str">
            <v>N/T</v>
          </cell>
        </row>
        <row r="874">
          <cell r="J874" t="str">
            <v>42-04-01-00-0866</v>
          </cell>
          <cell r="K874" t="str">
            <v>42-2768</v>
          </cell>
          <cell r="L874" t="str">
            <v>42-04-01-00-0866</v>
          </cell>
          <cell r="M874" t="str">
            <v>Mesa alimentación metálica con cubierta melamina, con ruedas</v>
          </cell>
          <cell r="O874" t="str">
            <v>MESAS</v>
          </cell>
          <cell r="P874">
            <v>35000</v>
          </cell>
          <cell r="T874" t="str">
            <v>Bueno</v>
          </cell>
          <cell r="U874" t="str">
            <v>N/T</v>
          </cell>
        </row>
        <row r="875">
          <cell r="J875" t="str">
            <v>42-04-07-00-0867</v>
          </cell>
          <cell r="K875" t="str">
            <v>42-3102</v>
          </cell>
          <cell r="L875" t="str">
            <v>42-04-07-00-0867</v>
          </cell>
          <cell r="M875" t="str">
            <v>Velador metálico 1 cajón, 1 puerta masisa color café</v>
          </cell>
          <cell r="O875" t="str">
            <v>OTROS</v>
          </cell>
          <cell r="P875">
            <v>29895</v>
          </cell>
          <cell r="T875" t="str">
            <v>Bueno</v>
          </cell>
          <cell r="U875" t="str">
            <v>N/T</v>
          </cell>
        </row>
        <row r="876">
          <cell r="J876" t="str">
            <v>42-05-02-01-0868</v>
          </cell>
          <cell r="K876" t="str">
            <v>42-1685</v>
          </cell>
          <cell r="L876" t="str">
            <v>42-05-02-01-0868</v>
          </cell>
          <cell r="M876" t="str">
            <v>Manómetro de oxígeno Soltec Medical SM-OX, con humidificador</v>
          </cell>
          <cell r="O876" t="str">
            <v>EQUIPOS CLINICOS</v>
          </cell>
          <cell r="P876">
            <v>25000</v>
          </cell>
          <cell r="T876" t="str">
            <v>Bueno</v>
          </cell>
          <cell r="U876" t="str">
            <v>N/T</v>
          </cell>
        </row>
        <row r="877">
          <cell r="J877" t="str">
            <v>42-05-02-01-0869</v>
          </cell>
          <cell r="K877" t="str">
            <v>42-1381</v>
          </cell>
          <cell r="L877" t="str">
            <v>42-05-02-01-0869</v>
          </cell>
          <cell r="M877" t="str">
            <v>Manómetro de oxígeno marca Victor Medical con humidificador</v>
          </cell>
          <cell r="O877" t="str">
            <v>EQUIPOS CLINICOS</v>
          </cell>
          <cell r="P877">
            <v>25000</v>
          </cell>
          <cell r="T877" t="str">
            <v>Bueno</v>
          </cell>
          <cell r="U877" t="str">
            <v>N/T</v>
          </cell>
        </row>
        <row r="878">
          <cell r="J878" t="str">
            <v>42-04-07-00-0870</v>
          </cell>
          <cell r="K878" t="str">
            <v>42-1774</v>
          </cell>
          <cell r="L878" t="str">
            <v>42-04-07-00-0870</v>
          </cell>
          <cell r="M878" t="str">
            <v>Bergere reclinable en cuerina, marca Acapulco</v>
          </cell>
          <cell r="O878" t="str">
            <v>OTROS</v>
          </cell>
          <cell r="P878">
            <v>30000</v>
          </cell>
          <cell r="T878" t="str">
            <v>Bueno</v>
          </cell>
          <cell r="U878" t="str">
            <v>N/T</v>
          </cell>
        </row>
        <row r="879">
          <cell r="J879" t="str">
            <v>42-05-02-01-0871</v>
          </cell>
          <cell r="K879" t="str">
            <v>42-3063</v>
          </cell>
          <cell r="L879" t="str">
            <v>42-05-02-01-0871</v>
          </cell>
          <cell r="M879" t="str">
            <v>Catre clínico</v>
          </cell>
          <cell r="O879" t="str">
            <v>EQUIPOS CLINICOS</v>
          </cell>
          <cell r="P879">
            <v>99990</v>
          </cell>
          <cell r="T879" t="str">
            <v>Bueno</v>
          </cell>
          <cell r="U879" t="str">
            <v>N/T</v>
          </cell>
        </row>
        <row r="880">
          <cell r="J880" t="str">
            <v>42-04-01-00-0872</v>
          </cell>
          <cell r="K880" t="str">
            <v>42-3105</v>
          </cell>
          <cell r="L880" t="str">
            <v>42-04-01-00-0872</v>
          </cell>
          <cell r="M880" t="str">
            <v>Mesa lateral metálica con cubierta melamina, 4 ruedas color plomo</v>
          </cell>
          <cell r="O880" t="str">
            <v>MESAS</v>
          </cell>
          <cell r="P880">
            <v>35000</v>
          </cell>
          <cell r="T880" t="str">
            <v>Bueno</v>
          </cell>
          <cell r="U880" t="str">
            <v>B</v>
          </cell>
        </row>
        <row r="881">
          <cell r="J881" t="str">
            <v>42-04-07-00-0873</v>
          </cell>
          <cell r="K881" t="str">
            <v>42-3104</v>
          </cell>
          <cell r="L881" t="str">
            <v>42-04-07-00-0873</v>
          </cell>
          <cell r="M881" t="str">
            <v>Velador metálico 1 cajón, 1 puerta masisa color café</v>
          </cell>
          <cell r="O881" t="str">
            <v>OTROS</v>
          </cell>
          <cell r="P881">
            <v>29895</v>
          </cell>
          <cell r="T881" t="str">
            <v>Bueno</v>
          </cell>
          <cell r="U881" t="str">
            <v>B</v>
          </cell>
        </row>
        <row r="882">
          <cell r="J882" t="str">
            <v>42-05-01-01-0874</v>
          </cell>
          <cell r="K882" t="str">
            <v>42-2368</v>
          </cell>
          <cell r="L882" t="str">
            <v>42-05-01-01-0874</v>
          </cell>
          <cell r="M882" t="str">
            <v>Televisor marca Daewoo 20" Mod. DTQ 20V8SSFG</v>
          </cell>
          <cell r="O882" t="str">
            <v>EQUIPO DE OFICINA</v>
          </cell>
          <cell r="P882">
            <v>67890</v>
          </cell>
          <cell r="T882" t="str">
            <v>Bueno</v>
          </cell>
          <cell r="U882" t="str">
            <v>Daewoo</v>
          </cell>
        </row>
        <row r="883">
          <cell r="J883" t="str">
            <v>42-05-01-01-0875</v>
          </cell>
          <cell r="K883" t="str">
            <v>42-2369</v>
          </cell>
          <cell r="L883" t="str">
            <v>42-05-01-01-0875</v>
          </cell>
          <cell r="M883" t="str">
            <v>Radio CD marca IRT Mod. RCD 1110 S/N° 4250150</v>
          </cell>
          <cell r="O883" t="str">
            <v>EQUIPO DE OFICINA</v>
          </cell>
          <cell r="P883">
            <v>53710</v>
          </cell>
          <cell r="T883" t="str">
            <v>Bueno</v>
          </cell>
          <cell r="U883" t="str">
            <v>RCD</v>
          </cell>
        </row>
        <row r="884">
          <cell r="J884" t="str">
            <v>42-05-01-01-0876</v>
          </cell>
          <cell r="K884" t="str">
            <v>42-3296</v>
          </cell>
          <cell r="L884" t="str">
            <v>42-05-01-01-0876</v>
          </cell>
          <cell r="M884" t="str">
            <v>Refrigerador Daewoo Mod. FR-146R S/Nº 0641-07-RM</v>
          </cell>
          <cell r="O884" t="str">
            <v>EQUIPO DE OFICINA</v>
          </cell>
          <cell r="P884">
            <v>354609</v>
          </cell>
          <cell r="T884" t="str">
            <v>Bueno</v>
          </cell>
          <cell r="U884" t="str">
            <v>Daewoo</v>
          </cell>
        </row>
        <row r="885">
          <cell r="J885" t="str">
            <v>42-05-01-01-0877</v>
          </cell>
          <cell r="K885" t="str">
            <v>42-2370</v>
          </cell>
          <cell r="L885" t="str">
            <v>42-05-01-01-0877</v>
          </cell>
          <cell r="M885" t="str">
            <v>Reloj mural marca Taiping cuadrado</v>
          </cell>
          <cell r="N885">
            <v>1</v>
          </cell>
          <cell r="O885" t="str">
            <v>EQUIPO DE OFICINA</v>
          </cell>
          <cell r="P885">
            <v>5000</v>
          </cell>
          <cell r="T885" t="str">
            <v>Bueno</v>
          </cell>
          <cell r="U885" t="str">
            <v>Taiping</v>
          </cell>
        </row>
        <row r="886">
          <cell r="J886" t="str">
            <v>42-05-02-01-0878</v>
          </cell>
          <cell r="K886" t="str">
            <v>42-1935</v>
          </cell>
          <cell r="L886" t="str">
            <v>42-05-02-01-0878</v>
          </cell>
          <cell r="M886" t="str">
            <v>Desfribilador Marca NIHON KOHDEN Mod. TEC - 5531K S/Nº 00086 color gris/naranjo</v>
          </cell>
          <cell r="O886" t="str">
            <v>EQUIPOS CLINICOS</v>
          </cell>
          <cell r="P886">
            <v>59000</v>
          </cell>
          <cell r="T886" t="str">
            <v>Bueno</v>
          </cell>
          <cell r="U886" t="str">
            <v>Nihon</v>
          </cell>
        </row>
        <row r="887">
          <cell r="J887" t="str">
            <v>42-05-02-01-0879</v>
          </cell>
          <cell r="K887" t="str">
            <v>42-3038</v>
          </cell>
          <cell r="L887" t="str">
            <v>42-05-02-01-0879</v>
          </cell>
          <cell r="M887" t="str">
            <v>Máquina de aspiración Medi-Pump Mod. Nº 1136 S/Nº 090300003285</v>
          </cell>
          <cell r="O887" t="str">
            <v>EQUIPOS CLINICOS</v>
          </cell>
          <cell r="P887">
            <v>102900</v>
          </cell>
          <cell r="T887" t="str">
            <v>Malo</v>
          </cell>
          <cell r="U887" t="str">
            <v>Medi</v>
          </cell>
        </row>
        <row r="888">
          <cell r="J888" t="str">
            <v>42-05-02-01-0880</v>
          </cell>
          <cell r="K888" t="str">
            <v>42-3157</v>
          </cell>
          <cell r="L888" t="str">
            <v>42-05-02-01-0880</v>
          </cell>
          <cell r="M888" t="str">
            <v>Máquina de aspiración Medi-Pump Mod. 1132C S/Nº 0000356</v>
          </cell>
          <cell r="O888" t="str">
            <v>EQUIPOS CLINICOS</v>
          </cell>
          <cell r="P888">
            <v>102900</v>
          </cell>
          <cell r="T888" t="str">
            <v>Malo</v>
          </cell>
          <cell r="U888" t="str">
            <v>Medi</v>
          </cell>
        </row>
        <row r="889">
          <cell r="J889" t="str">
            <v>42-05-02-01-0881</v>
          </cell>
          <cell r="K889" t="str">
            <v>42-3362</v>
          </cell>
          <cell r="L889" t="str">
            <v>42-05-02-01-0881</v>
          </cell>
          <cell r="M889" t="str">
            <v>Bomba infusion Samtronic Mod. ST 1000 S/Nº 33123L/10</v>
          </cell>
          <cell r="O889" t="str">
            <v>EQUIPOS CLINICOS</v>
          </cell>
          <cell r="P889">
            <v>809200</v>
          </cell>
          <cell r="T889" t="str">
            <v>Bueno</v>
          </cell>
          <cell r="U889" t="str">
            <v>N/T</v>
          </cell>
        </row>
        <row r="890">
          <cell r="J890" t="str">
            <v>42-05-02-01-0882</v>
          </cell>
          <cell r="K890" t="str">
            <v>42-3294</v>
          </cell>
          <cell r="L890" t="str">
            <v>42-05-02-01-0882</v>
          </cell>
          <cell r="M890" t="str">
            <v>Elevador hidráulico marca A&amp;I</v>
          </cell>
          <cell r="O890" t="str">
            <v>EQUIPOS CLINICOS</v>
          </cell>
          <cell r="P890">
            <v>450000</v>
          </cell>
          <cell r="T890" t="str">
            <v>Bueno</v>
          </cell>
          <cell r="U890" t="str">
            <v>A&amp;I</v>
          </cell>
        </row>
        <row r="891">
          <cell r="J891" t="str">
            <v>42-05-02-01-0883</v>
          </cell>
          <cell r="K891" t="str">
            <v>42-499</v>
          </cell>
          <cell r="L891" t="str">
            <v>42-05-02-01-0883</v>
          </cell>
          <cell r="M891" t="str">
            <v>Negatoscopio</v>
          </cell>
          <cell r="O891" t="str">
            <v>EQUIPOS CLINICOS</v>
          </cell>
          <cell r="P891">
            <v>46241</v>
          </cell>
          <cell r="T891" t="str">
            <v>Bueno</v>
          </cell>
          <cell r="U891" t="str">
            <v>N/T</v>
          </cell>
        </row>
        <row r="892">
          <cell r="J892" t="str">
            <v>42-04-03-00-0884</v>
          </cell>
          <cell r="K892" t="str">
            <v>42-479</v>
          </cell>
          <cell r="L892" t="str">
            <v>42-04-03-00-0884</v>
          </cell>
          <cell r="M892" t="str">
            <v>Escritorio de madera, 1 cajón blanco 102x57x83 cms.</v>
          </cell>
          <cell r="O892" t="str">
            <v>ESCRITORIOS</v>
          </cell>
          <cell r="P892">
            <v>89000</v>
          </cell>
          <cell r="T892" t="str">
            <v>Bueno</v>
          </cell>
          <cell r="U892" t="str">
            <v>N/T</v>
          </cell>
        </row>
        <row r="893">
          <cell r="J893" t="str">
            <v>42-04-02-00-0885</v>
          </cell>
          <cell r="K893" t="str">
            <v>42-480</v>
          </cell>
          <cell r="L893" t="str">
            <v>42-04-02-00-0885</v>
          </cell>
          <cell r="M893" t="str">
            <v>Silla de madera color blanco</v>
          </cell>
          <cell r="O893" t="str">
            <v>SILLAS</v>
          </cell>
          <cell r="P893">
            <v>6902</v>
          </cell>
          <cell r="T893" t="str">
            <v>Bueno</v>
          </cell>
          <cell r="U893" t="str">
            <v>N/T</v>
          </cell>
        </row>
        <row r="894">
          <cell r="J894" t="str">
            <v>42-04-02-00-0886</v>
          </cell>
          <cell r="K894" t="str">
            <v>42-481</v>
          </cell>
          <cell r="L894" t="str">
            <v>42-04-02-00-0886</v>
          </cell>
          <cell r="M894" t="str">
            <v>Silla de madera color blanco</v>
          </cell>
          <cell r="O894" t="str">
            <v>SILLAS</v>
          </cell>
          <cell r="P894">
            <v>6902</v>
          </cell>
          <cell r="T894" t="str">
            <v>Bueno</v>
          </cell>
          <cell r="U894" t="str">
            <v>N/T</v>
          </cell>
        </row>
        <row r="895">
          <cell r="J895" t="str">
            <v>42-04-02-00-0887</v>
          </cell>
          <cell r="K895" t="str">
            <v>42-1226</v>
          </cell>
          <cell r="L895" t="str">
            <v>42-04-02-00-0887</v>
          </cell>
          <cell r="M895" t="str">
            <v>Silla computación G lit, 5 ruedas color plomo</v>
          </cell>
          <cell r="O895" t="str">
            <v>SILLAS</v>
          </cell>
          <cell r="P895">
            <v>42500</v>
          </cell>
          <cell r="T895" t="str">
            <v>Bueno</v>
          </cell>
          <cell r="U895" t="str">
            <v>N/T</v>
          </cell>
        </row>
        <row r="896">
          <cell r="J896" t="str">
            <v>42-04-07-00-0888</v>
          </cell>
          <cell r="K896" t="str">
            <v>42-482</v>
          </cell>
          <cell r="L896" t="str">
            <v>42-04-07-00-0888</v>
          </cell>
          <cell r="M896" t="str">
            <v>Piso metálico color blanco</v>
          </cell>
          <cell r="O896" t="str">
            <v>OTROS</v>
          </cell>
          <cell r="P896">
            <v>10248</v>
          </cell>
          <cell r="T896" t="str">
            <v>Bueno</v>
          </cell>
          <cell r="U896" t="str">
            <v>N/T</v>
          </cell>
        </row>
        <row r="897">
          <cell r="J897" t="str">
            <v>42-04-07-00-0889</v>
          </cell>
          <cell r="K897" t="str">
            <v>42-488</v>
          </cell>
          <cell r="L897" t="str">
            <v>42-04-07-00-0889</v>
          </cell>
          <cell r="M897" t="str">
            <v>Mural de madera</v>
          </cell>
          <cell r="O897" t="str">
            <v>OTROS</v>
          </cell>
          <cell r="P897">
            <v>29750</v>
          </cell>
          <cell r="T897" t="str">
            <v>Bueno</v>
          </cell>
          <cell r="U897" t="str">
            <v>N/T</v>
          </cell>
        </row>
        <row r="898">
          <cell r="J898" t="str">
            <v>42-04-06-00-0890</v>
          </cell>
          <cell r="K898" t="str">
            <v>42-485</v>
          </cell>
          <cell r="L898" t="str">
            <v>42-04-06-00-0890</v>
          </cell>
          <cell r="M898" t="str">
            <v>Vitrina metálica 2 puertas de vidrio, 3 compartimentos</v>
          </cell>
          <cell r="O898" t="str">
            <v>REPISA</v>
          </cell>
          <cell r="P898">
            <v>145214</v>
          </cell>
          <cell r="T898" t="str">
            <v>Bueno</v>
          </cell>
          <cell r="U898" t="str">
            <v>N/T</v>
          </cell>
        </row>
        <row r="899">
          <cell r="J899" t="str">
            <v>42-04-06-00-0891</v>
          </cell>
          <cell r="K899" t="str">
            <v>42-2371</v>
          </cell>
          <cell r="L899" t="str">
            <v>42-04-06-00-0891</v>
          </cell>
          <cell r="M899" t="str">
            <v>Mueble blanco de madera 7 puertas, 9 cajones, 2 fuentones, 1 llave comb.</v>
          </cell>
          <cell r="O899" t="str">
            <v>REPISA</v>
          </cell>
          <cell r="P899">
            <v>60000</v>
          </cell>
          <cell r="T899" t="str">
            <v>Bueno</v>
          </cell>
          <cell r="U899" t="str">
            <v>N/T</v>
          </cell>
        </row>
        <row r="900">
          <cell r="J900" t="str">
            <v>42-04-06-00-0892</v>
          </cell>
          <cell r="K900" t="str">
            <v>42-2372</v>
          </cell>
          <cell r="L900" t="str">
            <v>42-04-06-00-0892</v>
          </cell>
          <cell r="M900" t="str">
            <v>Mueble en L adosado a la pared 6 puertas, 4 cajones</v>
          </cell>
          <cell r="O900" t="str">
            <v>REPISA</v>
          </cell>
          <cell r="P900">
            <v>110000</v>
          </cell>
          <cell r="T900" t="str">
            <v>Bueno</v>
          </cell>
          <cell r="U900" t="str">
            <v>N/T</v>
          </cell>
        </row>
        <row r="901">
          <cell r="J901" t="str">
            <v>42-04-06-00-0893</v>
          </cell>
          <cell r="K901" t="str">
            <v>42-2594</v>
          </cell>
          <cell r="L901" t="str">
            <v>42-04-06-00-0893</v>
          </cell>
          <cell r="M901" t="str">
            <v>Mueble madera 1 puerta con llave color blanco 64x32x97 cms.</v>
          </cell>
          <cell r="O901" t="str">
            <v>REPISA</v>
          </cell>
          <cell r="P901">
            <v>100000</v>
          </cell>
          <cell r="T901" t="str">
            <v>Bueno</v>
          </cell>
          <cell r="U901" t="str">
            <v>N/T</v>
          </cell>
        </row>
        <row r="902">
          <cell r="J902" t="str">
            <v>42-04-02-00-0894</v>
          </cell>
          <cell r="K902" t="str">
            <v>42-2006</v>
          </cell>
          <cell r="L902" t="str">
            <v>42-04-02-00-0894</v>
          </cell>
          <cell r="M902" t="str">
            <v>Silla Ergonometrica color azul, 5 ruedas ( MEL )</v>
          </cell>
          <cell r="O902" t="str">
            <v>SILLAS</v>
          </cell>
          <cell r="P902">
            <v>42500</v>
          </cell>
          <cell r="T902" t="str">
            <v>Bueno</v>
          </cell>
          <cell r="U902" t="str">
            <v>N/T</v>
          </cell>
        </row>
        <row r="903">
          <cell r="J903" t="str">
            <v>42-05-01-01-0895</v>
          </cell>
          <cell r="K903" t="str">
            <v>42-3109</v>
          </cell>
          <cell r="L903" t="str">
            <v>42-05-01-01-0895</v>
          </cell>
          <cell r="M903" t="str">
            <v>Perforador Isofit PP35 color plomo</v>
          </cell>
          <cell r="O903" t="str">
            <v>EQUIPO DE OFICINA</v>
          </cell>
          <cell r="P903">
            <v>3000</v>
          </cell>
          <cell r="T903" t="str">
            <v>Bueno</v>
          </cell>
          <cell r="U903" t="str">
            <v>B</v>
          </cell>
        </row>
        <row r="904">
          <cell r="J904" t="str">
            <v>42-05-02-01-0896</v>
          </cell>
          <cell r="K904" t="str">
            <v>42-484</v>
          </cell>
          <cell r="L904" t="str">
            <v>42-05-02-01-0896</v>
          </cell>
          <cell r="M904" t="str">
            <v>Carro metálico de curaciones 4 ruedas 2 compartimentos 92x51x90 cms.</v>
          </cell>
          <cell r="O904" t="str">
            <v>EQUIPOS CLINICOS</v>
          </cell>
          <cell r="P904">
            <v>450000</v>
          </cell>
          <cell r="T904" t="str">
            <v>Bueno</v>
          </cell>
          <cell r="U904" t="str">
            <v>B</v>
          </cell>
        </row>
        <row r="905">
          <cell r="J905" t="str">
            <v>42-05-02-01-0897</v>
          </cell>
          <cell r="K905" t="str">
            <v>42-489</v>
          </cell>
          <cell r="L905" t="str">
            <v>42-05-02-01-0897</v>
          </cell>
          <cell r="M905" t="str">
            <v>Carro metálico de curaciones 4 ruedas 2 compartimentos 76x40x86 cms.</v>
          </cell>
          <cell r="O905" t="str">
            <v>EQUIPOS CLINICOS</v>
          </cell>
          <cell r="P905">
            <v>450000</v>
          </cell>
          <cell r="T905" t="str">
            <v>Bueno</v>
          </cell>
          <cell r="U905" t="str">
            <v>B</v>
          </cell>
        </row>
        <row r="906">
          <cell r="J906" t="str">
            <v>42-05-02-01-0898</v>
          </cell>
          <cell r="K906" t="str">
            <v>42-3039</v>
          </cell>
          <cell r="L906" t="str">
            <v>42-05-02-01-0898</v>
          </cell>
          <cell r="M906" t="str">
            <v>Carro de procedimientos marca Metro Flex 1 cajón, 4 ruedas color plomo</v>
          </cell>
          <cell r="O906" t="str">
            <v>EQUIPOS CLINICOS</v>
          </cell>
          <cell r="P906">
            <v>450000</v>
          </cell>
          <cell r="T906" t="str">
            <v>Bueno</v>
          </cell>
          <cell r="U906" t="str">
            <v>B</v>
          </cell>
        </row>
        <row r="907">
          <cell r="J907" t="str">
            <v>42-04-02-00-0899</v>
          </cell>
          <cell r="K907" t="str">
            <v>42-497</v>
          </cell>
          <cell r="L907" t="str">
            <v>42-04-02-00-0899</v>
          </cell>
          <cell r="M907" t="str">
            <v>Silla de ruedas color negro</v>
          </cell>
          <cell r="O907" t="str">
            <v>SILLAS</v>
          </cell>
          <cell r="P907">
            <v>156000</v>
          </cell>
          <cell r="T907" t="str">
            <v>Malo</v>
          </cell>
          <cell r="U907" t="str">
            <v>M</v>
          </cell>
        </row>
        <row r="908">
          <cell r="J908" t="str">
            <v>42-05-01-01-0900</v>
          </cell>
          <cell r="K908" t="str">
            <v>42-1966</v>
          </cell>
          <cell r="L908" t="str">
            <v>42-05-01-01-0900</v>
          </cell>
          <cell r="M908" t="str">
            <v>Citófono/ teléfono marca Nortel Network, Modelo 7000</v>
          </cell>
          <cell r="O908" t="str">
            <v>EQUIPO DE OFICINA</v>
          </cell>
          <cell r="P908">
            <v>36000</v>
          </cell>
          <cell r="T908" t="str">
            <v>Bueno</v>
          </cell>
          <cell r="U908" t="str">
            <v>B</v>
          </cell>
        </row>
        <row r="909">
          <cell r="J909" t="str">
            <v>42-04-01-00-0901</v>
          </cell>
          <cell r="K909" t="str">
            <v>42-1120</v>
          </cell>
          <cell r="L909" t="str">
            <v>42-04-01-00-0901</v>
          </cell>
          <cell r="M909" t="str">
            <v>Mesa de madera barniz natural de 120x75x75 cms. 2 cajones</v>
          </cell>
          <cell r="O909" t="str">
            <v>MESAS</v>
          </cell>
          <cell r="P909">
            <v>35441</v>
          </cell>
          <cell r="T909" t="str">
            <v>Bueno</v>
          </cell>
          <cell r="U909" t="str">
            <v>N/T</v>
          </cell>
        </row>
        <row r="910">
          <cell r="J910" t="str">
            <v>42-04-07-00-0902</v>
          </cell>
          <cell r="K910" t="str">
            <v>42-1449</v>
          </cell>
          <cell r="L910" t="str">
            <v>42-04-07-00-0902</v>
          </cell>
          <cell r="M910" t="str">
            <v>Loker Metálico marca Equimet color crema, puerta café</v>
          </cell>
          <cell r="O910" t="str">
            <v>OTROS</v>
          </cell>
          <cell r="P910">
            <v>37500</v>
          </cell>
          <cell r="T910" t="str">
            <v>Bueno</v>
          </cell>
          <cell r="U910" t="str">
            <v>N/T</v>
          </cell>
        </row>
        <row r="911">
          <cell r="J911" t="str">
            <v>42-04-02-00-0903</v>
          </cell>
          <cell r="K911" t="str">
            <v>42-1607</v>
          </cell>
          <cell r="L911" t="str">
            <v>42-04-02-00-0903</v>
          </cell>
          <cell r="M911" t="str">
            <v>Silla giratoria sin apoyo de brazos, color azul</v>
          </cell>
          <cell r="O911" t="str">
            <v>SILLAS</v>
          </cell>
          <cell r="P911">
            <v>42500</v>
          </cell>
          <cell r="T911" t="str">
            <v>Bueno</v>
          </cell>
          <cell r="U911" t="str">
            <v>N/T</v>
          </cell>
        </row>
        <row r="912">
          <cell r="J912" t="str">
            <v>42-05-01-01-0904</v>
          </cell>
          <cell r="K912" t="str">
            <v>42-1961</v>
          </cell>
          <cell r="L912" t="str">
            <v>42-05-01-01-0904</v>
          </cell>
          <cell r="M912" t="str">
            <v>Citófono/ teléfono marca Nortel Network, Modelo 7000</v>
          </cell>
          <cell r="O912" t="str">
            <v>EQUIPO DE OFICINA</v>
          </cell>
          <cell r="P912">
            <v>36000</v>
          </cell>
          <cell r="T912" t="str">
            <v>Bueno</v>
          </cell>
          <cell r="U912" t="str">
            <v>N/T</v>
          </cell>
        </row>
        <row r="913">
          <cell r="J913" t="str">
            <v>42-04-07-00-0905</v>
          </cell>
          <cell r="K913" t="str">
            <v>42-397</v>
          </cell>
          <cell r="L913" t="str">
            <v>42-04-07-00-0905</v>
          </cell>
          <cell r="M913" t="str">
            <v>Carro acero inoxidable 2 compartimentos, 4 ruedas</v>
          </cell>
          <cell r="O913" t="str">
            <v>OTROS</v>
          </cell>
          <cell r="P913">
            <v>58952</v>
          </cell>
          <cell r="T913" t="str">
            <v>Bueno</v>
          </cell>
          <cell r="U913" t="str">
            <v>N/T</v>
          </cell>
        </row>
        <row r="914">
          <cell r="J914" t="str">
            <v>42-05-02-01-0906</v>
          </cell>
          <cell r="K914" t="str">
            <v>42-1588</v>
          </cell>
          <cell r="L914" t="str">
            <v>42-05-02-01-0906</v>
          </cell>
          <cell r="M914" t="str">
            <v>Porta suero metálico con 5 ruedas y 4 ganchos metálicos</v>
          </cell>
          <cell r="O914" t="str">
            <v>EQUIPOS CLINICOS</v>
          </cell>
          <cell r="P914">
            <v>45680</v>
          </cell>
          <cell r="T914" t="str">
            <v>Bueno</v>
          </cell>
          <cell r="U914" t="str">
            <v>N/T</v>
          </cell>
        </row>
        <row r="915">
          <cell r="J915" t="str">
            <v>42-05-02-01-0907</v>
          </cell>
          <cell r="K915" t="str">
            <v>42-3295</v>
          </cell>
          <cell r="L915" t="str">
            <v>42-05-02-01-0907</v>
          </cell>
          <cell r="M915" t="str">
            <v>Porta suero metálico, 5 ruedas</v>
          </cell>
          <cell r="O915" t="str">
            <v>EQUIPOS CLINICOS</v>
          </cell>
          <cell r="P915">
            <v>45680</v>
          </cell>
          <cell r="T915" t="str">
            <v>Bueno</v>
          </cell>
          <cell r="U915" t="str">
            <v>N/T</v>
          </cell>
        </row>
        <row r="916">
          <cell r="J916" t="str">
            <v>42-04-07-00-0908</v>
          </cell>
          <cell r="K916" t="str">
            <v>42-2882</v>
          </cell>
          <cell r="L916" t="str">
            <v>42-04-07-00-0908</v>
          </cell>
          <cell r="M916" t="str">
            <v>Carro porta ropa con tapa, 3 ruedas metálico plomo</v>
          </cell>
          <cell r="O916" t="str">
            <v>OTROS</v>
          </cell>
          <cell r="P916">
            <v>95648</v>
          </cell>
          <cell r="T916" t="str">
            <v>Bueno</v>
          </cell>
          <cell r="U916" t="str">
            <v>N/T</v>
          </cell>
        </row>
        <row r="917">
          <cell r="J917" t="str">
            <v>42-04-06-00-0909</v>
          </cell>
          <cell r="K917" t="str">
            <v>42-509</v>
          </cell>
          <cell r="L917" t="str">
            <v>42-04-06-00-0909</v>
          </cell>
          <cell r="M917" t="str">
            <v>Estante metálico 2 puertas con vidrio</v>
          </cell>
          <cell r="O917" t="str">
            <v>REPISA</v>
          </cell>
          <cell r="P917">
            <v>108707</v>
          </cell>
          <cell r="T917" t="str">
            <v>Bueno</v>
          </cell>
          <cell r="U917" t="str">
            <v>N/T</v>
          </cell>
        </row>
        <row r="918">
          <cell r="J918" t="str">
            <v>42-05-02-01-0910</v>
          </cell>
          <cell r="K918" t="str">
            <v>42-3060</v>
          </cell>
          <cell r="L918" t="str">
            <v>42-05-02-01-0910</v>
          </cell>
          <cell r="M918" t="str">
            <v>Catre clínico marca Hope Full Mod. BA 668</v>
          </cell>
          <cell r="O918" t="str">
            <v>EQUIPOS CLINICOS</v>
          </cell>
          <cell r="P918">
            <v>99990</v>
          </cell>
          <cell r="T918" t="str">
            <v>Bueno</v>
          </cell>
          <cell r="U918" t="str">
            <v>Hope Full</v>
          </cell>
        </row>
        <row r="919">
          <cell r="J919" t="str">
            <v>42-05-02-01-0911</v>
          </cell>
          <cell r="K919" t="str">
            <v>42-3061</v>
          </cell>
          <cell r="L919" t="str">
            <v>42-05-02-01-0911</v>
          </cell>
          <cell r="M919" t="str">
            <v>Catre clínico marca Hope Full Mod. BA 668</v>
          </cell>
          <cell r="O919" t="str">
            <v>EQUIPOS CLINICOS</v>
          </cell>
          <cell r="P919">
            <v>99990</v>
          </cell>
          <cell r="T919" t="str">
            <v>Bueno</v>
          </cell>
          <cell r="U919" t="str">
            <v>Hope Full</v>
          </cell>
        </row>
        <row r="920">
          <cell r="J920" t="str">
            <v>42-05-02-01-0912</v>
          </cell>
          <cell r="K920" t="str">
            <v>42-3092</v>
          </cell>
          <cell r="L920" t="str">
            <v>42-05-02-01-0912</v>
          </cell>
          <cell r="M920" t="str">
            <v>Catre clínico marca Hope Full Mod. BA 668</v>
          </cell>
          <cell r="O920" t="str">
            <v>EQUIPOS CLINICOS</v>
          </cell>
          <cell r="P920">
            <v>99990</v>
          </cell>
          <cell r="T920" t="str">
            <v>Bueno</v>
          </cell>
          <cell r="U920" t="str">
            <v>Hope Full</v>
          </cell>
        </row>
        <row r="921">
          <cell r="J921" t="str">
            <v>42-05-02-01-0913</v>
          </cell>
          <cell r="K921" t="str">
            <v>42-3093</v>
          </cell>
          <cell r="L921" t="str">
            <v>42-05-02-01-0913</v>
          </cell>
          <cell r="M921" t="str">
            <v>Catre clínico marca Hope Full Mod. BA 668</v>
          </cell>
          <cell r="O921" t="str">
            <v>EQUIPOS CLINICOS</v>
          </cell>
          <cell r="P921">
            <v>99990</v>
          </cell>
          <cell r="T921" t="str">
            <v>Bueno</v>
          </cell>
          <cell r="U921" t="str">
            <v>Hope Full</v>
          </cell>
        </row>
        <row r="922">
          <cell r="J922" t="str">
            <v>42-04-07-00-0914</v>
          </cell>
          <cell r="K922" t="str">
            <v>42-3094</v>
          </cell>
          <cell r="L922" t="str">
            <v>42-04-07-00-0914</v>
          </cell>
          <cell r="M922" t="str">
            <v>Velador metálico 1 cajón, 1 puerta masisa color café</v>
          </cell>
          <cell r="O922" t="str">
            <v>OTROS</v>
          </cell>
          <cell r="P922">
            <v>29895</v>
          </cell>
          <cell r="T922" t="str">
            <v>Bueno</v>
          </cell>
          <cell r="U922" t="str">
            <v>N/T</v>
          </cell>
        </row>
        <row r="923">
          <cell r="J923" t="str">
            <v>42-04-07-00-0915</v>
          </cell>
          <cell r="K923" t="str">
            <v>42-3095</v>
          </cell>
          <cell r="L923" t="str">
            <v>42-04-07-00-0915</v>
          </cell>
          <cell r="M923" t="str">
            <v>Velador metálico 1 cajón, 1 puerta masisa color café</v>
          </cell>
          <cell r="O923" t="str">
            <v>OTROS</v>
          </cell>
          <cell r="P923">
            <v>29895</v>
          </cell>
          <cell r="T923" t="str">
            <v>Bueno</v>
          </cell>
          <cell r="U923" t="str">
            <v>N/T</v>
          </cell>
        </row>
        <row r="924">
          <cell r="J924" t="str">
            <v>42-04-07-00-0916</v>
          </cell>
          <cell r="K924" t="str">
            <v>42-3096</v>
          </cell>
          <cell r="L924" t="str">
            <v>42-04-07-00-0916</v>
          </cell>
          <cell r="M924" t="str">
            <v>Velador metálico 1 cajón, 1 puerta masisa color café</v>
          </cell>
          <cell r="O924" t="str">
            <v>OTROS</v>
          </cell>
          <cell r="P924">
            <v>29895</v>
          </cell>
          <cell r="T924" t="str">
            <v>Bueno</v>
          </cell>
          <cell r="U924" t="str">
            <v>N/T</v>
          </cell>
        </row>
        <row r="925">
          <cell r="J925" t="str">
            <v>42-04-07-00-0917</v>
          </cell>
          <cell r="K925" t="str">
            <v>42-3097</v>
          </cell>
          <cell r="L925" t="str">
            <v>42-04-07-00-0917</v>
          </cell>
          <cell r="M925" t="str">
            <v>Velador metálico 1 cajón, 1 puerta masisa color café</v>
          </cell>
          <cell r="O925" t="str">
            <v>OTROS</v>
          </cell>
          <cell r="P925">
            <v>29895</v>
          </cell>
          <cell r="T925" t="str">
            <v>Bueno</v>
          </cell>
          <cell r="U925" t="str">
            <v>N/T</v>
          </cell>
        </row>
        <row r="926">
          <cell r="J926" t="str">
            <v>42-04-01-00-0918</v>
          </cell>
          <cell r="K926" t="str">
            <v>42-3089</v>
          </cell>
          <cell r="L926" t="str">
            <v>42-04-01-00-0918</v>
          </cell>
          <cell r="M926" t="str">
            <v>Mesa metálica con cubierta melamina, 4 ruedas color plomo</v>
          </cell>
          <cell r="O926" t="str">
            <v>MESAS</v>
          </cell>
          <cell r="P926">
            <v>35000</v>
          </cell>
          <cell r="T926" t="str">
            <v>Bueno</v>
          </cell>
          <cell r="U926" t="str">
            <v>N/T</v>
          </cell>
        </row>
        <row r="927">
          <cell r="J927" t="str">
            <v>42-04-01-00-0919</v>
          </cell>
          <cell r="K927" t="str">
            <v>42-3099</v>
          </cell>
          <cell r="L927" t="str">
            <v>42-04-01-00-0919</v>
          </cell>
          <cell r="M927" t="str">
            <v>Mesa metálica con cubierta melamina, 4 ruedas color plomo</v>
          </cell>
          <cell r="O927" t="str">
            <v>MESAS</v>
          </cell>
          <cell r="P927">
            <v>35000</v>
          </cell>
          <cell r="T927" t="str">
            <v>Bueno</v>
          </cell>
          <cell r="U927" t="str">
            <v>N/T</v>
          </cell>
        </row>
        <row r="928">
          <cell r="J928" t="str">
            <v>42-04-01-00-0920</v>
          </cell>
          <cell r="K928" t="str">
            <v>42-3059</v>
          </cell>
          <cell r="L928" t="str">
            <v>42-04-01-00-0920</v>
          </cell>
          <cell r="M928" t="str">
            <v>Mesa metálica con cubierta melamina, 4 ruedas color plomo</v>
          </cell>
          <cell r="O928" t="str">
            <v>MESAS</v>
          </cell>
          <cell r="P928">
            <v>35000</v>
          </cell>
          <cell r="T928" t="str">
            <v>Bueno</v>
          </cell>
          <cell r="U928" t="str">
            <v>N/T</v>
          </cell>
        </row>
        <row r="929">
          <cell r="J929" t="str">
            <v>42-04-02-00-0921</v>
          </cell>
          <cell r="K929" t="str">
            <v>42-1591</v>
          </cell>
          <cell r="L929" t="str">
            <v>42-04-02-00-0921</v>
          </cell>
          <cell r="M929" t="str">
            <v>Silla metálica con balanza marca Detecto capacidad 160 Kgs.</v>
          </cell>
          <cell r="O929" t="str">
            <v>SILLAS</v>
          </cell>
          <cell r="P929">
            <v>6902</v>
          </cell>
          <cell r="T929" t="str">
            <v>Malo</v>
          </cell>
          <cell r="U929" t="str">
            <v>N/T</v>
          </cell>
        </row>
        <row r="930">
          <cell r="J930" t="str">
            <v>42-05-02-01-0922</v>
          </cell>
          <cell r="K930" t="str">
            <v>42-2358</v>
          </cell>
          <cell r="L930" t="str">
            <v>42-05-02-01-0922</v>
          </cell>
          <cell r="M930" t="str">
            <v>Escabel mixto</v>
          </cell>
          <cell r="O930" t="str">
            <v>EQUIPOS CLINICOS</v>
          </cell>
          <cell r="P930">
            <v>17850</v>
          </cell>
          <cell r="T930" t="str">
            <v>Bueno</v>
          </cell>
          <cell r="U930" t="str">
            <v>N/T</v>
          </cell>
        </row>
        <row r="931">
          <cell r="J931" t="str">
            <v>42-05-02-01-0923</v>
          </cell>
          <cell r="K931" t="str">
            <v>42-3298</v>
          </cell>
          <cell r="L931" t="str">
            <v>42-05-02-01-0923</v>
          </cell>
          <cell r="M931" t="str">
            <v>Escabel mixto</v>
          </cell>
          <cell r="O931" t="str">
            <v>EQUIPOS CLINICOS</v>
          </cell>
          <cell r="P931">
            <v>17850</v>
          </cell>
          <cell r="T931" t="str">
            <v>Bueno</v>
          </cell>
          <cell r="U931" t="str">
            <v>N/T</v>
          </cell>
        </row>
        <row r="932">
          <cell r="J932" t="str">
            <v>42-04-07-00-0924</v>
          </cell>
          <cell r="K932" t="str">
            <v>42-2603</v>
          </cell>
          <cell r="L932" t="str">
            <v>42-04-07-00-0924</v>
          </cell>
          <cell r="M932" t="str">
            <v>Bergere marca Acapulco color café</v>
          </cell>
          <cell r="O932" t="str">
            <v>OTROS</v>
          </cell>
          <cell r="P932">
            <v>30000</v>
          </cell>
          <cell r="T932" t="str">
            <v>Bueno</v>
          </cell>
          <cell r="U932" t="str">
            <v>N/T</v>
          </cell>
        </row>
        <row r="933">
          <cell r="J933" t="str">
            <v>42-04-07-00-0925</v>
          </cell>
          <cell r="K933" t="str">
            <v>42-3106</v>
          </cell>
          <cell r="L933" t="str">
            <v>42-04-07-00-0925</v>
          </cell>
          <cell r="M933" t="str">
            <v>Velador metálico 1 cajón, 1 puerta masisa color café</v>
          </cell>
          <cell r="O933" t="str">
            <v>OTROS</v>
          </cell>
          <cell r="P933">
            <v>29895</v>
          </cell>
          <cell r="T933" t="str">
            <v>Bueno</v>
          </cell>
          <cell r="U933" t="str">
            <v>N/T</v>
          </cell>
        </row>
        <row r="934">
          <cell r="J934" t="str">
            <v>42-04-07-00-0926</v>
          </cell>
          <cell r="K934" t="str">
            <v>42-2591</v>
          </cell>
          <cell r="L934" t="str">
            <v>42-04-07-00-0926</v>
          </cell>
          <cell r="M934" t="str">
            <v>Velador metálico color blanco</v>
          </cell>
          <cell r="O934" t="str">
            <v>OTROS</v>
          </cell>
          <cell r="P934">
            <v>29895</v>
          </cell>
          <cell r="T934" t="str">
            <v>Bueno</v>
          </cell>
          <cell r="U934" t="str">
            <v>N/T</v>
          </cell>
        </row>
        <row r="935">
          <cell r="J935" t="str">
            <v>42-04-07-00-0927</v>
          </cell>
          <cell r="K935" t="str">
            <v>42-1809</v>
          </cell>
          <cell r="L935" t="str">
            <v>42-04-07-00-0927</v>
          </cell>
          <cell r="M935" t="str">
            <v>Diván cama de madera 1 plaza con 6 cajones con llave</v>
          </cell>
          <cell r="O935" t="str">
            <v>OTROS</v>
          </cell>
          <cell r="P935">
            <v>202303</v>
          </cell>
          <cell r="T935" t="str">
            <v>Bueno</v>
          </cell>
          <cell r="U935" t="str">
            <v>N/T</v>
          </cell>
        </row>
        <row r="936">
          <cell r="J936" t="str">
            <v>42-04-07-00-0928</v>
          </cell>
          <cell r="K936" t="str">
            <v>42-1236</v>
          </cell>
          <cell r="L936" t="str">
            <v>42-04-07-00-0928</v>
          </cell>
          <cell r="M936" t="str">
            <v>Sofá cama en género estampado</v>
          </cell>
          <cell r="O936" t="str">
            <v>OTROS</v>
          </cell>
          <cell r="P936">
            <v>95675</v>
          </cell>
          <cell r="T936" t="str">
            <v>Bueno</v>
          </cell>
          <cell r="U936" t="str">
            <v>N/T</v>
          </cell>
        </row>
        <row r="937">
          <cell r="J937" t="str">
            <v>42-05-01-01-0929</v>
          </cell>
          <cell r="K937" t="str">
            <v>42-2612</v>
          </cell>
          <cell r="L937" t="str">
            <v>42-05-01-01-0929</v>
          </cell>
          <cell r="M937" t="str">
            <v>Reloj crono termostato HP 510</v>
          </cell>
          <cell r="O937" t="str">
            <v>EQUIPO DE OFICINA</v>
          </cell>
          <cell r="P937">
            <v>27000</v>
          </cell>
          <cell r="T937" t="str">
            <v>Bueno</v>
          </cell>
          <cell r="U937" t="str">
            <v>Termostato</v>
          </cell>
        </row>
        <row r="938">
          <cell r="J938" t="str">
            <v>42-05-01-01-0930</v>
          </cell>
          <cell r="K938" t="str">
            <v>42-2021</v>
          </cell>
          <cell r="L938" t="str">
            <v>42-05-01-01-0930</v>
          </cell>
          <cell r="M938" t="str">
            <v>Pizarra blanca con borde aluminio 120x90 cms</v>
          </cell>
          <cell r="O938" t="str">
            <v>EQUIPO DE OFICINA</v>
          </cell>
          <cell r="P938">
            <v>25890</v>
          </cell>
          <cell r="T938" t="str">
            <v>Bueno</v>
          </cell>
          <cell r="U938" t="str">
            <v>N/T</v>
          </cell>
        </row>
        <row r="939">
          <cell r="J939" t="str">
            <v>42-04-07-00-0931</v>
          </cell>
          <cell r="K939" t="str">
            <v>42-2605</v>
          </cell>
          <cell r="L939" t="str">
            <v>42-04-07-00-0931</v>
          </cell>
          <cell r="M939" t="str">
            <v>Basurero plástico marca Omnium color plomo, tapa color burdeo c/ruedas</v>
          </cell>
          <cell r="O939" t="str">
            <v>OTROS</v>
          </cell>
          <cell r="P939">
            <v>5000</v>
          </cell>
          <cell r="T939" t="str">
            <v>Bueno</v>
          </cell>
          <cell r="U939" t="str">
            <v>Omnium</v>
          </cell>
        </row>
        <row r="940">
          <cell r="J940" t="str">
            <v>42-05-02-05-0932</v>
          </cell>
          <cell r="K940" t="str">
            <v>42-2606</v>
          </cell>
          <cell r="L940" t="str">
            <v>42-05-02-05-0932</v>
          </cell>
          <cell r="M940" t="str">
            <v>Extintor incendio tipo ABC 10 kgs.</v>
          </cell>
          <cell r="O940" t="str">
            <v>EQUIPOS DE SEGURIDAD</v>
          </cell>
          <cell r="P940">
            <v>28900</v>
          </cell>
          <cell r="T940" t="str">
            <v>Bueno</v>
          </cell>
          <cell r="U940" t="str">
            <v>N/T</v>
          </cell>
        </row>
        <row r="941">
          <cell r="J941" t="str">
            <v>42-05-02-01-0933</v>
          </cell>
          <cell r="K941" t="str">
            <v>42-2610</v>
          </cell>
          <cell r="L941" t="str">
            <v>42-05-02-01-0933</v>
          </cell>
          <cell r="M941" t="str">
            <v>Andador metálico con frenos, 4 ruedas goma color burdeo</v>
          </cell>
          <cell r="O941" t="str">
            <v>EQUIPOS CLINICOS</v>
          </cell>
          <cell r="P941">
            <v>287000</v>
          </cell>
          <cell r="T941" t="str">
            <v>Bueno</v>
          </cell>
          <cell r="U941" t="str">
            <v>N/T</v>
          </cell>
        </row>
        <row r="942">
          <cell r="J942" t="str">
            <v>42-05-02-01-0934</v>
          </cell>
          <cell r="K942" t="str">
            <v>42-2611</v>
          </cell>
          <cell r="L942" t="str">
            <v>42-05-02-01-0934</v>
          </cell>
          <cell r="M942" t="str">
            <v>Andador metálico con frenos, 4 ruedas goma color burdeo</v>
          </cell>
          <cell r="O942" t="str">
            <v>EQUIPOS CLINICOS</v>
          </cell>
          <cell r="P942">
            <v>287000</v>
          </cell>
          <cell r="T942" t="str">
            <v>Bueno</v>
          </cell>
          <cell r="U942" t="str">
            <v>N/T</v>
          </cell>
        </row>
        <row r="943">
          <cell r="J943" t="str">
            <v>42-05-02-01-0935</v>
          </cell>
          <cell r="K943" t="str">
            <v>42-3222</v>
          </cell>
          <cell r="L943" t="str">
            <v>42-05-02-01-0935</v>
          </cell>
          <cell r="M943" t="str">
            <v>Pesa adulto Detecto 140 kgs.</v>
          </cell>
          <cell r="O943" t="str">
            <v>EQUIPOS CLINICOS</v>
          </cell>
          <cell r="P943">
            <v>165648</v>
          </cell>
          <cell r="T943" t="str">
            <v>Malo</v>
          </cell>
          <cell r="U943" t="str">
            <v>N/T</v>
          </cell>
        </row>
        <row r="944">
          <cell r="J944" t="str">
            <v>42-04-07-00-0936</v>
          </cell>
          <cell r="K944" t="str">
            <v>42-3522</v>
          </cell>
          <cell r="L944" t="str">
            <v>42-04-07-00-0936</v>
          </cell>
          <cell r="M944" t="str">
            <v>Sillón para descanso, tipo Bergere,  3 posiciones, color negro</v>
          </cell>
          <cell r="O944" t="str">
            <v>OTROS</v>
          </cell>
          <cell r="P944">
            <v>130900</v>
          </cell>
          <cell r="T944" t="str">
            <v>Bueno</v>
          </cell>
          <cell r="U944" t="str">
            <v>Metarus</v>
          </cell>
        </row>
        <row r="945">
          <cell r="J945" t="str">
            <v>42-04-07-00-0937</v>
          </cell>
          <cell r="K945" t="str">
            <v>42-3523</v>
          </cell>
          <cell r="L945" t="str">
            <v>42-04-07-00-0937</v>
          </cell>
          <cell r="M945" t="str">
            <v>Sillón para descanso, tipo Bergere, 3 posiciones, color negro</v>
          </cell>
          <cell r="O945" t="str">
            <v>OTROS</v>
          </cell>
          <cell r="P945">
            <v>130900</v>
          </cell>
          <cell r="T945" t="str">
            <v>Bueno</v>
          </cell>
          <cell r="U945" t="str">
            <v>Metarus</v>
          </cell>
        </row>
        <row r="946">
          <cell r="J946" t="str">
            <v>42-05-01-01-0938</v>
          </cell>
          <cell r="K946" t="str">
            <v>42-2589</v>
          </cell>
          <cell r="L946" t="str">
            <v>42-05-01-01-0938</v>
          </cell>
          <cell r="M946" t="str">
            <v>Radio CD marca RCA Mod. RCD 002 S/Nº 0627</v>
          </cell>
          <cell r="O946" t="str">
            <v>EQUIPO DE OFICINA</v>
          </cell>
          <cell r="P946">
            <v>53710</v>
          </cell>
          <cell r="T946" t="str">
            <v>Bueno</v>
          </cell>
          <cell r="U946" t="str">
            <v>Rca</v>
          </cell>
        </row>
        <row r="947">
          <cell r="J947" t="str">
            <v>42-05-02-01-0939</v>
          </cell>
          <cell r="K947" t="str">
            <v>42-2984</v>
          </cell>
          <cell r="L947" t="str">
            <v>42-05-02-01-0939</v>
          </cell>
          <cell r="M947" t="str">
            <v>Ambu adulto</v>
          </cell>
          <cell r="O947" t="str">
            <v>EQUIPOS CLINICOS</v>
          </cell>
          <cell r="P947">
            <v>30000</v>
          </cell>
          <cell r="T947" t="str">
            <v>Bueno</v>
          </cell>
          <cell r="U947" t="str">
            <v>N/T</v>
          </cell>
        </row>
        <row r="948">
          <cell r="J948" t="str">
            <v>42-05-02-01-0940</v>
          </cell>
          <cell r="K948" t="str">
            <v>42-2982</v>
          </cell>
          <cell r="L948" t="str">
            <v>42-05-02-01-0940</v>
          </cell>
          <cell r="M948" t="str">
            <v>Electro bisturí marca ERBE Mod. ICC 80 Int S/Nº C-1572 Type Nº 10122-101</v>
          </cell>
          <cell r="O948" t="str">
            <v>EQUIPOS CLINICOS</v>
          </cell>
          <cell r="P948">
            <v>50000</v>
          </cell>
          <cell r="T948" t="str">
            <v>Bueno</v>
          </cell>
          <cell r="U948" t="str">
            <v>Erbe</v>
          </cell>
        </row>
        <row r="949">
          <cell r="J949" t="str">
            <v>42-05-02-01-0941</v>
          </cell>
          <cell r="K949" t="str">
            <v>42-2988</v>
          </cell>
          <cell r="L949" t="str">
            <v>42-05-02-01-0941</v>
          </cell>
          <cell r="M949" t="str">
            <v>Electrocardiografo marca Biocare Modelo ECG-101 S/Nº BJ021234F</v>
          </cell>
          <cell r="O949" t="str">
            <v>EQUIPOS CLINICOS</v>
          </cell>
          <cell r="P949">
            <v>60000</v>
          </cell>
          <cell r="T949" t="str">
            <v>Bueno</v>
          </cell>
          <cell r="U949" t="str">
            <v>Biocare</v>
          </cell>
        </row>
        <row r="950">
          <cell r="J950" t="str">
            <v>42-04-07-00-0942</v>
          </cell>
          <cell r="K950" t="str">
            <v>42-2973</v>
          </cell>
          <cell r="L950" t="str">
            <v>42-04-07-00-0942</v>
          </cell>
          <cell r="M950" t="str">
            <v>Lámpara pedestal tallo flexible color blanco</v>
          </cell>
          <cell r="O950" t="str">
            <v>OTROS</v>
          </cell>
          <cell r="P950">
            <v>32130</v>
          </cell>
          <cell r="T950" t="str">
            <v>Bueno</v>
          </cell>
          <cell r="U950" t="str">
            <v>N/T</v>
          </cell>
        </row>
        <row r="951">
          <cell r="J951" t="str">
            <v>42-04-01-00-0943</v>
          </cell>
          <cell r="K951" t="str">
            <v>42-2442</v>
          </cell>
          <cell r="L951" t="str">
            <v>42-04-01-00-0943</v>
          </cell>
          <cell r="M951" t="str">
            <v>Mesa mixta 1 cajón barniz 100x50 cms.</v>
          </cell>
          <cell r="O951" t="str">
            <v>MESAS</v>
          </cell>
          <cell r="P951">
            <v>35441</v>
          </cell>
          <cell r="T951" t="str">
            <v>Bueno</v>
          </cell>
          <cell r="U951" t="str">
            <v>N/T</v>
          </cell>
        </row>
        <row r="952">
          <cell r="J952" t="str">
            <v>42-04-07-00-0944</v>
          </cell>
          <cell r="K952" t="str">
            <v>42-2977</v>
          </cell>
          <cell r="L952" t="str">
            <v>42-04-07-00-0944</v>
          </cell>
          <cell r="M952" t="str">
            <v>Loker metálico 2 puertas color plomo</v>
          </cell>
          <cell r="O952" t="str">
            <v>OTROS</v>
          </cell>
          <cell r="P952">
            <v>37500</v>
          </cell>
          <cell r="T952" t="str">
            <v>Bueno</v>
          </cell>
          <cell r="U952" t="str">
            <v>N/T</v>
          </cell>
        </row>
        <row r="953">
          <cell r="J953" t="str">
            <v>42-04-04-00-0945</v>
          </cell>
          <cell r="K953" t="str">
            <v>42-2980</v>
          </cell>
          <cell r="L953" t="str">
            <v>42-04-04-00-0945</v>
          </cell>
          <cell r="M953" t="str">
            <v>Mueble melamina blanco cubierta postformado con 2 lavamanos acero  inoxidable, 2 llaves de combinación, 8 puertas, 12 cajones 443x60x97 cms.</v>
          </cell>
          <cell r="O953" t="str">
            <v>MUEBLES DE COCINA</v>
          </cell>
          <cell r="P953">
            <v>35000</v>
          </cell>
          <cell r="T953" t="str">
            <v>Bueno</v>
          </cell>
          <cell r="U953" t="str">
            <v>N/T</v>
          </cell>
        </row>
        <row r="954">
          <cell r="J954" t="str">
            <v>42-04-06-00-0946</v>
          </cell>
          <cell r="K954" t="str">
            <v>42-2981</v>
          </cell>
          <cell r="L954" t="str">
            <v>42-04-06-00-0946</v>
          </cell>
          <cell r="M954" t="str">
            <v>Mueble melamina blanco adosado pared con 10 puertas 443x31x60 cms.</v>
          </cell>
          <cell r="O954" t="str">
            <v>REPISA</v>
          </cell>
          <cell r="P954">
            <v>35000</v>
          </cell>
          <cell r="T954" t="str">
            <v>Bueno</v>
          </cell>
          <cell r="U954" t="str">
            <v>N/T</v>
          </cell>
        </row>
        <row r="955">
          <cell r="J955" t="str">
            <v>42-04-07-00-0947</v>
          </cell>
          <cell r="K955" t="str">
            <v>42-2590</v>
          </cell>
          <cell r="L955" t="str">
            <v>42-04-07-00-0947</v>
          </cell>
          <cell r="M955" t="str">
            <v>Percha madera con 3 ganchos 73  cms.</v>
          </cell>
          <cell r="O955" t="str">
            <v>OTROS</v>
          </cell>
          <cell r="P955">
            <v>30000</v>
          </cell>
          <cell r="T955" t="str">
            <v>Bueno</v>
          </cell>
          <cell r="U955" t="str">
            <v>N/T</v>
          </cell>
        </row>
        <row r="956">
          <cell r="J956" t="str">
            <v>42-04-02-00-0948</v>
          </cell>
          <cell r="K956" t="str">
            <v>42-2010</v>
          </cell>
          <cell r="L956" t="str">
            <v>42-04-02-00-0948</v>
          </cell>
          <cell r="M956" t="str">
            <v>Silla Ergonometrica color azul, 5 ruedas ( MEL )</v>
          </cell>
          <cell r="O956" t="str">
            <v>SILLAS</v>
          </cell>
          <cell r="P956">
            <v>42500</v>
          </cell>
          <cell r="T956" t="str">
            <v>Bueno</v>
          </cell>
          <cell r="U956" t="str">
            <v>N/T</v>
          </cell>
        </row>
        <row r="957">
          <cell r="J957" t="str">
            <v>42-05-02-01-0949</v>
          </cell>
          <cell r="K957" t="str">
            <v>42-669</v>
          </cell>
          <cell r="L957" t="str">
            <v>42-05-02-01-0949</v>
          </cell>
          <cell r="M957" t="str">
            <v>Escabel mixto 2 peldaños, negro</v>
          </cell>
          <cell r="O957" t="str">
            <v>EQUIPOS CLINICOS</v>
          </cell>
          <cell r="P957">
            <v>17850</v>
          </cell>
          <cell r="T957" t="str">
            <v>Bueno</v>
          </cell>
          <cell r="U957" t="str">
            <v>N/T</v>
          </cell>
        </row>
        <row r="958">
          <cell r="J958" t="str">
            <v>42-05-02-01-0950</v>
          </cell>
          <cell r="K958" t="str">
            <v>42-2971</v>
          </cell>
          <cell r="L958" t="str">
            <v>42-05-02-01-0950</v>
          </cell>
          <cell r="M958" t="str">
            <v>Escabel mixto 2 peldaños plomo/negro</v>
          </cell>
          <cell r="O958" t="str">
            <v>EQUIPOS CLINICOS</v>
          </cell>
          <cell r="P958">
            <v>17850</v>
          </cell>
          <cell r="T958" t="str">
            <v>Bueno</v>
          </cell>
          <cell r="U958" t="str">
            <v>N/T</v>
          </cell>
        </row>
        <row r="959">
          <cell r="J959" t="str">
            <v>42-05-02-05-0951</v>
          </cell>
          <cell r="K959" t="str">
            <v>42-110</v>
          </cell>
          <cell r="L959" t="str">
            <v>42-05-02-05-0951</v>
          </cell>
          <cell r="M959" t="str">
            <v>Extintor Dioxido de Carbono 4 Kgs.</v>
          </cell>
          <cell r="O959" t="str">
            <v>EQUIPOS DE SEGURIDAD</v>
          </cell>
          <cell r="P959">
            <v>25000</v>
          </cell>
          <cell r="T959" t="str">
            <v>Bueno</v>
          </cell>
          <cell r="U959" t="str">
            <v>N/T</v>
          </cell>
        </row>
        <row r="960">
          <cell r="J960" t="str">
            <v>42-04-07-00-0952</v>
          </cell>
          <cell r="K960" t="str">
            <v>42-2985</v>
          </cell>
          <cell r="L960" t="str">
            <v>42-04-07-00-0952</v>
          </cell>
          <cell r="M960" t="str">
            <v>Dispensador de jabón</v>
          </cell>
          <cell r="O960" t="str">
            <v>OTROS</v>
          </cell>
          <cell r="P960">
            <v>17000</v>
          </cell>
          <cell r="T960" t="str">
            <v>Bueno</v>
          </cell>
          <cell r="U960" t="str">
            <v>N/T</v>
          </cell>
        </row>
        <row r="961">
          <cell r="J961" t="str">
            <v>42-04-07-00-0953</v>
          </cell>
          <cell r="K961" t="str">
            <v>42-3264</v>
          </cell>
          <cell r="L961" t="str">
            <v>42-04-07-00-0953</v>
          </cell>
          <cell r="M961" t="str">
            <v>Dispensador de jabón marca Johnson</v>
          </cell>
          <cell r="O961" t="str">
            <v>OTROS</v>
          </cell>
          <cell r="P961">
            <v>17000</v>
          </cell>
          <cell r="T961" t="str">
            <v>Bueno</v>
          </cell>
          <cell r="U961" t="str">
            <v>N/T</v>
          </cell>
        </row>
        <row r="962">
          <cell r="J962" t="str">
            <v>42-05-01-01-0954</v>
          </cell>
          <cell r="K962" t="str">
            <v>42-3459</v>
          </cell>
          <cell r="L962" t="str">
            <v>42-05-01-01-0954</v>
          </cell>
          <cell r="M962" t="str">
            <v>Citófono/ teléfono marca Nortel Network, Modelo 7000</v>
          </cell>
          <cell r="O962" t="str">
            <v>EQUIPO DE OFICINA</v>
          </cell>
          <cell r="P962">
            <v>36000</v>
          </cell>
          <cell r="T962" t="str">
            <v>Bueno</v>
          </cell>
          <cell r="U962" t="str">
            <v>Nortel Network</v>
          </cell>
        </row>
        <row r="963">
          <cell r="J963" t="str">
            <v>42-04-01-00-0955</v>
          </cell>
          <cell r="K963" t="str">
            <v>42-2978</v>
          </cell>
          <cell r="L963" t="str">
            <v>42-04-01-00-0955</v>
          </cell>
          <cell r="M963" t="str">
            <v>Mesa/Bandeja acceso lateral, ac./ inox. con pedestal metálico 4 ruedas</v>
          </cell>
          <cell r="O963" t="str">
            <v>MESAS</v>
          </cell>
          <cell r="P963">
            <v>35152</v>
          </cell>
          <cell r="T963" t="str">
            <v>Bueno</v>
          </cell>
          <cell r="U963" t="str">
            <v>N/T</v>
          </cell>
        </row>
        <row r="964">
          <cell r="J964" t="str">
            <v>42-05-02-01-0956</v>
          </cell>
          <cell r="K964" t="str">
            <v>42-1037</v>
          </cell>
          <cell r="L964" t="str">
            <v>42-05-02-01-0956</v>
          </cell>
          <cell r="M964" t="str">
            <v>Camilla metálica fija blanca de 181x61 cms. con colchoneta de tevinil café</v>
          </cell>
          <cell r="O964" t="str">
            <v>EQUIPOS CLINICOS</v>
          </cell>
          <cell r="P964">
            <v>86545</v>
          </cell>
          <cell r="T964" t="str">
            <v>Bueno</v>
          </cell>
          <cell r="U964" t="str">
            <v>N/T</v>
          </cell>
        </row>
        <row r="965">
          <cell r="J965" t="str">
            <v>42-05-02-01-0957</v>
          </cell>
          <cell r="K965" t="str">
            <v>42-2972</v>
          </cell>
          <cell r="L965" t="str">
            <v>42-05-02-01-0957</v>
          </cell>
          <cell r="M965" t="str">
            <v>Camilla base metálica, cabecera regulable en altura con tevinil color plomo</v>
          </cell>
          <cell r="O965" t="str">
            <v>EQUIPOS CLINICOS</v>
          </cell>
          <cell r="P965">
            <v>86545</v>
          </cell>
          <cell r="T965" t="str">
            <v>Bueno</v>
          </cell>
          <cell r="U965" t="str">
            <v>N/T</v>
          </cell>
        </row>
        <row r="966">
          <cell r="J966" t="str">
            <v>42-05-02-01-0958</v>
          </cell>
          <cell r="K966" t="str">
            <v>42-2975</v>
          </cell>
          <cell r="L966" t="str">
            <v>42-05-02-01-0958</v>
          </cell>
          <cell r="M966" t="str">
            <v>Carro de curaciones, ac./ inoxidable, 4 ruedas, 2 bandejas 57x41x82 cms.</v>
          </cell>
          <cell r="O966" t="str">
            <v>EQUIPOS CLINICOS</v>
          </cell>
          <cell r="P966">
            <v>58952</v>
          </cell>
          <cell r="T966" t="str">
            <v>Bueno</v>
          </cell>
          <cell r="U966" t="str">
            <v>N/T</v>
          </cell>
        </row>
        <row r="967">
          <cell r="J967" t="str">
            <v>42-05-02-01-0959</v>
          </cell>
          <cell r="K967" t="str">
            <v>42-2976</v>
          </cell>
          <cell r="L967" t="str">
            <v>42-05-02-01-0959</v>
          </cell>
          <cell r="M967" t="str">
            <v>Carro porta oxígeno metálico con cilindro oxigeno 0,9 mts3 , con manometro y humidificador Nº carro 071089109</v>
          </cell>
          <cell r="O967" t="str">
            <v>EQUIPOS CLINICOS</v>
          </cell>
          <cell r="P967">
            <v>58952</v>
          </cell>
          <cell r="T967" t="str">
            <v>Bueno</v>
          </cell>
          <cell r="U967" t="str">
            <v>N/T</v>
          </cell>
        </row>
        <row r="968">
          <cell r="J968" t="str">
            <v>42-05-02-02-0960</v>
          </cell>
          <cell r="K968" t="str">
            <v>42-2586</v>
          </cell>
          <cell r="L968" t="str">
            <v>42-05-02-02-0960</v>
          </cell>
          <cell r="M968" t="str">
            <v>Lavatorio acero inox. de 32 cms. de radio x 14,5 de fdo.</v>
          </cell>
          <cell r="O968" t="str">
            <v>EQUIPOS DE COCINA</v>
          </cell>
          <cell r="P968">
            <v>25000</v>
          </cell>
          <cell r="T968" t="str">
            <v>Bueno</v>
          </cell>
          <cell r="U968" t="str">
            <v>N/T</v>
          </cell>
        </row>
        <row r="969">
          <cell r="J969" t="str">
            <v>42-04-07-00-0961</v>
          </cell>
          <cell r="K969" t="str">
            <v>42-2974</v>
          </cell>
          <cell r="L969" t="str">
            <v>42-04-07-00-0961</v>
          </cell>
          <cell r="M969" t="str">
            <v>Piso metálico con 4 ruedas tevinil color plomo</v>
          </cell>
          <cell r="O969" t="str">
            <v>OTROS</v>
          </cell>
          <cell r="P969">
            <v>25490</v>
          </cell>
          <cell r="T969" t="str">
            <v>Bueno</v>
          </cell>
          <cell r="U969" t="str">
            <v>N/T</v>
          </cell>
        </row>
        <row r="970">
          <cell r="J970" t="str">
            <v>42-05-02-01-0962</v>
          </cell>
          <cell r="K970" t="str">
            <v>42-2986</v>
          </cell>
          <cell r="L970" t="str">
            <v>42-05-02-01-0962</v>
          </cell>
          <cell r="M970" t="str">
            <v>Tambor acero inoxidable con tapa 17,5x13 cms. diametro</v>
          </cell>
          <cell r="N970">
            <v>1</v>
          </cell>
          <cell r="O970" t="str">
            <v>EQUIPOS CLINICOS</v>
          </cell>
          <cell r="P970">
            <v>30000</v>
          </cell>
          <cell r="T970" t="str">
            <v>Bueno</v>
          </cell>
          <cell r="U970" t="str">
            <v>N/T</v>
          </cell>
        </row>
        <row r="971">
          <cell r="J971" t="str">
            <v>42-05-02-01-0963</v>
          </cell>
          <cell r="K971" t="str">
            <v>42-2987</v>
          </cell>
          <cell r="L971" t="str">
            <v>42-05-02-01-0963</v>
          </cell>
          <cell r="M971" t="str">
            <v>Tambor acero inoxidable con tapa 17,5x13 cms. diametro</v>
          </cell>
          <cell r="N971">
            <v>1</v>
          </cell>
          <cell r="O971" t="str">
            <v>EQUIPOS CLINICOS</v>
          </cell>
          <cell r="P971">
            <v>30000</v>
          </cell>
          <cell r="T971" t="str">
            <v>Bueno</v>
          </cell>
          <cell r="U971" t="str">
            <v>N/T</v>
          </cell>
        </row>
        <row r="972">
          <cell r="J972" t="str">
            <v>42-05-02-01-0964</v>
          </cell>
          <cell r="K972" t="str">
            <v>42-3527</v>
          </cell>
          <cell r="L972" t="str">
            <v>42-05-02-01-0964</v>
          </cell>
          <cell r="M972" t="str">
            <v>Electrocardiógrafo</v>
          </cell>
          <cell r="O972" t="str">
            <v>EQUIPOS CLINICOS</v>
          </cell>
          <cell r="P972">
            <v>1190000</v>
          </cell>
          <cell r="T972" t="str">
            <v>Bueno</v>
          </cell>
          <cell r="U972" t="str">
            <v>Spacelabs Healthcare</v>
          </cell>
        </row>
        <row r="973">
          <cell r="J973" t="str">
            <v>42-05-01-01-0965</v>
          </cell>
          <cell r="K973" t="str">
            <v>42-2479</v>
          </cell>
          <cell r="L973" t="str">
            <v>42-05-01-01-0965</v>
          </cell>
          <cell r="M973" t="str">
            <v>Radio CD marca RCA Mod. RCD 002</v>
          </cell>
          <cell r="O973" t="str">
            <v>EQUIPO DE OFICINA</v>
          </cell>
          <cell r="P973">
            <v>53710</v>
          </cell>
          <cell r="T973" t="str">
            <v>Bueno</v>
          </cell>
          <cell r="U973" t="str">
            <v>Rcd</v>
          </cell>
        </row>
        <row r="974">
          <cell r="J974" t="str">
            <v>42-05-01-01-0966</v>
          </cell>
          <cell r="K974" t="str">
            <v>42-2161</v>
          </cell>
          <cell r="L974" t="str">
            <v>42-05-01-01-0966</v>
          </cell>
          <cell r="M974" t="str">
            <v>Reloj crono termostato HP 510</v>
          </cell>
          <cell r="O974" t="str">
            <v>EQUIPO DE OFICINA</v>
          </cell>
          <cell r="P974">
            <v>30000</v>
          </cell>
          <cell r="T974" t="str">
            <v>Bueno</v>
          </cell>
          <cell r="U974" t="str">
            <v>Hp 510</v>
          </cell>
        </row>
        <row r="975">
          <cell r="J975" t="str">
            <v>42-05-02-01-0967</v>
          </cell>
          <cell r="K975" t="str">
            <v>42-2470</v>
          </cell>
          <cell r="L975" t="str">
            <v>42-05-02-01-0967</v>
          </cell>
          <cell r="M975" t="str">
            <v>Esfingomanometro con pedestal 5 ruedas marca Trimline</v>
          </cell>
          <cell r="O975" t="str">
            <v>EQUIPOS CLINICOS</v>
          </cell>
          <cell r="P975">
            <v>70000</v>
          </cell>
          <cell r="T975" t="str">
            <v>Bueno</v>
          </cell>
          <cell r="U975" t="str">
            <v>Trimline</v>
          </cell>
        </row>
        <row r="976">
          <cell r="J976" t="str">
            <v>42-04-03-00-0968</v>
          </cell>
          <cell r="K976" t="str">
            <v>42-3352</v>
          </cell>
          <cell r="L976" t="str">
            <v>42-04-03-00-0968</v>
          </cell>
          <cell r="M976" t="str">
            <v>Escritorio computación masisa enchapada euccaliptus, 3 cajones 130x70x73 cms.</v>
          </cell>
          <cell r="O976" t="str">
            <v>ESCRITORIOS</v>
          </cell>
          <cell r="P976">
            <v>83300</v>
          </cell>
          <cell r="T976" t="str">
            <v>Bueno</v>
          </cell>
          <cell r="U976" t="str">
            <v>N/T</v>
          </cell>
        </row>
        <row r="977">
          <cell r="J977" t="str">
            <v>42-04-06-00-0969</v>
          </cell>
          <cell r="K977" t="str">
            <v>42-2163</v>
          </cell>
          <cell r="L977" t="str">
            <v>42-04-06-00-0969</v>
          </cell>
          <cell r="M977" t="str">
            <v xml:space="preserve">Mueble melamina blanco adherido a la pared con 5 puertas, 2 cajones, </v>
          </cell>
          <cell r="O977" t="str">
            <v>REPISA</v>
          </cell>
          <cell r="P977">
            <v>95000</v>
          </cell>
          <cell r="T977" t="str">
            <v>Bueno</v>
          </cell>
          <cell r="U977" t="str">
            <v>N/T</v>
          </cell>
        </row>
        <row r="978">
          <cell r="J978" t="str">
            <v>42-04-05-00-0970</v>
          </cell>
          <cell r="K978" t="str">
            <v>42-3353</v>
          </cell>
          <cell r="L978" t="str">
            <v>42-04-05-00-0970</v>
          </cell>
          <cell r="M978" t="str">
            <v>Kardex masisa con melamina color cerezo, 3 cajones 48x60x91 cms.</v>
          </cell>
          <cell r="O978" t="str">
            <v>KARDEX</v>
          </cell>
          <cell r="P978">
            <v>149671</v>
          </cell>
          <cell r="T978" t="str">
            <v>Bueno</v>
          </cell>
          <cell r="U978" t="str">
            <v>N/T</v>
          </cell>
        </row>
        <row r="979">
          <cell r="J979" t="str">
            <v>42-04-05-00-0971</v>
          </cell>
          <cell r="K979" t="str">
            <v>42-3354</v>
          </cell>
          <cell r="L979" t="str">
            <v>42-04-05-00-0971</v>
          </cell>
          <cell r="M979" t="str">
            <v>Kardex metálico 4 cajones color plomo 46x71x134 cms</v>
          </cell>
          <cell r="O979" t="str">
            <v>KARDEX</v>
          </cell>
          <cell r="P979">
            <v>150</v>
          </cell>
          <cell r="T979" t="str">
            <v>Bueno</v>
          </cell>
          <cell r="U979" t="str">
            <v>N/T</v>
          </cell>
        </row>
        <row r="980">
          <cell r="J980" t="str">
            <v>42-04-05-00-0972</v>
          </cell>
          <cell r="K980" t="str">
            <v>42-346</v>
          </cell>
          <cell r="L980" t="str">
            <v>42-04-05-00-0972</v>
          </cell>
          <cell r="M980" t="str">
            <v>Kardex metálico marca Mademsa 4 gavetas</v>
          </cell>
          <cell r="O980" t="str">
            <v>KARDEX</v>
          </cell>
          <cell r="P980">
            <v>150000</v>
          </cell>
          <cell r="T980" t="str">
            <v>Bueno</v>
          </cell>
          <cell r="U980" t="str">
            <v>N/T</v>
          </cell>
        </row>
        <row r="981">
          <cell r="J981" t="str">
            <v>42-04-02-00-0973</v>
          </cell>
          <cell r="K981" t="str">
            <v>42-2699 B</v>
          </cell>
          <cell r="L981" t="str">
            <v>42-04-02-00-0973</v>
          </cell>
          <cell r="M981" t="str">
            <v>Silla giratoria regulable con piston de aire color azul</v>
          </cell>
          <cell r="O981" t="str">
            <v>SILLAS</v>
          </cell>
          <cell r="P981">
            <v>42500</v>
          </cell>
          <cell r="T981" t="str">
            <v>Bueno</v>
          </cell>
          <cell r="U981" t="str">
            <v>N/T</v>
          </cell>
        </row>
        <row r="982">
          <cell r="J982" t="str">
            <v>42-04-07-00-0974</v>
          </cell>
          <cell r="K982" t="str">
            <v>42-2417</v>
          </cell>
          <cell r="L982" t="str">
            <v>42-04-07-00-0974</v>
          </cell>
          <cell r="M982" t="str">
            <v>Mural marco de madera con género color azul de 100x52 cms.</v>
          </cell>
          <cell r="O982" t="str">
            <v>OTROS</v>
          </cell>
          <cell r="P982">
            <v>129350</v>
          </cell>
          <cell r="T982" t="str">
            <v>Bueno</v>
          </cell>
          <cell r="U982" t="str">
            <v>N/T</v>
          </cell>
        </row>
        <row r="983">
          <cell r="J983" t="str">
            <v>42-05-02-01-0975</v>
          </cell>
          <cell r="K983" t="str">
            <v>42-3490</v>
          </cell>
          <cell r="L983" t="str">
            <v>42-05-02-01-0975</v>
          </cell>
          <cell r="M983" t="str">
            <v>Esfignemanometro mastermed color azul ref. 70280 S/N 39154</v>
          </cell>
          <cell r="O983" t="str">
            <v>EQUIPOS CLINICOS</v>
          </cell>
          <cell r="P983">
            <v>130000</v>
          </cell>
          <cell r="T983" t="str">
            <v>Bueno</v>
          </cell>
          <cell r="U983" t="str">
            <v>N/T</v>
          </cell>
        </row>
        <row r="984">
          <cell r="J984" t="str">
            <v>42-05-02-01-0976</v>
          </cell>
          <cell r="K984" t="str">
            <v>42-266</v>
          </cell>
          <cell r="L984" t="str">
            <v>42-05-02-01-0976</v>
          </cell>
          <cell r="M984" t="str">
            <v>Balanza para adulto capacidad 140 Kg marca  Detecto</v>
          </cell>
          <cell r="O984" t="str">
            <v>EQUIPOS CLINICOS</v>
          </cell>
          <cell r="P984">
            <v>165648</v>
          </cell>
          <cell r="T984" t="str">
            <v>Bueno</v>
          </cell>
          <cell r="U984" t="str">
            <v>N/T</v>
          </cell>
        </row>
        <row r="985">
          <cell r="J985" t="str">
            <v>42-05-02-01-0977</v>
          </cell>
          <cell r="K985" t="str">
            <v>42-3403</v>
          </cell>
          <cell r="L985" t="str">
            <v>42-05-02-01-0977</v>
          </cell>
          <cell r="M985" t="str">
            <v>Pesa pediatrica marca seca cap. 16 kgs. Mod 725 1021009 S/N 2725254092388</v>
          </cell>
          <cell r="O985" t="str">
            <v>EQUIPOS CLINICOS</v>
          </cell>
          <cell r="P985">
            <v>169546</v>
          </cell>
          <cell r="T985" t="str">
            <v>Bueno</v>
          </cell>
          <cell r="U985" t="str">
            <v>N/T</v>
          </cell>
        </row>
        <row r="986">
          <cell r="J986" t="str">
            <v>42-05-01-01-0978</v>
          </cell>
          <cell r="K986" t="str">
            <v>42-1973</v>
          </cell>
          <cell r="L986" t="str">
            <v>42-05-01-01-0978</v>
          </cell>
          <cell r="M986" t="str">
            <v>Citófono/ teléfono marca Nortel Network, Modelo 7000</v>
          </cell>
          <cell r="O986" t="str">
            <v>EQUIPO DE OFICINA</v>
          </cell>
          <cell r="P986">
            <v>36000</v>
          </cell>
          <cell r="T986" t="str">
            <v>Bueno</v>
          </cell>
          <cell r="U986" t="str">
            <v>Nortel Network</v>
          </cell>
        </row>
        <row r="987">
          <cell r="J987" t="str">
            <v>42-03-00-00-0979</v>
          </cell>
          <cell r="K987" t="str">
            <v>42-1875</v>
          </cell>
          <cell r="L987" t="str">
            <v>42-03-00-00-0979</v>
          </cell>
          <cell r="M987" t="str">
            <v>Furgon marca Hyundai H-1 año 2010, Motor Dabha001745 Patente CR-KZ 73</v>
          </cell>
          <cell r="O987" t="str">
            <v>VEHICULOS</v>
          </cell>
          <cell r="P987">
            <v>11500000</v>
          </cell>
          <cell r="T987" t="str">
            <v>Bueno</v>
          </cell>
          <cell r="U987" t="str">
            <v>Hyndai</v>
          </cell>
        </row>
        <row r="988">
          <cell r="J988" t="str">
            <v>42-03-02-00-0980</v>
          </cell>
          <cell r="K988" t="str">
            <v>42-1876</v>
          </cell>
          <cell r="L988" t="str">
            <v>42-03-02-00-0980</v>
          </cell>
          <cell r="M988" t="str">
            <v>Radio  Motorola  Modelo  Pro  5100</v>
          </cell>
          <cell r="O988" t="str">
            <v>EQUIPOS DE VEHICULO</v>
          </cell>
          <cell r="P988">
            <v>302606</v>
          </cell>
          <cell r="T988" t="str">
            <v>Bueno</v>
          </cell>
          <cell r="U988" t="str">
            <v>Motorola</v>
          </cell>
        </row>
        <row r="989">
          <cell r="J989" t="str">
            <v>42-05-02-05-0981</v>
          </cell>
          <cell r="K989" t="str">
            <v>42-3502</v>
          </cell>
          <cell r="L989" t="str">
            <v>42-05-02-05-0981</v>
          </cell>
          <cell r="M989" t="str">
            <v>Extintor incendio tipo ABC 1 kgs.</v>
          </cell>
          <cell r="O989" t="str">
            <v>EQUIPOS DE SEGURIDAD</v>
          </cell>
          <cell r="P989">
            <v>25000</v>
          </cell>
          <cell r="T989" t="str">
            <v>Bueno</v>
          </cell>
          <cell r="U989" t="str">
            <v>N/T</v>
          </cell>
        </row>
        <row r="990">
          <cell r="J990" t="str">
            <v>42-05-02-01-0982</v>
          </cell>
          <cell r="K990" t="str">
            <v>42-2763</v>
          </cell>
          <cell r="L990" t="str">
            <v>42-05-02-01-0982</v>
          </cell>
          <cell r="M990" t="str">
            <v>Esfingomanómetro digital marca Microlife Mod. BP3BT0-H S/N° 37600427</v>
          </cell>
          <cell r="O990" t="str">
            <v>EQUIPOS CLINICOS</v>
          </cell>
          <cell r="P990">
            <v>49000</v>
          </cell>
          <cell r="T990" t="str">
            <v>Bueno</v>
          </cell>
          <cell r="U990" t="str">
            <v>Microlife</v>
          </cell>
        </row>
        <row r="991">
          <cell r="J991" t="str">
            <v>42-05-02-01-0983</v>
          </cell>
          <cell r="K991" t="str">
            <v>42-2764</v>
          </cell>
          <cell r="L991" t="str">
            <v>42-05-02-01-0983</v>
          </cell>
          <cell r="M991" t="str">
            <v>Esfingomanómetro digital marca Microlife Mod. BP3BT0-H S/N° 37600051</v>
          </cell>
          <cell r="O991" t="str">
            <v>EQUIPOS CLINICOS</v>
          </cell>
          <cell r="P991">
            <v>49000</v>
          </cell>
          <cell r="T991" t="str">
            <v>Bueno</v>
          </cell>
          <cell r="U991" t="str">
            <v>Microlife</v>
          </cell>
        </row>
        <row r="992">
          <cell r="J992" t="str">
            <v>42-05-02-01-0984</v>
          </cell>
          <cell r="K992" t="str">
            <v>42-2760</v>
          </cell>
          <cell r="L992" t="str">
            <v>42-05-02-01-0984</v>
          </cell>
          <cell r="M992" t="str">
            <v>Flujómetros marca Mini Wright</v>
          </cell>
          <cell r="O992" t="str">
            <v>EQUIPOS CLINICOS</v>
          </cell>
          <cell r="P992">
            <v>30000</v>
          </cell>
          <cell r="T992" t="str">
            <v>Bueno</v>
          </cell>
          <cell r="U992" t="str">
            <v>Mini wright</v>
          </cell>
        </row>
        <row r="993">
          <cell r="J993" t="str">
            <v>42-05-02-01-0985</v>
          </cell>
          <cell r="K993" t="str">
            <v>42-2761</v>
          </cell>
          <cell r="L993" t="str">
            <v>42-05-02-01-0985</v>
          </cell>
          <cell r="M993" t="str">
            <v>Flujómetros marca Mini Wright</v>
          </cell>
          <cell r="O993" t="str">
            <v>EQUIPOS CLINICOS</v>
          </cell>
          <cell r="P993">
            <v>30000</v>
          </cell>
          <cell r="T993" t="str">
            <v>Bueno</v>
          </cell>
          <cell r="U993" t="str">
            <v>Mini wright</v>
          </cell>
        </row>
        <row r="994">
          <cell r="J994" t="str">
            <v>42-05-02-01-0986</v>
          </cell>
          <cell r="K994" t="str">
            <v>42-2941</v>
          </cell>
          <cell r="L994" t="str">
            <v>42-05-02-01-0986</v>
          </cell>
          <cell r="M994" t="str">
            <v>Flujómetros marca Mini Wright</v>
          </cell>
          <cell r="O994" t="str">
            <v>EQUIPOS CLINICOS</v>
          </cell>
          <cell r="P994">
            <v>30000</v>
          </cell>
          <cell r="T994" t="str">
            <v>Bueno</v>
          </cell>
          <cell r="U994" t="str">
            <v>Mini wright</v>
          </cell>
        </row>
        <row r="995">
          <cell r="J995" t="str">
            <v>42-05-02-01-0987</v>
          </cell>
          <cell r="K995" t="str">
            <v>42-2942</v>
          </cell>
          <cell r="L995" t="str">
            <v>42-05-02-01-0987</v>
          </cell>
          <cell r="M995" t="str">
            <v>Flujómetros marca Mini Wright</v>
          </cell>
          <cell r="O995" t="str">
            <v>EQUIPOS CLINICOS</v>
          </cell>
          <cell r="P995">
            <v>30000</v>
          </cell>
          <cell r="T995" t="str">
            <v>Bueno</v>
          </cell>
          <cell r="U995" t="str">
            <v>Mini wright</v>
          </cell>
        </row>
        <row r="996">
          <cell r="J996" t="str">
            <v>42-05-02-01-0988</v>
          </cell>
          <cell r="K996" t="str">
            <v>42-2943</v>
          </cell>
          <cell r="L996" t="str">
            <v>42-05-02-01-0988</v>
          </cell>
          <cell r="M996" t="str">
            <v>Flujómetros marca Mini Wright</v>
          </cell>
          <cell r="O996" t="str">
            <v>EQUIPOS CLINICOS</v>
          </cell>
          <cell r="P996">
            <v>30000</v>
          </cell>
          <cell r="T996" t="str">
            <v>Bueno</v>
          </cell>
          <cell r="U996" t="str">
            <v>Mini wright</v>
          </cell>
        </row>
        <row r="997">
          <cell r="J997" t="str">
            <v>42-05-02-01-0989</v>
          </cell>
          <cell r="K997" t="str">
            <v>42-3267</v>
          </cell>
          <cell r="L997" t="str">
            <v>42-05-02-01-0989</v>
          </cell>
          <cell r="M997" t="str">
            <v>Flujómetro Baxter Mod. The peak</v>
          </cell>
          <cell r="O997" t="str">
            <v>EQUIPOS CLINICOS</v>
          </cell>
          <cell r="P997">
            <v>30000</v>
          </cell>
          <cell r="T997" t="str">
            <v>Bueno</v>
          </cell>
          <cell r="U997" t="str">
            <v>Baxter</v>
          </cell>
        </row>
        <row r="998">
          <cell r="J998" t="str">
            <v>42-05-02-01-0990</v>
          </cell>
          <cell r="K998" t="str">
            <v>42-2319</v>
          </cell>
          <cell r="L998" t="str">
            <v>42-05-02-01-0990</v>
          </cell>
          <cell r="M998" t="str">
            <v>Oximetro de pulso portatil marca Ohmeda Tuffsat modelo 6051-0000-160 S/Nº FCB06230093SA</v>
          </cell>
          <cell r="O998" t="str">
            <v>EQUIPOS CLINICOS</v>
          </cell>
          <cell r="P998">
            <v>189567</v>
          </cell>
          <cell r="T998" t="str">
            <v>Bueno</v>
          </cell>
          <cell r="U998" t="str">
            <v>Ohmeda</v>
          </cell>
        </row>
        <row r="999">
          <cell r="J999" t="str">
            <v>42-05-02-01-0991</v>
          </cell>
          <cell r="K999" t="str">
            <v>42-2887</v>
          </cell>
          <cell r="L999" t="str">
            <v>42-05-02-01-0991</v>
          </cell>
          <cell r="M999" t="str">
            <v>Pimometro marca Smiths</v>
          </cell>
          <cell r="O999" t="str">
            <v>EQUIPOS CLINICOS</v>
          </cell>
          <cell r="P999">
            <v>40000</v>
          </cell>
          <cell r="T999" t="str">
            <v>Bueno</v>
          </cell>
          <cell r="U999" t="str">
            <v>Smiths</v>
          </cell>
        </row>
        <row r="1000">
          <cell r="J1000" t="str">
            <v>42-05-02-01-0992</v>
          </cell>
          <cell r="K1000" t="str">
            <v>42-2765</v>
          </cell>
          <cell r="L1000" t="str">
            <v>42-05-02-01-0992</v>
          </cell>
          <cell r="M1000" t="str">
            <v>Pimometro marca Smiths</v>
          </cell>
          <cell r="O1000" t="str">
            <v>EQUIPOS CLINICOS</v>
          </cell>
          <cell r="P1000">
            <v>40000</v>
          </cell>
          <cell r="T1000" t="str">
            <v>Bueno</v>
          </cell>
          <cell r="U1000" t="str">
            <v>Smiths</v>
          </cell>
        </row>
        <row r="1001">
          <cell r="J1001" t="str">
            <v>42-05-02-01-0993</v>
          </cell>
          <cell r="K1001" t="str">
            <v>42-3266</v>
          </cell>
          <cell r="L1001" t="str">
            <v>42-05-02-01-0993</v>
          </cell>
          <cell r="M1001" t="str">
            <v>Espirómetro marca Microlab S/Nº 45377</v>
          </cell>
          <cell r="O1001" t="str">
            <v>EQUIPOS CLINICOS</v>
          </cell>
          <cell r="P1001">
            <v>55000</v>
          </cell>
          <cell r="T1001" t="str">
            <v>Bueno</v>
          </cell>
          <cell r="U1001" t="str">
            <v>Microlab</v>
          </cell>
        </row>
        <row r="1002">
          <cell r="J1002" t="str">
            <v>42-05-02-01-0994</v>
          </cell>
          <cell r="K1002" t="str">
            <v>42-3293</v>
          </cell>
          <cell r="L1002" t="str">
            <v>42-05-02-01-0994</v>
          </cell>
          <cell r="M1002" t="str">
            <v>Manómetro de oxígeno marca Victor Medical con humidificador</v>
          </cell>
          <cell r="O1002" t="str">
            <v>EQUIPOS CLINICOS</v>
          </cell>
          <cell r="P1002">
            <v>40000</v>
          </cell>
          <cell r="T1002" t="str">
            <v>Bueno</v>
          </cell>
          <cell r="U1002" t="str">
            <v>Victor Medical</v>
          </cell>
        </row>
        <row r="1003">
          <cell r="J1003" t="str">
            <v>42-04-07-00-0995</v>
          </cell>
          <cell r="K1003" t="str">
            <v>42-2938</v>
          </cell>
          <cell r="L1003" t="str">
            <v>42-04-07-00-0995</v>
          </cell>
          <cell r="M1003" t="str">
            <v>Bergere Eco/Cuero regulable color negro</v>
          </cell>
          <cell r="O1003" t="str">
            <v>OTROS</v>
          </cell>
          <cell r="P1003">
            <v>50000</v>
          </cell>
          <cell r="T1003" t="str">
            <v>Bueno</v>
          </cell>
          <cell r="U1003" t="str">
            <v>N/T</v>
          </cell>
        </row>
        <row r="1004">
          <cell r="J1004" t="str">
            <v>42-04-03-00-0996</v>
          </cell>
          <cell r="K1004" t="str">
            <v>42-42</v>
          </cell>
          <cell r="L1004" t="str">
            <v>42-04-03-00-0996</v>
          </cell>
          <cell r="M1004" t="str">
            <v xml:space="preserve">Escritorio madera barniz natural 2 cajones 151x94x80 cms. </v>
          </cell>
          <cell r="O1004" t="str">
            <v>ESCRITORIOS</v>
          </cell>
          <cell r="P1004">
            <v>89000</v>
          </cell>
          <cell r="T1004" t="str">
            <v>Bueno</v>
          </cell>
          <cell r="U1004" t="str">
            <v>N/T</v>
          </cell>
        </row>
        <row r="1005">
          <cell r="J1005" t="str">
            <v>42-04-06-00-0997</v>
          </cell>
          <cell r="K1005" t="str">
            <v>42-214</v>
          </cell>
          <cell r="L1005" t="str">
            <v>42-04-06-00-0997</v>
          </cell>
          <cell r="M1005" t="str">
            <v>Mueble vitrina 4 repisas, 2 puertas 100x32x177 cms.</v>
          </cell>
          <cell r="O1005" t="str">
            <v>REPISA</v>
          </cell>
          <cell r="P1005">
            <v>145215</v>
          </cell>
          <cell r="T1005" t="str">
            <v>Bueno</v>
          </cell>
          <cell r="U1005" t="str">
            <v>N/T</v>
          </cell>
        </row>
        <row r="1006">
          <cell r="J1006" t="str">
            <v>42-04-07-00-0998</v>
          </cell>
          <cell r="K1006" t="str">
            <v>42-2367</v>
          </cell>
          <cell r="L1006" t="str">
            <v>42-04-07-00-0998</v>
          </cell>
          <cell r="M1006" t="str">
            <v>Velador madera con 1 puerta color blanco</v>
          </cell>
          <cell r="O1006" t="str">
            <v>OTROS</v>
          </cell>
          <cell r="P1006">
            <v>429895</v>
          </cell>
          <cell r="T1006" t="str">
            <v>Bueno</v>
          </cell>
          <cell r="U1006" t="str">
            <v>N/T</v>
          </cell>
        </row>
        <row r="1007">
          <cell r="J1007" t="str">
            <v>42-04-02-00-0999</v>
          </cell>
          <cell r="K1007" t="str">
            <v>42-914</v>
          </cell>
          <cell r="L1007" t="str">
            <v>42-04-02-00-0999</v>
          </cell>
          <cell r="M1007" t="str">
            <v>Silla mixta asiento y respaldo en formalita café claro</v>
          </cell>
          <cell r="O1007" t="str">
            <v>SILLAS</v>
          </cell>
          <cell r="P1007">
            <v>6902</v>
          </cell>
          <cell r="T1007" t="str">
            <v>Bueno</v>
          </cell>
          <cell r="U1007" t="str">
            <v>N/T</v>
          </cell>
        </row>
        <row r="1008">
          <cell r="J1008" t="str">
            <v>42-04-02-00-1000</v>
          </cell>
          <cell r="K1008" t="str">
            <v>42-2646</v>
          </cell>
          <cell r="L1008" t="str">
            <v>42-04-02-00-1000</v>
          </cell>
          <cell r="M1008" t="str">
            <v>Silla computación con apoya brazos 5 ruedas color burdeo</v>
          </cell>
          <cell r="O1008" t="str">
            <v>SILLAS</v>
          </cell>
          <cell r="P1008">
            <v>42500</v>
          </cell>
          <cell r="T1008" t="str">
            <v>Bueno</v>
          </cell>
          <cell r="U1008" t="str">
            <v>N/T</v>
          </cell>
        </row>
        <row r="1009">
          <cell r="J1009" t="str">
            <v>42-05-02-01-1001</v>
          </cell>
          <cell r="K1009" t="str">
            <v>42-2936</v>
          </cell>
          <cell r="L1009" t="str">
            <v>42-05-02-01-1001</v>
          </cell>
          <cell r="M1009" t="str">
            <v>Camilla base metálica cabecera regulable en altura color plomo</v>
          </cell>
          <cell r="O1009" t="str">
            <v>EQUIPOS CLINICOS</v>
          </cell>
          <cell r="P1009">
            <v>110500</v>
          </cell>
          <cell r="T1009" t="str">
            <v>Bueno</v>
          </cell>
          <cell r="U1009" t="str">
            <v>N/T</v>
          </cell>
        </row>
        <row r="1010">
          <cell r="J1010" t="str">
            <v>42-05-02-01-1002</v>
          </cell>
          <cell r="K1010" t="str">
            <v>42-2937</v>
          </cell>
          <cell r="L1010" t="str">
            <v>42-05-02-01-1002</v>
          </cell>
          <cell r="M1010" t="str">
            <v>Escabel mixto color plomo/negro</v>
          </cell>
          <cell r="O1010" t="str">
            <v>EQUIPOS CLINICOS</v>
          </cell>
          <cell r="P1010">
            <v>17850</v>
          </cell>
          <cell r="T1010" t="str">
            <v>Bueno</v>
          </cell>
          <cell r="U1010" t="str">
            <v>N/T</v>
          </cell>
        </row>
        <row r="1011">
          <cell r="J1011" t="str">
            <v>42-05-01-01-1003</v>
          </cell>
          <cell r="K1011" t="str">
            <v>42-3497</v>
          </cell>
          <cell r="L1011" t="str">
            <v>42-05-01-01-1003</v>
          </cell>
          <cell r="M1011" t="str">
            <v>Citófono/ teléfono marca Nortel Network, Modelo 7000</v>
          </cell>
          <cell r="O1011" t="str">
            <v>EQUIPO DE OFICINA</v>
          </cell>
          <cell r="P1011">
            <v>36000</v>
          </cell>
          <cell r="T1011" t="str">
            <v>Bueno</v>
          </cell>
          <cell r="U1011" t="str">
            <v>Nortel Network</v>
          </cell>
        </row>
        <row r="1012">
          <cell r="J1012" t="str">
            <v>42-05-02-01-1004</v>
          </cell>
          <cell r="K1012" t="str">
            <v>42-2318</v>
          </cell>
          <cell r="L1012" t="str">
            <v>42-05-02-01-1004</v>
          </cell>
          <cell r="M1012" t="str">
            <v>Flujómetros marca Mini Wright</v>
          </cell>
          <cell r="O1012" t="str">
            <v>EQUIPOS CLINICOS</v>
          </cell>
          <cell r="P1012">
            <v>30000</v>
          </cell>
          <cell r="T1012" t="str">
            <v>Bueno</v>
          </cell>
          <cell r="U1012" t="str">
            <v>Mini Wright</v>
          </cell>
        </row>
        <row r="1013">
          <cell r="J1013" t="str">
            <v>42-05-02-01-1005</v>
          </cell>
          <cell r="K1013" t="str">
            <v>42-2758</v>
          </cell>
          <cell r="L1013" t="str">
            <v>42-05-02-01-1005</v>
          </cell>
          <cell r="M1013" t="str">
            <v>Flujómetros marca Mini Wright</v>
          </cell>
          <cell r="O1013" t="str">
            <v>EQUIPOS CLINICOS</v>
          </cell>
          <cell r="P1013">
            <v>30000</v>
          </cell>
          <cell r="T1013" t="str">
            <v>Bueno</v>
          </cell>
          <cell r="U1013" t="str">
            <v>Mini Wright</v>
          </cell>
        </row>
        <row r="1014">
          <cell r="J1014" t="str">
            <v>42-05-02-01-1006</v>
          </cell>
          <cell r="K1014" t="str">
            <v>42-2762</v>
          </cell>
          <cell r="L1014" t="str">
            <v>42-05-02-01-1006</v>
          </cell>
          <cell r="M1014" t="str">
            <v>Oximetro de pulso portatil marca Ohmeda Tuffsat modelo 6051-0000-160 S/Nº FCB07170004SA</v>
          </cell>
          <cell r="O1014" t="str">
            <v>EQUIPOS CLINICOS</v>
          </cell>
          <cell r="P1014">
            <v>189567</v>
          </cell>
          <cell r="T1014" t="str">
            <v>Bueno</v>
          </cell>
          <cell r="U1014" t="str">
            <v>Ohmeda</v>
          </cell>
        </row>
        <row r="1015">
          <cell r="J1015" t="str">
            <v>42-05-02-01-1007</v>
          </cell>
          <cell r="K1015" t="str">
            <v>42-3396</v>
          </cell>
          <cell r="L1015" t="str">
            <v>42-05-02-01-1007</v>
          </cell>
          <cell r="M1015" t="str">
            <v>Manómetro con humidificador Indura Lifecare</v>
          </cell>
          <cell r="O1015" t="str">
            <v>EQUIPOS CLINICOS</v>
          </cell>
          <cell r="P1015">
            <v>40000</v>
          </cell>
          <cell r="T1015" t="str">
            <v>Bueno</v>
          </cell>
          <cell r="U1015" t="str">
            <v>N/T</v>
          </cell>
        </row>
        <row r="1016">
          <cell r="J1016" t="str">
            <v>42-05-02-01-1008</v>
          </cell>
          <cell r="K1016" t="str">
            <v>42-2934</v>
          </cell>
          <cell r="L1016" t="str">
            <v>42-05-02-01-1008</v>
          </cell>
          <cell r="M1016" t="str">
            <v>Cuna metálica color plomo</v>
          </cell>
          <cell r="O1016" t="str">
            <v>EQUIPOS CLINICOS</v>
          </cell>
          <cell r="P1016">
            <v>86456</v>
          </cell>
          <cell r="T1016" t="str">
            <v>Bueno</v>
          </cell>
          <cell r="U1016" t="str">
            <v>N/T</v>
          </cell>
        </row>
        <row r="1017">
          <cell r="J1017" t="str">
            <v>42-04-07-00-1009</v>
          </cell>
          <cell r="K1017" t="str">
            <v>42-2320</v>
          </cell>
          <cell r="L1017" t="str">
            <v>42-04-07-00-1009</v>
          </cell>
          <cell r="M1017" t="str">
            <v>Dispensador de jabón marca Johnson</v>
          </cell>
          <cell r="O1017" t="str">
            <v>OTROS</v>
          </cell>
          <cell r="P1017">
            <v>17000</v>
          </cell>
          <cell r="T1017" t="str">
            <v>Bueno</v>
          </cell>
          <cell r="U1017" t="str">
            <v>N/T</v>
          </cell>
        </row>
        <row r="1018">
          <cell r="J1018" t="str">
            <v>42-05-02-01-1010</v>
          </cell>
          <cell r="K1018" t="str">
            <v>42-2321</v>
          </cell>
          <cell r="L1018" t="str">
            <v>42-05-02-01-1010</v>
          </cell>
          <cell r="M1018" t="str">
            <v>Escabel mixto color plomo/negro</v>
          </cell>
          <cell r="O1018" t="str">
            <v>EQUIPOS CLINICOS</v>
          </cell>
          <cell r="P1018">
            <v>17500</v>
          </cell>
          <cell r="T1018" t="str">
            <v>Bueno</v>
          </cell>
          <cell r="U1018" t="str">
            <v>N/T</v>
          </cell>
        </row>
        <row r="1019">
          <cell r="J1019" t="str">
            <v>42-04-03-00-1011</v>
          </cell>
          <cell r="K1019" t="str">
            <v>42-2933</v>
          </cell>
          <cell r="L1019" t="str">
            <v>42-04-03-00-1011</v>
          </cell>
          <cell r="M1019" t="str">
            <v>Escritorio computación 1 bandeja, 1 cajón c/llave, 1 compartimento color cerezo 111x56x75 cms.</v>
          </cell>
          <cell r="O1019" t="str">
            <v>ESCRITORIOS</v>
          </cell>
          <cell r="P1019">
            <v>89000</v>
          </cell>
          <cell r="T1019" t="str">
            <v>Bueno</v>
          </cell>
          <cell r="U1019" t="str">
            <v>N/T</v>
          </cell>
        </row>
        <row r="1020">
          <cell r="J1020" t="str">
            <v>42-04-07-00-1012</v>
          </cell>
          <cell r="K1020" t="str">
            <v>42-2323</v>
          </cell>
          <cell r="L1020" t="str">
            <v>42-04-07-00-1012</v>
          </cell>
          <cell r="M1020" t="str">
            <v>Lavamanos con pedestal, 1 monomando</v>
          </cell>
          <cell r="O1020" t="str">
            <v>OTROS</v>
          </cell>
          <cell r="P1020">
            <v>178560</v>
          </cell>
          <cell r="T1020" t="str">
            <v>Bueno</v>
          </cell>
          <cell r="U1020" t="str">
            <v>N/T</v>
          </cell>
        </row>
        <row r="1021">
          <cell r="J1021" t="str">
            <v>42-04-06-00-1013</v>
          </cell>
          <cell r="K1021" t="str">
            <v>42-2324</v>
          </cell>
          <cell r="L1021" t="str">
            <v>42-04-06-00-1013</v>
          </cell>
          <cell r="M1021" t="str">
            <v>Mueble melamina blanca c/ ruedas, 1 cajón, 1 compartimento</v>
          </cell>
          <cell r="O1021" t="str">
            <v>REPISA</v>
          </cell>
          <cell r="P1021">
            <v>78595</v>
          </cell>
          <cell r="T1021" t="str">
            <v>Bueno</v>
          </cell>
          <cell r="U1021" t="str">
            <v>N/T</v>
          </cell>
        </row>
        <row r="1022">
          <cell r="J1022" t="str">
            <v>42-04-06-00-1014</v>
          </cell>
          <cell r="K1022" t="str">
            <v>42-2325</v>
          </cell>
          <cell r="L1022" t="str">
            <v>42-04-06-00-1014</v>
          </cell>
          <cell r="M1022" t="str">
            <v>Mueble melamina blanca, 2 puertas, 1 compartimento</v>
          </cell>
          <cell r="O1022" t="str">
            <v>REPISA</v>
          </cell>
          <cell r="P1022">
            <v>103545</v>
          </cell>
          <cell r="T1022" t="str">
            <v>Bueno</v>
          </cell>
          <cell r="U1022" t="str">
            <v>N/T</v>
          </cell>
        </row>
        <row r="1023">
          <cell r="J1023" t="str">
            <v>42-04-02-00-1015</v>
          </cell>
          <cell r="K1023" t="str">
            <v>42-2326 B</v>
          </cell>
          <cell r="L1023" t="str">
            <v>42-04-02-00-1015</v>
          </cell>
          <cell r="M1023" t="str">
            <v>Silla Ergonometrica color azul, 5 ruedas ( MEL )</v>
          </cell>
          <cell r="O1023" t="str">
            <v>SILLAS</v>
          </cell>
          <cell r="P1023">
            <v>42500</v>
          </cell>
          <cell r="T1023" t="str">
            <v>Bueno</v>
          </cell>
          <cell r="U1023" t="str">
            <v>N/T</v>
          </cell>
        </row>
        <row r="1024">
          <cell r="J1024" t="str">
            <v>42-04-02-00-1016</v>
          </cell>
          <cell r="K1024" t="str">
            <v>42-402</v>
          </cell>
          <cell r="L1024" t="str">
            <v>42-04-02-00-1016</v>
          </cell>
          <cell r="M1024" t="str">
            <v>Silla mixta</v>
          </cell>
          <cell r="O1024" t="str">
            <v>SILLAS</v>
          </cell>
          <cell r="P1024">
            <v>42568</v>
          </cell>
          <cell r="T1024" t="str">
            <v>Bueno</v>
          </cell>
          <cell r="U1024" t="str">
            <v>N/T</v>
          </cell>
        </row>
        <row r="1025">
          <cell r="J1025" t="str">
            <v>42-04-07-00-1017</v>
          </cell>
          <cell r="K1025" t="str">
            <v>42-2366</v>
          </cell>
          <cell r="L1025" t="str">
            <v>42-04-07-00-1017</v>
          </cell>
          <cell r="M1025" t="str">
            <v>Cajón de madera blanco para guardar ropa</v>
          </cell>
          <cell r="O1025" t="str">
            <v>OTROS</v>
          </cell>
          <cell r="P1025">
            <v>50000</v>
          </cell>
          <cell r="T1025" t="str">
            <v>Bueno</v>
          </cell>
          <cell r="U1025" t="str">
            <v>N/T</v>
          </cell>
        </row>
        <row r="1026">
          <cell r="J1026" t="str">
            <v>42-05-02-01-1018</v>
          </cell>
          <cell r="K1026" t="str">
            <v>42-2328</v>
          </cell>
          <cell r="L1026" t="str">
            <v>42-05-02-01-1018</v>
          </cell>
          <cell r="M1026" t="str">
            <v>Camilla base metálica, cabecera regulable en altura color plomo</v>
          </cell>
          <cell r="O1026" t="str">
            <v>EQUIPOS CLINICOS</v>
          </cell>
          <cell r="P1026">
            <v>110500</v>
          </cell>
          <cell r="T1026" t="str">
            <v>Bueno</v>
          </cell>
          <cell r="U1026" t="str">
            <v>N/T</v>
          </cell>
        </row>
        <row r="1027">
          <cell r="J1027" t="str">
            <v>42-05-01-01-1019</v>
          </cell>
          <cell r="K1027" t="str">
            <v>42-3498</v>
          </cell>
          <cell r="L1027" t="str">
            <v>42-05-01-01-1019</v>
          </cell>
          <cell r="M1027" t="str">
            <v>Citófono/ teléfono marca Nortel Network, Modelo 7000</v>
          </cell>
          <cell r="O1027" t="str">
            <v>EQUIPO DE OFICINA</v>
          </cell>
          <cell r="P1027">
            <v>36000</v>
          </cell>
          <cell r="T1027" t="str">
            <v>Bueno</v>
          </cell>
          <cell r="U1027" t="str">
            <v>Nortel Network</v>
          </cell>
        </row>
        <row r="1028">
          <cell r="J1028" t="str">
            <v>42-05-01-01-1020</v>
          </cell>
          <cell r="K1028" t="str">
            <v>42-568</v>
          </cell>
          <cell r="L1028" t="str">
            <v>42-05-01-01-1020</v>
          </cell>
          <cell r="M1028" t="str">
            <v>Calculadora marca Aurora ML Manual</v>
          </cell>
          <cell r="O1028" t="str">
            <v>EQUIPO DE OFICINA</v>
          </cell>
          <cell r="P1028">
            <v>8900</v>
          </cell>
          <cell r="T1028" t="str">
            <v>Bueno</v>
          </cell>
          <cell r="U1028" t="str">
            <v>Aurora</v>
          </cell>
        </row>
        <row r="1029">
          <cell r="J1029" t="str">
            <v>42-05-01-01-1021</v>
          </cell>
          <cell r="K1029" t="str">
            <v>42-1913</v>
          </cell>
          <cell r="L1029" t="str">
            <v>42-05-01-01-1021</v>
          </cell>
          <cell r="M1029" t="str">
            <v xml:space="preserve">Radio CD marca IRT Mod. RCD 1110 S/Nº 4249980                                                </v>
          </cell>
          <cell r="O1029" t="str">
            <v>EQUIPO DE OFICINA</v>
          </cell>
          <cell r="P1029">
            <v>53710</v>
          </cell>
          <cell r="T1029" t="str">
            <v>Bueno</v>
          </cell>
          <cell r="U1029" t="str">
            <v>RCD</v>
          </cell>
        </row>
        <row r="1030">
          <cell r="J1030" t="str">
            <v>42-05-01-01-1022</v>
          </cell>
          <cell r="K1030" t="str">
            <v>42-2619</v>
          </cell>
          <cell r="L1030" t="str">
            <v>42-05-01-01-1022</v>
          </cell>
          <cell r="M1030" t="str">
            <v>Calefactor eléctrico 2 barras marca Somela Mod. Radiant</v>
          </cell>
          <cell r="O1030" t="str">
            <v>EQUIPO DE OFICINA</v>
          </cell>
          <cell r="P1030">
            <v>50000</v>
          </cell>
          <cell r="T1030" t="str">
            <v>Regular</v>
          </cell>
          <cell r="U1030" t="str">
            <v>Somela</v>
          </cell>
        </row>
        <row r="1031">
          <cell r="J1031" t="str">
            <v>42-04-03-00-1023</v>
          </cell>
          <cell r="K1031" t="str">
            <v>42-257</v>
          </cell>
          <cell r="L1031" t="str">
            <v>42-04-03-00-1023</v>
          </cell>
          <cell r="M1031" t="str">
            <v>Escritorio mixto 2 cajones, barniz natural de 120x75x80 cms.</v>
          </cell>
          <cell r="O1031" t="str">
            <v>ESCRITORIOS</v>
          </cell>
          <cell r="P1031">
            <v>40000</v>
          </cell>
          <cell r="T1031" t="str">
            <v>Bueno</v>
          </cell>
          <cell r="U1031" t="str">
            <v>N/T</v>
          </cell>
        </row>
        <row r="1032">
          <cell r="J1032" t="str">
            <v>42-04-07-00-1024</v>
          </cell>
          <cell r="K1032" t="str">
            <v>42-409</v>
          </cell>
          <cell r="L1032" t="str">
            <v>42-04-07-00-1024</v>
          </cell>
          <cell r="M1032" t="str">
            <v>Porta papelero metálico con pedal y tapa</v>
          </cell>
          <cell r="O1032" t="str">
            <v>OTROS</v>
          </cell>
          <cell r="P1032">
            <v>5000</v>
          </cell>
          <cell r="T1032" t="str">
            <v>Bueno</v>
          </cell>
          <cell r="U1032" t="str">
            <v>N/T</v>
          </cell>
        </row>
        <row r="1033">
          <cell r="J1033" t="str">
            <v>42-04-04-00-1025</v>
          </cell>
          <cell r="K1033" t="str">
            <v>42-2620</v>
          </cell>
          <cell r="L1033" t="str">
            <v>42-04-04-00-1025</v>
          </cell>
          <cell r="M1033" t="str">
            <v>Mueble mel. blanco 1 puerta 1 lavamanos c/llave combinación 100x50x90</v>
          </cell>
          <cell r="O1033" t="str">
            <v>MUEBLES DE COCINA</v>
          </cell>
          <cell r="P1033">
            <v>105300</v>
          </cell>
          <cell r="T1033" t="str">
            <v>Bueno</v>
          </cell>
          <cell r="U1033" t="str">
            <v>N/T</v>
          </cell>
        </row>
        <row r="1034">
          <cell r="J1034" t="str">
            <v>42-04-02-00-1026</v>
          </cell>
          <cell r="K1034" t="str">
            <v>42-2005</v>
          </cell>
          <cell r="L1034" t="str">
            <v>42-04-02-00-1026</v>
          </cell>
          <cell r="M1034" t="str">
            <v>Silla Ergonometrica color azul, 5 ruedas ( MEL )</v>
          </cell>
          <cell r="O1034" t="str">
            <v>SILLAS</v>
          </cell>
          <cell r="P1034">
            <v>42500</v>
          </cell>
          <cell r="T1034" t="str">
            <v>Bueno</v>
          </cell>
          <cell r="U1034" t="str">
            <v>N/T</v>
          </cell>
        </row>
        <row r="1035">
          <cell r="J1035" t="str">
            <v>42-04-06-00-1027</v>
          </cell>
          <cell r="K1035" t="str">
            <v>42-2621</v>
          </cell>
          <cell r="L1035" t="str">
            <v>42-04-06-00-1027</v>
          </cell>
          <cell r="M1035" t="str">
            <v>Repisa melamina blanco con soportes metálicos 125x30 cms.</v>
          </cell>
          <cell r="O1035" t="str">
            <v>REPISA</v>
          </cell>
          <cell r="P1035">
            <v>50000</v>
          </cell>
          <cell r="T1035" t="str">
            <v>Bueno</v>
          </cell>
          <cell r="U1035" t="str">
            <v>N/T</v>
          </cell>
        </row>
        <row r="1036">
          <cell r="J1036" t="str">
            <v>42-04-06-00-1028</v>
          </cell>
          <cell r="K1036" t="str">
            <v>42-2622</v>
          </cell>
          <cell r="L1036" t="str">
            <v>42-04-06-00-1028</v>
          </cell>
          <cell r="M1036" t="str">
            <v>Repisa melamina blanco con soportes metálicos 125x30 cms.</v>
          </cell>
          <cell r="O1036" t="str">
            <v>REPISA</v>
          </cell>
          <cell r="P1036">
            <v>50000</v>
          </cell>
          <cell r="T1036" t="str">
            <v>Bueno</v>
          </cell>
          <cell r="U1036" t="str">
            <v>N/T</v>
          </cell>
        </row>
        <row r="1037">
          <cell r="J1037" t="str">
            <v>42-04-06-00-1029</v>
          </cell>
          <cell r="K1037" t="str">
            <v>42-2623</v>
          </cell>
          <cell r="L1037" t="str">
            <v>42-04-06-00-1029</v>
          </cell>
          <cell r="M1037" t="str">
            <v>Repisa melamina blanco con soportes metálicos 125x30 cms.</v>
          </cell>
          <cell r="O1037" t="str">
            <v>REPISA</v>
          </cell>
          <cell r="P1037">
            <v>50000</v>
          </cell>
          <cell r="T1037" t="str">
            <v>Bueno</v>
          </cell>
          <cell r="U1037" t="str">
            <v>N/T</v>
          </cell>
        </row>
        <row r="1038">
          <cell r="J1038" t="str">
            <v>42-04-06-00-1030</v>
          </cell>
          <cell r="K1038" t="str">
            <v>42-2624</v>
          </cell>
          <cell r="L1038" t="str">
            <v>42-04-06-00-1030</v>
          </cell>
          <cell r="M1038" t="str">
            <v>Repisa melamina blanco con soportes metálicos 125x30 cms.</v>
          </cell>
          <cell r="O1038" t="str">
            <v>REPISA</v>
          </cell>
          <cell r="P1038">
            <v>50000</v>
          </cell>
          <cell r="T1038" t="str">
            <v>Bueno</v>
          </cell>
          <cell r="U1038" t="str">
            <v>N/T</v>
          </cell>
        </row>
        <row r="1039">
          <cell r="J1039" t="str">
            <v>42-04-06-00-1031</v>
          </cell>
          <cell r="K1039" t="str">
            <v>42-2625</v>
          </cell>
          <cell r="L1039" t="str">
            <v>42-04-06-00-1031</v>
          </cell>
          <cell r="M1039" t="str">
            <v>Repisa melamina blanco con soportes metálicos 125x30 cms.</v>
          </cell>
          <cell r="O1039" t="str">
            <v>REPISA</v>
          </cell>
          <cell r="P1039">
            <v>50000</v>
          </cell>
          <cell r="T1039" t="str">
            <v>Bueno</v>
          </cell>
          <cell r="U1039" t="str">
            <v>N/T</v>
          </cell>
        </row>
        <row r="1040">
          <cell r="J1040" t="str">
            <v>42-04-06-00-1032</v>
          </cell>
          <cell r="K1040" t="str">
            <v>42-2627</v>
          </cell>
          <cell r="L1040" t="str">
            <v>42-04-06-00-1032</v>
          </cell>
          <cell r="M1040" t="str">
            <v>Repisa melamina blanco con soportes metálicos 125x30 cms.</v>
          </cell>
          <cell r="O1040" t="str">
            <v>REPISA</v>
          </cell>
          <cell r="P1040">
            <v>50000</v>
          </cell>
          <cell r="T1040" t="str">
            <v>Bueno</v>
          </cell>
          <cell r="U1040" t="str">
            <v>N/T</v>
          </cell>
        </row>
        <row r="1041">
          <cell r="J1041" t="str">
            <v>42-04-06-00-1033</v>
          </cell>
          <cell r="K1041" t="str">
            <v>42-2628</v>
          </cell>
          <cell r="L1041" t="str">
            <v>42-04-06-00-1033</v>
          </cell>
          <cell r="M1041" t="str">
            <v>Repisa melamina blanco con soportes metálicos 125x30 cms.</v>
          </cell>
          <cell r="O1041" t="str">
            <v>REPISA</v>
          </cell>
          <cell r="P1041">
            <v>50000</v>
          </cell>
          <cell r="T1041" t="str">
            <v>Bueno</v>
          </cell>
          <cell r="U1041" t="str">
            <v>N/T</v>
          </cell>
        </row>
        <row r="1042">
          <cell r="J1042" t="str">
            <v>42-04-07-00-1034</v>
          </cell>
          <cell r="K1042" t="str">
            <v>42-2945</v>
          </cell>
          <cell r="L1042" t="str">
            <v>42-04-07-00-1034</v>
          </cell>
          <cell r="M1042" t="str">
            <v>Dispensador de jabón</v>
          </cell>
          <cell r="O1042" t="str">
            <v>OTROS</v>
          </cell>
          <cell r="P1042">
            <v>17000</v>
          </cell>
          <cell r="T1042" t="str">
            <v>Bueno</v>
          </cell>
          <cell r="U1042" t="str">
            <v>N/T</v>
          </cell>
        </row>
        <row r="1043">
          <cell r="J1043" t="str">
            <v>42-06-01-00-1035</v>
          </cell>
          <cell r="K1043" t="str">
            <v>42-1919</v>
          </cell>
          <cell r="L1043" t="str">
            <v>42-06-01-00-1035</v>
          </cell>
          <cell r="M1043" t="str">
            <v>Computador Aopen</v>
          </cell>
          <cell r="O1043" t="str">
            <v>EQUIPOS COMPUTACIONALES Y PERIFÉRICOS</v>
          </cell>
          <cell r="P1043">
            <v>340000</v>
          </cell>
          <cell r="T1043" t="str">
            <v>Bueno</v>
          </cell>
          <cell r="U1043" t="str">
            <v>Aopen</v>
          </cell>
        </row>
        <row r="1044">
          <cell r="J1044" t="str">
            <v>42-06-01-00-1036</v>
          </cell>
          <cell r="K1044" t="str">
            <v>42-1920</v>
          </cell>
          <cell r="L1044" t="str">
            <v>42-06-01-00-1036</v>
          </cell>
          <cell r="M1044" t="str">
            <v>Monitor Philips 15" Mod. Nº 105S59</v>
          </cell>
          <cell r="O1044" t="str">
            <v>EQUIPOS COMPUTACIONALES Y PERIFÉRICOS</v>
          </cell>
          <cell r="P1044">
            <v>14000</v>
          </cell>
          <cell r="T1044" t="str">
            <v>Bueno</v>
          </cell>
          <cell r="U1044" t="str">
            <v>Philips</v>
          </cell>
        </row>
        <row r="1045">
          <cell r="J1045" t="str">
            <v>42-06-01-00-1037</v>
          </cell>
          <cell r="K1045" t="str">
            <v>42-2551</v>
          </cell>
          <cell r="L1045" t="str">
            <v>42-06-01-00-1037</v>
          </cell>
          <cell r="M1045" t="str">
            <v>Teclado Aopen Mod. KB 821 S/Nº 329001718</v>
          </cell>
          <cell r="O1045" t="str">
            <v>EQUIPOS COMPUTACIONALES Y PERIFÉRICOS</v>
          </cell>
          <cell r="P1045">
            <v>4000</v>
          </cell>
          <cell r="T1045" t="str">
            <v>Bueno</v>
          </cell>
          <cell r="U1045" t="str">
            <v>Aopen</v>
          </cell>
        </row>
        <row r="1046">
          <cell r="J1046" t="str">
            <v>42-06-01-00-1038</v>
          </cell>
          <cell r="K1046" t="str">
            <v>42-2552</v>
          </cell>
          <cell r="L1046" t="str">
            <v>42-06-01-00-1038</v>
          </cell>
          <cell r="M1046" t="str">
            <v>Mouse Aopen Mod. W30 S/Nº 329001634</v>
          </cell>
          <cell r="O1046" t="str">
            <v>EQUIPOS COMPUTACIONALES Y PERIFÉRICOS</v>
          </cell>
          <cell r="P1046">
            <v>3000</v>
          </cell>
          <cell r="T1046" t="str">
            <v>Bueno</v>
          </cell>
          <cell r="U1046" t="str">
            <v>Aopen</v>
          </cell>
        </row>
        <row r="1047">
          <cell r="J1047" t="str">
            <v>42-05-02-07-1039</v>
          </cell>
          <cell r="K1047" t="str">
            <v>42-2553</v>
          </cell>
          <cell r="L1047" t="str">
            <v>42-05-02-07-1039</v>
          </cell>
          <cell r="M1047" t="str">
            <v>Parlantes Aopen Mod. Nº MS621 S/Nº 329001030CM1</v>
          </cell>
          <cell r="O1047" t="str">
            <v>EQUIPOS DE AUDIO</v>
          </cell>
          <cell r="P1047">
            <v>18000</v>
          </cell>
          <cell r="T1047" t="str">
            <v>Bueno</v>
          </cell>
          <cell r="U1047" t="str">
            <v>Aopen</v>
          </cell>
        </row>
        <row r="1048">
          <cell r="J1048" t="str">
            <v>42-06-01-00-1040</v>
          </cell>
          <cell r="K1048" t="str">
            <v>42-2554</v>
          </cell>
          <cell r="L1048" t="str">
            <v>42-06-01-00-1040</v>
          </cell>
          <cell r="M1048" t="str">
            <v>Protector de pantalla</v>
          </cell>
          <cell r="O1048" t="str">
            <v>EQUIPOS COMPUTACIONALES Y PERIFÉRICOS</v>
          </cell>
          <cell r="P1048">
            <v>20000</v>
          </cell>
          <cell r="T1048" t="str">
            <v>Bueno</v>
          </cell>
          <cell r="U1048" t="str">
            <v>B</v>
          </cell>
        </row>
        <row r="1049">
          <cell r="J1049" t="str">
            <v>42-06-01-00-1041</v>
          </cell>
          <cell r="K1049" t="str">
            <v>42-2555</v>
          </cell>
          <cell r="L1049" t="str">
            <v>42-06-01-00-1041</v>
          </cell>
          <cell r="M1049" t="str">
            <v>Impresora Epson Stylus C45 Mod. B161B S/Nº FY6Y468119</v>
          </cell>
          <cell r="O1049" t="str">
            <v>EQUIPOS COMPUTACIONALES Y PERIFÉRICOS</v>
          </cell>
          <cell r="P1049">
            <v>68802</v>
          </cell>
          <cell r="T1049" t="str">
            <v>Bueno</v>
          </cell>
          <cell r="U1049" t="str">
            <v>Epson</v>
          </cell>
        </row>
        <row r="1050">
          <cell r="J1050" t="str">
            <v>42-05-01-01-1042</v>
          </cell>
          <cell r="K1050" t="str">
            <v>42-2046</v>
          </cell>
          <cell r="L1050" t="str">
            <v>42-05-01-01-1042</v>
          </cell>
          <cell r="M1050" t="str">
            <v>Radio CD / MP3 marca Recco Mod. RRCSWM5 S/Nº 0049-0411-00045</v>
          </cell>
          <cell r="O1050" t="str">
            <v>EQUIPO DE OFICINA</v>
          </cell>
          <cell r="P1050">
            <v>53710</v>
          </cell>
          <cell r="T1050" t="str">
            <v>Bueno</v>
          </cell>
          <cell r="U1050" t="str">
            <v>Recco</v>
          </cell>
        </row>
        <row r="1051">
          <cell r="J1051" t="str">
            <v>42-05-01-01-1043</v>
          </cell>
          <cell r="K1051" t="str">
            <v>42-2047</v>
          </cell>
          <cell r="L1051" t="str">
            <v>42-05-01-01-1043</v>
          </cell>
          <cell r="M1051" t="str">
            <v>Calculadora marca Aurora Mod. DT 393</v>
          </cell>
          <cell r="O1051" t="str">
            <v>EQUIPO DE OFICINA</v>
          </cell>
          <cell r="P1051">
            <v>4000</v>
          </cell>
          <cell r="T1051" t="str">
            <v>Regular</v>
          </cell>
          <cell r="U1051" t="str">
            <v>Aurora</v>
          </cell>
        </row>
        <row r="1052">
          <cell r="J1052" t="str">
            <v>42-05-01-01-1044</v>
          </cell>
          <cell r="K1052" t="str">
            <v>42-3269</v>
          </cell>
          <cell r="L1052" t="str">
            <v>42-05-01-01-1044</v>
          </cell>
          <cell r="M1052" t="str">
            <v>Calculadora Casio Mod. MS-20TV 12 digitos</v>
          </cell>
          <cell r="O1052" t="str">
            <v>EQUIPO DE OFICINA</v>
          </cell>
          <cell r="P1052">
            <v>5000</v>
          </cell>
          <cell r="T1052" t="str">
            <v>Bueno</v>
          </cell>
          <cell r="U1052" t="str">
            <v>Casio</v>
          </cell>
        </row>
        <row r="1053">
          <cell r="J1053" t="str">
            <v>42-05-01-01-1045</v>
          </cell>
          <cell r="K1053" t="str">
            <v>42-1500</v>
          </cell>
          <cell r="L1053" t="str">
            <v>42-05-01-01-1045</v>
          </cell>
          <cell r="M1053" t="str">
            <v>Ventilador de Pedestal marca Reming</v>
          </cell>
          <cell r="O1053" t="str">
            <v>EQUIPO DE OFICINA</v>
          </cell>
          <cell r="P1053">
            <v>30000</v>
          </cell>
          <cell r="T1053" t="str">
            <v>Bueno</v>
          </cell>
          <cell r="U1053" t="str">
            <v>Reming</v>
          </cell>
        </row>
        <row r="1054">
          <cell r="J1054" t="str">
            <v>42-05-01-01-1046</v>
          </cell>
          <cell r="K1054" t="str">
            <v>42-1617</v>
          </cell>
          <cell r="L1054" t="str">
            <v>42-05-01-01-1046</v>
          </cell>
          <cell r="M1054" t="str">
            <v>Reloj mural marca Beltz, dorado y negro</v>
          </cell>
          <cell r="N1054">
            <v>1</v>
          </cell>
          <cell r="O1054" t="str">
            <v>EQUIPO DE OFICINA</v>
          </cell>
          <cell r="P1054">
            <v>5000</v>
          </cell>
          <cell r="T1054" t="str">
            <v>Bueno</v>
          </cell>
          <cell r="U1054" t="str">
            <v>Beltz</v>
          </cell>
        </row>
        <row r="1055">
          <cell r="J1055" t="str">
            <v>42-05-01-01-1047</v>
          </cell>
          <cell r="K1055" t="str">
            <v>42-1026B</v>
          </cell>
          <cell r="L1055" t="str">
            <v>42-05-01-01-1047</v>
          </cell>
          <cell r="M1055" t="str">
            <v>Estufa salamandra a leña</v>
          </cell>
          <cell r="O1055" t="str">
            <v>EQUIPO DE OFICINA</v>
          </cell>
          <cell r="P1055">
            <v>103200</v>
          </cell>
          <cell r="T1055" t="str">
            <v>Bueno</v>
          </cell>
          <cell r="U1055" t="str">
            <v>R</v>
          </cell>
        </row>
        <row r="1056">
          <cell r="J1056" t="str">
            <v>42-04-03-00-1048</v>
          </cell>
          <cell r="K1056" t="str">
            <v>42-2048</v>
          </cell>
          <cell r="L1056" t="str">
            <v>42-04-03-00-1048</v>
          </cell>
          <cell r="M1056" t="str">
            <v>Escritorio computacion, 1 cajón, 1 compartimento color eucaliptus</v>
          </cell>
          <cell r="O1056" t="str">
            <v>ESCRITORIOS</v>
          </cell>
          <cell r="P1056">
            <v>89000</v>
          </cell>
          <cell r="T1056" t="str">
            <v>Bueno</v>
          </cell>
          <cell r="U1056" t="str">
            <v>B</v>
          </cell>
        </row>
        <row r="1057">
          <cell r="J1057" t="str">
            <v>42-04-06-00-1049</v>
          </cell>
          <cell r="K1057" t="str">
            <v>42-571</v>
          </cell>
          <cell r="L1057" t="str">
            <v>42-04-06-00-1049</v>
          </cell>
          <cell r="M1057" t="str">
            <v>Mueble de madera color cafe de 8 puertas de 195x40x100 cms.</v>
          </cell>
          <cell r="O1057" t="str">
            <v>REPISA</v>
          </cell>
          <cell r="P1057">
            <v>98000</v>
          </cell>
          <cell r="T1057" t="str">
            <v>Bueno</v>
          </cell>
          <cell r="U1057" t="str">
            <v>B</v>
          </cell>
        </row>
        <row r="1058">
          <cell r="J1058" t="str">
            <v>42-04-03-00-1050</v>
          </cell>
          <cell r="K1058" t="str">
            <v>42-572</v>
          </cell>
          <cell r="L1058" t="str">
            <v>42-04-03-00-1050</v>
          </cell>
          <cell r="M1058" t="str">
            <v>Escritorio de madera, 4 cajones de 184x70x92 cms.</v>
          </cell>
          <cell r="O1058" t="str">
            <v>ESCRITORIOS</v>
          </cell>
          <cell r="P1058">
            <v>95000</v>
          </cell>
          <cell r="T1058" t="str">
            <v>Bueno</v>
          </cell>
          <cell r="U1058" t="str">
            <v>B</v>
          </cell>
        </row>
        <row r="1059">
          <cell r="J1059" t="str">
            <v>42-04-01-00-1051</v>
          </cell>
          <cell r="K1059" t="str">
            <v>42-575</v>
          </cell>
          <cell r="L1059" t="str">
            <v>42-04-01-00-1051</v>
          </cell>
          <cell r="M1059" t="str">
            <v>Mesón estructura metálica cubierta de madera  de 180x76x70 cms.</v>
          </cell>
          <cell r="O1059" t="str">
            <v>MESAS</v>
          </cell>
          <cell r="P1059">
            <v>230000</v>
          </cell>
          <cell r="T1059" t="str">
            <v>Bueno</v>
          </cell>
          <cell r="U1059" t="str">
            <v>B</v>
          </cell>
        </row>
        <row r="1060">
          <cell r="J1060" t="str">
            <v>42-04-01-00-1052</v>
          </cell>
          <cell r="K1060" t="str">
            <v>42-959</v>
          </cell>
          <cell r="L1060" t="str">
            <v>42-04-01-00-1052</v>
          </cell>
          <cell r="M1060" t="str">
            <v>Mesa metálica 3 compartimentos color blanca</v>
          </cell>
          <cell r="O1060" t="str">
            <v>MESAS</v>
          </cell>
          <cell r="P1060">
            <v>105000</v>
          </cell>
          <cell r="T1060" t="str">
            <v>Bueno</v>
          </cell>
          <cell r="U1060" t="str">
            <v>B</v>
          </cell>
        </row>
        <row r="1061">
          <cell r="J1061" t="str">
            <v>42-04-06-00-1053</v>
          </cell>
          <cell r="K1061" t="str">
            <v>42-3197</v>
          </cell>
          <cell r="L1061" t="str">
            <v>42-04-06-00-1053</v>
          </cell>
          <cell r="M1061" t="str">
            <v>Mueble masisa enchapada 6 puertas correderas color barniz natural 230x50x190 cms.</v>
          </cell>
          <cell r="O1061" t="str">
            <v>REPISA</v>
          </cell>
          <cell r="P1061">
            <v>89000</v>
          </cell>
          <cell r="T1061" t="str">
            <v>Bueno</v>
          </cell>
        </row>
        <row r="1062">
          <cell r="J1062" t="str">
            <v>42-04-06-00-1054</v>
          </cell>
          <cell r="K1062" t="str">
            <v>42-580</v>
          </cell>
          <cell r="L1062" t="str">
            <v>42-04-06-00-1054</v>
          </cell>
          <cell r="M1062" t="str">
            <v>Repisa de fierro negro 5 compartimentos</v>
          </cell>
          <cell r="O1062" t="str">
            <v>REPISA</v>
          </cell>
          <cell r="P1062">
            <v>50000</v>
          </cell>
          <cell r="T1062" t="str">
            <v>Bueno</v>
          </cell>
          <cell r="U1062" t="str">
            <v>B</v>
          </cell>
        </row>
        <row r="1063">
          <cell r="J1063" t="str">
            <v>42-04-06-00-1055</v>
          </cell>
          <cell r="K1063" t="str">
            <v>42-2049</v>
          </cell>
          <cell r="L1063" t="str">
            <v>42-04-06-00-1055</v>
          </cell>
          <cell r="M1063" t="str">
            <v>Repisa metálica 4 compartimentos color café</v>
          </cell>
          <cell r="O1063" t="str">
            <v>REPISA</v>
          </cell>
          <cell r="P1063">
            <v>87900</v>
          </cell>
          <cell r="T1063" t="str">
            <v>Bueno</v>
          </cell>
          <cell r="U1063" t="str">
            <v>B</v>
          </cell>
        </row>
        <row r="1064">
          <cell r="J1064" t="str">
            <v>42-04-06-00-1056</v>
          </cell>
          <cell r="K1064" t="str">
            <v>42-2050</v>
          </cell>
          <cell r="L1064" t="str">
            <v>42-04-06-00-1056</v>
          </cell>
          <cell r="M1064" t="str">
            <v>Repisa 2 compartimentos 50x40x20 cms. color blanca</v>
          </cell>
          <cell r="O1064" t="str">
            <v>REPISA</v>
          </cell>
          <cell r="P1064">
            <v>70000</v>
          </cell>
          <cell r="T1064" t="str">
            <v>Bueno</v>
          </cell>
          <cell r="U1064" t="str">
            <v>B</v>
          </cell>
        </row>
        <row r="1065">
          <cell r="J1065" t="str">
            <v>42-04-06-00-1057</v>
          </cell>
          <cell r="K1065" t="str">
            <v>42-957</v>
          </cell>
          <cell r="L1065" t="str">
            <v>42-04-06-00-1057</v>
          </cell>
          <cell r="M1065" t="str">
            <v>Vitrina metálica con puerta de vidrio 4 compartimentos color blanca grande</v>
          </cell>
          <cell r="O1065" t="str">
            <v>REPISA</v>
          </cell>
          <cell r="P1065">
            <v>145214</v>
          </cell>
          <cell r="T1065" t="str">
            <v>Bueno</v>
          </cell>
          <cell r="U1065" t="str">
            <v>B</v>
          </cell>
        </row>
        <row r="1066">
          <cell r="J1066" t="str">
            <v>42-04-06-00-1058</v>
          </cell>
          <cell r="K1066" t="str">
            <v>42-958</v>
          </cell>
          <cell r="L1066" t="str">
            <v>42-04-06-00-1058</v>
          </cell>
          <cell r="M1066" t="str">
            <v>Vitrina metálica con puerta de vidrio 3 compart. color blanca mediana</v>
          </cell>
          <cell r="O1066" t="str">
            <v>REPISA</v>
          </cell>
          <cell r="P1066">
            <v>145214</v>
          </cell>
          <cell r="T1066" t="str">
            <v>Bueno</v>
          </cell>
          <cell r="U1066" t="str">
            <v>B</v>
          </cell>
        </row>
        <row r="1067">
          <cell r="J1067" t="str">
            <v>42-04-03-00-1059</v>
          </cell>
          <cell r="K1067" t="str">
            <v>42-1921</v>
          </cell>
          <cell r="L1067" t="str">
            <v>42-04-03-00-1059</v>
          </cell>
          <cell r="M1067" t="str">
            <v xml:space="preserve">Escritorio mixto 1 cajón color barniz </v>
          </cell>
          <cell r="O1067" t="str">
            <v>ESCRITORIOS</v>
          </cell>
          <cell r="P1067">
            <v>79800</v>
          </cell>
          <cell r="T1067" t="str">
            <v>Bueno</v>
          </cell>
          <cell r="U1067" t="str">
            <v>B</v>
          </cell>
        </row>
        <row r="1068">
          <cell r="J1068" t="str">
            <v>42-04-03-00-1060</v>
          </cell>
          <cell r="K1068" t="str">
            <v>42-893B</v>
          </cell>
          <cell r="L1068" t="str">
            <v>42-04-03-00-1060</v>
          </cell>
          <cell r="M1068" t="str">
            <v>Escritorio mixto barniz natural de 120x74x79 cms, 2 cajones</v>
          </cell>
          <cell r="O1068" t="str">
            <v>ESCRITORIOS</v>
          </cell>
          <cell r="P1068">
            <v>89000</v>
          </cell>
          <cell r="T1068" t="str">
            <v>Bueno</v>
          </cell>
          <cell r="U1068" t="str">
            <v>B</v>
          </cell>
        </row>
        <row r="1069">
          <cell r="J1069" t="str">
            <v>42-04-07-00-1061</v>
          </cell>
          <cell r="K1069" t="str">
            <v>42-573</v>
          </cell>
          <cell r="L1069" t="str">
            <v>42-04-07-00-1061</v>
          </cell>
          <cell r="M1069" t="str">
            <v>Sillón metálico color blanco</v>
          </cell>
          <cell r="O1069" t="str">
            <v>OTROS</v>
          </cell>
          <cell r="P1069">
            <v>4000</v>
          </cell>
          <cell r="T1069" t="str">
            <v>Bueno</v>
          </cell>
          <cell r="U1069" t="str">
            <v>B</v>
          </cell>
        </row>
        <row r="1070">
          <cell r="J1070" t="str">
            <v>42-04-02-00-1062</v>
          </cell>
          <cell r="K1070" t="str">
            <v>42-577</v>
          </cell>
          <cell r="L1070" t="str">
            <v>42-04-02-00-1062</v>
          </cell>
          <cell r="M1070" t="str">
            <v>Silla mixta color barniz natural</v>
          </cell>
          <cell r="O1070" t="str">
            <v>SILLAS</v>
          </cell>
          <cell r="P1070">
            <v>4000</v>
          </cell>
          <cell r="T1070" t="str">
            <v>Bueno</v>
          </cell>
          <cell r="U1070" t="str">
            <v>B</v>
          </cell>
        </row>
        <row r="1071">
          <cell r="J1071" t="str">
            <v>42-04-02-00-1063</v>
          </cell>
          <cell r="K1071" t="str">
            <v>42-1235</v>
          </cell>
          <cell r="L1071" t="str">
            <v>42-04-02-00-1063</v>
          </cell>
          <cell r="M1071" t="str">
            <v>Silla computacional G lif, 5 ruedas color plomo</v>
          </cell>
          <cell r="O1071" t="str">
            <v>SILLAS</v>
          </cell>
          <cell r="P1071">
            <v>42500</v>
          </cell>
          <cell r="T1071" t="str">
            <v>Bueno</v>
          </cell>
          <cell r="U1071" t="str">
            <v>B</v>
          </cell>
        </row>
        <row r="1072">
          <cell r="J1072" t="str">
            <v>42-04-02-00-1064</v>
          </cell>
          <cell r="K1072" t="str">
            <v>42-1916</v>
          </cell>
          <cell r="L1072" t="str">
            <v>42-04-02-00-1064</v>
          </cell>
          <cell r="M1072" t="str">
            <v>Silla computación 5 ruedas color burdeo</v>
          </cell>
          <cell r="O1072" t="str">
            <v>SILLAS</v>
          </cell>
          <cell r="P1072">
            <v>42500</v>
          </cell>
          <cell r="T1072" t="str">
            <v>Bueno</v>
          </cell>
          <cell r="U1072" t="str">
            <v>B</v>
          </cell>
        </row>
        <row r="1073">
          <cell r="J1073" t="str">
            <v>42-04-05-00-1065</v>
          </cell>
          <cell r="K1073" t="str">
            <v>42-576</v>
          </cell>
          <cell r="L1073" t="str">
            <v>42-04-05-00-1065</v>
          </cell>
          <cell r="M1073" t="str">
            <v>Kardex metálico, 2 cajones marca IRS EAT de 46x71x68 cms.</v>
          </cell>
          <cell r="O1073" t="str">
            <v>KARDEX</v>
          </cell>
          <cell r="P1073">
            <v>98000</v>
          </cell>
          <cell r="T1073" t="str">
            <v>Bueno</v>
          </cell>
          <cell r="U1073" t="str">
            <v>B</v>
          </cell>
        </row>
        <row r="1074">
          <cell r="J1074" t="str">
            <v>42-04-07-00-1066</v>
          </cell>
          <cell r="K1074" t="str">
            <v>42-581</v>
          </cell>
          <cell r="L1074" t="str">
            <v>42-04-07-00-1066</v>
          </cell>
          <cell r="M1074" t="str">
            <v>Loker metálico color café</v>
          </cell>
          <cell r="O1074" t="str">
            <v>OTROS</v>
          </cell>
          <cell r="P1074">
            <v>71500</v>
          </cell>
          <cell r="T1074" t="str">
            <v>Bueno</v>
          </cell>
          <cell r="U1074" t="str">
            <v>B</v>
          </cell>
        </row>
        <row r="1075">
          <cell r="J1075" t="str">
            <v>42-05-02-01-1067</v>
          </cell>
          <cell r="K1075" t="str">
            <v>42-582B</v>
          </cell>
          <cell r="L1075" t="str">
            <v>42-05-02-01-1067</v>
          </cell>
          <cell r="M1075" t="str">
            <v>Escabel mixto 2 peldaños color negro</v>
          </cell>
          <cell r="O1075" t="str">
            <v>EQUIPOS CLINICOS</v>
          </cell>
          <cell r="P1075">
            <v>17850</v>
          </cell>
          <cell r="T1075" t="str">
            <v>Bueno</v>
          </cell>
          <cell r="U1075" t="str">
            <v>N/T</v>
          </cell>
        </row>
        <row r="1076">
          <cell r="J1076" t="str">
            <v>42-05-01-01-1068</v>
          </cell>
          <cell r="K1076" t="str">
            <v>42-501</v>
          </cell>
          <cell r="L1076" t="str">
            <v>42-05-01-01-1068</v>
          </cell>
          <cell r="M1076" t="str">
            <v>Corchetera marca Torre color negro</v>
          </cell>
          <cell r="O1076" t="str">
            <v>EQUIPO DE OFICINA</v>
          </cell>
          <cell r="P1076">
            <v>3500</v>
          </cell>
          <cell r="T1076" t="str">
            <v>Bueno</v>
          </cell>
          <cell r="U1076" t="str">
            <v>Torre</v>
          </cell>
        </row>
        <row r="1077">
          <cell r="J1077" t="str">
            <v>42-05-01-01-1069</v>
          </cell>
          <cell r="K1077" t="str">
            <v>42-574</v>
          </cell>
          <cell r="L1077" t="str">
            <v>42-05-01-01-1069</v>
          </cell>
          <cell r="M1077" t="str">
            <v>Perforador extrafuerte color gris</v>
          </cell>
          <cell r="O1077" t="str">
            <v>EQUIPO DE OFICINA</v>
          </cell>
          <cell r="P1077">
            <v>3000</v>
          </cell>
          <cell r="T1077" t="str">
            <v>Bueno</v>
          </cell>
          <cell r="U1077" t="str">
            <v>B</v>
          </cell>
        </row>
        <row r="1078">
          <cell r="J1078" t="str">
            <v>42-05-02-05-1070</v>
          </cell>
          <cell r="K1078" t="str">
            <v>42-578</v>
          </cell>
          <cell r="L1078" t="str">
            <v>42-05-02-05-1070</v>
          </cell>
          <cell r="M1078" t="str">
            <v>Extintor incendio tipo ABC 6 Kgs.</v>
          </cell>
          <cell r="O1078" t="str">
            <v>EQUIPOS DE SEGURIDAD</v>
          </cell>
          <cell r="P1078">
            <v>28900</v>
          </cell>
          <cell r="T1078" t="str">
            <v>Bueno</v>
          </cell>
          <cell r="U1078" t="str">
            <v>B</v>
          </cell>
        </row>
        <row r="1079">
          <cell r="J1079" t="str">
            <v>42-05-01-01-1071</v>
          </cell>
          <cell r="K1079" t="str">
            <v>42-1949</v>
          </cell>
          <cell r="L1079" t="str">
            <v>42-05-01-01-1071</v>
          </cell>
          <cell r="M1079" t="str">
            <v>Citófono/ teléfono marca Nortel Network, Modelo 7000</v>
          </cell>
          <cell r="O1079" t="str">
            <v>EQUIPO DE OFICINA</v>
          </cell>
          <cell r="P1079">
            <v>36000</v>
          </cell>
          <cell r="T1079" t="str">
            <v>Bueno</v>
          </cell>
          <cell r="U1079" t="str">
            <v>Nortel Network</v>
          </cell>
        </row>
        <row r="1080">
          <cell r="J1080" t="str">
            <v>42-05-02-01-1072</v>
          </cell>
          <cell r="K1080" t="str">
            <v>42-1917</v>
          </cell>
          <cell r="L1080" t="str">
            <v>42-05-02-01-1072</v>
          </cell>
          <cell r="M1080" t="str">
            <v>Pesa digital Eco-30 color negro cap. 30 Kgs.</v>
          </cell>
          <cell r="N1080">
            <v>1</v>
          </cell>
          <cell r="O1080" t="str">
            <v>EQUIPOS CLINICOS</v>
          </cell>
          <cell r="P1080">
            <v>40000</v>
          </cell>
          <cell r="T1080" t="str">
            <v>Bueno</v>
          </cell>
          <cell r="U1080" t="str">
            <v>Eco-30</v>
          </cell>
        </row>
        <row r="1081">
          <cell r="J1081" t="str">
            <v>42-04-06-00-1073</v>
          </cell>
          <cell r="K1081" t="str">
            <v>42-1143</v>
          </cell>
          <cell r="L1081" t="str">
            <v>42-04-06-00-1073</v>
          </cell>
          <cell r="M1081" t="str">
            <v>Mueble madera 1 puerta c/4 compartimentos color blanco 122x71x85</v>
          </cell>
          <cell r="O1081" t="str">
            <v>REPISA</v>
          </cell>
          <cell r="P1081">
            <v>70000</v>
          </cell>
          <cell r="U1081" t="str">
            <v>B</v>
          </cell>
        </row>
        <row r="1082">
          <cell r="J1082" t="str">
            <v>42-05-02-01-1074</v>
          </cell>
          <cell r="K1082" t="str">
            <v>42-2165</v>
          </cell>
          <cell r="L1082" t="str">
            <v>42-05-02-01-1074</v>
          </cell>
          <cell r="M1082" t="str">
            <v>Carro mixto de madera 4 ruedas de goma con un tirador</v>
          </cell>
          <cell r="O1082" t="str">
            <v>EQUIPOS CLINICOS</v>
          </cell>
          <cell r="P1082">
            <v>89000</v>
          </cell>
          <cell r="U1082" t="str">
            <v>B</v>
          </cell>
        </row>
        <row r="1083">
          <cell r="J1083" t="str">
            <v>42-05-02-05-1075</v>
          </cell>
          <cell r="K1083" t="str">
            <v>42-2557</v>
          </cell>
          <cell r="L1083" t="str">
            <v>42-05-02-05-1075</v>
          </cell>
          <cell r="M1083" t="str">
            <v>Extintor</v>
          </cell>
          <cell r="O1083" t="str">
            <v>EQUIPOS DE SEGURIDAD</v>
          </cell>
          <cell r="P1083">
            <v>26900</v>
          </cell>
          <cell r="U1083" t="str">
            <v>B</v>
          </cell>
        </row>
        <row r="1084">
          <cell r="J1084" t="str">
            <v>42-05-02-01-1076</v>
          </cell>
          <cell r="K1084" t="str">
            <v>42-582</v>
          </cell>
          <cell r="L1084" t="str">
            <v>42-05-02-01-1076</v>
          </cell>
          <cell r="M1084" t="str">
            <v>Pesa marca Ispana 55-136 Mod. BH 15</v>
          </cell>
          <cell r="N1084">
            <v>1</v>
          </cell>
          <cell r="O1084" t="str">
            <v>EQUIPOS CLINICOS</v>
          </cell>
          <cell r="P1084">
            <v>165000</v>
          </cell>
          <cell r="U1084" t="str">
            <v>R</v>
          </cell>
        </row>
        <row r="1085">
          <cell r="J1085" t="str">
            <v>42-05-01-01-1077</v>
          </cell>
          <cell r="K1085" t="str">
            <v>42-592</v>
          </cell>
          <cell r="L1085" t="str">
            <v>42-05-01-01-1077</v>
          </cell>
          <cell r="M1085" t="str">
            <v>Extractor de aire marca Aerolite</v>
          </cell>
          <cell r="O1085" t="str">
            <v>EQUIPO DE OFICINA</v>
          </cell>
          <cell r="P1085">
            <v>25000</v>
          </cell>
          <cell r="T1085" t="str">
            <v>Bueno</v>
          </cell>
          <cell r="U1085" t="str">
            <v>Aerolite</v>
          </cell>
        </row>
        <row r="1086">
          <cell r="J1086" t="str">
            <v>42-04-04-00-1078</v>
          </cell>
          <cell r="K1086" t="str">
            <v>42-1288</v>
          </cell>
          <cell r="L1086" t="str">
            <v>42-04-04-00-1078</v>
          </cell>
          <cell r="M1086" t="str">
            <v>Campana extractora de aire marca Fensa FX60-3</v>
          </cell>
          <cell r="O1086" t="str">
            <v>MUEBLES DE COCINA</v>
          </cell>
          <cell r="P1086">
            <v>392700</v>
          </cell>
          <cell r="T1086" t="str">
            <v>Bueno</v>
          </cell>
          <cell r="U1086" t="str">
            <v>Fensa</v>
          </cell>
        </row>
        <row r="1087">
          <cell r="J1087" t="str">
            <v>42-05-02-02-1079</v>
          </cell>
          <cell r="K1087" t="str">
            <v>42-1287</v>
          </cell>
          <cell r="L1087" t="str">
            <v>42-05-02-02-1079</v>
          </cell>
          <cell r="M1087" t="str">
            <v>Cocina a gas marca Fensa FCC-1450</v>
          </cell>
          <cell r="O1087" t="str">
            <v>EQUIPOS DE COCINA</v>
          </cell>
          <cell r="P1087">
            <v>128520</v>
          </cell>
          <cell r="T1087" t="str">
            <v>Bueno</v>
          </cell>
          <cell r="U1087" t="str">
            <v>Fensa</v>
          </cell>
        </row>
        <row r="1088">
          <cell r="J1088" t="str">
            <v>42-05-01-01-1080</v>
          </cell>
          <cell r="K1088" t="str">
            <v>42-584</v>
          </cell>
          <cell r="L1088" t="str">
            <v>42-05-01-01-1080</v>
          </cell>
          <cell r="M1088" t="str">
            <v>Refrigerador Fensa, 7 pies</v>
          </cell>
          <cell r="O1088" t="str">
            <v>EQUIPO DE OFICINA</v>
          </cell>
          <cell r="P1088">
            <v>238559</v>
          </cell>
          <cell r="T1088" t="str">
            <v>Bueno</v>
          </cell>
          <cell r="U1088" t="str">
            <v>Fensa</v>
          </cell>
        </row>
        <row r="1089">
          <cell r="J1089" t="str">
            <v>42-05-02-01-1081</v>
          </cell>
          <cell r="K1089" t="str">
            <v>42-2888</v>
          </cell>
          <cell r="L1089" t="str">
            <v>42-05-02-01-1081</v>
          </cell>
          <cell r="M1089" t="str">
            <v>Esterilizador marca LAB Line LCO Ven</v>
          </cell>
          <cell r="O1089" t="str">
            <v>EQUIPOS CLINICOS</v>
          </cell>
          <cell r="P1089">
            <v>118198</v>
          </cell>
          <cell r="T1089" t="str">
            <v>Bueno</v>
          </cell>
          <cell r="U1089" t="str">
            <v>Lab Line</v>
          </cell>
        </row>
        <row r="1090">
          <cell r="J1090" t="str">
            <v>42-05-02-01-1082</v>
          </cell>
          <cell r="K1090">
            <v>42585</v>
          </cell>
          <cell r="L1090" t="str">
            <v>42-05-02-01-1082</v>
          </cell>
          <cell r="M1090" t="str">
            <v>Pupinel para esterilizar mamaderas en acero inox. 50x30x40 cms.</v>
          </cell>
          <cell r="O1090" t="str">
            <v>EQUIPOS CLINICOS</v>
          </cell>
          <cell r="P1090">
            <v>123512</v>
          </cell>
          <cell r="T1090" t="str">
            <v>Bueno</v>
          </cell>
          <cell r="U1090" t="str">
            <v>N/T</v>
          </cell>
        </row>
        <row r="1091">
          <cell r="J1091" t="str">
            <v>42-04-02-00-1083</v>
          </cell>
          <cell r="K1091" t="str">
            <v>42-586</v>
          </cell>
          <cell r="L1091" t="str">
            <v>42-04-02-00-1083</v>
          </cell>
          <cell r="M1091" t="str">
            <v>Silla mixta color beige</v>
          </cell>
          <cell r="O1091" t="str">
            <v>SILLAS</v>
          </cell>
          <cell r="P1091">
            <v>6902</v>
          </cell>
          <cell r="T1091" t="str">
            <v>Bueno</v>
          </cell>
          <cell r="U1091" t="str">
            <v>N/T</v>
          </cell>
        </row>
        <row r="1092">
          <cell r="J1092" t="str">
            <v>42-04-02-00-1084</v>
          </cell>
          <cell r="K1092" t="str">
            <v>42-1612</v>
          </cell>
          <cell r="L1092" t="str">
            <v>42-04-02-00-1084</v>
          </cell>
          <cell r="M1092" t="str">
            <v>Silla computación con apoya brazos 5 ruedas color azul</v>
          </cell>
          <cell r="O1092" t="str">
            <v>SILLAS</v>
          </cell>
          <cell r="P1092">
            <v>42500</v>
          </cell>
          <cell r="T1092" t="str">
            <v>Bueno</v>
          </cell>
          <cell r="U1092" t="str">
            <v>N/T</v>
          </cell>
        </row>
        <row r="1093">
          <cell r="J1093" t="str">
            <v>42-04-04-00-1085</v>
          </cell>
          <cell r="K1093" t="str">
            <v>42-589</v>
          </cell>
          <cell r="L1093" t="str">
            <v>42-04-04-00-1085</v>
          </cell>
          <cell r="M1093" t="str">
            <v xml:space="preserve">Mueble de macisa blanco con 5 puertas con lavaplatos acero inox. Con llave de combinación </v>
          </cell>
          <cell r="O1093" t="str">
            <v>MUEBLES DE COCINA</v>
          </cell>
          <cell r="P1093">
            <v>89000</v>
          </cell>
          <cell r="T1093" t="str">
            <v>Bueno</v>
          </cell>
          <cell r="U1093" t="str">
            <v>N/T</v>
          </cell>
        </row>
        <row r="1094">
          <cell r="J1094" t="str">
            <v>42-04-06-00-1086</v>
          </cell>
          <cell r="K1094" t="str">
            <v>42-589B</v>
          </cell>
          <cell r="L1094" t="str">
            <v>42-04-06-00-1086</v>
          </cell>
          <cell r="M1094" t="str">
            <v>Mueble mural de macisa blanco 6 puertas</v>
          </cell>
          <cell r="O1094" t="str">
            <v>REPISA</v>
          </cell>
          <cell r="P1094">
            <v>425500</v>
          </cell>
          <cell r="T1094" t="str">
            <v>Bueno</v>
          </cell>
          <cell r="U1094" t="str">
            <v>N/T</v>
          </cell>
        </row>
        <row r="1095">
          <cell r="J1095" t="str">
            <v>42-04-04-00-1087</v>
          </cell>
          <cell r="K1095" t="str">
            <v>42-590</v>
          </cell>
          <cell r="L1095" t="str">
            <v>42-04-04-00-1087</v>
          </cell>
          <cell r="M1095" t="str">
            <v>Mueble de macisa blanco 5 puertas con lavaplatos acero inox. marca Fensa con llave de combinación</v>
          </cell>
          <cell r="O1095" t="str">
            <v>MUEBLES DE COCINA</v>
          </cell>
          <cell r="P1095">
            <v>79000</v>
          </cell>
          <cell r="T1095" t="str">
            <v>Bueno</v>
          </cell>
          <cell r="U1095" t="str">
            <v>N/T</v>
          </cell>
        </row>
        <row r="1096">
          <cell r="J1096" t="str">
            <v>42-05-02-01-1088</v>
          </cell>
          <cell r="K1096" t="str">
            <v>42-587</v>
          </cell>
          <cell r="L1096" t="str">
            <v>42-05-02-01-1088</v>
          </cell>
          <cell r="M1096" t="str">
            <v>Carro de curaciones de acero inoxidable</v>
          </cell>
          <cell r="O1096" t="str">
            <v>EQUIPOS CLINICOS</v>
          </cell>
          <cell r="P1096">
            <v>95648</v>
          </cell>
          <cell r="T1096" t="str">
            <v>Bueno</v>
          </cell>
          <cell r="U1096" t="str">
            <v>N/T</v>
          </cell>
        </row>
        <row r="1097">
          <cell r="J1097" t="str">
            <v>42-04-01-00-1089</v>
          </cell>
          <cell r="K1097" t="str">
            <v>42-588</v>
          </cell>
          <cell r="L1097" t="str">
            <v>42-04-01-00-1089</v>
          </cell>
          <cell r="M1097" t="str">
            <v>Mesa para instrumental metálica color blanco</v>
          </cell>
          <cell r="O1097" t="str">
            <v>MESAS</v>
          </cell>
          <cell r="P1097">
            <v>68110</v>
          </cell>
          <cell r="T1097" t="str">
            <v>Bueno</v>
          </cell>
          <cell r="U1097" t="str">
            <v>N/T</v>
          </cell>
        </row>
        <row r="1098">
          <cell r="J1098" t="str">
            <v>42-05-02-01-1090</v>
          </cell>
          <cell r="K1098" t="str">
            <v>42-2051</v>
          </cell>
          <cell r="L1098" t="str">
            <v>42-05-02-01-1090</v>
          </cell>
          <cell r="M1098" t="str">
            <v>Pesa digital marca Bozzo Mod. ECO 30</v>
          </cell>
          <cell r="O1098" t="str">
            <v>EQUIPOS CLINICOS</v>
          </cell>
          <cell r="P1098">
            <v>80000</v>
          </cell>
          <cell r="T1098" t="str">
            <v>Bueno</v>
          </cell>
          <cell r="U1098" t="str">
            <v>Bozzo</v>
          </cell>
        </row>
        <row r="1099">
          <cell r="J1099" t="str">
            <v>42-04-07-00-1091</v>
          </cell>
          <cell r="K1099" t="str">
            <v>42-583</v>
          </cell>
          <cell r="L1099" t="str">
            <v>42-04-07-00-1091</v>
          </cell>
          <cell r="M1099" t="str">
            <v>Pesa capacidad 5 Kgs.</v>
          </cell>
          <cell r="N1099">
            <v>1</v>
          </cell>
          <cell r="O1099" t="str">
            <v>OTROS</v>
          </cell>
          <cell r="P1099">
            <v>90000</v>
          </cell>
          <cell r="T1099" t="str">
            <v>Bueno</v>
          </cell>
          <cell r="U1099" t="str">
            <v>N/T</v>
          </cell>
        </row>
        <row r="1100">
          <cell r="J1100" t="str">
            <v>42-05-01-01-1092</v>
          </cell>
          <cell r="K1100" t="str">
            <v>42-1805</v>
          </cell>
          <cell r="L1100" t="str">
            <v>42-05-01-01-1092</v>
          </cell>
          <cell r="M1100" t="str">
            <v>Televisor Phillips 14" HC054059</v>
          </cell>
          <cell r="O1100" t="str">
            <v>EQUIPO DE OFICINA</v>
          </cell>
          <cell r="P1100">
            <v>87000</v>
          </cell>
          <cell r="T1100" t="str">
            <v>Bueno</v>
          </cell>
          <cell r="U1100" t="str">
            <v>Phillips.</v>
          </cell>
        </row>
        <row r="1101">
          <cell r="J1101" t="str">
            <v>42-06-01-00-1093</v>
          </cell>
          <cell r="K1101" t="str">
            <v>42-1874</v>
          </cell>
          <cell r="L1101" t="str">
            <v>42-06-01-00-1093</v>
          </cell>
          <cell r="M1101" t="str">
            <v>Computador Intel P4</v>
          </cell>
          <cell r="O1101" t="str">
            <v>EQUIPOS COMPUTACIONALES Y PERIFÉRICOS</v>
          </cell>
          <cell r="P1101">
            <v>250000</v>
          </cell>
          <cell r="T1101" t="str">
            <v>Bueno</v>
          </cell>
          <cell r="U1101" t="str">
            <v>Intel</v>
          </cell>
        </row>
        <row r="1102">
          <cell r="J1102" t="str">
            <v>42-06-01-00-1094</v>
          </cell>
          <cell r="K1102" t="str">
            <v>42-2463</v>
          </cell>
          <cell r="L1102" t="str">
            <v>42-06-01-00-1094</v>
          </cell>
          <cell r="M1102" t="str">
            <v>Monitor Samsung Mod. Sync Master 591s LB 15HMBY307541F</v>
          </cell>
          <cell r="O1102" t="str">
            <v>EQUIPOS COMPUTACIONALES Y PERIFÉRICOS</v>
          </cell>
          <cell r="P1102">
            <v>14000</v>
          </cell>
          <cell r="T1102" t="str">
            <v>Bueno</v>
          </cell>
          <cell r="U1102" t="str">
            <v>Samsung</v>
          </cell>
        </row>
        <row r="1103">
          <cell r="J1103" t="str">
            <v>42-06-01-00-1095</v>
          </cell>
          <cell r="K1103" t="str">
            <v>42-2464</v>
          </cell>
          <cell r="L1103" t="str">
            <v>42-06-01-00-1095</v>
          </cell>
          <cell r="M1103" t="str">
            <v>Teclado Aopen S/N° 50424536</v>
          </cell>
          <cell r="O1103" t="str">
            <v>EQUIPOS COMPUTACIONALES Y PERIFÉRICOS</v>
          </cell>
          <cell r="P1103">
            <v>4000</v>
          </cell>
          <cell r="T1103" t="str">
            <v>Bueno</v>
          </cell>
          <cell r="U1103" t="str">
            <v>Aopen</v>
          </cell>
        </row>
        <row r="1104">
          <cell r="J1104" t="str">
            <v>42-06-01-00-1096</v>
          </cell>
          <cell r="K1104" t="str">
            <v>42-3179</v>
          </cell>
          <cell r="L1104" t="str">
            <v>42-06-01-00-1096</v>
          </cell>
          <cell r="M1104" t="str">
            <v>Mouse optico HQ</v>
          </cell>
          <cell r="O1104" t="str">
            <v>EQUIPOS COMPUTACIONALES Y PERIFÉRICOS</v>
          </cell>
          <cell r="P1104">
            <v>3000</v>
          </cell>
          <cell r="T1104" t="str">
            <v>Bueno</v>
          </cell>
          <cell r="U1104" t="str">
            <v>Optico</v>
          </cell>
        </row>
        <row r="1105">
          <cell r="J1105" t="str">
            <v>42-05-01-01-1097</v>
          </cell>
          <cell r="K1105" t="str">
            <v>42-3386</v>
          </cell>
          <cell r="L1105" t="str">
            <v>42-05-01-01-1097</v>
          </cell>
          <cell r="M1105" t="str">
            <v>Calefactor Somela Mod. 2010 S/Nº 02-97</v>
          </cell>
          <cell r="O1105" t="str">
            <v>EQUIPO DE OFICINA</v>
          </cell>
          <cell r="P1105">
            <v>30000</v>
          </cell>
          <cell r="T1105" t="str">
            <v>Bueno</v>
          </cell>
          <cell r="U1105" t="str">
            <v>Somela</v>
          </cell>
        </row>
        <row r="1106">
          <cell r="J1106" t="str">
            <v>42-04-07-00-1098</v>
          </cell>
          <cell r="K1106" t="str">
            <v>42-1814</v>
          </cell>
          <cell r="L1106" t="str">
            <v>42-04-07-00-1098</v>
          </cell>
          <cell r="M1106" t="str">
            <v>Bergere en cuerina color negro con apoya brazos madera color natural</v>
          </cell>
          <cell r="O1106" t="str">
            <v>OTROS</v>
          </cell>
          <cell r="P1106">
            <v>244912</v>
          </cell>
          <cell r="T1106" t="str">
            <v>Bueno</v>
          </cell>
          <cell r="U1106" t="str">
            <v>B</v>
          </cell>
        </row>
        <row r="1107">
          <cell r="J1107" t="str">
            <v>42-04-07-00-1099</v>
          </cell>
          <cell r="K1107" t="str">
            <v>42-1675</v>
          </cell>
          <cell r="L1107" t="str">
            <v>42-04-07-00-1099</v>
          </cell>
          <cell r="M1107" t="str">
            <v>Diván cama 1 1/2 plaza en pino oregón, 5 cajones con llave</v>
          </cell>
          <cell r="O1107" t="str">
            <v>OTROS</v>
          </cell>
          <cell r="P1107">
            <v>150000</v>
          </cell>
          <cell r="T1107" t="str">
            <v>Bueno</v>
          </cell>
          <cell r="U1107" t="str">
            <v>Divan</v>
          </cell>
        </row>
        <row r="1108">
          <cell r="J1108" t="str">
            <v>42-04-03-00-1100</v>
          </cell>
          <cell r="K1108" t="str">
            <v>42-3383</v>
          </cell>
          <cell r="L1108" t="str">
            <v>42-04-03-00-1100</v>
          </cell>
          <cell r="M1108" t="str">
            <v>Escritorio madera 2 cajones</v>
          </cell>
          <cell r="O1108" t="str">
            <v>ESCRITORIOS</v>
          </cell>
          <cell r="P1108">
            <v>70500</v>
          </cell>
          <cell r="T1108" t="str">
            <v>Bueno</v>
          </cell>
          <cell r="U1108" t="str">
            <v>N/T</v>
          </cell>
        </row>
        <row r="1109">
          <cell r="J1109" t="str">
            <v>42-04-03-00-1101</v>
          </cell>
          <cell r="K1109" t="str">
            <v>42-601</v>
          </cell>
          <cell r="L1109" t="str">
            <v>42-04-03-00-1101</v>
          </cell>
          <cell r="M1109" t="str">
            <v>Escritorio madera con 1 cajon y 1 compartimiento</v>
          </cell>
          <cell r="O1109" t="str">
            <v>ESCRITORIOS</v>
          </cell>
          <cell r="P1109">
            <v>90000</v>
          </cell>
          <cell r="T1109" t="str">
            <v>Bueno</v>
          </cell>
          <cell r="U1109" t="str">
            <v>N/T</v>
          </cell>
        </row>
        <row r="1110">
          <cell r="J1110" t="str">
            <v>42-04-06-00-1102</v>
          </cell>
          <cell r="K1110" t="str">
            <v>42-3384</v>
          </cell>
          <cell r="L1110" t="str">
            <v>42-04-06-00-1102</v>
          </cell>
          <cell r="M1110" t="str">
            <v>Repisa masisa enchapada eucaliptus, 2 compartimentos</v>
          </cell>
          <cell r="O1110" t="str">
            <v>REPISA</v>
          </cell>
          <cell r="P1110">
            <v>85161</v>
          </cell>
          <cell r="T1110" t="str">
            <v>Bueno</v>
          </cell>
          <cell r="U1110" t="str">
            <v>N/T</v>
          </cell>
        </row>
        <row r="1111">
          <cell r="J1111" t="str">
            <v>42-04-02-00-1103</v>
          </cell>
          <cell r="K1111" t="str">
            <v>42-3385</v>
          </cell>
          <cell r="L1111" t="str">
            <v>42-04-02-00-1103</v>
          </cell>
          <cell r="M1111" t="str">
            <v>Silla computación, 5 ruedas color GRIS</v>
          </cell>
          <cell r="O1111" t="str">
            <v>SILLAS</v>
          </cell>
          <cell r="P1111">
            <v>42564</v>
          </cell>
          <cell r="T1111" t="str">
            <v>Bueno</v>
          </cell>
          <cell r="U1111" t="str">
            <v>N/T</v>
          </cell>
        </row>
        <row r="1112">
          <cell r="J1112" t="str">
            <v>42-04-07-00-1104</v>
          </cell>
          <cell r="K1112" t="str">
            <v>42-1678</v>
          </cell>
          <cell r="L1112" t="str">
            <v>42-04-07-00-1104</v>
          </cell>
          <cell r="M1112" t="str">
            <v>Velador de madera 40x30x55 cms</v>
          </cell>
          <cell r="O1112" t="str">
            <v>OTROS</v>
          </cell>
          <cell r="P1112">
            <v>20895</v>
          </cell>
          <cell r="T1112" t="str">
            <v>Bueno</v>
          </cell>
          <cell r="U1112" t="str">
            <v>N/T</v>
          </cell>
        </row>
        <row r="1113">
          <cell r="J1113" t="str">
            <v>42-04-07-00-1105</v>
          </cell>
          <cell r="K1113" t="str">
            <v>42-602</v>
          </cell>
          <cell r="L1113" t="str">
            <v>42-04-07-00-1105</v>
          </cell>
          <cell r="M1113" t="str">
            <v>Velador metálico cubierta de formalita, 1 cajón, 1 puerta de 40x90x50 cms.</v>
          </cell>
          <cell r="O1113" t="str">
            <v>OTROS</v>
          </cell>
          <cell r="P1113">
            <v>24895</v>
          </cell>
          <cell r="T1113" t="str">
            <v>Bueno</v>
          </cell>
          <cell r="U1113" t="str">
            <v>N/T</v>
          </cell>
        </row>
        <row r="1114">
          <cell r="J1114" t="str">
            <v>42-04-07-00-1106</v>
          </cell>
          <cell r="K1114" t="str">
            <v>42-2739</v>
          </cell>
          <cell r="L1114" t="str">
            <v>42-04-07-00-1106</v>
          </cell>
          <cell r="M1114" t="str">
            <v>Caja para guardar llaves, 12 ganchos con puerta de vidrio</v>
          </cell>
          <cell r="O1114" t="str">
            <v>OTROS</v>
          </cell>
          <cell r="P1114">
            <v>15000</v>
          </cell>
          <cell r="T1114" t="str">
            <v>Bueno</v>
          </cell>
          <cell r="U1114" t="str">
            <v>N/T</v>
          </cell>
        </row>
        <row r="1115">
          <cell r="J1115" t="str">
            <v>42-04-07-00-1107</v>
          </cell>
          <cell r="K1115" t="str">
            <v>42-2737</v>
          </cell>
          <cell r="L1115" t="str">
            <v>42-04-07-00-1107</v>
          </cell>
          <cell r="M1115" t="str">
            <v>Mural plumavit con marco madera</v>
          </cell>
          <cell r="O1115" t="str">
            <v>OTROS</v>
          </cell>
          <cell r="P1115">
            <v>25360</v>
          </cell>
          <cell r="T1115" t="str">
            <v>Bueno</v>
          </cell>
          <cell r="U1115" t="str">
            <v>N/T</v>
          </cell>
        </row>
        <row r="1116">
          <cell r="J1116" t="str">
            <v>42-05-02-03-1108</v>
          </cell>
          <cell r="K1116" t="str">
            <v>42-2744</v>
          </cell>
          <cell r="L1116" t="str">
            <v>42-05-02-03-1108</v>
          </cell>
          <cell r="M1116" t="str">
            <v>Radio comunicación Motorola Pro 3150 Mod. LAH34KDC9AA1AN 422TAUJ714S/Nª 422TAUJ714</v>
          </cell>
          <cell r="O1116" t="str">
            <v>EQUIPOS DE COMUNICACIÓN</v>
          </cell>
          <cell r="P1116">
            <v>107100</v>
          </cell>
          <cell r="T1116" t="str">
            <v>Bueno</v>
          </cell>
          <cell r="U1116" t="str">
            <v>Motorola</v>
          </cell>
        </row>
        <row r="1117">
          <cell r="J1117" t="str">
            <v>42-05-02-03-1109</v>
          </cell>
          <cell r="K1117" t="str">
            <v>42-3212</v>
          </cell>
          <cell r="L1117" t="str">
            <v>42-05-02-03-1109</v>
          </cell>
          <cell r="M1117" t="str">
            <v>Cargador de pilas Motorola Mod. PMTN4034A S/N 0196PDH10</v>
          </cell>
          <cell r="O1117" t="str">
            <v>EQUIPOS DE COMUNICACIÓN</v>
          </cell>
          <cell r="P1117">
            <v>120000</v>
          </cell>
          <cell r="T1117" t="str">
            <v>Bueno</v>
          </cell>
          <cell r="U1117" t="str">
            <v>Motorola</v>
          </cell>
        </row>
        <row r="1118">
          <cell r="J1118" t="str">
            <v>42-04-02-00-1110</v>
          </cell>
          <cell r="K1118" t="str">
            <v>42-2570</v>
          </cell>
          <cell r="L1118" t="str">
            <v>42-04-02-00-1110</v>
          </cell>
          <cell r="M1118" t="str">
            <v>Silla mixta</v>
          </cell>
          <cell r="O1118" t="str">
            <v>SILLAS</v>
          </cell>
          <cell r="P1118">
            <v>6902</v>
          </cell>
          <cell r="T1118" t="str">
            <v>Bueno</v>
          </cell>
          <cell r="U1118" t="str">
            <v>N/T</v>
          </cell>
        </row>
        <row r="1119">
          <cell r="J1119" t="str">
            <v>42-04-04-00-1111</v>
          </cell>
          <cell r="K1119" t="str">
            <v>42-2332</v>
          </cell>
          <cell r="L1119" t="str">
            <v>42-04-04-00-1111</v>
          </cell>
          <cell r="M1119" t="str">
            <v>Mueble melamina blanco c/ lavamanos Fanaloza c/ llave combinación, 3 puertas</v>
          </cell>
          <cell r="O1119" t="str">
            <v>MUEBLES DE COCINA</v>
          </cell>
          <cell r="P1119">
            <v>89000</v>
          </cell>
          <cell r="T1119" t="str">
            <v>Bueno</v>
          </cell>
          <cell r="U1119" t="str">
            <v>N/T</v>
          </cell>
        </row>
        <row r="1120">
          <cell r="J1120" t="str">
            <v>42-04-06-00-1112</v>
          </cell>
          <cell r="K1120" t="str">
            <v>42-2335</v>
          </cell>
          <cell r="L1120" t="str">
            <v>42-04-06-00-1112</v>
          </cell>
          <cell r="M1120" t="str">
            <v>Repisa masisa con soportes metálicos, 1 compartimento 140 x 35 cms.</v>
          </cell>
          <cell r="O1120" t="str">
            <v>REPISA</v>
          </cell>
          <cell r="P1120">
            <v>40000</v>
          </cell>
          <cell r="T1120" t="str">
            <v>Bueno</v>
          </cell>
          <cell r="U1120" t="str">
            <v>N/T</v>
          </cell>
        </row>
        <row r="1121">
          <cell r="J1121" t="str">
            <v>42-04-06-00-1113</v>
          </cell>
          <cell r="K1121" t="str">
            <v>42-2336</v>
          </cell>
          <cell r="L1121" t="str">
            <v>42-04-06-00-1113</v>
          </cell>
          <cell r="M1121" t="str">
            <v>Repisa metálica c/ melamina blanca c/ 4 compartimentos 252x112x200 cm.</v>
          </cell>
          <cell r="O1121" t="str">
            <v>REPISA</v>
          </cell>
          <cell r="P1121">
            <v>79000</v>
          </cell>
          <cell r="T1121" t="str">
            <v>Bueno</v>
          </cell>
          <cell r="U1121" t="str">
            <v>N/T</v>
          </cell>
        </row>
        <row r="1122">
          <cell r="J1122" t="str">
            <v>42-04-06-00-1114</v>
          </cell>
          <cell r="K1122" t="str">
            <v>42-2889</v>
          </cell>
          <cell r="L1122" t="str">
            <v>42-04-06-00-1114</v>
          </cell>
          <cell r="M1122" t="str">
            <v>Repisa melamina blanca con soportes metálicos 250x40 cms.</v>
          </cell>
          <cell r="O1122" t="str">
            <v>REPISA</v>
          </cell>
          <cell r="P1122">
            <v>43445</v>
          </cell>
          <cell r="T1122" t="str">
            <v>Bueno</v>
          </cell>
          <cell r="U1122" t="str">
            <v>N/T</v>
          </cell>
        </row>
        <row r="1123">
          <cell r="J1123" t="str">
            <v>42-04-06-00-1115</v>
          </cell>
          <cell r="K1123" t="str">
            <v>42-2571</v>
          </cell>
          <cell r="L1123" t="str">
            <v>42-04-06-00-1115</v>
          </cell>
          <cell r="M1123" t="str">
            <v>Repisa melamina blanca con soportes metálicos 250x40 cms.</v>
          </cell>
          <cell r="O1123" t="str">
            <v>REPISA</v>
          </cell>
          <cell r="P1123">
            <v>43445</v>
          </cell>
          <cell r="T1123" t="str">
            <v>Bueno</v>
          </cell>
          <cell r="U1123" t="str">
            <v>N/T</v>
          </cell>
        </row>
        <row r="1124">
          <cell r="J1124" t="str">
            <v>42-04-06-00-1116</v>
          </cell>
          <cell r="K1124" t="str">
            <v>42-2572</v>
          </cell>
          <cell r="L1124" t="str">
            <v>42-04-06-00-1116</v>
          </cell>
          <cell r="M1124" t="str">
            <v>Repisa melamina blanca con soportes metálicos 250x40 cms.</v>
          </cell>
          <cell r="O1124" t="str">
            <v>REPISA</v>
          </cell>
          <cell r="P1124">
            <v>43445</v>
          </cell>
          <cell r="T1124" t="str">
            <v>Bueno</v>
          </cell>
          <cell r="U1124" t="str">
            <v>N/T</v>
          </cell>
        </row>
        <row r="1125">
          <cell r="J1125" t="str">
            <v>42-04-06-00-1117</v>
          </cell>
          <cell r="K1125" t="str">
            <v>42-2574</v>
          </cell>
          <cell r="L1125" t="str">
            <v>42-04-06-00-1117</v>
          </cell>
          <cell r="M1125" t="str">
            <v>Repisa melamina blanca con soportes metálicos 250x30 cms.</v>
          </cell>
          <cell r="O1125" t="str">
            <v>REPISA</v>
          </cell>
          <cell r="P1125">
            <v>43445</v>
          </cell>
          <cell r="T1125" t="str">
            <v>Bueno</v>
          </cell>
          <cell r="U1125" t="str">
            <v>N/T</v>
          </cell>
        </row>
        <row r="1126">
          <cell r="J1126" t="str">
            <v>42-04-06-00-1118</v>
          </cell>
          <cell r="K1126" t="str">
            <v>42-2576</v>
          </cell>
          <cell r="L1126" t="str">
            <v>42-04-06-00-1118</v>
          </cell>
          <cell r="M1126" t="str">
            <v>Repisa melamina blanca con soportes metálicos 250x30 cms.</v>
          </cell>
          <cell r="O1126" t="str">
            <v>REPISA</v>
          </cell>
          <cell r="P1126">
            <v>43445</v>
          </cell>
          <cell r="T1126" t="str">
            <v>Bueno</v>
          </cell>
          <cell r="U1126" t="str">
            <v>N/T</v>
          </cell>
        </row>
        <row r="1127">
          <cell r="J1127" t="str">
            <v>42-04-06-00-1119</v>
          </cell>
          <cell r="K1127" t="str">
            <v>42-2577</v>
          </cell>
          <cell r="L1127" t="str">
            <v>42-04-06-00-1119</v>
          </cell>
          <cell r="M1127" t="str">
            <v>Repisa melamina blanca con soportes metálicos 250x30 cms.</v>
          </cell>
          <cell r="O1127" t="str">
            <v>REPISA</v>
          </cell>
          <cell r="P1127">
            <v>43445</v>
          </cell>
          <cell r="T1127" t="str">
            <v>Bueno</v>
          </cell>
          <cell r="U1127" t="str">
            <v>N/T</v>
          </cell>
        </row>
        <row r="1128">
          <cell r="J1128" t="str">
            <v>42-04-06-00-1120</v>
          </cell>
          <cell r="K1128" t="str">
            <v>42-2578</v>
          </cell>
          <cell r="L1128" t="str">
            <v>42-04-06-00-1120</v>
          </cell>
          <cell r="M1128" t="str">
            <v>Repisa melamina blanca con soportes metálicos 250x30 cms.</v>
          </cell>
          <cell r="O1128" t="str">
            <v>REPISA</v>
          </cell>
          <cell r="P1128">
            <v>43445</v>
          </cell>
          <cell r="T1128" t="str">
            <v>Bueno</v>
          </cell>
          <cell r="U1128" t="str">
            <v>N/T</v>
          </cell>
        </row>
        <row r="1129">
          <cell r="J1129" t="str">
            <v>42-04-06-00-1121</v>
          </cell>
          <cell r="K1129" t="str">
            <v>42-2579</v>
          </cell>
          <cell r="L1129" t="str">
            <v>42-04-06-00-1121</v>
          </cell>
          <cell r="M1129" t="str">
            <v>Repisa melamina blanca con soportes metálicos 250x30 cms.</v>
          </cell>
          <cell r="O1129" t="str">
            <v>REPISA</v>
          </cell>
          <cell r="P1129">
            <v>43445</v>
          </cell>
          <cell r="T1129" t="str">
            <v>Bueno</v>
          </cell>
          <cell r="U1129" t="str">
            <v>N/T</v>
          </cell>
        </row>
        <row r="1130">
          <cell r="J1130" t="str">
            <v>42-04-06-00-1122</v>
          </cell>
          <cell r="K1130" t="str">
            <v>42-2580</v>
          </cell>
          <cell r="L1130" t="str">
            <v>42-04-06-00-1122</v>
          </cell>
          <cell r="M1130" t="str">
            <v>Repisa melamina blanca con soportes metálicos 250x30 cms.</v>
          </cell>
          <cell r="O1130" t="str">
            <v>REPISA</v>
          </cell>
          <cell r="P1130">
            <v>43445</v>
          </cell>
          <cell r="T1130" t="str">
            <v>Bueno</v>
          </cell>
          <cell r="U1130" t="str">
            <v>N/T</v>
          </cell>
        </row>
        <row r="1131">
          <cell r="J1131" t="str">
            <v>42-04-06-00-1123</v>
          </cell>
          <cell r="K1131" t="str">
            <v>42-2581</v>
          </cell>
          <cell r="L1131" t="str">
            <v>42-04-06-00-1123</v>
          </cell>
          <cell r="M1131" t="str">
            <v>Repisa melamina blanca con soportes metálicos 250x30 cms.</v>
          </cell>
          <cell r="O1131" t="str">
            <v>REPISA</v>
          </cell>
          <cell r="P1131">
            <v>43445</v>
          </cell>
          <cell r="T1131" t="str">
            <v>Bueno</v>
          </cell>
          <cell r="U1131" t="str">
            <v>N/T</v>
          </cell>
        </row>
        <row r="1132">
          <cell r="J1132" t="str">
            <v>42-04-06-00-1124</v>
          </cell>
          <cell r="K1132" t="str">
            <v>42-2582</v>
          </cell>
          <cell r="L1132" t="str">
            <v>42-04-06-00-1124</v>
          </cell>
          <cell r="M1132" t="str">
            <v>Repisa melamina blanca con soportes metálicos 250x30 cms.</v>
          </cell>
          <cell r="O1132" t="str">
            <v>REPISA</v>
          </cell>
          <cell r="P1132">
            <v>43445</v>
          </cell>
          <cell r="T1132" t="str">
            <v>Bueno</v>
          </cell>
          <cell r="U1132" t="str">
            <v>N/T</v>
          </cell>
        </row>
        <row r="1133">
          <cell r="J1133" t="str">
            <v>42-04-06-00-1125</v>
          </cell>
          <cell r="K1133" t="str">
            <v>42-2583</v>
          </cell>
          <cell r="L1133" t="str">
            <v>42-04-06-00-1125</v>
          </cell>
          <cell r="M1133" t="str">
            <v>Repisa melamina blanca con soportes metálicos 250x30 cms.</v>
          </cell>
          <cell r="O1133" t="str">
            <v>REPISA</v>
          </cell>
          <cell r="P1133">
            <v>43445</v>
          </cell>
          <cell r="T1133" t="str">
            <v>Bueno</v>
          </cell>
          <cell r="U1133" t="str">
            <v>N/T</v>
          </cell>
        </row>
        <row r="1134">
          <cell r="J1134" t="str">
            <v>42-04-06-00-1126</v>
          </cell>
          <cell r="K1134" t="str">
            <v>42-2584</v>
          </cell>
          <cell r="L1134" t="str">
            <v>42-04-06-00-1126</v>
          </cell>
          <cell r="M1134" t="str">
            <v>Repisa melamina blanca con soportes metálicos 250x30 cms.</v>
          </cell>
          <cell r="O1134" t="str">
            <v>REPISA</v>
          </cell>
          <cell r="P1134">
            <v>43445</v>
          </cell>
          <cell r="T1134" t="str">
            <v>Bueno</v>
          </cell>
          <cell r="U1134" t="str">
            <v>N/T</v>
          </cell>
        </row>
        <row r="1135">
          <cell r="J1135" t="str">
            <v>42-04-06-00-1127</v>
          </cell>
          <cell r="K1135" t="str">
            <v>42-2337</v>
          </cell>
          <cell r="L1135" t="str">
            <v>42-04-06-00-1127</v>
          </cell>
          <cell r="M1135" t="str">
            <v>Repisa madera c/ soportes metálicos, 4 compartimentos 232x71 cms.</v>
          </cell>
          <cell r="O1135" t="str">
            <v>REPISA</v>
          </cell>
          <cell r="P1135">
            <v>47200</v>
          </cell>
          <cell r="T1135" t="str">
            <v>Bueno</v>
          </cell>
          <cell r="U1135" t="str">
            <v>N/T</v>
          </cell>
        </row>
        <row r="1136">
          <cell r="J1136" t="str">
            <v>42-04-06-00-1128</v>
          </cell>
          <cell r="K1136" t="str">
            <v>42-1812</v>
          </cell>
          <cell r="L1136" t="str">
            <v>42-04-06-00-1128</v>
          </cell>
          <cell r="M1136" t="str">
            <v>Mueble melamina blanco con 10 cajones, 5 puertas.</v>
          </cell>
          <cell r="O1136" t="str">
            <v>REPISA</v>
          </cell>
          <cell r="P1136">
            <v>35000</v>
          </cell>
          <cell r="T1136" t="str">
            <v>Bueno</v>
          </cell>
          <cell r="U1136" t="str">
            <v>N/T</v>
          </cell>
        </row>
        <row r="1137">
          <cell r="J1137" t="str">
            <v>42-04-03-00-1129</v>
          </cell>
          <cell r="K1137" t="str">
            <v>42-212</v>
          </cell>
          <cell r="L1137" t="str">
            <v>42-04-03-00-1129</v>
          </cell>
          <cell r="M1137" t="str">
            <v>Comoda escritorio 5 cajones barniz natural 76x45x115 cms.</v>
          </cell>
          <cell r="O1137" t="str">
            <v>ESCRITORIOS</v>
          </cell>
          <cell r="P1137">
            <v>68975</v>
          </cell>
          <cell r="T1137" t="str">
            <v>Bueno</v>
          </cell>
          <cell r="U1137" t="str">
            <v>N/T</v>
          </cell>
        </row>
        <row r="1138">
          <cell r="J1138" t="str">
            <v>42-05-01-01-1130</v>
          </cell>
          <cell r="K1138" t="str">
            <v>42-1950</v>
          </cell>
          <cell r="L1138" t="str">
            <v>42-05-01-01-1130</v>
          </cell>
          <cell r="M1138" t="str">
            <v>Citófono/ teléfono marca Nortel Network, Modelo 7000</v>
          </cell>
          <cell r="O1138" t="str">
            <v>EQUIPO DE OFICINA</v>
          </cell>
          <cell r="P1138">
            <v>36000</v>
          </cell>
          <cell r="T1138" t="str">
            <v>Bueno</v>
          </cell>
          <cell r="U1138" t="str">
            <v>N/T</v>
          </cell>
        </row>
        <row r="1139">
          <cell r="J1139" t="str">
            <v>42-05-01-01-1131</v>
          </cell>
          <cell r="K1139" t="str">
            <v>42-2344</v>
          </cell>
          <cell r="L1139" t="str">
            <v>42-05-01-01-1131</v>
          </cell>
          <cell r="M1139" t="str">
            <v>Radio CD marca Recco modelo RRC158CB</v>
          </cell>
          <cell r="O1139" t="str">
            <v>EQUIPO DE OFICINA</v>
          </cell>
          <cell r="P1139">
            <v>57310</v>
          </cell>
          <cell r="T1139" t="str">
            <v>Bueno</v>
          </cell>
          <cell r="U1139" t="str">
            <v>Recco</v>
          </cell>
        </row>
        <row r="1140">
          <cell r="J1140" t="str">
            <v>42-04-06-00-1132</v>
          </cell>
          <cell r="K1140" t="str">
            <v>42-3350</v>
          </cell>
          <cell r="L1140" t="str">
            <v>42-04-06-00-1132</v>
          </cell>
          <cell r="M1140" t="str">
            <v>Mueble de madera 5 cajones 1 tapa 75x44x114</v>
          </cell>
          <cell r="O1140" t="str">
            <v>REPISA</v>
          </cell>
          <cell r="P1140">
            <v>45000</v>
          </cell>
          <cell r="T1140" t="str">
            <v>Bueno</v>
          </cell>
          <cell r="U1140" t="str">
            <v>N/T</v>
          </cell>
        </row>
        <row r="1141">
          <cell r="J1141" t="str">
            <v>42-04-03-00-1133</v>
          </cell>
          <cell r="K1141" t="str">
            <v>42-3359</v>
          </cell>
          <cell r="L1141" t="str">
            <v>42-04-03-00-1133</v>
          </cell>
          <cell r="M1141" t="str">
            <v>Mueble computador, masisa enchapada eucaliptus, 1 bandeja, 1 cajón, 1 compartimento 120x65x75 cms.</v>
          </cell>
          <cell r="O1141" t="str">
            <v>ESCRITORIOS</v>
          </cell>
          <cell r="P1141">
            <v>89000</v>
          </cell>
          <cell r="T1141" t="str">
            <v>Bueno</v>
          </cell>
          <cell r="U1141" t="str">
            <v>N/T</v>
          </cell>
        </row>
        <row r="1142">
          <cell r="J1142" t="str">
            <v>42-05-02-01-1134</v>
          </cell>
          <cell r="K1142" t="str">
            <v>42-3407</v>
          </cell>
          <cell r="L1142" t="str">
            <v>42-05-02-01-1134</v>
          </cell>
          <cell r="M1142" t="str">
            <v>Test roschach manual interpretacion y laminas</v>
          </cell>
          <cell r="O1142" t="str">
            <v>EQUIPOS CLINICOS</v>
          </cell>
          <cell r="P1142">
            <v>260000</v>
          </cell>
          <cell r="T1142" t="str">
            <v>Bueno</v>
          </cell>
          <cell r="U1142" t="str">
            <v>N/T</v>
          </cell>
        </row>
        <row r="1143">
          <cell r="J1143" t="str">
            <v>42-04-02-00-1135</v>
          </cell>
          <cell r="K1143" t="str">
            <v>42-2003</v>
          </cell>
          <cell r="L1143" t="str">
            <v>42-04-02-00-1135</v>
          </cell>
          <cell r="M1143" t="str">
            <v>Silla Ergonometrica color azul, 5 ruedas ( MEL )</v>
          </cell>
          <cell r="O1143" t="str">
            <v>SILLAS</v>
          </cell>
          <cell r="P1143">
            <v>42400</v>
          </cell>
          <cell r="T1143" t="str">
            <v>Bueno</v>
          </cell>
          <cell r="U1143" t="str">
            <v>N/T</v>
          </cell>
        </row>
        <row r="1144">
          <cell r="J1144" t="str">
            <v>42-04-02-00-1136</v>
          </cell>
          <cell r="K1144" t="str">
            <v>42-1338</v>
          </cell>
          <cell r="L1144" t="str">
            <v>42-04-02-00-1136</v>
          </cell>
          <cell r="M1144" t="str">
            <v>Silla mixta asiento y respaldo en formalita café claro</v>
          </cell>
          <cell r="O1144" t="str">
            <v>SILLAS</v>
          </cell>
          <cell r="P1144">
            <v>6095</v>
          </cell>
          <cell r="T1144" t="str">
            <v>Bueno</v>
          </cell>
          <cell r="U1144" t="str">
            <v>N/T</v>
          </cell>
        </row>
        <row r="1145">
          <cell r="J1145" t="str">
            <v>42-04-02-00-1137</v>
          </cell>
          <cell r="K1145" t="str">
            <v>42-910</v>
          </cell>
          <cell r="L1145" t="str">
            <v>42-04-02-00-1137</v>
          </cell>
          <cell r="M1145" t="str">
            <v>Silla mixta asiento y respaldo en formalita café claro</v>
          </cell>
          <cell r="O1145" t="str">
            <v>SILLAS</v>
          </cell>
          <cell r="P1145">
            <v>6095</v>
          </cell>
          <cell r="T1145" t="str">
            <v>Bueno</v>
          </cell>
          <cell r="U1145" t="str">
            <v>N/T</v>
          </cell>
        </row>
        <row r="1146">
          <cell r="J1146" t="str">
            <v>42-04-02-00-1138</v>
          </cell>
          <cell r="K1146" t="str">
            <v>42-2341</v>
          </cell>
          <cell r="L1146" t="str">
            <v>42-04-02-00-1138</v>
          </cell>
          <cell r="M1146" t="str">
            <v>Silla para casino, metálica asiento y respaldo de formalita</v>
          </cell>
          <cell r="O1146" t="str">
            <v>SILLAS</v>
          </cell>
          <cell r="P1146">
            <v>6095</v>
          </cell>
          <cell r="T1146" t="str">
            <v>Bueno</v>
          </cell>
          <cell r="U1146" t="str">
            <v>N/T</v>
          </cell>
        </row>
        <row r="1147">
          <cell r="J1147" t="str">
            <v>42-04-02-00-1139</v>
          </cell>
          <cell r="K1147" t="str">
            <v>42-929</v>
          </cell>
          <cell r="L1147" t="str">
            <v>42-04-02-00-1139</v>
          </cell>
          <cell r="M1147" t="str">
            <v>Silla mixta asiento y respaldo en formalita crema</v>
          </cell>
          <cell r="O1147" t="str">
            <v>SILLAS</v>
          </cell>
          <cell r="P1147">
            <v>42500</v>
          </cell>
          <cell r="T1147" t="str">
            <v>Bueno</v>
          </cell>
          <cell r="U1147" t="str">
            <v>N/T</v>
          </cell>
        </row>
        <row r="1148">
          <cell r="J1148" t="str">
            <v>42-04-06-00-1140</v>
          </cell>
          <cell r="K1148" t="str">
            <v>42-3342</v>
          </cell>
          <cell r="L1148" t="str">
            <v>42-04-06-00-1140</v>
          </cell>
          <cell r="M1148" t="str">
            <v>Repisa masisa enchapada 3 divisiones</v>
          </cell>
          <cell r="O1148" t="str">
            <v>REPISA</v>
          </cell>
          <cell r="P1148">
            <v>35000</v>
          </cell>
          <cell r="T1148" t="str">
            <v>Bueno</v>
          </cell>
          <cell r="U1148" t="str">
            <v>N/T</v>
          </cell>
        </row>
        <row r="1149">
          <cell r="J1149" t="str">
            <v>42-05-01-01-1141</v>
          </cell>
          <cell r="K1149" t="str">
            <v>42-1970</v>
          </cell>
          <cell r="L1149" t="str">
            <v>42-05-01-01-1141</v>
          </cell>
          <cell r="M1149" t="str">
            <v>Citófono/ teléfono marca Nortel Network, Modelo 7000</v>
          </cell>
          <cell r="O1149" t="str">
            <v>EQUIPO DE OFICINA</v>
          </cell>
          <cell r="P1149">
            <v>36000</v>
          </cell>
          <cell r="T1149" t="str">
            <v>Bueno</v>
          </cell>
          <cell r="U1149" t="str">
            <v>Nortel Network</v>
          </cell>
        </row>
        <row r="1150">
          <cell r="J1150" t="str">
            <v>42-05-02-01-1142</v>
          </cell>
          <cell r="K1150" t="str">
            <v>42-686</v>
          </cell>
          <cell r="L1150" t="str">
            <v>42-05-02-01-1142</v>
          </cell>
          <cell r="M1150" t="str">
            <v>Camilla metálica mesa atención de parto con colchoneta color café</v>
          </cell>
          <cell r="O1150" t="str">
            <v>EQUIPOS CLINICOS</v>
          </cell>
          <cell r="P1150">
            <v>115000</v>
          </cell>
          <cell r="T1150" t="str">
            <v>Bueno</v>
          </cell>
          <cell r="U1150" t="str">
            <v>N/T</v>
          </cell>
        </row>
        <row r="1151">
          <cell r="J1151" t="str">
            <v>42-04-06-00-1143</v>
          </cell>
          <cell r="K1151" t="str">
            <v>42-688</v>
          </cell>
          <cell r="L1151" t="str">
            <v>42-04-06-00-1143</v>
          </cell>
          <cell r="M1151" t="str">
            <v>Vitrina metálica con 2 puertas de vidrio</v>
          </cell>
          <cell r="O1151" t="str">
            <v>REPISA</v>
          </cell>
          <cell r="P1151">
            <v>80000</v>
          </cell>
          <cell r="T1151" t="str">
            <v>Bueno</v>
          </cell>
          <cell r="U1151" t="str">
            <v>N/T</v>
          </cell>
        </row>
        <row r="1152">
          <cell r="J1152" t="str">
            <v>42-05-02-01-1144</v>
          </cell>
          <cell r="K1152" t="str">
            <v>42-689</v>
          </cell>
          <cell r="L1152" t="str">
            <v>42-05-02-01-1144</v>
          </cell>
          <cell r="M1152" t="str">
            <v>Mesa ac/inox., 4 ruedas, colchoneta café</v>
          </cell>
          <cell r="O1152" t="str">
            <v>EQUIPOS CLINICOS</v>
          </cell>
          <cell r="P1152">
            <v>120000</v>
          </cell>
          <cell r="T1152" t="str">
            <v>Bueno</v>
          </cell>
          <cell r="U1152" t="str">
            <v>N/T</v>
          </cell>
        </row>
        <row r="1153">
          <cell r="J1153" t="str">
            <v>42-04-07-00-1145</v>
          </cell>
          <cell r="K1153" t="str">
            <v>42-690</v>
          </cell>
          <cell r="L1153" t="str">
            <v>42-04-07-00-1145</v>
          </cell>
          <cell r="M1153" t="str">
            <v>Carro metálico acero inoxidable, 2 repisas, 4 ruedas</v>
          </cell>
          <cell r="O1153" t="str">
            <v>OTROS</v>
          </cell>
          <cell r="P1153">
            <v>24900</v>
          </cell>
          <cell r="T1153" t="str">
            <v>Bueno</v>
          </cell>
          <cell r="U1153" t="str">
            <v>N/T</v>
          </cell>
        </row>
        <row r="1154">
          <cell r="J1154" t="str">
            <v>42-04-07-00-1146</v>
          </cell>
          <cell r="K1154" t="str">
            <v>42-2670</v>
          </cell>
          <cell r="L1154" t="str">
            <v>42-04-07-00-1146</v>
          </cell>
          <cell r="M1154" t="str">
            <v>Sillón madera pino oregón parto natural</v>
          </cell>
          <cell r="O1154" t="str">
            <v>OTROS</v>
          </cell>
          <cell r="P1154">
            <v>150000</v>
          </cell>
          <cell r="T1154" t="str">
            <v>Bueno</v>
          </cell>
          <cell r="U1154" t="str">
            <v>N/T</v>
          </cell>
        </row>
        <row r="1155">
          <cell r="J1155" t="str">
            <v>42-04-07-00-1147</v>
          </cell>
          <cell r="K1155" t="str">
            <v>42-691</v>
          </cell>
          <cell r="L1155" t="str">
            <v>42-04-07-00-1147</v>
          </cell>
          <cell r="M1155" t="str">
            <v>Piso giratorio metálico con asiento de tevinil café</v>
          </cell>
          <cell r="O1155" t="str">
            <v>OTROS</v>
          </cell>
          <cell r="P1155">
            <v>7900</v>
          </cell>
          <cell r="T1155" t="str">
            <v>Bueno</v>
          </cell>
          <cell r="U1155" t="str">
            <v>N/T</v>
          </cell>
        </row>
        <row r="1156">
          <cell r="J1156" t="str">
            <v>42-05-02-01-1148</v>
          </cell>
          <cell r="K1156" t="str">
            <v>42-692</v>
          </cell>
          <cell r="L1156" t="str">
            <v>42-05-02-01-1148</v>
          </cell>
          <cell r="M1156" t="str">
            <v>Escabel mixto con peldaños blancos</v>
          </cell>
          <cell r="O1156" t="str">
            <v>EQUIPOS CLINICOS</v>
          </cell>
          <cell r="P1156">
            <v>14280</v>
          </cell>
          <cell r="T1156" t="str">
            <v>Bueno</v>
          </cell>
          <cell r="U1156" t="str">
            <v>N/T</v>
          </cell>
        </row>
        <row r="1157">
          <cell r="J1157" t="str">
            <v>42-04-07-00-1149</v>
          </cell>
          <cell r="K1157" t="str">
            <v>42-693</v>
          </cell>
          <cell r="L1157" t="str">
            <v>42-04-07-00-1149</v>
          </cell>
          <cell r="M1157" t="str">
            <v>Basurero con pedal acero inoxidable</v>
          </cell>
          <cell r="O1157" t="str">
            <v>OTROS</v>
          </cell>
          <cell r="P1157">
            <v>3500</v>
          </cell>
          <cell r="T1157" t="str">
            <v>Bueno</v>
          </cell>
          <cell r="U1157" t="str">
            <v>N/T</v>
          </cell>
        </row>
        <row r="1158">
          <cell r="J1158" t="str">
            <v>42-05-02-01-1150</v>
          </cell>
          <cell r="K1158" t="str">
            <v>42-694</v>
          </cell>
          <cell r="L1158" t="str">
            <v>42-05-02-01-1150</v>
          </cell>
          <cell r="M1158" t="str">
            <v>Podómetro de madera</v>
          </cell>
          <cell r="O1158" t="str">
            <v>EQUIPOS CLINICOS</v>
          </cell>
          <cell r="P1158">
            <v>19000</v>
          </cell>
          <cell r="T1158" t="str">
            <v>Bueno</v>
          </cell>
          <cell r="U1158" t="str">
            <v>N/T</v>
          </cell>
        </row>
        <row r="1159">
          <cell r="J1159" t="str">
            <v>42-05-02-01-1151</v>
          </cell>
          <cell r="K1159" t="str">
            <v>42-695</v>
          </cell>
          <cell r="L1159" t="str">
            <v>42-05-02-01-1151</v>
          </cell>
          <cell r="M1159" t="str">
            <v>Balanza de 30 libras marca Detecto</v>
          </cell>
          <cell r="O1159" t="str">
            <v>EQUIPOS CLINICOS</v>
          </cell>
          <cell r="P1159">
            <v>40000</v>
          </cell>
          <cell r="T1159" t="str">
            <v>Bueno</v>
          </cell>
          <cell r="U1159" t="str">
            <v>N/T</v>
          </cell>
        </row>
        <row r="1160">
          <cell r="J1160" t="str">
            <v>42-05-02-01-1152</v>
          </cell>
          <cell r="K1160" t="str">
            <v>42-3446</v>
          </cell>
          <cell r="L1160" t="str">
            <v>42-05-02-01-1152</v>
          </cell>
          <cell r="M1160" t="str">
            <v>Eco doppler fetal portatil marca jumper mod. Jpd-100 A  S/N 7633100A0 mas cargador de bateria</v>
          </cell>
          <cell r="O1160" t="str">
            <v>EQUIPOS CLINICOS</v>
          </cell>
          <cell r="P1160">
            <v>60000</v>
          </cell>
          <cell r="T1160" t="str">
            <v>Bueno</v>
          </cell>
          <cell r="U1160" t="str">
            <v>Jumper</v>
          </cell>
        </row>
        <row r="1161">
          <cell r="J1161" t="str">
            <v>42-04-01-00-1153</v>
          </cell>
          <cell r="K1161" t="str">
            <v>42-696</v>
          </cell>
          <cell r="L1161" t="str">
            <v>42-04-01-00-1153</v>
          </cell>
          <cell r="M1161" t="str">
            <v>Mesa Mayo de 32x47 cms. de acero, pedestal de 4 ruedas</v>
          </cell>
          <cell r="O1161" t="str">
            <v>MESAS</v>
          </cell>
          <cell r="P1161">
            <v>54900</v>
          </cell>
          <cell r="T1161" t="str">
            <v>Bueno</v>
          </cell>
          <cell r="U1161" t="str">
            <v>N/T</v>
          </cell>
        </row>
        <row r="1162">
          <cell r="J1162" t="str">
            <v>42-05-02-01-1154</v>
          </cell>
          <cell r="K1162" t="str">
            <v>42-2671</v>
          </cell>
          <cell r="L1162" t="str">
            <v>42-05-02-01-1154</v>
          </cell>
          <cell r="M1162" t="str">
            <v>Carro metálico porta oxigeno grande color plomo</v>
          </cell>
          <cell r="O1162" t="str">
            <v>EQUIPOS CLINICOS</v>
          </cell>
          <cell r="P1162">
            <v>120000</v>
          </cell>
          <cell r="T1162" t="str">
            <v>Bueno</v>
          </cell>
          <cell r="U1162" t="str">
            <v>N/T</v>
          </cell>
        </row>
        <row r="1163">
          <cell r="J1163" t="str">
            <v>42-04-07-00-1155</v>
          </cell>
          <cell r="K1163" t="str">
            <v>42-2668</v>
          </cell>
          <cell r="L1163" t="str">
            <v>42-04-07-00-1155</v>
          </cell>
          <cell r="M1163" t="str">
            <v>Dispensador de jabón</v>
          </cell>
          <cell r="O1163" t="str">
            <v>OTROS</v>
          </cell>
          <cell r="P1163">
            <v>17000</v>
          </cell>
          <cell r="T1163" t="str">
            <v>Bueno</v>
          </cell>
          <cell r="U1163" t="str">
            <v>N/T</v>
          </cell>
        </row>
        <row r="1164">
          <cell r="J1164" t="str">
            <v>42-05-01-01-1156</v>
          </cell>
          <cell r="K1164" t="str">
            <v>42-698</v>
          </cell>
          <cell r="L1164" t="str">
            <v>42-05-01-01-1156</v>
          </cell>
          <cell r="M1164" t="str">
            <v>Reloj mural</v>
          </cell>
          <cell r="N1164">
            <v>1</v>
          </cell>
          <cell r="O1164" t="str">
            <v>EQUIPO DE OFICINA</v>
          </cell>
          <cell r="P1164">
            <v>7500</v>
          </cell>
          <cell r="T1164" t="str">
            <v>Bueno</v>
          </cell>
          <cell r="U1164" t="str">
            <v>N/T</v>
          </cell>
        </row>
        <row r="1165">
          <cell r="J1165" t="str">
            <v>42-05-02-01-1157</v>
          </cell>
          <cell r="K1165" t="str">
            <v>42-699</v>
          </cell>
          <cell r="L1165" t="str">
            <v>42-05-02-01-1157</v>
          </cell>
          <cell r="M1165" t="str">
            <v xml:space="preserve">Cuna de procedimiento para atención de recién nacido (calor radiante)  marca IRC con 4 bandejas, máquina de aspiración y administración de oxígeno </v>
          </cell>
          <cell r="O1165" t="str">
            <v>EQUIPOS CLINICOS</v>
          </cell>
          <cell r="P1165">
            <v>403648</v>
          </cell>
          <cell r="T1165" t="str">
            <v>Bueno</v>
          </cell>
          <cell r="U1165" t="str">
            <v>N/T</v>
          </cell>
        </row>
        <row r="1166">
          <cell r="J1166" t="str">
            <v>42-05-02-01-1158</v>
          </cell>
          <cell r="K1166" t="str">
            <v>42-1221</v>
          </cell>
          <cell r="L1166" t="str">
            <v>42-05-02-01-1158</v>
          </cell>
          <cell r="M1166" t="str">
            <v>Máquina de aspiración marca Medi - Pump Mod. 1132C 230V S/N° 0000371</v>
          </cell>
          <cell r="O1166" t="str">
            <v>EQUIPOS CLINICOS</v>
          </cell>
          <cell r="P1166">
            <v>130000</v>
          </cell>
          <cell r="T1166" t="str">
            <v>Bueno</v>
          </cell>
          <cell r="U1166" t="str">
            <v>Medi</v>
          </cell>
        </row>
        <row r="1167">
          <cell r="J1167" t="str">
            <v>42-05-02-01-1159</v>
          </cell>
          <cell r="K1167" t="str">
            <v>42-659</v>
          </cell>
          <cell r="L1167" t="str">
            <v>42-05-02-01-1159</v>
          </cell>
          <cell r="M1167" t="str">
            <v>Maleta azul de 50x23x25 cms. marca Rubbermaid portadora de equipo para atención al recién nacido</v>
          </cell>
          <cell r="O1167" t="str">
            <v>EQUIPOS CLINICOS</v>
          </cell>
          <cell r="P1167">
            <v>6500</v>
          </cell>
          <cell r="T1167" t="str">
            <v>Bueno</v>
          </cell>
          <cell r="U1167" t="str">
            <v>N/T</v>
          </cell>
        </row>
        <row r="1168">
          <cell r="J1168" t="str">
            <v>42-05-02-01-1160</v>
          </cell>
          <cell r="K1168" t="str">
            <v>42-2180</v>
          </cell>
          <cell r="L1168" t="str">
            <v>42-05-02-01-1160</v>
          </cell>
          <cell r="M1168" t="str">
            <v>Manómetro de oxígeno Sharp c/humidificador</v>
          </cell>
          <cell r="O1168" t="str">
            <v>EQUIPOS CLINICOS</v>
          </cell>
          <cell r="P1168">
            <v>55000</v>
          </cell>
          <cell r="T1168" t="str">
            <v>Bueno</v>
          </cell>
          <cell r="U1168" t="str">
            <v>Sharp</v>
          </cell>
        </row>
        <row r="1169">
          <cell r="J1169" t="str">
            <v>42-05-02-01-1161</v>
          </cell>
          <cell r="K1169" t="str">
            <v>42-1454</v>
          </cell>
          <cell r="L1169" t="str">
            <v>42-05-02-01-1161</v>
          </cell>
          <cell r="M1169" t="str">
            <v>Ambú neonatal marca Infant / Rescu-Bag</v>
          </cell>
          <cell r="O1169" t="str">
            <v>EQUIPOS CLINICOS</v>
          </cell>
          <cell r="P1169">
            <v>58950</v>
          </cell>
          <cell r="T1169" t="str">
            <v>Bueno</v>
          </cell>
          <cell r="U1169" t="str">
            <v>Infant</v>
          </cell>
        </row>
        <row r="1170">
          <cell r="J1170" t="str">
            <v>42-05-02-01-1162</v>
          </cell>
          <cell r="K1170" t="str">
            <v>42-2669</v>
          </cell>
          <cell r="L1170" t="str">
            <v>42-05-02-01-1162</v>
          </cell>
          <cell r="M1170" t="str">
            <v>Ambú neonatal</v>
          </cell>
          <cell r="O1170" t="str">
            <v>EQUIPOS CLINICOS</v>
          </cell>
          <cell r="P1170">
            <v>58950</v>
          </cell>
          <cell r="T1170" t="str">
            <v>Bueno</v>
          </cell>
          <cell r="U1170" t="str">
            <v>N/T</v>
          </cell>
        </row>
        <row r="1171">
          <cell r="J1171" t="str">
            <v>42-04-07-00-1163</v>
          </cell>
          <cell r="K1171" t="str">
            <v>42-697</v>
          </cell>
          <cell r="L1171" t="str">
            <v>42-04-07-00-1163</v>
          </cell>
          <cell r="M1171" t="str">
            <v>Lámpara pedestal marca Praxila</v>
          </cell>
          <cell r="N1171">
            <v>1</v>
          </cell>
          <cell r="O1171" t="str">
            <v>OTROS</v>
          </cell>
          <cell r="P1171">
            <v>3790</v>
          </cell>
          <cell r="T1171" t="str">
            <v>Bueno</v>
          </cell>
          <cell r="U1171" t="str">
            <v>Praxila</v>
          </cell>
        </row>
        <row r="1172">
          <cell r="J1172" t="str">
            <v>42-04-07-00-1164</v>
          </cell>
          <cell r="K1172" t="str">
            <v>42-2181</v>
          </cell>
          <cell r="L1172" t="str">
            <v>42-04-07-00-1164</v>
          </cell>
          <cell r="M1172" t="str">
            <v>Lámpara infrarrojo</v>
          </cell>
          <cell r="N1172">
            <v>1</v>
          </cell>
          <cell r="O1172" t="str">
            <v>OTROS</v>
          </cell>
          <cell r="P1172">
            <v>4230</v>
          </cell>
          <cell r="T1172" t="str">
            <v>Bueno</v>
          </cell>
          <cell r="U1172" t="str">
            <v>N/T</v>
          </cell>
        </row>
        <row r="1173">
          <cell r="J1173" t="str">
            <v>42-05-02-01-1165</v>
          </cell>
          <cell r="K1173" t="str">
            <v>42-2182</v>
          </cell>
          <cell r="L1173" t="str">
            <v>42-05-02-01-1165</v>
          </cell>
          <cell r="M1173" t="str">
            <v>Laringoscopio neonatal marca Welch Allyn 68500</v>
          </cell>
          <cell r="O1173" t="str">
            <v>EQUIPOS CLINICOS</v>
          </cell>
          <cell r="P1173">
            <v>95000</v>
          </cell>
          <cell r="T1173" t="str">
            <v>Bueno</v>
          </cell>
          <cell r="U1173" t="str">
            <v>Welch</v>
          </cell>
        </row>
        <row r="1174">
          <cell r="J1174" t="str">
            <v>42-05-02-01-1166</v>
          </cell>
          <cell r="K1174" t="str">
            <v>42-2183</v>
          </cell>
          <cell r="L1174" t="str">
            <v>42-05-02-01-1166</v>
          </cell>
          <cell r="M1174" t="str">
            <v>Laringoscopio neonatal marca Gowllands</v>
          </cell>
          <cell r="O1174" t="str">
            <v>EQUIPOS CLINICOS</v>
          </cell>
          <cell r="P1174">
            <v>95000</v>
          </cell>
          <cell r="T1174" t="str">
            <v>Bueno</v>
          </cell>
          <cell r="U1174" t="str">
            <v>Gowllands</v>
          </cell>
        </row>
        <row r="1175">
          <cell r="J1175" t="str">
            <v>42-04-04-00-1167</v>
          </cell>
          <cell r="K1175" t="str">
            <v>42-2184</v>
          </cell>
          <cell r="L1175" t="str">
            <v>42-04-04-00-1167</v>
          </cell>
          <cell r="M1175" t="str">
            <v>Mueble de masisa y formalita blanco con 6 puertas, 1 lavamanos con llave de combinación</v>
          </cell>
          <cell r="O1175" t="str">
            <v>MUEBLES DE COCINA</v>
          </cell>
          <cell r="P1175">
            <v>75000</v>
          </cell>
          <cell r="T1175" t="str">
            <v>Bueno</v>
          </cell>
          <cell r="U1175" t="str">
            <v>N/T</v>
          </cell>
        </row>
        <row r="1176">
          <cell r="J1176" t="str">
            <v>42-04-07-00-1168</v>
          </cell>
          <cell r="K1176" t="str">
            <v>42-2667</v>
          </cell>
          <cell r="L1176" t="str">
            <v>42-04-07-00-1168</v>
          </cell>
          <cell r="M1176" t="str">
            <v>Espejo de 80x40 cms.</v>
          </cell>
          <cell r="O1176" t="str">
            <v>OTROS</v>
          </cell>
          <cell r="P1176">
            <v>10000</v>
          </cell>
          <cell r="T1176" t="str">
            <v>Bueno</v>
          </cell>
          <cell r="U1176" t="str">
            <v>N/T</v>
          </cell>
        </row>
        <row r="1177">
          <cell r="J1177" t="str">
            <v>42-04-07-00-1169</v>
          </cell>
          <cell r="K1177" t="str">
            <v>42-563</v>
          </cell>
          <cell r="L1177" t="str">
            <v>42-04-07-00-1169</v>
          </cell>
          <cell r="M1177" t="str">
            <v>Percha de madera de 4 ganchos</v>
          </cell>
          <cell r="O1177" t="str">
            <v>OTROS</v>
          </cell>
          <cell r="P1177">
            <v>12000</v>
          </cell>
          <cell r="T1177" t="str">
            <v>Bueno</v>
          </cell>
          <cell r="U1177" t="str">
            <v>N/T</v>
          </cell>
        </row>
        <row r="1178">
          <cell r="J1178" t="str">
            <v>42-05-02-01-1170</v>
          </cell>
          <cell r="K1178" t="str">
            <v>42-2996</v>
          </cell>
          <cell r="L1178" t="str">
            <v>42-05-02-01-1170</v>
          </cell>
          <cell r="M1178" t="str">
            <v>Catre clínico marca Hope Full</v>
          </cell>
          <cell r="O1178" t="str">
            <v>EQUIPOS CLINICOS</v>
          </cell>
          <cell r="P1178">
            <v>816340</v>
          </cell>
          <cell r="T1178" t="str">
            <v>Bueno</v>
          </cell>
          <cell r="U1178" t="str">
            <v>Hope Full</v>
          </cell>
        </row>
        <row r="1179">
          <cell r="J1179" t="str">
            <v>42-05-02-01-1171</v>
          </cell>
          <cell r="K1179" t="str">
            <v>42-2997</v>
          </cell>
          <cell r="L1179" t="str">
            <v>42-05-02-01-1171</v>
          </cell>
          <cell r="M1179" t="str">
            <v>Catre clínico marca Hope Full</v>
          </cell>
          <cell r="O1179" t="str">
            <v>EQUIPOS CLINICOS</v>
          </cell>
          <cell r="P1179">
            <v>816340</v>
          </cell>
          <cell r="T1179" t="str">
            <v>Bueno</v>
          </cell>
          <cell r="U1179" t="str">
            <v>Hope Full</v>
          </cell>
        </row>
        <row r="1180">
          <cell r="J1180" t="str">
            <v>42-05-02-01-1172</v>
          </cell>
          <cell r="K1180" t="str">
            <v>42-2998</v>
          </cell>
          <cell r="L1180" t="str">
            <v>42-05-02-01-1172</v>
          </cell>
          <cell r="M1180" t="str">
            <v>Catre clínico marca Hope Full</v>
          </cell>
          <cell r="O1180" t="str">
            <v>EQUIPOS CLINICOS</v>
          </cell>
          <cell r="P1180">
            <v>816340</v>
          </cell>
          <cell r="T1180" t="str">
            <v>Bueno</v>
          </cell>
          <cell r="U1180" t="str">
            <v>Hope Full</v>
          </cell>
        </row>
        <row r="1181">
          <cell r="J1181" t="str">
            <v>42-05-02-01-1173</v>
          </cell>
          <cell r="K1181" t="str">
            <v>42-2999</v>
          </cell>
          <cell r="L1181" t="str">
            <v>42-05-02-01-1173</v>
          </cell>
          <cell r="M1181" t="str">
            <v>Catre clínico marca Hope Full</v>
          </cell>
          <cell r="O1181" t="str">
            <v>EQUIPOS CLINICOS</v>
          </cell>
          <cell r="P1181">
            <v>816340</v>
          </cell>
          <cell r="T1181" t="str">
            <v>Bueno</v>
          </cell>
          <cell r="U1181" t="str">
            <v>Hope Full</v>
          </cell>
        </row>
        <row r="1182">
          <cell r="J1182" t="str">
            <v>42-05-02-01-1174</v>
          </cell>
          <cell r="K1182" t="str">
            <v>42-3000</v>
          </cell>
          <cell r="L1182" t="str">
            <v>42-05-02-01-1174</v>
          </cell>
          <cell r="M1182" t="str">
            <v>Catre clínico marca Hope Full</v>
          </cell>
          <cell r="O1182" t="str">
            <v>EQUIPOS CLINICOS</v>
          </cell>
          <cell r="P1182">
            <v>816340</v>
          </cell>
          <cell r="T1182" t="str">
            <v>Bueno</v>
          </cell>
          <cell r="U1182" t="str">
            <v>Hope Full</v>
          </cell>
        </row>
        <row r="1183">
          <cell r="J1183" t="str">
            <v>42-05-02-01-1175</v>
          </cell>
          <cell r="K1183" t="str">
            <v>42-3001</v>
          </cell>
          <cell r="L1183" t="str">
            <v>42-05-02-01-1175</v>
          </cell>
          <cell r="M1183" t="str">
            <v>Catre clínico marca Hope Full</v>
          </cell>
          <cell r="O1183" t="str">
            <v>EQUIPOS CLINICOS</v>
          </cell>
          <cell r="P1183">
            <v>816340</v>
          </cell>
          <cell r="T1183" t="str">
            <v>Bueno</v>
          </cell>
          <cell r="U1183" t="str">
            <v>Hope Full</v>
          </cell>
        </row>
        <row r="1184">
          <cell r="J1184" t="str">
            <v>42-04-07-00-1176</v>
          </cell>
          <cell r="K1184" t="str">
            <v>42-3002</v>
          </cell>
          <cell r="L1184" t="str">
            <v>42-04-07-00-1176</v>
          </cell>
          <cell r="M1184" t="str">
            <v>Velador metálico 1 cajón, 1 puerta masisa color café</v>
          </cell>
          <cell r="O1184" t="str">
            <v>OTROS</v>
          </cell>
          <cell r="P1184">
            <v>15000</v>
          </cell>
          <cell r="T1184" t="str">
            <v>Bueno</v>
          </cell>
          <cell r="U1184" t="str">
            <v>N/T</v>
          </cell>
        </row>
        <row r="1185">
          <cell r="J1185" t="str">
            <v>42-04-07-00-1177</v>
          </cell>
          <cell r="K1185" t="str">
            <v>42-3003</v>
          </cell>
          <cell r="L1185" t="str">
            <v>42-04-07-00-1177</v>
          </cell>
          <cell r="M1185" t="str">
            <v>Velador metálico 1 cajón, 1 puerta masisa color café</v>
          </cell>
          <cell r="O1185" t="str">
            <v>OTROS</v>
          </cell>
          <cell r="P1185">
            <v>15000</v>
          </cell>
          <cell r="T1185" t="str">
            <v>Bueno</v>
          </cell>
          <cell r="U1185" t="str">
            <v>N/T</v>
          </cell>
        </row>
        <row r="1186">
          <cell r="J1186" t="str">
            <v>42-04-07-00-1178</v>
          </cell>
          <cell r="K1186" t="str">
            <v>42-3004</v>
          </cell>
          <cell r="L1186" t="str">
            <v>42-04-07-00-1178</v>
          </cell>
          <cell r="M1186" t="str">
            <v>Velador metálico 1 cajón, 1 puerta masisa color café</v>
          </cell>
          <cell r="O1186" t="str">
            <v>OTROS</v>
          </cell>
          <cell r="P1186">
            <v>15000</v>
          </cell>
          <cell r="T1186" t="str">
            <v>Bueno</v>
          </cell>
          <cell r="U1186" t="str">
            <v>N/T</v>
          </cell>
        </row>
        <row r="1187">
          <cell r="J1187" t="str">
            <v>42-04-07-00-1179</v>
          </cell>
          <cell r="K1187" t="str">
            <v>42-3005</v>
          </cell>
          <cell r="L1187" t="str">
            <v>42-04-07-00-1179</v>
          </cell>
          <cell r="M1187" t="str">
            <v>Velador metálico 1 cajón, 1 puerta masisa color café</v>
          </cell>
          <cell r="O1187" t="str">
            <v>OTROS</v>
          </cell>
          <cell r="P1187">
            <v>15000</v>
          </cell>
          <cell r="T1187" t="str">
            <v>Bueno</v>
          </cell>
          <cell r="U1187" t="str">
            <v>N/T</v>
          </cell>
        </row>
        <row r="1188">
          <cell r="J1188" t="str">
            <v>42-04-07-00-1180</v>
          </cell>
          <cell r="K1188" t="str">
            <v>42-3006</v>
          </cell>
          <cell r="L1188" t="str">
            <v>42-04-07-00-1180</v>
          </cell>
          <cell r="M1188" t="str">
            <v>Velador metálico 1 cajón, 1 puerta masisa color café</v>
          </cell>
          <cell r="O1188" t="str">
            <v>OTROS</v>
          </cell>
          <cell r="P1188">
            <v>15000</v>
          </cell>
          <cell r="T1188" t="str">
            <v>Bueno</v>
          </cell>
          <cell r="U1188" t="str">
            <v>N/T</v>
          </cell>
        </row>
        <row r="1189">
          <cell r="J1189" t="str">
            <v>42-04-07-00-1181</v>
          </cell>
          <cell r="K1189" t="str">
            <v>42-3007</v>
          </cell>
          <cell r="L1189" t="str">
            <v>42-04-07-00-1181</v>
          </cell>
          <cell r="M1189" t="str">
            <v>Velador metálico 1 cajón, 1 puerta masisa color café</v>
          </cell>
          <cell r="O1189" t="str">
            <v>OTROS</v>
          </cell>
          <cell r="P1189">
            <v>15000</v>
          </cell>
          <cell r="T1189" t="str">
            <v>Bueno</v>
          </cell>
          <cell r="U1189" t="str">
            <v>N/T</v>
          </cell>
        </row>
        <row r="1190">
          <cell r="J1190" t="str">
            <v>42-04-01-00-1182</v>
          </cell>
          <cell r="K1190" t="str">
            <v>42-3034</v>
          </cell>
          <cell r="L1190" t="str">
            <v>42-04-01-00-1182</v>
          </cell>
          <cell r="M1190" t="str">
            <v>Mesa lateral metálica con cubierta melamina, 4 ruedas color plomo</v>
          </cell>
          <cell r="O1190" t="str">
            <v>MESAS</v>
          </cell>
          <cell r="P1190">
            <v>83003</v>
          </cell>
          <cell r="T1190" t="str">
            <v>Bueno</v>
          </cell>
          <cell r="U1190" t="str">
            <v>N/T</v>
          </cell>
        </row>
        <row r="1191">
          <cell r="J1191" t="str">
            <v>42-04-01-00-1183</v>
          </cell>
          <cell r="K1191" t="str">
            <v>42-3031</v>
          </cell>
          <cell r="L1191" t="str">
            <v>42-04-01-00-1183</v>
          </cell>
          <cell r="M1191" t="str">
            <v>Mesa lateral metálica con cubierta melamina, 4 ruedas color plomo</v>
          </cell>
          <cell r="O1191" t="str">
            <v>MESAS</v>
          </cell>
          <cell r="P1191">
            <v>83003</v>
          </cell>
          <cell r="T1191" t="str">
            <v>Bueno</v>
          </cell>
          <cell r="U1191" t="str">
            <v>N/T</v>
          </cell>
        </row>
        <row r="1192">
          <cell r="J1192" t="str">
            <v>42-04-01-00-1184</v>
          </cell>
          <cell r="K1192" t="str">
            <v>42-3010</v>
          </cell>
          <cell r="L1192" t="str">
            <v>42-04-01-00-1184</v>
          </cell>
          <cell r="M1192" t="str">
            <v>Mesa lateral metálica con cubierta melamina, 4 ruedas color plomo</v>
          </cell>
          <cell r="O1192" t="str">
            <v>MESAS</v>
          </cell>
          <cell r="P1192">
            <v>83003</v>
          </cell>
          <cell r="T1192" t="str">
            <v>Bueno</v>
          </cell>
          <cell r="U1192" t="str">
            <v>N/T</v>
          </cell>
        </row>
        <row r="1193">
          <cell r="J1193" t="str">
            <v>42-04-01-00-1185</v>
          </cell>
          <cell r="K1193" t="str">
            <v>42-3011</v>
          </cell>
          <cell r="L1193" t="str">
            <v>42-04-01-00-1185</v>
          </cell>
          <cell r="M1193" t="str">
            <v>Mesa lateral metálica con cubierta melamina, 4 ruedas color plomo</v>
          </cell>
          <cell r="O1193" t="str">
            <v>MESAS</v>
          </cell>
          <cell r="P1193">
            <v>83003</v>
          </cell>
          <cell r="T1193" t="str">
            <v>Bueno</v>
          </cell>
          <cell r="U1193" t="str">
            <v>N/T</v>
          </cell>
        </row>
        <row r="1194">
          <cell r="J1194" t="str">
            <v>42-04-01-00-1186</v>
          </cell>
          <cell r="K1194" t="str">
            <v>42-3012</v>
          </cell>
          <cell r="L1194" t="str">
            <v>42-04-01-00-1186</v>
          </cell>
          <cell r="M1194" t="str">
            <v>Mesa lateral metálica con cubierta melamina, 4 ruedas color plomo</v>
          </cell>
          <cell r="O1194" t="str">
            <v>MESAS</v>
          </cell>
          <cell r="P1194">
            <v>83003</v>
          </cell>
          <cell r="T1194" t="str">
            <v>Bueno</v>
          </cell>
          <cell r="U1194" t="str">
            <v>N/T</v>
          </cell>
        </row>
        <row r="1195">
          <cell r="J1195" t="str">
            <v>42-04-01-00-1187</v>
          </cell>
          <cell r="K1195" t="str">
            <v>42-3037</v>
          </cell>
          <cell r="L1195" t="str">
            <v>42-04-01-00-1187</v>
          </cell>
          <cell r="M1195" t="str">
            <v>Mesa lateral metálica con cubierta melamina, 4 ruedas color plomo</v>
          </cell>
          <cell r="O1195" t="str">
            <v>MESAS</v>
          </cell>
          <cell r="P1195">
            <v>83003</v>
          </cell>
          <cell r="T1195" t="str">
            <v>Bueno</v>
          </cell>
          <cell r="U1195" t="str">
            <v>N/T</v>
          </cell>
        </row>
        <row r="1196">
          <cell r="J1196" t="str">
            <v>42-05-02-01-1188</v>
          </cell>
          <cell r="K1196" t="str">
            <v>42-664</v>
          </cell>
          <cell r="L1196" t="str">
            <v>42-05-02-01-1188</v>
          </cell>
          <cell r="M1196" t="str">
            <v>Carro metálico acero inox. de curaciones con papelero, 4 ruedas, 2 compartimentos</v>
          </cell>
          <cell r="O1196" t="str">
            <v>EQUIPOS CLINICOS</v>
          </cell>
          <cell r="P1196">
            <v>24900</v>
          </cell>
          <cell r="T1196" t="str">
            <v>Bueno</v>
          </cell>
          <cell r="U1196" t="str">
            <v>N/T</v>
          </cell>
        </row>
        <row r="1197">
          <cell r="J1197" t="str">
            <v>42-05-02-01-1189</v>
          </cell>
          <cell r="K1197" t="str">
            <v>42-639</v>
          </cell>
          <cell r="L1197" t="str">
            <v>42-05-02-01-1189</v>
          </cell>
          <cell r="M1197" t="str">
            <v>Cuna metálica de recién nacido</v>
          </cell>
          <cell r="O1197" t="str">
            <v>EQUIPOS CLINICOS</v>
          </cell>
          <cell r="P1197">
            <v>403648</v>
          </cell>
          <cell r="T1197" t="str">
            <v>Bueno</v>
          </cell>
          <cell r="U1197" t="str">
            <v>N/T</v>
          </cell>
        </row>
        <row r="1198">
          <cell r="J1198" t="str">
            <v>42-05-02-01-1190</v>
          </cell>
          <cell r="K1198" t="str">
            <v>42-665</v>
          </cell>
          <cell r="L1198" t="str">
            <v>42-05-02-01-1190</v>
          </cell>
          <cell r="M1198" t="str">
            <v>Cuna metálica de recién nacido</v>
          </cell>
          <cell r="O1198" t="str">
            <v>EQUIPOS CLINICOS</v>
          </cell>
          <cell r="P1198">
            <v>403648</v>
          </cell>
          <cell r="T1198" t="str">
            <v>Bueno</v>
          </cell>
          <cell r="U1198" t="str">
            <v>N/T</v>
          </cell>
        </row>
        <row r="1199">
          <cell r="J1199" t="str">
            <v>42-05-02-01-1191</v>
          </cell>
          <cell r="K1199" t="str">
            <v>42-666</v>
          </cell>
          <cell r="L1199" t="str">
            <v>42-05-02-01-1191</v>
          </cell>
          <cell r="M1199" t="str">
            <v>Cuna metálica de recién nacido</v>
          </cell>
          <cell r="O1199" t="str">
            <v>EQUIPOS CLINICOS</v>
          </cell>
          <cell r="P1199">
            <v>403648</v>
          </cell>
          <cell r="T1199" t="str">
            <v>Bueno</v>
          </cell>
          <cell r="U1199" t="str">
            <v>N/T</v>
          </cell>
        </row>
        <row r="1200">
          <cell r="J1200" t="str">
            <v>42-05-02-01-1192</v>
          </cell>
          <cell r="K1200" t="str">
            <v>42-667</v>
          </cell>
          <cell r="L1200" t="str">
            <v>42-05-02-01-1192</v>
          </cell>
          <cell r="M1200" t="str">
            <v>Cuna metálica de recién nacido</v>
          </cell>
          <cell r="O1200" t="str">
            <v>EQUIPOS CLINICOS</v>
          </cell>
          <cell r="P1200">
            <v>403648</v>
          </cell>
          <cell r="T1200" t="str">
            <v>Bueno</v>
          </cell>
          <cell r="U1200" t="str">
            <v>N/T</v>
          </cell>
        </row>
        <row r="1201">
          <cell r="J1201" t="str">
            <v>42-05-02-01-1193</v>
          </cell>
          <cell r="K1201" t="str">
            <v>42-668</v>
          </cell>
          <cell r="L1201" t="str">
            <v>42-05-02-01-1193</v>
          </cell>
          <cell r="M1201" t="str">
            <v>Cuna metálica de recién nacido</v>
          </cell>
          <cell r="O1201" t="str">
            <v>EQUIPOS CLINICOS</v>
          </cell>
          <cell r="P1201">
            <v>403648</v>
          </cell>
          <cell r="T1201" t="str">
            <v>Bueno</v>
          </cell>
          <cell r="U1201" t="str">
            <v>N/T</v>
          </cell>
        </row>
        <row r="1202">
          <cell r="J1202" t="str">
            <v>42-05-02-01-1194</v>
          </cell>
          <cell r="K1202" t="str">
            <v>42-708</v>
          </cell>
          <cell r="L1202" t="str">
            <v>42-05-02-01-1194</v>
          </cell>
          <cell r="M1202" t="str">
            <v>Cuna metálica de recién nacido</v>
          </cell>
          <cell r="O1202" t="str">
            <v>EQUIPOS CLINICOS</v>
          </cell>
          <cell r="P1202">
            <v>403648</v>
          </cell>
          <cell r="T1202" t="str">
            <v>Bueno</v>
          </cell>
          <cell r="U1202" t="str">
            <v>N/T</v>
          </cell>
        </row>
        <row r="1203">
          <cell r="J1203" t="str">
            <v>42-04-07-00-1195</v>
          </cell>
          <cell r="K1203" t="str">
            <v>42-2676</v>
          </cell>
          <cell r="L1203" t="str">
            <v>42-04-07-00-1195</v>
          </cell>
          <cell r="M1203" t="str">
            <v>Dispensador de jabón</v>
          </cell>
          <cell r="O1203" t="str">
            <v>OTROS</v>
          </cell>
          <cell r="P1203">
            <v>17000</v>
          </cell>
          <cell r="T1203" t="str">
            <v>Bueno</v>
          </cell>
          <cell r="U1203" t="str">
            <v>N/T</v>
          </cell>
        </row>
        <row r="1204">
          <cell r="J1204" t="str">
            <v>42-05-02-01-1196</v>
          </cell>
          <cell r="K1204" t="str">
            <v>42-2186</v>
          </cell>
          <cell r="L1204" t="str">
            <v>42-05-02-01-1196</v>
          </cell>
          <cell r="M1204" t="str">
            <v>Fonendoscopio neonatal</v>
          </cell>
          <cell r="O1204" t="str">
            <v>EQUIPOS CLINICOS</v>
          </cell>
          <cell r="P1204">
            <v>4284</v>
          </cell>
          <cell r="T1204" t="str">
            <v>Bueno</v>
          </cell>
          <cell r="U1204" t="str">
            <v>N/T</v>
          </cell>
        </row>
        <row r="1205">
          <cell r="J1205" t="str">
            <v>42-06-01-00-1197</v>
          </cell>
          <cell r="K1205" t="str">
            <v>42-2993</v>
          </cell>
          <cell r="L1205" t="str">
            <v>42-06-01-00-1197</v>
          </cell>
          <cell r="M1205" t="str">
            <v>Computador Massada P4</v>
          </cell>
          <cell r="O1205" t="str">
            <v>EQUIPOS COMPUTACIONALES Y PERIFÉRICOS</v>
          </cell>
          <cell r="P1205">
            <v>140000</v>
          </cell>
          <cell r="T1205" t="str">
            <v>Bueno</v>
          </cell>
          <cell r="U1205" t="str">
            <v>Massada</v>
          </cell>
        </row>
        <row r="1206">
          <cell r="J1206" t="str">
            <v>42-06-01-00-1198</v>
          </cell>
          <cell r="K1206" t="str">
            <v>42-2994</v>
          </cell>
          <cell r="L1206" t="str">
            <v>42-06-01-00-1198</v>
          </cell>
          <cell r="M1206" t="str">
            <v>Monitor Philips Mod. 105s59 S/Nº 40A2050-813-3A</v>
          </cell>
          <cell r="O1206" t="str">
            <v>EQUIPOS COMPUTACIONALES Y PERIFÉRICOS</v>
          </cell>
          <cell r="P1206">
            <v>14000</v>
          </cell>
          <cell r="T1206" t="str">
            <v>Bueno</v>
          </cell>
          <cell r="U1206" t="str">
            <v>Philips</v>
          </cell>
        </row>
        <row r="1207">
          <cell r="J1207" t="str">
            <v>42-06-01-00-1199</v>
          </cell>
          <cell r="K1207" t="str">
            <v>42-1877</v>
          </cell>
          <cell r="L1207" t="str">
            <v>42-06-01-00-1199</v>
          </cell>
          <cell r="M1207" t="str">
            <v>Teclado Aopen S/Nº 41202554</v>
          </cell>
          <cell r="O1207" t="str">
            <v>EQUIPOS COMPUTACIONALES Y PERIFÉRICOS</v>
          </cell>
          <cell r="P1207">
            <v>4000</v>
          </cell>
          <cell r="T1207" t="str">
            <v>Bueno</v>
          </cell>
          <cell r="U1207" t="str">
            <v>Aopen</v>
          </cell>
        </row>
        <row r="1208">
          <cell r="J1208" t="str">
            <v>42-06-01-00-1200</v>
          </cell>
          <cell r="K1208" t="str">
            <v>42-2995</v>
          </cell>
          <cell r="L1208" t="str">
            <v>42-06-01-00-1200</v>
          </cell>
          <cell r="M1208" t="str">
            <v>Mouse Aopen Mod W-70 S/Nº 60801437MUPB</v>
          </cell>
          <cell r="O1208" t="str">
            <v>EQUIPOS COMPUTACIONALES Y PERIFÉRICOS</v>
          </cell>
          <cell r="P1208">
            <v>3000</v>
          </cell>
          <cell r="T1208" t="str">
            <v>Bueno</v>
          </cell>
          <cell r="U1208" t="str">
            <v>Aopen</v>
          </cell>
        </row>
        <row r="1209">
          <cell r="J1209" t="str">
            <v>42-05-01-01-1201</v>
          </cell>
          <cell r="K1209" t="str">
            <v>42-2190</v>
          </cell>
          <cell r="L1209" t="str">
            <v>42-05-01-01-1201</v>
          </cell>
          <cell r="M1209" t="str">
            <v>Radio CD marca RCA Mod. RCD 002 Cod 0532</v>
          </cell>
          <cell r="O1209" t="str">
            <v>EQUIPO DE OFICINA</v>
          </cell>
          <cell r="P1209">
            <v>56071</v>
          </cell>
          <cell r="T1209" t="str">
            <v>Bueno</v>
          </cell>
          <cell r="U1209" t="str">
            <v>RCA</v>
          </cell>
        </row>
        <row r="1210">
          <cell r="J1210" t="str">
            <v>42-05-01-01-1202</v>
          </cell>
          <cell r="K1210" t="str">
            <v>42-2191</v>
          </cell>
          <cell r="L1210" t="str">
            <v>42-05-01-01-1202</v>
          </cell>
          <cell r="M1210" t="str">
            <v>Reloj mural de madera café</v>
          </cell>
          <cell r="N1210">
            <v>1</v>
          </cell>
          <cell r="O1210" t="str">
            <v>EQUIPO DE OFICINA</v>
          </cell>
          <cell r="P1210">
            <v>7500</v>
          </cell>
          <cell r="T1210" t="str">
            <v>Bueno</v>
          </cell>
          <cell r="U1210" t="str">
            <v>N/T</v>
          </cell>
        </row>
        <row r="1211">
          <cell r="J1211" t="str">
            <v>42-04-07-00-1203</v>
          </cell>
          <cell r="K1211" t="str">
            <v>42-679</v>
          </cell>
          <cell r="L1211" t="str">
            <v>42-04-07-00-1203</v>
          </cell>
          <cell r="M1211" t="str">
            <v>Diván cama, 5 cajones madera natural</v>
          </cell>
          <cell r="O1211" t="str">
            <v>OTROS</v>
          </cell>
          <cell r="P1211">
            <v>70000</v>
          </cell>
          <cell r="T1211" t="str">
            <v>Bueno</v>
          </cell>
          <cell r="U1211" t="str">
            <v>N/T</v>
          </cell>
        </row>
        <row r="1212">
          <cell r="J1212" t="str">
            <v>42-04-02-00-1204</v>
          </cell>
          <cell r="K1212" t="str">
            <v>42-383</v>
          </cell>
          <cell r="L1212" t="str">
            <v>42-04-02-00-1204</v>
          </cell>
          <cell r="M1212" t="str">
            <v>Silla computación con 5 ruedas tevinil color crema con apoyo lumbar</v>
          </cell>
          <cell r="O1212" t="str">
            <v>SILLAS</v>
          </cell>
          <cell r="P1212">
            <v>42500</v>
          </cell>
          <cell r="T1212" t="str">
            <v>Bueno</v>
          </cell>
          <cell r="U1212" t="str">
            <v>N/T</v>
          </cell>
        </row>
        <row r="1213">
          <cell r="J1213" t="str">
            <v>42-04-01-00-1205</v>
          </cell>
          <cell r="K1213" t="str">
            <v>42-678</v>
          </cell>
          <cell r="L1213" t="str">
            <v>42-04-01-00-1205</v>
          </cell>
          <cell r="M1213" t="str">
            <v>Mesa metálica con cubierta melamina blanca 1 cajón 104x73x80 cms.</v>
          </cell>
          <cell r="O1213" t="str">
            <v>MESAS</v>
          </cell>
          <cell r="P1213">
            <v>83003</v>
          </cell>
          <cell r="T1213" t="str">
            <v>Bueno</v>
          </cell>
          <cell r="U1213" t="str">
            <v>N/T</v>
          </cell>
        </row>
        <row r="1214">
          <cell r="J1214" t="str">
            <v>42-05-01-01-1206</v>
          </cell>
          <cell r="K1214" t="str">
            <v>42-684</v>
          </cell>
          <cell r="L1214" t="str">
            <v>42-05-01-01-1206</v>
          </cell>
          <cell r="M1214" t="str">
            <v>Perforador color verde</v>
          </cell>
          <cell r="O1214" t="str">
            <v>EQUIPO DE OFICINA</v>
          </cell>
          <cell r="P1214">
            <v>5000</v>
          </cell>
          <cell r="T1214" t="str">
            <v>Bueno</v>
          </cell>
          <cell r="U1214" t="str">
            <v>N/T</v>
          </cell>
        </row>
        <row r="1215">
          <cell r="J1215" t="str">
            <v>42-05-01-01-1207</v>
          </cell>
          <cell r="K1215" t="str">
            <v>42-685</v>
          </cell>
          <cell r="L1215" t="str">
            <v>42-05-01-01-1207</v>
          </cell>
          <cell r="M1215" t="str">
            <v>Corchetera color negra</v>
          </cell>
          <cell r="O1215" t="str">
            <v>EQUIPO DE OFICINA</v>
          </cell>
          <cell r="P1215">
            <v>3500</v>
          </cell>
          <cell r="T1215" t="str">
            <v>Bueno</v>
          </cell>
          <cell r="U1215" t="str">
            <v>N/T</v>
          </cell>
        </row>
        <row r="1216">
          <cell r="J1216" t="str">
            <v>42-04-04-00-1208</v>
          </cell>
          <cell r="K1216" t="str">
            <v>42-2187</v>
          </cell>
          <cell r="L1216" t="str">
            <v>42-04-04-00-1208</v>
          </cell>
          <cell r="M1216" t="str">
            <v>Mueble formalita blanco con 13 puertas, 3 cajones, 1 lavamanos,  1 lavaplatos de acero inox. con llaves de combinación</v>
          </cell>
          <cell r="O1216" t="str">
            <v>MUEBLES DE COCINA</v>
          </cell>
          <cell r="P1216">
            <v>40000</v>
          </cell>
          <cell r="T1216" t="str">
            <v>Bueno</v>
          </cell>
          <cell r="U1216" t="str">
            <v>N/T</v>
          </cell>
        </row>
        <row r="1217">
          <cell r="J1217" t="str">
            <v>42-04-07-00-1209</v>
          </cell>
          <cell r="K1217" t="str">
            <v>42-2686</v>
          </cell>
          <cell r="L1217" t="str">
            <v>42-04-07-00-1209</v>
          </cell>
          <cell r="M1217" t="str">
            <v>Mural con marco de madera 100x50 cms.</v>
          </cell>
          <cell r="O1217" t="str">
            <v>OTROS</v>
          </cell>
          <cell r="P1217">
            <v>7200</v>
          </cell>
          <cell r="T1217" t="str">
            <v>Bueno</v>
          </cell>
          <cell r="U1217" t="str">
            <v>N/T</v>
          </cell>
        </row>
        <row r="1218">
          <cell r="J1218" t="str">
            <v>42-04-06-00-1210</v>
          </cell>
          <cell r="K1218" t="str">
            <v>42-2687</v>
          </cell>
          <cell r="L1218" t="str">
            <v>42-04-06-00-1210</v>
          </cell>
          <cell r="M1218" t="str">
            <v>Mueble melamina blanco con 15 separaciones</v>
          </cell>
          <cell r="O1218" t="str">
            <v>REPISA</v>
          </cell>
          <cell r="P1218">
            <v>39000</v>
          </cell>
          <cell r="T1218" t="str">
            <v>Bueno</v>
          </cell>
          <cell r="U1218" t="str">
            <v>N/T</v>
          </cell>
        </row>
        <row r="1219">
          <cell r="J1219" t="str">
            <v>42-04-06-00-1211</v>
          </cell>
          <cell r="K1219" t="str">
            <v>42-2688</v>
          </cell>
          <cell r="L1219" t="str">
            <v>42-04-06-00-1211</v>
          </cell>
          <cell r="M1219" t="str">
            <v>Repisa doble con soporte metal</v>
          </cell>
          <cell r="O1219" t="str">
            <v>REPISA</v>
          </cell>
          <cell r="P1219">
            <v>25300</v>
          </cell>
          <cell r="T1219" t="str">
            <v>Bueno</v>
          </cell>
          <cell r="U1219" t="str">
            <v>N/T</v>
          </cell>
        </row>
        <row r="1220">
          <cell r="J1220" t="str">
            <v>42-04-02-00-1212</v>
          </cell>
          <cell r="K1220" t="str">
            <v>42-2188</v>
          </cell>
          <cell r="L1220" t="str">
            <v>42-04-02-00-1212</v>
          </cell>
          <cell r="M1220" t="str">
            <v>Silla Ergonometrica color azul, 5 ruedas ( MEL )</v>
          </cell>
          <cell r="O1220" t="str">
            <v>SILLAS</v>
          </cell>
          <cell r="P1220">
            <v>42500</v>
          </cell>
          <cell r="T1220" t="str">
            <v>Bueno</v>
          </cell>
          <cell r="U1220" t="str">
            <v>N/T</v>
          </cell>
        </row>
        <row r="1221">
          <cell r="J1221" t="str">
            <v>42-04-02-00-1213</v>
          </cell>
          <cell r="K1221" t="str">
            <v>42-3466</v>
          </cell>
          <cell r="L1221" t="str">
            <v>42-04-02-00-1213</v>
          </cell>
          <cell r="M1221" t="str">
            <v>Silla computacion de color azul con apoyo de brazo, 5 ruedas.</v>
          </cell>
          <cell r="O1221" t="str">
            <v>SILLAS</v>
          </cell>
          <cell r="P1221">
            <v>42500</v>
          </cell>
          <cell r="T1221" t="str">
            <v>Bueno</v>
          </cell>
          <cell r="U1221" t="str">
            <v>N/T</v>
          </cell>
        </row>
        <row r="1222">
          <cell r="J1222" t="str">
            <v>42-04-06-00-1214</v>
          </cell>
          <cell r="K1222" t="str">
            <v>42-715</v>
          </cell>
          <cell r="L1222" t="str">
            <v>42-04-06-00-1214</v>
          </cell>
          <cell r="M1222" t="str">
            <v>Vitrina metálica 2 puertas de vidrio y 3 compartimentos</v>
          </cell>
          <cell r="O1222" t="str">
            <v>REPISA</v>
          </cell>
          <cell r="P1222">
            <v>61261</v>
          </cell>
          <cell r="T1222" t="str">
            <v>Bueno</v>
          </cell>
          <cell r="U1222" t="str">
            <v>SSAS</v>
          </cell>
        </row>
        <row r="1223">
          <cell r="J1223" t="str">
            <v>42-04-07-00-1215</v>
          </cell>
          <cell r="K1223" t="str">
            <v>42-2189</v>
          </cell>
          <cell r="L1223" t="str">
            <v>42-04-07-00-1215</v>
          </cell>
          <cell r="M1223" t="str">
            <v>Dispensador jabón Johnson</v>
          </cell>
          <cell r="O1223" t="str">
            <v>OTROS</v>
          </cell>
          <cell r="P1223">
            <v>17000</v>
          </cell>
          <cell r="T1223" t="str">
            <v>Bueno</v>
          </cell>
          <cell r="U1223" t="str">
            <v>SSAS</v>
          </cell>
        </row>
        <row r="1224">
          <cell r="J1224" t="str">
            <v>42-04-07-00-1216</v>
          </cell>
          <cell r="K1224" t="str">
            <v>42-2189 B</v>
          </cell>
          <cell r="L1224" t="str">
            <v>42-04-07-00-1216</v>
          </cell>
          <cell r="M1224" t="str">
            <v>Dispensador jabón Johnson</v>
          </cell>
          <cell r="O1224" t="str">
            <v>OTROS</v>
          </cell>
          <cell r="P1224">
            <v>17000</v>
          </cell>
          <cell r="T1224" t="str">
            <v>Bueno</v>
          </cell>
          <cell r="U1224" t="str">
            <v>SSAS</v>
          </cell>
        </row>
        <row r="1225">
          <cell r="J1225" t="str">
            <v>42-04-07-00-1217</v>
          </cell>
          <cell r="K1225" t="str">
            <v>42-3310</v>
          </cell>
          <cell r="L1225" t="str">
            <v>42-04-07-00-1217</v>
          </cell>
          <cell r="M1225" t="str">
            <v>Dispensador toalla Nova Pisa</v>
          </cell>
          <cell r="O1225" t="str">
            <v>OTROS</v>
          </cell>
          <cell r="P1225">
            <v>17000</v>
          </cell>
          <cell r="T1225" t="str">
            <v>Bueno</v>
          </cell>
          <cell r="U1225" t="str">
            <v>SSAS</v>
          </cell>
        </row>
        <row r="1226">
          <cell r="J1226" t="str">
            <v>42-05-01-01-1218</v>
          </cell>
          <cell r="K1226" t="str">
            <v>42-1965</v>
          </cell>
          <cell r="L1226" t="str">
            <v>42-05-01-01-1218</v>
          </cell>
          <cell r="M1226" t="str">
            <v>Citófono/ teléfono marca Nortel Network, Modelo 7000</v>
          </cell>
          <cell r="O1226" t="str">
            <v>EQUIPO DE OFICINA</v>
          </cell>
          <cell r="P1226">
            <v>36000</v>
          </cell>
          <cell r="T1226" t="str">
            <v>Bueno</v>
          </cell>
          <cell r="U1226" t="str">
            <v>Nortel Network</v>
          </cell>
        </row>
        <row r="1227">
          <cell r="J1227" t="str">
            <v>42-05-02-01-1219</v>
          </cell>
          <cell r="K1227" t="str">
            <v>42-2731</v>
          </cell>
          <cell r="L1227" t="str">
            <v>42-05-02-01-1219</v>
          </cell>
          <cell r="M1227" t="str">
            <v>Estetoscopio de Pinard plástico color negro</v>
          </cell>
          <cell r="O1227" t="str">
            <v>EQUIPOS CLINICOS</v>
          </cell>
          <cell r="P1227">
            <v>3500</v>
          </cell>
          <cell r="T1227" t="str">
            <v>Bueno</v>
          </cell>
          <cell r="U1227" t="str">
            <v>N/T</v>
          </cell>
        </row>
        <row r="1228">
          <cell r="J1228" t="str">
            <v>42-04-04-00-1220</v>
          </cell>
          <cell r="K1228" t="str">
            <v>42-2728</v>
          </cell>
          <cell r="L1228" t="str">
            <v>42-04-04-00-1220</v>
          </cell>
          <cell r="M1228" t="str">
            <v>Mueble melamina blanca adosado pared, 4 puertas correderas 240x57x82</v>
          </cell>
          <cell r="O1228" t="str">
            <v>MUEBLES DE COCINA</v>
          </cell>
          <cell r="P1228">
            <v>89900</v>
          </cell>
          <cell r="T1228" t="str">
            <v>Bueno</v>
          </cell>
          <cell r="U1228" t="str">
            <v>N/T</v>
          </cell>
        </row>
        <row r="1229">
          <cell r="J1229" t="str">
            <v>42-04-01-00-1221</v>
          </cell>
          <cell r="K1229" t="str">
            <v>42-2729</v>
          </cell>
          <cell r="L1229" t="str">
            <v>42-04-01-00-1221</v>
          </cell>
          <cell r="M1229" t="str">
            <v>Mesa mixta 1 cajón, 1 compartimento madera barniz natural 91x61x80 cms.</v>
          </cell>
          <cell r="O1229" t="str">
            <v>MESAS</v>
          </cell>
          <cell r="P1229">
            <v>50000</v>
          </cell>
          <cell r="T1229" t="str">
            <v>Bueno</v>
          </cell>
          <cell r="U1229" t="str">
            <v>N/T</v>
          </cell>
        </row>
        <row r="1230">
          <cell r="J1230" t="str">
            <v>42-04-02-00-1222</v>
          </cell>
          <cell r="K1230" t="str">
            <v>42-1401</v>
          </cell>
          <cell r="L1230" t="str">
            <v>42-04-02-00-1222</v>
          </cell>
          <cell r="M1230" t="str">
            <v>Silla giratoria 5 ruedas color azul</v>
          </cell>
          <cell r="O1230" t="str">
            <v>SILLAS</v>
          </cell>
          <cell r="P1230">
            <v>46800</v>
          </cell>
          <cell r="T1230" t="str">
            <v>Bueno</v>
          </cell>
          <cell r="U1230" t="str">
            <v>N/T</v>
          </cell>
        </row>
        <row r="1231">
          <cell r="J1231" t="str">
            <v>42-04-02-00-1223</v>
          </cell>
          <cell r="K1231" t="str">
            <v>42-1923</v>
          </cell>
          <cell r="L1231" t="str">
            <v>42-04-02-00-1223</v>
          </cell>
          <cell r="M1231" t="str">
            <v>Silla de madera banca</v>
          </cell>
          <cell r="O1231" t="str">
            <v>SILLAS</v>
          </cell>
          <cell r="P1231">
            <v>17000</v>
          </cell>
          <cell r="T1231" t="str">
            <v>Bueno</v>
          </cell>
          <cell r="U1231" t="str">
            <v>N/T</v>
          </cell>
        </row>
        <row r="1232">
          <cell r="J1232" t="str">
            <v>42-04-02-00-1224</v>
          </cell>
          <cell r="K1232" t="str">
            <v>42-3471</v>
          </cell>
          <cell r="L1232" t="str">
            <v>42-04-02-00-1224</v>
          </cell>
          <cell r="M1232" t="str">
            <v>Silla Computacion de color azul con apoyo de brazos, 5 ruedas</v>
          </cell>
          <cell r="O1232" t="str">
            <v>SILLAS</v>
          </cell>
          <cell r="P1232">
            <v>45900</v>
          </cell>
          <cell r="T1232" t="str">
            <v>Bueno</v>
          </cell>
          <cell r="U1232" t="str">
            <v>N/T</v>
          </cell>
        </row>
        <row r="1233">
          <cell r="J1233" t="str">
            <v>42-04-02-00-1225</v>
          </cell>
          <cell r="K1233" t="str">
            <v>42-3472</v>
          </cell>
          <cell r="L1233" t="str">
            <v>42-04-02-00-1225</v>
          </cell>
          <cell r="M1233" t="str">
            <v>Silla Computacion de color azul con apoyo de brazos, 5 ruedas</v>
          </cell>
          <cell r="O1233" t="str">
            <v>SILLAS</v>
          </cell>
          <cell r="P1233">
            <v>45200</v>
          </cell>
          <cell r="T1233" t="str">
            <v>Bueno</v>
          </cell>
          <cell r="U1233" t="str">
            <v>N/T</v>
          </cell>
        </row>
        <row r="1234">
          <cell r="J1234" t="str">
            <v>42-04-07-00-1226</v>
          </cell>
          <cell r="K1234" t="str">
            <v>42-691</v>
          </cell>
          <cell r="L1234" t="str">
            <v>42-04-07-00-1226</v>
          </cell>
          <cell r="M1234" t="str">
            <v>Piso metálico redondo con pergamoide color café</v>
          </cell>
          <cell r="O1234" t="str">
            <v>OTROS</v>
          </cell>
          <cell r="P1234">
            <v>17000</v>
          </cell>
          <cell r="T1234" t="str">
            <v>Bueno</v>
          </cell>
          <cell r="U1234" t="str">
            <v>N/T</v>
          </cell>
        </row>
        <row r="1235">
          <cell r="J1235" t="str">
            <v>42-04-07-00-1227</v>
          </cell>
          <cell r="K1235" t="str">
            <v>42-716</v>
          </cell>
          <cell r="L1235" t="str">
            <v>42-04-07-00-1227</v>
          </cell>
          <cell r="M1235" t="str">
            <v>Lámpara pedestal marca Skypet</v>
          </cell>
          <cell r="O1235" t="str">
            <v>OTROS</v>
          </cell>
          <cell r="P1235">
            <v>20000</v>
          </cell>
          <cell r="T1235" t="str">
            <v>Bueno</v>
          </cell>
          <cell r="U1235" t="str">
            <v>Skypet</v>
          </cell>
        </row>
        <row r="1236">
          <cell r="J1236" t="str">
            <v>42-05-02-01-1228</v>
          </cell>
          <cell r="K1236" t="str">
            <v>42-710</v>
          </cell>
          <cell r="L1236" t="str">
            <v>42-05-02-01-1228</v>
          </cell>
          <cell r="M1236" t="str">
            <v>Mesa Ginecológica color café</v>
          </cell>
          <cell r="O1236" t="str">
            <v>EQUIPOS CLINICOS</v>
          </cell>
          <cell r="P1236">
            <v>80000</v>
          </cell>
          <cell r="T1236" t="str">
            <v>Bueno</v>
          </cell>
          <cell r="U1236" t="str">
            <v>N/T</v>
          </cell>
        </row>
        <row r="1237">
          <cell r="J1237" t="str">
            <v>42-04-06-00-1229</v>
          </cell>
          <cell r="K1237" t="str">
            <v>42-2727</v>
          </cell>
          <cell r="L1237" t="str">
            <v>42-04-06-00-1229</v>
          </cell>
          <cell r="M1237" t="str">
            <v>Vitrina metálica con puerta vidrio</v>
          </cell>
          <cell r="O1237" t="str">
            <v>REPISA</v>
          </cell>
          <cell r="P1237">
            <v>61261</v>
          </cell>
          <cell r="T1237" t="str">
            <v>Bueno</v>
          </cell>
          <cell r="U1237" t="str">
            <v>SSAS</v>
          </cell>
        </row>
        <row r="1238">
          <cell r="J1238" t="str">
            <v>42-04-07-00-1230</v>
          </cell>
          <cell r="K1238" t="str">
            <v>42-2196</v>
          </cell>
          <cell r="L1238" t="str">
            <v>42-04-07-00-1230</v>
          </cell>
          <cell r="M1238" t="str">
            <v>Dispensador jabón Johnson</v>
          </cell>
          <cell r="O1238" t="str">
            <v>OTROS</v>
          </cell>
          <cell r="P1238">
            <v>17000</v>
          </cell>
          <cell r="T1238" t="str">
            <v>Bueno</v>
          </cell>
          <cell r="U1238" t="str">
            <v>Johnson</v>
          </cell>
        </row>
        <row r="1239">
          <cell r="J1239" t="str">
            <v>42-04-04-00-1231</v>
          </cell>
          <cell r="K1239" t="str">
            <v>42-2682</v>
          </cell>
          <cell r="L1239" t="str">
            <v>42-04-04-00-1231</v>
          </cell>
          <cell r="M1239" t="str">
            <v>Mueble mel. blanco, 8 puertas, 4 cajones 1 lavamanos y llave combinación</v>
          </cell>
          <cell r="O1239" t="str">
            <v>MUEBLES DE COCINA</v>
          </cell>
          <cell r="P1239">
            <v>46800</v>
          </cell>
          <cell r="T1239" t="str">
            <v>Bueno</v>
          </cell>
          <cell r="U1239" t="str">
            <v>N/T</v>
          </cell>
        </row>
        <row r="1240">
          <cell r="J1240" t="str">
            <v>42-04-01-00-1232</v>
          </cell>
          <cell r="K1240" t="str">
            <v>42-620</v>
          </cell>
          <cell r="L1240" t="str">
            <v>42-04-01-00-1232</v>
          </cell>
          <cell r="M1240" t="str">
            <v>Mesa mixta blanca para comer en cama con cubierta de formalita verde</v>
          </cell>
          <cell r="O1240" t="str">
            <v>MESAS</v>
          </cell>
          <cell r="P1240">
            <v>40000</v>
          </cell>
          <cell r="T1240" t="str">
            <v>Bueno</v>
          </cell>
          <cell r="U1240" t="str">
            <v>N/T</v>
          </cell>
        </row>
        <row r="1241">
          <cell r="J1241" t="str">
            <v>42-04-06-00-1233</v>
          </cell>
          <cell r="K1241" t="str">
            <v>42-621</v>
          </cell>
          <cell r="L1241" t="str">
            <v>42-04-06-00-1233</v>
          </cell>
          <cell r="M1241" t="str">
            <v>Vitrina metálica con 2 puertas de vidrio color blanco</v>
          </cell>
          <cell r="O1241" t="str">
            <v>REPISA</v>
          </cell>
          <cell r="P1241">
            <v>61261</v>
          </cell>
          <cell r="T1241" t="str">
            <v>Bueno</v>
          </cell>
          <cell r="U1241" t="str">
            <v>SSAS</v>
          </cell>
        </row>
        <row r="1242">
          <cell r="J1242" t="str">
            <v>42-05-02-01-1234</v>
          </cell>
          <cell r="K1242" t="str">
            <v>42-713</v>
          </cell>
          <cell r="L1242" t="str">
            <v>42-05-02-01-1234</v>
          </cell>
          <cell r="M1242" t="str">
            <v>Carro curaciones 4 ruedas, 2 compartimentos 89,5x41,5 cms.</v>
          </cell>
          <cell r="O1242" t="str">
            <v>EQUIPOS CLINICOS</v>
          </cell>
          <cell r="P1242">
            <v>25900</v>
          </cell>
          <cell r="T1242" t="str">
            <v>Bueno</v>
          </cell>
          <cell r="U1242" t="str">
            <v>N/T</v>
          </cell>
        </row>
        <row r="1243">
          <cell r="J1243" t="str">
            <v>42-05-02-01-1235</v>
          </cell>
          <cell r="K1243" t="str">
            <v>42-413</v>
          </cell>
          <cell r="L1243" t="str">
            <v>42-05-02-01-1235</v>
          </cell>
          <cell r="M1243" t="str">
            <v>Catre quirúrgico con respaldo blanco con somier</v>
          </cell>
          <cell r="O1243" t="str">
            <v>EQUIPOS CLINICOS</v>
          </cell>
          <cell r="P1243">
            <v>1140423</v>
          </cell>
          <cell r="T1243" t="str">
            <v>Bueno</v>
          </cell>
          <cell r="U1243" t="str">
            <v>SSAS</v>
          </cell>
        </row>
        <row r="1244">
          <cell r="J1244" t="str">
            <v>42-05-02-01-1236</v>
          </cell>
          <cell r="K1244" t="str">
            <v>42-3014</v>
          </cell>
          <cell r="L1244" t="str">
            <v>42-05-02-01-1236</v>
          </cell>
          <cell r="M1244" t="str">
            <v>Catre clínico metálico con respaldo color café</v>
          </cell>
          <cell r="O1244" t="str">
            <v>EQUIPOS CLINICOS</v>
          </cell>
          <cell r="P1244">
            <v>1904000</v>
          </cell>
          <cell r="T1244" t="str">
            <v>Bueno</v>
          </cell>
          <cell r="U1244" t="str">
            <v>SSAS</v>
          </cell>
        </row>
        <row r="1245">
          <cell r="J1245" t="str">
            <v>42-04-07-00-1237</v>
          </cell>
          <cell r="K1245" t="str">
            <v>42-2196</v>
          </cell>
          <cell r="L1245" t="str">
            <v>42-04-07-00-1237</v>
          </cell>
          <cell r="M1245" t="str">
            <v>Velador metálico 1 cajón, 1 puerta color blanco</v>
          </cell>
          <cell r="O1245" t="str">
            <v>OTROS</v>
          </cell>
          <cell r="P1245">
            <v>15000</v>
          </cell>
          <cell r="T1245" t="str">
            <v>Bueno</v>
          </cell>
          <cell r="U1245" t="str">
            <v>SSAS</v>
          </cell>
        </row>
        <row r="1246">
          <cell r="J1246" t="str">
            <v>42-05-02-01-1238</v>
          </cell>
          <cell r="K1246" t="str">
            <v>42-627</v>
          </cell>
          <cell r="L1246" t="str">
            <v>42-05-02-01-1238</v>
          </cell>
          <cell r="M1246" t="str">
            <v>Carro de curaciones de acero inox. 2 compartimentos</v>
          </cell>
          <cell r="O1246" t="str">
            <v>EQUIPOS CLINICOS</v>
          </cell>
          <cell r="P1246">
            <v>40000</v>
          </cell>
          <cell r="T1246" t="str">
            <v>Bueno</v>
          </cell>
          <cell r="U1246" t="str">
            <v>N/T</v>
          </cell>
        </row>
        <row r="1247">
          <cell r="J1247" t="str">
            <v>42-05-02-01-1239</v>
          </cell>
          <cell r="K1247" t="str">
            <v>42-651</v>
          </cell>
          <cell r="L1247" t="str">
            <v>42-05-02-01-1239</v>
          </cell>
          <cell r="M1247" t="str">
            <v>Pesa para adulto marca Detecto capacidad 140 Kgs.</v>
          </cell>
          <cell r="O1247" t="str">
            <v>EQUIPOS CLINICOS</v>
          </cell>
          <cell r="P1247">
            <v>45000</v>
          </cell>
          <cell r="T1247" t="str">
            <v>Bueno</v>
          </cell>
          <cell r="U1247" t="str">
            <v>Detecto</v>
          </cell>
        </row>
        <row r="1248">
          <cell r="J1248" t="str">
            <v>42-05-02-01-1240</v>
          </cell>
          <cell r="K1248" t="str">
            <v>42-2602</v>
          </cell>
          <cell r="L1248" t="str">
            <v>42-05-02-01-1240</v>
          </cell>
          <cell r="M1248" t="str">
            <v>Porta suero metálico con 3 ruedas</v>
          </cell>
          <cell r="O1248" t="str">
            <v>EQUIPOS CLINICOS</v>
          </cell>
          <cell r="P1248">
            <v>19000</v>
          </cell>
          <cell r="T1248" t="str">
            <v>Bueno</v>
          </cell>
          <cell r="U1248" t="str">
            <v>N/T</v>
          </cell>
        </row>
        <row r="1249">
          <cell r="J1249" t="str">
            <v>42-05-02-01-1241</v>
          </cell>
          <cell r="K1249" t="str">
            <v>42-2198</v>
          </cell>
          <cell r="L1249" t="str">
            <v>42-05-02-01-1241</v>
          </cell>
          <cell r="M1249" t="str">
            <v>Estetoscopio de Pinard plástico negro</v>
          </cell>
          <cell r="O1249" t="str">
            <v>EQUIPOS CLINICOS</v>
          </cell>
          <cell r="P1249">
            <v>3500</v>
          </cell>
          <cell r="T1249" t="str">
            <v>Bueno</v>
          </cell>
          <cell r="U1249" t="str">
            <v>N/T</v>
          </cell>
        </row>
        <row r="1250">
          <cell r="J1250" t="str">
            <v>42-06-01-00-1242</v>
          </cell>
          <cell r="K1250" t="str">
            <v>42-2199</v>
          </cell>
          <cell r="L1250" t="str">
            <v>42-06-01-00-1242</v>
          </cell>
          <cell r="M1250" t="str">
            <v>Monitor GE corometrics 170 series Mod. 0171 S/N° RUW04393455PA</v>
          </cell>
          <cell r="O1250" t="str">
            <v>EQUIPOS COMPUTACIONALES Y PERIFÉRICOS</v>
          </cell>
          <cell r="P1250">
            <v>578000</v>
          </cell>
          <cell r="T1250" t="str">
            <v>Bueno</v>
          </cell>
          <cell r="U1250" t="str">
            <v>N/T</v>
          </cell>
        </row>
        <row r="1251">
          <cell r="J1251" t="str">
            <v>42-05-02-01-1243</v>
          </cell>
          <cell r="K1251" t="str">
            <v>42-719</v>
          </cell>
          <cell r="L1251" t="str">
            <v>42-05-02-01-1243</v>
          </cell>
          <cell r="M1251" t="str">
            <v>Amnioscopio marca Heine HK-400</v>
          </cell>
          <cell r="O1251" t="str">
            <v>EQUIPOS CLINICOS</v>
          </cell>
          <cell r="P1251">
            <v>60000</v>
          </cell>
          <cell r="T1251" t="str">
            <v>Bueno</v>
          </cell>
          <cell r="U1251" t="str">
            <v>Heine</v>
          </cell>
        </row>
        <row r="1252">
          <cell r="J1252" t="str">
            <v>42-05-02-01-1244</v>
          </cell>
          <cell r="K1252" t="str">
            <v>42-3309</v>
          </cell>
          <cell r="L1252" t="str">
            <v>42-05-02-01-1244</v>
          </cell>
          <cell r="M1252" t="str">
            <v>Manómetro oxígeno Indura Lifecare</v>
          </cell>
          <cell r="O1252" t="str">
            <v>EQUIPOS CLINICOS</v>
          </cell>
          <cell r="P1252">
            <v>55000</v>
          </cell>
          <cell r="T1252" t="str">
            <v>Bueno</v>
          </cell>
          <cell r="U1252" t="str">
            <v>Lifecare</v>
          </cell>
        </row>
        <row r="1253">
          <cell r="J1253" t="str">
            <v>42-04-02-00-1245</v>
          </cell>
          <cell r="K1253" t="str">
            <v>42-671</v>
          </cell>
          <cell r="L1253" t="str">
            <v>42-04-02-00-1245</v>
          </cell>
          <cell r="M1253" t="str">
            <v>Silla de ruedas</v>
          </cell>
          <cell r="O1253" t="str">
            <v>SILLAS</v>
          </cell>
          <cell r="P1253">
            <v>55000</v>
          </cell>
          <cell r="T1253" t="str">
            <v>Bueno</v>
          </cell>
          <cell r="U1253" t="str">
            <v>N/T</v>
          </cell>
        </row>
        <row r="1254">
          <cell r="J1254" t="str">
            <v>42-05-02-01-1246</v>
          </cell>
          <cell r="K1254" t="str">
            <v>42-672</v>
          </cell>
          <cell r="L1254" t="str">
            <v>42-05-02-01-1246</v>
          </cell>
          <cell r="M1254" t="str">
            <v>Camilla metálica con colchoneta tevinil café</v>
          </cell>
          <cell r="O1254" t="str">
            <v>EQUIPOS CLINICOS</v>
          </cell>
          <cell r="P1254">
            <v>80000</v>
          </cell>
          <cell r="T1254" t="str">
            <v>Bueno</v>
          </cell>
          <cell r="U1254" t="str">
            <v>N/T</v>
          </cell>
        </row>
        <row r="1255">
          <cell r="J1255" t="str">
            <v>42-05-01-01-1247</v>
          </cell>
          <cell r="K1255" t="str">
            <v>42-674</v>
          </cell>
          <cell r="L1255" t="str">
            <v>42-05-01-01-1247</v>
          </cell>
          <cell r="M1255" t="str">
            <v>Pizarra magnética 60x50 cms.</v>
          </cell>
          <cell r="O1255" t="str">
            <v>EQUIPO DE OFICINA</v>
          </cell>
          <cell r="P1255">
            <v>25000</v>
          </cell>
          <cell r="T1255" t="str">
            <v>Bueno</v>
          </cell>
          <cell r="U1255" t="str">
            <v>N/T</v>
          </cell>
        </row>
        <row r="1256">
          <cell r="J1256" t="str">
            <v>42-04-07-00-1248</v>
          </cell>
          <cell r="K1256" t="str">
            <v>42-2073</v>
          </cell>
          <cell r="L1256" t="str">
            <v>42-04-07-00-1248</v>
          </cell>
          <cell r="M1256" t="str">
            <v>Basurero grande marca Omnium color plomo con tapa burdeo y ruedas</v>
          </cell>
          <cell r="O1256" t="str">
            <v>OTROS</v>
          </cell>
          <cell r="P1256">
            <v>6500</v>
          </cell>
          <cell r="T1256" t="str">
            <v>Bueno</v>
          </cell>
          <cell r="U1256" t="str">
            <v>Omnium</v>
          </cell>
        </row>
        <row r="1257">
          <cell r="J1257" t="str">
            <v>42-05-02-05-1249</v>
          </cell>
          <cell r="K1257" t="str">
            <v>42-2809</v>
          </cell>
          <cell r="L1257" t="str">
            <v>42-05-02-05-1249</v>
          </cell>
          <cell r="M1257" t="str">
            <v>Extintor incendio tipo ABC 10 kgs.</v>
          </cell>
          <cell r="O1257" t="str">
            <v>EQUIPOS DE SEGURIDAD</v>
          </cell>
          <cell r="P1257">
            <v>25000</v>
          </cell>
          <cell r="T1257" t="str">
            <v>Bueno</v>
          </cell>
          <cell r="U1257" t="str">
            <v>N/T</v>
          </cell>
        </row>
        <row r="1258">
          <cell r="J1258" t="str">
            <v>42-04-07-00-1250</v>
          </cell>
          <cell r="K1258" t="str">
            <v>42-676B</v>
          </cell>
          <cell r="L1258" t="str">
            <v>42-04-07-00-1250</v>
          </cell>
          <cell r="M1258" t="str">
            <v>Velador CIC  barniz oscuro</v>
          </cell>
          <cell r="O1258" t="str">
            <v>OTROS</v>
          </cell>
          <cell r="P1258">
            <v>37120</v>
          </cell>
          <cell r="T1258" t="str">
            <v>Bueno</v>
          </cell>
          <cell r="U1258" t="str">
            <v>N/T</v>
          </cell>
        </row>
        <row r="1259">
          <cell r="J1259" t="str">
            <v>42-04-07-00-1251</v>
          </cell>
          <cell r="K1259" t="str">
            <v>42-676C</v>
          </cell>
          <cell r="L1259" t="str">
            <v>42-04-07-00-1251</v>
          </cell>
          <cell r="M1259" t="str">
            <v>Marquesa de madera, 1 plaza</v>
          </cell>
          <cell r="O1259" t="str">
            <v>OTROS</v>
          </cell>
          <cell r="P1259">
            <v>60000</v>
          </cell>
          <cell r="T1259" t="str">
            <v>Bueno</v>
          </cell>
          <cell r="U1259" t="str">
            <v>N/T</v>
          </cell>
        </row>
        <row r="1260">
          <cell r="J1260" t="str">
            <v>42-04-07-00-1252</v>
          </cell>
          <cell r="K1260" t="str">
            <v>42-2685</v>
          </cell>
          <cell r="L1260" t="str">
            <v>42-04-07-00-1252</v>
          </cell>
          <cell r="M1260" t="str">
            <v>Lámpara de velador de madera</v>
          </cell>
          <cell r="O1260" t="str">
            <v>OTROS</v>
          </cell>
          <cell r="P1260">
            <v>8000</v>
          </cell>
          <cell r="T1260" t="str">
            <v>Bueno</v>
          </cell>
          <cell r="U1260" t="str">
            <v>N/T</v>
          </cell>
        </row>
        <row r="1261">
          <cell r="J1261" t="str">
            <v>42-04-07-00-1253</v>
          </cell>
          <cell r="K1261" t="str">
            <v>42-2200</v>
          </cell>
          <cell r="L1261" t="str">
            <v>42-04-07-00-1253</v>
          </cell>
          <cell r="M1261" t="str">
            <v>Carro para ropa sucia color plomo</v>
          </cell>
          <cell r="O1261" t="str">
            <v>OTROS</v>
          </cell>
          <cell r="P1261">
            <v>149000</v>
          </cell>
          <cell r="T1261" t="str">
            <v>Bueno</v>
          </cell>
          <cell r="U1261" t="str">
            <v>N/T</v>
          </cell>
        </row>
        <row r="1262">
          <cell r="J1262" t="str">
            <v>42-04-06-00-1254</v>
          </cell>
          <cell r="K1262" t="str">
            <v>42-2201</v>
          </cell>
          <cell r="L1262" t="str">
            <v>42-04-06-00-1254</v>
          </cell>
          <cell r="M1262" t="str">
            <v>Vitrina metálica 2 puertas para guardar útiles de aseo</v>
          </cell>
          <cell r="O1262" t="str">
            <v>REPISA</v>
          </cell>
          <cell r="P1262">
            <v>100000</v>
          </cell>
          <cell r="T1262" t="str">
            <v>Bueno</v>
          </cell>
          <cell r="U1262" t="str">
            <v>SSAS</v>
          </cell>
        </row>
        <row r="1263">
          <cell r="J1263" t="str">
            <v>42-04-04-00-1255</v>
          </cell>
          <cell r="K1263" t="str">
            <v>42-3311</v>
          </cell>
          <cell r="L1263" t="str">
            <v>42-04-04-00-1255</v>
          </cell>
          <cell r="M1263" t="str">
            <v>Mueble lavamandos con monomando, 2 puertas correderas color blanco</v>
          </cell>
          <cell r="O1263" t="str">
            <v>MUEBLES DE COCINA</v>
          </cell>
          <cell r="P1263">
            <v>70000</v>
          </cell>
          <cell r="T1263" t="str">
            <v>Bueno</v>
          </cell>
          <cell r="U1263" t="str">
            <v>N/T</v>
          </cell>
        </row>
        <row r="1264">
          <cell r="J1264" t="str">
            <v>42-05-02-01-1256</v>
          </cell>
          <cell r="K1264" t="str">
            <v>42-1213</v>
          </cell>
          <cell r="L1264" t="str">
            <v>42-05-02-01-1256</v>
          </cell>
          <cell r="M1264" t="str">
            <v>Porta suero metálico pedestal con 3 ruedas</v>
          </cell>
          <cell r="O1264" t="str">
            <v>EQUIPOS CLINICOS</v>
          </cell>
          <cell r="P1264">
            <v>20000</v>
          </cell>
          <cell r="T1264" t="str">
            <v>Bueno</v>
          </cell>
          <cell r="U1264" t="str">
            <v>N/T</v>
          </cell>
        </row>
        <row r="1265">
          <cell r="J1265" t="str">
            <v>42-05-02-01-1257</v>
          </cell>
          <cell r="K1265" t="str">
            <v>42-1590</v>
          </cell>
          <cell r="L1265" t="str">
            <v>42-05-02-01-1257</v>
          </cell>
          <cell r="M1265" t="str">
            <v>Porta suero portatil redondo con 5 ruedas y 4 ganchos metálicos</v>
          </cell>
          <cell r="O1265" t="str">
            <v>EQUIPOS CLINICOS</v>
          </cell>
          <cell r="P1265">
            <v>19000</v>
          </cell>
          <cell r="T1265" t="str">
            <v>Bueno</v>
          </cell>
          <cell r="U1265" t="str">
            <v>N/T</v>
          </cell>
        </row>
        <row r="1266">
          <cell r="J1266" t="str">
            <v>42-05-02-01-1258</v>
          </cell>
          <cell r="K1266" t="str">
            <v>42-3015</v>
          </cell>
          <cell r="L1266" t="str">
            <v>42-05-02-01-1258</v>
          </cell>
          <cell r="M1266" t="str">
            <v>Catre clínico marca Hope Full</v>
          </cell>
          <cell r="O1266" t="str">
            <v>EQUIPOS CLINICOS</v>
          </cell>
          <cell r="P1266">
            <v>816340</v>
          </cell>
          <cell r="T1266" t="str">
            <v>Bueno</v>
          </cell>
          <cell r="U1266" t="str">
            <v>Hope Full</v>
          </cell>
        </row>
        <row r="1267">
          <cell r="J1267" t="str">
            <v>42-05-02-01-1259</v>
          </cell>
          <cell r="K1267" t="str">
            <v>42-3016</v>
          </cell>
          <cell r="L1267" t="str">
            <v>42-05-02-01-1259</v>
          </cell>
          <cell r="M1267" t="str">
            <v>Catre clínico marca Hope Full</v>
          </cell>
          <cell r="O1267" t="str">
            <v>EQUIPOS CLINICOS</v>
          </cell>
          <cell r="P1267">
            <v>816340</v>
          </cell>
          <cell r="T1267" t="str">
            <v>Bueno</v>
          </cell>
          <cell r="U1267" t="str">
            <v>Hope Full</v>
          </cell>
        </row>
        <row r="1268">
          <cell r="J1268" t="str">
            <v>42-05-02-01-1260</v>
          </cell>
          <cell r="K1268" t="str">
            <v>42-3017</v>
          </cell>
          <cell r="L1268" t="str">
            <v>42-05-02-01-1260</v>
          </cell>
          <cell r="M1268" t="str">
            <v>Catre clínico marca Hope Full</v>
          </cell>
          <cell r="O1268" t="str">
            <v>EQUIPOS CLINICOS</v>
          </cell>
          <cell r="P1268">
            <v>816340</v>
          </cell>
          <cell r="T1268" t="str">
            <v>Bueno</v>
          </cell>
          <cell r="U1268" t="str">
            <v>Hope Full</v>
          </cell>
        </row>
        <row r="1269">
          <cell r="J1269" t="str">
            <v>42-05-02-01-1261</v>
          </cell>
          <cell r="K1269" t="str">
            <v>42-3018</v>
          </cell>
          <cell r="L1269" t="str">
            <v>42-05-02-01-1261</v>
          </cell>
          <cell r="M1269" t="str">
            <v>Catre clínico marca Hope Full</v>
          </cell>
          <cell r="O1269" t="str">
            <v>EQUIPOS CLINICOS</v>
          </cell>
          <cell r="P1269">
            <v>816340</v>
          </cell>
          <cell r="T1269" t="str">
            <v>Bueno</v>
          </cell>
          <cell r="U1269" t="str">
            <v>Hope Full</v>
          </cell>
        </row>
        <row r="1270">
          <cell r="J1270" t="str">
            <v>42-05-02-01-1262</v>
          </cell>
          <cell r="K1270" t="str">
            <v>42-3019</v>
          </cell>
          <cell r="L1270" t="str">
            <v>42-05-02-01-1262</v>
          </cell>
          <cell r="M1270" t="str">
            <v>Catre clínico marca Hope Full</v>
          </cell>
          <cell r="O1270" t="str">
            <v>EQUIPOS CLINICOS</v>
          </cell>
          <cell r="P1270">
            <v>816340</v>
          </cell>
          <cell r="T1270" t="str">
            <v>Bueno</v>
          </cell>
          <cell r="U1270" t="str">
            <v>Hope Full</v>
          </cell>
        </row>
        <row r="1271">
          <cell r="J1271" t="str">
            <v>42-05-02-01-1263</v>
          </cell>
          <cell r="K1271" t="str">
            <v>42-3020</v>
          </cell>
          <cell r="L1271" t="str">
            <v>42-05-02-01-1263</v>
          </cell>
          <cell r="M1271" t="str">
            <v>Catre clínico marca Hope Full</v>
          </cell>
          <cell r="O1271" t="str">
            <v>EQUIPOS CLINICOS</v>
          </cell>
          <cell r="P1271">
            <v>816340</v>
          </cell>
          <cell r="T1271" t="str">
            <v>Bueno</v>
          </cell>
          <cell r="U1271" t="str">
            <v>Hope Full</v>
          </cell>
        </row>
        <row r="1272">
          <cell r="J1272" t="str">
            <v>42-05-02-01-1264</v>
          </cell>
          <cell r="K1272" t="str">
            <v>42-3021</v>
          </cell>
          <cell r="L1272" t="str">
            <v>42-05-02-01-1264</v>
          </cell>
          <cell r="M1272" t="str">
            <v>Catre clínico marca Hope Full</v>
          </cell>
          <cell r="O1272" t="str">
            <v>EQUIPOS CLINICOS</v>
          </cell>
          <cell r="P1272">
            <v>816340</v>
          </cell>
          <cell r="T1272" t="str">
            <v>Bueno</v>
          </cell>
          <cell r="U1272" t="str">
            <v>Hope Full</v>
          </cell>
        </row>
        <row r="1273">
          <cell r="J1273" t="str">
            <v>42-05-02-01-1265</v>
          </cell>
          <cell r="K1273" t="str">
            <v>42-3022</v>
          </cell>
          <cell r="L1273" t="str">
            <v>42-05-02-01-1265</v>
          </cell>
          <cell r="M1273" t="str">
            <v>Catre clínico marca Hope Full</v>
          </cell>
          <cell r="O1273" t="str">
            <v>EQUIPOS CLINICOS</v>
          </cell>
          <cell r="P1273">
            <v>816340</v>
          </cell>
          <cell r="T1273" t="str">
            <v>Bueno</v>
          </cell>
          <cell r="U1273" t="str">
            <v>Hope Full</v>
          </cell>
        </row>
        <row r="1274">
          <cell r="J1274" t="str">
            <v>42-04-07-00-1266</v>
          </cell>
          <cell r="K1274" t="str">
            <v>42-3023</v>
          </cell>
          <cell r="L1274" t="str">
            <v>42-04-07-00-1266</v>
          </cell>
          <cell r="M1274" t="str">
            <v>Velador metálico 1 cajón, 1 puerta masisa color café</v>
          </cell>
          <cell r="O1274" t="str">
            <v>OTROS</v>
          </cell>
          <cell r="P1274">
            <v>15000</v>
          </cell>
          <cell r="T1274" t="str">
            <v>Bueno</v>
          </cell>
          <cell r="U1274" t="str">
            <v>N/T</v>
          </cell>
        </row>
        <row r="1275">
          <cell r="J1275" t="str">
            <v>42-04-07-00-1267</v>
          </cell>
          <cell r="K1275" t="str">
            <v>42-3024</v>
          </cell>
          <cell r="L1275" t="str">
            <v>42-04-07-00-1267</v>
          </cell>
          <cell r="M1275" t="str">
            <v>Velador metálico 1 cajón, 1 puerta masisa color café</v>
          </cell>
          <cell r="O1275" t="str">
            <v>OTROS</v>
          </cell>
          <cell r="P1275">
            <v>15000</v>
          </cell>
          <cell r="T1275" t="str">
            <v>Bueno</v>
          </cell>
          <cell r="U1275" t="str">
            <v>N/T</v>
          </cell>
        </row>
        <row r="1276">
          <cell r="J1276" t="str">
            <v>42-04-07-00-1268</v>
          </cell>
          <cell r="K1276" t="str">
            <v>42-3025</v>
          </cell>
          <cell r="L1276" t="str">
            <v>42-04-07-00-1268</v>
          </cell>
          <cell r="M1276" t="str">
            <v>Velador metálico 1 cajón, 1 puerta masisa color café</v>
          </cell>
          <cell r="O1276" t="str">
            <v>OTROS</v>
          </cell>
          <cell r="P1276">
            <v>15000</v>
          </cell>
          <cell r="T1276" t="str">
            <v>Bueno</v>
          </cell>
          <cell r="U1276" t="str">
            <v>N/T</v>
          </cell>
        </row>
        <row r="1277">
          <cell r="J1277" t="str">
            <v>42-04-07-00-1269</v>
          </cell>
          <cell r="K1277" t="str">
            <v>42-3026</v>
          </cell>
          <cell r="L1277" t="str">
            <v>42-04-07-00-1269</v>
          </cell>
          <cell r="M1277" t="str">
            <v>Velador metálico 1 cajón, 1 puerta masisa color café</v>
          </cell>
          <cell r="O1277" t="str">
            <v>OTROS</v>
          </cell>
          <cell r="P1277">
            <v>15000</v>
          </cell>
          <cell r="T1277" t="str">
            <v>Bueno</v>
          </cell>
          <cell r="U1277" t="str">
            <v>N/T</v>
          </cell>
        </row>
        <row r="1278">
          <cell r="J1278" t="str">
            <v>42-04-07-00-1270</v>
          </cell>
          <cell r="K1278" t="str">
            <v>42-3027</v>
          </cell>
          <cell r="L1278" t="str">
            <v>42-04-07-00-1270</v>
          </cell>
          <cell r="M1278" t="str">
            <v>Velador metálico 1 cajón, 1 puerta masisa color café</v>
          </cell>
          <cell r="O1278" t="str">
            <v>OTROS</v>
          </cell>
          <cell r="P1278">
            <v>15000</v>
          </cell>
          <cell r="T1278" t="str">
            <v>Bueno</v>
          </cell>
          <cell r="U1278" t="str">
            <v>N/T</v>
          </cell>
        </row>
        <row r="1279">
          <cell r="J1279" t="str">
            <v>42-04-07-00-1271</v>
          </cell>
          <cell r="K1279" t="str">
            <v>42-3028</v>
          </cell>
          <cell r="L1279" t="str">
            <v>42-04-07-00-1271</v>
          </cell>
          <cell r="M1279" t="str">
            <v>Velador metálico 1 cajón, 1 puerta masisa color café</v>
          </cell>
          <cell r="O1279" t="str">
            <v>OTROS</v>
          </cell>
          <cell r="P1279">
            <v>15000</v>
          </cell>
          <cell r="T1279" t="str">
            <v>Bueno</v>
          </cell>
          <cell r="U1279" t="str">
            <v>N/T</v>
          </cell>
        </row>
        <row r="1280">
          <cell r="J1280" t="str">
            <v>42-04-07-00-1272</v>
          </cell>
          <cell r="K1280" t="str">
            <v>42-3029</v>
          </cell>
          <cell r="L1280" t="str">
            <v>42-04-07-00-1272</v>
          </cell>
          <cell r="M1280" t="str">
            <v>Velador metálico 1 cajón, 1 puerta masisa color café</v>
          </cell>
          <cell r="O1280" t="str">
            <v>OTROS</v>
          </cell>
          <cell r="P1280">
            <v>15000</v>
          </cell>
          <cell r="T1280" t="str">
            <v>Bueno</v>
          </cell>
          <cell r="U1280" t="str">
            <v>N/T</v>
          </cell>
        </row>
        <row r="1281">
          <cell r="J1281" t="str">
            <v>42-04-07-00-1273</v>
          </cell>
          <cell r="K1281" t="str">
            <v>42-3030</v>
          </cell>
          <cell r="L1281" t="str">
            <v>42-04-07-00-1273</v>
          </cell>
          <cell r="M1281" t="str">
            <v>Velador metálico 1 cajón, 1 puerta masisa color café</v>
          </cell>
          <cell r="O1281" t="str">
            <v>OTROS</v>
          </cell>
          <cell r="P1281">
            <v>15000</v>
          </cell>
          <cell r="T1281" t="str">
            <v>Bueno</v>
          </cell>
          <cell r="U1281" t="str">
            <v>N/T</v>
          </cell>
        </row>
        <row r="1282">
          <cell r="J1282" t="str">
            <v>42-04-07-00-1274</v>
          </cell>
          <cell r="K1282" t="str">
            <v>42-663</v>
          </cell>
          <cell r="L1282" t="str">
            <v>42-04-07-00-1274</v>
          </cell>
          <cell r="M1282" t="str">
            <v>Velador metálico, 1 cajon 1 puerta con cubierta café</v>
          </cell>
          <cell r="O1282" t="str">
            <v>OTROS</v>
          </cell>
          <cell r="P1282">
            <v>15000</v>
          </cell>
          <cell r="T1282" t="str">
            <v>Bueno</v>
          </cell>
          <cell r="U1282" t="str">
            <v>N/T</v>
          </cell>
        </row>
        <row r="1283">
          <cell r="J1283" t="str">
            <v>42-04-01-00-1275</v>
          </cell>
          <cell r="K1283" t="str">
            <v>42-3008</v>
          </cell>
          <cell r="L1283" t="str">
            <v>42-04-01-00-1275</v>
          </cell>
          <cell r="M1283" t="str">
            <v>Mesa lateral metálica con cubierta melamina, 4 ruedas color plomo</v>
          </cell>
          <cell r="O1283" t="str">
            <v>MESAS</v>
          </cell>
          <cell r="P1283">
            <v>83003</v>
          </cell>
          <cell r="T1283" t="str">
            <v>Bueno</v>
          </cell>
          <cell r="U1283" t="str">
            <v>N/T</v>
          </cell>
        </row>
        <row r="1284">
          <cell r="J1284" t="str">
            <v>42-04-01-00-1276</v>
          </cell>
          <cell r="K1284" t="str">
            <v>42-3032</v>
          </cell>
          <cell r="L1284" t="str">
            <v>42-04-01-00-1276</v>
          </cell>
          <cell r="M1284" t="str">
            <v>Mesa lateral metálica con cubierta melamina, 4 ruedas color plomo</v>
          </cell>
          <cell r="O1284" t="str">
            <v>MESAS</v>
          </cell>
          <cell r="P1284">
            <v>83003</v>
          </cell>
          <cell r="T1284" t="str">
            <v>Bueno</v>
          </cell>
          <cell r="U1284" t="str">
            <v>N/T</v>
          </cell>
        </row>
        <row r="1285">
          <cell r="J1285" t="str">
            <v>42-04-01-00-1277</v>
          </cell>
          <cell r="K1285" t="str">
            <v>42-3033</v>
          </cell>
          <cell r="L1285" t="str">
            <v>42-04-01-00-1277</v>
          </cell>
          <cell r="M1285" t="str">
            <v>Mesa lateral metálica con cubierta melamina, 4 ruedas color plomo</v>
          </cell>
          <cell r="O1285" t="str">
            <v>MESAS</v>
          </cell>
          <cell r="P1285">
            <v>83003</v>
          </cell>
          <cell r="T1285" t="str">
            <v>Bueno</v>
          </cell>
          <cell r="U1285" t="str">
            <v>N/T</v>
          </cell>
        </row>
        <row r="1286">
          <cell r="J1286" t="str">
            <v>42-04-01-00-1278</v>
          </cell>
          <cell r="K1286" t="str">
            <v>42-3013</v>
          </cell>
          <cell r="L1286" t="str">
            <v>42-04-01-00-1278</v>
          </cell>
          <cell r="M1286" t="str">
            <v>Mesa lateral metálica con cubierta melamina, 4 ruedas color plomo</v>
          </cell>
          <cell r="O1286" t="str">
            <v>MESAS</v>
          </cell>
          <cell r="P1286">
            <v>83003</v>
          </cell>
          <cell r="T1286" t="str">
            <v>Bueno</v>
          </cell>
          <cell r="U1286" t="str">
            <v>N/T</v>
          </cell>
        </row>
        <row r="1287">
          <cell r="J1287" t="str">
            <v>42-04-01-00-1279</v>
          </cell>
          <cell r="K1287" t="str">
            <v>42-3035</v>
          </cell>
          <cell r="L1287" t="str">
            <v>42-04-01-00-1279</v>
          </cell>
          <cell r="M1287" t="str">
            <v>Mesa lateral metálica con cubierta melamina, 4 ruedas color plomo</v>
          </cell>
          <cell r="O1287" t="str">
            <v>MESAS</v>
          </cell>
          <cell r="P1287">
            <v>83003</v>
          </cell>
          <cell r="T1287" t="str">
            <v>Bueno</v>
          </cell>
          <cell r="U1287" t="str">
            <v>N/T</v>
          </cell>
        </row>
        <row r="1288">
          <cell r="J1288" t="str">
            <v>42-04-01-00-1280</v>
          </cell>
          <cell r="K1288" t="str">
            <v>42-3036</v>
          </cell>
          <cell r="L1288" t="str">
            <v>42-04-01-00-1280</v>
          </cell>
          <cell r="M1288" t="str">
            <v>Mesa lateral metálica con cubierta melamina, 4 ruedas color plomo</v>
          </cell>
          <cell r="O1288" t="str">
            <v>MESAS</v>
          </cell>
          <cell r="P1288">
            <v>83003</v>
          </cell>
          <cell r="T1288" t="str">
            <v>Bueno</v>
          </cell>
          <cell r="U1288" t="str">
            <v>N/T</v>
          </cell>
        </row>
        <row r="1289">
          <cell r="J1289" t="str">
            <v>42-04-01-00-1281</v>
          </cell>
          <cell r="K1289" t="str">
            <v>42-3009</v>
          </cell>
          <cell r="L1289" t="str">
            <v>42-04-01-00-1281</v>
          </cell>
          <cell r="M1289" t="str">
            <v>Mesa lateral metálica con cubierta melamina, 4 ruedas color plomo</v>
          </cell>
          <cell r="O1289" t="str">
            <v>MESAS</v>
          </cell>
          <cell r="P1289">
            <v>83003</v>
          </cell>
          <cell r="T1289" t="str">
            <v>Bueno</v>
          </cell>
          <cell r="U1289" t="str">
            <v>N/T</v>
          </cell>
        </row>
        <row r="1290">
          <cell r="J1290" t="str">
            <v>42-04-07-00-1282</v>
          </cell>
          <cell r="K1290" t="str">
            <v>42-2680</v>
          </cell>
          <cell r="L1290" t="str">
            <v>42-04-07-00-1282</v>
          </cell>
          <cell r="M1290" t="str">
            <v>Sillón mixto con pergamoide negro con apoya pies</v>
          </cell>
          <cell r="O1290" t="str">
            <v>OTROS</v>
          </cell>
          <cell r="P1290">
            <v>50000</v>
          </cell>
          <cell r="T1290" t="str">
            <v>Bueno</v>
          </cell>
          <cell r="U1290" t="str">
            <v>N/T</v>
          </cell>
        </row>
        <row r="1291">
          <cell r="J1291" t="str">
            <v>42-04-07-00-1283</v>
          </cell>
          <cell r="K1291" t="str">
            <v>42-1237</v>
          </cell>
          <cell r="L1291" t="str">
            <v>42-04-07-00-1283</v>
          </cell>
          <cell r="M1291" t="str">
            <v>Sofá cama estampado rosado</v>
          </cell>
          <cell r="O1291" t="str">
            <v>OTROS</v>
          </cell>
          <cell r="P1291">
            <v>60000</v>
          </cell>
          <cell r="T1291" t="str">
            <v>Bueno</v>
          </cell>
          <cell r="U1291" t="str">
            <v>N/T</v>
          </cell>
        </row>
        <row r="1292">
          <cell r="J1292" t="str">
            <v>42-05-02-01-1284</v>
          </cell>
          <cell r="K1292" t="str">
            <v>42-670</v>
          </cell>
          <cell r="L1292" t="str">
            <v>42-05-02-01-1284</v>
          </cell>
          <cell r="M1292" t="str">
            <v>Escabel mixto 2 peldaños, negro</v>
          </cell>
          <cell r="O1292" t="str">
            <v>EQUIPOS CLINICOS</v>
          </cell>
          <cell r="P1292">
            <v>14280</v>
          </cell>
          <cell r="T1292" t="str">
            <v>Bueno</v>
          </cell>
          <cell r="U1292" t="str">
            <v>N/T</v>
          </cell>
        </row>
        <row r="1293">
          <cell r="J1293" t="str">
            <v>42-04-07-00-1285</v>
          </cell>
          <cell r="K1293" t="str">
            <v>42-2678</v>
          </cell>
          <cell r="L1293" t="str">
            <v>42-04-07-00-1285</v>
          </cell>
          <cell r="M1293" t="str">
            <v>Dispensador marca Johnson</v>
          </cell>
          <cell r="O1293" t="str">
            <v>OTROS</v>
          </cell>
          <cell r="P1293">
            <v>17000</v>
          </cell>
          <cell r="T1293" t="str">
            <v>Bueno</v>
          </cell>
          <cell r="U1293" t="str">
            <v>Johnson</v>
          </cell>
        </row>
        <row r="1294">
          <cell r="J1294" t="str">
            <v>42-05-02-01-1286</v>
          </cell>
          <cell r="K1294" t="str">
            <v>42-701</v>
          </cell>
          <cell r="L1294" t="str">
            <v>42-05-02-01-1286</v>
          </cell>
          <cell r="M1294" t="str">
            <v>Fototerapia marca ICR color celeste</v>
          </cell>
          <cell r="O1294" t="str">
            <v>EQUIPOS CLINICOS</v>
          </cell>
          <cell r="P1294">
            <v>89000</v>
          </cell>
          <cell r="T1294" t="str">
            <v>Bueno</v>
          </cell>
          <cell r="U1294" t="str">
            <v>ICR</v>
          </cell>
        </row>
        <row r="1295">
          <cell r="J1295" t="str">
            <v>42-05-02-01-1287</v>
          </cell>
          <cell r="K1295" t="str">
            <v>42-702</v>
          </cell>
          <cell r="L1295" t="str">
            <v>42-05-02-01-1287</v>
          </cell>
          <cell r="M1295" t="str">
            <v>Fototerapia marca Air Shields color blanco</v>
          </cell>
          <cell r="O1295" t="str">
            <v>EQUIPOS CLINICOS</v>
          </cell>
          <cell r="P1295">
            <v>60000</v>
          </cell>
          <cell r="T1295" t="str">
            <v>Bueno</v>
          </cell>
          <cell r="U1295" t="str">
            <v>Shields</v>
          </cell>
        </row>
        <row r="1296">
          <cell r="J1296" t="str">
            <v>42-05-02-01-1288</v>
          </cell>
          <cell r="K1296" t="str">
            <v>42-703</v>
          </cell>
          <cell r="L1296" t="str">
            <v>42-05-02-01-1288</v>
          </cell>
          <cell r="M1296" t="str">
            <v>Incubadora marca Ohio de 220 volt</v>
          </cell>
          <cell r="O1296" t="str">
            <v>EQUIPOS CLINICOS</v>
          </cell>
          <cell r="P1296">
            <v>450000</v>
          </cell>
          <cell r="T1296" t="str">
            <v>Bueno</v>
          </cell>
          <cell r="U1296" t="str">
            <v>Ohio</v>
          </cell>
        </row>
        <row r="1297">
          <cell r="J1297" t="str">
            <v>42-05-02-01-1289</v>
          </cell>
          <cell r="K1297" t="str">
            <v>42-677</v>
          </cell>
          <cell r="L1297" t="str">
            <v>42-05-02-01-1289</v>
          </cell>
          <cell r="M1297" t="str">
            <v>Incubadora en desuso adaptada para mudador BABY TERM</v>
          </cell>
          <cell r="O1297" t="str">
            <v>EQUIPOS CLINICOS</v>
          </cell>
          <cell r="P1297">
            <v>450000</v>
          </cell>
          <cell r="T1297" t="str">
            <v>Bueno</v>
          </cell>
          <cell r="U1297" t="str">
            <v>Baby term</v>
          </cell>
        </row>
        <row r="1298">
          <cell r="J1298" t="str">
            <v>42-05-01-01-1290</v>
          </cell>
          <cell r="K1298" t="str">
            <v>42-704</v>
          </cell>
          <cell r="L1298" t="str">
            <v>42-05-01-01-1290</v>
          </cell>
          <cell r="M1298" t="str">
            <v>Calefactor Radiant Mademsa</v>
          </cell>
          <cell r="O1298" t="str">
            <v>EQUIPO DE OFICINA</v>
          </cell>
          <cell r="P1298">
            <v>16900</v>
          </cell>
          <cell r="T1298" t="str">
            <v>Bueno</v>
          </cell>
          <cell r="U1298" t="str">
            <v>Mademsa</v>
          </cell>
        </row>
        <row r="1299">
          <cell r="J1299" t="str">
            <v>42-05-02-01-1291</v>
          </cell>
          <cell r="K1299" t="str">
            <v>42-705</v>
          </cell>
          <cell r="L1299" t="str">
            <v>42-05-02-01-1291</v>
          </cell>
          <cell r="M1299" t="str">
            <v>Cuna metálica recién nacido color blanco</v>
          </cell>
          <cell r="O1299" t="str">
            <v>EQUIPOS CLINICOS</v>
          </cell>
          <cell r="P1299">
            <v>403648</v>
          </cell>
          <cell r="T1299" t="str">
            <v>Bueno</v>
          </cell>
          <cell r="U1299" t="str">
            <v>N/T</v>
          </cell>
        </row>
        <row r="1300">
          <cell r="J1300" t="str">
            <v>42-05-02-01-1292</v>
          </cell>
          <cell r="K1300" t="str">
            <v>42-706</v>
          </cell>
          <cell r="L1300" t="str">
            <v>42-05-02-01-1292</v>
          </cell>
          <cell r="M1300" t="str">
            <v>Cuna metálica recién nacido color blanco</v>
          </cell>
          <cell r="O1300" t="str">
            <v>EQUIPOS CLINICOS</v>
          </cell>
          <cell r="P1300">
            <v>403648</v>
          </cell>
          <cell r="T1300" t="str">
            <v>Bueno</v>
          </cell>
          <cell r="U1300" t="str">
            <v>N/T</v>
          </cell>
        </row>
        <row r="1301">
          <cell r="J1301" t="str">
            <v>42-05-02-01-1293</v>
          </cell>
          <cell r="K1301" t="str">
            <v>42-707</v>
          </cell>
          <cell r="L1301" t="str">
            <v>42-05-02-01-1293</v>
          </cell>
          <cell r="M1301" t="str">
            <v>Cuna metálica recién nacido color blanco</v>
          </cell>
          <cell r="O1301" t="str">
            <v>EQUIPOS CLINICOS</v>
          </cell>
          <cell r="P1301">
            <v>403648</v>
          </cell>
          <cell r="T1301" t="str">
            <v>Bueno</v>
          </cell>
          <cell r="U1301" t="str">
            <v>N/T</v>
          </cell>
        </row>
        <row r="1302">
          <cell r="J1302" t="str">
            <v>42-04-01-00-1294</v>
          </cell>
          <cell r="K1302" t="str">
            <v>42-709</v>
          </cell>
          <cell r="L1302" t="str">
            <v>42-04-01-00-1294</v>
          </cell>
          <cell r="M1302" t="str">
            <v>Mesa chica circular con pedestal color blanco, 3 ruedas</v>
          </cell>
          <cell r="O1302" t="str">
            <v>MESAS</v>
          </cell>
          <cell r="P1302">
            <v>45000</v>
          </cell>
          <cell r="T1302" t="str">
            <v>Bueno</v>
          </cell>
          <cell r="U1302" t="str">
            <v>N/T</v>
          </cell>
        </row>
        <row r="1303">
          <cell r="J1303" t="str">
            <v>42-04-01-00-1295</v>
          </cell>
          <cell r="K1303" t="str">
            <v>42-711</v>
          </cell>
          <cell r="L1303" t="str">
            <v>42-04-01-00-1295</v>
          </cell>
          <cell r="M1303" t="str">
            <v>Mesa metálica 2 repisas</v>
          </cell>
          <cell r="O1303" t="str">
            <v>MESAS</v>
          </cell>
          <cell r="P1303">
            <v>50000</v>
          </cell>
          <cell r="T1303" t="str">
            <v>Bueno</v>
          </cell>
          <cell r="U1303" t="str">
            <v>N/T</v>
          </cell>
        </row>
        <row r="1304">
          <cell r="J1304" t="str">
            <v>42-04-07-00-1296</v>
          </cell>
          <cell r="K1304" t="str">
            <v>42-2674</v>
          </cell>
          <cell r="L1304" t="str">
            <v>42-04-07-00-1296</v>
          </cell>
          <cell r="M1304" t="str">
            <v>Dispensador de jabón</v>
          </cell>
          <cell r="O1304" t="str">
            <v>OTROS</v>
          </cell>
          <cell r="P1304">
            <v>17000</v>
          </cell>
          <cell r="T1304" t="str">
            <v>Bueno</v>
          </cell>
          <cell r="U1304" t="str">
            <v>N/T</v>
          </cell>
        </row>
        <row r="1305">
          <cell r="J1305" t="str">
            <v>42-04-07-00-1297</v>
          </cell>
          <cell r="K1305" t="str">
            <v>42-2672</v>
          </cell>
          <cell r="L1305" t="str">
            <v>42-04-07-00-1297</v>
          </cell>
          <cell r="M1305" t="str">
            <v>Sillón  mixto tevinil color café</v>
          </cell>
          <cell r="O1305" t="str">
            <v>OTROS</v>
          </cell>
          <cell r="P1305">
            <v>24395</v>
          </cell>
          <cell r="T1305" t="str">
            <v>Bueno</v>
          </cell>
          <cell r="U1305" t="str">
            <v>N/T</v>
          </cell>
        </row>
        <row r="1306">
          <cell r="J1306" t="str">
            <v>42-04-07-00-1298</v>
          </cell>
          <cell r="K1306" t="str">
            <v>42-2673</v>
          </cell>
          <cell r="L1306" t="str">
            <v>42-04-07-00-1298</v>
          </cell>
          <cell r="M1306" t="str">
            <v>Sillón  mixto tevinil color café</v>
          </cell>
          <cell r="O1306" t="str">
            <v>OTROS</v>
          </cell>
          <cell r="P1306">
            <v>24395</v>
          </cell>
          <cell r="T1306" t="str">
            <v>Bueno</v>
          </cell>
          <cell r="U1306" t="str">
            <v>N/T</v>
          </cell>
        </row>
        <row r="1307">
          <cell r="J1307" t="str">
            <v>42-04-07-00-1299</v>
          </cell>
          <cell r="K1307" t="str">
            <v>42-2683</v>
          </cell>
          <cell r="L1307" t="str">
            <v>42-04-07-00-1299</v>
          </cell>
          <cell r="M1307" t="str">
            <v>Sillón  mixto tevinil color café</v>
          </cell>
          <cell r="O1307" t="str">
            <v>OTROS</v>
          </cell>
          <cell r="P1307">
            <v>24395</v>
          </cell>
          <cell r="T1307" t="str">
            <v>Bueno</v>
          </cell>
          <cell r="U1307" t="str">
            <v>N/T</v>
          </cell>
        </row>
        <row r="1308">
          <cell r="J1308" t="str">
            <v>42-04-02-00-1300</v>
          </cell>
          <cell r="K1308" t="str">
            <v>42-2675</v>
          </cell>
          <cell r="L1308" t="str">
            <v>42-04-02-00-1300</v>
          </cell>
          <cell r="M1308" t="str">
            <v>Silla sin respaldo con 5 ruedas con lanilla color café</v>
          </cell>
          <cell r="O1308" t="str">
            <v>SILLAS</v>
          </cell>
          <cell r="P1308">
            <v>24990</v>
          </cell>
          <cell r="T1308" t="str">
            <v>Bueno</v>
          </cell>
          <cell r="U1308" t="str">
            <v>N/T</v>
          </cell>
        </row>
        <row r="1309">
          <cell r="J1309" t="str">
            <v>42-05-02-01-1301</v>
          </cell>
          <cell r="K1309" t="str">
            <v>42-2738</v>
          </cell>
          <cell r="L1309" t="str">
            <v>42-05-02-01-1301</v>
          </cell>
          <cell r="M1309" t="str">
            <v>Ecotomógrafo marca Medison Mod. SAX4 S/N° A72309300000942</v>
          </cell>
          <cell r="O1309" t="str">
            <v>EQUIPOS CLINICOS</v>
          </cell>
          <cell r="P1309">
            <v>16000000</v>
          </cell>
          <cell r="T1309" t="str">
            <v>Bueno</v>
          </cell>
          <cell r="U1309" t="str">
            <v>Medison</v>
          </cell>
        </row>
        <row r="1310">
          <cell r="J1310" t="str">
            <v>42-05-02-01-1302</v>
          </cell>
          <cell r="K1310" t="str">
            <v>42-2735</v>
          </cell>
          <cell r="L1310" t="str">
            <v>42-05-02-01-1302</v>
          </cell>
          <cell r="M1310" t="str">
            <v>Mesa ginecológica blanca con colchoneta color café 125x77x48 cms.</v>
          </cell>
          <cell r="O1310" t="str">
            <v>EQUIPOS CLINICOS</v>
          </cell>
          <cell r="P1310">
            <v>129900</v>
          </cell>
          <cell r="T1310" t="str">
            <v>Bueno</v>
          </cell>
          <cell r="U1310" t="str">
            <v>N/T</v>
          </cell>
        </row>
        <row r="1311">
          <cell r="J1311" t="str">
            <v>42-04-01-00-1303</v>
          </cell>
          <cell r="K1311" t="str">
            <v>42-2736</v>
          </cell>
          <cell r="L1311" t="str">
            <v>42-04-01-00-1303</v>
          </cell>
          <cell r="M1311" t="str">
            <v>Mesa madera 2 divisiones con ruedas 66x39x75 color barniz oscuro</v>
          </cell>
          <cell r="O1311" t="str">
            <v>MESAS</v>
          </cell>
          <cell r="P1311">
            <v>45000</v>
          </cell>
          <cell r="T1311" t="str">
            <v>Bueno</v>
          </cell>
          <cell r="U1311" t="str">
            <v>N/T</v>
          </cell>
        </row>
        <row r="1312">
          <cell r="J1312" t="str">
            <v>42-04-01-00-1304</v>
          </cell>
          <cell r="K1312" t="str">
            <v>42-3397</v>
          </cell>
          <cell r="L1312" t="str">
            <v>42-04-01-00-1304</v>
          </cell>
          <cell r="M1312" t="str">
            <v>Mesa enchapada eucaliptus</v>
          </cell>
          <cell r="O1312" t="str">
            <v>MESAS</v>
          </cell>
          <cell r="P1312">
            <v>35000</v>
          </cell>
          <cell r="T1312" t="str">
            <v>Bueno</v>
          </cell>
          <cell r="U1312" t="str">
            <v>N/T</v>
          </cell>
        </row>
        <row r="1313">
          <cell r="J1313" t="str">
            <v>42-04-02-00-1305</v>
          </cell>
          <cell r="K1313" t="str">
            <v>42-21</v>
          </cell>
          <cell r="L1313" t="str">
            <v>42-04-02-00-1305</v>
          </cell>
          <cell r="M1313" t="str">
            <v>Silla metalica con tevinil café</v>
          </cell>
          <cell r="O1313" t="str">
            <v>SILLAS</v>
          </cell>
          <cell r="P1313">
            <v>24395</v>
          </cell>
          <cell r="T1313" t="str">
            <v>Bueno</v>
          </cell>
          <cell r="U1313" t="str">
            <v>N/T</v>
          </cell>
        </row>
        <row r="1314">
          <cell r="J1314" t="str">
            <v>42-04-02-00-1306</v>
          </cell>
          <cell r="K1314" t="str">
            <v>42-3111</v>
          </cell>
          <cell r="L1314" t="str">
            <v>42-04-02-00-1306</v>
          </cell>
          <cell r="M1314" t="str">
            <v>Silla con ruedas color verde/azul</v>
          </cell>
          <cell r="O1314" t="str">
            <v>SILLAS</v>
          </cell>
          <cell r="P1314">
            <v>19990</v>
          </cell>
          <cell r="T1314" t="str">
            <v>Bueno</v>
          </cell>
          <cell r="U1314" t="str">
            <v>N/T</v>
          </cell>
        </row>
        <row r="1315">
          <cell r="J1315" t="str">
            <v>42-05-02-01-1307</v>
          </cell>
          <cell r="K1315" t="str">
            <v>42-3526</v>
          </cell>
          <cell r="L1315" t="str">
            <v>42-05-02-01-1307</v>
          </cell>
          <cell r="M1315" t="str">
            <v>Cuna Radiante</v>
          </cell>
          <cell r="O1315" t="str">
            <v>EQUIPOS CLINICOS</v>
          </cell>
          <cell r="P1315">
            <v>4347070</v>
          </cell>
          <cell r="T1315" t="str">
            <v>Bueno</v>
          </cell>
          <cell r="U1315" t="str">
            <v>Fisher And Paykel</v>
          </cell>
        </row>
        <row r="1316">
          <cell r="J1316" t="str">
            <v>42-04-04-00-1308</v>
          </cell>
          <cell r="K1316" t="str">
            <v>42-720</v>
          </cell>
          <cell r="L1316" t="str">
            <v>42-04-04-00-1308</v>
          </cell>
          <cell r="M1316" t="str">
            <v>Mueble Mural con 7 puerta correderas de macisa con cubierta de formalita blanca en forma de U para guardar alimentos</v>
          </cell>
          <cell r="O1316" t="str">
            <v>MUEBLES DE COCINA</v>
          </cell>
          <cell r="P1316">
            <v>35000</v>
          </cell>
          <cell r="T1316" t="str">
            <v>Bueno</v>
          </cell>
          <cell r="U1316" t="str">
            <v>N/T</v>
          </cell>
        </row>
        <row r="1317">
          <cell r="J1317" t="str">
            <v>42-04-04-00-1309</v>
          </cell>
          <cell r="K1317" t="str">
            <v>42-720-B</v>
          </cell>
          <cell r="L1317" t="str">
            <v>42-04-04-00-1309</v>
          </cell>
          <cell r="M1317" t="str">
            <v>Mueble Mural con 12 puertas de formalita blanca con cubierta de azulejos con 2 lavaplatos llaves de combinación acero inox.</v>
          </cell>
          <cell r="O1317" t="str">
            <v>MUEBLES DE COCINA</v>
          </cell>
          <cell r="P1317">
            <v>49000</v>
          </cell>
          <cell r="T1317" t="str">
            <v>Bueno</v>
          </cell>
          <cell r="U1317" t="str">
            <v>N/T</v>
          </cell>
        </row>
        <row r="1318">
          <cell r="J1318" t="str">
            <v>42-04-06-00-1310</v>
          </cell>
          <cell r="K1318" t="str">
            <v>42-720-C</v>
          </cell>
          <cell r="L1318" t="str">
            <v>42-04-06-00-1310</v>
          </cell>
          <cell r="M1318" t="str">
            <v>Mueble adosado a la pared de formalita blanco 12 puertas, cubierta de formalita.</v>
          </cell>
          <cell r="O1318" t="str">
            <v>REPISA</v>
          </cell>
          <cell r="P1318">
            <v>35000</v>
          </cell>
          <cell r="T1318" t="str">
            <v>Bueno</v>
          </cell>
          <cell r="U1318" t="str">
            <v>N/T</v>
          </cell>
        </row>
        <row r="1319">
          <cell r="J1319" t="str">
            <v>42-04-04-00-1311</v>
          </cell>
          <cell r="K1319" t="str">
            <v>42-720-D</v>
          </cell>
          <cell r="L1319" t="str">
            <v>42-04-04-00-1311</v>
          </cell>
          <cell r="M1319" t="str">
            <v>Mueble de formalita blanco con 6 puertas, 1 lavaplatos de 2 fuentones de  acero inox. con llaves de combinación</v>
          </cell>
          <cell r="O1319" t="str">
            <v>MUEBLES DE COCINA</v>
          </cell>
          <cell r="P1319">
            <v>65000</v>
          </cell>
          <cell r="T1319" t="str">
            <v>Bueno</v>
          </cell>
          <cell r="U1319" t="str">
            <v>N/T</v>
          </cell>
        </row>
        <row r="1320">
          <cell r="J1320" t="str">
            <v>42-04-06-00-1312</v>
          </cell>
          <cell r="K1320" t="str">
            <v>42-720E</v>
          </cell>
          <cell r="L1320" t="str">
            <v>42-04-06-00-1312</v>
          </cell>
          <cell r="M1320" t="str">
            <v>Mueble con repisa, 6 puertas adosado a la pared, 2 puertas con llaves</v>
          </cell>
          <cell r="O1320" t="str">
            <v>REPISA</v>
          </cell>
          <cell r="P1320">
            <v>65000</v>
          </cell>
          <cell r="T1320" t="str">
            <v>Bueno</v>
          </cell>
          <cell r="U1320" t="str">
            <v>N/T</v>
          </cell>
        </row>
        <row r="1321">
          <cell r="J1321" t="str">
            <v>42-04-01-00-1313</v>
          </cell>
          <cell r="K1321" t="str">
            <v>42-721</v>
          </cell>
          <cell r="L1321" t="str">
            <v>42-04-01-00-1313</v>
          </cell>
          <cell r="M1321" t="str">
            <v>Mesa mixta con cubierta de formalita roja 80x 80cms.</v>
          </cell>
          <cell r="O1321" t="str">
            <v>MESAS</v>
          </cell>
          <cell r="P1321">
            <v>65000</v>
          </cell>
          <cell r="T1321" t="str">
            <v>Bueno</v>
          </cell>
          <cell r="U1321" t="str">
            <v>N/T</v>
          </cell>
        </row>
        <row r="1322">
          <cell r="J1322" t="str">
            <v>42-04-01-00-1314</v>
          </cell>
          <cell r="K1322" t="str">
            <v>42-3299</v>
          </cell>
          <cell r="L1322" t="str">
            <v>42-04-01-00-1314</v>
          </cell>
          <cell r="M1322" t="str">
            <v>Mesa madera c/cubierta melamina blanca 180x70x82 cms.</v>
          </cell>
          <cell r="O1322" t="str">
            <v>MESAS</v>
          </cell>
          <cell r="P1322">
            <v>54025</v>
          </cell>
          <cell r="T1322" t="str">
            <v>Bueno</v>
          </cell>
          <cell r="U1322" t="str">
            <v>N/T</v>
          </cell>
        </row>
        <row r="1323">
          <cell r="J1323" t="str">
            <v>42-04-06-00-1315</v>
          </cell>
          <cell r="K1323" t="str">
            <v>42-721B</v>
          </cell>
          <cell r="L1323" t="str">
            <v>42-04-06-00-1315</v>
          </cell>
          <cell r="M1323" t="str">
            <v>Mueble mural de formalita blanca, 5 puertas correderas y 11 repisas</v>
          </cell>
          <cell r="O1323" t="str">
            <v>REPISA</v>
          </cell>
          <cell r="P1323">
            <v>85000</v>
          </cell>
          <cell r="T1323" t="str">
            <v>Bueno</v>
          </cell>
          <cell r="U1323" t="str">
            <v>N/T</v>
          </cell>
        </row>
        <row r="1324">
          <cell r="J1324" t="str">
            <v>42-04-01-00-1316</v>
          </cell>
          <cell r="K1324" t="str">
            <v>42-722</v>
          </cell>
          <cell r="L1324" t="str">
            <v>42-04-01-00-1316</v>
          </cell>
          <cell r="M1324" t="str">
            <v xml:space="preserve">Mesa de madera con cubierta de formalita color crema de 80x120x78 cms. </v>
          </cell>
          <cell r="O1324" t="str">
            <v>MESAS</v>
          </cell>
          <cell r="P1324">
            <v>79000</v>
          </cell>
          <cell r="T1324" t="str">
            <v>Bueno</v>
          </cell>
          <cell r="U1324" t="str">
            <v>N/T</v>
          </cell>
        </row>
        <row r="1325">
          <cell r="J1325" t="str">
            <v>42-04-07-00-1317</v>
          </cell>
          <cell r="K1325" t="str">
            <v>42-729</v>
          </cell>
          <cell r="L1325" t="str">
            <v>42-04-07-00-1317</v>
          </cell>
          <cell r="M1325" t="str">
            <v>Cajón de madera blanco de 100x50x40 cms.</v>
          </cell>
          <cell r="O1325" t="str">
            <v>OTROS</v>
          </cell>
          <cell r="P1325">
            <v>30000</v>
          </cell>
          <cell r="T1325" t="str">
            <v>Bueno</v>
          </cell>
          <cell r="U1325" t="str">
            <v>N/T</v>
          </cell>
        </row>
        <row r="1326">
          <cell r="J1326" t="str">
            <v>42-04-02-00-1318</v>
          </cell>
          <cell r="K1326" t="str">
            <v>42-1169</v>
          </cell>
          <cell r="L1326" t="str">
            <v>42-04-02-00-1318</v>
          </cell>
          <cell r="M1326" t="str">
            <v>Silla de madera barniz caoba, respaldo de 4 palos tornados</v>
          </cell>
          <cell r="O1326" t="str">
            <v>SILLAS</v>
          </cell>
          <cell r="P1326">
            <v>15000</v>
          </cell>
          <cell r="T1326" t="str">
            <v>Bueno</v>
          </cell>
          <cell r="U1326" t="str">
            <v>N/T</v>
          </cell>
        </row>
        <row r="1327">
          <cell r="J1327" t="str">
            <v>42-04-02-00-1319</v>
          </cell>
          <cell r="K1327" t="str">
            <v>42-1170</v>
          </cell>
          <cell r="L1327" t="str">
            <v>42-04-02-00-1319</v>
          </cell>
          <cell r="M1327" t="str">
            <v>Silla de madera barniz caoba, respaldo de 4 palos tornados</v>
          </cell>
          <cell r="O1327" t="str">
            <v>SILLAS</v>
          </cell>
          <cell r="P1327">
            <v>15000</v>
          </cell>
          <cell r="T1327" t="str">
            <v>Bueno</v>
          </cell>
          <cell r="U1327" t="str">
            <v>N/T</v>
          </cell>
        </row>
        <row r="1328">
          <cell r="J1328" t="str">
            <v>42-04-02-00-1320</v>
          </cell>
          <cell r="K1328" t="str">
            <v>42-1171</v>
          </cell>
          <cell r="L1328" t="str">
            <v>42-04-02-00-1320</v>
          </cell>
          <cell r="M1328" t="str">
            <v>Silla de madera barniz caoba, respaldo de 4 palos tornados</v>
          </cell>
          <cell r="O1328" t="str">
            <v>SILLAS</v>
          </cell>
          <cell r="P1328">
            <v>15000</v>
          </cell>
          <cell r="T1328" t="str">
            <v>Bueno</v>
          </cell>
          <cell r="U1328" t="str">
            <v>N/T</v>
          </cell>
        </row>
        <row r="1329">
          <cell r="J1329" t="str">
            <v>42-04-02-00-1321</v>
          </cell>
          <cell r="K1329" t="str">
            <v>42-1172</v>
          </cell>
          <cell r="L1329" t="str">
            <v>42-04-02-00-1321</v>
          </cell>
          <cell r="M1329" t="str">
            <v>Silla de madera barniz caoba, respaldo de 4 palos tornados</v>
          </cell>
          <cell r="O1329" t="str">
            <v>SILLAS</v>
          </cell>
          <cell r="P1329">
            <v>15000</v>
          </cell>
          <cell r="T1329" t="str">
            <v>Bueno</v>
          </cell>
          <cell r="U1329" t="str">
            <v>N/T</v>
          </cell>
        </row>
        <row r="1330">
          <cell r="J1330" t="str">
            <v>42-04-06-00-1322</v>
          </cell>
          <cell r="K1330" t="str">
            <v>42-3502</v>
          </cell>
          <cell r="L1330" t="str">
            <v>42-04-06-00-1322</v>
          </cell>
          <cell r="M1330" t="str">
            <v>Repisas apegado a la pared de formalita de 65x59x82</v>
          </cell>
          <cell r="O1330" t="str">
            <v>REPISA</v>
          </cell>
          <cell r="P1330">
            <v>120000</v>
          </cell>
          <cell r="T1330" t="str">
            <v>Bueno</v>
          </cell>
          <cell r="U1330" t="str">
            <v>N/T</v>
          </cell>
        </row>
        <row r="1331">
          <cell r="J1331" t="str">
            <v>42-04-04-00-1323</v>
          </cell>
          <cell r="K1331" t="str">
            <v>42-3503</v>
          </cell>
          <cell r="L1331" t="str">
            <v>42-04-04-00-1323</v>
          </cell>
          <cell r="M1331" t="str">
            <v>Mueble de acero inoxidable , 3 lavaplatos con 2 llave de combinacion de  60x54x85</v>
          </cell>
          <cell r="O1331" t="str">
            <v>MUEBLES DE COCINA</v>
          </cell>
          <cell r="P1331">
            <v>120000</v>
          </cell>
          <cell r="T1331" t="str">
            <v>Bueno</v>
          </cell>
          <cell r="U1331" t="str">
            <v>N/T</v>
          </cell>
        </row>
        <row r="1332">
          <cell r="J1332" t="str">
            <v>42-04-04-00-1324</v>
          </cell>
          <cell r="K1332" t="str">
            <v>42-3504</v>
          </cell>
          <cell r="L1332" t="str">
            <v>42-04-04-00-1324</v>
          </cell>
          <cell r="M1332" t="str">
            <v>Mueble de acero inoxidable , 3 lavaplatos con 2 llave de combinacion de  60x54x85</v>
          </cell>
          <cell r="O1332" t="str">
            <v>MUEBLES DE COCINA</v>
          </cell>
          <cell r="P1332">
            <v>120000</v>
          </cell>
          <cell r="T1332" t="str">
            <v>Bueno</v>
          </cell>
          <cell r="U1332" t="str">
            <v>N/T</v>
          </cell>
        </row>
        <row r="1333">
          <cell r="J1333" t="str">
            <v>42-04-04-00-1325</v>
          </cell>
          <cell r="K1333" t="str">
            <v>42-3505</v>
          </cell>
          <cell r="L1333" t="str">
            <v>42-04-04-00-1325</v>
          </cell>
          <cell r="M1333" t="str">
            <v>Mueble de acero inoxidable , 3 lavaplatos con 2 llave de combinacion de 60x54x85</v>
          </cell>
          <cell r="O1333" t="str">
            <v>MUEBLES DE COCINA</v>
          </cell>
          <cell r="P1333">
            <v>120000</v>
          </cell>
          <cell r="T1333" t="str">
            <v>Bueno</v>
          </cell>
          <cell r="U1333" t="str">
            <v>N/T</v>
          </cell>
        </row>
        <row r="1334">
          <cell r="J1334" t="str">
            <v>42-04-04-00-1326</v>
          </cell>
          <cell r="K1334" t="str">
            <v>42-3506</v>
          </cell>
          <cell r="L1334" t="str">
            <v>42-04-04-00-1326</v>
          </cell>
          <cell r="M1334" t="str">
            <v>Muebles de acero inoxidable de 60x54x85</v>
          </cell>
          <cell r="O1334" t="str">
            <v>MUEBLES DE COCINA</v>
          </cell>
          <cell r="P1334">
            <v>80000</v>
          </cell>
          <cell r="T1334" t="str">
            <v>Bueno</v>
          </cell>
          <cell r="U1334" t="str">
            <v>N/T</v>
          </cell>
        </row>
        <row r="1335">
          <cell r="J1335" t="str">
            <v>42-04-04-00-1327</v>
          </cell>
          <cell r="K1335" t="str">
            <v>42-3507</v>
          </cell>
          <cell r="L1335" t="str">
            <v>42-04-04-00-1327</v>
          </cell>
          <cell r="M1335" t="str">
            <v>Muebles de acero inoxidable de 130x60x85</v>
          </cell>
          <cell r="O1335" t="str">
            <v>MUEBLES DE COCINA</v>
          </cell>
          <cell r="P1335">
            <v>80000</v>
          </cell>
          <cell r="T1335" t="str">
            <v>Bueno</v>
          </cell>
          <cell r="U1335" t="str">
            <v>N/T</v>
          </cell>
        </row>
        <row r="1336">
          <cell r="J1336" t="str">
            <v>42-05-02-02-1328</v>
          </cell>
          <cell r="K1336" t="str">
            <v>42-3508</v>
          </cell>
          <cell r="L1336" t="str">
            <v>42-05-02-02-1328</v>
          </cell>
          <cell r="M1336" t="str">
            <v>Cocina de fierro industrial con 6 platos a gas marca broboinox ltda.</v>
          </cell>
          <cell r="N1336">
            <v>1</v>
          </cell>
          <cell r="O1336" t="str">
            <v>EQUIPOS DE COCINA</v>
          </cell>
          <cell r="P1336">
            <v>450000</v>
          </cell>
          <cell r="T1336" t="str">
            <v>Bueno</v>
          </cell>
          <cell r="U1336" t="str">
            <v>N/T</v>
          </cell>
        </row>
        <row r="1337">
          <cell r="J1337" t="str">
            <v>42-04-04-00-1329</v>
          </cell>
          <cell r="K1337" t="str">
            <v>42-3509</v>
          </cell>
          <cell r="L1337" t="str">
            <v>42-04-04-00-1329</v>
          </cell>
          <cell r="M1337" t="str">
            <v>lavaplatos de acero inoxidable de 160x58x83 con 2 llaves combinacion</v>
          </cell>
          <cell r="O1337" t="str">
            <v>MUEBLES DE COCINA</v>
          </cell>
          <cell r="P1337">
            <v>80000</v>
          </cell>
          <cell r="T1337" t="str">
            <v>Bueno</v>
          </cell>
          <cell r="U1337" t="str">
            <v>N/T</v>
          </cell>
        </row>
        <row r="1338">
          <cell r="J1338" t="str">
            <v>42-04-04-00-1330</v>
          </cell>
          <cell r="K1338" t="str">
            <v>42-3510</v>
          </cell>
          <cell r="L1338" t="str">
            <v>42-04-04-00-1330</v>
          </cell>
          <cell r="M1338" t="str">
            <v>muebles de acero inoxidable de 130x60x85</v>
          </cell>
          <cell r="O1338" t="str">
            <v>MUEBLES DE COCINA</v>
          </cell>
          <cell r="P1338">
            <v>80000</v>
          </cell>
          <cell r="T1338" t="str">
            <v>Bueno</v>
          </cell>
          <cell r="U1338" t="str">
            <v>N/T</v>
          </cell>
        </row>
        <row r="1339">
          <cell r="J1339" t="str">
            <v>42-05-02-02-1331</v>
          </cell>
          <cell r="K1339" t="str">
            <v>42-3511</v>
          </cell>
          <cell r="L1339" t="str">
            <v>42-05-02-02-1331</v>
          </cell>
          <cell r="M1339" t="str">
            <v>Campana de acero inoxidable marca Beigge</v>
          </cell>
          <cell r="O1339" t="str">
            <v>EQUIPOS DE COCINA</v>
          </cell>
          <cell r="P1339">
            <v>190000</v>
          </cell>
          <cell r="T1339" t="str">
            <v>Bueno</v>
          </cell>
          <cell r="U1339" t="str">
            <v>N/T</v>
          </cell>
        </row>
        <row r="1340">
          <cell r="J1340" t="str">
            <v>42-04-07-00-1332</v>
          </cell>
          <cell r="K1340" t="str">
            <v>42-3512</v>
          </cell>
          <cell r="L1340" t="str">
            <v>42-04-07-00-1332</v>
          </cell>
          <cell r="M1340" t="str">
            <v>Lavamanos de loza marca fonoloza</v>
          </cell>
          <cell r="O1340" t="str">
            <v>OTROS</v>
          </cell>
          <cell r="P1340">
            <v>11000</v>
          </cell>
          <cell r="T1340" t="str">
            <v>Bueno</v>
          </cell>
          <cell r="U1340" t="str">
            <v>N/T</v>
          </cell>
        </row>
        <row r="1341">
          <cell r="J1341" t="str">
            <v>42-04-02-00-1333</v>
          </cell>
          <cell r="K1341" t="str">
            <v>42-1611</v>
          </cell>
          <cell r="L1341" t="str">
            <v>42-04-02-00-1333</v>
          </cell>
          <cell r="M1341" t="str">
            <v>Silla giratoria con apoya brazo, color azúl</v>
          </cell>
          <cell r="O1341" t="str">
            <v>SILLAS</v>
          </cell>
          <cell r="P1341">
            <v>45000</v>
          </cell>
          <cell r="T1341" t="str">
            <v>Bueno</v>
          </cell>
          <cell r="U1341" t="str">
            <v>N/T</v>
          </cell>
        </row>
        <row r="1342">
          <cell r="J1342" t="str">
            <v>42-04-02-00-1334</v>
          </cell>
          <cell r="K1342" t="str">
            <v>42-2012</v>
          </cell>
          <cell r="L1342" t="str">
            <v>42-04-02-00-1334</v>
          </cell>
          <cell r="M1342" t="str">
            <v>Silla Ergonometrica color azul, 5 ruedas ( MEL )</v>
          </cell>
          <cell r="O1342" t="str">
            <v>SILLAS</v>
          </cell>
          <cell r="P1342">
            <v>25000</v>
          </cell>
          <cell r="T1342" t="str">
            <v>Bueno</v>
          </cell>
          <cell r="U1342" t="str">
            <v>N/T</v>
          </cell>
        </row>
        <row r="1343">
          <cell r="J1343" t="str">
            <v>42-04-03-00-1335</v>
          </cell>
          <cell r="K1343" t="str">
            <v>42-2167</v>
          </cell>
          <cell r="L1343" t="str">
            <v>42-04-03-00-1335</v>
          </cell>
          <cell r="M1343" t="str">
            <v>Mueble computación c/1 cajón enchapado eucaliptus</v>
          </cell>
          <cell r="O1343" t="str">
            <v>ESCRITORIOS</v>
          </cell>
          <cell r="P1343">
            <v>28000</v>
          </cell>
          <cell r="T1343" t="str">
            <v>Bueno</v>
          </cell>
          <cell r="U1343" t="str">
            <v>N/T</v>
          </cell>
        </row>
        <row r="1344">
          <cell r="J1344" t="str">
            <v>42-05-01-01-1336</v>
          </cell>
          <cell r="K1344" t="str">
            <v>42-2511</v>
          </cell>
          <cell r="L1344" t="str">
            <v>42-05-01-01-1336</v>
          </cell>
          <cell r="M1344" t="str">
            <v>Pizarra blanca 70x50 cms.</v>
          </cell>
          <cell r="O1344" t="str">
            <v>EQUIPO DE OFICINA</v>
          </cell>
          <cell r="P1344">
            <v>27000</v>
          </cell>
          <cell r="T1344" t="str">
            <v>Bueno</v>
          </cell>
          <cell r="U1344" t="str">
            <v>N/T</v>
          </cell>
        </row>
        <row r="1345">
          <cell r="J1345" t="str">
            <v>42-05-02-05-1337</v>
          </cell>
          <cell r="K1345" t="str">
            <v>42-2513 B</v>
          </cell>
          <cell r="L1345" t="str">
            <v>42-05-02-05-1337</v>
          </cell>
          <cell r="M1345" t="str">
            <v>Extintor incendio tipo ABC 4 Kg.</v>
          </cell>
          <cell r="O1345" t="str">
            <v>EQUIPOS DE SEGURIDAD</v>
          </cell>
          <cell r="P1345">
            <v>25000</v>
          </cell>
          <cell r="T1345" t="str">
            <v>Bueno</v>
          </cell>
          <cell r="U1345" t="str">
            <v>N/T</v>
          </cell>
        </row>
        <row r="1346">
          <cell r="J1346" t="str">
            <v>42-04-07-00-1338</v>
          </cell>
          <cell r="K1346" t="str">
            <v>42-2168</v>
          </cell>
          <cell r="L1346" t="str">
            <v>42-04-07-00-1338</v>
          </cell>
          <cell r="M1346" t="str">
            <v>Dispensador de jabón marca Johnson</v>
          </cell>
          <cell r="O1346" t="str">
            <v>OTROS</v>
          </cell>
          <cell r="P1346">
            <v>17000</v>
          </cell>
          <cell r="T1346" t="str">
            <v>Bueno</v>
          </cell>
          <cell r="U1346" t="str">
            <v>N/T</v>
          </cell>
        </row>
        <row r="1347">
          <cell r="J1347" t="str">
            <v>42-05-01-01-1339</v>
          </cell>
          <cell r="K1347" t="str">
            <v>42-2169</v>
          </cell>
          <cell r="L1347" t="str">
            <v>42-05-01-01-1339</v>
          </cell>
          <cell r="M1347" t="str">
            <v>Reloj pared marca Taiping</v>
          </cell>
          <cell r="O1347" t="str">
            <v>EQUIPO DE OFICINA</v>
          </cell>
          <cell r="P1347">
            <v>7500</v>
          </cell>
          <cell r="T1347" t="str">
            <v>Bueno</v>
          </cell>
          <cell r="U1347" t="str">
            <v>N/T</v>
          </cell>
        </row>
        <row r="1348">
          <cell r="J1348" t="str">
            <v>42-05-01-01-1340</v>
          </cell>
          <cell r="K1348" t="str">
            <v>42-743</v>
          </cell>
          <cell r="L1348" t="str">
            <v>42-05-01-01-1340</v>
          </cell>
          <cell r="M1348" t="str">
            <v>Reloj marca Beltz</v>
          </cell>
          <cell r="O1348" t="str">
            <v>EQUIPO DE OFICINA</v>
          </cell>
          <cell r="P1348">
            <v>10000</v>
          </cell>
          <cell r="T1348" t="str">
            <v>Bueno</v>
          </cell>
          <cell r="U1348" t="str">
            <v>N/T</v>
          </cell>
        </row>
        <row r="1349">
          <cell r="J1349" t="str">
            <v>42-05-01-01-1341</v>
          </cell>
          <cell r="K1349" t="str">
            <v>42-2515</v>
          </cell>
          <cell r="L1349" t="str">
            <v>42-05-01-01-1341</v>
          </cell>
          <cell r="M1349" t="str">
            <v>Radio CD marca Cadio</v>
          </cell>
          <cell r="O1349" t="str">
            <v>EQUIPO DE OFICINA</v>
          </cell>
          <cell r="P1349">
            <v>53072</v>
          </cell>
          <cell r="T1349" t="str">
            <v>Bueno</v>
          </cell>
          <cell r="U1349" t="str">
            <v>N/T</v>
          </cell>
        </row>
        <row r="1350">
          <cell r="J1350" t="str">
            <v>42-06-01-00-1342</v>
          </cell>
          <cell r="K1350" t="str">
            <v>42-2516</v>
          </cell>
          <cell r="L1350" t="str">
            <v>42-06-01-00-1342</v>
          </cell>
          <cell r="M1350" t="str">
            <v>Computador Celeron AST</v>
          </cell>
          <cell r="O1350" t="str">
            <v>EQUIPOS COMPUTACIONALES Y PERIFÉRICOS</v>
          </cell>
          <cell r="P1350">
            <v>140000</v>
          </cell>
          <cell r="T1350" t="str">
            <v>Bueno</v>
          </cell>
          <cell r="U1350" t="str">
            <v>Celeron</v>
          </cell>
        </row>
        <row r="1351">
          <cell r="J1351" t="str">
            <v>42-06-01-00-1343</v>
          </cell>
          <cell r="K1351" t="str">
            <v>42-2517</v>
          </cell>
          <cell r="L1351" t="str">
            <v>42-06-01-00-1343</v>
          </cell>
          <cell r="M1351" t="str">
            <v>Monitor Samsung Mod Syncmaster 450 NB S/Nº DP14HCEK826378W</v>
          </cell>
          <cell r="O1351" t="str">
            <v>EQUIPOS COMPUTACIONALES Y PERIFÉRICOS</v>
          </cell>
          <cell r="P1351">
            <v>14000</v>
          </cell>
          <cell r="T1351" t="str">
            <v>Bueno</v>
          </cell>
          <cell r="U1351" t="str">
            <v>Samsung</v>
          </cell>
        </row>
        <row r="1352">
          <cell r="J1352" t="str">
            <v>42-06-01-00-1344</v>
          </cell>
          <cell r="K1352" t="str">
            <v>42-2518</v>
          </cell>
          <cell r="L1352" t="str">
            <v>42-06-01-00-1344</v>
          </cell>
          <cell r="M1352" t="str">
            <v>Teclado marca PC Tronic Mod. K 8830 S/Nº 05040622924</v>
          </cell>
          <cell r="O1352" t="str">
            <v>EQUIPOS COMPUTACIONALES Y PERIFÉRICOS</v>
          </cell>
          <cell r="P1352">
            <v>4000</v>
          </cell>
          <cell r="T1352" t="str">
            <v>Bueno</v>
          </cell>
          <cell r="U1352" t="str">
            <v>Tronic</v>
          </cell>
        </row>
        <row r="1353">
          <cell r="J1353" t="str">
            <v>42-06-01-00-1345</v>
          </cell>
          <cell r="K1353" t="str">
            <v>42-2519</v>
          </cell>
          <cell r="L1353" t="str">
            <v>42-06-01-00-1345</v>
          </cell>
          <cell r="M1353" t="str">
            <v>Mouse X Tech S/Nº 052025543</v>
          </cell>
          <cell r="O1353" t="str">
            <v>EQUIPOS COMPUTACIONALES Y PERIFÉRICOS</v>
          </cell>
          <cell r="P1353">
            <v>3000</v>
          </cell>
          <cell r="T1353" t="str">
            <v>Bueno</v>
          </cell>
          <cell r="U1353" t="str">
            <v>N/T</v>
          </cell>
        </row>
        <row r="1354">
          <cell r="J1354" t="str">
            <v>42-05-01-01-1346</v>
          </cell>
          <cell r="K1354" t="str">
            <v>42-2514</v>
          </cell>
          <cell r="L1354" t="str">
            <v>42-05-01-01-1346</v>
          </cell>
          <cell r="M1354" t="str">
            <v>Radio CD marca RCA Mod. 002 / 0532</v>
          </cell>
          <cell r="O1354" t="str">
            <v>EQUIPO DE OFICINA</v>
          </cell>
          <cell r="P1354">
            <v>53071</v>
          </cell>
          <cell r="T1354" t="str">
            <v>Bueno</v>
          </cell>
          <cell r="U1354" t="str">
            <v>RCA</v>
          </cell>
        </row>
        <row r="1355">
          <cell r="J1355" t="str">
            <v>42-04-07-00-1347</v>
          </cell>
          <cell r="K1355" t="str">
            <v>42-741</v>
          </cell>
          <cell r="L1355" t="str">
            <v>42-04-07-00-1347</v>
          </cell>
          <cell r="M1355" t="str">
            <v>Carro porta comida con 4 divisiones de acero inox. 4 ruedas de  93x92x46 cms.</v>
          </cell>
          <cell r="O1355" t="str">
            <v>OTROS</v>
          </cell>
          <cell r="P1355">
            <v>24900</v>
          </cell>
          <cell r="T1355" t="str">
            <v>Bueno</v>
          </cell>
          <cell r="U1355" t="str">
            <v>N/T</v>
          </cell>
        </row>
        <row r="1356">
          <cell r="J1356" t="str">
            <v>42-04-07-00-1348</v>
          </cell>
          <cell r="K1356" t="str">
            <v>42-3501</v>
          </cell>
          <cell r="L1356" t="str">
            <v>42-04-07-00-1348</v>
          </cell>
          <cell r="M1356" t="str">
            <v>Carro porta comida con 4 divisiones de acero inox. 4 ruedas de 93x92x46 cms.</v>
          </cell>
          <cell r="O1356" t="str">
            <v>OTROS</v>
          </cell>
          <cell r="P1356">
            <v>24900</v>
          </cell>
          <cell r="T1356" t="str">
            <v>Bueno</v>
          </cell>
          <cell r="U1356" t="str">
            <v>N/T</v>
          </cell>
        </row>
        <row r="1357">
          <cell r="J1357" t="str">
            <v>42-05-02-02-1349</v>
          </cell>
          <cell r="K1357" t="str">
            <v>42-3300</v>
          </cell>
          <cell r="L1357" t="str">
            <v>42-05-02-02-1349</v>
          </cell>
          <cell r="M1357" t="str">
            <v>Juguera Sindelen Mod. Supermix Blue L2200 AZ S/Nº 80801460</v>
          </cell>
          <cell r="O1357" t="str">
            <v>EQUIPOS DE COCINA</v>
          </cell>
          <cell r="P1357">
            <v>17900</v>
          </cell>
          <cell r="T1357" t="str">
            <v>Bueno</v>
          </cell>
          <cell r="U1357" t="str">
            <v>Sindelen</v>
          </cell>
        </row>
        <row r="1358">
          <cell r="J1358" t="str">
            <v>42-05-02-02-1350</v>
          </cell>
          <cell r="K1358" t="str">
            <v>42-3500</v>
          </cell>
          <cell r="L1358" t="str">
            <v>42-05-02-02-1350</v>
          </cell>
          <cell r="M1358" t="str">
            <v>Juguera   marca  thoma  elektrogerate   mol. Th 400 V de color blanca S/N p11003924-94</v>
          </cell>
          <cell r="O1358" t="str">
            <v>EQUIPOS DE COCINA</v>
          </cell>
          <cell r="P1358">
            <v>17000</v>
          </cell>
          <cell r="T1358" t="str">
            <v>Bueno</v>
          </cell>
          <cell r="U1358" t="str">
            <v>Elektrogerate</v>
          </cell>
        </row>
        <row r="1359">
          <cell r="J1359" t="str">
            <v>42-05-01-01-1351</v>
          </cell>
          <cell r="K1359" t="str">
            <v>42-742</v>
          </cell>
          <cell r="L1359" t="str">
            <v>42-05-01-01-1351</v>
          </cell>
          <cell r="M1359" t="str">
            <v>Refrigerador marca Westinghause, 1 puerta.</v>
          </cell>
          <cell r="O1359" t="str">
            <v>EQUIPO DE OFICINA</v>
          </cell>
          <cell r="P1359">
            <v>134900</v>
          </cell>
          <cell r="T1359" t="str">
            <v>Bueno</v>
          </cell>
          <cell r="U1359" t="str">
            <v>Westinghause</v>
          </cell>
        </row>
        <row r="1360">
          <cell r="J1360" t="str">
            <v>42-05-01-01-1352</v>
          </cell>
          <cell r="K1360" t="str">
            <v>42-125</v>
          </cell>
          <cell r="L1360" t="str">
            <v>42-05-01-01-1352</v>
          </cell>
          <cell r="M1360" t="str">
            <v>Refrigerador Mademsa Copihue Mod. MRC 225 S/Nº 058781</v>
          </cell>
          <cell r="O1360" t="str">
            <v>EQUIPO DE OFICINA</v>
          </cell>
          <cell r="P1360">
            <v>119900</v>
          </cell>
          <cell r="T1360" t="str">
            <v>Bueno</v>
          </cell>
          <cell r="U1360" t="str">
            <v>Mademsa</v>
          </cell>
        </row>
        <row r="1361">
          <cell r="J1361" t="str">
            <v>42-05-02-02-1353</v>
          </cell>
          <cell r="K1361" t="str">
            <v>42-2990</v>
          </cell>
          <cell r="L1361" t="str">
            <v>42-05-02-02-1353</v>
          </cell>
          <cell r="M1361" t="str">
            <v>Picadora Moulinex Mod. DPA 187/350-1108R</v>
          </cell>
          <cell r="O1361" t="str">
            <v>EQUIPOS DE COCINA</v>
          </cell>
          <cell r="P1361">
            <v>24990</v>
          </cell>
          <cell r="T1361" t="str">
            <v>Bueno</v>
          </cell>
          <cell r="U1361" t="str">
            <v>Moulinex</v>
          </cell>
        </row>
        <row r="1362">
          <cell r="J1362" t="str">
            <v>42-05-02-02-1354</v>
          </cell>
          <cell r="K1362" t="str">
            <v>42-735</v>
          </cell>
          <cell r="L1362" t="str">
            <v>42-05-02-02-1354</v>
          </cell>
          <cell r="M1362" t="str">
            <v>Serrucho para cortar zapallo</v>
          </cell>
          <cell r="O1362" t="str">
            <v>EQUIPOS DE COCINA</v>
          </cell>
          <cell r="P1362">
            <v>9000</v>
          </cell>
          <cell r="T1362" t="str">
            <v>Bueno</v>
          </cell>
          <cell r="U1362" t="str">
            <v>N/T</v>
          </cell>
        </row>
        <row r="1363">
          <cell r="J1363" t="str">
            <v>42-05-02-01-1355</v>
          </cell>
          <cell r="K1363" t="str">
            <v>42-2105</v>
          </cell>
          <cell r="L1363" t="str">
            <v>42-05-02-01-1355</v>
          </cell>
          <cell r="M1363" t="str">
            <v>Tijera marca Metaltex</v>
          </cell>
          <cell r="O1363" t="str">
            <v>EQUIPOS CLINICOS</v>
          </cell>
          <cell r="P1363">
            <v>5000</v>
          </cell>
          <cell r="T1363" t="str">
            <v>Bueno</v>
          </cell>
          <cell r="U1363" t="str">
            <v>Metaltex</v>
          </cell>
        </row>
        <row r="1364">
          <cell r="J1364" t="str">
            <v>42-05-02-01-1356</v>
          </cell>
          <cell r="K1364" t="str">
            <v>42-2520</v>
          </cell>
          <cell r="L1364" t="str">
            <v>42-05-02-01-1356</v>
          </cell>
          <cell r="M1364" t="str">
            <v>Pesa digital Eco-30 color negro cap. 30 Kgs.</v>
          </cell>
          <cell r="N1364">
            <v>1</v>
          </cell>
          <cell r="O1364" t="str">
            <v>EQUIPOS CLINICOS</v>
          </cell>
          <cell r="P1364">
            <v>45000</v>
          </cell>
          <cell r="T1364" t="str">
            <v>Bueno</v>
          </cell>
          <cell r="U1364" t="str">
            <v>N/T</v>
          </cell>
        </row>
        <row r="1365">
          <cell r="J1365" t="str">
            <v>42-05-01-01-1357</v>
          </cell>
          <cell r="K1365" t="str">
            <v>42-2894</v>
          </cell>
          <cell r="L1365" t="str">
            <v>42-05-01-01-1357</v>
          </cell>
          <cell r="M1365" t="str">
            <v>Citófono/ teléfono marca Nortel Network, Modelo 7000</v>
          </cell>
          <cell r="O1365" t="str">
            <v>EQUIPO DE OFICINA</v>
          </cell>
          <cell r="P1365">
            <v>36000</v>
          </cell>
          <cell r="T1365" t="str">
            <v>Bueno</v>
          </cell>
          <cell r="U1365" t="str">
            <v>Nortel Network</v>
          </cell>
        </row>
        <row r="1366">
          <cell r="J1366" t="str">
            <v>42-04-01-00-1358</v>
          </cell>
          <cell r="K1366" t="str">
            <v>42-3531 -   3532 - 3533 - 3534 - 3535</v>
          </cell>
          <cell r="L1366" t="str">
            <v>42-04-01-00-1358</v>
          </cell>
          <cell r="M1366" t="str">
            <v xml:space="preserve">Mesa Rectangular Met./Madera, medidas 110 x 70 x 76 cms. Con 4 sillas </v>
          </cell>
          <cell r="N1366" t="str">
            <v>Existe Mas Abajo con registro unico por producto</v>
          </cell>
          <cell r="O1366" t="str">
            <v>MESAS</v>
          </cell>
          <cell r="P1366">
            <v>59990</v>
          </cell>
          <cell r="T1366" t="str">
            <v>Bueno</v>
          </cell>
          <cell r="U1366" t="str">
            <v>N/T</v>
          </cell>
        </row>
        <row r="1367">
          <cell r="J1367" t="str">
            <v>42-05-01-01-1359</v>
          </cell>
          <cell r="K1367" t="str">
            <v>42-1806</v>
          </cell>
          <cell r="L1367" t="str">
            <v>42-05-01-01-1359</v>
          </cell>
          <cell r="M1367" t="str">
            <v>Televisor marca Philips S/Nº HCO544164</v>
          </cell>
          <cell r="O1367" t="str">
            <v>EQUIPO DE OFICINA</v>
          </cell>
          <cell r="P1367">
            <v>76000</v>
          </cell>
          <cell r="T1367" t="str">
            <v>Bueno</v>
          </cell>
          <cell r="U1367" t="str">
            <v>Philips</v>
          </cell>
        </row>
        <row r="1368">
          <cell r="J1368" t="str">
            <v>42-05-02-01-1360</v>
          </cell>
          <cell r="K1368" t="str">
            <v>42-3387</v>
          </cell>
          <cell r="L1368" t="str">
            <v>42-05-02-01-1360</v>
          </cell>
          <cell r="M1368" t="str">
            <v>Manómetro oxígeno Soltec Medical</v>
          </cell>
          <cell r="O1368" t="str">
            <v>EQUIPOS CLINICOS</v>
          </cell>
          <cell r="P1368">
            <v>30000</v>
          </cell>
          <cell r="T1368" t="str">
            <v>Bueno</v>
          </cell>
          <cell r="U1368" t="str">
            <v>Soltec</v>
          </cell>
        </row>
        <row r="1369">
          <cell r="J1369" t="str">
            <v>42-04-06-00-1361</v>
          </cell>
          <cell r="K1369" t="str">
            <v>42-777</v>
          </cell>
          <cell r="L1369" t="str">
            <v>42-04-06-00-1361</v>
          </cell>
          <cell r="M1369" t="str">
            <v>Mueble metálico 4 puertas, 2 vidrios</v>
          </cell>
          <cell r="O1369" t="str">
            <v>REPISA</v>
          </cell>
          <cell r="P1369">
            <v>70000</v>
          </cell>
          <cell r="T1369" t="str">
            <v>Bueno</v>
          </cell>
          <cell r="U1369" t="str">
            <v>N/T</v>
          </cell>
        </row>
        <row r="1370">
          <cell r="J1370" t="str">
            <v>42-04-07-00-1362</v>
          </cell>
          <cell r="K1370" t="str">
            <v>42-2629</v>
          </cell>
          <cell r="L1370" t="str">
            <v>42-04-07-00-1362</v>
          </cell>
          <cell r="M1370" t="str">
            <v>Bergere color mostaza</v>
          </cell>
          <cell r="O1370" t="str">
            <v>OTROS</v>
          </cell>
          <cell r="P1370">
            <v>30000</v>
          </cell>
          <cell r="T1370" t="str">
            <v>Bueno</v>
          </cell>
          <cell r="U1370" t="str">
            <v>N/T</v>
          </cell>
        </row>
        <row r="1371">
          <cell r="J1371" t="str">
            <v>42-04-07-00-1363</v>
          </cell>
          <cell r="K1371" t="str">
            <v>42-2767</v>
          </cell>
          <cell r="L1371" t="str">
            <v>42-04-07-00-1363</v>
          </cell>
          <cell r="M1371" t="str">
            <v>Bergere color mostaza</v>
          </cell>
          <cell r="O1371" t="str">
            <v>OTROS</v>
          </cell>
          <cell r="P1371">
            <v>30000</v>
          </cell>
          <cell r="T1371" t="str">
            <v>Bueno</v>
          </cell>
          <cell r="U1371" t="str">
            <v>N/T</v>
          </cell>
        </row>
        <row r="1372">
          <cell r="J1372" t="str">
            <v>42-04-07-00-1364</v>
          </cell>
          <cell r="K1372" t="str">
            <v>42-3389</v>
          </cell>
          <cell r="L1372" t="str">
            <v>42-04-07-00-1364</v>
          </cell>
          <cell r="M1372" t="str">
            <v>Carro transporte oxígeno, 3 ruedas color plomo</v>
          </cell>
          <cell r="O1372" t="str">
            <v>OTROS</v>
          </cell>
          <cell r="P1372">
            <v>50000</v>
          </cell>
          <cell r="T1372" t="str">
            <v>Bueno</v>
          </cell>
          <cell r="U1372" t="str">
            <v>N/T</v>
          </cell>
        </row>
        <row r="1373">
          <cell r="J1373" t="str">
            <v>42-04-07-00-1365</v>
          </cell>
          <cell r="K1373" t="str">
            <v>42-3151</v>
          </cell>
          <cell r="L1373" t="str">
            <v>42-04-07-00-1365</v>
          </cell>
          <cell r="M1373" t="str">
            <v>Loker metálico, 2 puertas color plomo</v>
          </cell>
          <cell r="O1373" t="str">
            <v>OTROS</v>
          </cell>
          <cell r="P1373">
            <v>37500</v>
          </cell>
          <cell r="T1373" t="str">
            <v>Bueno</v>
          </cell>
          <cell r="U1373" t="str">
            <v>N/T</v>
          </cell>
        </row>
        <row r="1374">
          <cell r="J1374" t="str">
            <v>42-04-01-00-1366</v>
          </cell>
          <cell r="K1374" t="str">
            <v>42-1210</v>
          </cell>
          <cell r="L1374" t="str">
            <v>42-04-01-00-1366</v>
          </cell>
          <cell r="M1374" t="str">
            <v>Mesa de comer en cama con cubierta de formalita , sin ruedas</v>
          </cell>
          <cell r="O1374" t="str">
            <v>MESAS</v>
          </cell>
          <cell r="P1374">
            <v>80000</v>
          </cell>
          <cell r="T1374" t="str">
            <v>Bueno</v>
          </cell>
          <cell r="U1374" t="str">
            <v>N/T</v>
          </cell>
        </row>
        <row r="1375">
          <cell r="J1375" t="str">
            <v>42-04-07-00-1367</v>
          </cell>
          <cell r="K1375" t="str">
            <v>42-3153</v>
          </cell>
          <cell r="L1375" t="str">
            <v>42-04-07-00-1367</v>
          </cell>
          <cell r="M1375" t="str">
            <v>Paragüero/percha metálico color blanco</v>
          </cell>
          <cell r="O1375" t="str">
            <v>OTROS</v>
          </cell>
          <cell r="P1375">
            <v>40000</v>
          </cell>
          <cell r="T1375" t="str">
            <v>Bueno</v>
          </cell>
          <cell r="U1375" t="str">
            <v>N/T</v>
          </cell>
        </row>
        <row r="1376">
          <cell r="J1376" t="str">
            <v>42-05-02-01-1368</v>
          </cell>
          <cell r="K1376" t="str">
            <v>42-2602</v>
          </cell>
          <cell r="L1376" t="str">
            <v>42-05-02-01-1368</v>
          </cell>
          <cell r="M1376" t="str">
            <v>Porta suero metálico con 3 ruedas</v>
          </cell>
          <cell r="O1376" t="str">
            <v>EQUIPOS CLINICOS</v>
          </cell>
          <cell r="P1376">
            <v>45000</v>
          </cell>
          <cell r="T1376" t="str">
            <v>Bueno</v>
          </cell>
          <cell r="U1376" t="str">
            <v>N/T</v>
          </cell>
        </row>
        <row r="1377">
          <cell r="J1377" t="str">
            <v>42-04-07-00-1369</v>
          </cell>
          <cell r="K1377" t="str">
            <v>42-3152</v>
          </cell>
          <cell r="L1377" t="str">
            <v>42-04-07-00-1369</v>
          </cell>
          <cell r="M1377" t="str">
            <v>Vanitorio 2 puertas correderas en melamina color blanco, 1 monomando</v>
          </cell>
          <cell r="O1377" t="str">
            <v>OTROS</v>
          </cell>
          <cell r="P1377">
            <v>70000</v>
          </cell>
          <cell r="T1377" t="str">
            <v>Bueno</v>
          </cell>
          <cell r="U1377" t="str">
            <v>N/T</v>
          </cell>
        </row>
        <row r="1378">
          <cell r="J1378" t="str">
            <v>42-05-02-01-1370</v>
          </cell>
          <cell r="K1378" t="str">
            <v>42-761</v>
          </cell>
          <cell r="L1378" t="str">
            <v>42-05-02-01-1370</v>
          </cell>
          <cell r="M1378" t="str">
            <v>Balanza con antropometro marca Seca ( Unicef ) capacidad 130 Kgs.</v>
          </cell>
          <cell r="O1378" t="str">
            <v>EQUIPOS CLINICOS</v>
          </cell>
          <cell r="P1378">
            <v>165648</v>
          </cell>
          <cell r="T1378" t="str">
            <v>Bueno</v>
          </cell>
          <cell r="U1378" t="str">
            <v>N/T</v>
          </cell>
        </row>
        <row r="1379">
          <cell r="J1379" t="str">
            <v>42-04-07-00-1371</v>
          </cell>
          <cell r="K1379" t="str">
            <v>42-749</v>
          </cell>
          <cell r="L1379" t="str">
            <v>42-04-07-00-1371</v>
          </cell>
          <cell r="M1379" t="str">
            <v>Carro acero inox. 2 compartimentos con ruedas</v>
          </cell>
          <cell r="O1379" t="str">
            <v>OTROS</v>
          </cell>
          <cell r="P1379">
            <v>56000</v>
          </cell>
          <cell r="T1379" t="str">
            <v>Bueno</v>
          </cell>
          <cell r="U1379" t="str">
            <v>N/T</v>
          </cell>
        </row>
        <row r="1380">
          <cell r="J1380" t="str">
            <v>42-05-02-01-1372</v>
          </cell>
          <cell r="K1380" t="str">
            <v>42-2771</v>
          </cell>
          <cell r="L1380" t="str">
            <v>42-05-02-01-1372</v>
          </cell>
          <cell r="M1380" t="str">
            <v>Catre clínico</v>
          </cell>
          <cell r="O1380" t="str">
            <v>EQUIPOS CLINICOS</v>
          </cell>
          <cell r="P1380">
            <v>99990</v>
          </cell>
          <cell r="T1380" t="str">
            <v>Bueno</v>
          </cell>
          <cell r="U1380" t="str">
            <v>N/T</v>
          </cell>
        </row>
        <row r="1381">
          <cell r="J1381" t="str">
            <v>42-05-02-01-1373</v>
          </cell>
          <cell r="K1381" t="str">
            <v>42-2772</v>
          </cell>
          <cell r="L1381" t="str">
            <v>42-05-02-01-1373</v>
          </cell>
          <cell r="M1381" t="str">
            <v>Catre clínico</v>
          </cell>
          <cell r="O1381" t="str">
            <v>EQUIPOS CLINICOS</v>
          </cell>
          <cell r="P1381">
            <v>99990</v>
          </cell>
          <cell r="T1381" t="str">
            <v>Bueno</v>
          </cell>
          <cell r="U1381" t="str">
            <v>N/T</v>
          </cell>
        </row>
        <row r="1382">
          <cell r="J1382" t="str">
            <v>42-04-01-00-1374</v>
          </cell>
          <cell r="K1382" t="str">
            <v>42-3033</v>
          </cell>
          <cell r="L1382" t="str">
            <v>42-04-01-00-1374</v>
          </cell>
          <cell r="M1382" t="str">
            <v>Mesa lateral metálica con cubierta melamina, 4 ruedas color plomo</v>
          </cell>
          <cell r="O1382" t="str">
            <v>MESAS</v>
          </cell>
          <cell r="P1382">
            <v>50000</v>
          </cell>
          <cell r="T1382" t="str">
            <v>Bueno</v>
          </cell>
          <cell r="U1382" t="str">
            <v>N/T</v>
          </cell>
        </row>
        <row r="1383">
          <cell r="J1383" t="str">
            <v>42-04-01-00-1375</v>
          </cell>
          <cell r="K1383" t="str">
            <v>42-2769</v>
          </cell>
          <cell r="L1383" t="str">
            <v>42-04-01-00-1375</v>
          </cell>
          <cell r="M1383" t="str">
            <v>Mesa alimentación metálica con cubierta melamina, con ruedas</v>
          </cell>
          <cell r="O1383" t="str">
            <v>MESAS</v>
          </cell>
          <cell r="P1383">
            <v>80000</v>
          </cell>
          <cell r="T1383" t="str">
            <v>Bueno</v>
          </cell>
          <cell r="U1383" t="str">
            <v>N/T</v>
          </cell>
        </row>
        <row r="1384">
          <cell r="J1384" t="str">
            <v>42-04-07-00-1376</v>
          </cell>
          <cell r="K1384" t="str">
            <v>42-3149</v>
          </cell>
          <cell r="L1384" t="str">
            <v>42-04-07-00-1376</v>
          </cell>
          <cell r="M1384" t="str">
            <v>Velador metálico con 1 puerta, 1 cajón en melámina color plomo</v>
          </cell>
          <cell r="O1384" t="str">
            <v>OTROS</v>
          </cell>
          <cell r="P1384">
            <v>78000</v>
          </cell>
          <cell r="T1384" t="str">
            <v>Bueno</v>
          </cell>
          <cell r="U1384" t="str">
            <v>N/T</v>
          </cell>
        </row>
        <row r="1385">
          <cell r="J1385" t="str">
            <v>42-04-07-00-1377</v>
          </cell>
          <cell r="K1385" t="str">
            <v>42-3150</v>
          </cell>
          <cell r="L1385" t="str">
            <v>42-04-07-00-1377</v>
          </cell>
          <cell r="M1385" t="str">
            <v>Velador metálico con 1 puerta, 1 cajón en melámina color plomo</v>
          </cell>
          <cell r="O1385" t="str">
            <v>OTROS</v>
          </cell>
          <cell r="P1385">
            <v>78000</v>
          </cell>
          <cell r="T1385" t="str">
            <v>Bueno</v>
          </cell>
          <cell r="U1385" t="str">
            <v>N/T</v>
          </cell>
        </row>
        <row r="1386">
          <cell r="J1386" t="str">
            <v>42-04-07-00-1378</v>
          </cell>
          <cell r="K1386" t="str">
            <v>42-2730</v>
          </cell>
          <cell r="L1386" t="str">
            <v>42-04-07-00-1378</v>
          </cell>
          <cell r="M1386" t="str">
            <v>Paragüero/percha  metálico color blanco</v>
          </cell>
          <cell r="O1386" t="str">
            <v>OTROS</v>
          </cell>
          <cell r="P1386">
            <v>40000</v>
          </cell>
          <cell r="T1386" t="str">
            <v>Bueno</v>
          </cell>
          <cell r="U1386" t="str">
            <v>N/T</v>
          </cell>
        </row>
        <row r="1387">
          <cell r="J1387" t="str">
            <v>42-04-07-00-1379</v>
          </cell>
          <cell r="K1387" t="str">
            <v>42-3154</v>
          </cell>
          <cell r="L1387" t="str">
            <v>42-04-07-00-1379</v>
          </cell>
          <cell r="M1387" t="str">
            <v>Biombo metálico color blanco</v>
          </cell>
          <cell r="O1387" t="str">
            <v>OTROS</v>
          </cell>
          <cell r="P1387">
            <v>50000</v>
          </cell>
          <cell r="T1387" t="str">
            <v>Bueno</v>
          </cell>
          <cell r="U1387" t="str">
            <v>N/T</v>
          </cell>
        </row>
        <row r="1388">
          <cell r="J1388" t="str">
            <v>42-04-07-00-1380</v>
          </cell>
          <cell r="K1388" t="str">
            <v>42-3155</v>
          </cell>
          <cell r="L1388" t="str">
            <v>42-04-07-00-1380</v>
          </cell>
          <cell r="M1388" t="str">
            <v>Carro circular para ropa con ruedas</v>
          </cell>
          <cell r="O1388" t="str">
            <v>OTROS</v>
          </cell>
          <cell r="P1388">
            <v>45000</v>
          </cell>
          <cell r="T1388" t="str">
            <v>Bueno</v>
          </cell>
          <cell r="U1388" t="str">
            <v>N/T</v>
          </cell>
        </row>
        <row r="1389">
          <cell r="J1389" t="str">
            <v>42-05-02-01-1381</v>
          </cell>
          <cell r="K1389" t="str">
            <v>42-2218</v>
          </cell>
          <cell r="L1389" t="str">
            <v>42-05-02-01-1381</v>
          </cell>
          <cell r="M1389" t="str">
            <v>Oftalmoscopio Welch Allyn Mod. 19090</v>
          </cell>
          <cell r="O1389" t="str">
            <v>EQUIPOS CLINICOS</v>
          </cell>
          <cell r="P1389">
            <v>50000</v>
          </cell>
          <cell r="T1389" t="str">
            <v>Bueno</v>
          </cell>
          <cell r="U1389" t="str">
            <v>N/T</v>
          </cell>
        </row>
        <row r="1390">
          <cell r="J1390" t="str">
            <v>42-05-02-01-1382</v>
          </cell>
          <cell r="K1390" t="str">
            <v>42-3171</v>
          </cell>
          <cell r="L1390" t="str">
            <v>42-05-02-01-1382</v>
          </cell>
          <cell r="M1390" t="str">
            <v>Otoscopio Welch Allyn</v>
          </cell>
          <cell r="O1390" t="str">
            <v>EQUIPOS CLINICOS</v>
          </cell>
          <cell r="P1390">
            <v>89000</v>
          </cell>
          <cell r="T1390" t="str">
            <v>Bueno</v>
          </cell>
          <cell r="U1390" t="str">
            <v>N/T</v>
          </cell>
        </row>
        <row r="1391">
          <cell r="J1391" t="str">
            <v>42-05-02-01-1383</v>
          </cell>
          <cell r="K1391" t="str">
            <v>42-2879</v>
          </cell>
          <cell r="L1391" t="str">
            <v>42-05-02-01-1383</v>
          </cell>
          <cell r="M1391" t="str">
            <v>Oximetro de pulso Mod. CMS-50A color blanco</v>
          </cell>
          <cell r="O1391" t="str">
            <v>EQUIPOS CLINICOS</v>
          </cell>
          <cell r="P1391">
            <v>189567</v>
          </cell>
          <cell r="T1391" t="str">
            <v>Bueno</v>
          </cell>
          <cell r="U1391" t="str">
            <v>N/T</v>
          </cell>
        </row>
        <row r="1392">
          <cell r="J1392" t="str">
            <v>42-05-02-01-1384</v>
          </cell>
          <cell r="K1392" t="str">
            <v>42-3388</v>
          </cell>
          <cell r="L1392" t="str">
            <v>42-05-02-01-1384</v>
          </cell>
          <cell r="M1392" t="str">
            <v>Manómetro oxigeno Victor Medical</v>
          </cell>
          <cell r="O1392" t="str">
            <v>EQUIPOS CLINICOS</v>
          </cell>
          <cell r="P1392">
            <v>170000</v>
          </cell>
          <cell r="T1392" t="str">
            <v>Bueno</v>
          </cell>
          <cell r="U1392" t="str">
            <v>N/T</v>
          </cell>
        </row>
        <row r="1393">
          <cell r="J1393" t="str">
            <v>42-04-07-00-1385</v>
          </cell>
          <cell r="K1393" t="str">
            <v>42-759</v>
          </cell>
          <cell r="L1393" t="str">
            <v>42-04-07-00-1385</v>
          </cell>
          <cell r="M1393" t="str">
            <v>Mural con marco de madera 100x50 cms.</v>
          </cell>
          <cell r="O1393" t="str">
            <v>OTROS</v>
          </cell>
          <cell r="P1393">
            <v>37890</v>
          </cell>
          <cell r="T1393" t="str">
            <v>Bueno</v>
          </cell>
          <cell r="U1393" t="str">
            <v>N/T</v>
          </cell>
        </row>
        <row r="1394">
          <cell r="J1394" t="str">
            <v>42-04-07-00-1386</v>
          </cell>
          <cell r="K1394" t="str">
            <v>42-2773</v>
          </cell>
          <cell r="L1394" t="str">
            <v>42-04-07-00-1386</v>
          </cell>
          <cell r="M1394" t="str">
            <v>Bergere color mostaza</v>
          </cell>
          <cell r="O1394" t="str">
            <v>OTROS</v>
          </cell>
          <cell r="P1394">
            <v>30000</v>
          </cell>
          <cell r="T1394" t="str">
            <v>Bueno</v>
          </cell>
          <cell r="U1394" t="str">
            <v>N/T</v>
          </cell>
        </row>
        <row r="1395">
          <cell r="J1395" t="str">
            <v>42-04-07-00-1387</v>
          </cell>
          <cell r="K1395" t="str">
            <v>42-2774</v>
          </cell>
          <cell r="L1395" t="str">
            <v>42-04-07-00-1387</v>
          </cell>
          <cell r="M1395" t="str">
            <v>Bergere color mostaza</v>
          </cell>
          <cell r="O1395" t="str">
            <v>OTROS</v>
          </cell>
          <cell r="P1395">
            <v>30000</v>
          </cell>
          <cell r="T1395" t="str">
            <v>Bueno</v>
          </cell>
          <cell r="U1395" t="str">
            <v>N/T</v>
          </cell>
        </row>
        <row r="1396">
          <cell r="J1396" t="str">
            <v>42-04-07-00-1388</v>
          </cell>
          <cell r="K1396" t="str">
            <v>42-2766</v>
          </cell>
          <cell r="L1396" t="str">
            <v>42-04-07-00-1388</v>
          </cell>
          <cell r="M1396" t="str">
            <v>Bergere color mostaza</v>
          </cell>
          <cell r="O1396" t="str">
            <v>OTROS</v>
          </cell>
          <cell r="P1396">
            <v>30000</v>
          </cell>
          <cell r="T1396" t="str">
            <v>Bueno</v>
          </cell>
          <cell r="U1396" t="str">
            <v>N/T</v>
          </cell>
        </row>
        <row r="1397">
          <cell r="J1397" t="str">
            <v>42-05-02-01-1389</v>
          </cell>
          <cell r="K1397" t="str">
            <v>42-762</v>
          </cell>
          <cell r="L1397" t="str">
            <v>42-05-02-01-1389</v>
          </cell>
          <cell r="M1397" t="str">
            <v>Balanza para lactantes marca Seca capacidad 16 Kgs.</v>
          </cell>
          <cell r="O1397" t="str">
            <v>EQUIPOS CLINICOS</v>
          </cell>
          <cell r="P1397">
            <v>169546</v>
          </cell>
          <cell r="T1397" t="str">
            <v>Bueno</v>
          </cell>
          <cell r="U1397" t="str">
            <v>N/T</v>
          </cell>
        </row>
        <row r="1398">
          <cell r="J1398" t="str">
            <v>42-04-01-00-1390</v>
          </cell>
          <cell r="K1398" t="str">
            <v>42-775</v>
          </cell>
          <cell r="L1398" t="str">
            <v>42-04-01-00-1390</v>
          </cell>
          <cell r="M1398" t="str">
            <v>Mesa metálica con cubierta acero inox. con ruedas 90x37x85 cms.</v>
          </cell>
          <cell r="O1398" t="str">
            <v>MESAS</v>
          </cell>
          <cell r="P1398">
            <v>89000</v>
          </cell>
          <cell r="T1398" t="str">
            <v>Bueno</v>
          </cell>
          <cell r="U1398" t="str">
            <v>N/T</v>
          </cell>
        </row>
        <row r="1399">
          <cell r="J1399" t="str">
            <v>42-04-07-00-1391</v>
          </cell>
          <cell r="K1399" t="str">
            <v>42-797</v>
          </cell>
          <cell r="L1399" t="str">
            <v>42-04-07-00-1391</v>
          </cell>
          <cell r="M1399" t="str">
            <v>Carro transporte acero inox.  con ruedas 50x40x87 cms.</v>
          </cell>
          <cell r="O1399" t="str">
            <v>OTROS</v>
          </cell>
          <cell r="P1399">
            <v>86000</v>
          </cell>
          <cell r="T1399" t="str">
            <v>Bueno</v>
          </cell>
          <cell r="U1399" t="str">
            <v>N/T</v>
          </cell>
        </row>
        <row r="1400">
          <cell r="J1400" t="str">
            <v>42-04-07-00-1392</v>
          </cell>
          <cell r="K1400" t="str">
            <v>42-813</v>
          </cell>
          <cell r="L1400" t="str">
            <v>42-04-07-00-1392</v>
          </cell>
          <cell r="M1400" t="str">
            <v>Carro transporte 3 divisiones metálico 2 puertas con ruedas</v>
          </cell>
          <cell r="O1400" t="str">
            <v>OTROS</v>
          </cell>
          <cell r="P1400">
            <v>158151</v>
          </cell>
          <cell r="T1400" t="str">
            <v>Bueno</v>
          </cell>
          <cell r="U1400" t="str">
            <v>N/T</v>
          </cell>
        </row>
        <row r="1401">
          <cell r="J1401" t="str">
            <v>42-05-02-01-1393</v>
          </cell>
          <cell r="K1401" t="str">
            <v>42-3140</v>
          </cell>
          <cell r="L1401" t="str">
            <v>42-05-02-01-1393</v>
          </cell>
          <cell r="M1401" t="str">
            <v>Cuna metálica color plomo</v>
          </cell>
          <cell r="O1401" t="str">
            <v>EQUIPOS CLINICOS</v>
          </cell>
          <cell r="P1401">
            <v>85484</v>
          </cell>
          <cell r="T1401" t="str">
            <v>Bueno</v>
          </cell>
          <cell r="U1401" t="str">
            <v>N/T</v>
          </cell>
        </row>
        <row r="1402">
          <cell r="J1402" t="str">
            <v>42-05-02-01-1394</v>
          </cell>
          <cell r="K1402" t="str">
            <v>42-3141</v>
          </cell>
          <cell r="L1402" t="str">
            <v>42-05-02-01-1394</v>
          </cell>
          <cell r="M1402" t="str">
            <v>Cuna metálica color plomo</v>
          </cell>
          <cell r="O1402" t="str">
            <v>EQUIPOS CLINICOS</v>
          </cell>
          <cell r="P1402">
            <v>85484</v>
          </cell>
          <cell r="T1402" t="str">
            <v>Bueno</v>
          </cell>
          <cell r="U1402" t="str">
            <v>N/T</v>
          </cell>
        </row>
        <row r="1403">
          <cell r="J1403" t="str">
            <v>42-05-02-01-1395</v>
          </cell>
          <cell r="K1403" t="str">
            <v>42-3142</v>
          </cell>
          <cell r="L1403" t="str">
            <v>42-05-02-01-1395</v>
          </cell>
          <cell r="M1403" t="str">
            <v>Cuna metálica color plomo</v>
          </cell>
          <cell r="O1403" t="str">
            <v>EQUIPOS CLINICOS</v>
          </cell>
          <cell r="P1403">
            <v>85484</v>
          </cell>
          <cell r="T1403" t="str">
            <v>Bueno</v>
          </cell>
          <cell r="U1403" t="str">
            <v>N/T</v>
          </cell>
        </row>
        <row r="1404">
          <cell r="J1404" t="str">
            <v>42-04-07-00-1396</v>
          </cell>
          <cell r="K1404" t="str">
            <v>42-3146</v>
          </cell>
          <cell r="L1404" t="str">
            <v>42-04-07-00-1396</v>
          </cell>
          <cell r="M1404" t="str">
            <v>Loker metálico 3 puertas color plomo</v>
          </cell>
          <cell r="O1404" t="str">
            <v>OTROS</v>
          </cell>
          <cell r="P1404">
            <v>37500</v>
          </cell>
          <cell r="T1404" t="str">
            <v>Bueno</v>
          </cell>
          <cell r="U1404" t="str">
            <v>N/T</v>
          </cell>
        </row>
        <row r="1405">
          <cell r="J1405" t="str">
            <v>42-04-01-00-1397</v>
          </cell>
          <cell r="K1405" t="str">
            <v>42-2768 B</v>
          </cell>
          <cell r="L1405" t="str">
            <v>42-04-01-00-1397</v>
          </cell>
          <cell r="M1405" t="str">
            <v>Mesa alimentación metálica con cubierta melamina, con ruedas</v>
          </cell>
          <cell r="O1405" t="str">
            <v>MESAS</v>
          </cell>
          <cell r="P1405">
            <v>52466</v>
          </cell>
          <cell r="T1405" t="str">
            <v>Bueno</v>
          </cell>
          <cell r="U1405" t="str">
            <v>N/T</v>
          </cell>
        </row>
        <row r="1406">
          <cell r="J1406" t="str">
            <v>42-04-07-00-1398</v>
          </cell>
          <cell r="K1406" t="str">
            <v>42-3147</v>
          </cell>
          <cell r="L1406" t="str">
            <v>42-04-07-00-1398</v>
          </cell>
          <cell r="M1406" t="str">
            <v>Paragüero/perchero metálico color blanco</v>
          </cell>
          <cell r="O1406" t="str">
            <v>OTROS</v>
          </cell>
          <cell r="P1406">
            <v>35000</v>
          </cell>
          <cell r="T1406" t="str">
            <v>Bueno</v>
          </cell>
          <cell r="U1406" t="str">
            <v>N/T</v>
          </cell>
        </row>
        <row r="1407">
          <cell r="J1407" t="str">
            <v>42-05-02-01-1399</v>
          </cell>
          <cell r="K1407" t="str">
            <v>42-765</v>
          </cell>
          <cell r="L1407" t="str">
            <v>42-05-02-01-1399</v>
          </cell>
          <cell r="M1407" t="str">
            <v>Podómetro madera infantil</v>
          </cell>
          <cell r="O1407" t="str">
            <v>EQUIPOS CLINICOS</v>
          </cell>
          <cell r="P1407">
            <v>70000</v>
          </cell>
          <cell r="T1407" t="str">
            <v>Bueno</v>
          </cell>
          <cell r="U1407" t="str">
            <v>N/T</v>
          </cell>
        </row>
        <row r="1408">
          <cell r="J1408" t="str">
            <v>42-04-02-00-1400</v>
          </cell>
          <cell r="K1408" t="str">
            <v>42-3148</v>
          </cell>
          <cell r="L1408" t="str">
            <v>42-04-02-00-1400</v>
          </cell>
          <cell r="M1408" t="str">
            <v>Silla nido</v>
          </cell>
          <cell r="O1408" t="str">
            <v>SILLAS</v>
          </cell>
          <cell r="P1408">
            <v>20000</v>
          </cell>
          <cell r="T1408" t="str">
            <v>Bueno</v>
          </cell>
          <cell r="U1408" t="str">
            <v>N/T</v>
          </cell>
        </row>
        <row r="1409">
          <cell r="J1409" t="str">
            <v>42-04-07-00-1401</v>
          </cell>
          <cell r="K1409" t="str">
            <v>42-3143</v>
          </cell>
          <cell r="L1409" t="str">
            <v>42-04-07-00-1401</v>
          </cell>
          <cell r="M1409" t="str">
            <v>Velador metálico con 1 puerta, 1 cajón en melámina color plomo</v>
          </cell>
          <cell r="O1409" t="str">
            <v>OTROS</v>
          </cell>
          <cell r="P1409">
            <v>78000</v>
          </cell>
          <cell r="T1409" t="str">
            <v>Bueno</v>
          </cell>
          <cell r="U1409" t="str">
            <v>N/T</v>
          </cell>
        </row>
        <row r="1410">
          <cell r="J1410" t="str">
            <v>42-04-07-00-1402</v>
          </cell>
          <cell r="K1410" t="str">
            <v>42-3144</v>
          </cell>
          <cell r="L1410" t="str">
            <v>42-04-07-00-1402</v>
          </cell>
          <cell r="M1410" t="str">
            <v>Velador metálico con 1 puerta, 1 cajón en melámina color plomo</v>
          </cell>
          <cell r="O1410" t="str">
            <v>OTROS</v>
          </cell>
          <cell r="P1410">
            <v>78000</v>
          </cell>
          <cell r="T1410" t="str">
            <v>Bueno</v>
          </cell>
          <cell r="U1410" t="str">
            <v>N/T</v>
          </cell>
        </row>
        <row r="1411">
          <cell r="J1411" t="str">
            <v>42-04-07-00-1403</v>
          </cell>
          <cell r="K1411" t="str">
            <v>42-3145</v>
          </cell>
          <cell r="L1411" t="str">
            <v>42-04-07-00-1403</v>
          </cell>
          <cell r="M1411" t="str">
            <v>Velador metálico con 1 puerta, 1 cajón en melámina color plomo</v>
          </cell>
          <cell r="O1411" t="str">
            <v>OTROS</v>
          </cell>
          <cell r="P1411">
            <v>78000</v>
          </cell>
          <cell r="T1411" t="str">
            <v>Bueno</v>
          </cell>
          <cell r="U1411" t="str">
            <v>N/T</v>
          </cell>
        </row>
        <row r="1412">
          <cell r="J1412" t="str">
            <v>42-04-07-00-1404</v>
          </cell>
          <cell r="K1412" t="str">
            <v>42-658</v>
          </cell>
          <cell r="L1412" t="str">
            <v>42-04-07-00-1404</v>
          </cell>
          <cell r="M1412" t="str">
            <v>Velador metálico, 1 cajon 1 puerta con cubierta café</v>
          </cell>
          <cell r="O1412" t="str">
            <v>OTROS</v>
          </cell>
          <cell r="P1412">
            <v>78000</v>
          </cell>
          <cell r="T1412" t="str">
            <v>Bueno</v>
          </cell>
          <cell r="U1412" t="str">
            <v>N/T</v>
          </cell>
        </row>
        <row r="1413">
          <cell r="J1413" t="str">
            <v>42-05-01-01-1405</v>
          </cell>
          <cell r="K1413" t="str">
            <v>42-2723</v>
          </cell>
          <cell r="L1413" t="str">
            <v>42-05-01-01-1405</v>
          </cell>
          <cell r="M1413" t="str">
            <v>Radio CD marca RCA Mod. RCD 004 Cod. 0537</v>
          </cell>
          <cell r="O1413" t="str">
            <v>EQUIPO DE OFICINA</v>
          </cell>
          <cell r="P1413">
            <v>53000</v>
          </cell>
          <cell r="T1413" t="str">
            <v>Bueno</v>
          </cell>
          <cell r="U1413" t="str">
            <v>N/T</v>
          </cell>
        </row>
        <row r="1414">
          <cell r="J1414" t="str">
            <v>42-05-02-02-1406</v>
          </cell>
          <cell r="K1414" t="str">
            <v>42-1396</v>
          </cell>
          <cell r="L1414" t="str">
            <v>42-05-02-02-1406</v>
          </cell>
          <cell r="M1414" t="str">
            <v>Cocinilla a gas 2 platos marca Indugas</v>
          </cell>
          <cell r="O1414" t="str">
            <v>EQUIPOS DE COCINA</v>
          </cell>
          <cell r="P1414">
            <v>27000</v>
          </cell>
          <cell r="T1414" t="str">
            <v>Bueno</v>
          </cell>
          <cell r="U1414" t="str">
            <v>N/T</v>
          </cell>
        </row>
        <row r="1415">
          <cell r="J1415" t="str">
            <v>42-05-01-01-1407</v>
          </cell>
          <cell r="K1415" t="str">
            <v>42-836</v>
          </cell>
          <cell r="L1415" t="str">
            <v>42-05-01-01-1407</v>
          </cell>
          <cell r="M1415" t="str">
            <v>Extractor de aire color celeste</v>
          </cell>
          <cell r="O1415" t="str">
            <v>EQUIPO DE OFICINA</v>
          </cell>
          <cell r="P1415">
            <v>25000</v>
          </cell>
          <cell r="T1415" t="str">
            <v>Bueno</v>
          </cell>
          <cell r="U1415" t="str">
            <v>N/T</v>
          </cell>
        </row>
        <row r="1416">
          <cell r="J1416" t="str">
            <v>42-04-07-00-1408</v>
          </cell>
          <cell r="K1416" t="str">
            <v>42-837B</v>
          </cell>
          <cell r="L1416" t="str">
            <v>42-04-07-00-1408</v>
          </cell>
          <cell r="M1416" t="str">
            <v>Sellador eléctrico marca Impulse Sealer</v>
          </cell>
          <cell r="O1416" t="str">
            <v>OTROS</v>
          </cell>
          <cell r="P1416">
            <v>12000</v>
          </cell>
          <cell r="T1416" t="str">
            <v>Bueno</v>
          </cell>
          <cell r="U1416" t="str">
            <v>N/T</v>
          </cell>
        </row>
        <row r="1417">
          <cell r="J1417" t="str">
            <v>42-05-01-01-1409</v>
          </cell>
          <cell r="K1417" t="str">
            <v>42-834</v>
          </cell>
          <cell r="L1417" t="str">
            <v>42-05-01-01-1409</v>
          </cell>
          <cell r="M1417" t="str">
            <v>Compu-clave grande marca Oppici de 180x97x132 cms. con 1 puerta de 55 cms. con bandejas</v>
          </cell>
          <cell r="O1417" t="str">
            <v>EQUIPO DE OFICINA</v>
          </cell>
          <cell r="P1417">
            <v>1500000</v>
          </cell>
          <cell r="T1417" t="str">
            <v>Bueno</v>
          </cell>
          <cell r="U1417" t="str">
            <v>N/T</v>
          </cell>
        </row>
        <row r="1418">
          <cell r="J1418" t="str">
            <v>42-05-02-01-1410</v>
          </cell>
          <cell r="K1418" t="str">
            <v>42-831</v>
          </cell>
          <cell r="L1418" t="str">
            <v>42-05-02-01-1410</v>
          </cell>
          <cell r="M1418" t="str">
            <v>Pupinel marca Mermmet de 75x70 ½  cms. acero inox.</v>
          </cell>
          <cell r="O1418" t="str">
            <v>EQUIPOS CLINICOS</v>
          </cell>
          <cell r="P1418">
            <v>180000</v>
          </cell>
          <cell r="T1418" t="str">
            <v>Bueno</v>
          </cell>
          <cell r="U1418" t="str">
            <v>N/T</v>
          </cell>
        </row>
        <row r="1419">
          <cell r="J1419" t="str">
            <v>42-04-02-00-1411</v>
          </cell>
          <cell r="K1419" t="str">
            <v>42-1599</v>
          </cell>
          <cell r="L1419" t="str">
            <v>42-04-02-00-1411</v>
          </cell>
          <cell r="M1419" t="str">
            <v>Silla cajero alta regulable, lana color gris</v>
          </cell>
          <cell r="O1419" t="str">
            <v>SILLAS</v>
          </cell>
          <cell r="P1419">
            <v>47000</v>
          </cell>
          <cell r="T1419" t="str">
            <v>Bueno</v>
          </cell>
          <cell r="U1419" t="str">
            <v>N/T</v>
          </cell>
        </row>
        <row r="1420">
          <cell r="J1420" t="str">
            <v>42-05-01-01-1412</v>
          </cell>
          <cell r="K1420" t="str">
            <v>42-1600</v>
          </cell>
          <cell r="L1420" t="str">
            <v>42-05-01-01-1412</v>
          </cell>
          <cell r="M1420" t="str">
            <v>Reloj Mural color blanco</v>
          </cell>
          <cell r="O1420" t="str">
            <v>EQUIPO DE OFICINA</v>
          </cell>
          <cell r="P1420">
            <v>7500</v>
          </cell>
          <cell r="T1420" t="str">
            <v>Bueno</v>
          </cell>
          <cell r="U1420" t="str">
            <v>N/T</v>
          </cell>
        </row>
        <row r="1421">
          <cell r="J1421" t="str">
            <v>42-04-02-00-1413</v>
          </cell>
          <cell r="K1421" t="str">
            <v>42-821</v>
          </cell>
          <cell r="L1421" t="str">
            <v>42-04-02-00-1413</v>
          </cell>
          <cell r="M1421" t="str">
            <v>Silla metálica blanca</v>
          </cell>
          <cell r="O1421" t="str">
            <v>SILLAS</v>
          </cell>
          <cell r="P1421">
            <v>19900</v>
          </cell>
          <cell r="T1421" t="str">
            <v>Bueno</v>
          </cell>
          <cell r="U1421" t="str">
            <v>N/T</v>
          </cell>
        </row>
        <row r="1422">
          <cell r="J1422" t="str">
            <v>42-04-01-00-1414</v>
          </cell>
          <cell r="K1422" t="str">
            <v>42-822</v>
          </cell>
          <cell r="L1422" t="str">
            <v>42-04-01-00-1414</v>
          </cell>
          <cell r="M1422" t="str">
            <v>Vitrina metálica mixta de sobremesa 3 divisiones, 2 puertas de vidrio</v>
          </cell>
          <cell r="O1422" t="str">
            <v>MESAS</v>
          </cell>
          <cell r="P1422">
            <v>57261</v>
          </cell>
          <cell r="T1422" t="str">
            <v>Bueno</v>
          </cell>
          <cell r="U1422" t="str">
            <v>N/T</v>
          </cell>
        </row>
        <row r="1423">
          <cell r="J1423" t="str">
            <v>42-04-07-00-1415</v>
          </cell>
          <cell r="K1423" t="str">
            <v>42-823</v>
          </cell>
          <cell r="L1423" t="str">
            <v>42-04-07-00-1415</v>
          </cell>
          <cell r="M1423" t="str">
            <v>Carro metálico 2 divisiones, 4 ruedas acero inox. 89x41x90 cms.</v>
          </cell>
          <cell r="O1423" t="str">
            <v>OTROS</v>
          </cell>
          <cell r="P1423">
            <v>160000</v>
          </cell>
          <cell r="T1423" t="str">
            <v>Bueno</v>
          </cell>
          <cell r="U1423" t="str">
            <v>N/T</v>
          </cell>
        </row>
        <row r="1424">
          <cell r="J1424" t="str">
            <v>42-05-02-01-1416</v>
          </cell>
          <cell r="K1424" t="str">
            <v>42-824</v>
          </cell>
          <cell r="L1424" t="str">
            <v>42-05-02-01-1416</v>
          </cell>
          <cell r="M1424" t="str">
            <v>Escabel mixto color calipso, 2 peldaños</v>
          </cell>
          <cell r="O1424" t="str">
            <v>EQUIPOS CLINICOS</v>
          </cell>
          <cell r="P1424">
            <v>14280</v>
          </cell>
          <cell r="T1424" t="str">
            <v>Bueno</v>
          </cell>
          <cell r="U1424" t="str">
            <v>N/T</v>
          </cell>
        </row>
        <row r="1425">
          <cell r="J1425" t="str">
            <v>42-04-01-00-1417</v>
          </cell>
          <cell r="K1425" t="str">
            <v>42-2726</v>
          </cell>
          <cell r="L1425" t="str">
            <v>42-04-01-00-1417</v>
          </cell>
          <cell r="M1425" t="str">
            <v>Mesa mixta cubierta madera 1 cajón 1 repisa 91x61x79 cms.</v>
          </cell>
          <cell r="O1425" t="str">
            <v>MESAS</v>
          </cell>
          <cell r="P1425">
            <v>34990</v>
          </cell>
          <cell r="T1425" t="str">
            <v>Bueno</v>
          </cell>
          <cell r="U1425" t="str">
            <v>N/T</v>
          </cell>
        </row>
        <row r="1426">
          <cell r="J1426" t="str">
            <v>42-04-01-00-1418</v>
          </cell>
          <cell r="K1426" t="str">
            <v>42-825</v>
          </cell>
          <cell r="L1426" t="str">
            <v>42-04-01-00-1418</v>
          </cell>
          <cell r="M1426" t="str">
            <v>Mesón metálico cubierta acero inox. 190x45x90 cms.</v>
          </cell>
          <cell r="O1426" t="str">
            <v>MESAS</v>
          </cell>
          <cell r="P1426">
            <v>119900</v>
          </cell>
          <cell r="T1426" t="str">
            <v>Bueno</v>
          </cell>
          <cell r="U1426" t="str">
            <v>N/T</v>
          </cell>
        </row>
        <row r="1427">
          <cell r="J1427" t="str">
            <v>42-04-01-00-1419</v>
          </cell>
          <cell r="K1427" t="str">
            <v>42-826</v>
          </cell>
          <cell r="L1427" t="str">
            <v>42-04-01-00-1419</v>
          </cell>
          <cell r="M1427" t="str">
            <v>Mesón metálico cubierta acero inox. 190x45x90 cms.</v>
          </cell>
          <cell r="O1427" t="str">
            <v>MESAS</v>
          </cell>
          <cell r="P1427">
            <v>119900</v>
          </cell>
          <cell r="T1427" t="str">
            <v>Bueno</v>
          </cell>
          <cell r="U1427" t="str">
            <v>N/T</v>
          </cell>
        </row>
        <row r="1428">
          <cell r="J1428" t="str">
            <v>42-04-01-00-1420</v>
          </cell>
          <cell r="K1428" t="str">
            <v>42-827</v>
          </cell>
          <cell r="L1428" t="str">
            <v>42-04-01-00-1420</v>
          </cell>
          <cell r="M1428" t="str">
            <v>Mesón metálico cubierta acero inox. de 196x45x90 cms.</v>
          </cell>
          <cell r="O1428" t="str">
            <v>MESAS</v>
          </cell>
          <cell r="P1428">
            <v>122990</v>
          </cell>
          <cell r="T1428" t="str">
            <v>Bueno</v>
          </cell>
          <cell r="U1428" t="str">
            <v>N/T</v>
          </cell>
        </row>
        <row r="1429">
          <cell r="J1429" t="str">
            <v>42-04-07-00-1421</v>
          </cell>
          <cell r="K1429" t="str">
            <v>42-828</v>
          </cell>
          <cell r="L1429" t="str">
            <v>42-04-07-00-1421</v>
          </cell>
          <cell r="M1429" t="str">
            <v>Piso regulable giratorio metálico blanco</v>
          </cell>
          <cell r="O1429" t="str">
            <v>OTROS</v>
          </cell>
          <cell r="P1429">
            <v>3990</v>
          </cell>
          <cell r="T1429" t="str">
            <v>Bueno</v>
          </cell>
          <cell r="U1429" t="str">
            <v>N/T</v>
          </cell>
        </row>
        <row r="1430">
          <cell r="J1430" t="str">
            <v>42-04-06-00-1422</v>
          </cell>
          <cell r="K1430" t="str">
            <v>42-410</v>
          </cell>
          <cell r="L1430" t="str">
            <v>42-04-06-00-1422</v>
          </cell>
          <cell r="M1430" t="str">
            <v>Mueble de madera barniz natural, 2 cajones, 2 puertas correderas de 86x49x62 cms.</v>
          </cell>
          <cell r="O1430" t="str">
            <v>REPISA</v>
          </cell>
          <cell r="P1430">
            <v>24900</v>
          </cell>
          <cell r="T1430" t="str">
            <v>Bueno</v>
          </cell>
          <cell r="U1430" t="str">
            <v>N/T</v>
          </cell>
        </row>
        <row r="1431">
          <cell r="J1431" t="str">
            <v>42-04-06-00-1423</v>
          </cell>
          <cell r="K1431" t="str">
            <v>42-2720</v>
          </cell>
          <cell r="L1431" t="str">
            <v>42-04-06-00-1423</v>
          </cell>
          <cell r="M1431" t="str">
            <v>Mueble de madera barniz natural, 2 cajones, 2 puertas correderas de 86x49x62 cms.</v>
          </cell>
          <cell r="O1431" t="str">
            <v>REPISA</v>
          </cell>
          <cell r="P1431">
            <v>24900</v>
          </cell>
          <cell r="T1431" t="str">
            <v>Bueno</v>
          </cell>
          <cell r="U1431" t="str">
            <v>N/T</v>
          </cell>
        </row>
        <row r="1432">
          <cell r="J1432" t="str">
            <v>42-04-04-00-1424</v>
          </cell>
          <cell r="K1432" t="str">
            <v>42-411</v>
          </cell>
          <cell r="L1432" t="str">
            <v>42-04-04-00-1424</v>
          </cell>
          <cell r="M1432" t="str">
            <v>Mueble mural adosado a la pared de masisa enchapada en formalita blanca 10 puertas en L, 5 cajones con 2 lavaplatos, 2 secador con 2 llaves de combinación en acero inox.</v>
          </cell>
          <cell r="O1432" t="str">
            <v>MUEBLES DE COCINA</v>
          </cell>
          <cell r="P1432">
            <v>49900</v>
          </cell>
          <cell r="T1432" t="str">
            <v>Bueno</v>
          </cell>
          <cell r="U1432" t="str">
            <v>N/T</v>
          </cell>
        </row>
        <row r="1433">
          <cell r="J1433" t="str">
            <v>42-04-07-00-1425</v>
          </cell>
          <cell r="K1433" t="str">
            <v>42-479</v>
          </cell>
          <cell r="L1433" t="str">
            <v>42-04-07-00-1425</v>
          </cell>
          <cell r="M1433" t="str">
            <v>Percha de madera con 4 ganchos</v>
          </cell>
          <cell r="O1433" t="str">
            <v>OTROS</v>
          </cell>
          <cell r="P1433">
            <v>7500</v>
          </cell>
          <cell r="T1433" t="str">
            <v>Bueno</v>
          </cell>
          <cell r="U1433" t="str">
            <v>N/T</v>
          </cell>
        </row>
        <row r="1434">
          <cell r="J1434" t="str">
            <v>42-04-07-00-1426</v>
          </cell>
          <cell r="K1434" t="str">
            <v>42-2725</v>
          </cell>
          <cell r="L1434" t="str">
            <v>42-04-07-00-1426</v>
          </cell>
          <cell r="M1434" t="str">
            <v>Basurero metálico con tapa y pedal</v>
          </cell>
          <cell r="O1434" t="str">
            <v>OTROS</v>
          </cell>
          <cell r="P1434">
            <v>5000</v>
          </cell>
          <cell r="T1434" t="str">
            <v>Bueno</v>
          </cell>
          <cell r="U1434" t="str">
            <v>N/T</v>
          </cell>
        </row>
        <row r="1435">
          <cell r="J1435" t="str">
            <v>42-05-02-05-1427</v>
          </cell>
          <cell r="K1435" t="str">
            <v>42-2721</v>
          </cell>
          <cell r="L1435" t="str">
            <v>42-05-02-05-1427</v>
          </cell>
          <cell r="M1435" t="str">
            <v>Extintor incendio tipo Dioxido de carbono 2 kgs.</v>
          </cell>
          <cell r="O1435" t="str">
            <v>EQUIPOS DE SEGURIDAD</v>
          </cell>
          <cell r="P1435">
            <v>25000</v>
          </cell>
          <cell r="T1435" t="str">
            <v>Bueno</v>
          </cell>
          <cell r="U1435" t="str">
            <v>N/T</v>
          </cell>
        </row>
        <row r="1436">
          <cell r="J1436" t="str">
            <v>42-05-01-01-1428</v>
          </cell>
          <cell r="K1436" t="str">
            <v>42-2722</v>
          </cell>
          <cell r="L1436" t="str">
            <v>42-05-01-01-1428</v>
          </cell>
          <cell r="M1436" t="str">
            <v>Citófono/ teléfono marca Nortel Network, Modelo 7000</v>
          </cell>
          <cell r="O1436" t="str">
            <v>EQUIPO DE OFICINA</v>
          </cell>
          <cell r="P1436">
            <v>36000</v>
          </cell>
          <cell r="T1436" t="str">
            <v>Bueno</v>
          </cell>
          <cell r="U1436" t="str">
            <v>N/T</v>
          </cell>
        </row>
        <row r="1437">
          <cell r="J1437" t="str">
            <v>42-04-02-00-1429</v>
          </cell>
          <cell r="K1437" t="str">
            <v>42-931</v>
          </cell>
          <cell r="L1437" t="str">
            <v>42-04-02-00-1429</v>
          </cell>
          <cell r="M1437" t="str">
            <v>Silla mixta asiento y respaldo en formalita café claro</v>
          </cell>
          <cell r="O1437" t="str">
            <v>SILLAS</v>
          </cell>
          <cell r="P1437">
            <v>17850</v>
          </cell>
          <cell r="T1437" t="str">
            <v>Bueno</v>
          </cell>
          <cell r="U1437" t="str">
            <v>N/T</v>
          </cell>
        </row>
        <row r="1438">
          <cell r="J1438" t="str">
            <v>42-04-02-00-1430</v>
          </cell>
          <cell r="K1438" t="str">
            <v>42-928</v>
          </cell>
          <cell r="L1438" t="str">
            <v>42-04-02-00-1430</v>
          </cell>
          <cell r="M1438" t="str">
            <v>Silla mixta asiento y respaldo en formalita café claro</v>
          </cell>
          <cell r="O1438" t="str">
            <v>SILLAS</v>
          </cell>
          <cell r="P1438">
            <v>17850</v>
          </cell>
          <cell r="T1438" t="str">
            <v>Bueno</v>
          </cell>
          <cell r="U1438" t="str">
            <v>N/T</v>
          </cell>
        </row>
        <row r="1439">
          <cell r="J1439" t="str">
            <v>42-04-02-00-1431</v>
          </cell>
          <cell r="K1439" t="str">
            <v>42-927</v>
          </cell>
          <cell r="L1439" t="str">
            <v>42-04-02-00-1431</v>
          </cell>
          <cell r="M1439" t="str">
            <v>Silla mixta asiento y respaldo en formalita café claro</v>
          </cell>
          <cell r="O1439" t="str">
            <v>SILLAS</v>
          </cell>
          <cell r="P1439">
            <v>17850</v>
          </cell>
          <cell r="T1439" t="str">
            <v>Bueno</v>
          </cell>
          <cell r="U1439" t="str">
            <v>N/T</v>
          </cell>
        </row>
        <row r="1440">
          <cell r="J1440" t="str">
            <v>42-04-02-00-1432</v>
          </cell>
          <cell r="K1440" t="str">
            <v>42-926</v>
          </cell>
          <cell r="L1440" t="str">
            <v>42-04-02-00-1432</v>
          </cell>
          <cell r="M1440" t="str">
            <v>Silla mixta asiento y respaldo en formalita café claro</v>
          </cell>
          <cell r="O1440" t="str">
            <v>SILLAS</v>
          </cell>
          <cell r="P1440">
            <v>17850</v>
          </cell>
          <cell r="T1440" t="str">
            <v>Bueno</v>
          </cell>
          <cell r="U1440" t="str">
            <v>N/T</v>
          </cell>
        </row>
        <row r="1441">
          <cell r="J1441" t="str">
            <v>42-04-02-00-1433</v>
          </cell>
          <cell r="K1441" t="str">
            <v>42-924</v>
          </cell>
          <cell r="L1441" t="str">
            <v>42-04-02-00-1433</v>
          </cell>
          <cell r="M1441" t="str">
            <v>Silla mixta asiento y respaldo en formalita café claro</v>
          </cell>
          <cell r="O1441" t="str">
            <v>SILLAS</v>
          </cell>
          <cell r="P1441">
            <v>17850</v>
          </cell>
          <cell r="T1441" t="str">
            <v>Bueno</v>
          </cell>
          <cell r="U1441" t="str">
            <v>N/T</v>
          </cell>
        </row>
        <row r="1442">
          <cell r="J1442" t="str">
            <v>42-04-02-00-1434</v>
          </cell>
          <cell r="K1442" t="str">
            <v>42-923</v>
          </cell>
          <cell r="L1442" t="str">
            <v>42-04-02-00-1434</v>
          </cell>
          <cell r="M1442" t="str">
            <v>Silla mixta asiento y respaldo en formalita café claro</v>
          </cell>
          <cell r="O1442" t="str">
            <v>SILLAS</v>
          </cell>
          <cell r="P1442">
            <v>17850</v>
          </cell>
          <cell r="T1442" t="str">
            <v>Bueno</v>
          </cell>
          <cell r="U1442" t="str">
            <v>N/T</v>
          </cell>
        </row>
        <row r="1443">
          <cell r="J1443" t="str">
            <v>42-04-02-00-1435</v>
          </cell>
          <cell r="K1443" t="str">
            <v>42-922</v>
          </cell>
          <cell r="L1443" t="str">
            <v>42-04-02-00-1435</v>
          </cell>
          <cell r="M1443" t="str">
            <v>Silla mixta asiento y respaldo en formalita café claro</v>
          </cell>
          <cell r="O1443" t="str">
            <v>SILLAS</v>
          </cell>
          <cell r="P1443">
            <v>17850</v>
          </cell>
          <cell r="T1443" t="str">
            <v>Bueno</v>
          </cell>
          <cell r="U1443" t="str">
            <v>N/T</v>
          </cell>
        </row>
        <row r="1444">
          <cell r="J1444" t="str">
            <v>42-04-02-00-1436</v>
          </cell>
          <cell r="K1444" t="str">
            <v>42-921</v>
          </cell>
          <cell r="L1444" t="str">
            <v>42-04-02-00-1436</v>
          </cell>
          <cell r="M1444" t="str">
            <v>Silla mixta asiento y respaldo en formalita café claro</v>
          </cell>
          <cell r="O1444" t="str">
            <v>SILLAS</v>
          </cell>
          <cell r="P1444">
            <v>17850</v>
          </cell>
          <cell r="T1444" t="str">
            <v>Bueno</v>
          </cell>
          <cell r="U1444" t="str">
            <v>N/T</v>
          </cell>
        </row>
        <row r="1445">
          <cell r="J1445" t="str">
            <v>42-04-02-00-1437</v>
          </cell>
          <cell r="K1445" t="str">
            <v>42-920</v>
          </cell>
          <cell r="L1445" t="str">
            <v>42-04-02-00-1437</v>
          </cell>
          <cell r="M1445" t="str">
            <v>Silla mixta asiento y respaldo en formalita café claro</v>
          </cell>
          <cell r="O1445" t="str">
            <v>SILLAS</v>
          </cell>
          <cell r="P1445">
            <v>17850</v>
          </cell>
          <cell r="T1445" t="str">
            <v>Bueno</v>
          </cell>
          <cell r="U1445" t="str">
            <v>N/T</v>
          </cell>
        </row>
        <row r="1446">
          <cell r="J1446" t="str">
            <v>42-04-02-00-1438</v>
          </cell>
          <cell r="K1446" t="str">
            <v>42-917</v>
          </cell>
          <cell r="L1446" t="str">
            <v>42-04-02-00-1438</v>
          </cell>
          <cell r="M1446" t="str">
            <v>Silla mixta asiento y respaldo en formalita café claro</v>
          </cell>
          <cell r="O1446" t="str">
            <v>SILLAS</v>
          </cell>
          <cell r="P1446">
            <v>17850</v>
          </cell>
          <cell r="T1446" t="str">
            <v>Bueno</v>
          </cell>
          <cell r="U1446" t="str">
            <v>N/T</v>
          </cell>
        </row>
        <row r="1447">
          <cell r="J1447" t="str">
            <v>42-04-02-00-1439</v>
          </cell>
          <cell r="K1447" t="str">
            <v>42-915</v>
          </cell>
          <cell r="L1447" t="str">
            <v>42-04-02-00-1439</v>
          </cell>
          <cell r="M1447" t="str">
            <v>Silla mixta asiento y respaldo en formalita café claro</v>
          </cell>
          <cell r="O1447" t="str">
            <v>SILLAS</v>
          </cell>
          <cell r="P1447">
            <v>17850</v>
          </cell>
          <cell r="T1447" t="str">
            <v>Bueno</v>
          </cell>
          <cell r="U1447" t="str">
            <v>N/T</v>
          </cell>
        </row>
        <row r="1448">
          <cell r="J1448" t="str">
            <v>42-04-02-00-1440</v>
          </cell>
          <cell r="K1448" t="str">
            <v>42-906</v>
          </cell>
          <cell r="L1448" t="str">
            <v>42-04-02-00-1440</v>
          </cell>
          <cell r="M1448" t="str">
            <v>Silla mixta asiento y respaldo en formalita café claro</v>
          </cell>
          <cell r="O1448" t="str">
            <v>SILLAS</v>
          </cell>
          <cell r="P1448">
            <v>17850</v>
          </cell>
          <cell r="T1448" t="str">
            <v>Bueno</v>
          </cell>
          <cell r="U1448" t="str">
            <v>N/T</v>
          </cell>
        </row>
        <row r="1449">
          <cell r="J1449" t="str">
            <v>42-04-02-00-1441</v>
          </cell>
          <cell r="K1449" t="str">
            <v>42-905</v>
          </cell>
          <cell r="L1449" t="str">
            <v>42-04-02-00-1441</v>
          </cell>
          <cell r="M1449" t="str">
            <v>Silla mixta asiento y respaldo en formalita café claro</v>
          </cell>
          <cell r="O1449" t="str">
            <v>SILLAS</v>
          </cell>
          <cell r="P1449">
            <v>17850</v>
          </cell>
          <cell r="T1449" t="str">
            <v>Bueno</v>
          </cell>
          <cell r="U1449" t="str">
            <v>N/T</v>
          </cell>
        </row>
        <row r="1450">
          <cell r="J1450" t="str">
            <v>42-04-02-00-1442</v>
          </cell>
          <cell r="K1450" t="str">
            <v>42-904</v>
          </cell>
          <cell r="L1450" t="str">
            <v>42-04-02-00-1442</v>
          </cell>
          <cell r="M1450" t="str">
            <v>Silla mixta asiento y respaldo en formalita café claro</v>
          </cell>
          <cell r="O1450" t="str">
            <v>SILLAS</v>
          </cell>
          <cell r="P1450">
            <v>17850</v>
          </cell>
          <cell r="T1450" t="str">
            <v>Bueno</v>
          </cell>
          <cell r="U1450" t="str">
            <v>N/T</v>
          </cell>
        </row>
        <row r="1451">
          <cell r="J1451" t="str">
            <v>42-04-02-00-1443</v>
          </cell>
          <cell r="K1451" t="str">
            <v>42-3278</v>
          </cell>
          <cell r="L1451" t="str">
            <v>42-04-02-00-1443</v>
          </cell>
          <cell r="M1451" t="str">
            <v>Silla mixta asiento y respaldo en formalita café claro</v>
          </cell>
          <cell r="O1451" t="str">
            <v>SILLAS</v>
          </cell>
          <cell r="P1451">
            <v>17850</v>
          </cell>
          <cell r="T1451" t="str">
            <v>Bueno</v>
          </cell>
          <cell r="U1451" t="str">
            <v>N/T</v>
          </cell>
        </row>
        <row r="1452">
          <cell r="J1452" t="str">
            <v>42-04-02-00-1444</v>
          </cell>
          <cell r="K1452" t="str">
            <v>42-3231</v>
          </cell>
          <cell r="L1452" t="str">
            <v>42-04-02-00-1444</v>
          </cell>
          <cell r="M1452" t="str">
            <v>Silla mixta asiento y respaldo en formalita café claro</v>
          </cell>
          <cell r="O1452" t="str">
            <v>SILLAS</v>
          </cell>
          <cell r="P1452">
            <v>17850</v>
          </cell>
          <cell r="T1452" t="str">
            <v>Bueno</v>
          </cell>
          <cell r="U1452" t="str">
            <v>N/T</v>
          </cell>
        </row>
        <row r="1453">
          <cell r="J1453" t="str">
            <v>42-04-02-00-1445</v>
          </cell>
          <cell r="K1453" t="str">
            <v>42-3230</v>
          </cell>
          <cell r="L1453" t="str">
            <v>42-04-02-00-1445</v>
          </cell>
          <cell r="M1453" t="str">
            <v>Silla mixta asiento y respaldo en formalita café claro</v>
          </cell>
          <cell r="O1453" t="str">
            <v>SILLAS</v>
          </cell>
          <cell r="P1453">
            <v>17850</v>
          </cell>
          <cell r="T1453" t="str">
            <v>Bueno</v>
          </cell>
          <cell r="U1453" t="str">
            <v>N/T</v>
          </cell>
        </row>
        <row r="1454">
          <cell r="J1454" t="str">
            <v>42-04-02-00-1446</v>
          </cell>
          <cell r="K1454" t="str">
            <v>42-3228</v>
          </cell>
          <cell r="L1454" t="str">
            <v>42-04-02-00-1446</v>
          </cell>
          <cell r="M1454" t="str">
            <v>Silla mixta asiento y respaldo en formalita café claro</v>
          </cell>
          <cell r="O1454" t="str">
            <v>SILLAS</v>
          </cell>
          <cell r="P1454">
            <v>17850</v>
          </cell>
          <cell r="T1454" t="str">
            <v>Bueno</v>
          </cell>
          <cell r="U1454" t="str">
            <v>N/T</v>
          </cell>
        </row>
        <row r="1455">
          <cell r="J1455" t="str">
            <v>42-04-02-00-1447</v>
          </cell>
          <cell r="K1455" t="str">
            <v>42-3225</v>
          </cell>
          <cell r="L1455" t="str">
            <v>42-04-02-00-1447</v>
          </cell>
          <cell r="M1455" t="str">
            <v>Silla mixta asiento y respaldo en formalita café claro</v>
          </cell>
          <cell r="O1455" t="str">
            <v>SILLAS</v>
          </cell>
          <cell r="P1455">
            <v>17850</v>
          </cell>
          <cell r="T1455" t="str">
            <v>Bueno</v>
          </cell>
          <cell r="U1455" t="str">
            <v>N/T</v>
          </cell>
        </row>
        <row r="1456">
          <cell r="J1456" t="str">
            <v>42-04-02-00-1448</v>
          </cell>
          <cell r="K1456" t="str">
            <v>42-3202</v>
          </cell>
          <cell r="L1456" t="str">
            <v>42-04-02-00-1448</v>
          </cell>
          <cell r="M1456" t="str">
            <v>Silla mixta asiento y respaldo en formalita café claro</v>
          </cell>
          <cell r="O1456" t="str">
            <v>SILLAS</v>
          </cell>
          <cell r="P1456">
            <v>17850</v>
          </cell>
          <cell r="T1456" t="str">
            <v>Bueno</v>
          </cell>
          <cell r="U1456" t="str">
            <v>N/T</v>
          </cell>
        </row>
        <row r="1457">
          <cell r="J1457" t="str">
            <v>42-04-02-00-1449</v>
          </cell>
          <cell r="K1457" t="str">
            <v>42-2477</v>
          </cell>
          <cell r="L1457" t="str">
            <v>42-04-02-00-1449</v>
          </cell>
          <cell r="M1457" t="str">
            <v>Silla mixta asiento y respaldo en formalita café claro</v>
          </cell>
          <cell r="O1457" t="str">
            <v>SILLAS</v>
          </cell>
          <cell r="P1457">
            <v>17850</v>
          </cell>
          <cell r="T1457" t="str">
            <v>Bueno</v>
          </cell>
          <cell r="U1457" t="str">
            <v>N/T</v>
          </cell>
        </row>
        <row r="1458">
          <cell r="J1458" t="str">
            <v>42-04-02-00-1450</v>
          </cell>
          <cell r="K1458" t="str">
            <v>42-2462 B</v>
          </cell>
          <cell r="L1458" t="str">
            <v>42-04-02-00-1450</v>
          </cell>
          <cell r="M1458" t="str">
            <v>Silla mixta asiento y respaldo en formalita café claro</v>
          </cell>
          <cell r="O1458" t="str">
            <v>SILLAS</v>
          </cell>
          <cell r="P1458">
            <v>17850</v>
          </cell>
          <cell r="T1458" t="str">
            <v>Bueno</v>
          </cell>
          <cell r="U1458" t="str">
            <v>N/T</v>
          </cell>
        </row>
        <row r="1459">
          <cell r="J1459" t="str">
            <v>42-04-02-00-1451</v>
          </cell>
          <cell r="K1459" t="str">
            <v>42-2327</v>
          </cell>
          <cell r="L1459" t="str">
            <v>42-04-02-00-1451</v>
          </cell>
          <cell r="M1459" t="str">
            <v>Silla mixta asiento y respaldo en formalita café claro</v>
          </cell>
          <cell r="O1459" t="str">
            <v>SILLAS</v>
          </cell>
          <cell r="P1459">
            <v>17850</v>
          </cell>
          <cell r="T1459" t="str">
            <v>Bueno</v>
          </cell>
          <cell r="U1459" t="str">
            <v>N/T</v>
          </cell>
        </row>
        <row r="1460">
          <cell r="J1460" t="str">
            <v>42-04-02-00-1452</v>
          </cell>
          <cell r="K1460" t="str">
            <v>42-1542</v>
          </cell>
          <cell r="L1460" t="str">
            <v>42-04-02-00-1452</v>
          </cell>
          <cell r="M1460" t="str">
            <v>Silla mixta asiento y respaldo en formalita café claro</v>
          </cell>
          <cell r="O1460" t="str">
            <v>SILLAS</v>
          </cell>
          <cell r="P1460">
            <v>17850</v>
          </cell>
          <cell r="T1460" t="str">
            <v>Bueno</v>
          </cell>
          <cell r="U1460" t="str">
            <v>N/T</v>
          </cell>
        </row>
        <row r="1461">
          <cell r="J1461" t="str">
            <v>42-04-02-00-1453</v>
          </cell>
          <cell r="K1461" t="str">
            <v>42-1540</v>
          </cell>
          <cell r="L1461" t="str">
            <v>42-04-02-00-1453</v>
          </cell>
          <cell r="M1461" t="str">
            <v>Silla mixta asiento y respaldo en formalita café claro</v>
          </cell>
          <cell r="O1461" t="str">
            <v>SILLAS</v>
          </cell>
          <cell r="P1461">
            <v>17850</v>
          </cell>
          <cell r="T1461" t="str">
            <v>Bueno</v>
          </cell>
          <cell r="U1461" t="str">
            <v>N/T</v>
          </cell>
        </row>
        <row r="1462">
          <cell r="J1462" t="str">
            <v>42-04-02-00-1454</v>
          </cell>
          <cell r="K1462" t="str">
            <v>42-1333</v>
          </cell>
          <cell r="L1462" t="str">
            <v>42-04-02-00-1454</v>
          </cell>
          <cell r="M1462" t="str">
            <v>Silla mixta asiento y respaldo en formalita café claro</v>
          </cell>
          <cell r="O1462" t="str">
            <v>SILLAS</v>
          </cell>
          <cell r="P1462">
            <v>17850</v>
          </cell>
          <cell r="T1462" t="str">
            <v>Bueno</v>
          </cell>
          <cell r="U1462" t="str">
            <v>N/T</v>
          </cell>
        </row>
        <row r="1463">
          <cell r="J1463" t="str">
            <v>42-04-02-00-1455</v>
          </cell>
          <cell r="K1463" t="str">
            <v>24-2476</v>
          </cell>
          <cell r="L1463" t="str">
            <v>42-04-02-00-1455</v>
          </cell>
          <cell r="M1463" t="str">
            <v>Silla mixta asiento y respaldo en formalita café claro</v>
          </cell>
          <cell r="O1463" t="str">
            <v>SILLAS</v>
          </cell>
          <cell r="P1463">
            <v>17850</v>
          </cell>
          <cell r="T1463" t="str">
            <v>Bueno</v>
          </cell>
          <cell r="U1463" t="str">
            <v>N/T</v>
          </cell>
        </row>
        <row r="1464">
          <cell r="J1464" t="str">
            <v>42-04-02-00-1456</v>
          </cell>
          <cell r="K1464" t="str">
            <v>42-745</v>
          </cell>
          <cell r="L1464" t="str">
            <v>42-04-02-00-1456</v>
          </cell>
          <cell r="M1464" t="str">
            <v>Silla metálica pergamoide color café</v>
          </cell>
          <cell r="O1464" t="str">
            <v>SILLAS</v>
          </cell>
          <cell r="P1464">
            <v>17850</v>
          </cell>
          <cell r="T1464" t="str">
            <v>Bueno</v>
          </cell>
          <cell r="U1464" t="str">
            <v>N/T</v>
          </cell>
        </row>
        <row r="1465">
          <cell r="J1465" t="str">
            <v>42-04-02-00-1457</v>
          </cell>
          <cell r="K1465" t="str">
            <v>42-365</v>
          </cell>
          <cell r="L1465" t="str">
            <v>42-04-02-00-1457</v>
          </cell>
          <cell r="M1465" t="str">
            <v>Silla tapizada en pergamoide color crema</v>
          </cell>
          <cell r="O1465" t="str">
            <v>SILLAS</v>
          </cell>
          <cell r="P1465">
            <v>17850</v>
          </cell>
          <cell r="T1465" t="str">
            <v>Bueno</v>
          </cell>
          <cell r="U1465" t="str">
            <v>N/T</v>
          </cell>
        </row>
        <row r="1466">
          <cell r="J1466" t="str">
            <v>42-05-02-01-1458</v>
          </cell>
          <cell r="K1466" t="str">
            <v>42-3290</v>
          </cell>
          <cell r="L1466" t="str">
            <v>42-05-02-01-1458</v>
          </cell>
          <cell r="M1466" t="str">
            <v>Escabel mixto color negro</v>
          </cell>
          <cell r="O1466" t="str">
            <v>EQUIPOS CLINICOS</v>
          </cell>
          <cell r="P1466">
            <v>17850</v>
          </cell>
          <cell r="T1466" t="str">
            <v>Bueno</v>
          </cell>
          <cell r="U1466" t="str">
            <v>N/T</v>
          </cell>
        </row>
        <row r="1467">
          <cell r="J1467" t="str">
            <v>42-05-02-01-1459</v>
          </cell>
          <cell r="K1467" t="str">
            <v>42-2679</v>
          </cell>
          <cell r="L1467" t="str">
            <v>42-05-02-01-1459</v>
          </cell>
          <cell r="M1467" t="str">
            <v>Escabel mixto color negro</v>
          </cell>
          <cell r="O1467" t="str">
            <v>EQUIPOS CLINICOS</v>
          </cell>
          <cell r="P1467">
            <v>17850</v>
          </cell>
          <cell r="T1467" t="str">
            <v>Bueno</v>
          </cell>
          <cell r="U1467" t="str">
            <v>N/T</v>
          </cell>
        </row>
        <row r="1468">
          <cell r="J1468" t="str">
            <v>42-04-03-00-1460</v>
          </cell>
          <cell r="K1468" t="str">
            <v>42-240</v>
          </cell>
          <cell r="L1468" t="str">
            <v>42-04-03-00-1460</v>
          </cell>
          <cell r="M1468" t="str">
            <v>Escritorio estructura metálica, 4 cajones de 195x90x78 cms.</v>
          </cell>
          <cell r="O1468" t="str">
            <v>ESCRITORIOS</v>
          </cell>
          <cell r="P1468">
            <v>89000</v>
          </cell>
          <cell r="T1468" t="str">
            <v>Bueno</v>
          </cell>
          <cell r="U1468" t="str">
            <v>N/T</v>
          </cell>
        </row>
        <row r="1469">
          <cell r="J1469" t="str">
            <v>42-04-06-00-1461</v>
          </cell>
          <cell r="K1469" t="str">
            <v>42-2306</v>
          </cell>
          <cell r="L1469" t="str">
            <v>42-04-06-00-1461</v>
          </cell>
          <cell r="M1469" t="str">
            <v>Mueble melamina blanca c/ 2 cajones y 2 puertas</v>
          </cell>
          <cell r="O1469" t="str">
            <v>REPISA</v>
          </cell>
          <cell r="P1469">
            <v>78519</v>
          </cell>
          <cell r="T1469" t="str">
            <v>Bueno</v>
          </cell>
          <cell r="U1469" t="str">
            <v>N/T</v>
          </cell>
        </row>
        <row r="1470">
          <cell r="J1470" t="str">
            <v>42-04-06-00-1462</v>
          </cell>
          <cell r="K1470" t="str">
            <v>42-2304</v>
          </cell>
          <cell r="L1470" t="str">
            <v>42-04-06-00-1462</v>
          </cell>
          <cell r="M1470" t="str">
            <v>Armario de madera con 2 puertas con 1 candado</v>
          </cell>
          <cell r="O1470" t="str">
            <v>REPISA</v>
          </cell>
          <cell r="P1470">
            <v>70000</v>
          </cell>
          <cell r="T1470" t="str">
            <v>Bueno</v>
          </cell>
          <cell r="U1470" t="str">
            <v>N/T</v>
          </cell>
        </row>
        <row r="1471">
          <cell r="J1471" t="str">
            <v>42-04-01-00-1463</v>
          </cell>
          <cell r="K1471" t="str">
            <v>42-1319</v>
          </cell>
          <cell r="L1471" t="str">
            <v>42-04-01-00-1463</v>
          </cell>
          <cell r="M1471" t="str">
            <v>Mesa casino 75x120 cms. cubierta formalita crema</v>
          </cell>
          <cell r="O1471" t="str">
            <v>MESAS</v>
          </cell>
          <cell r="P1471">
            <v>35000</v>
          </cell>
          <cell r="T1471" t="str">
            <v>Bueno</v>
          </cell>
          <cell r="U1471" t="str">
            <v>N/T</v>
          </cell>
        </row>
        <row r="1472">
          <cell r="J1472" t="str">
            <v>42-04-01-00-1464</v>
          </cell>
          <cell r="K1472" t="str">
            <v>42-1320</v>
          </cell>
          <cell r="L1472" t="str">
            <v>42-04-01-00-1464</v>
          </cell>
          <cell r="M1472" t="str">
            <v>Mesa casino 75x120 cms. cubierta formalita crema</v>
          </cell>
          <cell r="O1472" t="str">
            <v>MESAS</v>
          </cell>
          <cell r="P1472">
            <v>35000</v>
          </cell>
          <cell r="T1472" t="str">
            <v>Bueno</v>
          </cell>
          <cell r="U1472" t="str">
            <v>N/T</v>
          </cell>
        </row>
        <row r="1473">
          <cell r="J1473" t="str">
            <v>42-04-01-00-1465</v>
          </cell>
          <cell r="K1473" t="str">
            <v>42-1322</v>
          </cell>
          <cell r="L1473" t="str">
            <v>42-04-01-00-1465</v>
          </cell>
          <cell r="M1473" t="str">
            <v>Mesa casino 75x120 cms. cubierta formalita crema</v>
          </cell>
          <cell r="O1473" t="str">
            <v>MESAS</v>
          </cell>
          <cell r="P1473">
            <v>35000</v>
          </cell>
          <cell r="T1473" t="str">
            <v>Bueno</v>
          </cell>
          <cell r="U1473" t="str">
            <v>N/T</v>
          </cell>
        </row>
        <row r="1474">
          <cell r="J1474" t="str">
            <v>42-04-01-00-1466</v>
          </cell>
          <cell r="K1474" t="str">
            <v>42-1323</v>
          </cell>
          <cell r="L1474" t="str">
            <v>42-04-01-00-1466</v>
          </cell>
          <cell r="M1474" t="str">
            <v>Mesa casino 75x120 cms. cubierta formalita crema</v>
          </cell>
          <cell r="O1474" t="str">
            <v>MESAS</v>
          </cell>
          <cell r="P1474">
            <v>35000</v>
          </cell>
          <cell r="T1474" t="str">
            <v>Bueno</v>
          </cell>
          <cell r="U1474" t="str">
            <v>N/T</v>
          </cell>
        </row>
        <row r="1475">
          <cell r="J1475" t="str">
            <v>42-04-01-00-1467</v>
          </cell>
          <cell r="K1475" t="str">
            <v>42-1324</v>
          </cell>
          <cell r="L1475" t="str">
            <v>42-04-01-00-1467</v>
          </cell>
          <cell r="M1475" t="str">
            <v>Mesa casino 75x120 cms. cubierta formalita crema</v>
          </cell>
          <cell r="O1475" t="str">
            <v>MESAS</v>
          </cell>
          <cell r="P1475">
            <v>35000</v>
          </cell>
          <cell r="T1475" t="str">
            <v>Bueno</v>
          </cell>
          <cell r="U1475" t="str">
            <v>N/T</v>
          </cell>
        </row>
        <row r="1476">
          <cell r="J1476" t="str">
            <v>42-04-01-00-1468</v>
          </cell>
          <cell r="K1476" t="str">
            <v>42-1325</v>
          </cell>
          <cell r="L1476" t="str">
            <v>42-04-01-00-1468</v>
          </cell>
          <cell r="M1476" t="str">
            <v>Mesa casino 75x120 cms. cubierta formalita crema</v>
          </cell>
          <cell r="O1476" t="str">
            <v>MESAS</v>
          </cell>
          <cell r="P1476">
            <v>35000</v>
          </cell>
          <cell r="T1476" t="str">
            <v>Bueno</v>
          </cell>
          <cell r="U1476" t="str">
            <v>N/T</v>
          </cell>
        </row>
        <row r="1477">
          <cell r="J1477" t="str">
            <v>42-04-01-00-1469</v>
          </cell>
          <cell r="K1477" t="str">
            <v>42-1326</v>
          </cell>
          <cell r="L1477" t="str">
            <v>42-04-01-00-1469</v>
          </cell>
          <cell r="M1477" t="str">
            <v>Mesa casino 75x120 cms. cubierta formalita crema</v>
          </cell>
          <cell r="O1477" t="str">
            <v>MESAS</v>
          </cell>
          <cell r="P1477">
            <v>35000</v>
          </cell>
          <cell r="T1477" t="str">
            <v>Bueno</v>
          </cell>
          <cell r="U1477" t="str">
            <v>N/T</v>
          </cell>
        </row>
        <row r="1478">
          <cell r="J1478" t="str">
            <v>42-04-01-00-1470</v>
          </cell>
          <cell r="K1478" t="str">
            <v>42-1328</v>
          </cell>
          <cell r="L1478" t="str">
            <v>42-04-01-00-1470</v>
          </cell>
          <cell r="M1478" t="str">
            <v>Mesa casino 75x120 cms. cubierta formalita crema</v>
          </cell>
          <cell r="O1478" t="str">
            <v>MESAS</v>
          </cell>
          <cell r="P1478">
            <v>35000</v>
          </cell>
          <cell r="T1478" t="str">
            <v>Bueno</v>
          </cell>
          <cell r="U1478" t="str">
            <v>N/T</v>
          </cell>
        </row>
        <row r="1479">
          <cell r="J1479" t="str">
            <v>42-04-01-00-1471</v>
          </cell>
          <cell r="K1479" t="str">
            <v>42-1329</v>
          </cell>
          <cell r="L1479" t="str">
            <v>42-04-01-00-1471</v>
          </cell>
          <cell r="M1479" t="str">
            <v>Mesa casino 75x120 cms. cubierta formalita crema</v>
          </cell>
          <cell r="O1479" t="str">
            <v>MESAS</v>
          </cell>
          <cell r="P1479">
            <v>35000</v>
          </cell>
          <cell r="T1479" t="str">
            <v>Bueno</v>
          </cell>
          <cell r="U1479" t="str">
            <v>N/T</v>
          </cell>
        </row>
        <row r="1480">
          <cell r="J1480" t="str">
            <v>42-04-01-00-1472</v>
          </cell>
          <cell r="K1480" t="str">
            <v>42-1330</v>
          </cell>
          <cell r="L1480" t="str">
            <v>42-04-01-00-1472</v>
          </cell>
          <cell r="M1480" t="str">
            <v>Mesa casino 75x120 cms. cubierta formalita crema</v>
          </cell>
          <cell r="O1480" t="str">
            <v>MESAS</v>
          </cell>
          <cell r="P1480">
            <v>35000</v>
          </cell>
          <cell r="T1480" t="str">
            <v>Bueno</v>
          </cell>
          <cell r="U1480" t="str">
            <v>N/T</v>
          </cell>
        </row>
        <row r="1481">
          <cell r="J1481" t="str">
            <v>42-04-01-00-1473</v>
          </cell>
          <cell r="K1481" t="str">
            <v>42-2307</v>
          </cell>
          <cell r="L1481" t="str">
            <v>42-04-01-00-1473</v>
          </cell>
          <cell r="M1481" t="str">
            <v>Mesa casino 75x120 cms. cubierta formalita crema</v>
          </cell>
          <cell r="O1481" t="str">
            <v>MESAS</v>
          </cell>
          <cell r="P1481">
            <v>35000</v>
          </cell>
          <cell r="T1481" t="str">
            <v>Bueno</v>
          </cell>
          <cell r="U1481" t="str">
            <v>N/T</v>
          </cell>
        </row>
        <row r="1482">
          <cell r="J1482" t="str">
            <v>42-04-01-00-1474</v>
          </cell>
          <cell r="K1482" t="str">
            <v>42-3221</v>
          </cell>
          <cell r="L1482" t="str">
            <v>42-04-01-00-1474</v>
          </cell>
          <cell r="M1482" t="str">
            <v>Mesa casino 75x120 cms. cubierta formalita crema</v>
          </cell>
          <cell r="O1482" t="str">
            <v>MESAS</v>
          </cell>
          <cell r="P1482">
            <v>35000</v>
          </cell>
          <cell r="T1482" t="str">
            <v>Bueno</v>
          </cell>
          <cell r="U1482" t="str">
            <v>N/T</v>
          </cell>
        </row>
        <row r="1483">
          <cell r="J1483" t="str">
            <v>42-04-01-00-1475</v>
          </cell>
          <cell r="K1483" t="str">
            <v>42-2340</v>
          </cell>
          <cell r="L1483" t="str">
            <v>42-04-01-00-1475</v>
          </cell>
          <cell r="M1483" t="str">
            <v>Mesa casino 75x120 cms. cubierta formalita crema</v>
          </cell>
          <cell r="O1483" t="str">
            <v>MESAS</v>
          </cell>
          <cell r="P1483">
            <v>35000</v>
          </cell>
          <cell r="T1483" t="str">
            <v>Bueno</v>
          </cell>
          <cell r="U1483" t="str">
            <v>N/T</v>
          </cell>
        </row>
        <row r="1484">
          <cell r="J1484" t="str">
            <v>42-04-07-00-1476</v>
          </cell>
          <cell r="K1484" t="str">
            <v>42-1398</v>
          </cell>
          <cell r="L1484" t="str">
            <v>42-04-07-00-1476</v>
          </cell>
          <cell r="M1484" t="str">
            <v>Separador de ambiente en alerce pegable de 2,27 de alto 3,60   cms. de ancho de 2 paños</v>
          </cell>
          <cell r="O1484" t="str">
            <v>OTROS</v>
          </cell>
          <cell r="P1484">
            <v>4000</v>
          </cell>
          <cell r="T1484" t="str">
            <v>Bueno</v>
          </cell>
          <cell r="U1484" t="str">
            <v>N/T</v>
          </cell>
        </row>
        <row r="1485">
          <cell r="J1485" t="str">
            <v>42-04-06-00-1477</v>
          </cell>
          <cell r="K1485" t="str">
            <v>42-1495</v>
          </cell>
          <cell r="L1485" t="str">
            <v>42-04-06-00-1477</v>
          </cell>
          <cell r="M1485" t="str">
            <v>Mueble para televisor de madera enchapada con ruedas y división para  vídeo de 69x50x63 cms.</v>
          </cell>
          <cell r="O1485" t="str">
            <v>REPISA</v>
          </cell>
          <cell r="P1485">
            <v>30000</v>
          </cell>
          <cell r="T1485" t="str">
            <v>Bueno</v>
          </cell>
          <cell r="U1485" t="str">
            <v>N/T</v>
          </cell>
        </row>
        <row r="1486">
          <cell r="J1486" t="str">
            <v>42-05-02-05-1478</v>
          </cell>
          <cell r="K1486" t="str">
            <v>42-2792</v>
          </cell>
          <cell r="L1486" t="str">
            <v>42-05-02-05-1478</v>
          </cell>
          <cell r="M1486" t="str">
            <v>Extintor incendio tipo ABC 6 Kgs.</v>
          </cell>
          <cell r="O1486" t="str">
            <v>EQUIPOS DE SEGURIDAD</v>
          </cell>
          <cell r="P1486">
            <v>25000</v>
          </cell>
          <cell r="T1486" t="str">
            <v>Bueno</v>
          </cell>
          <cell r="U1486" t="str">
            <v>N/T</v>
          </cell>
        </row>
        <row r="1487">
          <cell r="J1487" t="str">
            <v>42-05-02-02-1479</v>
          </cell>
          <cell r="K1487" t="str">
            <v>42-1355</v>
          </cell>
          <cell r="L1487" t="str">
            <v>42-05-02-02-1479</v>
          </cell>
          <cell r="M1487" t="str">
            <v>Cocina Fensa 2100 a gas</v>
          </cell>
          <cell r="N1487">
            <v>1</v>
          </cell>
          <cell r="O1487" t="str">
            <v>EQUIPOS DE COCINA</v>
          </cell>
          <cell r="P1487">
            <v>65000</v>
          </cell>
          <cell r="T1487" t="str">
            <v>Bueno</v>
          </cell>
          <cell r="U1487" t="str">
            <v>N/T</v>
          </cell>
        </row>
        <row r="1488">
          <cell r="J1488" t="str">
            <v>42-04-04-00-1480</v>
          </cell>
          <cell r="K1488" t="str">
            <v>42-1356</v>
          </cell>
          <cell r="L1488" t="str">
            <v>42-04-04-00-1480</v>
          </cell>
          <cell r="M1488" t="str">
            <v>Campana extractora marca Fensa Mod. FX-80-1</v>
          </cell>
          <cell r="O1488" t="str">
            <v>MUEBLES DE COCINA</v>
          </cell>
          <cell r="P1488">
            <v>300000</v>
          </cell>
          <cell r="T1488" t="str">
            <v>Bueno</v>
          </cell>
          <cell r="U1488" t="str">
            <v>N/T</v>
          </cell>
        </row>
        <row r="1489">
          <cell r="J1489" t="str">
            <v>42-04-07-00-1481</v>
          </cell>
          <cell r="K1489" t="str">
            <v>42-2310</v>
          </cell>
          <cell r="L1489" t="str">
            <v>42-04-07-00-1481</v>
          </cell>
          <cell r="M1489" t="str">
            <v>Calefont marca Mademsa</v>
          </cell>
          <cell r="N1489">
            <v>1</v>
          </cell>
          <cell r="O1489" t="str">
            <v>OTROS</v>
          </cell>
          <cell r="P1489">
            <v>50000</v>
          </cell>
          <cell r="T1489" t="str">
            <v>Bueno</v>
          </cell>
          <cell r="U1489" t="str">
            <v>N/T</v>
          </cell>
        </row>
        <row r="1490">
          <cell r="J1490" t="str">
            <v>42-04-04-00-1482</v>
          </cell>
          <cell r="K1490" t="str">
            <v>42-887</v>
          </cell>
          <cell r="L1490" t="str">
            <v>42-04-04-00-1482</v>
          </cell>
          <cell r="M1490" t="str">
            <v>Lavaplatos acero inoxidable con mueble de cholguan, 5 cajones, 2 puertas  143x52x89 cms.</v>
          </cell>
          <cell r="O1490" t="str">
            <v>MUEBLES DE COCINA</v>
          </cell>
          <cell r="P1490">
            <v>200000</v>
          </cell>
          <cell r="T1490" t="str">
            <v>Bueno</v>
          </cell>
          <cell r="U1490" t="str">
            <v>N/T</v>
          </cell>
        </row>
        <row r="1491">
          <cell r="J1491" t="str">
            <v>42-04-04-00-1483</v>
          </cell>
          <cell r="K1491" t="str">
            <v>42-1220</v>
          </cell>
          <cell r="L1491" t="str">
            <v>42-04-04-00-1483</v>
          </cell>
          <cell r="M1491" t="str">
            <v>Mueble para microondas en maciza blanco de 45  ½ x 50x87 cms. 1 puerta</v>
          </cell>
          <cell r="O1491" t="str">
            <v>MUEBLES DE COCINA</v>
          </cell>
          <cell r="P1491">
            <v>25000</v>
          </cell>
          <cell r="T1491" t="str">
            <v>Bueno</v>
          </cell>
          <cell r="U1491" t="str">
            <v>N/T</v>
          </cell>
        </row>
        <row r="1492">
          <cell r="J1492" t="str">
            <v>42-05-02-07-1484</v>
          </cell>
          <cell r="K1492" t="str">
            <v>42-1270</v>
          </cell>
          <cell r="L1492" t="str">
            <v>42-05-02-07-1484</v>
          </cell>
          <cell r="M1492" t="str">
            <v>Mesa Sound Tech Mod. 4150 Powered Mixer S/Nº K94081415</v>
          </cell>
          <cell r="N1492">
            <v>1</v>
          </cell>
          <cell r="O1492" t="str">
            <v>EQUIPOS DE AUDIO</v>
          </cell>
          <cell r="P1492">
            <v>10000</v>
          </cell>
          <cell r="T1492" t="str">
            <v>Bueno</v>
          </cell>
          <cell r="U1492" t="str">
            <v>N/T</v>
          </cell>
        </row>
        <row r="1493">
          <cell r="J1493" t="str">
            <v>42-05-02-07-1485</v>
          </cell>
          <cell r="K1493" t="str">
            <v>42-1271</v>
          </cell>
          <cell r="L1493" t="str">
            <v>42-05-02-07-1485</v>
          </cell>
          <cell r="M1493" t="str">
            <v>Caja Sound Tech Mod. B-2 96610</v>
          </cell>
          <cell r="N1493">
            <v>1</v>
          </cell>
          <cell r="O1493" t="str">
            <v>EQUIPOS DE AUDIO</v>
          </cell>
          <cell r="P1493">
            <v>30000</v>
          </cell>
          <cell r="T1493" t="str">
            <v>Bueno</v>
          </cell>
          <cell r="U1493" t="str">
            <v>N/T</v>
          </cell>
        </row>
        <row r="1494">
          <cell r="J1494" t="str">
            <v>42-05-02-07-1486</v>
          </cell>
          <cell r="K1494" t="str">
            <v>42-1272</v>
          </cell>
          <cell r="L1494" t="str">
            <v>42-05-02-07-1486</v>
          </cell>
          <cell r="M1494" t="str">
            <v>Caja Sound Tech Mod. B-2 96610</v>
          </cell>
          <cell r="N1494">
            <v>1</v>
          </cell>
          <cell r="O1494" t="str">
            <v>EQUIPOS DE AUDIO</v>
          </cell>
          <cell r="P1494">
            <v>30000</v>
          </cell>
          <cell r="T1494" t="str">
            <v>Bueno</v>
          </cell>
          <cell r="U1494" t="str">
            <v>N/T</v>
          </cell>
        </row>
        <row r="1495">
          <cell r="J1495" t="str">
            <v>42-05-02-07-1487</v>
          </cell>
          <cell r="K1495" t="str">
            <v>42-1273</v>
          </cell>
          <cell r="L1495" t="str">
            <v>42-05-02-07-1487</v>
          </cell>
          <cell r="M1495" t="str">
            <v>Micrófono Peavey Mod. PVI con cable 30 metros de cable y 6 conectores</v>
          </cell>
          <cell r="N1495">
            <v>1</v>
          </cell>
          <cell r="O1495" t="str">
            <v>EQUIPOS DE AUDIO</v>
          </cell>
          <cell r="P1495">
            <v>15000</v>
          </cell>
          <cell r="T1495" t="str">
            <v>Bueno</v>
          </cell>
          <cell r="U1495" t="str">
            <v>N/T</v>
          </cell>
        </row>
        <row r="1496">
          <cell r="J1496" t="str">
            <v>42-05-01-01-1488</v>
          </cell>
          <cell r="K1496" t="str">
            <v>42-3279</v>
          </cell>
          <cell r="L1496" t="str">
            <v>42-05-01-01-1488</v>
          </cell>
          <cell r="M1496" t="str">
            <v>Telón Tecnodata</v>
          </cell>
          <cell r="O1496" t="str">
            <v>EQUIPO DE OFICINA</v>
          </cell>
          <cell r="P1496">
            <v>30000</v>
          </cell>
          <cell r="T1496" t="str">
            <v>Bueno</v>
          </cell>
          <cell r="U1496" t="str">
            <v>N/T</v>
          </cell>
        </row>
        <row r="1497">
          <cell r="J1497" t="str">
            <v>42-05-01-01-1489</v>
          </cell>
          <cell r="K1497" t="str">
            <v>42-1403</v>
          </cell>
          <cell r="L1497" t="str">
            <v>42-05-01-01-1489</v>
          </cell>
          <cell r="M1497" t="str">
            <v>Televisor a color marca Sony de 21” con control remoto, Mod. 21 SE 40</v>
          </cell>
          <cell r="O1497" t="str">
            <v>EQUIPO DE OFICINA</v>
          </cell>
          <cell r="P1497">
            <v>50000</v>
          </cell>
          <cell r="T1497" t="str">
            <v>Bueno</v>
          </cell>
          <cell r="U1497" t="str">
            <v>N/T</v>
          </cell>
        </row>
        <row r="1498">
          <cell r="J1498" t="str">
            <v>42-05-01-01-1490</v>
          </cell>
          <cell r="K1498" t="str">
            <v>42-1296</v>
          </cell>
          <cell r="L1498" t="str">
            <v>42-05-01-01-1490</v>
          </cell>
          <cell r="M1498" t="str">
            <v>Retroproyectora de diapositivas Braun Novamat 515 AF S/Nº 05669307</v>
          </cell>
          <cell r="O1498" t="str">
            <v>EQUIPO DE OFICINA</v>
          </cell>
          <cell r="P1498">
            <v>300000</v>
          </cell>
          <cell r="T1498" t="str">
            <v>Bueno</v>
          </cell>
          <cell r="U1498" t="str">
            <v>N/T</v>
          </cell>
        </row>
        <row r="1499">
          <cell r="J1499" t="str">
            <v>42-04-02-00-1491</v>
          </cell>
          <cell r="K1499" t="str">
            <v>42-1686</v>
          </cell>
          <cell r="L1499" t="str">
            <v>42-04-02-00-1491</v>
          </cell>
          <cell r="M1499" t="str">
            <v>Silla universitaria con aleta, tapiz café</v>
          </cell>
          <cell r="O1499" t="str">
            <v>SILLAS</v>
          </cell>
          <cell r="P1499">
            <v>20000</v>
          </cell>
          <cell r="T1499" t="str">
            <v>Bueno</v>
          </cell>
          <cell r="U1499" t="str">
            <v>N/T</v>
          </cell>
        </row>
        <row r="1500">
          <cell r="J1500" t="str">
            <v>42-04-02-00-1492</v>
          </cell>
          <cell r="K1500" t="str">
            <v>42-1687</v>
          </cell>
          <cell r="L1500" t="str">
            <v>42-04-02-00-1492</v>
          </cell>
          <cell r="M1500" t="str">
            <v>Silla universitaria con aleta, tapiz café</v>
          </cell>
          <cell r="O1500" t="str">
            <v>SILLAS</v>
          </cell>
          <cell r="P1500">
            <v>20000</v>
          </cell>
          <cell r="T1500" t="str">
            <v>Bueno</v>
          </cell>
          <cell r="U1500" t="str">
            <v>N/T</v>
          </cell>
        </row>
        <row r="1501">
          <cell r="J1501" t="str">
            <v>42-04-02-00-1493</v>
          </cell>
          <cell r="K1501" t="str">
            <v>42-1688</v>
          </cell>
          <cell r="L1501" t="str">
            <v>42-04-02-00-1493</v>
          </cell>
          <cell r="M1501" t="str">
            <v>Silla universitaria con aleta, tapiz café</v>
          </cell>
          <cell r="O1501" t="str">
            <v>SILLAS</v>
          </cell>
          <cell r="P1501">
            <v>20000</v>
          </cell>
          <cell r="T1501" t="str">
            <v>Bueno</v>
          </cell>
          <cell r="U1501" t="str">
            <v>N/T</v>
          </cell>
        </row>
        <row r="1502">
          <cell r="J1502" t="str">
            <v>42-04-02-00-1494</v>
          </cell>
          <cell r="K1502" t="str">
            <v>42-1689</v>
          </cell>
          <cell r="L1502" t="str">
            <v>42-04-02-00-1494</v>
          </cell>
          <cell r="M1502" t="str">
            <v>Silla universitaria con aleta, tapiz café</v>
          </cell>
          <cell r="O1502" t="str">
            <v>SILLAS</v>
          </cell>
          <cell r="P1502">
            <v>20000</v>
          </cell>
          <cell r="T1502" t="str">
            <v>Bueno</v>
          </cell>
          <cell r="U1502" t="str">
            <v>N/T</v>
          </cell>
        </row>
        <row r="1503">
          <cell r="J1503" t="str">
            <v>42-04-02-00-1495</v>
          </cell>
          <cell r="K1503" t="str">
            <v>42-1690</v>
          </cell>
          <cell r="L1503" t="str">
            <v>42-04-02-00-1495</v>
          </cell>
          <cell r="M1503" t="str">
            <v>Silla universitaria con aleta, tapiz café</v>
          </cell>
          <cell r="O1503" t="str">
            <v>SILLAS</v>
          </cell>
          <cell r="P1503">
            <v>20000</v>
          </cell>
          <cell r="T1503" t="str">
            <v>Bueno</v>
          </cell>
          <cell r="U1503" t="str">
            <v>N/T</v>
          </cell>
        </row>
        <row r="1504">
          <cell r="J1504" t="str">
            <v>42-04-02-00-1496</v>
          </cell>
          <cell r="K1504" t="str">
            <v>42-1691</v>
          </cell>
          <cell r="L1504" t="str">
            <v>42-04-02-00-1496</v>
          </cell>
          <cell r="M1504" t="str">
            <v>Silla universitaria con aleta, tapiz café</v>
          </cell>
          <cell r="O1504" t="str">
            <v>SILLAS</v>
          </cell>
          <cell r="P1504">
            <v>20000</v>
          </cell>
          <cell r="T1504" t="str">
            <v>Bueno</v>
          </cell>
          <cell r="U1504" t="str">
            <v>N/T</v>
          </cell>
        </row>
        <row r="1505">
          <cell r="J1505" t="str">
            <v>42-04-02-00-1497</v>
          </cell>
          <cell r="K1505" t="str">
            <v>42-1692</v>
          </cell>
          <cell r="L1505" t="str">
            <v>42-04-02-00-1497</v>
          </cell>
          <cell r="M1505" t="str">
            <v>Silla universitaria con aleta, tapiz café</v>
          </cell>
          <cell r="O1505" t="str">
            <v>SILLAS</v>
          </cell>
          <cell r="P1505">
            <v>20000</v>
          </cell>
          <cell r="T1505" t="str">
            <v>Bueno</v>
          </cell>
          <cell r="U1505" t="str">
            <v>N/T</v>
          </cell>
        </row>
        <row r="1506">
          <cell r="J1506" t="str">
            <v>42-04-02-00-1498</v>
          </cell>
          <cell r="K1506" t="str">
            <v>42-1693</v>
          </cell>
          <cell r="L1506" t="str">
            <v>42-04-02-00-1498</v>
          </cell>
          <cell r="M1506" t="str">
            <v>Silla universitaria con aleta, tapiz café</v>
          </cell>
          <cell r="O1506" t="str">
            <v>SILLAS</v>
          </cell>
          <cell r="P1506">
            <v>20000</v>
          </cell>
          <cell r="T1506" t="str">
            <v>Bueno</v>
          </cell>
          <cell r="U1506" t="str">
            <v>N/T</v>
          </cell>
        </row>
        <row r="1507">
          <cell r="J1507" t="str">
            <v>42-04-02-00-1499</v>
          </cell>
          <cell r="K1507" t="str">
            <v>42-1694</v>
          </cell>
          <cell r="L1507" t="str">
            <v>42-04-02-00-1499</v>
          </cell>
          <cell r="M1507" t="str">
            <v>Silla universitaria con aleta, tapiz café</v>
          </cell>
          <cell r="O1507" t="str">
            <v>SILLAS</v>
          </cell>
          <cell r="P1507">
            <v>20000</v>
          </cell>
          <cell r="T1507" t="str">
            <v>Bueno</v>
          </cell>
          <cell r="U1507" t="str">
            <v>N/T</v>
          </cell>
        </row>
        <row r="1508">
          <cell r="J1508" t="str">
            <v>42-04-02-00-1500</v>
          </cell>
          <cell r="K1508" t="str">
            <v>42-1695</v>
          </cell>
          <cell r="L1508" t="str">
            <v>42-04-02-00-1500</v>
          </cell>
          <cell r="M1508" t="str">
            <v>Silla universitaria con aleta, tapiz café</v>
          </cell>
          <cell r="O1508" t="str">
            <v>SILLAS</v>
          </cell>
          <cell r="P1508">
            <v>20000</v>
          </cell>
          <cell r="T1508" t="str">
            <v>Bueno</v>
          </cell>
          <cell r="U1508" t="str">
            <v>N/T</v>
          </cell>
        </row>
        <row r="1509">
          <cell r="J1509" t="str">
            <v>42-04-02-00-1501</v>
          </cell>
          <cell r="K1509" t="str">
            <v>42-1696</v>
          </cell>
          <cell r="L1509" t="str">
            <v>42-04-02-00-1501</v>
          </cell>
          <cell r="M1509" t="str">
            <v>Silla universitaria con aleta, tapiz café</v>
          </cell>
          <cell r="O1509" t="str">
            <v>SILLAS</v>
          </cell>
          <cell r="P1509">
            <v>20000</v>
          </cell>
          <cell r="T1509" t="str">
            <v>Bueno</v>
          </cell>
          <cell r="U1509" t="str">
            <v>N/T</v>
          </cell>
        </row>
        <row r="1510">
          <cell r="J1510" t="str">
            <v>42-04-02-00-1502</v>
          </cell>
          <cell r="K1510" t="str">
            <v>42-1697</v>
          </cell>
          <cell r="L1510" t="str">
            <v>42-04-02-00-1502</v>
          </cell>
          <cell r="M1510" t="str">
            <v>Silla universitaria con aleta, tapiz café</v>
          </cell>
          <cell r="O1510" t="str">
            <v>SILLAS</v>
          </cell>
          <cell r="P1510">
            <v>20000</v>
          </cell>
          <cell r="T1510" t="str">
            <v>Bueno</v>
          </cell>
          <cell r="U1510" t="str">
            <v>N/T</v>
          </cell>
        </row>
        <row r="1511">
          <cell r="J1511" t="str">
            <v>42-04-02-00-1503</v>
          </cell>
          <cell r="K1511" t="str">
            <v>42-1698</v>
          </cell>
          <cell r="L1511" t="str">
            <v>42-04-02-00-1503</v>
          </cell>
          <cell r="M1511" t="str">
            <v>Silla universitaria con aleta, tapiz café</v>
          </cell>
          <cell r="O1511" t="str">
            <v>SILLAS</v>
          </cell>
          <cell r="P1511">
            <v>20000</v>
          </cell>
          <cell r="T1511" t="str">
            <v>Bueno</v>
          </cell>
          <cell r="U1511" t="str">
            <v>N/T</v>
          </cell>
        </row>
        <row r="1512">
          <cell r="J1512" t="str">
            <v>42-04-02-00-1504</v>
          </cell>
          <cell r="K1512" t="str">
            <v>42-1699</v>
          </cell>
          <cell r="L1512" t="str">
            <v>42-04-02-00-1504</v>
          </cell>
          <cell r="M1512" t="str">
            <v>Silla universitaria con aleta, tapiz café</v>
          </cell>
          <cell r="O1512" t="str">
            <v>SILLAS</v>
          </cell>
          <cell r="P1512">
            <v>20000</v>
          </cell>
          <cell r="T1512" t="str">
            <v>Bueno</v>
          </cell>
          <cell r="U1512" t="str">
            <v>N/T</v>
          </cell>
        </row>
        <row r="1513">
          <cell r="J1513" t="str">
            <v>42-04-02-00-1505</v>
          </cell>
          <cell r="K1513" t="str">
            <v>42-1700</v>
          </cell>
          <cell r="L1513" t="str">
            <v>42-04-02-00-1505</v>
          </cell>
          <cell r="M1513" t="str">
            <v>Silla universitaria con aleta, tapiz café</v>
          </cell>
          <cell r="O1513" t="str">
            <v>SILLAS</v>
          </cell>
          <cell r="P1513">
            <v>20000</v>
          </cell>
          <cell r="T1513" t="str">
            <v>Bueno</v>
          </cell>
          <cell r="U1513" t="str">
            <v>N/T</v>
          </cell>
        </row>
        <row r="1514">
          <cell r="J1514" t="str">
            <v>42-04-02-00-1506</v>
          </cell>
          <cell r="K1514" t="str">
            <v>42-1701</v>
          </cell>
          <cell r="L1514" t="str">
            <v>42-04-02-00-1506</v>
          </cell>
          <cell r="M1514" t="str">
            <v>Silla universitaria con aleta, tapiz café</v>
          </cell>
          <cell r="O1514" t="str">
            <v>SILLAS</v>
          </cell>
          <cell r="P1514">
            <v>20000</v>
          </cell>
          <cell r="T1514" t="str">
            <v>Bueno</v>
          </cell>
          <cell r="U1514" t="str">
            <v>N/T</v>
          </cell>
        </row>
        <row r="1515">
          <cell r="J1515" t="str">
            <v>42-04-02-00-1507</v>
          </cell>
          <cell r="K1515" t="str">
            <v>42-1702</v>
          </cell>
          <cell r="L1515" t="str">
            <v>42-04-02-00-1507</v>
          </cell>
          <cell r="M1515" t="str">
            <v>Silla universitaria con aleta, tapiz café</v>
          </cell>
          <cell r="O1515" t="str">
            <v>SILLAS</v>
          </cell>
          <cell r="P1515">
            <v>20000</v>
          </cell>
          <cell r="T1515" t="str">
            <v>Bueno</v>
          </cell>
          <cell r="U1515" t="str">
            <v>N/T</v>
          </cell>
        </row>
        <row r="1516">
          <cell r="J1516" t="str">
            <v>42-04-02-00-1508</v>
          </cell>
          <cell r="K1516" t="str">
            <v>42-1703</v>
          </cell>
          <cell r="L1516" t="str">
            <v>42-04-02-00-1508</v>
          </cell>
          <cell r="M1516" t="str">
            <v>Silla universitaria con aleta, tapiz café</v>
          </cell>
          <cell r="O1516" t="str">
            <v>SILLAS</v>
          </cell>
          <cell r="P1516">
            <v>20000</v>
          </cell>
          <cell r="T1516" t="str">
            <v>Malo</v>
          </cell>
          <cell r="U1516" t="str">
            <v>N/T</v>
          </cell>
        </row>
        <row r="1517">
          <cell r="J1517" t="str">
            <v>42-04-02-00-1509</v>
          </cell>
          <cell r="K1517" t="str">
            <v>42-1704</v>
          </cell>
          <cell r="L1517" t="str">
            <v>42-04-02-00-1509</v>
          </cell>
          <cell r="M1517" t="str">
            <v>Silla universitaria con aleta, tapiz café</v>
          </cell>
          <cell r="O1517" t="str">
            <v>SILLAS</v>
          </cell>
          <cell r="P1517">
            <v>20000</v>
          </cell>
          <cell r="T1517" t="str">
            <v>Bueno</v>
          </cell>
          <cell r="U1517" t="str">
            <v>N/T</v>
          </cell>
        </row>
        <row r="1518">
          <cell r="J1518" t="str">
            <v>42-04-02-00-1510</v>
          </cell>
          <cell r="K1518" t="str">
            <v>42-1705</v>
          </cell>
          <cell r="L1518" t="str">
            <v>42-04-02-00-1510</v>
          </cell>
          <cell r="M1518" t="str">
            <v>Silla universitaria con aleta, tapiz café</v>
          </cell>
          <cell r="O1518" t="str">
            <v>SILLAS</v>
          </cell>
          <cell r="P1518">
            <v>20000</v>
          </cell>
          <cell r="T1518" t="str">
            <v>Bueno</v>
          </cell>
          <cell r="U1518" t="str">
            <v>N/T</v>
          </cell>
        </row>
        <row r="1519">
          <cell r="J1519" t="str">
            <v>42-04-07-00-1511</v>
          </cell>
          <cell r="K1519" t="str">
            <v>42-946</v>
          </cell>
          <cell r="L1519" t="str">
            <v>42-04-07-00-1511</v>
          </cell>
          <cell r="M1519" t="str">
            <v>Caldera a vapor de mediana presión Mod. Kewannee</v>
          </cell>
          <cell r="N1519">
            <v>1</v>
          </cell>
          <cell r="O1519" t="str">
            <v>OTROS</v>
          </cell>
          <cell r="P1519">
            <v>5000000</v>
          </cell>
          <cell r="T1519" t="str">
            <v>Bueno</v>
          </cell>
          <cell r="U1519" t="str">
            <v>N/T</v>
          </cell>
        </row>
        <row r="1520">
          <cell r="J1520" t="str">
            <v>42-05-02-02-1512</v>
          </cell>
          <cell r="K1520" t="str">
            <v>42-948</v>
          </cell>
          <cell r="L1520" t="str">
            <v>42-05-02-02-1512</v>
          </cell>
          <cell r="M1520" t="str">
            <v>Estanque grande de agua caliente</v>
          </cell>
          <cell r="N1520">
            <v>1</v>
          </cell>
          <cell r="O1520" t="str">
            <v>EQUIPOS DE COCINA</v>
          </cell>
          <cell r="P1520">
            <v>700000</v>
          </cell>
          <cell r="T1520" t="str">
            <v>Bueno</v>
          </cell>
          <cell r="U1520" t="str">
            <v>N/T</v>
          </cell>
        </row>
        <row r="1521">
          <cell r="J1521" t="str">
            <v>42-05-02-02-1513</v>
          </cell>
          <cell r="K1521" t="str">
            <v>42-948B</v>
          </cell>
          <cell r="L1521" t="str">
            <v>42-05-02-02-1513</v>
          </cell>
          <cell r="M1521" t="str">
            <v>Estanque calefacción</v>
          </cell>
          <cell r="N1521">
            <v>1</v>
          </cell>
          <cell r="O1521" t="str">
            <v>EQUIPOS DE COCINA</v>
          </cell>
          <cell r="P1521">
            <v>700000</v>
          </cell>
          <cell r="T1521" t="str">
            <v>Bueno</v>
          </cell>
          <cell r="U1521" t="str">
            <v>N/T</v>
          </cell>
        </row>
        <row r="1522">
          <cell r="J1522" t="str">
            <v>42-05-02-02-1514</v>
          </cell>
          <cell r="K1522" t="str">
            <v>42-2718</v>
          </cell>
          <cell r="L1522" t="str">
            <v>42-05-02-02-1514</v>
          </cell>
          <cell r="M1522" t="str">
            <v>Estanque expansión alimentación agua</v>
          </cell>
          <cell r="N1522">
            <v>1</v>
          </cell>
          <cell r="O1522" t="str">
            <v>EQUIPOS DE COCINA</v>
          </cell>
          <cell r="P1522">
            <v>680000</v>
          </cell>
          <cell r="T1522" t="str">
            <v>Bueno</v>
          </cell>
          <cell r="U1522" t="str">
            <v>N/T</v>
          </cell>
        </row>
        <row r="1523">
          <cell r="J1523" t="str">
            <v>42-05-02-02-1515</v>
          </cell>
          <cell r="K1523" t="str">
            <v>42-2719</v>
          </cell>
          <cell r="L1523" t="str">
            <v>42-05-02-02-1515</v>
          </cell>
          <cell r="M1523" t="str">
            <v>Estanque alimentación red agua</v>
          </cell>
          <cell r="N1523">
            <v>1</v>
          </cell>
          <cell r="O1523" t="str">
            <v>EQUIPOS DE COCINA</v>
          </cell>
          <cell r="P1523">
            <v>550000</v>
          </cell>
          <cell r="T1523" t="str">
            <v>Bueno</v>
          </cell>
          <cell r="U1523" t="str">
            <v>N/T</v>
          </cell>
        </row>
        <row r="1524">
          <cell r="J1524" t="str">
            <v>42-05-02-05-1516</v>
          </cell>
          <cell r="K1524" t="str">
            <v>42-3182</v>
          </cell>
          <cell r="L1524" t="str">
            <v>42-05-02-05-1516</v>
          </cell>
          <cell r="M1524" t="str">
            <v>Estanque almacenamiento de petróleo 12.000 Lts.</v>
          </cell>
          <cell r="N1524">
            <v>1</v>
          </cell>
          <cell r="O1524" t="str">
            <v>EQUIPOS DE SEGURIDAD</v>
          </cell>
          <cell r="P1524">
            <v>550000</v>
          </cell>
          <cell r="T1524" t="str">
            <v>Bueno</v>
          </cell>
          <cell r="U1524" t="str">
            <v>N/T</v>
          </cell>
        </row>
        <row r="1525">
          <cell r="J1525" t="str">
            <v>42-04-07-00-1517</v>
          </cell>
          <cell r="K1525" t="str">
            <v>42-2227</v>
          </cell>
          <cell r="L1525" t="str">
            <v>42-04-07-00-1517</v>
          </cell>
          <cell r="M1525" t="str">
            <v>Caldera petroleo marca I Var Riello mediana presión</v>
          </cell>
          <cell r="N1525">
            <v>1</v>
          </cell>
          <cell r="O1525" t="str">
            <v>OTROS</v>
          </cell>
          <cell r="P1525">
            <v>400000</v>
          </cell>
          <cell r="T1525" t="str">
            <v>Bueno</v>
          </cell>
          <cell r="U1525" t="str">
            <v>N/T</v>
          </cell>
        </row>
        <row r="1526">
          <cell r="J1526" t="str">
            <v>42-04-07-00-1518</v>
          </cell>
          <cell r="K1526" t="str">
            <v>42-3181</v>
          </cell>
          <cell r="L1526" t="str">
            <v>42-04-07-00-1518</v>
          </cell>
          <cell r="M1526" t="str">
            <v>Tanque de purgas</v>
          </cell>
          <cell r="N1526">
            <v>1</v>
          </cell>
          <cell r="O1526" t="str">
            <v>OTROS</v>
          </cell>
          <cell r="P1526">
            <v>202300</v>
          </cell>
          <cell r="T1526" t="str">
            <v>Bueno</v>
          </cell>
          <cell r="U1526" t="str">
            <v>N/T</v>
          </cell>
        </row>
        <row r="1527">
          <cell r="J1527" t="str">
            <v>42-04-07-00-1519</v>
          </cell>
          <cell r="K1527" t="str">
            <v>42-2228</v>
          </cell>
          <cell r="L1527" t="str">
            <v>42-04-07-00-1519</v>
          </cell>
          <cell r="M1527" t="str">
            <v>Tanque pre calentador a petroleo con 2 bombas</v>
          </cell>
          <cell r="N1527">
            <v>1</v>
          </cell>
          <cell r="O1527" t="str">
            <v>OTROS</v>
          </cell>
          <cell r="P1527">
            <v>150000</v>
          </cell>
          <cell r="T1527" t="str">
            <v>Bueno</v>
          </cell>
          <cell r="U1527" t="str">
            <v>N/T</v>
          </cell>
        </row>
        <row r="1528">
          <cell r="J1528" t="str">
            <v>42-04-01-00-1520</v>
          </cell>
          <cell r="K1528" t="str">
            <v>42-1168</v>
          </cell>
          <cell r="L1528" t="str">
            <v>42-04-01-00-1520</v>
          </cell>
          <cell r="M1528" t="str">
            <v>Mesa de madera cubierta de formalita blanca 80x84x79 cms.</v>
          </cell>
          <cell r="O1528" t="str">
            <v>MESAS</v>
          </cell>
          <cell r="P1528">
            <v>35550</v>
          </cell>
          <cell r="T1528" t="str">
            <v>Bueno</v>
          </cell>
          <cell r="U1528" t="str">
            <v>N/T</v>
          </cell>
        </row>
        <row r="1529">
          <cell r="J1529" t="str">
            <v>42-04-07-00-1521</v>
          </cell>
          <cell r="K1529" t="str">
            <v>42-954B</v>
          </cell>
          <cell r="L1529" t="str">
            <v>42-04-07-00-1521</v>
          </cell>
          <cell r="M1529" t="str">
            <v>Escalera chica de madera natural</v>
          </cell>
          <cell r="O1529" t="str">
            <v>OTROS</v>
          </cell>
          <cell r="P1529">
            <v>35212</v>
          </cell>
          <cell r="T1529" t="str">
            <v>Bueno</v>
          </cell>
          <cell r="U1529" t="str">
            <v>N/T</v>
          </cell>
        </row>
        <row r="1530">
          <cell r="J1530" t="str">
            <v>42-04-07-00-1522</v>
          </cell>
          <cell r="K1530" t="str">
            <v>42-961</v>
          </cell>
          <cell r="L1530" t="str">
            <v>42-04-07-00-1522</v>
          </cell>
          <cell r="M1530" t="str">
            <v>Loker metálico verde-plomo marca  Mindugar</v>
          </cell>
          <cell r="O1530" t="str">
            <v>OTROS</v>
          </cell>
          <cell r="P1530">
            <v>37700</v>
          </cell>
          <cell r="T1530" t="str">
            <v>Bueno</v>
          </cell>
          <cell r="U1530" t="str">
            <v>N/T</v>
          </cell>
        </row>
        <row r="1531">
          <cell r="J1531" t="str">
            <v>42-04-07-00-1523</v>
          </cell>
          <cell r="K1531" t="str">
            <v>42-962</v>
          </cell>
          <cell r="L1531" t="str">
            <v>42-04-07-00-1523</v>
          </cell>
          <cell r="M1531" t="str">
            <v>Loker metálico verde-plomo marca  Mindugar</v>
          </cell>
          <cell r="O1531" t="str">
            <v>OTROS</v>
          </cell>
          <cell r="P1531">
            <v>37700</v>
          </cell>
          <cell r="T1531" t="str">
            <v>Bueno</v>
          </cell>
          <cell r="U1531" t="str">
            <v>N/T</v>
          </cell>
        </row>
        <row r="1532">
          <cell r="J1532" t="str">
            <v>42-04-07-00-1524</v>
          </cell>
          <cell r="K1532" t="str">
            <v>42-963</v>
          </cell>
          <cell r="L1532" t="str">
            <v>42-04-07-00-1524</v>
          </cell>
          <cell r="M1532" t="str">
            <v>Loker metálico verde-plomo marca  Mindugar</v>
          </cell>
          <cell r="O1532" t="str">
            <v>OTROS</v>
          </cell>
          <cell r="P1532">
            <v>37700</v>
          </cell>
          <cell r="T1532" t="str">
            <v>Bueno</v>
          </cell>
          <cell r="U1532" t="str">
            <v>N/T</v>
          </cell>
        </row>
        <row r="1533">
          <cell r="J1533" t="str">
            <v>42-05-02-05-1525</v>
          </cell>
          <cell r="K1533" t="str">
            <v>42-2229</v>
          </cell>
          <cell r="L1533" t="str">
            <v>42-05-02-05-1525</v>
          </cell>
          <cell r="M1533" t="str">
            <v>Extintor incendio tipo ABC 10 Kg.</v>
          </cell>
          <cell r="O1533" t="str">
            <v>EQUIPOS DE SEGURIDAD</v>
          </cell>
          <cell r="P1533">
            <v>28900</v>
          </cell>
          <cell r="T1533" t="str">
            <v>Bueno</v>
          </cell>
          <cell r="U1533" t="str">
            <v>N/T</v>
          </cell>
        </row>
        <row r="1534">
          <cell r="J1534" t="str">
            <v>42-04-07-00-1526</v>
          </cell>
          <cell r="K1534" t="str">
            <v>42-1674</v>
          </cell>
          <cell r="L1534" t="str">
            <v>42-04-07-00-1526</v>
          </cell>
          <cell r="M1534" t="str">
            <v xml:space="preserve">Diván cama 1 1/2 plaza, oregón, 5 cajones con llave, un cubrecama,      2 frazadas, 2 cabeceras.                           </v>
          </cell>
          <cell r="O1534" t="str">
            <v>OTROS</v>
          </cell>
          <cell r="P1534">
            <v>202300</v>
          </cell>
          <cell r="T1534" t="str">
            <v>Bueno</v>
          </cell>
          <cell r="U1534" t="str">
            <v>N/T</v>
          </cell>
        </row>
        <row r="1535">
          <cell r="J1535" t="str">
            <v>42-04-06-00-1527</v>
          </cell>
          <cell r="K1535" t="str">
            <v>42-1677</v>
          </cell>
          <cell r="L1535" t="str">
            <v>42-04-06-00-1527</v>
          </cell>
          <cell r="M1535" t="str">
            <v>Mueble de televisor 80x75x50 cms.</v>
          </cell>
          <cell r="O1535" t="str">
            <v>REPISA</v>
          </cell>
          <cell r="P1535">
            <v>130000</v>
          </cell>
          <cell r="T1535" t="str">
            <v>Bueno</v>
          </cell>
          <cell r="U1535" t="str">
            <v>N/T</v>
          </cell>
        </row>
        <row r="1536">
          <cell r="J1536" t="str">
            <v>42-04-02-00-1528</v>
          </cell>
          <cell r="K1536" t="str">
            <v>42-2341</v>
          </cell>
          <cell r="L1536" t="str">
            <v>42-04-02-00-1528</v>
          </cell>
          <cell r="M1536" t="str">
            <v>Silla para casino, metálica asiento y respaldo de formalita</v>
          </cell>
          <cell r="O1536" t="str">
            <v>SILLAS</v>
          </cell>
          <cell r="P1536">
            <v>17850</v>
          </cell>
          <cell r="T1536" t="str">
            <v>Bueno</v>
          </cell>
          <cell r="U1536" t="str">
            <v>N/T</v>
          </cell>
        </row>
        <row r="1537">
          <cell r="J1537" t="str">
            <v>42-04-02-00-1529</v>
          </cell>
          <cell r="K1537" t="str">
            <v>42-1546</v>
          </cell>
          <cell r="L1537" t="str">
            <v>42-04-02-00-1529</v>
          </cell>
          <cell r="M1537" t="str">
            <v xml:space="preserve">Silla para casino, metálica, asiento y respaldo de formalita         </v>
          </cell>
          <cell r="O1537" t="str">
            <v>SILLAS</v>
          </cell>
          <cell r="P1537">
            <v>17850</v>
          </cell>
          <cell r="T1537" t="str">
            <v>Bueno</v>
          </cell>
          <cell r="U1537" t="str">
            <v>N/T</v>
          </cell>
        </row>
        <row r="1538">
          <cell r="J1538" t="str">
            <v>42-04-06-00-1530</v>
          </cell>
          <cell r="K1538" t="str">
            <v>42-2230</v>
          </cell>
          <cell r="L1538" t="str">
            <v>42-04-06-00-1530</v>
          </cell>
          <cell r="M1538" t="str">
            <v>Mueble de pared madera enchapada, 2 puertas con llave</v>
          </cell>
          <cell r="O1538" t="str">
            <v>REPISA</v>
          </cell>
          <cell r="P1538">
            <v>114000</v>
          </cell>
          <cell r="T1538" t="str">
            <v>Bueno</v>
          </cell>
          <cell r="U1538" t="str">
            <v>N/T</v>
          </cell>
        </row>
        <row r="1539">
          <cell r="J1539" t="str">
            <v>42-04-07-00-1531</v>
          </cell>
          <cell r="K1539" t="str">
            <v>42-2231</v>
          </cell>
          <cell r="L1539" t="str">
            <v>42-04-07-00-1531</v>
          </cell>
          <cell r="M1539" t="str">
            <v>Lampara gas c/ galón 15 Kg.</v>
          </cell>
          <cell r="O1539" t="str">
            <v>OTROS</v>
          </cell>
          <cell r="P1539">
            <v>30000</v>
          </cell>
          <cell r="T1539" t="str">
            <v>Bueno</v>
          </cell>
          <cell r="U1539" t="str">
            <v>N/T</v>
          </cell>
        </row>
        <row r="1540">
          <cell r="J1540" t="str">
            <v>42-04-06-00-1532</v>
          </cell>
          <cell r="K1540" t="str">
            <v>42-2232</v>
          </cell>
          <cell r="L1540" t="str">
            <v>42-04-06-00-1532</v>
          </cell>
          <cell r="M1540" t="str">
            <v>Repisa blanca con soporte metálico 70 x 25 cms.</v>
          </cell>
          <cell r="O1540" t="str">
            <v>REPISA</v>
          </cell>
          <cell r="P1540">
            <v>85161</v>
          </cell>
          <cell r="T1540" t="str">
            <v>Bueno</v>
          </cell>
          <cell r="U1540" t="str">
            <v>N/T</v>
          </cell>
        </row>
        <row r="1541">
          <cell r="J1541" t="str">
            <v>42-04-06-00-1533</v>
          </cell>
          <cell r="K1541" t="str">
            <v>42-2233</v>
          </cell>
          <cell r="L1541" t="str">
            <v>42-04-06-00-1533</v>
          </cell>
          <cell r="M1541" t="str">
            <v>Repisa blanca con soporte metálico 80 x 24 cms.</v>
          </cell>
          <cell r="O1541" t="str">
            <v>REPISA</v>
          </cell>
          <cell r="P1541">
            <v>85161</v>
          </cell>
          <cell r="T1541" t="str">
            <v>Bueno</v>
          </cell>
          <cell r="U1541" t="str">
            <v>N/T</v>
          </cell>
        </row>
        <row r="1542">
          <cell r="J1542" t="str">
            <v>42-04-07-00-1534</v>
          </cell>
          <cell r="K1542" t="str">
            <v>42-3246</v>
          </cell>
          <cell r="L1542" t="str">
            <v>42-04-07-00-1534</v>
          </cell>
          <cell r="M1542" t="str">
            <v>Sillón cuerina 5 ruedas color burdeo</v>
          </cell>
          <cell r="O1542" t="str">
            <v>OTROS</v>
          </cell>
          <cell r="P1542">
            <v>124000</v>
          </cell>
          <cell r="T1542" t="str">
            <v>Bueno</v>
          </cell>
          <cell r="U1542" t="str">
            <v>N/T</v>
          </cell>
        </row>
        <row r="1543">
          <cell r="J1543" t="str">
            <v>42-04-06-00-1535</v>
          </cell>
          <cell r="K1543" t="str">
            <v>42-2234</v>
          </cell>
          <cell r="L1543" t="str">
            <v>42-04-06-00-1535</v>
          </cell>
          <cell r="M1543" t="str">
            <v>Mueble madera enchapada 2 ptas. con llave</v>
          </cell>
          <cell r="O1543" t="str">
            <v>REPISA</v>
          </cell>
          <cell r="P1543">
            <v>114000</v>
          </cell>
          <cell r="T1543" t="str">
            <v>Bueno</v>
          </cell>
          <cell r="U1543" t="str">
            <v>N/T</v>
          </cell>
        </row>
        <row r="1544">
          <cell r="J1544" t="str">
            <v>42-05-01-01-1536</v>
          </cell>
          <cell r="K1544" t="str">
            <v>42-2881</v>
          </cell>
          <cell r="L1544" t="str">
            <v>42-05-01-01-1536</v>
          </cell>
          <cell r="M1544" t="str">
            <v>Citófono/ teléfono marca Nortel Network, Modelo 7000</v>
          </cell>
          <cell r="O1544" t="str">
            <v>EQUIPO DE OFICINA</v>
          </cell>
          <cell r="P1544">
            <v>36000</v>
          </cell>
          <cell r="T1544" t="str">
            <v>Bueno</v>
          </cell>
          <cell r="U1544" t="str">
            <v>N/T</v>
          </cell>
        </row>
        <row r="1545">
          <cell r="J1545" t="str">
            <v>42-05-01-01-1537</v>
          </cell>
          <cell r="K1545" t="str">
            <v>42-1942</v>
          </cell>
          <cell r="L1545" t="str">
            <v>42-05-01-01-1537</v>
          </cell>
          <cell r="M1545" t="str">
            <v>Radio CD marca Recco RRCSW M5 S/Nº 0049/0411/00549</v>
          </cell>
          <cell r="O1545" t="str">
            <v>EQUIPO DE OFICINA</v>
          </cell>
          <cell r="P1545">
            <v>53700</v>
          </cell>
          <cell r="T1545" t="str">
            <v>Bueno</v>
          </cell>
          <cell r="U1545" t="str">
            <v>N/T</v>
          </cell>
        </row>
        <row r="1546">
          <cell r="J1546" t="str">
            <v>42-05-01-01-1538</v>
          </cell>
          <cell r="K1546" t="str">
            <v>42-1943</v>
          </cell>
          <cell r="L1546" t="str">
            <v>42-05-01-01-1538</v>
          </cell>
          <cell r="M1546" t="str">
            <v>Hervidor electrico marca Recco capacidad 1 Lt.</v>
          </cell>
          <cell r="O1546" t="str">
            <v>EQUIPO DE OFICINA</v>
          </cell>
          <cell r="P1546">
            <v>11520</v>
          </cell>
          <cell r="T1546" t="str">
            <v>Bueno</v>
          </cell>
          <cell r="U1546" t="str">
            <v>N/T</v>
          </cell>
        </row>
        <row r="1547">
          <cell r="J1547" t="str">
            <v>42-05-01-01-1539</v>
          </cell>
          <cell r="K1547" t="str">
            <v>42-1944</v>
          </cell>
          <cell r="L1547" t="str">
            <v>42-05-01-01-1539</v>
          </cell>
          <cell r="M1547" t="str">
            <v>Televisor marca DAEWOO 14 "</v>
          </cell>
          <cell r="O1547" t="str">
            <v>EQUIPO DE OFICINA</v>
          </cell>
          <cell r="P1547">
            <v>72425</v>
          </cell>
          <cell r="T1547" t="str">
            <v>Bueno</v>
          </cell>
          <cell r="U1547" t="str">
            <v>N/T</v>
          </cell>
        </row>
        <row r="1548">
          <cell r="J1548" t="str">
            <v>42-05-02-06-1540</v>
          </cell>
          <cell r="K1548" t="str">
            <v>42-3183</v>
          </cell>
          <cell r="L1548" t="str">
            <v>42-05-02-06-1540</v>
          </cell>
          <cell r="M1548" t="str">
            <v>Llave Crecent de 12" Diamond</v>
          </cell>
          <cell r="O1548" t="str">
            <v>HERRAMIENTAS</v>
          </cell>
          <cell r="P1548">
            <v>5600</v>
          </cell>
          <cell r="T1548" t="str">
            <v>Bueno</v>
          </cell>
          <cell r="U1548" t="str">
            <v>N/T</v>
          </cell>
        </row>
        <row r="1549">
          <cell r="J1549" t="str">
            <v>42-05-02-06-1541</v>
          </cell>
          <cell r="K1549" t="str">
            <v>42-2244</v>
          </cell>
          <cell r="L1549" t="str">
            <v>42-05-02-06-1541</v>
          </cell>
          <cell r="M1549" t="str">
            <v>Llave Crecent de 15" Diamond</v>
          </cell>
          <cell r="O1549" t="str">
            <v>HERRAMIENTAS</v>
          </cell>
          <cell r="P1549">
            <v>5600</v>
          </cell>
          <cell r="T1549" t="str">
            <v>Bueno</v>
          </cell>
          <cell r="U1549" t="str">
            <v>N/T</v>
          </cell>
        </row>
        <row r="1550">
          <cell r="J1550" t="str">
            <v>42-05-02-06-1542</v>
          </cell>
          <cell r="K1550" t="str">
            <v>42-2245</v>
          </cell>
          <cell r="L1550" t="str">
            <v>42-05-02-06-1542</v>
          </cell>
          <cell r="M1550" t="str">
            <v>Llave Stilson de 59 cms.</v>
          </cell>
          <cell r="O1550" t="str">
            <v>HERRAMIENTAS</v>
          </cell>
          <cell r="P1550">
            <v>5600</v>
          </cell>
          <cell r="T1550" t="str">
            <v>Bueno</v>
          </cell>
          <cell r="U1550" t="str">
            <v>N/T</v>
          </cell>
        </row>
        <row r="1551">
          <cell r="J1551" t="str">
            <v>42-05-02-06-1543</v>
          </cell>
          <cell r="K1551" t="str">
            <v>42-2246</v>
          </cell>
          <cell r="L1551" t="str">
            <v>42-05-02-06-1543</v>
          </cell>
          <cell r="M1551" t="str">
            <v>Llaves Stilson de 28  cms. Andes Sam</v>
          </cell>
          <cell r="O1551" t="str">
            <v>HERRAMIENTAS</v>
          </cell>
          <cell r="P1551">
            <v>5600</v>
          </cell>
          <cell r="T1551" t="str">
            <v>Bueno</v>
          </cell>
          <cell r="U1551" t="str">
            <v>N/T</v>
          </cell>
        </row>
        <row r="1552">
          <cell r="J1552" t="str">
            <v>42-05-02-06-1544</v>
          </cell>
          <cell r="K1552" t="str">
            <v>42-2247</v>
          </cell>
          <cell r="L1552" t="str">
            <v>42-05-02-06-1544</v>
          </cell>
          <cell r="M1552" t="str">
            <v>Juego de llaves punta corona milimétricas ( 12 )</v>
          </cell>
          <cell r="O1552" t="str">
            <v>HERRAMIENTAS</v>
          </cell>
          <cell r="P1552">
            <v>5600</v>
          </cell>
          <cell r="T1552" t="str">
            <v>Bueno</v>
          </cell>
          <cell r="U1552" t="str">
            <v>N/T</v>
          </cell>
        </row>
        <row r="1553">
          <cell r="J1553" t="str">
            <v>42-05-02-06-1545</v>
          </cell>
          <cell r="K1553" t="str">
            <v>42-3251</v>
          </cell>
          <cell r="L1553" t="str">
            <v>42-05-02-06-1545</v>
          </cell>
          <cell r="M1553" t="str">
            <v>Linterna Eveready 4 pilas color rojo</v>
          </cell>
          <cell r="O1553" t="str">
            <v>HERRAMIENTAS</v>
          </cell>
          <cell r="P1553">
            <v>4500</v>
          </cell>
          <cell r="T1553" t="str">
            <v>Bueno</v>
          </cell>
          <cell r="U1553" t="str">
            <v>N/T</v>
          </cell>
        </row>
        <row r="1554">
          <cell r="J1554" t="str">
            <v>42-04-07-00-1546</v>
          </cell>
          <cell r="K1554" t="str">
            <v>42-3180</v>
          </cell>
          <cell r="L1554" t="str">
            <v>42-04-07-00-1546</v>
          </cell>
          <cell r="M1554" t="str">
            <v>Equipo electrógeno marca Sande Nº 00817 Mod. Skand, Generador Magna Plus Mod. MP-120-4 Part Nº 3632-08202</v>
          </cell>
          <cell r="O1554" t="str">
            <v>OTROS</v>
          </cell>
          <cell r="P1554">
            <v>8900</v>
          </cell>
          <cell r="T1554" t="str">
            <v>Bueno</v>
          </cell>
          <cell r="U1554" t="str">
            <v>N/T</v>
          </cell>
        </row>
        <row r="1555">
          <cell r="J1555" t="str">
            <v>42-04-06-00-1547</v>
          </cell>
          <cell r="K1555" t="str">
            <v>42-1016B</v>
          </cell>
          <cell r="L1555" t="str">
            <v>42-04-06-00-1547</v>
          </cell>
          <cell r="M1555" t="str">
            <v>Estante de madera blanco con 2 puertas con candado</v>
          </cell>
          <cell r="O1555" t="str">
            <v>REPISA</v>
          </cell>
          <cell r="P1555">
            <v>65212</v>
          </cell>
          <cell r="T1555" t="str">
            <v>Bueno</v>
          </cell>
          <cell r="U1555" t="str">
            <v>N/T</v>
          </cell>
        </row>
        <row r="1556">
          <cell r="J1556" t="str">
            <v>42-04-07-00-1548</v>
          </cell>
          <cell r="K1556" t="str">
            <v>42-2604</v>
          </cell>
          <cell r="L1556" t="str">
            <v>42-04-07-00-1548</v>
          </cell>
          <cell r="M1556" t="str">
            <v>Carro metálico 2 compartimentos 90x42x76 cms.</v>
          </cell>
          <cell r="O1556" t="str">
            <v>OTROS</v>
          </cell>
          <cell r="P1556">
            <v>58952</v>
          </cell>
          <cell r="T1556" t="str">
            <v>Bueno</v>
          </cell>
          <cell r="U1556" t="str">
            <v>N/T</v>
          </cell>
        </row>
        <row r="1557">
          <cell r="J1557" t="str">
            <v>42-04-06-00-1549</v>
          </cell>
          <cell r="K1557" t="str">
            <v>42-1018</v>
          </cell>
          <cell r="L1557" t="str">
            <v>42-04-06-00-1549</v>
          </cell>
          <cell r="M1557" t="str">
            <v>Vitrina de madera blanca con 2 puertas con 4 vidrios</v>
          </cell>
          <cell r="O1557" t="str">
            <v>REPISA</v>
          </cell>
          <cell r="P1557">
            <v>145214</v>
          </cell>
          <cell r="T1557" t="str">
            <v>Bueno</v>
          </cell>
          <cell r="U1557" t="str">
            <v>N/T</v>
          </cell>
        </row>
        <row r="1558">
          <cell r="J1558" t="str">
            <v>42-04-03-00-1550</v>
          </cell>
          <cell r="K1558" t="str">
            <v>42-48</v>
          </cell>
          <cell r="L1558" t="str">
            <v>42-04-03-00-1550</v>
          </cell>
          <cell r="M1558" t="str">
            <v>Escritorio de computador barniz natural, 3 cajones de 91x50x69 cms.</v>
          </cell>
          <cell r="O1558" t="str">
            <v>ESCRITORIOS</v>
          </cell>
          <cell r="P1558">
            <v>77350</v>
          </cell>
          <cell r="T1558" t="str">
            <v>Bueno</v>
          </cell>
          <cell r="U1558" t="str">
            <v>N/T</v>
          </cell>
        </row>
        <row r="1559">
          <cell r="J1559" t="str">
            <v>42-04-06-00-1551</v>
          </cell>
          <cell r="K1559" t="str">
            <v>42-1019</v>
          </cell>
          <cell r="L1559" t="str">
            <v>42-04-06-00-1551</v>
          </cell>
          <cell r="M1559" t="str">
            <v>Estante de madera blanco mediano con 2 puertas con llave</v>
          </cell>
          <cell r="O1559" t="str">
            <v>REPISA</v>
          </cell>
          <cell r="P1559">
            <v>65212</v>
          </cell>
          <cell r="T1559" t="str">
            <v>Bueno</v>
          </cell>
          <cell r="U1559" t="str">
            <v>N/T</v>
          </cell>
        </row>
        <row r="1560">
          <cell r="J1560" t="str">
            <v>42-04-06-00-1552</v>
          </cell>
          <cell r="K1560" t="str">
            <v>42-1020</v>
          </cell>
          <cell r="L1560" t="str">
            <v>42-04-06-00-1552</v>
          </cell>
          <cell r="M1560" t="str">
            <v>Estante de madera blanco mediano con 2 puertas con llave</v>
          </cell>
          <cell r="O1560" t="str">
            <v>REPISA</v>
          </cell>
          <cell r="P1560">
            <v>85594</v>
          </cell>
          <cell r="T1560" t="str">
            <v>Bueno</v>
          </cell>
          <cell r="U1560" t="str">
            <v>N/T</v>
          </cell>
        </row>
        <row r="1561">
          <cell r="J1561" t="str">
            <v>42-04-07-00-1553</v>
          </cell>
          <cell r="K1561" t="str">
            <v>42-178</v>
          </cell>
          <cell r="L1561" t="str">
            <v>42-04-07-00-1553</v>
          </cell>
          <cell r="M1561" t="str">
            <v>Lámpara pedestal tallo flexible</v>
          </cell>
          <cell r="O1561" t="str">
            <v>OTROS</v>
          </cell>
          <cell r="P1561">
            <v>36900</v>
          </cell>
          <cell r="T1561" t="str">
            <v>Bueno</v>
          </cell>
          <cell r="U1561" t="str">
            <v>N/T</v>
          </cell>
        </row>
        <row r="1562">
          <cell r="J1562" t="str">
            <v>42-04-02-00-1554</v>
          </cell>
          <cell r="K1562" t="str">
            <v>42-1024</v>
          </cell>
          <cell r="L1562" t="str">
            <v>42-04-02-00-1554</v>
          </cell>
          <cell r="M1562" t="str">
            <v>Silla de madera color blanco</v>
          </cell>
          <cell r="O1562" t="str">
            <v>SILLAS</v>
          </cell>
          <cell r="P1562">
            <v>17850</v>
          </cell>
          <cell r="T1562" t="str">
            <v>Bueno</v>
          </cell>
          <cell r="U1562" t="str">
            <v>N/T</v>
          </cell>
        </row>
        <row r="1563">
          <cell r="J1563" t="str">
            <v>42-04-02-00-1555</v>
          </cell>
          <cell r="K1563" t="str">
            <v>42-1610</v>
          </cell>
          <cell r="L1563" t="str">
            <v>42-04-02-00-1555</v>
          </cell>
          <cell r="M1563" t="str">
            <v>Silla giratoria 5 ruedas, color azul</v>
          </cell>
          <cell r="O1563" t="str">
            <v>SILLAS</v>
          </cell>
          <cell r="P1563">
            <v>17850</v>
          </cell>
          <cell r="T1563" t="str">
            <v>Bueno</v>
          </cell>
          <cell r="U1563" t="str">
            <v>N/T</v>
          </cell>
        </row>
        <row r="1564">
          <cell r="J1564" t="str">
            <v>42-04-02-00-1556</v>
          </cell>
          <cell r="K1564" t="str">
            <v>42-1400</v>
          </cell>
          <cell r="L1564" t="str">
            <v>42-04-02-00-1556</v>
          </cell>
          <cell r="M1564" t="str">
            <v>Silla giratoria con pistón de aire 5 ruedas color plomo</v>
          </cell>
          <cell r="O1564" t="str">
            <v>SILLAS</v>
          </cell>
          <cell r="P1564">
            <v>42500</v>
          </cell>
          <cell r="T1564" t="str">
            <v>Bueno</v>
          </cell>
          <cell r="U1564" t="str">
            <v>N/T</v>
          </cell>
        </row>
        <row r="1565">
          <cell r="J1565" t="str">
            <v>42-04-02-00-1557</v>
          </cell>
          <cell r="K1565" t="str">
            <v>42-1194</v>
          </cell>
          <cell r="L1565" t="str">
            <v>42-04-02-00-1557</v>
          </cell>
          <cell r="M1565" t="str">
            <v>Silla giratoria mixta, 5 ruedas metálicas, asiento y respaldo en lanilla café</v>
          </cell>
          <cell r="O1565" t="str">
            <v>SILLAS</v>
          </cell>
          <cell r="P1565">
            <v>42500</v>
          </cell>
          <cell r="T1565" t="str">
            <v>Bueno</v>
          </cell>
          <cell r="U1565" t="str">
            <v>N/T</v>
          </cell>
        </row>
        <row r="1566">
          <cell r="J1566" t="str">
            <v>42-04-02-00-1558</v>
          </cell>
          <cell r="K1566" t="str">
            <v>42-1224</v>
          </cell>
          <cell r="L1566" t="str">
            <v>42-04-02-00-1558</v>
          </cell>
          <cell r="M1566" t="str">
            <v>Silla neumática, 5 ruedas de lanilla color café</v>
          </cell>
          <cell r="O1566" t="str">
            <v>SILLAS</v>
          </cell>
          <cell r="P1566">
            <v>42500</v>
          </cell>
          <cell r="T1566" t="str">
            <v>Bueno</v>
          </cell>
          <cell r="U1566" t="str">
            <v>N/T</v>
          </cell>
        </row>
        <row r="1567">
          <cell r="J1567" t="str">
            <v>42-04-07-00-1559</v>
          </cell>
          <cell r="K1567" t="str">
            <v>42-2458</v>
          </cell>
          <cell r="L1567" t="str">
            <v>42-04-07-00-1559</v>
          </cell>
          <cell r="M1567" t="str">
            <v>Sillón cama color azul</v>
          </cell>
          <cell r="O1567" t="str">
            <v>OTROS</v>
          </cell>
          <cell r="P1567">
            <v>17000</v>
          </cell>
          <cell r="T1567" t="str">
            <v>Bueno</v>
          </cell>
          <cell r="U1567" t="str">
            <v>N/T</v>
          </cell>
        </row>
        <row r="1568">
          <cell r="J1568" t="str">
            <v>42-04-07-00-1560</v>
          </cell>
          <cell r="K1568" t="str">
            <v>42-1208 B</v>
          </cell>
          <cell r="L1568" t="str">
            <v>42-04-07-00-1560</v>
          </cell>
          <cell r="M1568" t="str">
            <v>Sillón confortable tapizado en felpa celeste</v>
          </cell>
          <cell r="O1568" t="str">
            <v>OTROS</v>
          </cell>
          <cell r="P1568">
            <v>17000</v>
          </cell>
          <cell r="T1568" t="str">
            <v>Bueno</v>
          </cell>
          <cell r="U1568" t="str">
            <v>N/T</v>
          </cell>
        </row>
        <row r="1569">
          <cell r="J1569" t="str">
            <v>42-04-07-00-1561</v>
          </cell>
          <cell r="K1569" t="str">
            <v>42-1028</v>
          </cell>
          <cell r="L1569" t="str">
            <v>42-04-07-00-1561</v>
          </cell>
          <cell r="M1569" t="str">
            <v>Basurero metálico con pedal</v>
          </cell>
          <cell r="O1569" t="str">
            <v>OTROS</v>
          </cell>
          <cell r="P1569">
            <v>3000</v>
          </cell>
          <cell r="T1569" t="str">
            <v>Bueno</v>
          </cell>
          <cell r="U1569" t="str">
            <v>N/T</v>
          </cell>
        </row>
        <row r="1570">
          <cell r="J1570" t="str">
            <v>42-04-07-00-1562</v>
          </cell>
          <cell r="K1570" t="str">
            <v>42-2592</v>
          </cell>
          <cell r="L1570" t="str">
            <v>42-04-07-00-1562</v>
          </cell>
          <cell r="M1570" t="str">
            <v>Velador de madera con 1 puerta, 4 ruedas</v>
          </cell>
          <cell r="O1570" t="str">
            <v>OTROS</v>
          </cell>
          <cell r="P1570">
            <v>25000</v>
          </cell>
          <cell r="T1570" t="str">
            <v>Bueno</v>
          </cell>
          <cell r="U1570" t="str">
            <v>N/T</v>
          </cell>
        </row>
        <row r="1571">
          <cell r="J1571" t="str">
            <v>42-04-06-00-1563</v>
          </cell>
          <cell r="K1571" t="str">
            <v>42-1297</v>
          </cell>
          <cell r="L1571" t="str">
            <v>42-04-06-00-1563</v>
          </cell>
          <cell r="M1571" t="str">
            <v>Vitrina matálica con 1 puerta vidrio</v>
          </cell>
          <cell r="O1571" t="str">
            <v>REPISA</v>
          </cell>
          <cell r="P1571">
            <v>65000</v>
          </cell>
          <cell r="T1571" t="str">
            <v>Bueno</v>
          </cell>
          <cell r="U1571" t="str">
            <v>N/T</v>
          </cell>
        </row>
        <row r="1572">
          <cell r="J1572" t="str">
            <v>42-04-06-00-1564</v>
          </cell>
          <cell r="K1572" t="str">
            <v>42-2460</v>
          </cell>
          <cell r="L1572" t="str">
            <v>42-04-06-00-1564</v>
          </cell>
          <cell r="M1572" t="str">
            <v>Mueble masisa enchapado eucaliptus con 2 ptas.  correderas 232x50x90</v>
          </cell>
          <cell r="O1572" t="str">
            <v>REPISA</v>
          </cell>
          <cell r="P1572">
            <v>89000</v>
          </cell>
          <cell r="T1572" t="str">
            <v>Bueno</v>
          </cell>
          <cell r="U1572" t="str">
            <v>N/T</v>
          </cell>
        </row>
        <row r="1573">
          <cell r="J1573" t="str">
            <v>42-04-06-00-1565</v>
          </cell>
          <cell r="K1573" t="str">
            <v>42-872</v>
          </cell>
          <cell r="L1573" t="str">
            <v>42-04-06-00-1565</v>
          </cell>
          <cell r="M1573" t="str">
            <v>Mueble de madera amarillo, naranjo, rojo 2 puertas 100x70x90 cms.</v>
          </cell>
          <cell r="O1573" t="str">
            <v>REPISA</v>
          </cell>
          <cell r="P1573">
            <v>98000</v>
          </cell>
          <cell r="T1573" t="str">
            <v>Bueno</v>
          </cell>
          <cell r="U1573" t="str">
            <v>N/T</v>
          </cell>
        </row>
        <row r="1574">
          <cell r="J1574" t="str">
            <v>42-04-01-00-1566</v>
          </cell>
          <cell r="K1574" t="str">
            <v>42-1029</v>
          </cell>
          <cell r="L1574" t="str">
            <v>42-04-01-00-1566</v>
          </cell>
          <cell r="M1574" t="str">
            <v>Mesa de madera blanca con un cajón de 100x73x80 cms.</v>
          </cell>
          <cell r="O1574" t="str">
            <v>MESAS</v>
          </cell>
          <cell r="P1574">
            <v>78000</v>
          </cell>
          <cell r="T1574" t="str">
            <v>Bueno</v>
          </cell>
          <cell r="U1574" t="str">
            <v>N/T</v>
          </cell>
        </row>
        <row r="1575">
          <cell r="J1575" t="str">
            <v>42-04-01-00-1567</v>
          </cell>
          <cell r="K1575" t="str">
            <v>42-1167</v>
          </cell>
          <cell r="L1575" t="str">
            <v>42-04-01-00-1567</v>
          </cell>
          <cell r="M1575" t="str">
            <v>Mesa de madera 84x79x80 cms.</v>
          </cell>
          <cell r="O1575" t="str">
            <v>MESAS</v>
          </cell>
          <cell r="P1575">
            <v>87000</v>
          </cell>
          <cell r="T1575" t="str">
            <v>Bueno</v>
          </cell>
          <cell r="U1575" t="str">
            <v>N/T</v>
          </cell>
        </row>
        <row r="1576">
          <cell r="J1576" t="str">
            <v>42-04-01-00-1568</v>
          </cell>
          <cell r="K1576" t="str">
            <v>42-2740</v>
          </cell>
          <cell r="L1576" t="str">
            <v>42-04-01-00-1568</v>
          </cell>
          <cell r="M1576" t="str">
            <v>Mesa metálica con cubierta acero inoxidable con ruedas 96x40x84 cms.</v>
          </cell>
          <cell r="O1576" t="str">
            <v>MESAS</v>
          </cell>
          <cell r="P1576">
            <v>78000</v>
          </cell>
          <cell r="T1576" t="str">
            <v>Bueno</v>
          </cell>
          <cell r="U1576" t="str">
            <v>N/T</v>
          </cell>
        </row>
        <row r="1577">
          <cell r="J1577" t="str">
            <v>42-04-06-00-1569</v>
          </cell>
          <cell r="K1577" t="str">
            <v>42-2461</v>
          </cell>
          <cell r="L1577" t="str">
            <v>42-04-06-00-1569</v>
          </cell>
          <cell r="M1577" t="str">
            <v>Repisa madera con 2 soportes metálicos 127x23 cms.</v>
          </cell>
          <cell r="O1577" t="str">
            <v>REPISA</v>
          </cell>
          <cell r="P1577">
            <v>90000</v>
          </cell>
          <cell r="T1577" t="str">
            <v>Bueno</v>
          </cell>
          <cell r="U1577" t="str">
            <v>N/T</v>
          </cell>
        </row>
        <row r="1578">
          <cell r="J1578" t="str">
            <v>42-04-07-00-1570</v>
          </cell>
          <cell r="K1578" t="str">
            <v>42-1030B</v>
          </cell>
          <cell r="L1578" t="str">
            <v>42-04-07-00-1570</v>
          </cell>
          <cell r="M1578" t="str">
            <v>Fuentón enlozado con pedestal de fierro</v>
          </cell>
          <cell r="O1578" t="str">
            <v>OTROS</v>
          </cell>
          <cell r="P1578">
            <v>136420</v>
          </cell>
          <cell r="T1578" t="str">
            <v>Bueno</v>
          </cell>
          <cell r="U1578" t="str">
            <v>N/T</v>
          </cell>
        </row>
        <row r="1579">
          <cell r="J1579" t="str">
            <v>42-04-07-00-1571</v>
          </cell>
          <cell r="K1579" t="str">
            <v>42-1035</v>
          </cell>
          <cell r="L1579" t="str">
            <v>42-04-07-00-1571</v>
          </cell>
          <cell r="M1579" t="str">
            <v>Carro porta ropa metálico con malla de alambre blanco</v>
          </cell>
          <cell r="O1579" t="str">
            <v>OTROS</v>
          </cell>
          <cell r="P1579">
            <v>158151</v>
          </cell>
          <cell r="T1579" t="str">
            <v>Bueno</v>
          </cell>
          <cell r="U1579" t="str">
            <v>N/T</v>
          </cell>
        </row>
        <row r="1580">
          <cell r="J1580" t="str">
            <v>42-04-07-00-1572</v>
          </cell>
          <cell r="K1580" t="str">
            <v>42-1035B</v>
          </cell>
          <cell r="L1580" t="str">
            <v>42-04-07-00-1572</v>
          </cell>
          <cell r="M1580" t="str">
            <v>Carro porta ropa metálico con malla de alambre blanco</v>
          </cell>
          <cell r="O1580" t="str">
            <v>OTROS</v>
          </cell>
          <cell r="P1580">
            <v>158151</v>
          </cell>
          <cell r="T1580" t="str">
            <v>Bueno</v>
          </cell>
          <cell r="U1580" t="str">
            <v>N/T</v>
          </cell>
        </row>
        <row r="1581">
          <cell r="J1581" t="str">
            <v>42-05-02-01-1573</v>
          </cell>
          <cell r="K1581" t="str">
            <v>42-1032</v>
          </cell>
          <cell r="L1581" t="str">
            <v>42-05-02-01-1573</v>
          </cell>
          <cell r="M1581" t="str">
            <v>Tijera marca Mundial 20 cms.</v>
          </cell>
          <cell r="N1581">
            <v>1</v>
          </cell>
          <cell r="O1581" t="str">
            <v>EQUIPOS CLINICOS</v>
          </cell>
          <cell r="P1581">
            <v>3000</v>
          </cell>
          <cell r="T1581" t="str">
            <v>Bueno</v>
          </cell>
          <cell r="U1581" t="str">
            <v>N/T</v>
          </cell>
        </row>
        <row r="1582">
          <cell r="J1582" t="str">
            <v>42-05-02-06-1574</v>
          </cell>
          <cell r="K1582" t="str">
            <v>42-1010</v>
          </cell>
          <cell r="L1582" t="str">
            <v>42-05-02-06-1574</v>
          </cell>
          <cell r="M1582" t="str">
            <v>Lavadora centrífuga automática Industrial marca Ipso cap. 28 Kgs.</v>
          </cell>
          <cell r="N1582">
            <v>1</v>
          </cell>
          <cell r="O1582" t="str">
            <v>HERRAMIENTAS</v>
          </cell>
          <cell r="P1582">
            <v>316936</v>
          </cell>
          <cell r="T1582" t="str">
            <v>Bueno</v>
          </cell>
          <cell r="U1582" t="str">
            <v>Ipso</v>
          </cell>
        </row>
        <row r="1583">
          <cell r="J1583" t="str">
            <v>42-05-02-06-1575</v>
          </cell>
          <cell r="K1583" t="str">
            <v>42-1012</v>
          </cell>
          <cell r="L1583" t="str">
            <v>42-05-02-06-1575</v>
          </cell>
          <cell r="M1583" t="str">
            <v>Secadora Industrial automática marca Cissel cap. 15 Kgs.</v>
          </cell>
          <cell r="N1583">
            <v>1</v>
          </cell>
          <cell r="O1583" t="str">
            <v>HERRAMIENTAS</v>
          </cell>
          <cell r="P1583">
            <v>300000</v>
          </cell>
          <cell r="T1583" t="str">
            <v>Bueno</v>
          </cell>
          <cell r="U1583" t="str">
            <v>Cissel</v>
          </cell>
        </row>
        <row r="1584">
          <cell r="J1584" t="str">
            <v>42-05-02-06-1576</v>
          </cell>
          <cell r="K1584" t="str">
            <v>42-3513</v>
          </cell>
          <cell r="L1584" t="str">
            <v>42-05-02-06-1576</v>
          </cell>
          <cell r="M1584" t="str">
            <v>Secadora Insudtrial Electrica marca Castronha cap.</v>
          </cell>
          <cell r="N1584">
            <v>1</v>
          </cell>
          <cell r="O1584" t="str">
            <v>HERRAMIENTAS</v>
          </cell>
          <cell r="P1584">
            <v>300000</v>
          </cell>
          <cell r="T1584" t="str">
            <v>Bueno</v>
          </cell>
          <cell r="U1584" t="str">
            <v>Castronha</v>
          </cell>
        </row>
        <row r="1585">
          <cell r="J1585" t="str">
            <v>42-04-04-00-1577</v>
          </cell>
          <cell r="K1585" t="str">
            <v>42-1015B</v>
          </cell>
          <cell r="L1585" t="str">
            <v>42-04-04-00-1577</v>
          </cell>
          <cell r="M1585" t="str">
            <v>Campana extractora de aire</v>
          </cell>
          <cell r="O1585" t="str">
            <v>MUEBLES DE COCINA</v>
          </cell>
          <cell r="P1585">
            <v>392700</v>
          </cell>
          <cell r="T1585" t="str">
            <v>Bueno</v>
          </cell>
          <cell r="U1585" t="str">
            <v>N/T</v>
          </cell>
        </row>
        <row r="1586">
          <cell r="J1586" t="str">
            <v>42-04-04-00-1578</v>
          </cell>
          <cell r="K1586" t="str">
            <v>42-1015C</v>
          </cell>
          <cell r="L1586" t="str">
            <v>42-04-04-00-1578</v>
          </cell>
          <cell r="M1586" t="str">
            <v>Campana extractora de aire</v>
          </cell>
          <cell r="O1586" t="str">
            <v>MUEBLES DE COCINA</v>
          </cell>
          <cell r="P1586">
            <v>392700</v>
          </cell>
          <cell r="T1586" t="str">
            <v>Bueno</v>
          </cell>
          <cell r="U1586" t="str">
            <v>N/T</v>
          </cell>
        </row>
        <row r="1587">
          <cell r="J1587" t="str">
            <v>42-04-04-00-1579</v>
          </cell>
          <cell r="K1587" t="str">
            <v>42-1015D</v>
          </cell>
          <cell r="L1587" t="str">
            <v>42-04-04-00-1579</v>
          </cell>
          <cell r="M1587" t="str">
            <v>Campana extractora de aire</v>
          </cell>
          <cell r="O1587" t="str">
            <v>MUEBLES DE COCINA</v>
          </cell>
          <cell r="P1587">
            <v>392700</v>
          </cell>
          <cell r="T1587" t="str">
            <v>Bueno</v>
          </cell>
          <cell r="U1587" t="str">
            <v>N/T</v>
          </cell>
        </row>
        <row r="1588">
          <cell r="J1588" t="str">
            <v>42-05-01-01-1580</v>
          </cell>
          <cell r="K1588" t="str">
            <v>42-2262</v>
          </cell>
          <cell r="L1588" t="str">
            <v>42-05-01-01-1580</v>
          </cell>
          <cell r="M1588" t="str">
            <v>Plancha eléctrica marca Black &amp; Decker 609JP Mod. AS400</v>
          </cell>
          <cell r="N1588">
            <v>1</v>
          </cell>
          <cell r="O1588" t="str">
            <v>EQUIPO DE OFICINA</v>
          </cell>
          <cell r="P1588">
            <v>30000</v>
          </cell>
          <cell r="T1588" t="str">
            <v>Bueno</v>
          </cell>
          <cell r="U1588" t="str">
            <v>Black</v>
          </cell>
        </row>
        <row r="1589">
          <cell r="J1589" t="str">
            <v>42-05-01-01-1581</v>
          </cell>
          <cell r="K1589" t="str">
            <v>42-3425</v>
          </cell>
          <cell r="L1589" t="str">
            <v>42-05-01-01-1581</v>
          </cell>
          <cell r="M1589" t="str">
            <v>Plancha Somela mod. PL 280 S/N  11082639</v>
          </cell>
          <cell r="N1589">
            <v>1</v>
          </cell>
          <cell r="O1589" t="str">
            <v>EQUIPO DE OFICINA</v>
          </cell>
          <cell r="P1589">
            <v>35000</v>
          </cell>
          <cell r="T1589" t="str">
            <v>Bueno</v>
          </cell>
          <cell r="U1589" t="str">
            <v>Somela</v>
          </cell>
        </row>
        <row r="1590">
          <cell r="J1590" t="str">
            <v>42-05-02-06-1582</v>
          </cell>
          <cell r="K1590" t="str">
            <v>42-2575</v>
          </cell>
          <cell r="L1590" t="str">
            <v>42-05-02-06-1582</v>
          </cell>
          <cell r="M1590" t="str">
            <v>Máquina de coser marca Brother LS 2125 S/Nº K5G24918</v>
          </cell>
          <cell r="N1590">
            <v>1</v>
          </cell>
          <cell r="O1590" t="str">
            <v>HERRAMIENTAS</v>
          </cell>
          <cell r="P1590">
            <v>35000</v>
          </cell>
          <cell r="T1590" t="str">
            <v>Bueno</v>
          </cell>
          <cell r="U1590" t="str">
            <v>Brother</v>
          </cell>
        </row>
        <row r="1591">
          <cell r="J1591" t="str">
            <v>42-05-01-01-1583</v>
          </cell>
          <cell r="K1591" t="str">
            <v>42-2104</v>
          </cell>
          <cell r="L1591" t="str">
            <v>42-05-01-01-1583</v>
          </cell>
          <cell r="M1591" t="str">
            <v>Radio CD marca RCA Mod. RCD 002</v>
          </cell>
          <cell r="O1591" t="str">
            <v>EQUIPO DE OFICINA</v>
          </cell>
          <cell r="P1591">
            <v>53700</v>
          </cell>
          <cell r="T1591" t="str">
            <v>Bueno</v>
          </cell>
          <cell r="U1591" t="str">
            <v>RCA</v>
          </cell>
        </row>
        <row r="1592">
          <cell r="J1592" t="str">
            <v>42-05-01-01-1584</v>
          </cell>
          <cell r="K1592" t="str">
            <v>42-1248</v>
          </cell>
          <cell r="L1592" t="str">
            <v>42-05-01-01-1584</v>
          </cell>
          <cell r="M1592" t="str">
            <v>Radio CD doble cassette marca Sharp Mod. WQ CD220L S/Nº 50362572</v>
          </cell>
          <cell r="O1592" t="str">
            <v>EQUIPO DE OFICINA</v>
          </cell>
          <cell r="P1592">
            <v>53700</v>
          </cell>
          <cell r="T1592" t="str">
            <v>Bueno</v>
          </cell>
          <cell r="U1592" t="str">
            <v>Sharp</v>
          </cell>
        </row>
        <row r="1593">
          <cell r="J1593" t="str">
            <v>42-05-02-06-1585</v>
          </cell>
          <cell r="K1593" t="str">
            <v>42-1039</v>
          </cell>
          <cell r="L1593" t="str">
            <v>42-05-02-06-1585</v>
          </cell>
          <cell r="M1593" t="str">
            <v>Chancho Industrial marca Electric-Polisher</v>
          </cell>
          <cell r="N1593">
            <v>1</v>
          </cell>
          <cell r="O1593" t="str">
            <v>HERRAMIENTAS</v>
          </cell>
          <cell r="P1593">
            <v>50000</v>
          </cell>
          <cell r="T1593" t="str">
            <v>Bueno</v>
          </cell>
          <cell r="U1593" t="str">
            <v>Electric</v>
          </cell>
        </row>
        <row r="1594">
          <cell r="J1594" t="str">
            <v>42-05-02-06-1586</v>
          </cell>
          <cell r="K1594" t="str">
            <v>42-2829</v>
          </cell>
          <cell r="L1594" t="str">
            <v>42-05-02-06-1586</v>
          </cell>
          <cell r="M1594" t="str">
            <v>Chancho industrial marca Wirbel Mod. Limpia 13 N° 00 - 02039</v>
          </cell>
          <cell r="N1594">
            <v>1</v>
          </cell>
          <cell r="O1594" t="str">
            <v>HERRAMIENTAS</v>
          </cell>
          <cell r="P1594">
            <v>50000</v>
          </cell>
          <cell r="T1594" t="str">
            <v>Bueno</v>
          </cell>
          <cell r="U1594" t="str">
            <v>Wirbel</v>
          </cell>
        </row>
        <row r="1595">
          <cell r="J1595" t="str">
            <v>42-05-02-05-1587</v>
          </cell>
          <cell r="K1595" t="str">
            <v>42-1042B</v>
          </cell>
          <cell r="L1595" t="str">
            <v>42-05-02-05-1587</v>
          </cell>
          <cell r="M1595" t="str">
            <v>Equipo Red Húmeda color rojo</v>
          </cell>
          <cell r="O1595" t="str">
            <v>EQUIPOS DE SEGURIDAD</v>
          </cell>
          <cell r="P1595">
            <v>150000</v>
          </cell>
          <cell r="T1595" t="str">
            <v>Bueno</v>
          </cell>
          <cell r="U1595" t="str">
            <v>N/T</v>
          </cell>
        </row>
        <row r="1596">
          <cell r="J1596" t="str">
            <v>42-05-01-01-1588</v>
          </cell>
          <cell r="K1596" t="str">
            <v>42-2027</v>
          </cell>
          <cell r="L1596" t="str">
            <v>42-05-01-01-1588</v>
          </cell>
          <cell r="M1596" t="str">
            <v>Reloj Control marca Hand Punch 3000</v>
          </cell>
          <cell r="N1596">
            <v>1</v>
          </cell>
          <cell r="O1596" t="str">
            <v>EQUIPO DE OFICINA</v>
          </cell>
          <cell r="P1596">
            <v>4000</v>
          </cell>
          <cell r="T1596" t="str">
            <v>Bueno</v>
          </cell>
          <cell r="U1596" t="str">
            <v>Hand</v>
          </cell>
        </row>
        <row r="1597">
          <cell r="J1597" t="str">
            <v>42-04-07-00-1589</v>
          </cell>
          <cell r="K1597" t="str">
            <v>42-38</v>
          </cell>
          <cell r="L1597" t="str">
            <v>42-04-07-00-1589</v>
          </cell>
          <cell r="M1597" t="str">
            <v>Banca de madera color gris con respaldo</v>
          </cell>
          <cell r="O1597" t="str">
            <v>OTROS</v>
          </cell>
          <cell r="P1597">
            <v>40541</v>
          </cell>
          <cell r="T1597" t="str">
            <v>Bueno</v>
          </cell>
          <cell r="U1597" t="str">
            <v>N/T</v>
          </cell>
        </row>
        <row r="1598">
          <cell r="J1598" t="str">
            <v>42-04-07-00-1590</v>
          </cell>
          <cell r="K1598" t="str">
            <v>42-673</v>
          </cell>
          <cell r="L1598" t="str">
            <v>42-04-07-00-1590</v>
          </cell>
          <cell r="M1598" t="str">
            <v>Banca mixta color amarillo</v>
          </cell>
          <cell r="O1598" t="str">
            <v>OTROS</v>
          </cell>
          <cell r="P1598">
            <v>79011</v>
          </cell>
          <cell r="T1598" t="str">
            <v>Bueno</v>
          </cell>
          <cell r="U1598" t="str">
            <v>N/T</v>
          </cell>
        </row>
        <row r="1599">
          <cell r="J1599" t="str">
            <v>42-04-07-00-1591</v>
          </cell>
          <cell r="K1599" t="str">
            <v>42-2134</v>
          </cell>
          <cell r="L1599" t="str">
            <v>42-04-07-00-1591</v>
          </cell>
          <cell r="M1599" t="str">
            <v>Mural marco madera 124x100 cms., con 2 puertas vidrio corredizo</v>
          </cell>
          <cell r="O1599" t="str">
            <v>OTROS</v>
          </cell>
          <cell r="P1599">
            <v>29750</v>
          </cell>
          <cell r="T1599" t="str">
            <v>Bueno</v>
          </cell>
          <cell r="U1599" t="str">
            <v>N/T</v>
          </cell>
        </row>
        <row r="1600">
          <cell r="J1600" t="str">
            <v>42-04-07-00-1592</v>
          </cell>
          <cell r="K1600" t="str">
            <v>42-35</v>
          </cell>
          <cell r="L1600" t="str">
            <v>42-04-07-00-1592</v>
          </cell>
          <cell r="M1600" t="str">
            <v>Mural marco madera 200x100 cms., con 2 puertas vidrio corredizo</v>
          </cell>
          <cell r="O1600" t="str">
            <v>OTROS</v>
          </cell>
          <cell r="P1600">
            <v>29750</v>
          </cell>
          <cell r="T1600" t="str">
            <v>Bueno</v>
          </cell>
          <cell r="U1600" t="str">
            <v>N/T</v>
          </cell>
        </row>
        <row r="1601">
          <cell r="J1601" t="str">
            <v>42-05-02-01-1593</v>
          </cell>
          <cell r="K1601" t="str">
            <v>42-472</v>
          </cell>
          <cell r="L1601" t="str">
            <v>42-05-02-01-1593</v>
          </cell>
          <cell r="M1601" t="str">
            <v>Camilla metálica fija</v>
          </cell>
          <cell r="O1601" t="str">
            <v>EQUIPOS CLINICOS</v>
          </cell>
          <cell r="P1601">
            <v>83300</v>
          </cell>
          <cell r="T1601" t="str">
            <v>Bueno</v>
          </cell>
          <cell r="U1601" t="str">
            <v>N/T</v>
          </cell>
        </row>
        <row r="1602">
          <cell r="J1602" t="str">
            <v>42-04-04-00-1594</v>
          </cell>
          <cell r="K1602" t="str">
            <v>42-2170</v>
          </cell>
          <cell r="L1602" t="str">
            <v>42-04-04-00-1594</v>
          </cell>
          <cell r="M1602" t="str">
            <v>Mueble de macisa blanco con lavaplatos de acero inoxidable con llaves de  combinación adosado a la pared, 5 puertas, 1 cajones</v>
          </cell>
          <cell r="O1602" t="str">
            <v>MUEBLES DE COCINA</v>
          </cell>
          <cell r="P1602">
            <v>200000</v>
          </cell>
          <cell r="T1602" t="str">
            <v>Bueno</v>
          </cell>
          <cell r="U1602" t="str">
            <v>N/T</v>
          </cell>
        </row>
        <row r="1603">
          <cell r="J1603" t="str">
            <v>42-04-07-00-1595</v>
          </cell>
          <cell r="K1603" t="str">
            <v>42-2171</v>
          </cell>
          <cell r="L1603" t="str">
            <v>42-04-07-00-1595</v>
          </cell>
          <cell r="M1603" t="str">
            <v>Banca color plomo Rotary Club</v>
          </cell>
          <cell r="O1603" t="str">
            <v>OTROS</v>
          </cell>
          <cell r="P1603">
            <v>79000</v>
          </cell>
          <cell r="T1603" t="str">
            <v>Bueno</v>
          </cell>
          <cell r="U1603" t="str">
            <v>Rotary</v>
          </cell>
        </row>
        <row r="1604">
          <cell r="J1604" t="str">
            <v>42-05-02-01-1596</v>
          </cell>
          <cell r="K1604" t="str">
            <v>42-1048 B</v>
          </cell>
          <cell r="L1604" t="str">
            <v>42-05-02-01-1596</v>
          </cell>
          <cell r="M1604" t="str">
            <v>Mesa para autopsia de acero inoxidable con salida de agua por manguera  azul con ruedas</v>
          </cell>
          <cell r="O1604" t="str">
            <v>EQUIPOS CLINICOS</v>
          </cell>
          <cell r="P1604">
            <v>35000</v>
          </cell>
          <cell r="T1604" t="str">
            <v>Bueno</v>
          </cell>
          <cell r="U1604" t="str">
            <v>N/T</v>
          </cell>
        </row>
        <row r="1605">
          <cell r="J1605" t="str">
            <v>42-04-01-00-1597</v>
          </cell>
          <cell r="K1605" t="str">
            <v>42-1045</v>
          </cell>
          <cell r="L1605" t="str">
            <v>42-04-01-00-1597</v>
          </cell>
          <cell r="M1605" t="str">
            <v>Mesa con cubierta de acero inoxidable y 6 patas de fierro</v>
          </cell>
          <cell r="O1605" t="str">
            <v>MESAS</v>
          </cell>
          <cell r="P1605">
            <v>40000</v>
          </cell>
          <cell r="T1605" t="str">
            <v>Bueno</v>
          </cell>
          <cell r="U1605" t="str">
            <v>N/T</v>
          </cell>
        </row>
        <row r="1606">
          <cell r="J1606" t="str">
            <v>42-04-01-00-1598</v>
          </cell>
          <cell r="K1606" t="str">
            <v>42-1046</v>
          </cell>
          <cell r="L1606" t="str">
            <v>42-04-01-00-1598</v>
          </cell>
          <cell r="M1606" t="str">
            <v>Mesa con cubierta de acero inoxidable y 6 patas de fierro</v>
          </cell>
          <cell r="O1606" t="str">
            <v>MESAS</v>
          </cell>
          <cell r="P1606">
            <v>40000</v>
          </cell>
          <cell r="T1606" t="str">
            <v>Bueno</v>
          </cell>
          <cell r="U1606" t="str">
            <v>N/T</v>
          </cell>
        </row>
        <row r="1607">
          <cell r="J1607" t="str">
            <v>42-04-07-00-1599</v>
          </cell>
          <cell r="K1607" t="str">
            <v>42-1058</v>
          </cell>
          <cell r="L1607" t="str">
            <v>42-04-07-00-1599</v>
          </cell>
          <cell r="M1607" t="str">
            <v>Loker metálico verde-plomo marca Mindugar</v>
          </cell>
          <cell r="O1607" t="str">
            <v>OTROS</v>
          </cell>
          <cell r="P1607">
            <v>37500</v>
          </cell>
          <cell r="T1607" t="str">
            <v>Bueno</v>
          </cell>
          <cell r="U1607" t="str">
            <v>Mindugar</v>
          </cell>
        </row>
        <row r="1608">
          <cell r="J1608" t="str">
            <v>42-04-07-00-1600</v>
          </cell>
          <cell r="K1608" t="str">
            <v>42-1081</v>
          </cell>
          <cell r="L1608" t="str">
            <v>42-04-07-00-1600</v>
          </cell>
          <cell r="M1608" t="str">
            <v>Loker metálico verde-plomo marca Mindugar</v>
          </cell>
          <cell r="O1608" t="str">
            <v>OTROS</v>
          </cell>
          <cell r="P1608">
            <v>37500</v>
          </cell>
          <cell r="T1608" t="str">
            <v>Bueno</v>
          </cell>
          <cell r="U1608" t="str">
            <v>Mindugar</v>
          </cell>
        </row>
        <row r="1609">
          <cell r="J1609" t="str">
            <v>42-04-07-00-1601</v>
          </cell>
          <cell r="K1609" t="str">
            <v>42-1083</v>
          </cell>
          <cell r="L1609" t="str">
            <v>42-04-07-00-1601</v>
          </cell>
          <cell r="M1609" t="str">
            <v>Loker metálico verde-plomo marca Mindugar</v>
          </cell>
          <cell r="O1609" t="str">
            <v>OTROS</v>
          </cell>
          <cell r="P1609">
            <v>37500</v>
          </cell>
          <cell r="T1609" t="str">
            <v>Bueno</v>
          </cell>
          <cell r="U1609" t="str">
            <v>Mindugar</v>
          </cell>
        </row>
        <row r="1610">
          <cell r="J1610" t="str">
            <v>42-04-07-00-1602</v>
          </cell>
          <cell r="K1610" t="str">
            <v>42-1084</v>
          </cell>
          <cell r="L1610" t="str">
            <v>42-04-07-00-1602</v>
          </cell>
          <cell r="M1610" t="str">
            <v>Loker metálico verde-plomo marca Mindugar</v>
          </cell>
          <cell r="O1610" t="str">
            <v>OTROS</v>
          </cell>
          <cell r="P1610">
            <v>37500</v>
          </cell>
          <cell r="T1610" t="str">
            <v>Bueno</v>
          </cell>
          <cell r="U1610" t="str">
            <v>Mindugar</v>
          </cell>
        </row>
        <row r="1611">
          <cell r="J1611" t="str">
            <v>42-04-07-00-1603</v>
          </cell>
          <cell r="K1611" t="str">
            <v>42-1085</v>
          </cell>
          <cell r="L1611" t="str">
            <v>42-04-07-00-1603</v>
          </cell>
          <cell r="M1611" t="str">
            <v>Loker metálico verde-plomo marca Mindugar</v>
          </cell>
          <cell r="O1611" t="str">
            <v>OTROS</v>
          </cell>
          <cell r="P1611">
            <v>37500</v>
          </cell>
          <cell r="T1611" t="str">
            <v>Bueno</v>
          </cell>
          <cell r="U1611" t="str">
            <v>Mindugar</v>
          </cell>
        </row>
        <row r="1612">
          <cell r="J1612" t="str">
            <v>42-04-07-00-1604</v>
          </cell>
          <cell r="K1612" t="str">
            <v>42-1086</v>
          </cell>
          <cell r="L1612" t="str">
            <v>42-04-07-00-1604</v>
          </cell>
          <cell r="M1612" t="str">
            <v>Loker metálico verde-plomo marca Mindugar</v>
          </cell>
          <cell r="O1612" t="str">
            <v>OTROS</v>
          </cell>
          <cell r="P1612">
            <v>37500</v>
          </cell>
          <cell r="T1612" t="str">
            <v>Bueno</v>
          </cell>
          <cell r="U1612" t="str">
            <v>Mindugar</v>
          </cell>
        </row>
        <row r="1613">
          <cell r="J1613" t="str">
            <v>42-04-07-00-1605</v>
          </cell>
          <cell r="K1613" t="str">
            <v>42-1087</v>
          </cell>
          <cell r="L1613" t="str">
            <v>42-04-07-00-1605</v>
          </cell>
          <cell r="M1613" t="str">
            <v>Loker metálico verde-plomo marca Mindugar</v>
          </cell>
          <cell r="O1613" t="str">
            <v>OTROS</v>
          </cell>
          <cell r="P1613">
            <v>37500</v>
          </cell>
          <cell r="T1613" t="str">
            <v>Bueno</v>
          </cell>
          <cell r="U1613" t="str">
            <v>Mindugar</v>
          </cell>
        </row>
        <row r="1614">
          <cell r="J1614" t="str">
            <v>42-04-07-00-1606</v>
          </cell>
          <cell r="K1614" t="str">
            <v>42-1088</v>
          </cell>
          <cell r="L1614" t="str">
            <v>42-04-07-00-1606</v>
          </cell>
          <cell r="M1614" t="str">
            <v>Loker metálico verde-plomo marca Mindugar</v>
          </cell>
          <cell r="O1614" t="str">
            <v>OTROS</v>
          </cell>
          <cell r="P1614">
            <v>37500</v>
          </cell>
          <cell r="T1614" t="str">
            <v>Bueno</v>
          </cell>
          <cell r="U1614" t="str">
            <v>Mindugar</v>
          </cell>
        </row>
        <row r="1615">
          <cell r="J1615" t="str">
            <v>42-04-07-00-1607</v>
          </cell>
          <cell r="K1615" t="str">
            <v>42-1092</v>
          </cell>
          <cell r="L1615" t="str">
            <v>42-04-07-00-1607</v>
          </cell>
          <cell r="M1615" t="str">
            <v>Loker metálico verde-plomo marca Mindugar</v>
          </cell>
          <cell r="O1615" t="str">
            <v>OTROS</v>
          </cell>
          <cell r="P1615">
            <v>37500</v>
          </cell>
          <cell r="T1615" t="str">
            <v>Bueno</v>
          </cell>
          <cell r="U1615" t="str">
            <v>Mindugar</v>
          </cell>
        </row>
        <row r="1616">
          <cell r="J1616" t="str">
            <v>42-04-07-00-1608</v>
          </cell>
          <cell r="K1616" t="str">
            <v>42-2613</v>
          </cell>
          <cell r="L1616" t="str">
            <v>42-04-07-00-1608</v>
          </cell>
          <cell r="M1616" t="str">
            <v>Loker metálico verde-plomo marca Mindugar</v>
          </cell>
          <cell r="O1616" t="str">
            <v>OTROS</v>
          </cell>
          <cell r="P1616">
            <v>37500</v>
          </cell>
          <cell r="T1616" t="str">
            <v>Bueno</v>
          </cell>
          <cell r="U1616" t="str">
            <v>Mindugar</v>
          </cell>
        </row>
        <row r="1617">
          <cell r="J1617" t="str">
            <v>42-04-07-00-1609</v>
          </cell>
          <cell r="K1617" t="str">
            <v>42-3313</v>
          </cell>
          <cell r="L1617" t="str">
            <v>42-04-07-00-1609</v>
          </cell>
          <cell r="M1617" t="str">
            <v>Loker metálico verde-plomo marca Mindugar</v>
          </cell>
          <cell r="O1617" t="str">
            <v>OTROS</v>
          </cell>
          <cell r="P1617">
            <v>37500</v>
          </cell>
          <cell r="T1617" t="str">
            <v>Bueno</v>
          </cell>
          <cell r="U1617" t="str">
            <v>Mindugar</v>
          </cell>
        </row>
        <row r="1618">
          <cell r="J1618" t="str">
            <v>42-04-07-00-1610</v>
          </cell>
          <cell r="K1618" t="str">
            <v>42-2379</v>
          </cell>
          <cell r="L1618" t="str">
            <v>42-04-07-00-1610</v>
          </cell>
          <cell r="M1618" t="str">
            <v>Banca de madera con respaldo color verde</v>
          </cell>
          <cell r="O1618" t="str">
            <v>OTROS</v>
          </cell>
          <cell r="P1618">
            <v>40541</v>
          </cell>
          <cell r="T1618" t="str">
            <v>Bueno</v>
          </cell>
          <cell r="U1618" t="str">
            <v>N/T</v>
          </cell>
        </row>
        <row r="1619">
          <cell r="J1619" t="str">
            <v>42-04-07-00-1611</v>
          </cell>
          <cell r="K1619" t="str">
            <v>42-1048</v>
          </cell>
          <cell r="L1619" t="str">
            <v>42-04-07-00-1611</v>
          </cell>
          <cell r="M1619" t="str">
            <v>Loker metálico verde-plomo marca Mindugar</v>
          </cell>
          <cell r="O1619" t="str">
            <v>OTROS</v>
          </cell>
          <cell r="P1619">
            <v>37500</v>
          </cell>
          <cell r="T1619" t="str">
            <v>Bueno</v>
          </cell>
          <cell r="U1619" t="str">
            <v>Mindugar</v>
          </cell>
        </row>
        <row r="1620">
          <cell r="J1620" t="str">
            <v>42-04-07-00-1612</v>
          </cell>
          <cell r="K1620" t="str">
            <v>42-1053</v>
          </cell>
          <cell r="L1620" t="str">
            <v>42-04-07-00-1612</v>
          </cell>
          <cell r="M1620" t="str">
            <v>Loker metálico verde-plomo marca Mindugar</v>
          </cell>
          <cell r="O1620" t="str">
            <v>OTROS</v>
          </cell>
          <cell r="P1620">
            <v>37500</v>
          </cell>
          <cell r="T1620" t="str">
            <v>Bueno</v>
          </cell>
          <cell r="U1620" t="str">
            <v>Mindugar</v>
          </cell>
        </row>
        <row r="1621">
          <cell r="J1621" t="str">
            <v>42-04-07-00-1613</v>
          </cell>
          <cell r="K1621" t="str">
            <v>42-1059</v>
          </cell>
          <cell r="L1621" t="str">
            <v>42-04-07-00-1613</v>
          </cell>
          <cell r="M1621" t="str">
            <v>Loker metálico verde-plomo marca Mindugar</v>
          </cell>
          <cell r="O1621" t="str">
            <v>OTROS</v>
          </cell>
          <cell r="P1621">
            <v>37500</v>
          </cell>
          <cell r="T1621" t="str">
            <v>Bueno</v>
          </cell>
          <cell r="U1621" t="str">
            <v>Mindugar</v>
          </cell>
        </row>
        <row r="1622">
          <cell r="J1622" t="str">
            <v>42-04-07-00-1614</v>
          </cell>
          <cell r="K1622" t="str">
            <v>42-1061</v>
          </cell>
          <cell r="L1622" t="str">
            <v>42-04-07-00-1614</v>
          </cell>
          <cell r="M1622" t="str">
            <v>Loker metálico verde-plomo marca Mindugar</v>
          </cell>
          <cell r="O1622" t="str">
            <v>OTROS</v>
          </cell>
          <cell r="P1622">
            <v>37500</v>
          </cell>
          <cell r="T1622" t="str">
            <v>Bueno</v>
          </cell>
          <cell r="U1622" t="str">
            <v>Mindugar</v>
          </cell>
        </row>
        <row r="1623">
          <cell r="J1623" t="str">
            <v>42-04-07-00-1615</v>
          </cell>
          <cell r="K1623" t="str">
            <v>42-1061B</v>
          </cell>
          <cell r="L1623" t="str">
            <v>42-04-07-00-1615</v>
          </cell>
          <cell r="M1623" t="str">
            <v>Loker metálico verde-plomo marca Mindugar</v>
          </cell>
          <cell r="O1623" t="str">
            <v>OTROS</v>
          </cell>
          <cell r="P1623">
            <v>37500</v>
          </cell>
          <cell r="T1623" t="str">
            <v>Bueno</v>
          </cell>
          <cell r="U1623" t="str">
            <v>Mindugar</v>
          </cell>
        </row>
        <row r="1624">
          <cell r="J1624" t="str">
            <v>42-04-07-00-1616</v>
          </cell>
          <cell r="K1624" t="str">
            <v>42-1062</v>
          </cell>
          <cell r="L1624" t="str">
            <v>42-04-07-00-1616</v>
          </cell>
          <cell r="M1624" t="str">
            <v>Loker metálico verde-plomo marca Mindugar</v>
          </cell>
          <cell r="O1624" t="str">
            <v>OTROS</v>
          </cell>
          <cell r="P1624">
            <v>37500</v>
          </cell>
          <cell r="T1624" t="str">
            <v>Bueno</v>
          </cell>
          <cell r="U1624" t="str">
            <v>Mindugar</v>
          </cell>
        </row>
        <row r="1625">
          <cell r="J1625" t="str">
            <v>42-04-07-00-1617</v>
          </cell>
          <cell r="K1625" t="str">
            <v>42-1063</v>
          </cell>
          <cell r="L1625" t="str">
            <v>42-04-07-00-1617</v>
          </cell>
          <cell r="M1625" t="str">
            <v>Loker metálico verde-plomo marca Mindugar</v>
          </cell>
          <cell r="O1625" t="str">
            <v>OTROS</v>
          </cell>
          <cell r="P1625">
            <v>37500</v>
          </cell>
          <cell r="T1625" t="str">
            <v>Bueno</v>
          </cell>
          <cell r="U1625" t="str">
            <v>Mindugar</v>
          </cell>
        </row>
        <row r="1626">
          <cell r="J1626" t="str">
            <v>42-04-07-00-1618</v>
          </cell>
          <cell r="K1626" t="str">
            <v>42-1064</v>
          </cell>
          <cell r="L1626" t="str">
            <v>42-04-07-00-1618</v>
          </cell>
          <cell r="M1626" t="str">
            <v>Loker metálico verde-plomo marca Mindugar</v>
          </cell>
          <cell r="O1626" t="str">
            <v>OTROS</v>
          </cell>
          <cell r="P1626">
            <v>37500</v>
          </cell>
          <cell r="T1626" t="str">
            <v>Bueno</v>
          </cell>
          <cell r="U1626" t="str">
            <v>Mindugar</v>
          </cell>
        </row>
        <row r="1627">
          <cell r="J1627" t="str">
            <v>42-04-07-00-1619</v>
          </cell>
          <cell r="K1627" t="str">
            <v>42-1065</v>
          </cell>
          <cell r="L1627" t="str">
            <v>42-04-07-00-1619</v>
          </cell>
          <cell r="M1627" t="str">
            <v>Loker metálico verde-plomo marca Mindugar</v>
          </cell>
          <cell r="O1627" t="str">
            <v>OTROS</v>
          </cell>
          <cell r="P1627">
            <v>37500</v>
          </cell>
          <cell r="T1627" t="str">
            <v>Bueno</v>
          </cell>
          <cell r="U1627" t="str">
            <v>Mindugar</v>
          </cell>
        </row>
        <row r="1628">
          <cell r="J1628" t="str">
            <v>42-04-07-00-1620</v>
          </cell>
          <cell r="K1628" t="str">
            <v>42-1066</v>
          </cell>
          <cell r="L1628" t="str">
            <v>42-04-07-00-1620</v>
          </cell>
          <cell r="M1628" t="str">
            <v>Loker metálico verde-plomo marca Mindugar</v>
          </cell>
          <cell r="O1628" t="str">
            <v>OTROS</v>
          </cell>
          <cell r="P1628">
            <v>37500</v>
          </cell>
          <cell r="T1628" t="str">
            <v>Bueno</v>
          </cell>
          <cell r="U1628" t="str">
            <v>Mindugar</v>
          </cell>
        </row>
        <row r="1629">
          <cell r="J1629" t="str">
            <v>42-04-07-00-1621</v>
          </cell>
          <cell r="K1629" t="str">
            <v>42-1067</v>
          </cell>
          <cell r="L1629" t="str">
            <v>42-04-07-00-1621</v>
          </cell>
          <cell r="M1629" t="str">
            <v>Loker metálico verde-plomo marca Mindugar</v>
          </cell>
          <cell r="O1629" t="str">
            <v>OTROS</v>
          </cell>
          <cell r="P1629">
            <v>37500</v>
          </cell>
          <cell r="T1629" t="str">
            <v>Bueno</v>
          </cell>
          <cell r="U1629" t="str">
            <v>Mindugar</v>
          </cell>
        </row>
        <row r="1630">
          <cell r="J1630" t="str">
            <v>42-04-07-00-1622</v>
          </cell>
          <cell r="K1630" t="str">
            <v>42-1069</v>
          </cell>
          <cell r="L1630" t="str">
            <v>42-04-07-00-1622</v>
          </cell>
          <cell r="M1630" t="str">
            <v>Loker metálico verde-plomo marca Mindugar</v>
          </cell>
          <cell r="O1630" t="str">
            <v>OTROS</v>
          </cell>
          <cell r="P1630">
            <v>37500</v>
          </cell>
          <cell r="T1630" t="str">
            <v>Bueno</v>
          </cell>
          <cell r="U1630" t="str">
            <v>Mindugar</v>
          </cell>
        </row>
        <row r="1631">
          <cell r="J1631" t="str">
            <v>42-04-07-00-1623</v>
          </cell>
          <cell r="K1631" t="str">
            <v>42-1070</v>
          </cell>
          <cell r="L1631" t="str">
            <v>42-04-07-00-1623</v>
          </cell>
          <cell r="M1631" t="str">
            <v>Loker metálico verde-plomo marca Mindugar</v>
          </cell>
          <cell r="O1631" t="str">
            <v>OTROS</v>
          </cell>
          <cell r="P1631">
            <v>37500</v>
          </cell>
          <cell r="T1631" t="str">
            <v>Bueno</v>
          </cell>
          <cell r="U1631" t="str">
            <v>Mindugar</v>
          </cell>
        </row>
        <row r="1632">
          <cell r="J1632" t="str">
            <v>42-04-07-00-1624</v>
          </cell>
          <cell r="K1632" t="str">
            <v>42-1071</v>
          </cell>
          <cell r="L1632" t="str">
            <v>42-04-07-00-1624</v>
          </cell>
          <cell r="M1632" t="str">
            <v>Loker metálico verde-plomo marca Mindugar</v>
          </cell>
          <cell r="O1632" t="str">
            <v>OTROS</v>
          </cell>
          <cell r="P1632">
            <v>37500</v>
          </cell>
          <cell r="T1632" t="str">
            <v>Bueno</v>
          </cell>
          <cell r="U1632" t="str">
            <v>Mindugar</v>
          </cell>
        </row>
        <row r="1633">
          <cell r="J1633" t="str">
            <v>42-04-07-00-1625</v>
          </cell>
          <cell r="K1633" t="str">
            <v>42-1075</v>
          </cell>
          <cell r="L1633" t="str">
            <v>42-04-07-00-1625</v>
          </cell>
          <cell r="M1633" t="str">
            <v>Loker metálico verde-plomo marca Mindugar</v>
          </cell>
          <cell r="O1633" t="str">
            <v>OTROS</v>
          </cell>
          <cell r="P1633">
            <v>37500</v>
          </cell>
          <cell r="T1633" t="str">
            <v>Bueno</v>
          </cell>
          <cell r="U1633" t="str">
            <v>N/T</v>
          </cell>
        </row>
        <row r="1634">
          <cell r="J1634" t="str">
            <v>42-04-07-00-1626</v>
          </cell>
          <cell r="K1634" t="str">
            <v>42-1077</v>
          </cell>
          <cell r="L1634" t="str">
            <v>42-04-07-00-1626</v>
          </cell>
          <cell r="M1634" t="str">
            <v>Loker metálico verde-plomo marca Mindugar</v>
          </cell>
          <cell r="O1634" t="str">
            <v>OTROS</v>
          </cell>
          <cell r="P1634">
            <v>37500</v>
          </cell>
          <cell r="T1634" t="str">
            <v>Bueno</v>
          </cell>
          <cell r="U1634" t="str">
            <v>Mindugar</v>
          </cell>
        </row>
        <row r="1635">
          <cell r="J1635" t="str">
            <v>42-04-07-00-1627</v>
          </cell>
          <cell r="K1635" t="str">
            <v>42-1078</v>
          </cell>
          <cell r="L1635" t="str">
            <v>42-04-07-00-1627</v>
          </cell>
          <cell r="M1635" t="str">
            <v>Loker metálico verde-plomo marca Mindugar</v>
          </cell>
          <cell r="O1635" t="str">
            <v>OTROS</v>
          </cell>
          <cell r="P1635">
            <v>37500</v>
          </cell>
          <cell r="T1635" t="str">
            <v>Bueno</v>
          </cell>
          <cell r="U1635" t="str">
            <v>Mindugar</v>
          </cell>
        </row>
        <row r="1636">
          <cell r="J1636" t="str">
            <v>42-04-07-00-1628</v>
          </cell>
          <cell r="K1636" t="str">
            <v>42-1079</v>
          </cell>
          <cell r="L1636" t="str">
            <v>42-04-07-00-1628</v>
          </cell>
          <cell r="M1636" t="str">
            <v>Loker metálico verde-plomo marca Mindugar</v>
          </cell>
          <cell r="O1636" t="str">
            <v>OTROS</v>
          </cell>
          <cell r="P1636">
            <v>37500</v>
          </cell>
          <cell r="T1636" t="str">
            <v>Bueno</v>
          </cell>
          <cell r="U1636" t="str">
            <v>Mindugar</v>
          </cell>
        </row>
        <row r="1637">
          <cell r="J1637" t="str">
            <v>42-04-02-00-1629</v>
          </cell>
          <cell r="K1637" t="str">
            <v>42-2901</v>
          </cell>
          <cell r="L1637" t="str">
            <v>42-04-02-00-1629</v>
          </cell>
          <cell r="M1637" t="str">
            <v>Silla mixta barniz natural</v>
          </cell>
          <cell r="O1637" t="str">
            <v>SILLAS</v>
          </cell>
          <cell r="P1637">
            <v>17850</v>
          </cell>
          <cell r="T1637" t="str">
            <v>Bueno</v>
          </cell>
          <cell r="U1637" t="str">
            <v>N/T</v>
          </cell>
        </row>
        <row r="1638">
          <cell r="J1638" t="str">
            <v>42-04-07-00-1630</v>
          </cell>
          <cell r="K1638" t="str">
            <v>42-2616</v>
          </cell>
          <cell r="L1638" t="str">
            <v>42-04-07-00-1630</v>
          </cell>
          <cell r="M1638" t="str">
            <v>Banca de madera color verde</v>
          </cell>
          <cell r="O1638" t="str">
            <v>OTROS</v>
          </cell>
          <cell r="P1638">
            <v>40541</v>
          </cell>
          <cell r="T1638" t="str">
            <v>Bueno</v>
          </cell>
          <cell r="U1638" t="str">
            <v>N/T</v>
          </cell>
        </row>
        <row r="1639">
          <cell r="J1639" t="str">
            <v>42-04-07-00-1631</v>
          </cell>
          <cell r="K1639" t="str">
            <v>42-2617</v>
          </cell>
          <cell r="L1639" t="str">
            <v>42-04-07-00-1631</v>
          </cell>
          <cell r="M1639" t="str">
            <v>Secador de manos marca Novar</v>
          </cell>
          <cell r="N1639">
            <v>1</v>
          </cell>
          <cell r="O1639" t="str">
            <v>OTROS</v>
          </cell>
          <cell r="P1639">
            <v>26987</v>
          </cell>
          <cell r="T1639" t="str">
            <v>Malo</v>
          </cell>
          <cell r="U1639" t="str">
            <v>N/T</v>
          </cell>
        </row>
        <row r="1640">
          <cell r="J1640" t="str">
            <v>42-04-07-00-1632</v>
          </cell>
          <cell r="K1640" t="str">
            <v>42-1049</v>
          </cell>
          <cell r="L1640" t="str">
            <v>42-04-07-00-1632</v>
          </cell>
          <cell r="M1640" t="str">
            <v>Loker metálico verde-plomo marca Mindugar</v>
          </cell>
          <cell r="O1640" t="str">
            <v>OTROS</v>
          </cell>
          <cell r="P1640">
            <v>37500</v>
          </cell>
          <cell r="T1640" t="str">
            <v>Bueno</v>
          </cell>
          <cell r="U1640" t="str">
            <v>Mindugar</v>
          </cell>
        </row>
        <row r="1641">
          <cell r="J1641" t="str">
            <v>42-04-07-00-1633</v>
          </cell>
          <cell r="K1641" t="str">
            <v>42-1051</v>
          </cell>
          <cell r="L1641" t="str">
            <v>42-04-07-00-1633</v>
          </cell>
          <cell r="M1641" t="str">
            <v>Loker metálico verde-plomo marca Mindugar</v>
          </cell>
          <cell r="O1641" t="str">
            <v>OTROS</v>
          </cell>
          <cell r="P1641">
            <v>37500</v>
          </cell>
          <cell r="T1641" t="str">
            <v>Bueno</v>
          </cell>
          <cell r="U1641" t="str">
            <v>Mindugar</v>
          </cell>
        </row>
        <row r="1642">
          <cell r="J1642" t="str">
            <v>42-04-07-00-1634</v>
          </cell>
          <cell r="K1642" t="str">
            <v>42-1052</v>
          </cell>
          <cell r="L1642" t="str">
            <v>42-04-07-00-1634</v>
          </cell>
          <cell r="M1642" t="str">
            <v>Loker metálico verde-plomo marca Mindugar</v>
          </cell>
          <cell r="O1642" t="str">
            <v>OTROS</v>
          </cell>
          <cell r="P1642">
            <v>37500</v>
          </cell>
          <cell r="T1642" t="str">
            <v>Bueno</v>
          </cell>
          <cell r="U1642" t="str">
            <v>Mindugar</v>
          </cell>
        </row>
        <row r="1643">
          <cell r="J1643" t="str">
            <v>42-04-07-00-1635</v>
          </cell>
          <cell r="K1643" t="str">
            <v>42-1055</v>
          </cell>
          <cell r="L1643" t="str">
            <v>42-04-07-00-1635</v>
          </cell>
          <cell r="M1643" t="str">
            <v>Loker metálico verde-plomo marca Mindugar</v>
          </cell>
          <cell r="O1643" t="str">
            <v>OTROS</v>
          </cell>
          <cell r="P1643">
            <v>37500</v>
          </cell>
          <cell r="T1643" t="str">
            <v>Bueno</v>
          </cell>
          <cell r="U1643" t="str">
            <v>Mindugar</v>
          </cell>
        </row>
        <row r="1644">
          <cell r="J1644" t="str">
            <v>42-04-07-00-1636</v>
          </cell>
          <cell r="K1644" t="str">
            <v>42-1068</v>
          </cell>
          <cell r="L1644" t="str">
            <v>42-04-07-00-1636</v>
          </cell>
          <cell r="M1644" t="str">
            <v>Loker metálico verde-plomo marca Mindugar</v>
          </cell>
          <cell r="O1644" t="str">
            <v>OTROS</v>
          </cell>
          <cell r="P1644">
            <v>37500</v>
          </cell>
          <cell r="T1644" t="str">
            <v>Bueno</v>
          </cell>
          <cell r="U1644" t="str">
            <v>Mindugar</v>
          </cell>
        </row>
        <row r="1645">
          <cell r="J1645" t="str">
            <v>42-04-07-00-1637</v>
          </cell>
          <cell r="K1645" t="str">
            <v>42-1072</v>
          </cell>
          <cell r="L1645" t="str">
            <v>42-04-07-00-1637</v>
          </cell>
          <cell r="M1645" t="str">
            <v>Loker metálico verde-plomo marca Mindugar</v>
          </cell>
          <cell r="O1645" t="str">
            <v>OTROS</v>
          </cell>
          <cell r="P1645">
            <v>37500</v>
          </cell>
          <cell r="T1645" t="str">
            <v>Bueno</v>
          </cell>
          <cell r="U1645" t="str">
            <v>Mindugar</v>
          </cell>
        </row>
        <row r="1646">
          <cell r="J1646" t="str">
            <v>42-04-07-00-1638</v>
          </cell>
          <cell r="K1646" t="str">
            <v>42-1073</v>
          </cell>
          <cell r="L1646" t="str">
            <v>42-04-07-00-1638</v>
          </cell>
          <cell r="M1646" t="str">
            <v>Loker metálico verde-plomo marca Mindugar</v>
          </cell>
          <cell r="O1646" t="str">
            <v>OTROS</v>
          </cell>
          <cell r="P1646">
            <v>37500</v>
          </cell>
          <cell r="T1646" t="str">
            <v>Bueno</v>
          </cell>
          <cell r="U1646" t="str">
            <v>Mindugar</v>
          </cell>
        </row>
        <row r="1647">
          <cell r="J1647" t="str">
            <v>42-04-07-00-1639</v>
          </cell>
          <cell r="K1647" t="str">
            <v>42-1074</v>
          </cell>
          <cell r="L1647" t="str">
            <v>42-04-07-00-1639</v>
          </cell>
          <cell r="M1647" t="str">
            <v>Loker metálico verde-plomo marca Mindugar</v>
          </cell>
          <cell r="O1647" t="str">
            <v>OTROS</v>
          </cell>
          <cell r="P1647">
            <v>37500</v>
          </cell>
          <cell r="T1647" t="str">
            <v>Bueno</v>
          </cell>
          <cell r="U1647" t="str">
            <v>Mindugar</v>
          </cell>
        </row>
        <row r="1648">
          <cell r="J1648" t="str">
            <v>42-04-07-00-1640</v>
          </cell>
          <cell r="K1648" t="str">
            <v>42-1076</v>
          </cell>
          <cell r="L1648" t="str">
            <v>42-04-07-00-1640</v>
          </cell>
          <cell r="M1648" t="str">
            <v>Loker metálico verde-plomo marca Mindugar</v>
          </cell>
          <cell r="O1648" t="str">
            <v>OTROS</v>
          </cell>
          <cell r="P1648">
            <v>37500</v>
          </cell>
          <cell r="T1648" t="str">
            <v>Bueno</v>
          </cell>
          <cell r="U1648" t="str">
            <v>Mindugar</v>
          </cell>
        </row>
        <row r="1649">
          <cell r="J1649" t="str">
            <v>42-04-07-00-1641</v>
          </cell>
          <cell r="K1649" t="str">
            <v>42-1090</v>
          </cell>
          <cell r="L1649" t="str">
            <v>42-04-07-00-1641</v>
          </cell>
          <cell r="M1649" t="str">
            <v>Loker metálico verde-plomo marca Mindugar</v>
          </cell>
          <cell r="O1649" t="str">
            <v>OTROS</v>
          </cell>
          <cell r="P1649">
            <v>37500</v>
          </cell>
          <cell r="T1649" t="str">
            <v>Bueno</v>
          </cell>
          <cell r="U1649" t="str">
            <v>Mindugar</v>
          </cell>
        </row>
        <row r="1650">
          <cell r="J1650" t="str">
            <v>42-04-07-00-1642</v>
          </cell>
          <cell r="K1650" t="str">
            <v>42-1091</v>
          </cell>
          <cell r="L1650" t="str">
            <v>42-04-07-00-1642</v>
          </cell>
          <cell r="M1650" t="str">
            <v>Loker metálico verde-plomo marca Mindugar</v>
          </cell>
          <cell r="O1650" t="str">
            <v>OTROS</v>
          </cell>
          <cell r="P1650">
            <v>37500</v>
          </cell>
          <cell r="T1650" t="str">
            <v>Bueno</v>
          </cell>
          <cell r="U1650" t="str">
            <v>Mindugar</v>
          </cell>
        </row>
        <row r="1651">
          <cell r="J1651" t="str">
            <v>42-04-07-00-1643</v>
          </cell>
          <cell r="K1651" t="str">
            <v>42-1060</v>
          </cell>
          <cell r="L1651" t="str">
            <v>42-04-07-00-1643</v>
          </cell>
          <cell r="M1651" t="str">
            <v>Loker metálico verde-plomo marca Mindugar</v>
          </cell>
          <cell r="O1651" t="str">
            <v>OTROS</v>
          </cell>
          <cell r="P1651">
            <v>37500</v>
          </cell>
          <cell r="T1651" t="str">
            <v>Bueno</v>
          </cell>
          <cell r="U1651" t="str">
            <v>Mindugar</v>
          </cell>
        </row>
        <row r="1652">
          <cell r="J1652" t="str">
            <v>42-04-07-00-1644</v>
          </cell>
          <cell r="K1652" t="str">
            <v>42-3201</v>
          </cell>
          <cell r="L1652" t="str">
            <v>42-04-07-00-1644</v>
          </cell>
          <cell r="M1652" t="str">
            <v>Loker metálico verde-plomo marca Mindugar</v>
          </cell>
          <cell r="O1652" t="str">
            <v>OTROS</v>
          </cell>
          <cell r="P1652">
            <v>37500</v>
          </cell>
          <cell r="T1652" t="str">
            <v>Bueno</v>
          </cell>
          <cell r="U1652" t="str">
            <v>Mindugar</v>
          </cell>
        </row>
        <row r="1653">
          <cell r="J1653" t="str">
            <v>42-04-07-00-1645</v>
          </cell>
          <cell r="K1653" t="str">
            <v>42-3200</v>
          </cell>
          <cell r="L1653" t="str">
            <v>42-04-07-00-1645</v>
          </cell>
          <cell r="M1653" t="str">
            <v>Loker metálico 4 puertas color plomo</v>
          </cell>
          <cell r="O1653" t="str">
            <v>OTROS</v>
          </cell>
          <cell r="P1653">
            <v>37500</v>
          </cell>
          <cell r="T1653" t="str">
            <v>Bueno</v>
          </cell>
          <cell r="U1653" t="str">
            <v>Mindugar</v>
          </cell>
        </row>
        <row r="1654">
          <cell r="J1654" t="str">
            <v>42-04-07-00-1646</v>
          </cell>
          <cell r="K1654" t="str">
            <v>42-1080</v>
          </cell>
          <cell r="L1654" t="str">
            <v>42-04-07-00-1646</v>
          </cell>
          <cell r="M1654" t="str">
            <v>Loker metálico verde y plomo Mindugar</v>
          </cell>
          <cell r="O1654" t="str">
            <v>OTROS</v>
          </cell>
          <cell r="P1654">
            <v>37500</v>
          </cell>
          <cell r="T1654" t="str">
            <v>Bueno</v>
          </cell>
          <cell r="U1654" t="str">
            <v>Mindugar</v>
          </cell>
        </row>
        <row r="1655">
          <cell r="J1655" t="str">
            <v>42-04-07-00-1647</v>
          </cell>
          <cell r="K1655" t="str">
            <v>42-1076 B</v>
          </cell>
          <cell r="L1655" t="str">
            <v>42-04-07-00-1647</v>
          </cell>
          <cell r="M1655" t="str">
            <v>Loker metálico verde y plomo Mindugar</v>
          </cell>
          <cell r="O1655" t="str">
            <v>OTROS</v>
          </cell>
          <cell r="P1655">
            <v>37500</v>
          </cell>
          <cell r="T1655" t="str">
            <v>Bueno</v>
          </cell>
          <cell r="U1655" t="str">
            <v>Mindugar</v>
          </cell>
        </row>
        <row r="1656">
          <cell r="J1656" t="str">
            <v>42-04-07-00-1648</v>
          </cell>
          <cell r="K1656" t="str">
            <v>42-2904</v>
          </cell>
          <cell r="L1656" t="str">
            <v>42-04-07-00-1648</v>
          </cell>
          <cell r="M1656" t="str">
            <v>Banca mixta con respaldo color plomo</v>
          </cell>
          <cell r="O1656" t="str">
            <v>OTROS</v>
          </cell>
          <cell r="P1656">
            <v>40541</v>
          </cell>
          <cell r="T1656" t="str">
            <v>Bueno</v>
          </cell>
          <cell r="U1656" t="str">
            <v>N/T</v>
          </cell>
        </row>
        <row r="1657">
          <cell r="J1657" t="str">
            <v>42-04-07-00-1649</v>
          </cell>
          <cell r="K1657" t="str">
            <v>42-3199</v>
          </cell>
          <cell r="L1657" t="str">
            <v>42-04-07-00-1649</v>
          </cell>
          <cell r="M1657" t="str">
            <v>Banca mixta con respaldo color verde</v>
          </cell>
          <cell r="O1657" t="str">
            <v>OTROS</v>
          </cell>
          <cell r="P1657">
            <v>40541</v>
          </cell>
          <cell r="T1657" t="str">
            <v>Bueno</v>
          </cell>
          <cell r="U1657" t="str">
            <v>N/T</v>
          </cell>
        </row>
        <row r="1658">
          <cell r="J1658" t="str">
            <v>42-04-06-00-1650</v>
          </cell>
          <cell r="K1658" t="str">
            <v>42-3203</v>
          </cell>
          <cell r="L1658" t="str">
            <v>42-04-06-00-1650</v>
          </cell>
          <cell r="M1658" t="str">
            <v>Closet madera masisa 2 puertas correderas de 62x172 cms.</v>
          </cell>
          <cell r="O1658" t="str">
            <v>REPISA</v>
          </cell>
          <cell r="P1658">
            <v>68975</v>
          </cell>
          <cell r="T1658" t="str">
            <v>Bueno</v>
          </cell>
          <cell r="U1658" t="str">
            <v>N/T</v>
          </cell>
        </row>
        <row r="1659">
          <cell r="J1659" t="str">
            <v>42-04-07-00-1651</v>
          </cell>
          <cell r="K1659" t="str">
            <v>42-2615</v>
          </cell>
          <cell r="L1659" t="str">
            <v>42-04-07-00-1651</v>
          </cell>
          <cell r="M1659" t="str">
            <v>Secador de manos marca Novar</v>
          </cell>
          <cell r="N1659">
            <v>1</v>
          </cell>
          <cell r="O1659" t="str">
            <v>OTROS</v>
          </cell>
          <cell r="P1659">
            <v>26987</v>
          </cell>
          <cell r="T1659" t="str">
            <v>Bueno</v>
          </cell>
          <cell r="U1659" t="str">
            <v>N/T</v>
          </cell>
        </row>
        <row r="1660">
          <cell r="J1660" t="str">
            <v>42-05-01-01-1652</v>
          </cell>
          <cell r="K1660" t="str">
            <v>42-1243</v>
          </cell>
          <cell r="L1660" t="str">
            <v>42-05-01-01-1652</v>
          </cell>
          <cell r="M1660" t="str">
            <v>Televisor a color 14 pulgadas con control remoto marca Sony</v>
          </cell>
          <cell r="O1660" t="str">
            <v>EQUIPO DE OFICINA</v>
          </cell>
          <cell r="P1660">
            <v>50000</v>
          </cell>
          <cell r="T1660" t="str">
            <v>Regular</v>
          </cell>
          <cell r="U1660" t="str">
            <v>Sony</v>
          </cell>
        </row>
        <row r="1661">
          <cell r="J1661" t="str">
            <v>42-04-02-00-1653</v>
          </cell>
          <cell r="K1661" t="str">
            <v>42-1316</v>
          </cell>
          <cell r="L1661" t="str">
            <v>42-04-02-00-1653</v>
          </cell>
          <cell r="M1661" t="str">
            <v>Silla computacional color gris G Lift, 5 ruedas</v>
          </cell>
          <cell r="O1661" t="str">
            <v>SILLAS</v>
          </cell>
          <cell r="P1661">
            <v>42500</v>
          </cell>
          <cell r="T1661" t="str">
            <v>Bueno</v>
          </cell>
          <cell r="U1661" t="str">
            <v>N/T</v>
          </cell>
        </row>
        <row r="1662">
          <cell r="J1662" t="str">
            <v>42-04-07-00-1654</v>
          </cell>
          <cell r="K1662" t="str">
            <v>42-1090 B</v>
          </cell>
          <cell r="L1662" t="str">
            <v>42-04-07-00-1654</v>
          </cell>
          <cell r="M1662" t="str">
            <v>Marquesa de madera barniz oscuro con somier sueco</v>
          </cell>
          <cell r="O1662" t="str">
            <v>OTROS</v>
          </cell>
          <cell r="P1662">
            <v>150000</v>
          </cell>
          <cell r="T1662" t="str">
            <v>Bueno</v>
          </cell>
          <cell r="U1662" t="str">
            <v>N/T</v>
          </cell>
        </row>
        <row r="1663">
          <cell r="J1663" t="str">
            <v>42-04-07-00-1655</v>
          </cell>
          <cell r="K1663" t="str">
            <v>42-939</v>
          </cell>
          <cell r="L1663" t="str">
            <v>42-04-07-00-1655</v>
          </cell>
          <cell r="M1663" t="str">
            <v>Velador mixto, 1 puerta, 1 cajón barniz oscuro</v>
          </cell>
          <cell r="O1663" t="str">
            <v>OTROS</v>
          </cell>
          <cell r="P1663">
            <v>16855</v>
          </cell>
          <cell r="T1663" t="str">
            <v>Bueno</v>
          </cell>
          <cell r="U1663" t="str">
            <v>N/T</v>
          </cell>
        </row>
        <row r="1664">
          <cell r="J1664" t="str">
            <v>42-04-07-00-1656</v>
          </cell>
          <cell r="K1664" t="str">
            <v>42-939 B</v>
          </cell>
          <cell r="L1664" t="str">
            <v>42-04-07-00-1656</v>
          </cell>
          <cell r="M1664" t="str">
            <v>Velador mixto, 1 puerta, 1 cajón barniz oscuro</v>
          </cell>
          <cell r="O1664" t="str">
            <v>OTROS</v>
          </cell>
          <cell r="P1664">
            <v>16855</v>
          </cell>
          <cell r="T1664" t="str">
            <v>Bueno</v>
          </cell>
          <cell r="U1664" t="str">
            <v>N/T</v>
          </cell>
        </row>
        <row r="1665">
          <cell r="J1665" t="str">
            <v>42-04-03-00-1657</v>
          </cell>
          <cell r="K1665" t="str">
            <v>42-210</v>
          </cell>
          <cell r="L1665" t="str">
            <v>42-04-03-00-1657</v>
          </cell>
          <cell r="M1665" t="str">
            <v>Escritorio mixto 2 cajones color negro 120x75 cms.</v>
          </cell>
          <cell r="O1665" t="str">
            <v>ESCRITORIOS</v>
          </cell>
          <cell r="P1665">
            <v>89000</v>
          </cell>
          <cell r="T1665" t="str">
            <v>Bueno</v>
          </cell>
          <cell r="U1665" t="str">
            <v>N/T</v>
          </cell>
        </row>
        <row r="1666">
          <cell r="J1666" t="str">
            <v>42-04-07-00-1658</v>
          </cell>
          <cell r="K1666" t="str">
            <v>42-2313</v>
          </cell>
          <cell r="L1666" t="str">
            <v>42-04-07-00-1658</v>
          </cell>
          <cell r="M1666" t="str">
            <v>Lámpara apliqué color blanco</v>
          </cell>
          <cell r="O1666" t="str">
            <v>OTROS</v>
          </cell>
          <cell r="P1666">
            <v>410000</v>
          </cell>
          <cell r="T1666" t="str">
            <v>Bueno</v>
          </cell>
          <cell r="U1666" t="str">
            <v>N/T</v>
          </cell>
        </row>
        <row r="1667">
          <cell r="J1667" t="str">
            <v>42-05-01-01-1659</v>
          </cell>
          <cell r="K1667" t="str">
            <v>42-2312</v>
          </cell>
          <cell r="L1667" t="str">
            <v>42-05-01-01-1659</v>
          </cell>
          <cell r="M1667" t="str">
            <v>Citófono/ teléfono marca Nortel Network, Modelo 7000</v>
          </cell>
          <cell r="O1667" t="str">
            <v>EQUIPO DE OFICINA</v>
          </cell>
          <cell r="P1667">
            <v>36000</v>
          </cell>
          <cell r="T1667" t="str">
            <v>Bueno</v>
          </cell>
          <cell r="U1667" t="str">
            <v>Nortel Network</v>
          </cell>
        </row>
        <row r="1668">
          <cell r="J1668" t="str">
            <v>42-05-01-01-1660</v>
          </cell>
          <cell r="K1668" t="str">
            <v>42-2456</v>
          </cell>
          <cell r="L1668" t="str">
            <v>42-05-01-01-1660</v>
          </cell>
          <cell r="M1668" t="str">
            <v>Calculadora marca Casio Mod. MS 20TV-W Nº 20-5556-1427-2317-0412</v>
          </cell>
          <cell r="O1668" t="str">
            <v>EQUIPO DE OFICINA</v>
          </cell>
          <cell r="P1668">
            <v>4000</v>
          </cell>
          <cell r="T1668" t="str">
            <v>Bueno</v>
          </cell>
          <cell r="U1668" t="str">
            <v>Casio</v>
          </cell>
        </row>
        <row r="1669">
          <cell r="J1669" t="str">
            <v>42-05-01-01-1661</v>
          </cell>
          <cell r="K1669" t="str">
            <v>42-2018</v>
          </cell>
          <cell r="L1669" t="str">
            <v>42-05-01-01-1661</v>
          </cell>
          <cell r="M1669" t="str">
            <v>Radio CD/MP3 marca Recco Mod. RRCSWMS</v>
          </cell>
          <cell r="O1669" t="str">
            <v>EQUIPO DE OFICINA</v>
          </cell>
          <cell r="P1669">
            <v>53710</v>
          </cell>
          <cell r="T1669" t="str">
            <v>Bueno</v>
          </cell>
          <cell r="U1669" t="str">
            <v>Recco</v>
          </cell>
        </row>
        <row r="1670">
          <cell r="J1670" t="str">
            <v>42-05-01-01-1662</v>
          </cell>
          <cell r="K1670" t="str">
            <v>42-1385</v>
          </cell>
          <cell r="L1670" t="str">
            <v>42-05-01-01-1662</v>
          </cell>
          <cell r="M1670" t="str">
            <v>Caja seguridad marca Joma color verde</v>
          </cell>
          <cell r="O1670" t="str">
            <v>EQUIPO DE OFICINA</v>
          </cell>
          <cell r="P1670">
            <v>45212</v>
          </cell>
          <cell r="T1670" t="str">
            <v>Regular</v>
          </cell>
          <cell r="U1670" t="str">
            <v>Joma</v>
          </cell>
        </row>
        <row r="1671">
          <cell r="J1671" t="str">
            <v>42-05-01-01-1663</v>
          </cell>
          <cell r="K1671" t="str">
            <v>42-2949</v>
          </cell>
          <cell r="L1671" t="str">
            <v>42-05-01-01-1663</v>
          </cell>
          <cell r="M1671" t="str">
            <v>Caja seguridad marca Cash Box color rojo</v>
          </cell>
          <cell r="O1671" t="str">
            <v>EQUIPO DE OFICINA</v>
          </cell>
          <cell r="P1671">
            <v>45212</v>
          </cell>
          <cell r="T1671" t="str">
            <v>Bueno</v>
          </cell>
          <cell r="U1671" t="str">
            <v>Cash</v>
          </cell>
        </row>
        <row r="1672">
          <cell r="J1672" t="str">
            <v>42-05-01-01-1664</v>
          </cell>
          <cell r="K1672" t="str">
            <v>42-1302</v>
          </cell>
          <cell r="L1672" t="str">
            <v>42-05-01-01-1664</v>
          </cell>
          <cell r="M1672" t="str">
            <v>Corchetera negra marca Fultons</v>
          </cell>
          <cell r="O1672" t="str">
            <v>EQUIPO DE OFICINA</v>
          </cell>
          <cell r="P1672">
            <v>4000</v>
          </cell>
          <cell r="T1672" t="str">
            <v>Regular</v>
          </cell>
          <cell r="U1672" t="str">
            <v>Fultons</v>
          </cell>
        </row>
        <row r="1673">
          <cell r="J1673" t="str">
            <v>42-04-03-00-1665</v>
          </cell>
          <cell r="K1673" t="str">
            <v>42-2946</v>
          </cell>
          <cell r="L1673" t="str">
            <v>42-04-03-00-1665</v>
          </cell>
          <cell r="M1673" t="str">
            <v>Escritorio melamina blanca 3 cajones 143x59x78 cms.</v>
          </cell>
          <cell r="O1673" t="str">
            <v>ESCRITORIOS</v>
          </cell>
          <cell r="P1673">
            <v>89000</v>
          </cell>
          <cell r="T1673" t="str">
            <v>Bueno</v>
          </cell>
          <cell r="U1673" t="str">
            <v>N/T</v>
          </cell>
        </row>
        <row r="1674">
          <cell r="J1674" t="str">
            <v>42-04-07-00-1666</v>
          </cell>
          <cell r="K1674" t="str">
            <v>42-2948</v>
          </cell>
          <cell r="L1674" t="str">
            <v>42-04-07-00-1666</v>
          </cell>
          <cell r="M1674" t="str">
            <v>Foliador modelo 51</v>
          </cell>
          <cell r="O1674" t="str">
            <v>OTROS</v>
          </cell>
          <cell r="P1674">
            <v>15000</v>
          </cell>
          <cell r="T1674" t="str">
            <v>Bueno</v>
          </cell>
          <cell r="U1674" t="str">
            <v>N/T</v>
          </cell>
        </row>
        <row r="1675">
          <cell r="J1675" t="str">
            <v>42-04-07-00-1667</v>
          </cell>
          <cell r="K1675" t="str">
            <v>42-1089</v>
          </cell>
          <cell r="L1675" t="str">
            <v>42-04-07-00-1667</v>
          </cell>
          <cell r="M1675" t="str">
            <v>Loker metálico verde y plomo marca Mindugar</v>
          </cell>
          <cell r="O1675" t="str">
            <v>OTROS</v>
          </cell>
          <cell r="P1675">
            <v>37500</v>
          </cell>
          <cell r="T1675" t="str">
            <v>Bueno</v>
          </cell>
          <cell r="U1675" t="str">
            <v>Mindugar</v>
          </cell>
        </row>
        <row r="1676">
          <cell r="J1676" t="str">
            <v>42-05-01-01-1668</v>
          </cell>
          <cell r="K1676" t="str">
            <v>42-1303</v>
          </cell>
          <cell r="L1676" t="str">
            <v>42-05-01-01-1668</v>
          </cell>
          <cell r="M1676" t="str">
            <v>Perforador metálico color plomo</v>
          </cell>
          <cell r="O1676" t="str">
            <v>EQUIPO DE OFICINA</v>
          </cell>
          <cell r="P1676">
            <v>3000</v>
          </cell>
          <cell r="T1676" t="str">
            <v>Bueno</v>
          </cell>
          <cell r="U1676" t="str">
            <v>N/T</v>
          </cell>
        </row>
        <row r="1677">
          <cell r="J1677" t="str">
            <v>42-04-06-00-1669</v>
          </cell>
          <cell r="K1677" t="str">
            <v>42-2267</v>
          </cell>
          <cell r="L1677" t="str">
            <v>42-04-06-00-1669</v>
          </cell>
          <cell r="M1677" t="str">
            <v>Repisa de madera, 2 soportes metálicos 1 compartimento color blanco</v>
          </cell>
          <cell r="O1677" t="str">
            <v>REPISA</v>
          </cell>
          <cell r="P1677">
            <v>68000</v>
          </cell>
          <cell r="T1677" t="str">
            <v>Bueno</v>
          </cell>
          <cell r="U1677" t="str">
            <v>N/T</v>
          </cell>
        </row>
        <row r="1678">
          <cell r="J1678" t="str">
            <v>42-04-06-00-1670</v>
          </cell>
          <cell r="K1678" t="str">
            <v>42-2268</v>
          </cell>
          <cell r="L1678" t="str">
            <v>42-04-06-00-1670</v>
          </cell>
          <cell r="M1678" t="str">
            <v>Repisa 2 soportes metálicos color plomo</v>
          </cell>
          <cell r="O1678" t="str">
            <v>REPISA</v>
          </cell>
          <cell r="P1678">
            <v>50000</v>
          </cell>
          <cell r="T1678" t="str">
            <v>Bueno</v>
          </cell>
          <cell r="U1678" t="str">
            <v>N/T</v>
          </cell>
        </row>
        <row r="1679">
          <cell r="J1679" t="str">
            <v>42-04-02-00-1671</v>
          </cell>
          <cell r="K1679" t="str">
            <v>42-2007</v>
          </cell>
          <cell r="L1679" t="str">
            <v>42-04-02-00-1671</v>
          </cell>
          <cell r="M1679" t="str">
            <v>Silla ergonometrica color azul, 5 ruedas</v>
          </cell>
          <cell r="O1679" t="str">
            <v>SILLAS</v>
          </cell>
          <cell r="P1679">
            <v>42500</v>
          </cell>
          <cell r="T1679" t="str">
            <v>Bueno</v>
          </cell>
          <cell r="U1679" t="str">
            <v>N/T</v>
          </cell>
        </row>
        <row r="1680">
          <cell r="J1680" t="str">
            <v>42-05-01-01-1672</v>
          </cell>
          <cell r="K1680" t="str">
            <v>42-1976</v>
          </cell>
          <cell r="L1680" t="str">
            <v>42-05-01-01-1672</v>
          </cell>
          <cell r="M1680" t="str">
            <v>Citófono/ teléfono marca Nortel Network, Modelo 7000</v>
          </cell>
          <cell r="O1680" t="str">
            <v>EQUIPO DE OFICINA</v>
          </cell>
          <cell r="P1680">
            <v>36000</v>
          </cell>
          <cell r="T1680" t="str">
            <v>Bueno</v>
          </cell>
          <cell r="U1680" t="str">
            <v>Nortell Network</v>
          </cell>
        </row>
        <row r="1681">
          <cell r="J1681" t="str">
            <v>42-05-01-01-1673</v>
          </cell>
          <cell r="K1681" t="str">
            <v>42-2932</v>
          </cell>
          <cell r="L1681" t="str">
            <v>42-05-01-01-1673</v>
          </cell>
          <cell r="M1681" t="str">
            <v>Calculadora marca Casio MX 12v</v>
          </cell>
          <cell r="O1681" t="str">
            <v>EQUIPO DE OFICINA</v>
          </cell>
          <cell r="P1681">
            <v>10000</v>
          </cell>
          <cell r="T1681" t="str">
            <v>Bueno</v>
          </cell>
          <cell r="U1681" t="str">
            <v>Casio</v>
          </cell>
        </row>
        <row r="1682">
          <cell r="J1682" t="str">
            <v>42-06-01-00-1674</v>
          </cell>
          <cell r="K1682" t="str">
            <v>42-2931</v>
          </cell>
          <cell r="L1682" t="str">
            <v>42-06-01-00-1674</v>
          </cell>
          <cell r="M1682" t="str">
            <v>Juego parlantes multimedia Aopen S/Nº 50101858MRUB</v>
          </cell>
          <cell r="O1682" t="str">
            <v>EQUIPOS COMPUTACIONALES Y PERIFÉRICOS</v>
          </cell>
          <cell r="P1682">
            <v>14000</v>
          </cell>
          <cell r="T1682" t="str">
            <v>Bueno</v>
          </cell>
          <cell r="U1682" t="str">
            <v>Aopen</v>
          </cell>
        </row>
        <row r="1683">
          <cell r="J1683" t="str">
            <v>42-05-01-01-1675</v>
          </cell>
          <cell r="K1683" t="str">
            <v>42-2989</v>
          </cell>
          <cell r="L1683" t="str">
            <v>42-05-01-01-1675</v>
          </cell>
          <cell r="M1683" t="str">
            <v>Radio CD MP3 marca Philips Mod. AZ1133/78 S/Nº LM00738365709</v>
          </cell>
          <cell r="O1683" t="str">
            <v>EQUIPO DE OFICINA</v>
          </cell>
          <cell r="P1683">
            <v>53710</v>
          </cell>
          <cell r="T1683" t="str">
            <v>Bueno</v>
          </cell>
          <cell r="U1683" t="str">
            <v>Philips</v>
          </cell>
        </row>
        <row r="1684">
          <cell r="J1684" t="str">
            <v>42-05-02-01-1676</v>
          </cell>
          <cell r="K1684" t="str">
            <v>42-2270</v>
          </cell>
          <cell r="L1684" t="str">
            <v>42-05-02-01-1676</v>
          </cell>
          <cell r="M1684" t="str">
            <v>Monitor presión sanguinea digital marca Assure Mod. A20</v>
          </cell>
          <cell r="O1684" t="str">
            <v>EQUIPOS CLINICOS</v>
          </cell>
          <cell r="P1684">
            <v>45000</v>
          </cell>
          <cell r="T1684" t="str">
            <v>Bueno</v>
          </cell>
          <cell r="U1684" t="str">
            <v>Assure</v>
          </cell>
        </row>
        <row r="1685">
          <cell r="J1685" t="str">
            <v>42-04-03-00-1677</v>
          </cell>
          <cell r="K1685" t="str">
            <v>42-1490</v>
          </cell>
          <cell r="L1685" t="str">
            <v>42-04-03-00-1677</v>
          </cell>
          <cell r="M1685" t="str">
            <v xml:space="preserve">Escritorio computación, 1 cajón madera enchapada color barniz obscuro 120x67x73 cms. </v>
          </cell>
          <cell r="O1685" t="str">
            <v>ESCRITORIOS</v>
          </cell>
          <cell r="P1685">
            <v>89000</v>
          </cell>
          <cell r="T1685" t="str">
            <v>Bueno</v>
          </cell>
          <cell r="U1685" t="str">
            <v>N/T</v>
          </cell>
        </row>
        <row r="1686">
          <cell r="J1686" t="str">
            <v>42-04-07-00-1678</v>
          </cell>
          <cell r="K1686" t="str">
            <v>42-1448</v>
          </cell>
          <cell r="L1686" t="str">
            <v>42-04-07-00-1678</v>
          </cell>
          <cell r="M1686" t="str">
            <v>Loker Metálico marca Equimet color crema, puerta café</v>
          </cell>
          <cell r="O1686" t="str">
            <v>OTROS</v>
          </cell>
          <cell r="P1686">
            <v>37500</v>
          </cell>
          <cell r="T1686" t="str">
            <v>Bueno</v>
          </cell>
          <cell r="U1686" t="str">
            <v>N/T</v>
          </cell>
        </row>
        <row r="1687">
          <cell r="J1687" t="str">
            <v>42-04-02-00-1679</v>
          </cell>
          <cell r="K1687" t="str">
            <v>42-2326</v>
          </cell>
          <cell r="L1687" t="str">
            <v>42-04-02-00-1679</v>
          </cell>
          <cell r="M1687" t="str">
            <v>Silla Ergonometrica color azul, 5 ruedas ( MEL )</v>
          </cell>
          <cell r="O1687" t="str">
            <v>SILLAS</v>
          </cell>
          <cell r="P1687">
            <v>42500</v>
          </cell>
          <cell r="T1687" t="str">
            <v>Bueno</v>
          </cell>
          <cell r="U1687" t="str">
            <v>N/T</v>
          </cell>
        </row>
        <row r="1688">
          <cell r="J1688" t="str">
            <v>42-04-03-00-1680</v>
          </cell>
          <cell r="K1688" t="str">
            <v>42-2647</v>
          </cell>
          <cell r="L1688" t="str">
            <v>42-04-03-00-1680</v>
          </cell>
          <cell r="M1688" t="str">
            <v>Mueble apoyo CPU melamina blanco 19x50x32 cms.</v>
          </cell>
          <cell r="O1688" t="str">
            <v>ESCRITORIOS</v>
          </cell>
          <cell r="P1688">
            <v>30000</v>
          </cell>
          <cell r="T1688" t="str">
            <v>Bueno</v>
          </cell>
          <cell r="U1688" t="str">
            <v>N/T</v>
          </cell>
        </row>
        <row r="1689">
          <cell r="J1689" t="str">
            <v>42-04-06-00-1681</v>
          </cell>
          <cell r="K1689" t="str">
            <v>42-2714</v>
          </cell>
          <cell r="L1689" t="str">
            <v>42-04-06-00-1681</v>
          </cell>
          <cell r="M1689" t="str">
            <v>Mueble melamina blanco, 1 cajón 1 puerta</v>
          </cell>
          <cell r="O1689" t="str">
            <v>REPISA</v>
          </cell>
          <cell r="P1689">
            <v>65511</v>
          </cell>
          <cell r="T1689" t="str">
            <v>Bueno</v>
          </cell>
          <cell r="U1689" t="str">
            <v>N/T</v>
          </cell>
        </row>
        <row r="1690">
          <cell r="J1690" t="str">
            <v>42-04-01-00-1682</v>
          </cell>
          <cell r="K1690" t="str">
            <v>42-564</v>
          </cell>
          <cell r="L1690" t="str">
            <v>42-04-01-00-1682</v>
          </cell>
          <cell r="M1690" t="str">
            <v>Mesa redonda patas fierro</v>
          </cell>
          <cell r="O1690" t="str">
            <v>MESAS</v>
          </cell>
          <cell r="P1690">
            <v>19350</v>
          </cell>
          <cell r="T1690" t="str">
            <v>Bueno</v>
          </cell>
          <cell r="U1690" t="str">
            <v>N/T</v>
          </cell>
        </row>
        <row r="1691">
          <cell r="J1691" t="str">
            <v>42-05-01-01-1683</v>
          </cell>
          <cell r="K1691" t="str">
            <v>42-3339</v>
          </cell>
          <cell r="L1691" t="str">
            <v>42-05-01-01-1683</v>
          </cell>
          <cell r="M1691" t="str">
            <v>Perforador Colon Office color plomo</v>
          </cell>
          <cell r="O1691" t="str">
            <v>EQUIPO DE OFICINA</v>
          </cell>
          <cell r="P1691">
            <v>3000</v>
          </cell>
          <cell r="T1691" t="str">
            <v>Bueno</v>
          </cell>
          <cell r="U1691" t="str">
            <v>Offiice</v>
          </cell>
        </row>
        <row r="1692">
          <cell r="J1692" t="str">
            <v>42-04-02-00-1684</v>
          </cell>
          <cell r="K1692" t="str">
            <v>42-3340</v>
          </cell>
          <cell r="L1692" t="str">
            <v>42-04-02-00-1684</v>
          </cell>
          <cell r="M1692" t="str">
            <v>Silla madera color plomo</v>
          </cell>
          <cell r="O1692" t="str">
            <v>SILLAS</v>
          </cell>
          <cell r="P1692">
            <v>13854</v>
          </cell>
          <cell r="T1692" t="str">
            <v>Bueno</v>
          </cell>
          <cell r="U1692" t="str">
            <v>N/T</v>
          </cell>
        </row>
        <row r="1693">
          <cell r="J1693" t="str">
            <v>42-04-02-00-1685</v>
          </cell>
          <cell r="K1693" t="str">
            <v>42-3341</v>
          </cell>
          <cell r="L1693" t="str">
            <v>42-04-02-00-1685</v>
          </cell>
          <cell r="M1693" t="str">
            <v>Silla mixta color plomo</v>
          </cell>
          <cell r="O1693" t="str">
            <v>SILLAS</v>
          </cell>
          <cell r="P1693">
            <v>13854</v>
          </cell>
          <cell r="T1693" t="str">
            <v>Bueno</v>
          </cell>
          <cell r="U1693" t="str">
            <v>N/T</v>
          </cell>
        </row>
        <row r="1694">
          <cell r="J1694" t="str">
            <v>42-04-02-00-1686</v>
          </cell>
          <cell r="K1694" t="str">
            <v>42-912</v>
          </cell>
          <cell r="L1694" t="str">
            <v>42-04-02-00-1686</v>
          </cell>
          <cell r="M1694" t="str">
            <v>Silla mixta color plomo</v>
          </cell>
          <cell r="O1694" t="str">
            <v>SILLAS</v>
          </cell>
          <cell r="P1694">
            <v>13854</v>
          </cell>
          <cell r="T1694" t="str">
            <v>Bueno</v>
          </cell>
          <cell r="U1694" t="str">
            <v>N/T</v>
          </cell>
        </row>
        <row r="1695">
          <cell r="J1695" t="str">
            <v>42-04-02-00-1687</v>
          </cell>
          <cell r="K1695" t="str">
            <v>42-594</v>
          </cell>
          <cell r="L1695" t="str">
            <v>42-04-02-00-1687</v>
          </cell>
          <cell r="M1695" t="str">
            <v>Silla mixta tapizada en implatex azul</v>
          </cell>
          <cell r="O1695" t="str">
            <v>SILLAS</v>
          </cell>
          <cell r="P1695">
            <v>17000</v>
          </cell>
          <cell r="T1695" t="str">
            <v>Malo</v>
          </cell>
          <cell r="U1695" t="str">
            <v>N/T</v>
          </cell>
        </row>
        <row r="1696">
          <cell r="J1696" t="str">
            <v>42-05-02-01-1688</v>
          </cell>
          <cell r="K1696" t="str">
            <v>42-1945</v>
          </cell>
          <cell r="L1696" t="str">
            <v>42-05-02-01-1688</v>
          </cell>
          <cell r="M1696" t="str">
            <v>Pesa adulto marca Condor Cap. Max. 160 Kgs.</v>
          </cell>
          <cell r="O1696" t="str">
            <v>EQUIPOS CLINICOS</v>
          </cell>
          <cell r="P1696">
            <v>165648</v>
          </cell>
          <cell r="T1696" t="str">
            <v>Malo</v>
          </cell>
          <cell r="U1696" t="str">
            <v>Condor</v>
          </cell>
        </row>
        <row r="1697">
          <cell r="J1697" t="str">
            <v>42-05-01-01-1689</v>
          </cell>
          <cell r="K1697" t="str">
            <v>42-2644</v>
          </cell>
          <cell r="L1697" t="str">
            <v>42-05-01-01-1689</v>
          </cell>
          <cell r="M1697" t="str">
            <v>Citófono/ teléfono marca Nortel Network, Modelo 7000</v>
          </cell>
          <cell r="O1697" t="str">
            <v>EQUIPO DE OFICINA</v>
          </cell>
          <cell r="P1697">
            <v>36000</v>
          </cell>
          <cell r="T1697" t="str">
            <v>Bueno</v>
          </cell>
          <cell r="U1697" t="str">
            <v>Nortel Network</v>
          </cell>
        </row>
        <row r="1698">
          <cell r="J1698" t="str">
            <v>42-05-02-01-1690</v>
          </cell>
          <cell r="K1698" t="str">
            <v>42-3356</v>
          </cell>
          <cell r="L1698" t="str">
            <v>42-05-02-01-1690</v>
          </cell>
          <cell r="M1698" t="str">
            <v>Camilla metálica color amarillo 180x60x80 cms</v>
          </cell>
          <cell r="O1698" t="str">
            <v>EQUIPOS CLINICOS</v>
          </cell>
          <cell r="P1698">
            <v>83300</v>
          </cell>
          <cell r="T1698" t="str">
            <v>Bueno</v>
          </cell>
          <cell r="U1698" t="str">
            <v>N/T</v>
          </cell>
        </row>
        <row r="1699">
          <cell r="J1699" t="str">
            <v>42-04-03-00-1691</v>
          </cell>
          <cell r="K1699" t="str">
            <v>42-2474</v>
          </cell>
          <cell r="L1699" t="str">
            <v>42-04-03-00-1691</v>
          </cell>
          <cell r="M1699" t="str">
            <v>Mueble computador melamina color cerezo, 1 cajón 111x57x75 cms.</v>
          </cell>
          <cell r="O1699" t="str">
            <v>ESCRITORIOS</v>
          </cell>
          <cell r="P1699">
            <v>89000</v>
          </cell>
          <cell r="T1699" t="str">
            <v>Bueno</v>
          </cell>
          <cell r="U1699" t="str">
            <v>N/T</v>
          </cell>
        </row>
        <row r="1700">
          <cell r="J1700" t="str">
            <v>42-04-06-00-1692</v>
          </cell>
          <cell r="K1700" t="str">
            <v>42-2472</v>
          </cell>
          <cell r="L1700" t="str">
            <v>42-04-06-00-1692</v>
          </cell>
          <cell r="M1700" t="str">
            <v>Mueble melamina blanco con 3 compartimentos 1 cajón 1 puerta 54x53x168</v>
          </cell>
          <cell r="O1700" t="str">
            <v>REPISA</v>
          </cell>
          <cell r="P1700">
            <v>90000</v>
          </cell>
          <cell r="T1700" t="str">
            <v>Bueno</v>
          </cell>
          <cell r="U1700" t="str">
            <v>N/T</v>
          </cell>
        </row>
        <row r="1701">
          <cell r="J1701" t="str">
            <v>42-04-02-00-1693</v>
          </cell>
          <cell r="K1701" t="str">
            <v>42-1608</v>
          </cell>
          <cell r="L1701" t="str">
            <v>42-04-02-00-1693</v>
          </cell>
          <cell r="M1701" t="str">
            <v>Silla giratoria con apoya brazo color azul</v>
          </cell>
          <cell r="O1701" t="str">
            <v>SILLAS</v>
          </cell>
          <cell r="P1701">
            <v>42500</v>
          </cell>
          <cell r="T1701" t="str">
            <v>Regular</v>
          </cell>
          <cell r="U1701" t="str">
            <v>N/T</v>
          </cell>
        </row>
        <row r="1702">
          <cell r="J1702" t="str">
            <v>42-04-02-00-1694</v>
          </cell>
          <cell r="K1702" t="str">
            <v>42-2274</v>
          </cell>
          <cell r="L1702" t="str">
            <v>42-04-02-00-1694</v>
          </cell>
          <cell r="M1702" t="str">
            <v>Silla metálica tevinil color café</v>
          </cell>
          <cell r="O1702" t="str">
            <v>SILLAS</v>
          </cell>
          <cell r="P1702">
            <v>13854</v>
          </cell>
          <cell r="T1702" t="str">
            <v>Regular</v>
          </cell>
          <cell r="U1702" t="str">
            <v>N/T</v>
          </cell>
        </row>
        <row r="1703">
          <cell r="J1703" t="str">
            <v>42-04-02-00-1695</v>
          </cell>
          <cell r="K1703" t="str">
            <v>42-22</v>
          </cell>
          <cell r="L1703" t="str">
            <v>42-04-02-00-1695</v>
          </cell>
          <cell r="M1703" t="str">
            <v>Silla de madera con asiento y respaldo tapizado en tevinil color café</v>
          </cell>
          <cell r="O1703" t="str">
            <v>SILLAS</v>
          </cell>
          <cell r="P1703">
            <v>13854</v>
          </cell>
          <cell r="T1703" t="str">
            <v>Bueno</v>
          </cell>
          <cell r="U1703" t="str">
            <v>N/T</v>
          </cell>
        </row>
        <row r="1704">
          <cell r="J1704" t="str">
            <v>42-04-07-00-1696</v>
          </cell>
          <cell r="K1704" t="str">
            <v>42-3355</v>
          </cell>
          <cell r="L1704" t="str">
            <v>42-04-07-00-1696</v>
          </cell>
          <cell r="M1704" t="str">
            <v>Velador metálico, 1 cajon, 1 puerta color amarillo</v>
          </cell>
          <cell r="O1704" t="str">
            <v>OTROS</v>
          </cell>
          <cell r="P1704">
            <v>38000</v>
          </cell>
          <cell r="T1704" t="str">
            <v>Bueno</v>
          </cell>
          <cell r="U1704" t="str">
            <v>N/T</v>
          </cell>
        </row>
        <row r="1705">
          <cell r="J1705" t="str">
            <v>42-05-01-01-1697</v>
          </cell>
          <cell r="K1705" t="str">
            <v>42-1443</v>
          </cell>
          <cell r="L1705" t="str">
            <v>42-05-01-01-1697</v>
          </cell>
          <cell r="M1705" t="str">
            <v>Perforador marca Torre color verde</v>
          </cell>
          <cell r="O1705" t="str">
            <v>EQUIPO DE OFICINA</v>
          </cell>
          <cell r="P1705">
            <v>3000</v>
          </cell>
          <cell r="T1705" t="str">
            <v>Bueno</v>
          </cell>
          <cell r="U1705" t="str">
            <v>Torre</v>
          </cell>
        </row>
        <row r="1706">
          <cell r="J1706" t="str">
            <v>42-05-02-01-1698</v>
          </cell>
          <cell r="K1706" t="str">
            <v>42-292</v>
          </cell>
          <cell r="L1706" t="str">
            <v>42-05-02-01-1698</v>
          </cell>
          <cell r="M1706" t="str">
            <v>Pesa para lactante marca Unicef capacidad 15 Kgs.</v>
          </cell>
          <cell r="N1706">
            <v>1</v>
          </cell>
          <cell r="O1706" t="str">
            <v>EQUIPOS CLINICOS</v>
          </cell>
          <cell r="P1706">
            <v>169546</v>
          </cell>
          <cell r="T1706" t="str">
            <v>Malo</v>
          </cell>
          <cell r="U1706" t="str">
            <v>Unicef</v>
          </cell>
        </row>
        <row r="1707">
          <cell r="J1707" t="str">
            <v>42-05-02-01-1699</v>
          </cell>
          <cell r="K1707" t="str">
            <v>42-3357</v>
          </cell>
          <cell r="L1707" t="str">
            <v>42-05-02-01-1699</v>
          </cell>
          <cell r="M1707" t="str">
            <v>Podómetro madera</v>
          </cell>
          <cell r="N1707">
            <v>1</v>
          </cell>
          <cell r="O1707" t="str">
            <v>EQUIPOS CLINICOS</v>
          </cell>
          <cell r="P1707">
            <v>30000</v>
          </cell>
          <cell r="T1707" t="str">
            <v>Bueno</v>
          </cell>
          <cell r="U1707" t="str">
            <v>N/T</v>
          </cell>
        </row>
        <row r="1708">
          <cell r="J1708" t="str">
            <v>42-03-00-00-1700</v>
          </cell>
          <cell r="K1708" t="str">
            <v>42-1983</v>
          </cell>
          <cell r="L1708" t="str">
            <v>42-03-00-00-1700</v>
          </cell>
          <cell r="M1708" t="str">
            <v>Ambulancia Marca Mercedes Benz Motor 61198170023836 Patente  CF-GF-20</v>
          </cell>
          <cell r="O1708" t="str">
            <v>VEHICULOS</v>
          </cell>
          <cell r="P1708">
            <v>30000000</v>
          </cell>
          <cell r="T1708" t="str">
            <v>Bueno</v>
          </cell>
          <cell r="U1708" t="str">
            <v>Mercedes Benz</v>
          </cell>
        </row>
        <row r="1709">
          <cell r="J1709" t="str">
            <v>42-03-02-00-1701</v>
          </cell>
          <cell r="K1709" t="str">
            <v>42-1984</v>
          </cell>
          <cell r="L1709" t="str">
            <v>42-03-02-00-1701</v>
          </cell>
          <cell r="M1709" t="str">
            <v>Radio con antena y parlantes.</v>
          </cell>
          <cell r="O1709" t="str">
            <v>EQUIPOS DE VEHICULO</v>
          </cell>
          <cell r="P1709">
            <v>17000</v>
          </cell>
          <cell r="T1709" t="str">
            <v>Bueno</v>
          </cell>
          <cell r="U1709" t="str">
            <v>N/T</v>
          </cell>
        </row>
        <row r="1710">
          <cell r="J1710" t="str">
            <v>42-05-02-03-1702</v>
          </cell>
          <cell r="K1710" t="str">
            <v>42-1985</v>
          </cell>
          <cell r="L1710" t="str">
            <v>42-05-02-03-1702</v>
          </cell>
          <cell r="M1710" t="str">
            <v>Radio Transmisor VHF 5100 Motorola</v>
          </cell>
          <cell r="O1710" t="str">
            <v>EQUIPOS DE COMUNICACIÓN</v>
          </cell>
          <cell r="P1710">
            <v>17000</v>
          </cell>
          <cell r="T1710" t="str">
            <v>Bueno</v>
          </cell>
          <cell r="U1710" t="str">
            <v>Motorola</v>
          </cell>
        </row>
        <row r="1711">
          <cell r="J1711" t="str">
            <v>42-05-02-01-1703</v>
          </cell>
          <cell r="K1711" t="str">
            <v>42-3336</v>
          </cell>
          <cell r="L1711" t="str">
            <v>42-05-02-01-1703</v>
          </cell>
          <cell r="M1711" t="str">
            <v>Bomba aspiración de 12 Volt Silfab</v>
          </cell>
          <cell r="N1711">
            <v>1</v>
          </cell>
          <cell r="O1711" t="str">
            <v>EQUIPOS CLINICOS</v>
          </cell>
          <cell r="P1711">
            <v>231931</v>
          </cell>
          <cell r="T1711" t="str">
            <v>Bueno</v>
          </cell>
          <cell r="U1711" t="str">
            <v>N/T</v>
          </cell>
        </row>
        <row r="1712">
          <cell r="J1712" t="str">
            <v>42-05-02-01-1704</v>
          </cell>
          <cell r="K1712" t="str">
            <v>42-3249</v>
          </cell>
          <cell r="L1712" t="str">
            <v>42-05-02-01-1704</v>
          </cell>
          <cell r="M1712" t="str">
            <v>Glucometro marca Accu-Chek S/Nº 8517204572</v>
          </cell>
          <cell r="O1712" t="str">
            <v>EQUIPOS CLINICOS</v>
          </cell>
          <cell r="P1712">
            <v>51057</v>
          </cell>
          <cell r="T1712" t="str">
            <v>Bueno</v>
          </cell>
          <cell r="U1712" t="str">
            <v>N/T</v>
          </cell>
        </row>
        <row r="1713">
          <cell r="J1713" t="str">
            <v>42-05-02-01-1705</v>
          </cell>
          <cell r="K1713" t="str">
            <v>42-3334</v>
          </cell>
          <cell r="L1713" t="str">
            <v>42-05-02-01-1705</v>
          </cell>
          <cell r="M1713" t="str">
            <v>Manómetro oxígeno Victor Medical con humidificador</v>
          </cell>
          <cell r="O1713" t="str">
            <v>EQUIPOS CLINICOS</v>
          </cell>
          <cell r="P1713">
            <v>45000</v>
          </cell>
          <cell r="T1713" t="str">
            <v>Bueno</v>
          </cell>
          <cell r="U1713" t="str">
            <v>N/T</v>
          </cell>
        </row>
        <row r="1714">
          <cell r="J1714" t="str">
            <v>42-05-02-01-1706</v>
          </cell>
          <cell r="K1714" t="str">
            <v>42-3335</v>
          </cell>
          <cell r="L1714" t="str">
            <v>42-05-02-01-1706</v>
          </cell>
          <cell r="M1714" t="str">
            <v>Manómetro oxígeno</v>
          </cell>
          <cell r="O1714" t="str">
            <v>EQUIPOS CLINICOS</v>
          </cell>
          <cell r="P1714">
            <v>50000</v>
          </cell>
          <cell r="T1714" t="str">
            <v>Bueno</v>
          </cell>
          <cell r="U1714" t="str">
            <v>N/T</v>
          </cell>
        </row>
        <row r="1715">
          <cell r="J1715" t="str">
            <v>42-06-01-00-1707</v>
          </cell>
          <cell r="K1715" t="str">
            <v>42-3120</v>
          </cell>
          <cell r="L1715" t="str">
            <v>42-06-01-00-1707</v>
          </cell>
          <cell r="M1715" t="str">
            <v>Computador Dell P4 Nº 80045-485-118-447</v>
          </cell>
          <cell r="O1715" t="str">
            <v>EQUIPOS COMPUTACIONALES Y PERIFÉRICOS</v>
          </cell>
          <cell r="P1715">
            <v>142800</v>
          </cell>
          <cell r="T1715" t="str">
            <v>Bueno</v>
          </cell>
          <cell r="U1715" t="str">
            <v>Dell</v>
          </cell>
        </row>
        <row r="1716">
          <cell r="J1716" t="str">
            <v>42-06-01-00-1708</v>
          </cell>
          <cell r="K1716" t="str">
            <v>42-3121</v>
          </cell>
          <cell r="L1716" t="str">
            <v>42-06-01-00-1708</v>
          </cell>
          <cell r="M1716" t="str">
            <v>Monitor Samsung Mod. 540N S/Nº HA15H9NP302595M</v>
          </cell>
          <cell r="O1716" t="str">
            <v>EQUIPOS COMPUTACIONALES Y PERIFÉRICOS</v>
          </cell>
          <cell r="P1716">
            <v>14000</v>
          </cell>
          <cell r="T1716" t="str">
            <v>Bueno</v>
          </cell>
          <cell r="U1716" t="str">
            <v>Samsung</v>
          </cell>
        </row>
        <row r="1717">
          <cell r="J1717" t="str">
            <v>42-06-01-00-1709</v>
          </cell>
          <cell r="K1717" t="str">
            <v>42-3122</v>
          </cell>
          <cell r="L1717" t="str">
            <v>42-06-01-00-1709</v>
          </cell>
          <cell r="M1717" t="str">
            <v>Teclado Ok Technology</v>
          </cell>
          <cell r="O1717" t="str">
            <v>EQUIPOS COMPUTACIONALES Y PERIFÉRICOS</v>
          </cell>
          <cell r="P1717">
            <v>4000</v>
          </cell>
          <cell r="T1717" t="str">
            <v>Bueno</v>
          </cell>
          <cell r="U1717" t="str">
            <v>Technology</v>
          </cell>
        </row>
        <row r="1718">
          <cell r="J1718" t="str">
            <v>42-06-01-00-1710</v>
          </cell>
          <cell r="K1718" t="str">
            <v>42-3123</v>
          </cell>
          <cell r="L1718" t="str">
            <v>42-06-01-00-1710</v>
          </cell>
          <cell r="M1718" t="str">
            <v>Mouse Ok Technology</v>
          </cell>
          <cell r="O1718" t="str">
            <v>EQUIPOS COMPUTACIONALES Y PERIFÉRICOS</v>
          </cell>
          <cell r="P1718">
            <v>3000</v>
          </cell>
          <cell r="T1718" t="str">
            <v>Bueno</v>
          </cell>
          <cell r="U1718" t="str">
            <v>Technology</v>
          </cell>
        </row>
        <row r="1719">
          <cell r="J1719" t="str">
            <v>42-06-01-00-1711</v>
          </cell>
          <cell r="K1719" t="str">
            <v>42-3124</v>
          </cell>
          <cell r="L1719" t="str">
            <v>42-06-01-00-1711</v>
          </cell>
          <cell r="M1719" t="str">
            <v>Parlantes Multimedia Ok Technology</v>
          </cell>
          <cell r="N1719">
            <v>1</v>
          </cell>
          <cell r="O1719" t="str">
            <v>EQUIPOS COMPUTACIONALES Y PERIFÉRICOS</v>
          </cell>
          <cell r="P1719">
            <v>20000</v>
          </cell>
          <cell r="T1719" t="str">
            <v>Bueno</v>
          </cell>
          <cell r="U1719" t="str">
            <v>Technology</v>
          </cell>
        </row>
        <row r="1720">
          <cell r="J1720" t="str">
            <v>42-05-01-01-1712</v>
          </cell>
          <cell r="K1720" t="str">
            <v>42-2805</v>
          </cell>
          <cell r="L1720" t="str">
            <v>42-05-01-01-1712</v>
          </cell>
          <cell r="M1720" t="str">
            <v>Extractor de aire marca Airolite</v>
          </cell>
          <cell r="O1720" t="str">
            <v>EQUIPO DE OFICINA</v>
          </cell>
          <cell r="P1720">
            <v>25000</v>
          </cell>
          <cell r="T1720" t="str">
            <v>Bueno</v>
          </cell>
          <cell r="U1720" t="str">
            <v>Airolite</v>
          </cell>
        </row>
        <row r="1721">
          <cell r="J1721" t="str">
            <v>42-05-02-01-1713</v>
          </cell>
          <cell r="K1721" t="str">
            <v>42-3116</v>
          </cell>
          <cell r="L1721" t="str">
            <v>42-05-02-01-1713</v>
          </cell>
          <cell r="M1721" t="str">
            <v>Equipo Rayos X Econet Mod. HF 525 S/Nº 7507006</v>
          </cell>
          <cell r="O1721" t="str">
            <v>EQUIPOS CLINICOS</v>
          </cell>
          <cell r="P1721">
            <v>70000</v>
          </cell>
          <cell r="T1721" t="str">
            <v>Bueno</v>
          </cell>
          <cell r="U1721" t="str">
            <v>Econet</v>
          </cell>
        </row>
        <row r="1722">
          <cell r="J1722" t="str">
            <v>42-05-02-01-1714</v>
          </cell>
          <cell r="K1722" t="str">
            <v>42-3126</v>
          </cell>
          <cell r="L1722" t="str">
            <v>42-05-02-01-1714</v>
          </cell>
          <cell r="M1722" t="str">
            <v>Equipo Rayos X Dental X Mind S/Nº 315105 Tube Toshiba Modelo DG-073B-AC S/Nº 02452</v>
          </cell>
          <cell r="O1722" t="str">
            <v>EQUIPOS CLINICOS</v>
          </cell>
          <cell r="P1722">
            <v>1190000</v>
          </cell>
          <cell r="T1722" t="str">
            <v>Bueno</v>
          </cell>
          <cell r="U1722" t="str">
            <v>Toshiba</v>
          </cell>
        </row>
        <row r="1723">
          <cell r="J1723" t="str">
            <v>42-05-02-01-1715</v>
          </cell>
          <cell r="K1723" t="str">
            <v>42-1508</v>
          </cell>
          <cell r="L1723" t="str">
            <v>42-05-02-01-1715</v>
          </cell>
          <cell r="M1723" t="str">
            <v>Reveladora automática marca Agfa Gevaert Mod. Curix 60</v>
          </cell>
          <cell r="O1723" t="str">
            <v>EQUIPOS CLINICOS</v>
          </cell>
          <cell r="P1723">
            <v>1318975</v>
          </cell>
          <cell r="T1723" t="str">
            <v>Bueno</v>
          </cell>
          <cell r="U1723" t="str">
            <v>Agfa</v>
          </cell>
        </row>
        <row r="1724">
          <cell r="J1724" t="str">
            <v>42-05-02-01-1716</v>
          </cell>
          <cell r="K1724" t="str">
            <v>42-3127</v>
          </cell>
          <cell r="L1724" t="str">
            <v>42-05-02-01-1716</v>
          </cell>
          <cell r="M1724" t="str">
            <v>Rebeladora Air Techniques Mod. Peri-Pro III S/Nº 258</v>
          </cell>
          <cell r="O1724" t="str">
            <v>EQUIPOS CLINICOS</v>
          </cell>
          <cell r="P1724">
            <v>1318975</v>
          </cell>
          <cell r="T1724" t="str">
            <v>Bueno</v>
          </cell>
          <cell r="U1724" t="str">
            <v>Techniques</v>
          </cell>
        </row>
        <row r="1725">
          <cell r="J1725" t="str">
            <v>42-05-02-01-1717</v>
          </cell>
          <cell r="K1725" t="str">
            <v>42-2855</v>
          </cell>
          <cell r="L1725" t="str">
            <v>42-05-02-01-1717</v>
          </cell>
          <cell r="M1725" t="str">
            <v>Protector tiroideo marca Apron</v>
          </cell>
          <cell r="O1725" t="str">
            <v>EQUIPOS CLINICOS</v>
          </cell>
          <cell r="P1725">
            <v>54875</v>
          </cell>
          <cell r="T1725" t="str">
            <v>Bueno</v>
          </cell>
          <cell r="U1725" t="str">
            <v>Apron</v>
          </cell>
        </row>
        <row r="1726">
          <cell r="J1726" t="str">
            <v>42-05-02-01-1718</v>
          </cell>
          <cell r="K1726" t="str">
            <v>42-2856</v>
          </cell>
          <cell r="L1726" t="str">
            <v>42-05-02-01-1718</v>
          </cell>
          <cell r="M1726" t="str">
            <v>Protector tiroideo marca Apron</v>
          </cell>
          <cell r="O1726" t="str">
            <v>EQUIPOS CLINICOS</v>
          </cell>
          <cell r="P1726">
            <v>54875</v>
          </cell>
          <cell r="T1726" t="str">
            <v>Bueno</v>
          </cell>
          <cell r="U1726" t="str">
            <v>Apron</v>
          </cell>
        </row>
        <row r="1727">
          <cell r="J1727" t="str">
            <v>42-05-02-01-1719</v>
          </cell>
          <cell r="K1727" t="str">
            <v>42-2857</v>
          </cell>
          <cell r="L1727" t="str">
            <v>42-05-02-01-1719</v>
          </cell>
          <cell r="M1727" t="str">
            <v>Delantal protector marca Apron con protector tiroideo</v>
          </cell>
          <cell r="O1727" t="str">
            <v>EQUIPOS CLINICOS</v>
          </cell>
          <cell r="P1727">
            <v>89250</v>
          </cell>
          <cell r="T1727" t="str">
            <v>Bueno</v>
          </cell>
          <cell r="U1727" t="str">
            <v>Apron</v>
          </cell>
        </row>
        <row r="1728">
          <cell r="J1728" t="str">
            <v>42-05-02-01-1720</v>
          </cell>
          <cell r="K1728" t="str">
            <v>42-2858</v>
          </cell>
          <cell r="L1728" t="str">
            <v>42-05-02-01-1720</v>
          </cell>
          <cell r="M1728" t="str">
            <v>Delantal protector marca Apron</v>
          </cell>
          <cell r="O1728" t="str">
            <v>EQUIPOS CLINICOS</v>
          </cell>
          <cell r="P1728">
            <v>89250</v>
          </cell>
          <cell r="T1728" t="str">
            <v>Bueno</v>
          </cell>
          <cell r="U1728" t="str">
            <v>Apron</v>
          </cell>
        </row>
        <row r="1729">
          <cell r="J1729" t="str">
            <v>42-05-02-01-1721</v>
          </cell>
          <cell r="K1729" t="str">
            <v>42-2859</v>
          </cell>
          <cell r="L1729" t="str">
            <v>42-05-02-01-1721</v>
          </cell>
          <cell r="M1729" t="str">
            <v>Delantal protector marca Apron</v>
          </cell>
          <cell r="O1729" t="str">
            <v>EQUIPOS CLINICOS</v>
          </cell>
          <cell r="P1729">
            <v>89250</v>
          </cell>
          <cell r="T1729" t="str">
            <v>Bueno</v>
          </cell>
          <cell r="U1729" t="str">
            <v>Apron</v>
          </cell>
        </row>
        <row r="1730">
          <cell r="J1730" t="str">
            <v>42-05-02-01-1722</v>
          </cell>
          <cell r="K1730" t="str">
            <v>42-3117</v>
          </cell>
          <cell r="L1730" t="str">
            <v>42-05-02-01-1722</v>
          </cell>
          <cell r="M1730" t="str">
            <v>Delantal protector marca Apron</v>
          </cell>
          <cell r="O1730" t="str">
            <v>EQUIPOS CLINICOS</v>
          </cell>
          <cell r="P1730">
            <v>89250</v>
          </cell>
          <cell r="T1730" t="str">
            <v>Bueno</v>
          </cell>
          <cell r="U1730" t="str">
            <v>Apron</v>
          </cell>
        </row>
        <row r="1731">
          <cell r="J1731" t="str">
            <v>42-05-02-01-1723</v>
          </cell>
          <cell r="K1731" t="str">
            <v>42-3307</v>
          </cell>
          <cell r="L1731" t="str">
            <v>42-05-02-01-1723</v>
          </cell>
          <cell r="M1731" t="str">
            <v>Delantal protector marca Apron</v>
          </cell>
          <cell r="O1731" t="str">
            <v>EQUIPOS CLINICOS</v>
          </cell>
          <cell r="P1731">
            <v>89250</v>
          </cell>
          <cell r="T1731" t="str">
            <v>Bueno</v>
          </cell>
          <cell r="U1731" t="str">
            <v>Apron</v>
          </cell>
        </row>
        <row r="1732">
          <cell r="J1732" t="str">
            <v>42-04-03-00-1724</v>
          </cell>
          <cell r="K1732" t="str">
            <v>42-3483</v>
          </cell>
          <cell r="L1732" t="str">
            <v>42-04-03-00-1724</v>
          </cell>
          <cell r="M1732" t="str">
            <v>Escritorio de computacion con 1 cajon, 1 bandeja colo nogal con plomo  de 121x75x61</v>
          </cell>
          <cell r="O1732" t="str">
            <v>ESCRITORIOS</v>
          </cell>
          <cell r="P1732">
            <v>89000</v>
          </cell>
          <cell r="T1732" t="str">
            <v>Bueno</v>
          </cell>
          <cell r="U1732" t="str">
            <v>N/T</v>
          </cell>
        </row>
        <row r="1733">
          <cell r="J1733" t="str">
            <v>42-04-01-00-1725</v>
          </cell>
          <cell r="K1733" t="str">
            <v>42-1148</v>
          </cell>
          <cell r="L1733" t="str">
            <v>42-04-01-00-1725</v>
          </cell>
          <cell r="M1733" t="str">
            <v>Mesón de formalita color blanco con patas de fierro de 1,70x 90 x 93 cms.</v>
          </cell>
          <cell r="O1733" t="str">
            <v>MESAS</v>
          </cell>
          <cell r="P1733">
            <v>79600</v>
          </cell>
          <cell r="T1733" t="str">
            <v>Bueno</v>
          </cell>
          <cell r="U1733" t="str">
            <v>N/T</v>
          </cell>
        </row>
        <row r="1734">
          <cell r="J1734" t="str">
            <v>42-04-07-00-1726</v>
          </cell>
          <cell r="K1734" t="str">
            <v>42-2280</v>
          </cell>
          <cell r="L1734" t="str">
            <v>42-04-07-00-1726</v>
          </cell>
          <cell r="M1734" t="str">
            <v>Banca de madera color celeste 70x29x45 cms.</v>
          </cell>
          <cell r="O1734" t="str">
            <v>OTROS</v>
          </cell>
          <cell r="P1734">
            <v>79011</v>
          </cell>
          <cell r="T1734" t="str">
            <v>Bueno</v>
          </cell>
          <cell r="U1734" t="str">
            <v>N/T</v>
          </cell>
        </row>
        <row r="1735">
          <cell r="J1735" t="str">
            <v>42-04-07-00-1727</v>
          </cell>
          <cell r="K1735" t="str">
            <v>42-1160</v>
          </cell>
          <cell r="L1735" t="str">
            <v>42-04-07-00-1727</v>
          </cell>
          <cell r="M1735" t="str">
            <v>Percha de madera 3 ganchos color café</v>
          </cell>
          <cell r="O1735" t="str">
            <v>OTROS</v>
          </cell>
          <cell r="P1735">
            <v>30000</v>
          </cell>
          <cell r="T1735" t="str">
            <v>Bueno</v>
          </cell>
          <cell r="U1735" t="str">
            <v>N/T</v>
          </cell>
        </row>
        <row r="1736">
          <cell r="J1736" t="str">
            <v>42-04-06-00-1728</v>
          </cell>
          <cell r="K1736" t="str">
            <v>42-3308</v>
          </cell>
          <cell r="L1736" t="str">
            <v>42-04-06-00-1728</v>
          </cell>
          <cell r="M1736" t="str">
            <v xml:space="preserve">Repisa masisa enchapada 2 compartimentos </v>
          </cell>
          <cell r="O1736" t="str">
            <v>REPISA</v>
          </cell>
          <cell r="P1736">
            <v>30000</v>
          </cell>
          <cell r="T1736" t="str">
            <v>Bueno</v>
          </cell>
          <cell r="U1736" t="str">
            <v>N/T</v>
          </cell>
        </row>
        <row r="1737">
          <cell r="J1737" t="str">
            <v>42-04-02-00-1729</v>
          </cell>
          <cell r="K1737" t="str">
            <v>42-1817</v>
          </cell>
          <cell r="L1737" t="str">
            <v>42-04-02-00-1729</v>
          </cell>
          <cell r="M1737" t="str">
            <v>Silla giratoria Tyson fija , 5 ruedas color azul</v>
          </cell>
          <cell r="O1737" t="str">
            <v>SILLAS</v>
          </cell>
          <cell r="P1737">
            <v>42500</v>
          </cell>
          <cell r="T1737" t="str">
            <v>Bueno</v>
          </cell>
          <cell r="U1737" t="str">
            <v>N/T</v>
          </cell>
        </row>
        <row r="1738">
          <cell r="J1738" t="str">
            <v>42-04-02-00-1730</v>
          </cell>
          <cell r="K1738" t="str">
            <v>42-1411</v>
          </cell>
          <cell r="L1738" t="str">
            <v>42-04-02-00-1730</v>
          </cell>
          <cell r="M1738" t="str">
            <v>Silla giratoria regulable con piston de aire color plomo</v>
          </cell>
          <cell r="O1738" t="str">
            <v>SILLAS</v>
          </cell>
          <cell r="P1738">
            <v>42500</v>
          </cell>
          <cell r="T1738" t="str">
            <v>Bueno</v>
          </cell>
          <cell r="U1738" t="str">
            <v>N/T</v>
          </cell>
        </row>
        <row r="1739">
          <cell r="J1739" t="str">
            <v>42-04-02-00-1731</v>
          </cell>
          <cell r="K1739" t="str">
            <v>42-2883</v>
          </cell>
          <cell r="L1739" t="str">
            <v>42-04-02-00-1731</v>
          </cell>
          <cell r="M1739" t="str">
            <v>Silla madera barniz natural</v>
          </cell>
          <cell r="O1739" t="str">
            <v>SILLAS</v>
          </cell>
          <cell r="P1739">
            <v>6902</v>
          </cell>
          <cell r="T1739" t="str">
            <v>Bueno</v>
          </cell>
          <cell r="U1739" t="str">
            <v>N/T</v>
          </cell>
        </row>
        <row r="1740">
          <cell r="J1740" t="str">
            <v>42-04-02-00-1732</v>
          </cell>
          <cell r="K1740" t="str">
            <v>42-1353</v>
          </cell>
          <cell r="L1740" t="str">
            <v>42-04-02-00-1732</v>
          </cell>
          <cell r="M1740" t="str">
            <v>Silla alta mixta color café</v>
          </cell>
          <cell r="O1740" t="str">
            <v>SILLAS</v>
          </cell>
          <cell r="P1740">
            <v>6902</v>
          </cell>
          <cell r="T1740" t="str">
            <v>Bueno</v>
          </cell>
          <cell r="U1740" t="str">
            <v>N/T</v>
          </cell>
        </row>
        <row r="1741">
          <cell r="J1741" t="str">
            <v>42-04-02-00-1733</v>
          </cell>
          <cell r="K1741" t="str">
            <v>42-3468</v>
          </cell>
          <cell r="L1741" t="str">
            <v>42-04-02-00-1733</v>
          </cell>
          <cell r="M1741" t="str">
            <v>Silla computacion c/apoyo de brazos color azul</v>
          </cell>
          <cell r="O1741" t="str">
            <v>SILLAS</v>
          </cell>
          <cell r="P1741">
            <v>42500</v>
          </cell>
          <cell r="T1741" t="str">
            <v>Bueno</v>
          </cell>
          <cell r="U1741" t="str">
            <v>N/T</v>
          </cell>
        </row>
        <row r="1742">
          <cell r="J1742" t="str">
            <v>42-05-02-01-1734</v>
          </cell>
          <cell r="K1742" t="str">
            <v>42-2219</v>
          </cell>
          <cell r="L1742" t="str">
            <v>42-05-02-01-1734</v>
          </cell>
          <cell r="M1742" t="str">
            <v>Escabel mixto color negro</v>
          </cell>
          <cell r="O1742" t="str">
            <v>EQUIPOS CLINICOS</v>
          </cell>
          <cell r="P1742">
            <v>17850</v>
          </cell>
          <cell r="T1742" t="str">
            <v>Bueno</v>
          </cell>
          <cell r="U1742" t="str">
            <v>N/T</v>
          </cell>
        </row>
        <row r="1743">
          <cell r="J1743" t="str">
            <v>42-05-02-05-1735</v>
          </cell>
          <cell r="K1743" t="str">
            <v>42-2513</v>
          </cell>
          <cell r="L1743" t="str">
            <v>42-05-02-05-1735</v>
          </cell>
          <cell r="M1743" t="str">
            <v>Extintor incendio tipo Dioxido carbono 4 Kgs.</v>
          </cell>
          <cell r="O1743" t="str">
            <v>EQUIPOS DE SEGURIDAD</v>
          </cell>
          <cell r="P1743">
            <v>39553</v>
          </cell>
          <cell r="T1743" t="str">
            <v>Bueno</v>
          </cell>
          <cell r="U1743" t="str">
            <v>N/T</v>
          </cell>
        </row>
        <row r="1744">
          <cell r="J1744" t="str">
            <v>42-05-02-01-1736</v>
          </cell>
          <cell r="K1744" t="str">
            <v>42-2899</v>
          </cell>
          <cell r="L1744" t="str">
            <v>42-05-02-01-1736</v>
          </cell>
          <cell r="M1744" t="str">
            <v>Negatoscopio de 49x16x65 cms.</v>
          </cell>
          <cell r="O1744" t="str">
            <v>EQUIPOS CLINICOS</v>
          </cell>
          <cell r="P1744">
            <v>46291</v>
          </cell>
          <cell r="T1744" t="str">
            <v>Bueno</v>
          </cell>
          <cell r="U1744" t="str">
            <v>N/T</v>
          </cell>
        </row>
        <row r="1745">
          <cell r="J1745" t="str">
            <v>42-03-00-00-1737</v>
          </cell>
          <cell r="K1745" t="str">
            <v>42-2413</v>
          </cell>
          <cell r="L1745" t="str">
            <v>42-03-00-00-1737</v>
          </cell>
          <cell r="M1745" t="str">
            <v>Ambulancia marca Mercedes Benz modelo Sprinter 313 CDI motor Nº 61198170044356 Patente  ZT - 54-44</v>
          </cell>
          <cell r="O1745" t="str">
            <v>VEHICULOS</v>
          </cell>
          <cell r="P1745">
            <v>20000000</v>
          </cell>
          <cell r="T1745" t="str">
            <v>Bueno</v>
          </cell>
          <cell r="U1745" t="str">
            <v>N/T</v>
          </cell>
        </row>
        <row r="1746">
          <cell r="J1746" t="str">
            <v>42-03-02-00-1738</v>
          </cell>
          <cell r="K1746" t="str">
            <v>42-2414</v>
          </cell>
          <cell r="L1746" t="str">
            <v>42-03-02-00-1738</v>
          </cell>
          <cell r="M1746" t="str">
            <v>Radio con antena y parlantes</v>
          </cell>
          <cell r="O1746" t="str">
            <v>EQUIPOS DE VEHICULO</v>
          </cell>
          <cell r="P1746">
            <v>17000</v>
          </cell>
          <cell r="T1746" t="str">
            <v>Bueno</v>
          </cell>
          <cell r="U1746" t="str">
            <v>N/T</v>
          </cell>
        </row>
        <row r="1747">
          <cell r="J1747" t="str">
            <v>42-05-02-03-1739</v>
          </cell>
          <cell r="K1747" t="str">
            <v>42-2415</v>
          </cell>
          <cell r="L1747" t="str">
            <v>42-05-02-03-1739</v>
          </cell>
          <cell r="M1747" t="str">
            <v>Radio transmisor VHF 5100 Motorola con pera</v>
          </cell>
          <cell r="O1747" t="str">
            <v>EQUIPOS DE COMUNICACIÓN</v>
          </cell>
          <cell r="P1747">
            <v>160000</v>
          </cell>
          <cell r="T1747" t="str">
            <v>Bueno</v>
          </cell>
          <cell r="U1747" t="str">
            <v>N/T</v>
          </cell>
        </row>
        <row r="1748">
          <cell r="J1748" t="str">
            <v>42-05-02-05-1740</v>
          </cell>
          <cell r="K1748" t="str">
            <v>42-2821</v>
          </cell>
          <cell r="L1748" t="str">
            <v>42-05-02-05-1740</v>
          </cell>
          <cell r="M1748" t="str">
            <v>Extintor incendio tipo ABC 4 kgs.</v>
          </cell>
          <cell r="O1748" t="str">
            <v>EQUIPOS DE SEGURIDAD</v>
          </cell>
          <cell r="P1748">
            <v>25000</v>
          </cell>
          <cell r="T1748" t="str">
            <v>Bueno</v>
          </cell>
          <cell r="U1748" t="str">
            <v>N/T</v>
          </cell>
        </row>
        <row r="1749">
          <cell r="J1749" t="str">
            <v>42-05-01-01-1741</v>
          </cell>
          <cell r="K1749" t="str">
            <v>42-1615</v>
          </cell>
          <cell r="L1749" t="str">
            <v>42-05-01-01-1741</v>
          </cell>
          <cell r="M1749" t="str">
            <v>Refrigerador No Frost R-D 360 marca Sindelen</v>
          </cell>
          <cell r="O1749" t="str">
            <v>EQUIPO DE OFICINA</v>
          </cell>
          <cell r="P1749">
            <v>154987</v>
          </cell>
          <cell r="T1749" t="str">
            <v>Mala</v>
          </cell>
          <cell r="U1749" t="str">
            <v>Sindelen</v>
          </cell>
        </row>
        <row r="1750">
          <cell r="J1750" t="str">
            <v>42-05-01-01-1742</v>
          </cell>
          <cell r="K1750" t="str">
            <v>42-2656</v>
          </cell>
          <cell r="L1750" t="str">
            <v>42-05-01-01-1742</v>
          </cell>
          <cell r="M1750" t="str">
            <v>Refrigerador marca Mademsa 2 puertas</v>
          </cell>
          <cell r="O1750" t="str">
            <v>EQUIPO DE OFICINA</v>
          </cell>
          <cell r="P1750">
            <v>94232</v>
          </cell>
          <cell r="T1750" t="str">
            <v>Buena</v>
          </cell>
          <cell r="U1750" t="str">
            <v>Mademsa</v>
          </cell>
        </row>
        <row r="1751">
          <cell r="J1751" t="str">
            <v>42-05-01-01-1743</v>
          </cell>
          <cell r="K1751" t="str">
            <v>42-1357</v>
          </cell>
          <cell r="L1751" t="str">
            <v>42-05-01-01-1743</v>
          </cell>
          <cell r="M1751" t="str">
            <v>Horno microondas marca Sindelen</v>
          </cell>
          <cell r="N1751">
            <v>1</v>
          </cell>
          <cell r="O1751" t="str">
            <v>EQUIPO DE OFICINA</v>
          </cell>
          <cell r="P1751">
            <v>44018</v>
          </cell>
          <cell r="T1751" t="str">
            <v>Buena</v>
          </cell>
          <cell r="U1751" t="str">
            <v>Sindelen</v>
          </cell>
        </row>
        <row r="1752">
          <cell r="J1752" t="str">
            <v>42-05-02-02-1744</v>
          </cell>
          <cell r="K1752" t="str">
            <v>42-1216</v>
          </cell>
          <cell r="L1752" t="str">
            <v>42-05-02-02-1744</v>
          </cell>
          <cell r="M1752" t="str">
            <v>Cocina a gas 4 platos marca Mademsa</v>
          </cell>
          <cell r="N1752">
            <v>1</v>
          </cell>
          <cell r="O1752" t="str">
            <v>EQUIPOS DE COCINA</v>
          </cell>
          <cell r="P1752">
            <v>159980</v>
          </cell>
          <cell r="T1752" t="str">
            <v>Buena</v>
          </cell>
          <cell r="U1752" t="str">
            <v>Mademsa</v>
          </cell>
        </row>
        <row r="1753">
          <cell r="J1753" t="str">
            <v>42-04-01-00-1745</v>
          </cell>
          <cell r="K1753" t="str">
            <v>42-2308</v>
          </cell>
          <cell r="L1753" t="str">
            <v>42-04-01-00-1745</v>
          </cell>
          <cell r="M1753" t="str">
            <v>Mesa casino 75x120 cms., cubierta de formalita crema</v>
          </cell>
          <cell r="O1753" t="str">
            <v>MESAS</v>
          </cell>
          <cell r="P1753">
            <v>36589</v>
          </cell>
          <cell r="T1753" t="str">
            <v>Buena</v>
          </cell>
          <cell r="U1753" t="str">
            <v>N/T</v>
          </cell>
        </row>
        <row r="1754">
          <cell r="J1754" t="str">
            <v>42-04-01-00-1746</v>
          </cell>
          <cell r="K1754" t="str">
            <v>42-1318</v>
          </cell>
          <cell r="L1754" t="str">
            <v>42-04-01-00-1746</v>
          </cell>
          <cell r="M1754" t="str">
            <v>Mesa casino 75x120 cms., cubierta de formalita crema</v>
          </cell>
          <cell r="O1754" t="str">
            <v>MESAS</v>
          </cell>
          <cell r="P1754">
            <v>36589</v>
          </cell>
          <cell r="T1754" t="str">
            <v>Buena</v>
          </cell>
          <cell r="U1754" t="str">
            <v>N/T</v>
          </cell>
        </row>
        <row r="1755">
          <cell r="J1755" t="str">
            <v>42-04-07-00-1747</v>
          </cell>
          <cell r="K1755" t="str">
            <v>42-184</v>
          </cell>
          <cell r="L1755" t="str">
            <v>42-04-07-00-1747</v>
          </cell>
          <cell r="M1755" t="str">
            <v>Piso metálico giratorio color blanco</v>
          </cell>
          <cell r="O1755" t="str">
            <v>OTROS</v>
          </cell>
          <cell r="P1755">
            <v>25490</v>
          </cell>
          <cell r="T1755" t="str">
            <v>Buena</v>
          </cell>
          <cell r="U1755" t="str">
            <v>N/T</v>
          </cell>
        </row>
        <row r="1756">
          <cell r="J1756" t="str">
            <v>42-04-02-00-1748</v>
          </cell>
          <cell r="K1756" t="str">
            <v>42-907</v>
          </cell>
          <cell r="L1756" t="str">
            <v>42-04-02-00-1748</v>
          </cell>
          <cell r="M1756" t="str">
            <v>Silla mixta asiento y respaldo en formalita crema</v>
          </cell>
          <cell r="O1756" t="str">
            <v>SILLAS</v>
          </cell>
          <cell r="P1756">
            <v>21554</v>
          </cell>
          <cell r="T1756" t="str">
            <v>Buena</v>
          </cell>
          <cell r="U1756" t="str">
            <v>N/T</v>
          </cell>
        </row>
        <row r="1757">
          <cell r="J1757" t="str">
            <v>42-04-02-00-1749</v>
          </cell>
          <cell r="K1757" t="str">
            <v>42-1539</v>
          </cell>
          <cell r="L1757" t="str">
            <v>42-04-02-00-1749</v>
          </cell>
          <cell r="M1757" t="str">
            <v>Silla mixta asiento y respaldo en formalita</v>
          </cell>
          <cell r="O1757" t="str">
            <v>SILLAS</v>
          </cell>
          <cell r="P1757">
            <v>21554</v>
          </cell>
          <cell r="T1757" t="str">
            <v>Buena</v>
          </cell>
          <cell r="U1757" t="str">
            <v>N/T</v>
          </cell>
        </row>
        <row r="1758">
          <cell r="J1758" t="str">
            <v>42-04-02-00-1750</v>
          </cell>
          <cell r="K1758" t="str">
            <v>42-1523</v>
          </cell>
          <cell r="L1758" t="str">
            <v>42-04-02-00-1750</v>
          </cell>
          <cell r="M1758" t="str">
            <v>Silla mixta asiento y respaldo en formalita crema</v>
          </cell>
          <cell r="O1758" t="str">
            <v>SILLAS</v>
          </cell>
          <cell r="P1758">
            <v>21554</v>
          </cell>
          <cell r="T1758" t="str">
            <v>Buena</v>
          </cell>
          <cell r="U1758" t="str">
            <v>N/T</v>
          </cell>
        </row>
        <row r="1759">
          <cell r="J1759" t="str">
            <v>42-04-02-00-1751</v>
          </cell>
          <cell r="K1759" t="str">
            <v>42-3201</v>
          </cell>
          <cell r="L1759" t="str">
            <v>42-04-02-00-1751</v>
          </cell>
          <cell r="M1759" t="str">
            <v>Silla mixta asiento y respaldo en formalita crema</v>
          </cell>
          <cell r="O1759" t="str">
            <v>SILLAS</v>
          </cell>
          <cell r="P1759">
            <v>21554</v>
          </cell>
          <cell r="T1759" t="str">
            <v>Buena</v>
          </cell>
          <cell r="U1759" t="str">
            <v>N/T</v>
          </cell>
        </row>
        <row r="1760">
          <cell r="J1760" t="str">
            <v>42-04-02-00-1752</v>
          </cell>
          <cell r="K1760" t="str">
            <v>42-317</v>
          </cell>
          <cell r="L1760" t="str">
            <v>42-04-02-00-1752</v>
          </cell>
          <cell r="M1760" t="str">
            <v>Silla mixta asiento y respaldo en formalita crema</v>
          </cell>
          <cell r="O1760" t="str">
            <v>SILLAS</v>
          </cell>
          <cell r="P1760">
            <v>21554</v>
          </cell>
          <cell r="T1760" t="str">
            <v>Buena</v>
          </cell>
          <cell r="U1760" t="str">
            <v>N/T</v>
          </cell>
        </row>
        <row r="1761">
          <cell r="J1761" t="str">
            <v>42-04-02-00-1753</v>
          </cell>
          <cell r="K1761" t="str">
            <v>42-916</v>
          </cell>
          <cell r="L1761" t="str">
            <v>42-04-02-00-1753</v>
          </cell>
          <cell r="M1761" t="str">
            <v>Silla mixta asiento y respaldo en formalita crema</v>
          </cell>
          <cell r="O1761" t="str">
            <v>SILLAS</v>
          </cell>
          <cell r="P1761">
            <v>21554</v>
          </cell>
          <cell r="T1761" t="str">
            <v>Buena</v>
          </cell>
          <cell r="U1761" t="str">
            <v>N/T</v>
          </cell>
        </row>
        <row r="1762">
          <cell r="J1762" t="str">
            <v>42-04-02-00-1754</v>
          </cell>
          <cell r="K1762" t="str">
            <v>42-1537</v>
          </cell>
          <cell r="L1762" t="str">
            <v>42-04-02-00-1754</v>
          </cell>
          <cell r="M1762" t="str">
            <v>Silla mixta asiento y respaldo en formalita</v>
          </cell>
          <cell r="O1762" t="str">
            <v>SILLAS</v>
          </cell>
          <cell r="P1762">
            <v>21554</v>
          </cell>
          <cell r="T1762" t="str">
            <v>Buena</v>
          </cell>
          <cell r="U1762" t="str">
            <v>N/T</v>
          </cell>
        </row>
        <row r="1763">
          <cell r="J1763" t="str">
            <v>42-04-02-00-1755</v>
          </cell>
          <cell r="K1763" t="str">
            <v>42-925</v>
          </cell>
          <cell r="L1763" t="str">
            <v>42-04-02-00-1755</v>
          </cell>
          <cell r="M1763" t="str">
            <v>Silla mixta asiento y respaldo en formalita crema</v>
          </cell>
          <cell r="O1763" t="str">
            <v>SILLAS</v>
          </cell>
          <cell r="P1763">
            <v>21554</v>
          </cell>
          <cell r="T1763" t="str">
            <v>Buena</v>
          </cell>
          <cell r="U1763" t="str">
            <v>N/T</v>
          </cell>
        </row>
        <row r="1764">
          <cell r="J1764" t="str">
            <v>42-04-04-00-1756</v>
          </cell>
          <cell r="K1764" t="str">
            <v>42-1164</v>
          </cell>
          <cell r="L1764" t="str">
            <v>42-04-04-00-1756</v>
          </cell>
          <cell r="M1764" t="str">
            <v>Lavaplatos enlozado blanco con 1 llave, 1 mueble de cholguan y formalita  con 1 puerta de 169x59x79 cms.</v>
          </cell>
          <cell r="O1764" t="str">
            <v>MUEBLES DE COCINA</v>
          </cell>
          <cell r="P1764">
            <v>104509</v>
          </cell>
          <cell r="T1764" t="str">
            <v>Buena</v>
          </cell>
          <cell r="U1764" t="str">
            <v>N/T</v>
          </cell>
        </row>
        <row r="1765">
          <cell r="J1765" t="str">
            <v>42-04-06-00-1757</v>
          </cell>
          <cell r="K1765" t="str">
            <v>42-2278</v>
          </cell>
          <cell r="L1765" t="str">
            <v>42-04-06-00-1757</v>
          </cell>
          <cell r="M1765" t="str">
            <v>Repisa de formalita blanca con 2 cadenas, 2 soportes 50x40 cms.</v>
          </cell>
          <cell r="O1765" t="str">
            <v>REPISA</v>
          </cell>
          <cell r="P1765">
            <v>36140</v>
          </cell>
          <cell r="T1765" t="str">
            <v>Buena</v>
          </cell>
          <cell r="U1765" t="str">
            <v>N/T</v>
          </cell>
        </row>
        <row r="1766">
          <cell r="J1766" t="str">
            <v>42-04-07-00-1758</v>
          </cell>
          <cell r="K1766" t="str">
            <v>42-562</v>
          </cell>
          <cell r="L1766" t="str">
            <v>42-04-07-00-1758</v>
          </cell>
          <cell r="M1766" t="str">
            <v>Pintura al óleo marco café oscuro 68x110 cms.</v>
          </cell>
          <cell r="O1766" t="str">
            <v>OTROS</v>
          </cell>
          <cell r="P1766">
            <v>10000</v>
          </cell>
          <cell r="T1766" t="str">
            <v>Buena</v>
          </cell>
          <cell r="U1766" t="str">
            <v>N/T</v>
          </cell>
        </row>
        <row r="1767">
          <cell r="J1767" t="str">
            <v>42-04-07-00-1759</v>
          </cell>
          <cell r="K1767" t="str">
            <v>42-563</v>
          </cell>
          <cell r="L1767" t="str">
            <v>42-04-07-00-1759</v>
          </cell>
          <cell r="M1767" t="str">
            <v>Pintura al óleo marco café oscuro 68x110 cms.</v>
          </cell>
          <cell r="O1767" t="str">
            <v>OTROS</v>
          </cell>
          <cell r="P1767">
            <v>10000</v>
          </cell>
          <cell r="T1767" t="str">
            <v>Buena</v>
          </cell>
          <cell r="U1767" t="str">
            <v>N/T</v>
          </cell>
        </row>
        <row r="1768">
          <cell r="J1768" t="str">
            <v>42-04-07-00-1760</v>
          </cell>
          <cell r="K1768" t="str">
            <v>42-2523</v>
          </cell>
          <cell r="L1768" t="str">
            <v>42-04-07-00-1760</v>
          </cell>
          <cell r="M1768" t="str">
            <v>Mural trupan con 2 puertas vidrio corredizo 120x70 cms.</v>
          </cell>
          <cell r="O1768" t="str">
            <v>OTROS</v>
          </cell>
          <cell r="P1768">
            <v>24935</v>
          </cell>
          <cell r="T1768" t="str">
            <v>Buena</v>
          </cell>
          <cell r="U1768" t="str">
            <v>N/T</v>
          </cell>
        </row>
        <row r="1769">
          <cell r="J1769" t="str">
            <v>42-04-06-00-1761</v>
          </cell>
          <cell r="K1769" t="str">
            <v>42-1682</v>
          </cell>
          <cell r="L1769" t="str">
            <v>42-04-06-00-1761</v>
          </cell>
          <cell r="M1769" t="str">
            <v>Mueble melamina blanco con 2 puertas tipo closet 120x52x190 cms.</v>
          </cell>
          <cell r="O1769" t="str">
            <v>REPISA</v>
          </cell>
          <cell r="P1769">
            <v>96546</v>
          </cell>
          <cell r="T1769" t="str">
            <v>Buena</v>
          </cell>
          <cell r="U1769" t="str">
            <v>N/T</v>
          </cell>
        </row>
        <row r="1770">
          <cell r="J1770" t="str">
            <v>42-04-06-00-1762</v>
          </cell>
          <cell r="K1770" t="str">
            <v>42-2266</v>
          </cell>
          <cell r="L1770" t="str">
            <v>42-04-06-00-1762</v>
          </cell>
          <cell r="M1770" t="str">
            <v>Mueble melamina blanco con 2 puertas c / llave 80x45x162 cms.</v>
          </cell>
          <cell r="O1770" t="str">
            <v>REPISA</v>
          </cell>
          <cell r="P1770">
            <v>65984</v>
          </cell>
          <cell r="T1770" t="str">
            <v>Buena</v>
          </cell>
          <cell r="U1770" t="str">
            <v>N/T</v>
          </cell>
        </row>
        <row r="1771">
          <cell r="J1771" t="str">
            <v>42-04-07-00-1763</v>
          </cell>
          <cell r="K1771" t="str">
            <v>42-2810</v>
          </cell>
          <cell r="L1771" t="str">
            <v>42-04-07-00-1763</v>
          </cell>
          <cell r="M1771" t="str">
            <v>Basurero grande marca Omnium plomo con tapa color burdeo y ruedas</v>
          </cell>
          <cell r="O1771" t="str">
            <v>OTROS</v>
          </cell>
          <cell r="P1771">
            <v>5000</v>
          </cell>
          <cell r="T1771" t="str">
            <v>Buena</v>
          </cell>
          <cell r="U1771" t="str">
            <v>Omnium</v>
          </cell>
        </row>
        <row r="1772">
          <cell r="J1772" t="str">
            <v>42-05-02-05-1764</v>
          </cell>
          <cell r="K1772" t="str">
            <v>42-2684</v>
          </cell>
          <cell r="L1772" t="str">
            <v>42-05-02-05-1764</v>
          </cell>
          <cell r="M1772" t="str">
            <v>Extintor incendio tipo ABC 6 Kgs.</v>
          </cell>
          <cell r="O1772" t="str">
            <v>EQUIPOS DE SEGURIDAD</v>
          </cell>
          <cell r="P1772">
            <v>28900</v>
          </cell>
          <cell r="T1772" t="str">
            <v>Buena</v>
          </cell>
          <cell r="U1772" t="str">
            <v>N/T</v>
          </cell>
        </row>
        <row r="1773">
          <cell r="J1773" t="str">
            <v>42-04-07-00-1765</v>
          </cell>
          <cell r="K1773" t="str">
            <v>42-2834</v>
          </cell>
          <cell r="L1773" t="str">
            <v>42-04-07-00-1765</v>
          </cell>
          <cell r="M1773" t="str">
            <v>Basurero plástico marca Omnium color plomo c/tapa burdeo con ruedas</v>
          </cell>
          <cell r="O1773" t="str">
            <v>OTROS</v>
          </cell>
          <cell r="P1773">
            <v>5000</v>
          </cell>
          <cell r="T1773" t="str">
            <v>Buena</v>
          </cell>
          <cell r="U1773" t="str">
            <v>Omnium</v>
          </cell>
        </row>
        <row r="1774">
          <cell r="J1774" t="str">
            <v>42-04-07-00-1766</v>
          </cell>
          <cell r="K1774" t="str">
            <v>42-2835</v>
          </cell>
          <cell r="L1774" t="str">
            <v>42-04-07-00-1766</v>
          </cell>
          <cell r="M1774" t="str">
            <v>Basurero plástico marca Omnium color plomo c/tapa burdeo con ruedas</v>
          </cell>
          <cell r="O1774" t="str">
            <v>OTROS</v>
          </cell>
          <cell r="P1774">
            <v>5000</v>
          </cell>
          <cell r="T1774" t="str">
            <v>Buena</v>
          </cell>
          <cell r="U1774" t="str">
            <v>N/T</v>
          </cell>
        </row>
        <row r="1775">
          <cell r="J1775" t="str">
            <v>42-04-07-00-1767</v>
          </cell>
          <cell r="K1775" t="str">
            <v>42-2836</v>
          </cell>
          <cell r="L1775" t="str">
            <v>42-04-07-00-1767</v>
          </cell>
          <cell r="M1775" t="str">
            <v>Basurero plástico marca Omnium color plomo c/tapa burdeo con ruedas</v>
          </cell>
          <cell r="O1775" t="str">
            <v>OTROS</v>
          </cell>
          <cell r="P1775">
            <v>5000</v>
          </cell>
          <cell r="T1775" t="str">
            <v>Buena</v>
          </cell>
          <cell r="U1775" t="str">
            <v>Omnium</v>
          </cell>
        </row>
        <row r="1776">
          <cell r="J1776" t="str">
            <v>42-04-07-00-1768</v>
          </cell>
          <cell r="K1776" t="str">
            <v>42-2837</v>
          </cell>
          <cell r="L1776" t="str">
            <v>42-04-07-00-1768</v>
          </cell>
          <cell r="M1776" t="str">
            <v>Basurero plástico marca Omnium color plomo c/tapa burdeo con ruedas</v>
          </cell>
          <cell r="O1776" t="str">
            <v>OTROS</v>
          </cell>
          <cell r="P1776">
            <v>5000</v>
          </cell>
          <cell r="T1776" t="str">
            <v>Buena</v>
          </cell>
          <cell r="U1776" t="str">
            <v>Omnium</v>
          </cell>
        </row>
        <row r="1777">
          <cell r="J1777" t="str">
            <v>42-04-07-00-1769</v>
          </cell>
          <cell r="K1777" t="str">
            <v>42-2838</v>
          </cell>
          <cell r="L1777" t="str">
            <v>42-04-07-00-1769</v>
          </cell>
          <cell r="M1777" t="str">
            <v>Basurero plástico marca Omnium color plomo c/tapa burdeo con ruedas</v>
          </cell>
          <cell r="O1777" t="str">
            <v>OTROS</v>
          </cell>
          <cell r="P1777">
            <v>5000</v>
          </cell>
          <cell r="T1777" t="str">
            <v>Buena</v>
          </cell>
          <cell r="U1777" t="str">
            <v>Omnium</v>
          </cell>
        </row>
        <row r="1778">
          <cell r="J1778" t="str">
            <v>42-04-07-00-1770</v>
          </cell>
          <cell r="K1778" t="str">
            <v>42-2839</v>
          </cell>
          <cell r="L1778" t="str">
            <v>42-04-07-00-1770</v>
          </cell>
          <cell r="M1778" t="str">
            <v>Basurero plástico marca Omnium color plomo c/tapa burdeo con ruedas</v>
          </cell>
          <cell r="O1778" t="str">
            <v>OTROS</v>
          </cell>
          <cell r="P1778">
            <v>5000</v>
          </cell>
          <cell r="T1778" t="str">
            <v>Buena</v>
          </cell>
          <cell r="U1778" t="str">
            <v>Omnium</v>
          </cell>
        </row>
        <row r="1779">
          <cell r="J1779" t="str">
            <v>42-04-07-00-1771</v>
          </cell>
          <cell r="K1779" t="str">
            <v>42-2840</v>
          </cell>
          <cell r="L1779" t="str">
            <v>42-04-07-00-1771</v>
          </cell>
          <cell r="M1779" t="str">
            <v>Basurero plástico marca Omnium color plomo c/tapa burdeo con ruedas</v>
          </cell>
          <cell r="O1779" t="str">
            <v>OTROS</v>
          </cell>
          <cell r="P1779">
            <v>5000</v>
          </cell>
          <cell r="T1779" t="str">
            <v>Buena</v>
          </cell>
          <cell r="U1779" t="str">
            <v>Omnium</v>
          </cell>
        </row>
        <row r="1780">
          <cell r="J1780" t="str">
            <v>42-04-07-00-1772</v>
          </cell>
          <cell r="K1780" t="str">
            <v>42-2841</v>
          </cell>
          <cell r="L1780" t="str">
            <v>42-04-07-00-1772</v>
          </cell>
          <cell r="M1780" t="str">
            <v>Basurero plástico marca Omnium color plomo c/tapa burdeo con ruedas</v>
          </cell>
          <cell r="O1780" t="str">
            <v>OTROS</v>
          </cell>
          <cell r="P1780">
            <v>5000</v>
          </cell>
          <cell r="T1780" t="str">
            <v>Buena</v>
          </cell>
          <cell r="U1780" t="str">
            <v>Omnium</v>
          </cell>
        </row>
        <row r="1781">
          <cell r="J1781" t="str">
            <v>42-04-07-00-1773</v>
          </cell>
          <cell r="K1781" t="str">
            <v>42-2842</v>
          </cell>
          <cell r="L1781" t="str">
            <v>42-04-07-00-1773</v>
          </cell>
          <cell r="M1781" t="str">
            <v>Basurero plástico marca Omnium color plomo c/tapa burdeo con ruedas</v>
          </cell>
          <cell r="O1781" t="str">
            <v>OTROS</v>
          </cell>
          <cell r="P1781">
            <v>5000</v>
          </cell>
          <cell r="T1781" t="str">
            <v>Buena</v>
          </cell>
          <cell r="U1781" t="str">
            <v>Omnium</v>
          </cell>
        </row>
        <row r="1782">
          <cell r="J1782" t="str">
            <v>42-04-07-00-1774</v>
          </cell>
          <cell r="K1782" t="str">
            <v>42-2843</v>
          </cell>
          <cell r="L1782" t="str">
            <v>42-04-07-00-1774</v>
          </cell>
          <cell r="M1782" t="str">
            <v>Basurero plástico marca Omnium color plomo c/tapa burdeo con ruedas</v>
          </cell>
          <cell r="O1782" t="str">
            <v>OTROS</v>
          </cell>
          <cell r="P1782">
            <v>5000</v>
          </cell>
          <cell r="T1782" t="str">
            <v>Buena</v>
          </cell>
          <cell r="U1782" t="str">
            <v>Omnium</v>
          </cell>
        </row>
        <row r="1783">
          <cell r="J1783" t="str">
            <v>42-04-07-00-1775</v>
          </cell>
          <cell r="K1783" t="str">
            <v>42-2844</v>
          </cell>
          <cell r="L1783" t="str">
            <v>42-04-07-00-1775</v>
          </cell>
          <cell r="M1783" t="str">
            <v>Basurero plástico marca Omnium color plomo c/tapa burdeo con ruedas</v>
          </cell>
          <cell r="O1783" t="str">
            <v>OTROS</v>
          </cell>
          <cell r="P1783">
            <v>5000</v>
          </cell>
          <cell r="T1783" t="str">
            <v>Buena</v>
          </cell>
          <cell r="U1783" t="str">
            <v>Omnium</v>
          </cell>
        </row>
        <row r="1784">
          <cell r="J1784" t="str">
            <v>42-05-02-05-1776</v>
          </cell>
          <cell r="K1784" t="str">
            <v>42-2845</v>
          </cell>
          <cell r="L1784" t="str">
            <v>42-05-02-05-1776</v>
          </cell>
          <cell r="M1784" t="str">
            <v>Equipo Red Húmeda color rojo</v>
          </cell>
          <cell r="N1784">
            <v>1</v>
          </cell>
          <cell r="O1784" t="str">
            <v>EQUIPOS DE SEGURIDAD</v>
          </cell>
          <cell r="P1784">
            <v>150000</v>
          </cell>
          <cell r="T1784" t="str">
            <v>Buena</v>
          </cell>
          <cell r="U1784" t="str">
            <v>N/T</v>
          </cell>
        </row>
        <row r="1785">
          <cell r="J1785" t="str">
            <v>42-05-01-01-1777</v>
          </cell>
          <cell r="K1785" t="str">
            <v>42-3528</v>
          </cell>
          <cell r="L1785" t="str">
            <v>42-05-01-01-1777</v>
          </cell>
          <cell r="M1785" t="str">
            <v>Microondas Mirror  2300 ME</v>
          </cell>
          <cell r="N1785">
            <v>1</v>
          </cell>
          <cell r="O1785" t="str">
            <v>EQUIPO DE OFICINA</v>
          </cell>
          <cell r="P1785">
            <v>63000</v>
          </cell>
          <cell r="T1785" t="str">
            <v>Bueno</v>
          </cell>
          <cell r="U1785" t="str">
            <v xml:space="preserve">Somela </v>
          </cell>
        </row>
        <row r="1786">
          <cell r="J1786" t="str">
            <v>42-04-07-00-1778</v>
          </cell>
          <cell r="K1786" t="str">
            <v>42-1256</v>
          </cell>
          <cell r="L1786" t="str">
            <v>42-04-07-00-1778</v>
          </cell>
          <cell r="M1786" t="str">
            <v>Silla banqueta Lahsen Home-Gym SPR 30</v>
          </cell>
          <cell r="N1786">
            <v>1</v>
          </cell>
          <cell r="O1786" t="str">
            <v>OTROS</v>
          </cell>
          <cell r="P1786">
            <v>100000</v>
          </cell>
          <cell r="T1786" t="str">
            <v>Regular</v>
          </cell>
          <cell r="U1786" t="str">
            <v>Lahsen</v>
          </cell>
        </row>
        <row r="1787">
          <cell r="J1787" t="str">
            <v>42-04-07-00-1779</v>
          </cell>
          <cell r="K1787" t="str">
            <v>42-1257</v>
          </cell>
          <cell r="L1787" t="str">
            <v>42-04-07-00-1779</v>
          </cell>
          <cell r="M1787" t="str">
            <v>Silla banqueta clásica Lahsen SPR-602</v>
          </cell>
          <cell r="N1787">
            <v>1</v>
          </cell>
          <cell r="O1787" t="str">
            <v>OTROS</v>
          </cell>
          <cell r="P1787">
            <v>100000</v>
          </cell>
          <cell r="T1787" t="str">
            <v>Regular</v>
          </cell>
          <cell r="U1787" t="str">
            <v>Lahsen</v>
          </cell>
        </row>
        <row r="1788">
          <cell r="J1788" t="str">
            <v>42-04-07-00-1780</v>
          </cell>
          <cell r="K1788" t="str">
            <v>42-1258</v>
          </cell>
          <cell r="L1788" t="str">
            <v>42-04-07-00-1780</v>
          </cell>
          <cell r="M1788" t="str">
            <v>Trotadora clásica CNS Supra Pro Fitness</v>
          </cell>
          <cell r="N1788" t="str">
            <v>GIMNASIO</v>
          </cell>
          <cell r="O1788" t="str">
            <v>OTROS</v>
          </cell>
          <cell r="P1788">
            <v>98000</v>
          </cell>
          <cell r="T1788" t="str">
            <v>Regular</v>
          </cell>
          <cell r="U1788" t="str">
            <v>Supra</v>
          </cell>
        </row>
        <row r="1789">
          <cell r="J1789" t="str">
            <v>42-04-07-00-1781</v>
          </cell>
          <cell r="K1789" t="str">
            <v>42-1259</v>
          </cell>
          <cell r="L1789" t="str">
            <v>42-04-07-00-1781</v>
          </cell>
          <cell r="M1789" t="str">
            <v>Barra Durubell con discos 34 Kgs.</v>
          </cell>
          <cell r="N1789" t="str">
            <v>GIMNASIO</v>
          </cell>
          <cell r="O1789" t="str">
            <v>OTROS</v>
          </cell>
          <cell r="P1789">
            <v>50000</v>
          </cell>
          <cell r="T1789" t="str">
            <v>Regular</v>
          </cell>
          <cell r="U1789" t="str">
            <v>Durubell</v>
          </cell>
        </row>
        <row r="1790">
          <cell r="J1790" t="str">
            <v>42-04-07-00-1782</v>
          </cell>
          <cell r="K1790" t="str">
            <v>42-1260</v>
          </cell>
          <cell r="L1790" t="str">
            <v>42-04-07-00-1782</v>
          </cell>
          <cell r="M1790" t="str">
            <v>Barra Durubell con discos 34 Kgs.</v>
          </cell>
          <cell r="N1790" t="str">
            <v>GIMNASIO</v>
          </cell>
          <cell r="O1790" t="str">
            <v>OTROS</v>
          </cell>
          <cell r="P1790">
            <v>50000</v>
          </cell>
          <cell r="T1790" t="str">
            <v>Regular</v>
          </cell>
          <cell r="U1790" t="str">
            <v>Durubell</v>
          </cell>
        </row>
        <row r="1791">
          <cell r="J1791" t="str">
            <v>42-04-07-00-1783</v>
          </cell>
          <cell r="K1791" t="str">
            <v>42-1261</v>
          </cell>
          <cell r="L1791" t="str">
            <v>42-04-07-00-1783</v>
          </cell>
          <cell r="M1791" t="str">
            <v>Máquina bogadora clásica Lahsen Tok-1</v>
          </cell>
          <cell r="N1791" t="str">
            <v>GIMNASIO</v>
          </cell>
          <cell r="O1791" t="str">
            <v>OTROS</v>
          </cell>
          <cell r="P1791">
            <v>70000</v>
          </cell>
          <cell r="T1791" t="str">
            <v>Malo</v>
          </cell>
          <cell r="U1791" t="str">
            <v>Lahsen</v>
          </cell>
        </row>
        <row r="1792">
          <cell r="J1792" t="str">
            <v>42-04-07-00-1784</v>
          </cell>
          <cell r="K1792" t="str">
            <v>42-1262</v>
          </cell>
          <cell r="L1792" t="str">
            <v>42-04-07-00-1784</v>
          </cell>
          <cell r="M1792" t="str">
            <v>Bicicleta ergonométrica Dual Yok</v>
          </cell>
          <cell r="N1792">
            <v>1</v>
          </cell>
          <cell r="O1792" t="str">
            <v>OTROS</v>
          </cell>
          <cell r="P1792">
            <v>65000</v>
          </cell>
          <cell r="T1792" t="str">
            <v>Regular</v>
          </cell>
          <cell r="U1792" t="str">
            <v>Dual Yok</v>
          </cell>
        </row>
        <row r="1793">
          <cell r="J1793" t="str">
            <v>42-04-07-00-1785</v>
          </cell>
          <cell r="K1793" t="str">
            <v>42-1265</v>
          </cell>
          <cell r="L1793" t="str">
            <v>42-04-07-00-1785</v>
          </cell>
          <cell r="M1793" t="str">
            <v>Escalador Lahsen mini Stepper dual</v>
          </cell>
          <cell r="N1793" t="str">
            <v>GIMNASIO</v>
          </cell>
          <cell r="O1793" t="str">
            <v>OTROS</v>
          </cell>
          <cell r="P1793">
            <v>50000</v>
          </cell>
          <cell r="T1793" t="str">
            <v>Malo</v>
          </cell>
          <cell r="U1793" t="str">
            <v>Lahsen</v>
          </cell>
        </row>
        <row r="1794">
          <cell r="J1794" t="str">
            <v>42-04-07-00-1786</v>
          </cell>
          <cell r="K1794" t="str">
            <v>42-1266</v>
          </cell>
          <cell r="L1794" t="str">
            <v>42-04-07-00-1786</v>
          </cell>
          <cell r="M1794" t="str">
            <v>Mesa de Ping-Pong profesional</v>
          </cell>
          <cell r="N1794">
            <v>1</v>
          </cell>
          <cell r="O1794" t="str">
            <v>OTROS</v>
          </cell>
          <cell r="P1794">
            <v>80000</v>
          </cell>
          <cell r="T1794" t="str">
            <v>Regular</v>
          </cell>
          <cell r="U1794" t="str">
            <v>N/T</v>
          </cell>
        </row>
        <row r="1795">
          <cell r="J1795" t="str">
            <v>42-04-07-00-1787</v>
          </cell>
          <cell r="K1795" t="str">
            <v>42-1267</v>
          </cell>
          <cell r="L1795" t="str">
            <v>42-04-07-00-1787</v>
          </cell>
          <cell r="M1795" t="str">
            <v>Banqueta abdominal Lahsen Sok-500</v>
          </cell>
          <cell r="N1795">
            <v>1</v>
          </cell>
          <cell r="O1795" t="str">
            <v>OTROS</v>
          </cell>
          <cell r="P1795">
            <v>65000</v>
          </cell>
          <cell r="T1795" t="str">
            <v>Regular</v>
          </cell>
          <cell r="U1795" t="str">
            <v>Lahsen</v>
          </cell>
        </row>
        <row r="1796">
          <cell r="J1796" t="str">
            <v>42-04-07-00-1788</v>
          </cell>
          <cell r="K1796" t="str">
            <v>42-1268</v>
          </cell>
          <cell r="L1796" t="str">
            <v>42-04-07-00-1788</v>
          </cell>
          <cell r="M1796" t="str">
            <v>Twister para cintura body</v>
          </cell>
          <cell r="N1796" t="str">
            <v>GIMNASIO</v>
          </cell>
          <cell r="O1796" t="str">
            <v>OTROS</v>
          </cell>
          <cell r="P1796">
            <v>40000</v>
          </cell>
          <cell r="T1796" t="str">
            <v>Regular</v>
          </cell>
          <cell r="U1796" t="str">
            <v>N/T</v>
          </cell>
        </row>
        <row r="1797">
          <cell r="J1797" t="str">
            <v>42-04-07-00-1789</v>
          </cell>
          <cell r="K1797" t="str">
            <v>42-3226</v>
          </cell>
          <cell r="L1797" t="str">
            <v>42-04-07-00-1789</v>
          </cell>
          <cell r="M1797" t="str">
            <v>Bicicleta elíptica Lahsen Pro exersise Mod. DM 8010</v>
          </cell>
          <cell r="N1797">
            <v>1</v>
          </cell>
          <cell r="O1797" t="str">
            <v>OTROS</v>
          </cell>
          <cell r="P1797">
            <v>80000</v>
          </cell>
          <cell r="T1797" t="str">
            <v>Regular</v>
          </cell>
          <cell r="U1797" t="str">
            <v>Lahsen</v>
          </cell>
        </row>
        <row r="1798">
          <cell r="J1798" t="str">
            <v>42-05-02-01-1790</v>
          </cell>
          <cell r="K1798" t="str">
            <v>42-1132</v>
          </cell>
          <cell r="L1798" t="str">
            <v>42-05-02-01-1790</v>
          </cell>
          <cell r="M1798" t="str">
            <v>Camilla metálica color blanco 180x60x57 cms.</v>
          </cell>
          <cell r="N1798">
            <v>1</v>
          </cell>
          <cell r="O1798" t="str">
            <v>EQUIPOS CLINICOS</v>
          </cell>
          <cell r="P1798">
            <v>110500</v>
          </cell>
          <cell r="T1798" t="str">
            <v>Bueno</v>
          </cell>
          <cell r="U1798" t="str">
            <v>N/T</v>
          </cell>
        </row>
        <row r="1799">
          <cell r="J1799" t="str">
            <v>42-03-00-00-1791</v>
          </cell>
          <cell r="K1799" t="str">
            <v>42-2416</v>
          </cell>
          <cell r="L1799" t="str">
            <v>42-03-00-00-1791</v>
          </cell>
          <cell r="M1799" t="str">
            <v>Camioneta Mitsubishi  4 x 4  mecanica Diesel 2.500 cc año 2003 Nº motor  4D56BF6063 Patente VP - 6381</v>
          </cell>
          <cell r="O1799" t="str">
            <v>VEHICULOS</v>
          </cell>
          <cell r="P1799">
            <v>16000000</v>
          </cell>
          <cell r="T1799" t="str">
            <v>Bueno</v>
          </cell>
          <cell r="U1799" t="str">
            <v>Mitsubishi</v>
          </cell>
        </row>
        <row r="1800">
          <cell r="J1800" t="str">
            <v>42-05-02-02-1792</v>
          </cell>
          <cell r="K1800" t="str">
            <v>42-2780</v>
          </cell>
          <cell r="L1800" t="str">
            <v>42-05-02-02-1792</v>
          </cell>
          <cell r="M1800" t="str">
            <v>Cocina marca Fensa Mod. 2920P color plomo 6 quemadores, horno con 1 parrilla acero inox., 1 bandeja negra, S/Nº 012027</v>
          </cell>
          <cell r="O1800" t="str">
            <v>EQUIPOS DE COCINA</v>
          </cell>
          <cell r="P1800">
            <v>159980</v>
          </cell>
          <cell r="T1800" t="str">
            <v>Bueno</v>
          </cell>
          <cell r="U1800" t="str">
            <v>Fensa</v>
          </cell>
        </row>
        <row r="1801">
          <cell r="J1801" t="str">
            <v>42-05-02-02-1793</v>
          </cell>
          <cell r="K1801" t="str">
            <v>42-2781</v>
          </cell>
          <cell r="L1801" t="str">
            <v>42-05-02-02-1793</v>
          </cell>
          <cell r="M1801" t="str">
            <v>Campana marca Fensa FX 80-1 color blanco S/Nº 002010</v>
          </cell>
          <cell r="O1801" t="str">
            <v>EQUIPOS DE COCINA</v>
          </cell>
          <cell r="P1801">
            <v>254822</v>
          </cell>
          <cell r="T1801" t="str">
            <v>Bueno</v>
          </cell>
          <cell r="U1801" t="str">
            <v>Fensa</v>
          </cell>
        </row>
        <row r="1802">
          <cell r="J1802" t="str">
            <v>42-05-01-01-1794</v>
          </cell>
          <cell r="K1802" t="str">
            <v>42-2782</v>
          </cell>
          <cell r="L1802" t="str">
            <v>42-05-01-01-1794</v>
          </cell>
          <cell r="M1802" t="str">
            <v>Calefont marca Splendid Mod. Mixer 11L S/Nº 07087914</v>
          </cell>
          <cell r="O1802" t="str">
            <v>EQUIPO DE OFICINA</v>
          </cell>
          <cell r="P1802">
            <v>85687</v>
          </cell>
          <cell r="T1802" t="str">
            <v>Bueno</v>
          </cell>
          <cell r="U1802" t="str">
            <v>Splendid</v>
          </cell>
        </row>
        <row r="1803">
          <cell r="J1803" t="str">
            <v>42-05-01-01-1795</v>
          </cell>
          <cell r="K1803" t="str">
            <v>42-3289</v>
          </cell>
          <cell r="L1803" t="str">
            <v>42-05-01-01-1795</v>
          </cell>
          <cell r="M1803" t="str">
            <v>Refrigerador Mademsa Nordik Mod. MR 450 S/Nº A000890-00013577</v>
          </cell>
          <cell r="O1803" t="str">
            <v>EQUIPO DE OFICINA</v>
          </cell>
          <cell r="P1803">
            <v>154987</v>
          </cell>
          <cell r="T1803" t="str">
            <v>Bueno</v>
          </cell>
          <cell r="U1803" t="str">
            <v>Madensa</v>
          </cell>
        </row>
        <row r="1804">
          <cell r="J1804" t="str">
            <v>42-05-01-01-1796</v>
          </cell>
          <cell r="K1804" t="str">
            <v>42-1217</v>
          </cell>
          <cell r="L1804" t="str">
            <v>42-05-01-01-1796</v>
          </cell>
          <cell r="M1804" t="str">
            <v>Horno Microondas marca Sindelen</v>
          </cell>
          <cell r="O1804" t="str">
            <v>EQUIPO DE OFICINA</v>
          </cell>
          <cell r="P1804">
            <v>44108</v>
          </cell>
          <cell r="T1804" t="str">
            <v>Bueno</v>
          </cell>
          <cell r="U1804" t="str">
            <v>Sindelen</v>
          </cell>
        </row>
        <row r="1805">
          <cell r="J1805" t="str">
            <v>42-05-02-02-1797</v>
          </cell>
          <cell r="K1805" t="str">
            <v>42-3410</v>
          </cell>
          <cell r="L1805" t="str">
            <v>42-05-02-02-1797</v>
          </cell>
          <cell r="M1805" t="str">
            <v>Licuadora Philips Mod. HR 2000 s/n 09351</v>
          </cell>
          <cell r="O1805" t="str">
            <v>EQUIPOS DE COCINA</v>
          </cell>
          <cell r="P1805">
            <v>25000</v>
          </cell>
          <cell r="T1805" t="str">
            <v>Bueno</v>
          </cell>
          <cell r="U1805" t="str">
            <v>Phillips</v>
          </cell>
        </row>
        <row r="1806">
          <cell r="J1806" t="str">
            <v>42-05-01-01-1798</v>
          </cell>
          <cell r="K1806" t="str">
            <v>42-3411</v>
          </cell>
          <cell r="L1806" t="str">
            <v>42-05-01-01-1798</v>
          </cell>
          <cell r="M1806" t="str">
            <v>Hervidor Electrico Recco Mod. RHE- 6138. S/N 03217/ 0709/ 0124</v>
          </cell>
          <cell r="O1806" t="str">
            <v>EQUIPO DE OFICINA</v>
          </cell>
          <cell r="P1806">
            <v>11541</v>
          </cell>
          <cell r="T1806" t="str">
            <v>Bueno</v>
          </cell>
          <cell r="U1806" t="str">
            <v>Recco</v>
          </cell>
        </row>
        <row r="1807">
          <cell r="J1807" t="str">
            <v>42-05-01-01-1799</v>
          </cell>
          <cell r="K1807" t="str">
            <v>42-3412</v>
          </cell>
          <cell r="L1807" t="str">
            <v>42-05-01-01-1799</v>
          </cell>
          <cell r="M1807" t="str">
            <v>Hervidor Electrico Recco Mod. RHE- 6138. S/N 03217/ 0709/ 0129</v>
          </cell>
          <cell r="O1807" t="str">
            <v>EQUIPO DE OFICINA</v>
          </cell>
          <cell r="P1807">
            <v>11541</v>
          </cell>
          <cell r="T1807" t="str">
            <v>Bueno</v>
          </cell>
          <cell r="U1807" t="str">
            <v>Recco</v>
          </cell>
        </row>
        <row r="1808">
          <cell r="J1808" t="str">
            <v>42-05-02-02-1800</v>
          </cell>
          <cell r="K1808" t="str">
            <v>42-3413</v>
          </cell>
          <cell r="L1808" t="str">
            <v>42-05-02-02-1800</v>
          </cell>
          <cell r="M1808" t="str">
            <v>Batidora sindelen Mod. B-2005 Plus S/N  90802752</v>
          </cell>
          <cell r="O1808" t="str">
            <v>EQUIPOS DE COCINA</v>
          </cell>
          <cell r="P1808">
            <v>30000</v>
          </cell>
          <cell r="T1808" t="str">
            <v>Bueno</v>
          </cell>
          <cell r="U1808" t="str">
            <v>Sindelen</v>
          </cell>
        </row>
        <row r="1809">
          <cell r="J1809" t="str">
            <v>42-05-02-02-1801</v>
          </cell>
          <cell r="K1809" t="str">
            <v>42-3414</v>
          </cell>
          <cell r="L1809" t="str">
            <v>42-05-02-02-1801</v>
          </cell>
          <cell r="M1809" t="str">
            <v>Bol ac/inox 7,5 Lts.</v>
          </cell>
          <cell r="O1809" t="str">
            <v>EQUIPOS DE COCINA</v>
          </cell>
          <cell r="P1809">
            <v>15000</v>
          </cell>
          <cell r="T1809" t="str">
            <v>Bueno</v>
          </cell>
          <cell r="U1809" t="str">
            <v>N/T</v>
          </cell>
        </row>
        <row r="1810">
          <cell r="J1810" t="str">
            <v>42-05-02-02-1802</v>
          </cell>
          <cell r="K1810" t="str">
            <v>42-3415</v>
          </cell>
          <cell r="L1810" t="str">
            <v>42-05-02-02-1802</v>
          </cell>
          <cell r="M1810" t="str">
            <v>Bol ac/inox 7,5 Lts.</v>
          </cell>
          <cell r="O1810" t="str">
            <v>EQUIPOS DE COCINA</v>
          </cell>
          <cell r="P1810">
            <v>15000</v>
          </cell>
          <cell r="T1810" t="str">
            <v>Bueno</v>
          </cell>
          <cell r="U1810" t="str">
            <v>N/T</v>
          </cell>
        </row>
        <row r="1811">
          <cell r="J1811" t="str">
            <v>42-05-02-02-1803</v>
          </cell>
          <cell r="K1811" t="str">
            <v>42-3416</v>
          </cell>
          <cell r="L1811" t="str">
            <v>42-05-02-02-1803</v>
          </cell>
          <cell r="M1811" t="str">
            <v>Bol ac/inox 7,5 Lts.</v>
          </cell>
          <cell r="O1811" t="str">
            <v>EQUIPOS DE COCINA</v>
          </cell>
          <cell r="P1811">
            <v>15000</v>
          </cell>
          <cell r="T1811" t="str">
            <v>Bueno</v>
          </cell>
          <cell r="U1811" t="str">
            <v>N/T</v>
          </cell>
        </row>
        <row r="1812">
          <cell r="J1812" t="str">
            <v>42-05-01-01-1804</v>
          </cell>
          <cell r="K1812" t="str">
            <v>42-3417</v>
          </cell>
          <cell r="L1812" t="str">
            <v>42-05-01-01-1804</v>
          </cell>
          <cell r="M1812" t="str">
            <v>Hervidor Agua ac/Inox mod. Wb-10 S/N 09 HL 7111-109</v>
          </cell>
          <cell r="O1812" t="str">
            <v>EQUIPO DE OFICINA</v>
          </cell>
          <cell r="P1812">
            <v>10954</v>
          </cell>
          <cell r="T1812" t="str">
            <v>Bueno</v>
          </cell>
          <cell r="U1812" t="str">
            <v>N/T</v>
          </cell>
        </row>
        <row r="1813">
          <cell r="J1813" t="str">
            <v>FN-05-02-02-1805</v>
          </cell>
          <cell r="K1813" t="str">
            <v>42-3418</v>
          </cell>
          <cell r="L1813" t="str">
            <v>FN-05-02-02-1805</v>
          </cell>
          <cell r="M1813" t="str">
            <v>Fondo aluminio</v>
          </cell>
          <cell r="O1813" t="str">
            <v>EQUIPOS DE COCINA FUNGIBLE / NOMINABLE</v>
          </cell>
          <cell r="P1813">
            <v>46586</v>
          </cell>
          <cell r="T1813" t="str">
            <v>Bueno</v>
          </cell>
          <cell r="U1813" t="str">
            <v>N/T</v>
          </cell>
        </row>
        <row r="1814">
          <cell r="J1814" t="str">
            <v>FN-05-02-02-1806</v>
          </cell>
          <cell r="K1814" t="str">
            <v>42-3419</v>
          </cell>
          <cell r="L1814" t="str">
            <v>FN-05-02-02-1806</v>
          </cell>
          <cell r="M1814" t="str">
            <v>Fondo aluminio</v>
          </cell>
          <cell r="O1814" t="str">
            <v>EQUIPOS DE COCINA FUNGIBLE / NOMINABLE</v>
          </cell>
          <cell r="P1814">
            <v>46586</v>
          </cell>
          <cell r="T1814" t="str">
            <v>Bueno</v>
          </cell>
          <cell r="U1814" t="str">
            <v>N/T</v>
          </cell>
        </row>
        <row r="1815">
          <cell r="J1815" t="str">
            <v>42-05-02-02-1807</v>
          </cell>
          <cell r="K1815" t="str">
            <v>42-3420</v>
          </cell>
          <cell r="L1815" t="str">
            <v>42-05-02-02-1807</v>
          </cell>
          <cell r="M1815" t="str">
            <v>Sarten aluminio grande 14" winco</v>
          </cell>
          <cell r="O1815" t="str">
            <v>EQUIPOS DE COCINA</v>
          </cell>
          <cell r="P1815">
            <v>22649</v>
          </cell>
          <cell r="T1815" t="str">
            <v>Bueno</v>
          </cell>
          <cell r="U1815" t="str">
            <v>Winco</v>
          </cell>
        </row>
        <row r="1816">
          <cell r="J1816" t="str">
            <v>FN-05-02-02-1808</v>
          </cell>
          <cell r="K1816" t="str">
            <v>42-3421</v>
          </cell>
          <cell r="L1816" t="str">
            <v>FN-05-02-02-1808</v>
          </cell>
          <cell r="M1816" t="str">
            <v>Azadera rectangular aluminio Gre</v>
          </cell>
          <cell r="O1816" t="str">
            <v>EQUIPOS DE COCINA FUNGIBLE / NOMINABLE</v>
          </cell>
          <cell r="P1816">
            <v>9542</v>
          </cell>
          <cell r="T1816" t="str">
            <v>Bueno</v>
          </cell>
          <cell r="U1816" t="str">
            <v>Gre</v>
          </cell>
        </row>
        <row r="1817">
          <cell r="J1817" t="str">
            <v>FN-05-02-02-1809</v>
          </cell>
          <cell r="K1817" t="str">
            <v>42-3422</v>
          </cell>
          <cell r="L1817" t="str">
            <v>FN-05-02-02-1809</v>
          </cell>
          <cell r="M1817" t="str">
            <v>Azadera rectangular aluminio Gre</v>
          </cell>
          <cell r="O1817" t="str">
            <v>EQUIPOS DE COCINA FUNGIBLE / NOMINABLE</v>
          </cell>
          <cell r="P1817">
            <v>9542</v>
          </cell>
          <cell r="T1817" t="str">
            <v>Bueno</v>
          </cell>
          <cell r="U1817" t="str">
            <v>Gre</v>
          </cell>
        </row>
        <row r="1818">
          <cell r="J1818" t="str">
            <v>42-04-04-00-1810</v>
          </cell>
          <cell r="K1818" t="str">
            <v>42-2783</v>
          </cell>
          <cell r="L1818" t="str">
            <v>42-04-04-00-1810</v>
          </cell>
          <cell r="M1818" t="str">
            <v>Mueble lavaplatos 3 puertas, 1 lavaplatos acero inox., 2 fuentes, 1 secador  1 llave combinación color barniz oscuro</v>
          </cell>
          <cell r="O1818" t="str">
            <v>MUEBLES DE COCINA</v>
          </cell>
          <cell r="P1818">
            <v>150000</v>
          </cell>
          <cell r="T1818" t="str">
            <v>Bueno</v>
          </cell>
          <cell r="U1818" t="str">
            <v>N/T</v>
          </cell>
        </row>
        <row r="1819">
          <cell r="J1819" t="str">
            <v>42-04-04-00-1811</v>
          </cell>
          <cell r="K1819" t="str">
            <v>42-2784</v>
          </cell>
          <cell r="L1819" t="str">
            <v>42-04-04-00-1811</v>
          </cell>
          <cell r="M1819" t="str">
            <v>Mueble cocina 2 puertas con cubierta postformado color barniz oscuro</v>
          </cell>
          <cell r="O1819" t="str">
            <v>MUEBLES DE COCINA</v>
          </cell>
          <cell r="P1819">
            <v>135000</v>
          </cell>
          <cell r="T1819" t="str">
            <v>Bueno</v>
          </cell>
          <cell r="U1819" t="str">
            <v>N/T</v>
          </cell>
        </row>
        <row r="1820">
          <cell r="J1820" t="str">
            <v>42-04-04-00-1812</v>
          </cell>
          <cell r="K1820" t="str">
            <v>42-2785</v>
          </cell>
          <cell r="L1820" t="str">
            <v>42-04-04-00-1812</v>
          </cell>
          <cell r="M1820" t="str">
            <v>Mueble cocina 4 puertas, 4 cajones con cubierta postformado color barniz oscuro</v>
          </cell>
          <cell r="O1820" t="str">
            <v>MUEBLES DE COCINA</v>
          </cell>
          <cell r="P1820">
            <v>256451</v>
          </cell>
          <cell r="T1820" t="str">
            <v>Bueno</v>
          </cell>
          <cell r="U1820" t="str">
            <v>N/T</v>
          </cell>
        </row>
        <row r="1821">
          <cell r="J1821" t="str">
            <v>42-04-04-00-1813</v>
          </cell>
          <cell r="K1821" t="str">
            <v>42-2786</v>
          </cell>
          <cell r="L1821" t="str">
            <v>42-04-04-00-1813</v>
          </cell>
          <cell r="M1821" t="str">
            <v>Mueble cocina superior, 2 puertas de madera, 3 puertas de vidrio color barniz oscuro</v>
          </cell>
          <cell r="O1821" t="str">
            <v>MUEBLES DE COCINA</v>
          </cell>
          <cell r="P1821">
            <v>634584</v>
          </cell>
          <cell r="T1821" t="str">
            <v>Bueno</v>
          </cell>
          <cell r="U1821" t="str">
            <v>N/T</v>
          </cell>
        </row>
        <row r="1822">
          <cell r="J1822" t="str">
            <v>42-04-07-00-1814</v>
          </cell>
          <cell r="K1822" t="str">
            <v>42-2787</v>
          </cell>
          <cell r="L1822" t="str">
            <v>42-04-07-00-1814</v>
          </cell>
          <cell r="M1822" t="str">
            <v>Plafón</v>
          </cell>
          <cell r="O1822" t="str">
            <v>OTROS</v>
          </cell>
          <cell r="P1822">
            <v>30000</v>
          </cell>
          <cell r="T1822" t="str">
            <v>Bueno</v>
          </cell>
          <cell r="U1822" t="str">
            <v>N/T</v>
          </cell>
        </row>
        <row r="1823">
          <cell r="J1823" t="str">
            <v>42-04-07-00-1815</v>
          </cell>
          <cell r="K1823" t="str">
            <v>42-2788</v>
          </cell>
          <cell r="L1823" t="str">
            <v>42-04-07-00-1815</v>
          </cell>
          <cell r="M1823" t="str">
            <v>Plafón</v>
          </cell>
          <cell r="O1823" t="str">
            <v>OTROS</v>
          </cell>
          <cell r="P1823">
            <v>30000</v>
          </cell>
          <cell r="T1823" t="str">
            <v>Bueno</v>
          </cell>
          <cell r="U1823" t="str">
            <v>N/T</v>
          </cell>
        </row>
        <row r="1824">
          <cell r="J1824" t="str">
            <v>42-04-07-00-1816</v>
          </cell>
          <cell r="K1824" t="str">
            <v>42-39 B</v>
          </cell>
          <cell r="L1824" t="str">
            <v>42-04-07-00-1816</v>
          </cell>
          <cell r="M1824" t="str">
            <v>Banca de madera color gris con respaldo</v>
          </cell>
          <cell r="O1824" t="str">
            <v>OTROS</v>
          </cell>
          <cell r="P1824">
            <v>79000</v>
          </cell>
          <cell r="T1824" t="str">
            <v>Bueno</v>
          </cell>
          <cell r="U1824" t="str">
            <v>N/T</v>
          </cell>
        </row>
        <row r="1825">
          <cell r="J1825" t="str">
            <v>42-04-07-00-1817</v>
          </cell>
          <cell r="K1825" t="str">
            <v>42-3380</v>
          </cell>
          <cell r="L1825" t="str">
            <v>42-04-07-00-1817</v>
          </cell>
          <cell r="M1825" t="str">
            <v>Banca de madera color gris con respaldo</v>
          </cell>
          <cell r="O1825" t="str">
            <v>OTROS</v>
          </cell>
          <cell r="P1825">
            <v>79000</v>
          </cell>
          <cell r="T1825" t="str">
            <v>Bueno</v>
          </cell>
          <cell r="U1825" t="str">
            <v>N/T</v>
          </cell>
        </row>
        <row r="1826">
          <cell r="J1826" t="str">
            <v>42-05-02-02-1818</v>
          </cell>
          <cell r="K1826" t="str">
            <v>42-3424</v>
          </cell>
          <cell r="L1826" t="str">
            <v>42-05-02-02-1818</v>
          </cell>
          <cell r="M1826" t="str">
            <v>Fondo Aluminio 40 Lts Ac. Hogar.</v>
          </cell>
          <cell r="O1826" t="str">
            <v>EQUIPOS DE COCINA</v>
          </cell>
          <cell r="P1826">
            <v>34000</v>
          </cell>
          <cell r="T1826" t="str">
            <v>Bueno</v>
          </cell>
          <cell r="U1826" t="str">
            <v>N/T</v>
          </cell>
        </row>
        <row r="1827">
          <cell r="J1827" t="str">
            <v>42-04-02-00-1819</v>
          </cell>
          <cell r="K1827" t="str">
            <v>42-1173</v>
          </cell>
          <cell r="L1827" t="str">
            <v>42-04-02-00-1819</v>
          </cell>
          <cell r="M1827" t="str">
            <v>Silla de madera barniz caoba, respaldo de 4 palos tornados</v>
          </cell>
          <cell r="O1827" t="str">
            <v>SILLAS</v>
          </cell>
          <cell r="P1827">
            <v>17850</v>
          </cell>
          <cell r="T1827" t="str">
            <v>Bueno</v>
          </cell>
          <cell r="U1827" t="str">
            <v>N/T</v>
          </cell>
        </row>
        <row r="1828">
          <cell r="J1828" t="str">
            <v>42-04-02-00-1820</v>
          </cell>
          <cell r="K1828" t="str">
            <v>42-1174</v>
          </cell>
          <cell r="L1828" t="str">
            <v>42-04-02-00-1820</v>
          </cell>
          <cell r="M1828" t="str">
            <v>Silla de madera barniz caoba, respaldo de 4 palos tornados</v>
          </cell>
          <cell r="O1828" t="str">
            <v>SILLAS</v>
          </cell>
          <cell r="P1828">
            <v>17850</v>
          </cell>
          <cell r="T1828" t="str">
            <v>Bueno</v>
          </cell>
          <cell r="U1828" t="str">
            <v>N/T</v>
          </cell>
        </row>
        <row r="1829">
          <cell r="J1829" t="str">
            <v>42-04-02-00-1821</v>
          </cell>
          <cell r="K1829" t="str">
            <v>42-1175</v>
          </cell>
          <cell r="L1829" t="str">
            <v>42-04-02-00-1821</v>
          </cell>
          <cell r="M1829" t="str">
            <v>Silla de madera barniz caoba, respaldo de 4 palos tornados</v>
          </cell>
          <cell r="O1829" t="str">
            <v>SILLAS</v>
          </cell>
          <cell r="P1829">
            <v>17850</v>
          </cell>
          <cell r="T1829" t="str">
            <v>Bueno</v>
          </cell>
          <cell r="U1829" t="str">
            <v>N/T</v>
          </cell>
        </row>
        <row r="1830">
          <cell r="J1830" t="str">
            <v>42-04-02-00-1822</v>
          </cell>
          <cell r="K1830" t="str">
            <v>42-1176</v>
          </cell>
          <cell r="L1830" t="str">
            <v>42-04-02-00-1822</v>
          </cell>
          <cell r="M1830" t="str">
            <v>Silla de madera barniz caoba, respaldo de 4 palos tornados</v>
          </cell>
          <cell r="O1830" t="str">
            <v>SILLAS</v>
          </cell>
          <cell r="P1830">
            <v>17850</v>
          </cell>
          <cell r="T1830" t="str">
            <v>Bueno</v>
          </cell>
          <cell r="U1830" t="str">
            <v>N/T</v>
          </cell>
        </row>
        <row r="1831">
          <cell r="J1831" t="str">
            <v>42-04-02-00-1823</v>
          </cell>
          <cell r="K1831" t="str">
            <v>42-1177</v>
          </cell>
          <cell r="L1831" t="str">
            <v>42-04-02-00-1823</v>
          </cell>
          <cell r="M1831" t="str">
            <v>Silla de madera barniz caoba, respaldo de 4 palos tornados</v>
          </cell>
          <cell r="O1831" t="str">
            <v>SILLAS</v>
          </cell>
          <cell r="P1831">
            <v>17850</v>
          </cell>
          <cell r="T1831" t="str">
            <v>Bueno</v>
          </cell>
          <cell r="U1831" t="str">
            <v>N/T</v>
          </cell>
        </row>
        <row r="1832">
          <cell r="J1832" t="str">
            <v>42-04-02-00-1824</v>
          </cell>
          <cell r="K1832" t="str">
            <v>42-1178</v>
          </cell>
          <cell r="L1832" t="str">
            <v>42-04-02-00-1824</v>
          </cell>
          <cell r="M1832" t="str">
            <v>Silla de madera barniz caoba, respaldo de 4 palos tornados</v>
          </cell>
          <cell r="O1832" t="str">
            <v>SILLAS</v>
          </cell>
          <cell r="P1832">
            <v>17850</v>
          </cell>
          <cell r="T1832" t="str">
            <v>Bueno</v>
          </cell>
          <cell r="U1832" t="str">
            <v>N/T</v>
          </cell>
        </row>
        <row r="1833">
          <cell r="J1833" t="str">
            <v>42-05-02-02-1825</v>
          </cell>
          <cell r="K1833" t="str">
            <v>42-736</v>
          </cell>
          <cell r="L1833" t="str">
            <v>42-05-02-02-1825</v>
          </cell>
          <cell r="M1833" t="str">
            <v>Cocina de fierro Industrial con 8 platos a gas marca Oppia de Deo serie  2438 Mod. K8</v>
          </cell>
          <cell r="O1833" t="str">
            <v>EQUIPOS DE COCINA</v>
          </cell>
          <cell r="P1833">
            <v>490000</v>
          </cell>
          <cell r="T1833" t="str">
            <v>Regular</v>
          </cell>
          <cell r="U1833" t="str">
            <v>Oppia Deo</v>
          </cell>
        </row>
        <row r="1834">
          <cell r="J1834" t="str">
            <v>42-05-02-02-1826</v>
          </cell>
          <cell r="K1834" t="str">
            <v>42-737</v>
          </cell>
          <cell r="L1834" t="str">
            <v>42-05-02-02-1826</v>
          </cell>
          <cell r="M1834" t="str">
            <v>Cocina a gas Industrial 7 quemadores, 1 horno marca Oppia S.I.C. serie  7993 Mod. 600-1</v>
          </cell>
          <cell r="O1834" t="str">
            <v>EQUIPOS DE COCINA</v>
          </cell>
          <cell r="P1834">
            <v>159980</v>
          </cell>
          <cell r="T1834" t="str">
            <v>Bueno</v>
          </cell>
          <cell r="U1834" t="str">
            <v>Oppia Deo</v>
          </cell>
        </row>
        <row r="1835">
          <cell r="J1835" t="str">
            <v>42-05-02-02-1827</v>
          </cell>
          <cell r="K1835" t="str">
            <v>42-739B</v>
          </cell>
          <cell r="L1835" t="str">
            <v>42-05-02-02-1827</v>
          </cell>
          <cell r="M1835" t="str">
            <v>Marmita de acero inox. sin marca</v>
          </cell>
          <cell r="O1835" t="str">
            <v>EQUIPOS DE COCINA</v>
          </cell>
          <cell r="P1835">
            <v>5000</v>
          </cell>
          <cell r="T1835" t="str">
            <v>Bueno</v>
          </cell>
          <cell r="U1835" t="str">
            <v>N/T</v>
          </cell>
        </row>
        <row r="1836">
          <cell r="J1836" t="str">
            <v>42-05-02-02-1828</v>
          </cell>
          <cell r="K1836" t="str">
            <v>42-740</v>
          </cell>
          <cell r="L1836" t="str">
            <v>42-05-02-02-1828</v>
          </cell>
          <cell r="M1836" t="str">
            <v>Carro térmico 4 puertas, eléctrico con 36 bandejas, 1 plato de sopa,  1 plato de postre, 12 bandejas de acero inoxidable</v>
          </cell>
          <cell r="O1836" t="str">
            <v>EQUIPOS DE COCINA</v>
          </cell>
          <cell r="P1836">
            <v>95648</v>
          </cell>
          <cell r="T1836" t="str">
            <v>Regular</v>
          </cell>
          <cell r="U1836" t="str">
            <v>N/T</v>
          </cell>
        </row>
        <row r="1837">
          <cell r="J1837" t="str">
            <v>42-05-01-01-1829</v>
          </cell>
          <cell r="K1837" t="str">
            <v>42-3302</v>
          </cell>
          <cell r="L1837" t="str">
            <v>42-05-01-01-1829</v>
          </cell>
          <cell r="M1837" t="str">
            <v>Freezer Consul Mod. CVU20BBDMS S/Nº CVU20BBDMSJJ8732950EU</v>
          </cell>
          <cell r="O1837" t="str">
            <v>EQUIPO DE OFICINA</v>
          </cell>
          <cell r="P1837">
            <v>202300</v>
          </cell>
          <cell r="T1837" t="str">
            <v>Bueno</v>
          </cell>
          <cell r="U1837" t="str">
            <v>Consul</v>
          </cell>
        </row>
        <row r="1838">
          <cell r="J1838" t="str">
            <v>42-05-02-01-1830</v>
          </cell>
          <cell r="K1838" t="str">
            <v>42-2522</v>
          </cell>
          <cell r="L1838" t="str">
            <v>42-05-02-01-1830</v>
          </cell>
          <cell r="M1838" t="str">
            <v>Termo marca Thermolar 12 Lts color rojo</v>
          </cell>
          <cell r="O1838" t="str">
            <v>EQUIPOS CLINICOS</v>
          </cell>
          <cell r="P1838">
            <v>25000</v>
          </cell>
          <cell r="T1838" t="str">
            <v>Bueno</v>
          </cell>
          <cell r="U1838" t="str">
            <v>Thermolar</v>
          </cell>
        </row>
        <row r="1839">
          <cell r="J1839" t="str">
            <v>42-05-02-06-1831</v>
          </cell>
          <cell r="K1839" t="str">
            <v>42-2052</v>
          </cell>
          <cell r="L1839" t="str">
            <v>42-05-02-06-1831</v>
          </cell>
          <cell r="M1839" t="str">
            <v>Banco de sierra con motor Leardy Somer 0,75 cv</v>
          </cell>
          <cell r="N1839">
            <v>1</v>
          </cell>
          <cell r="O1839" t="str">
            <v>HERRAMIENTAS</v>
          </cell>
          <cell r="P1839">
            <v>120000</v>
          </cell>
          <cell r="T1839" t="str">
            <v>Bueno</v>
          </cell>
          <cell r="U1839" t="str">
            <v>Leardy Somer</v>
          </cell>
        </row>
        <row r="1840">
          <cell r="J1840" t="str">
            <v>42-05-02-06-1832</v>
          </cell>
          <cell r="K1840" t="str">
            <v>42-1625</v>
          </cell>
          <cell r="L1840" t="str">
            <v>42-05-02-06-1832</v>
          </cell>
          <cell r="M1840" t="str">
            <v>Cautil eléctrico s/marca 50 W</v>
          </cell>
          <cell r="N1840">
            <v>1</v>
          </cell>
          <cell r="O1840" t="str">
            <v>HERRAMIENTAS</v>
          </cell>
          <cell r="P1840">
            <v>1400</v>
          </cell>
          <cell r="T1840" t="str">
            <v>Bueno</v>
          </cell>
          <cell r="U1840" t="str">
            <v>N/T</v>
          </cell>
        </row>
        <row r="1841">
          <cell r="J1841" t="str">
            <v>42-05-02-06-1833</v>
          </cell>
          <cell r="K1841" t="str">
            <v>42-1573</v>
          </cell>
          <cell r="L1841" t="str">
            <v>42-05-02-06-1833</v>
          </cell>
          <cell r="M1841" t="str">
            <v>Equipo de soldar a gas marca Gasjet, manguera, boquilla y regulador</v>
          </cell>
          <cell r="O1841" t="str">
            <v>HERRAMIENTAS</v>
          </cell>
          <cell r="P1841">
            <v>26000</v>
          </cell>
          <cell r="T1841" t="str">
            <v>Bueno</v>
          </cell>
          <cell r="U1841" t="str">
            <v>Gasjet</v>
          </cell>
        </row>
        <row r="1842">
          <cell r="J1842" t="str">
            <v>42-05-02-06-1834</v>
          </cell>
          <cell r="K1842" t="str">
            <v>42-1719</v>
          </cell>
          <cell r="L1842" t="str">
            <v>42-05-02-06-1834</v>
          </cell>
          <cell r="M1842" t="str">
            <v>Equipo soldadora de arco marca Indura 250</v>
          </cell>
          <cell r="N1842">
            <v>1</v>
          </cell>
          <cell r="O1842" t="str">
            <v>HERRAMIENTAS</v>
          </cell>
          <cell r="P1842">
            <v>180000</v>
          </cell>
          <cell r="T1842" t="str">
            <v>Bueno</v>
          </cell>
          <cell r="U1842" t="str">
            <v>Indura</v>
          </cell>
        </row>
        <row r="1843">
          <cell r="J1843" t="str">
            <v>42-05-02-06-1835</v>
          </cell>
          <cell r="K1843" t="str">
            <v>42-1628</v>
          </cell>
          <cell r="L1843" t="str">
            <v>42-05-02-06-1835</v>
          </cell>
          <cell r="M1843" t="str">
            <v>Esmeril de banco Power Tool 1/2 HP Mod. E6600</v>
          </cell>
          <cell r="N1843">
            <v>1</v>
          </cell>
          <cell r="O1843" t="str">
            <v>HERRAMIENTAS</v>
          </cell>
          <cell r="P1843">
            <v>18000</v>
          </cell>
          <cell r="T1843" t="str">
            <v>Bueno</v>
          </cell>
          <cell r="U1843" t="str">
            <v>Power Tool</v>
          </cell>
        </row>
        <row r="1844">
          <cell r="J1844" t="str">
            <v>42-05-02-06-1836</v>
          </cell>
          <cell r="K1844" t="str">
            <v>42-2054</v>
          </cell>
          <cell r="L1844" t="str">
            <v>42-05-02-06-1836</v>
          </cell>
          <cell r="M1844" t="str">
            <v>Galletero Mister Tool Mod. S1M - 115  670 Watts</v>
          </cell>
          <cell r="N1844">
            <v>1</v>
          </cell>
          <cell r="O1844" t="str">
            <v>HERRAMIENTAS</v>
          </cell>
          <cell r="P1844">
            <v>25000</v>
          </cell>
          <cell r="T1844" t="str">
            <v>Malo</v>
          </cell>
          <cell r="U1844" t="str">
            <v>Mister Tool</v>
          </cell>
        </row>
        <row r="1845">
          <cell r="J1845" t="str">
            <v>42-05-02-06-1837</v>
          </cell>
          <cell r="K1845" t="str">
            <v>42-1767</v>
          </cell>
          <cell r="L1845" t="str">
            <v>42-05-02-06-1837</v>
          </cell>
          <cell r="M1845" t="str">
            <v>Prensa carpintera tipo C, 2 "</v>
          </cell>
          <cell r="N1845">
            <v>1</v>
          </cell>
          <cell r="O1845" t="str">
            <v>HERRAMIENTAS</v>
          </cell>
          <cell r="P1845">
            <v>2000</v>
          </cell>
          <cell r="T1845" t="str">
            <v>Bueno</v>
          </cell>
          <cell r="U1845" t="str">
            <v>N/T</v>
          </cell>
        </row>
        <row r="1846">
          <cell r="J1846" t="str">
            <v>42-05-02-06-1838</v>
          </cell>
          <cell r="K1846" t="str">
            <v>42-1768</v>
          </cell>
          <cell r="L1846" t="str">
            <v>42-05-02-06-1838</v>
          </cell>
          <cell r="M1846" t="str">
            <v>Prensa carpintera tipo C, 2 "</v>
          </cell>
          <cell r="N1846">
            <v>1</v>
          </cell>
          <cell r="O1846" t="str">
            <v>HERRAMIENTAS</v>
          </cell>
          <cell r="P1846">
            <v>2000</v>
          </cell>
          <cell r="T1846" t="str">
            <v>Bueno</v>
          </cell>
          <cell r="U1846" t="str">
            <v>N/T</v>
          </cell>
        </row>
        <row r="1847">
          <cell r="J1847" t="str">
            <v>42-05-02-06-1839</v>
          </cell>
          <cell r="K1847" t="str">
            <v>42-2257</v>
          </cell>
          <cell r="L1847" t="str">
            <v>42-05-02-06-1839</v>
          </cell>
          <cell r="M1847" t="str">
            <v>Sierra circular 7 ¼ pulgadas,  marca BLACK &amp; DECKER</v>
          </cell>
          <cell r="N1847">
            <v>1</v>
          </cell>
          <cell r="O1847" t="str">
            <v>HERRAMIENTAS</v>
          </cell>
          <cell r="P1847">
            <v>3000</v>
          </cell>
          <cell r="T1847" t="str">
            <v>Malo</v>
          </cell>
          <cell r="U1847" t="str">
            <v>Black &amp; Deker</v>
          </cell>
        </row>
        <row r="1848">
          <cell r="J1848" t="str">
            <v>42-05-02-06-1840</v>
          </cell>
          <cell r="K1848" t="str">
            <v>42-1758</v>
          </cell>
          <cell r="L1848" t="str">
            <v>42-05-02-06-1840</v>
          </cell>
          <cell r="M1848" t="str">
            <v>Soplete gas licuado c/ cautil  marca Jacwall</v>
          </cell>
          <cell r="N1848">
            <v>1</v>
          </cell>
          <cell r="O1848" t="str">
            <v>HERRAMIENTAS</v>
          </cell>
          <cell r="P1848">
            <v>20000</v>
          </cell>
          <cell r="T1848" t="str">
            <v>Regular</v>
          </cell>
          <cell r="U1848" t="str">
            <v>Jacwall</v>
          </cell>
        </row>
        <row r="1849">
          <cell r="J1849" t="str">
            <v>42-05-02-06-1841</v>
          </cell>
          <cell r="K1849" t="str">
            <v>42-1653</v>
          </cell>
          <cell r="L1849" t="str">
            <v>42-05-02-06-1841</v>
          </cell>
          <cell r="M1849" t="str">
            <v>Taladro banco pedestal marca Power Tool Mod. T-6816 16 mm.</v>
          </cell>
          <cell r="N1849">
            <v>1</v>
          </cell>
          <cell r="O1849" t="str">
            <v>HERRAMIENTAS</v>
          </cell>
          <cell r="P1849">
            <v>60000</v>
          </cell>
          <cell r="T1849" t="str">
            <v>Bueno</v>
          </cell>
          <cell r="U1849" t="str">
            <v>Power Tool</v>
          </cell>
        </row>
        <row r="1850">
          <cell r="J1850" t="str">
            <v>42-05-02-06-1842</v>
          </cell>
          <cell r="K1850" t="str">
            <v>42-1175</v>
          </cell>
          <cell r="L1850" t="str">
            <v>42-05-02-06-1842</v>
          </cell>
          <cell r="M1850" t="str">
            <v>Taladro eléctrico marca Bosch 13 mm. 700 w. Mod. PSB-600</v>
          </cell>
          <cell r="N1850">
            <v>1</v>
          </cell>
          <cell r="O1850" t="str">
            <v>HERRAMIENTAS</v>
          </cell>
          <cell r="P1850">
            <v>25000</v>
          </cell>
          <cell r="T1850" t="str">
            <v>Malo</v>
          </cell>
          <cell r="U1850" t="str">
            <v>Bosch</v>
          </cell>
        </row>
        <row r="1851">
          <cell r="J1851" t="str">
            <v>42-05-02-06-1843</v>
          </cell>
          <cell r="K1851" t="str">
            <v>42-1721</v>
          </cell>
          <cell r="L1851" t="str">
            <v>42-05-02-06-1843</v>
          </cell>
          <cell r="M1851" t="str">
            <v xml:space="preserve">Taladro manual marca Stanley 02-253 profesional </v>
          </cell>
          <cell r="N1851">
            <v>1</v>
          </cell>
          <cell r="O1851" t="str">
            <v>HERRAMIENTAS</v>
          </cell>
          <cell r="P1851">
            <v>6500</v>
          </cell>
          <cell r="T1851" t="str">
            <v>Malo</v>
          </cell>
          <cell r="U1851" t="str">
            <v>Stanley</v>
          </cell>
        </row>
        <row r="1852">
          <cell r="J1852" t="str">
            <v>42-05-02-06-1844</v>
          </cell>
          <cell r="K1852" t="str">
            <v>42-1722</v>
          </cell>
          <cell r="L1852" t="str">
            <v>42-05-02-06-1844</v>
          </cell>
          <cell r="M1852" t="str">
            <v xml:space="preserve">Tornillo mecánico marca Schulz 6 ” </v>
          </cell>
          <cell r="N1852">
            <v>1</v>
          </cell>
          <cell r="O1852" t="str">
            <v>HERRAMIENTAS</v>
          </cell>
          <cell r="P1852">
            <v>18000</v>
          </cell>
          <cell r="T1852" t="str">
            <v>Bueno</v>
          </cell>
          <cell r="U1852" t="str">
            <v>Schulz</v>
          </cell>
        </row>
        <row r="1853">
          <cell r="J1853" t="str">
            <v>42-05-01-01-1845</v>
          </cell>
          <cell r="K1853" t="str">
            <v>42-2056</v>
          </cell>
          <cell r="L1853" t="str">
            <v>42-05-01-01-1845</v>
          </cell>
          <cell r="M1853" t="str">
            <v>Calentador gas Superser color negro</v>
          </cell>
          <cell r="O1853" t="str">
            <v>EQUIPO DE OFICINA</v>
          </cell>
          <cell r="P1853">
            <v>20000</v>
          </cell>
          <cell r="T1853" t="str">
            <v>Bueno</v>
          </cell>
          <cell r="U1853" t="str">
            <v>Superser</v>
          </cell>
        </row>
        <row r="1854">
          <cell r="J1854" t="str">
            <v>42-05-01-01-1846</v>
          </cell>
          <cell r="K1854" t="str">
            <v>42-3348</v>
          </cell>
          <cell r="L1854" t="str">
            <v>42-05-01-01-1846</v>
          </cell>
          <cell r="M1854" t="str">
            <v>Televisor IRT 14" Mod. TCR 1428 S/Nº 00125</v>
          </cell>
          <cell r="O1854" t="str">
            <v>EQUIPO DE OFICINA</v>
          </cell>
          <cell r="P1854">
            <v>10000</v>
          </cell>
          <cell r="T1854" t="str">
            <v>Malo</v>
          </cell>
          <cell r="U1854" t="str">
            <v>TSR</v>
          </cell>
        </row>
        <row r="1855">
          <cell r="J1855" t="str">
            <v>42-05-02-05-1847</v>
          </cell>
          <cell r="K1855" t="str">
            <v>42-2057</v>
          </cell>
          <cell r="L1855" t="str">
            <v>42-05-02-05-1847</v>
          </cell>
          <cell r="M1855" t="str">
            <v>Botiquin metálico 50x50 con 1 puerta vidrio color rojo</v>
          </cell>
          <cell r="O1855" t="str">
            <v>EQUIPOS DE SEGURIDAD</v>
          </cell>
          <cell r="P1855">
            <v>5000</v>
          </cell>
          <cell r="T1855" t="str">
            <v>Bueno</v>
          </cell>
          <cell r="U1855" t="str">
            <v>N/T</v>
          </cell>
        </row>
        <row r="1856">
          <cell r="J1856" t="str">
            <v>42-05-02-01-1848</v>
          </cell>
          <cell r="K1856" t="str">
            <v>42-3176</v>
          </cell>
          <cell r="L1856" t="str">
            <v>42-05-02-01-1848</v>
          </cell>
          <cell r="M1856" t="str">
            <v>Camilla metálica color blanco 181x60x56 cms.</v>
          </cell>
          <cell r="O1856" t="str">
            <v>EQUIPOS CLINICOS</v>
          </cell>
          <cell r="P1856">
            <v>10000</v>
          </cell>
          <cell r="T1856" t="str">
            <v>Bueno</v>
          </cell>
          <cell r="U1856" t="str">
            <v>N/T</v>
          </cell>
        </row>
        <row r="1857">
          <cell r="J1857" t="str">
            <v>42-04-07-00-1849</v>
          </cell>
          <cell r="K1857" t="str">
            <v>42-2074</v>
          </cell>
          <cell r="L1857" t="str">
            <v>42-04-07-00-1849</v>
          </cell>
          <cell r="M1857" t="str">
            <v>Carro metálico c/4 ruedas 123x66x76 cms.</v>
          </cell>
          <cell r="O1857" t="str">
            <v>OTROS</v>
          </cell>
          <cell r="P1857">
            <v>8000</v>
          </cell>
          <cell r="T1857" t="str">
            <v>Bueno</v>
          </cell>
          <cell r="U1857" t="str">
            <v>N/T</v>
          </cell>
        </row>
        <row r="1858">
          <cell r="J1858" t="str">
            <v>42-04-06-00-1850</v>
          </cell>
          <cell r="K1858" t="str">
            <v>42-2075</v>
          </cell>
          <cell r="L1858" t="str">
            <v>42-04-06-00-1850</v>
          </cell>
          <cell r="M1858" t="str">
            <v>Closet Trupan c/2 puertas corredizas 175x63x60 cms.</v>
          </cell>
          <cell r="O1858" t="str">
            <v>REPISA</v>
          </cell>
          <cell r="P1858">
            <v>10000</v>
          </cell>
          <cell r="T1858" t="str">
            <v>Bueno</v>
          </cell>
          <cell r="U1858" t="str">
            <v>N/T</v>
          </cell>
        </row>
        <row r="1859">
          <cell r="J1859" t="str">
            <v>42-04-03-00-1851</v>
          </cell>
          <cell r="K1859" t="str">
            <v>42-3175</v>
          </cell>
          <cell r="L1859" t="str">
            <v>42-04-03-00-1851</v>
          </cell>
          <cell r="M1859" t="str">
            <v>Escritorio madera 3 cajones barniz oscuro 140x70x74 cms.</v>
          </cell>
          <cell r="O1859" t="str">
            <v>ESCRITORIOS</v>
          </cell>
          <cell r="P1859">
            <v>12000</v>
          </cell>
          <cell r="T1859" t="str">
            <v>Bueno</v>
          </cell>
          <cell r="U1859" t="str">
            <v>N/T</v>
          </cell>
        </row>
        <row r="1860">
          <cell r="J1860" t="str">
            <v>42-04-07-00-1852</v>
          </cell>
          <cell r="K1860" t="str">
            <v>42-2086</v>
          </cell>
          <cell r="L1860" t="str">
            <v>42-04-07-00-1852</v>
          </cell>
          <cell r="M1860" t="str">
            <v>Espejo marco madera 43x43 cms</v>
          </cell>
          <cell r="O1860" t="str">
            <v>OTROS</v>
          </cell>
          <cell r="P1860">
            <v>3000</v>
          </cell>
          <cell r="T1860" t="str">
            <v>Bueno</v>
          </cell>
          <cell r="U1860" t="str">
            <v>N/T</v>
          </cell>
        </row>
        <row r="1861">
          <cell r="J1861" t="str">
            <v>42-04-07-00-1853</v>
          </cell>
          <cell r="K1861" t="str">
            <v>42-1772</v>
          </cell>
          <cell r="L1861" t="str">
            <v>42-04-07-00-1853</v>
          </cell>
          <cell r="M1861" t="str">
            <v>Lámpara portátil 5 mts.</v>
          </cell>
          <cell r="N1861">
            <v>1</v>
          </cell>
          <cell r="O1861" t="str">
            <v>OTROS</v>
          </cell>
          <cell r="P1861">
            <v>2500</v>
          </cell>
          <cell r="T1861" t="str">
            <v>Bueno</v>
          </cell>
          <cell r="U1861" t="str">
            <v>N/T</v>
          </cell>
        </row>
        <row r="1862">
          <cell r="J1862" t="str">
            <v>42-04-06-00-1854</v>
          </cell>
          <cell r="K1862" t="str">
            <v>42-2079</v>
          </cell>
          <cell r="L1862" t="str">
            <v>42-04-06-00-1854</v>
          </cell>
          <cell r="M1862" t="str">
            <v>Mueble madera 2 puertas 90x40x143 cms. color plomo</v>
          </cell>
          <cell r="O1862" t="str">
            <v>REPISA</v>
          </cell>
          <cell r="P1862">
            <v>10000</v>
          </cell>
          <cell r="T1862" t="str">
            <v>Bueno</v>
          </cell>
          <cell r="U1862" t="str">
            <v>N/T</v>
          </cell>
        </row>
        <row r="1863">
          <cell r="J1863" t="str">
            <v>42-04-06-00-1855</v>
          </cell>
          <cell r="K1863" t="str">
            <v>42-3174</v>
          </cell>
          <cell r="L1863" t="str">
            <v>42-04-06-00-1855</v>
          </cell>
          <cell r="M1863" t="str">
            <v>Mueble madera 2 puertas 90x40x143 cms. color plomo</v>
          </cell>
          <cell r="O1863" t="str">
            <v>REPISA</v>
          </cell>
          <cell r="P1863">
            <v>10000</v>
          </cell>
          <cell r="T1863" t="str">
            <v>Bueno</v>
          </cell>
          <cell r="U1863" t="str">
            <v>N/T</v>
          </cell>
        </row>
        <row r="1864">
          <cell r="J1864" t="str">
            <v>42-04-01-00-1856</v>
          </cell>
          <cell r="K1864" t="str">
            <v>42-165</v>
          </cell>
          <cell r="L1864" t="str">
            <v>42-04-01-00-1856</v>
          </cell>
          <cell r="M1864" t="str">
            <v>Mesón de trabajo cubierta de formalita, 2 ptas. correderas 221x56x82 cm.</v>
          </cell>
          <cell r="O1864" t="str">
            <v>MESAS</v>
          </cell>
          <cell r="P1864">
            <v>12000</v>
          </cell>
          <cell r="T1864" t="str">
            <v>Malo</v>
          </cell>
          <cell r="U1864" t="str">
            <v>N/T</v>
          </cell>
        </row>
        <row r="1865">
          <cell r="J1865" t="str">
            <v>42-05-01-01-1857</v>
          </cell>
          <cell r="K1865" t="str">
            <v>42-2080</v>
          </cell>
          <cell r="L1865" t="str">
            <v>42-05-01-01-1857</v>
          </cell>
          <cell r="M1865" t="str">
            <v>Pizarra blanca c/ marco aluminio 60x40 cms.</v>
          </cell>
          <cell r="O1865" t="str">
            <v>EQUIPO DE OFICINA</v>
          </cell>
          <cell r="P1865">
            <v>5000</v>
          </cell>
          <cell r="T1865" t="str">
            <v>Bueno</v>
          </cell>
          <cell r="U1865" t="str">
            <v>N/T</v>
          </cell>
        </row>
        <row r="1866">
          <cell r="J1866" t="str">
            <v>42-04-06-00-1858</v>
          </cell>
          <cell r="K1866" t="str">
            <v>42-218</v>
          </cell>
          <cell r="L1866" t="str">
            <v>42-04-06-00-1858</v>
          </cell>
          <cell r="M1866" t="str">
            <v>Repisa de madera color blanco, 3 divisiones de 84x95 cms.</v>
          </cell>
          <cell r="O1866" t="str">
            <v>REPISA</v>
          </cell>
          <cell r="P1866">
            <v>5000</v>
          </cell>
          <cell r="T1866" t="str">
            <v>Bueno</v>
          </cell>
          <cell r="U1866" t="str">
            <v>N/T</v>
          </cell>
        </row>
        <row r="1867">
          <cell r="J1867" t="str">
            <v>42-04-06-00-1859</v>
          </cell>
          <cell r="K1867" t="str">
            <v>42-2101</v>
          </cell>
          <cell r="L1867" t="str">
            <v>42-04-06-00-1859</v>
          </cell>
          <cell r="M1867" t="str">
            <v>Vitrina metalica blanca c/2 puertas vidrio 90x80 cms.</v>
          </cell>
          <cell r="O1867" t="str">
            <v>REPISA</v>
          </cell>
          <cell r="P1867">
            <v>10000</v>
          </cell>
          <cell r="T1867" t="str">
            <v>Bueno</v>
          </cell>
          <cell r="U1867" t="str">
            <v>N/T</v>
          </cell>
        </row>
        <row r="1868">
          <cell r="J1868" t="str">
            <v>42-04-02-00-1860</v>
          </cell>
          <cell r="K1868" t="str">
            <v>42-296</v>
          </cell>
          <cell r="L1868" t="str">
            <v>42-04-02-00-1860</v>
          </cell>
          <cell r="M1868" t="str">
            <v>Silla de madera tapizada en pergamoide color café oscuro</v>
          </cell>
          <cell r="O1868" t="str">
            <v>SILLAS</v>
          </cell>
          <cell r="P1868">
            <v>12000</v>
          </cell>
          <cell r="T1868" t="str">
            <v>Bueno</v>
          </cell>
          <cell r="U1868" t="str">
            <v>N/T</v>
          </cell>
        </row>
        <row r="1869">
          <cell r="J1869" t="str">
            <v>42-05-02-05-1861</v>
          </cell>
          <cell r="K1869" t="str">
            <v>42-3349</v>
          </cell>
          <cell r="L1869" t="str">
            <v>42-05-02-05-1861</v>
          </cell>
          <cell r="M1869" t="str">
            <v>Extintor incendio tipo ABC 4 Kgs.</v>
          </cell>
          <cell r="O1869" t="str">
            <v>EQUIPOS DE SEGURIDAD</v>
          </cell>
          <cell r="P1869">
            <v>25000</v>
          </cell>
          <cell r="T1869" t="str">
            <v>Bueno</v>
          </cell>
          <cell r="U1869" t="str">
            <v>N/T</v>
          </cell>
        </row>
        <row r="1870">
          <cell r="J1870" t="str">
            <v>42-05-02-06-1862</v>
          </cell>
          <cell r="K1870" t="str">
            <v>42-2875</v>
          </cell>
          <cell r="L1870" t="str">
            <v>42-05-02-06-1862</v>
          </cell>
          <cell r="M1870" t="str">
            <v>Huincha de medir Power Tape Professional 5 mts.</v>
          </cell>
          <cell r="N1870">
            <v>1</v>
          </cell>
          <cell r="O1870" t="str">
            <v>HERRAMIENTAS</v>
          </cell>
          <cell r="P1870">
            <v>1200</v>
          </cell>
          <cell r="T1870" t="str">
            <v>Bueno</v>
          </cell>
          <cell r="U1870" t="str">
            <v>B</v>
          </cell>
        </row>
        <row r="1871">
          <cell r="J1871" t="str">
            <v>FN-05-02-06-1863</v>
          </cell>
          <cell r="K1871" t="str">
            <v>42-2876</v>
          </cell>
          <cell r="L1871" t="str">
            <v>FN-05-02-06-1863</v>
          </cell>
          <cell r="M1871" t="str">
            <v>Probadores de corriente</v>
          </cell>
          <cell r="N1871">
            <v>1</v>
          </cell>
          <cell r="O1871" t="str">
            <v>HERRAMIENTAS FUNGIBLE / NOMINABLE</v>
          </cell>
          <cell r="P1871">
            <v>8500</v>
          </cell>
          <cell r="T1871" t="str">
            <v>Bueno</v>
          </cell>
          <cell r="U1871" t="str">
            <v>B</v>
          </cell>
        </row>
        <row r="1872">
          <cell r="J1872" t="str">
            <v>42-05-02-06-1864</v>
          </cell>
          <cell r="K1872" t="str">
            <v>42-2877</v>
          </cell>
          <cell r="L1872" t="str">
            <v>42-05-02-06-1864</v>
          </cell>
          <cell r="M1872" t="str">
            <v>Lima Triangular 4"</v>
          </cell>
          <cell r="N1872">
            <v>1</v>
          </cell>
          <cell r="O1872" t="str">
            <v>HERRAMIENTAS</v>
          </cell>
          <cell r="P1872">
            <v>2500</v>
          </cell>
          <cell r="T1872" t="str">
            <v>Bueno</v>
          </cell>
          <cell r="U1872" t="str">
            <v>B</v>
          </cell>
        </row>
        <row r="1873">
          <cell r="J1873" t="str">
            <v>42-05-02-06-1865</v>
          </cell>
          <cell r="K1873" t="str">
            <v>42-2878</v>
          </cell>
          <cell r="L1873" t="str">
            <v>42-05-02-06-1865</v>
          </cell>
          <cell r="M1873" t="str">
            <v>Lima plana 8" marca Nicholson</v>
          </cell>
          <cell r="N1873">
            <v>1</v>
          </cell>
          <cell r="O1873" t="str">
            <v>HERRAMIENTAS</v>
          </cell>
          <cell r="P1873">
            <v>3000</v>
          </cell>
          <cell r="T1873" t="str">
            <v>Bueno</v>
          </cell>
          <cell r="U1873" t="str">
            <v>B</v>
          </cell>
        </row>
        <row r="1874">
          <cell r="J1874" t="str">
            <v>42-05-02-01-1866</v>
          </cell>
          <cell r="K1874" t="str">
            <v>42-1622</v>
          </cell>
          <cell r="L1874" t="str">
            <v>42-05-02-01-1866</v>
          </cell>
          <cell r="M1874" t="str">
            <v>Aspirador soplador portátil, uso manual Black &amp; Decker P40/20</v>
          </cell>
          <cell r="N1874">
            <v>1</v>
          </cell>
          <cell r="O1874" t="str">
            <v>EQUIPOS CLINICOS</v>
          </cell>
          <cell r="P1874">
            <v>12000</v>
          </cell>
          <cell r="T1874" t="str">
            <v>Bueno</v>
          </cell>
          <cell r="U1874" t="str">
            <v>Black &amp; Decker</v>
          </cell>
        </row>
        <row r="1875">
          <cell r="J1875" t="str">
            <v>42-05-02-06-1867</v>
          </cell>
          <cell r="K1875" t="str">
            <v>42-1646</v>
          </cell>
          <cell r="L1875" t="str">
            <v>42-05-02-06-1867</v>
          </cell>
          <cell r="M1875" t="str">
            <v>Caja Herramientas Stanley 19 "</v>
          </cell>
          <cell r="N1875">
            <v>1</v>
          </cell>
          <cell r="O1875" t="str">
            <v>HERRAMIENTAS</v>
          </cell>
          <cell r="P1875">
            <v>12000</v>
          </cell>
          <cell r="T1875" t="str">
            <v>Bueno</v>
          </cell>
          <cell r="U1875" t="str">
            <v>Stanley</v>
          </cell>
        </row>
        <row r="1876">
          <cell r="J1876" t="str">
            <v>42-05-02-06-1868</v>
          </cell>
          <cell r="K1876" t="str">
            <v>42-2058</v>
          </cell>
          <cell r="L1876" t="str">
            <v>42-05-02-06-1868</v>
          </cell>
          <cell r="M1876" t="str">
            <v>Chuzo 1 1/4 " x 1,45 cms. c/punta y pala marca Truper 150 BAP</v>
          </cell>
          <cell r="N1876">
            <v>1</v>
          </cell>
          <cell r="O1876" t="str">
            <v>HERRAMIENTAS</v>
          </cell>
          <cell r="P1876">
            <v>8000</v>
          </cell>
          <cell r="T1876" t="str">
            <v>Bueno</v>
          </cell>
          <cell r="U1876" t="str">
            <v>Truper</v>
          </cell>
        </row>
        <row r="1877">
          <cell r="J1877" t="str">
            <v>42-05-02-06-1869</v>
          </cell>
          <cell r="K1877" t="str">
            <v>42-1724</v>
          </cell>
          <cell r="L1877" t="str">
            <v>42-05-02-06-1869</v>
          </cell>
          <cell r="M1877" t="str">
            <v>Combo grande profesional 14 lbs.</v>
          </cell>
          <cell r="N1877">
            <v>1</v>
          </cell>
          <cell r="O1877" t="str">
            <v>HERRAMIENTAS</v>
          </cell>
          <cell r="P1877">
            <v>8000</v>
          </cell>
          <cell r="T1877" t="str">
            <v>Bueno</v>
          </cell>
          <cell r="U1877" t="str">
            <v>N/T</v>
          </cell>
        </row>
        <row r="1878">
          <cell r="J1878" t="str">
            <v>42-05-02-06-1870</v>
          </cell>
          <cell r="K1878" t="str">
            <v>42-2059</v>
          </cell>
          <cell r="L1878" t="str">
            <v>42-05-02-06-1870</v>
          </cell>
          <cell r="M1878" t="str">
            <v>Desmurrador Tramontina</v>
          </cell>
          <cell r="N1878">
            <v>1</v>
          </cell>
          <cell r="O1878" t="str">
            <v>HERRAMIENTAS</v>
          </cell>
          <cell r="P1878">
            <v>6000</v>
          </cell>
          <cell r="T1878" t="str">
            <v>Bueno</v>
          </cell>
          <cell r="U1878" t="str">
            <v>Tramontina</v>
          </cell>
        </row>
        <row r="1879">
          <cell r="J1879" t="str">
            <v>42-05-02-06-1871</v>
          </cell>
          <cell r="K1879" t="str">
            <v>42-1630</v>
          </cell>
          <cell r="L1879" t="str">
            <v>42-05-02-06-1871</v>
          </cell>
          <cell r="M1879" t="str">
            <v>Expansor y cortador de tubos de 3/16 a 5/8 marca Stanley Mod. 93-040</v>
          </cell>
          <cell r="N1879">
            <v>1</v>
          </cell>
          <cell r="O1879" t="str">
            <v>HERRAMIENTAS</v>
          </cell>
          <cell r="P1879">
            <v>12000</v>
          </cell>
          <cell r="T1879" t="str">
            <v>Bueno</v>
          </cell>
          <cell r="U1879" t="str">
            <v>Stanley</v>
          </cell>
        </row>
        <row r="1880">
          <cell r="J1880" t="str">
            <v>42-05-01-01-1872</v>
          </cell>
          <cell r="K1880" t="str">
            <v>42-1631</v>
          </cell>
          <cell r="L1880" t="str">
            <v>42-05-01-01-1872</v>
          </cell>
          <cell r="M1880" t="str">
            <v>Extractor de poleas de 3 brazos 6 ”</v>
          </cell>
          <cell r="N1880">
            <v>1</v>
          </cell>
          <cell r="O1880" t="str">
            <v>EQUIPO DE OFICINA</v>
          </cell>
          <cell r="P1880">
            <v>10000</v>
          </cell>
          <cell r="T1880" t="str">
            <v>Bueno</v>
          </cell>
          <cell r="U1880" t="str">
            <v>N/T</v>
          </cell>
        </row>
        <row r="1881">
          <cell r="J1881" t="str">
            <v>42-05-02-06-1873</v>
          </cell>
          <cell r="K1881" t="str">
            <v>42-1627</v>
          </cell>
          <cell r="L1881" t="str">
            <v>42-05-02-06-1873</v>
          </cell>
          <cell r="M1881" t="str">
            <v>Grasera palanca 500 cc marca Pressol</v>
          </cell>
          <cell r="N1881">
            <v>1</v>
          </cell>
          <cell r="O1881" t="str">
            <v>HERRAMIENTAS</v>
          </cell>
          <cell r="P1881">
            <v>6000</v>
          </cell>
          <cell r="T1881" t="str">
            <v>Bueno</v>
          </cell>
          <cell r="U1881" t="str">
            <v>Pressol</v>
          </cell>
        </row>
        <row r="1882">
          <cell r="J1882" t="str">
            <v>42-05-02-06-1874</v>
          </cell>
          <cell r="K1882" t="str">
            <v>42-2060</v>
          </cell>
          <cell r="L1882" t="str">
            <v>42-05-02-06-1874</v>
          </cell>
          <cell r="M1882" t="str">
            <v>Guadaña Tramontina 24 "</v>
          </cell>
          <cell r="N1882">
            <v>1</v>
          </cell>
          <cell r="O1882" t="str">
            <v>HERRAMIENTAS</v>
          </cell>
          <cell r="P1882">
            <v>10000</v>
          </cell>
          <cell r="T1882" t="str">
            <v>Bueno</v>
          </cell>
          <cell r="U1882" t="str">
            <v>Tramontina</v>
          </cell>
        </row>
        <row r="1883">
          <cell r="J1883" t="str">
            <v>42-05-02-06-1875</v>
          </cell>
          <cell r="K1883" t="str">
            <v>42-1632</v>
          </cell>
          <cell r="L1883" t="str">
            <v>42-05-02-06-1875</v>
          </cell>
          <cell r="M1883" t="str">
            <v>Herramientas de precisión marca SNCM 5 piezas</v>
          </cell>
          <cell r="N1883">
            <v>1</v>
          </cell>
          <cell r="O1883" t="str">
            <v>HERRAMIENTAS</v>
          </cell>
          <cell r="P1883">
            <v>10000</v>
          </cell>
          <cell r="T1883" t="str">
            <v>Bueno</v>
          </cell>
          <cell r="U1883" t="str">
            <v>CNCM</v>
          </cell>
        </row>
        <row r="1884">
          <cell r="J1884" t="str">
            <v>42-05-02-06-1876</v>
          </cell>
          <cell r="K1884" t="str">
            <v>42-1640</v>
          </cell>
          <cell r="L1884" t="str">
            <v>42-05-02-06-1876</v>
          </cell>
          <cell r="M1884" t="str">
            <v>Juego dados 24 piezas marca Force ( Milimetrico )</v>
          </cell>
          <cell r="N1884">
            <v>1</v>
          </cell>
          <cell r="O1884" t="str">
            <v>HERRAMIENTAS</v>
          </cell>
          <cell r="P1884">
            <v>30000</v>
          </cell>
          <cell r="T1884" t="str">
            <v>Bueno</v>
          </cell>
          <cell r="U1884" t="str">
            <v>Force</v>
          </cell>
        </row>
        <row r="1885">
          <cell r="J1885" t="str">
            <v>42-05-02-06-1877</v>
          </cell>
          <cell r="K1885" t="str">
            <v>42-1641</v>
          </cell>
          <cell r="L1885" t="str">
            <v>42-05-02-06-1877</v>
          </cell>
          <cell r="M1885" t="str">
            <v>Juego dados 24 piezas marca Force ( Pulgadas )</v>
          </cell>
          <cell r="N1885">
            <v>1</v>
          </cell>
          <cell r="O1885" t="str">
            <v>HERRAMIENTAS</v>
          </cell>
          <cell r="P1885">
            <v>30000</v>
          </cell>
          <cell r="T1885" t="str">
            <v>Bueno</v>
          </cell>
          <cell r="U1885" t="str">
            <v>Force</v>
          </cell>
        </row>
        <row r="1886">
          <cell r="J1886" t="str">
            <v>42-05-02-06-1878</v>
          </cell>
          <cell r="K1886" t="str">
            <v>42-1729</v>
          </cell>
          <cell r="L1886" t="str">
            <v>42-05-02-06-1878</v>
          </cell>
          <cell r="M1886" t="str">
            <v>Juego de llaves punta y corona Stanley 11 pzas  86-084 ( 10 mm a 32 mm )</v>
          </cell>
          <cell r="N1886">
            <v>1</v>
          </cell>
          <cell r="O1886" t="str">
            <v>HERRAMIENTAS</v>
          </cell>
          <cell r="P1886">
            <v>11000</v>
          </cell>
          <cell r="T1886" t="str">
            <v>Bueno</v>
          </cell>
          <cell r="U1886" t="str">
            <v>Stanley</v>
          </cell>
        </row>
        <row r="1887">
          <cell r="J1887" t="str">
            <v>42-05-02-06-1879</v>
          </cell>
          <cell r="K1887" t="str">
            <v>42-1728</v>
          </cell>
          <cell r="L1887" t="str">
            <v>42-05-02-06-1879</v>
          </cell>
          <cell r="M1887" t="str">
            <v>Juego de llaves punta y corona Stanley 14 pzas  86-082 ( 3/8 a 1 " )</v>
          </cell>
          <cell r="N1887">
            <v>1</v>
          </cell>
          <cell r="O1887" t="str">
            <v>HERRAMIENTAS</v>
          </cell>
          <cell r="P1887">
            <v>10000</v>
          </cell>
          <cell r="T1887" t="str">
            <v>Bueno</v>
          </cell>
          <cell r="U1887" t="str">
            <v>Stanley</v>
          </cell>
        </row>
        <row r="1888">
          <cell r="J1888" t="str">
            <v>42-05-02-06-1880</v>
          </cell>
          <cell r="K1888" t="str">
            <v>42-1732</v>
          </cell>
          <cell r="L1888" t="str">
            <v>42-05-02-06-1880</v>
          </cell>
          <cell r="M1888" t="str">
            <v>Juego llaves Allen 10 pzas. marca Irimo ( pulg. )</v>
          </cell>
          <cell r="N1888">
            <v>1</v>
          </cell>
          <cell r="O1888" t="str">
            <v>HERRAMIENTAS</v>
          </cell>
          <cell r="P1888">
            <v>8000</v>
          </cell>
          <cell r="T1888" t="str">
            <v>Bueno</v>
          </cell>
          <cell r="U1888" t="str">
            <v>Lrimo</v>
          </cell>
        </row>
        <row r="1889">
          <cell r="J1889" t="str">
            <v>42-05-02-06-1881</v>
          </cell>
          <cell r="K1889" t="str">
            <v>42-1733</v>
          </cell>
          <cell r="L1889" t="str">
            <v>42-05-02-06-1881</v>
          </cell>
          <cell r="M1889" t="str">
            <v>Juego llaves Allen 7 pzas. marca Stanley ( pulg. )</v>
          </cell>
          <cell r="N1889">
            <v>1</v>
          </cell>
          <cell r="O1889" t="str">
            <v>HERRAMIENTAS</v>
          </cell>
          <cell r="P1889">
            <v>8000</v>
          </cell>
          <cell r="T1889" t="str">
            <v>Bueno</v>
          </cell>
          <cell r="U1889" t="str">
            <v>Stanley</v>
          </cell>
        </row>
        <row r="1890">
          <cell r="J1890" t="str">
            <v>42-05-02-06-1882</v>
          </cell>
          <cell r="K1890" t="str">
            <v>42-1734</v>
          </cell>
          <cell r="L1890" t="str">
            <v>42-05-02-06-1882</v>
          </cell>
          <cell r="M1890" t="str">
            <v>Juego llaves estrella 7 piezas ( mm ) Taiwan</v>
          </cell>
          <cell r="N1890">
            <v>1</v>
          </cell>
          <cell r="O1890" t="str">
            <v>HERRAMIENTAS</v>
          </cell>
          <cell r="P1890">
            <v>12000</v>
          </cell>
          <cell r="T1890" t="str">
            <v>Bueno</v>
          </cell>
          <cell r="U1890" t="str">
            <v>Taiwan</v>
          </cell>
        </row>
        <row r="1891">
          <cell r="J1891" t="str">
            <v>42-05-02-06-1883</v>
          </cell>
          <cell r="K1891" t="str">
            <v>42-2089</v>
          </cell>
          <cell r="L1891" t="str">
            <v>42-05-02-06-1883</v>
          </cell>
          <cell r="M1891" t="str">
            <v>Lima plana 8x3/4 "</v>
          </cell>
          <cell r="N1891">
            <v>1</v>
          </cell>
          <cell r="O1891" t="str">
            <v>HERRAMIENTAS</v>
          </cell>
          <cell r="P1891">
            <v>1500</v>
          </cell>
          <cell r="T1891" t="str">
            <v>Bueno</v>
          </cell>
          <cell r="U1891" t="str">
            <v>N/T</v>
          </cell>
        </row>
        <row r="1892">
          <cell r="J1892" t="str">
            <v>42-05-02-06-1884</v>
          </cell>
          <cell r="K1892" t="str">
            <v>42-1750</v>
          </cell>
          <cell r="L1892" t="str">
            <v>42-05-02-06-1884</v>
          </cell>
          <cell r="M1892" t="str">
            <v>Lima plana rectangular acero 8 ” profesional  Nicholson</v>
          </cell>
          <cell r="N1892">
            <v>1</v>
          </cell>
          <cell r="O1892" t="str">
            <v>HERRAMIENTAS</v>
          </cell>
          <cell r="P1892">
            <v>1800</v>
          </cell>
          <cell r="T1892" t="str">
            <v>Bueno</v>
          </cell>
          <cell r="U1892" t="str">
            <v>Nicholson</v>
          </cell>
        </row>
        <row r="1893">
          <cell r="J1893" t="str">
            <v>42-05-02-06-1885</v>
          </cell>
          <cell r="K1893" t="str">
            <v>42-2106</v>
          </cell>
          <cell r="L1893" t="str">
            <v>42-05-02-06-1885</v>
          </cell>
          <cell r="M1893" t="str">
            <v>Lima plana 3/4 x 10 "</v>
          </cell>
          <cell r="N1893">
            <v>1</v>
          </cell>
          <cell r="O1893" t="str">
            <v>HERRAMIENTAS</v>
          </cell>
          <cell r="P1893">
            <v>1200</v>
          </cell>
          <cell r="T1893" t="str">
            <v>Bueno</v>
          </cell>
          <cell r="U1893" t="str">
            <v>N/T</v>
          </cell>
        </row>
        <row r="1894">
          <cell r="J1894" t="str">
            <v>42-05-02-06-1886</v>
          </cell>
          <cell r="K1894" t="str">
            <v>42-1751</v>
          </cell>
          <cell r="L1894" t="str">
            <v>42-05-02-06-1886</v>
          </cell>
          <cell r="M1894" t="str">
            <v>Lima redonda bastarda acero 10 ”  Nicholson</v>
          </cell>
          <cell r="N1894">
            <v>1</v>
          </cell>
          <cell r="O1894" t="str">
            <v>HERRAMIENTAS</v>
          </cell>
          <cell r="P1894">
            <v>1600</v>
          </cell>
          <cell r="T1894" t="str">
            <v>Bueno</v>
          </cell>
          <cell r="U1894" t="str">
            <v>Nicholson</v>
          </cell>
        </row>
        <row r="1895">
          <cell r="J1895" t="str">
            <v>42-05-02-06-1887</v>
          </cell>
          <cell r="K1895" t="str">
            <v>42-1752</v>
          </cell>
          <cell r="L1895" t="str">
            <v>42-05-02-06-1887</v>
          </cell>
          <cell r="M1895" t="str">
            <v>Lima triangular acero 8 ” profesional Nicholson</v>
          </cell>
          <cell r="N1895">
            <v>1</v>
          </cell>
          <cell r="O1895" t="str">
            <v>HERRAMIENTAS</v>
          </cell>
          <cell r="P1895">
            <v>1000</v>
          </cell>
          <cell r="T1895" t="str">
            <v>Bueno</v>
          </cell>
          <cell r="U1895" t="str">
            <v>Nicholson</v>
          </cell>
        </row>
        <row r="1896">
          <cell r="J1896" t="str">
            <v>42-05-02-06-1888</v>
          </cell>
          <cell r="K1896" t="str">
            <v>42-1738</v>
          </cell>
          <cell r="L1896" t="str">
            <v>42-05-02-06-1888</v>
          </cell>
          <cell r="M1896" t="str">
            <v>Llave ajustable francesa 10 ” marca Stanley</v>
          </cell>
          <cell r="N1896">
            <v>1</v>
          </cell>
          <cell r="O1896" t="str">
            <v>HERRAMIENTAS</v>
          </cell>
          <cell r="P1896">
            <v>2200</v>
          </cell>
          <cell r="T1896" t="str">
            <v>Bueno</v>
          </cell>
          <cell r="U1896" t="str">
            <v>Stanley</v>
          </cell>
        </row>
        <row r="1897">
          <cell r="J1897" t="str">
            <v>42-05-02-06-1889</v>
          </cell>
          <cell r="K1897" t="str">
            <v>42-1745</v>
          </cell>
          <cell r="L1897" t="str">
            <v>42-05-02-06-1889</v>
          </cell>
          <cell r="M1897" t="str">
            <v>Caimán 10 ”  Stanley</v>
          </cell>
          <cell r="N1897">
            <v>1</v>
          </cell>
          <cell r="O1897" t="str">
            <v>HERRAMIENTAS</v>
          </cell>
          <cell r="P1897">
            <v>8500</v>
          </cell>
          <cell r="T1897" t="str">
            <v>Regular</v>
          </cell>
          <cell r="U1897" t="str">
            <v>Stanley</v>
          </cell>
        </row>
        <row r="1898">
          <cell r="J1898" t="str">
            <v>42-05-02-06-1890</v>
          </cell>
          <cell r="K1898" t="str">
            <v>42-1735</v>
          </cell>
          <cell r="L1898" t="str">
            <v>42-05-02-06-1890</v>
          </cell>
          <cell r="M1898" t="str">
            <v>Llave Stilson 14 “ marca Stanley</v>
          </cell>
          <cell r="N1898">
            <v>1</v>
          </cell>
          <cell r="O1898" t="str">
            <v>HERRAMIENTAS</v>
          </cell>
          <cell r="P1898">
            <v>18000</v>
          </cell>
          <cell r="T1898" t="str">
            <v>Bueno</v>
          </cell>
          <cell r="U1898" t="str">
            <v>Stanley</v>
          </cell>
        </row>
        <row r="1899">
          <cell r="J1899" t="str">
            <v>42-05-02-06-1891</v>
          </cell>
          <cell r="K1899" t="str">
            <v>42-1739</v>
          </cell>
          <cell r="L1899" t="str">
            <v>42-05-02-06-1891</v>
          </cell>
          <cell r="M1899" t="str">
            <v>Llave Stilson 24 ” marca Stanley</v>
          </cell>
          <cell r="N1899">
            <v>1</v>
          </cell>
          <cell r="O1899" t="str">
            <v>HERRAMIENTAS</v>
          </cell>
          <cell r="P1899">
            <v>25000</v>
          </cell>
          <cell r="T1899" t="str">
            <v>Bueno</v>
          </cell>
          <cell r="U1899" t="str">
            <v>Stanley</v>
          </cell>
        </row>
        <row r="1900">
          <cell r="J1900" t="str">
            <v>42-05-02-06-1892</v>
          </cell>
          <cell r="K1900" t="str">
            <v>42-1726</v>
          </cell>
          <cell r="L1900" t="str">
            <v>42-05-02-06-1892</v>
          </cell>
          <cell r="M1900" t="str">
            <v xml:space="preserve">Martillo mecánico Famastil 1 lb. </v>
          </cell>
          <cell r="N1900">
            <v>1</v>
          </cell>
          <cell r="O1900" t="str">
            <v>HERRAMIENTAS</v>
          </cell>
          <cell r="P1900">
            <v>2000</v>
          </cell>
          <cell r="T1900" t="str">
            <v>Bueno</v>
          </cell>
          <cell r="U1900" t="str">
            <v>Famastil</v>
          </cell>
        </row>
        <row r="1901">
          <cell r="J1901" t="str">
            <v>42-05-02-06-1893</v>
          </cell>
          <cell r="K1901" t="str">
            <v>42-1725</v>
          </cell>
          <cell r="L1901" t="str">
            <v>42-05-02-06-1893</v>
          </cell>
          <cell r="M1901" t="str">
            <v xml:space="preserve">Martillo mecánico Famastil 1 lbs. </v>
          </cell>
          <cell r="N1901">
            <v>1</v>
          </cell>
          <cell r="O1901" t="str">
            <v>HERRAMIENTAS</v>
          </cell>
          <cell r="P1901">
            <v>2000</v>
          </cell>
          <cell r="T1901" t="str">
            <v>Bueno</v>
          </cell>
          <cell r="U1901" t="str">
            <v>Famastil</v>
          </cell>
        </row>
        <row r="1902">
          <cell r="J1902" t="str">
            <v>42-05-02-06-1894</v>
          </cell>
          <cell r="K1902" t="str">
            <v>42-1727</v>
          </cell>
          <cell r="L1902" t="str">
            <v>42-05-02-06-1894</v>
          </cell>
          <cell r="M1902" t="str">
            <v>Mazo desabollador de goma 3/4 lb. roc 12 oz</v>
          </cell>
          <cell r="N1902">
            <v>1</v>
          </cell>
          <cell r="O1902" t="str">
            <v>HERRAMIENTAS</v>
          </cell>
          <cell r="P1902">
            <v>4000</v>
          </cell>
          <cell r="T1902" t="str">
            <v>Bueno</v>
          </cell>
          <cell r="U1902" t="str">
            <v>N/T</v>
          </cell>
        </row>
        <row r="1903">
          <cell r="J1903" t="str">
            <v>42-05-02-06-1895</v>
          </cell>
          <cell r="K1903" t="str">
            <v>42-1648</v>
          </cell>
          <cell r="L1903" t="str">
            <v>42-05-02-06-1895</v>
          </cell>
          <cell r="M1903" t="str">
            <v>Nivel de aluminio Stanley 18 "</v>
          </cell>
          <cell r="N1903">
            <v>1</v>
          </cell>
          <cell r="O1903" t="str">
            <v>HERRAMIENTAS</v>
          </cell>
          <cell r="P1903">
            <v>2500</v>
          </cell>
          <cell r="T1903" t="str">
            <v>Regular</v>
          </cell>
          <cell r="U1903" t="str">
            <v>Stanley</v>
          </cell>
        </row>
        <row r="1904">
          <cell r="J1904" t="str">
            <v>FN-05-02-06-1896</v>
          </cell>
          <cell r="K1904" t="str">
            <v>42-1649</v>
          </cell>
          <cell r="L1904" t="str">
            <v>FN-05-02-06-1896</v>
          </cell>
          <cell r="M1904" t="str">
            <v>Pelador de cable eléctrico Stanley 9 "</v>
          </cell>
          <cell r="N1904">
            <v>1</v>
          </cell>
          <cell r="O1904" t="str">
            <v>HERRAMIENTAS FUNGIBLE / NOMINABLE</v>
          </cell>
          <cell r="P1904">
            <v>3200</v>
          </cell>
          <cell r="T1904" t="str">
            <v>Bueno</v>
          </cell>
          <cell r="U1904" t="str">
            <v>Stanley</v>
          </cell>
        </row>
        <row r="1905">
          <cell r="J1905" t="str">
            <v>42-05-02-06-1897</v>
          </cell>
          <cell r="K1905" t="str">
            <v>42-1651</v>
          </cell>
          <cell r="L1905" t="str">
            <v>42-05-02-06-1897</v>
          </cell>
          <cell r="M1905" t="str">
            <v>Prensa “C” abertura de 4 pulgadas</v>
          </cell>
          <cell r="N1905">
            <v>1</v>
          </cell>
          <cell r="O1905" t="str">
            <v>HERRAMIENTAS</v>
          </cell>
          <cell r="P1905">
            <v>3000</v>
          </cell>
          <cell r="T1905" t="str">
            <v>Bueno</v>
          </cell>
          <cell r="U1905" t="str">
            <v>N/T</v>
          </cell>
        </row>
        <row r="1906">
          <cell r="J1906" t="str">
            <v>42-05-02-06-1898</v>
          </cell>
          <cell r="K1906" t="str">
            <v>42-1652</v>
          </cell>
          <cell r="L1906" t="str">
            <v>42-05-02-06-1898</v>
          </cell>
          <cell r="M1906" t="str">
            <v>Sierra para metal Stanley mango ajustable 12 ”</v>
          </cell>
          <cell r="N1906">
            <v>1</v>
          </cell>
          <cell r="O1906" t="str">
            <v>HERRAMIENTAS</v>
          </cell>
          <cell r="P1906">
            <v>4000</v>
          </cell>
          <cell r="T1906" t="str">
            <v>Bueno</v>
          </cell>
          <cell r="U1906" t="str">
            <v>Stanley</v>
          </cell>
        </row>
        <row r="1907">
          <cell r="J1907" t="str">
            <v>42-05-02-06-1899</v>
          </cell>
          <cell r="K1907" t="str">
            <v>42-1654</v>
          </cell>
          <cell r="L1907" t="str">
            <v>42-05-02-06-1899</v>
          </cell>
          <cell r="M1907" t="str">
            <v>Tenaza remachadora manual Stanley 10 "</v>
          </cell>
          <cell r="N1907">
            <v>1</v>
          </cell>
          <cell r="O1907" t="str">
            <v>HERRAMIENTAS</v>
          </cell>
          <cell r="P1907">
            <v>2600</v>
          </cell>
          <cell r="T1907" t="str">
            <v>Bueno</v>
          </cell>
          <cell r="U1907" t="str">
            <v>Stanley</v>
          </cell>
        </row>
        <row r="1908">
          <cell r="J1908" t="str">
            <v>42-05-02-06-1900</v>
          </cell>
          <cell r="K1908" t="str">
            <v>42-1655</v>
          </cell>
          <cell r="L1908" t="str">
            <v>42-05-02-06-1900</v>
          </cell>
          <cell r="M1908" t="str">
            <v>Tijera corta lata marca Cocaco 12”</v>
          </cell>
          <cell r="N1908">
            <v>1</v>
          </cell>
          <cell r="O1908" t="str">
            <v>HERRAMIENTAS</v>
          </cell>
          <cell r="P1908">
            <v>3800</v>
          </cell>
          <cell r="T1908" t="str">
            <v>Bueno</v>
          </cell>
          <cell r="U1908" t="str">
            <v>Cocaco</v>
          </cell>
        </row>
        <row r="1909">
          <cell r="J1909" t="str">
            <v>42-05-02-06-1901</v>
          </cell>
          <cell r="K1909" t="str">
            <v>42-2863</v>
          </cell>
          <cell r="L1909" t="str">
            <v>42-05-02-06-1901</v>
          </cell>
          <cell r="M1909" t="str">
            <v>Alicate universal 8" marca Hurricane</v>
          </cell>
          <cell r="N1909">
            <v>1</v>
          </cell>
          <cell r="O1909" t="str">
            <v>HERRAMIENTAS</v>
          </cell>
          <cell r="P1909">
            <v>2000</v>
          </cell>
          <cell r="T1909" t="str">
            <v>Bueno</v>
          </cell>
          <cell r="U1909" t="str">
            <v>Hurricane</v>
          </cell>
        </row>
        <row r="1910">
          <cell r="J1910" t="str">
            <v>42-05-02-06-1902</v>
          </cell>
          <cell r="K1910" t="str">
            <v>42-2864</v>
          </cell>
          <cell r="L1910" t="str">
            <v>42-05-02-06-1902</v>
          </cell>
          <cell r="M1910" t="str">
            <v>Alicate universal 8" marca Stanley</v>
          </cell>
          <cell r="N1910">
            <v>1</v>
          </cell>
          <cell r="O1910" t="str">
            <v>HERRAMIENTAS</v>
          </cell>
          <cell r="P1910">
            <v>3200</v>
          </cell>
          <cell r="T1910" t="str">
            <v>Bueno</v>
          </cell>
          <cell r="U1910" t="str">
            <v>Stanley</v>
          </cell>
        </row>
        <row r="1911">
          <cell r="J1911" t="str">
            <v>42-05-02-06-1903</v>
          </cell>
          <cell r="K1911" t="str">
            <v>42-2865</v>
          </cell>
          <cell r="L1911" t="str">
            <v>42-05-02-06-1903</v>
          </cell>
          <cell r="M1911" t="str">
            <v>Alicate de punta 6"</v>
          </cell>
          <cell r="N1911">
            <v>1</v>
          </cell>
          <cell r="O1911" t="str">
            <v>HERRAMIENTAS</v>
          </cell>
          <cell r="P1911">
            <v>1600</v>
          </cell>
          <cell r="T1911" t="str">
            <v>Bueno</v>
          </cell>
          <cell r="U1911" t="str">
            <v>N/T</v>
          </cell>
        </row>
        <row r="1912">
          <cell r="J1912" t="str">
            <v>42-05-02-06-1904</v>
          </cell>
          <cell r="K1912" t="str">
            <v>42-2866</v>
          </cell>
          <cell r="L1912" t="str">
            <v>42-05-02-06-1904</v>
          </cell>
          <cell r="M1912" t="str">
            <v>Llave de gasfiter sin marca</v>
          </cell>
          <cell r="N1912">
            <v>1</v>
          </cell>
          <cell r="O1912" t="str">
            <v>HERRAMIENTAS</v>
          </cell>
          <cell r="P1912">
            <v>2500</v>
          </cell>
          <cell r="T1912" t="str">
            <v>Bueno</v>
          </cell>
          <cell r="U1912" t="str">
            <v>N/T</v>
          </cell>
        </row>
        <row r="1913">
          <cell r="J1913" t="str">
            <v>42-05-02-06-1905</v>
          </cell>
          <cell r="K1913" t="str">
            <v>42-1552</v>
          </cell>
          <cell r="L1913" t="str">
            <v>42-05-02-06-1905</v>
          </cell>
          <cell r="M1913" t="str">
            <v>Aceitera manual, tubo fijo de 350 cc.</v>
          </cell>
          <cell r="N1913">
            <v>1</v>
          </cell>
          <cell r="O1913" t="str">
            <v>HERRAMIENTAS</v>
          </cell>
          <cell r="P1913">
            <v>3500</v>
          </cell>
          <cell r="T1913" t="str">
            <v>Malo</v>
          </cell>
          <cell r="U1913" t="str">
            <v>N/T</v>
          </cell>
        </row>
        <row r="1914">
          <cell r="J1914" t="str">
            <v>42-05-02-06-1906</v>
          </cell>
          <cell r="K1914" t="str">
            <v>42-2090</v>
          </cell>
          <cell r="L1914" t="str">
            <v>42-05-02-06-1906</v>
          </cell>
          <cell r="M1914" t="str">
            <v>Alargador de 4 mts.</v>
          </cell>
          <cell r="N1914">
            <v>1</v>
          </cell>
          <cell r="O1914" t="str">
            <v>HERRAMIENTAS</v>
          </cell>
          <cell r="P1914">
            <v>3500</v>
          </cell>
          <cell r="T1914" t="str">
            <v>Bueno</v>
          </cell>
          <cell r="U1914" t="str">
            <v>N/T</v>
          </cell>
        </row>
        <row r="1915">
          <cell r="J1915" t="str">
            <v>42-05-02-06-1907</v>
          </cell>
          <cell r="K1915" t="str">
            <v>42-1553</v>
          </cell>
          <cell r="L1915" t="str">
            <v>42-05-02-06-1907</v>
          </cell>
          <cell r="M1915" t="str">
            <v>Alicate cortante 6 "</v>
          </cell>
          <cell r="N1915">
            <v>1</v>
          </cell>
          <cell r="O1915" t="str">
            <v>HERRAMIENTAS</v>
          </cell>
          <cell r="P1915">
            <v>2200</v>
          </cell>
          <cell r="T1915" t="str">
            <v>Bueno</v>
          </cell>
          <cell r="U1915" t="str">
            <v>N/T</v>
          </cell>
        </row>
        <row r="1916">
          <cell r="J1916" t="str">
            <v>42-05-02-06-1908</v>
          </cell>
          <cell r="K1916" t="str">
            <v>42-1554</v>
          </cell>
          <cell r="L1916" t="str">
            <v>42-05-02-06-1908</v>
          </cell>
          <cell r="M1916" t="str">
            <v>Alicate de punta con cortante marca Hurricane 6 "</v>
          </cell>
          <cell r="N1916">
            <v>1</v>
          </cell>
          <cell r="O1916" t="str">
            <v>HERRAMIENTAS</v>
          </cell>
          <cell r="P1916">
            <v>2000</v>
          </cell>
          <cell r="T1916" t="str">
            <v>Bueno</v>
          </cell>
          <cell r="U1916" t="str">
            <v>Hurricane</v>
          </cell>
        </row>
        <row r="1917">
          <cell r="J1917" t="str">
            <v>42-05-02-06-1909</v>
          </cell>
          <cell r="K1917" t="str">
            <v>42-1755</v>
          </cell>
          <cell r="L1917" t="str">
            <v>42-05-02-06-1909</v>
          </cell>
          <cell r="M1917" t="str">
            <v>Alicate pelacables 9 ”  Stanley</v>
          </cell>
          <cell r="N1917">
            <v>1</v>
          </cell>
          <cell r="O1917" t="str">
            <v>HERRAMIENTAS</v>
          </cell>
          <cell r="P1917">
            <v>2600</v>
          </cell>
          <cell r="T1917" t="str">
            <v>Bueno</v>
          </cell>
          <cell r="U1917" t="str">
            <v>Stanley</v>
          </cell>
        </row>
        <row r="1918">
          <cell r="J1918" t="str">
            <v>42-05-02-06-1910</v>
          </cell>
          <cell r="K1918" t="str">
            <v>42-1754</v>
          </cell>
          <cell r="L1918" t="str">
            <v>42-05-02-06-1910</v>
          </cell>
          <cell r="M1918" t="str">
            <v>Alicate seguro interior recto</v>
          </cell>
          <cell r="N1918">
            <v>1</v>
          </cell>
          <cell r="O1918" t="str">
            <v>HERRAMIENTAS</v>
          </cell>
          <cell r="P1918">
            <v>2800</v>
          </cell>
          <cell r="T1918" t="str">
            <v>Bueno</v>
          </cell>
          <cell r="U1918" t="str">
            <v>N/T</v>
          </cell>
        </row>
        <row r="1919">
          <cell r="J1919" t="str">
            <v>42-05-02-06-1911</v>
          </cell>
          <cell r="K1919" t="str">
            <v>42-2108</v>
          </cell>
          <cell r="L1919" t="str">
            <v>42-05-02-06-1911</v>
          </cell>
          <cell r="M1919" t="str">
            <v>Alicate cortante</v>
          </cell>
          <cell r="N1919">
            <v>1</v>
          </cell>
          <cell r="O1919" t="str">
            <v>HERRAMIENTAS</v>
          </cell>
          <cell r="P1919">
            <v>1800</v>
          </cell>
          <cell r="T1919" t="str">
            <v>Bueno</v>
          </cell>
          <cell r="U1919" t="str">
            <v>N/T</v>
          </cell>
        </row>
        <row r="1920">
          <cell r="J1920" t="str">
            <v>42-05-02-06-1912</v>
          </cell>
          <cell r="K1920" t="str">
            <v>42-2110</v>
          </cell>
          <cell r="L1920" t="str">
            <v>42-05-02-06-1912</v>
          </cell>
          <cell r="M1920" t="str">
            <v>Alicate punta plana</v>
          </cell>
          <cell r="N1920">
            <v>1</v>
          </cell>
          <cell r="O1920" t="str">
            <v>HERRAMIENTAS</v>
          </cell>
          <cell r="P1920">
            <v>1500</v>
          </cell>
          <cell r="T1920" t="str">
            <v>Bueno</v>
          </cell>
          <cell r="U1920" t="str">
            <v>N/T</v>
          </cell>
        </row>
        <row r="1921">
          <cell r="J1921" t="str">
            <v>42-05-02-05-1913</v>
          </cell>
          <cell r="K1921" t="str">
            <v>42-2082</v>
          </cell>
          <cell r="L1921" t="str">
            <v>42-05-02-05-1913</v>
          </cell>
          <cell r="M1921" t="str">
            <v>Cinturón de seguridad marca Inseg</v>
          </cell>
          <cell r="N1921">
            <v>1</v>
          </cell>
          <cell r="O1921" t="str">
            <v>EQUIPOS DE SEGURIDAD</v>
          </cell>
          <cell r="P1921">
            <v>6000</v>
          </cell>
          <cell r="T1921" t="str">
            <v>Bueno</v>
          </cell>
          <cell r="U1921" t="str">
            <v>Inseg</v>
          </cell>
        </row>
        <row r="1922">
          <cell r="J1922" t="str">
            <v>42-05-02-06-1914</v>
          </cell>
          <cell r="K1922" t="str">
            <v>42-1773</v>
          </cell>
          <cell r="L1922" t="str">
            <v>42-05-02-06-1914</v>
          </cell>
          <cell r="M1922" t="str">
            <v>Cordón alargador 15 mts. color naranjo</v>
          </cell>
          <cell r="N1922">
            <v>1</v>
          </cell>
          <cell r="O1922" t="str">
            <v>HERRAMIENTAS</v>
          </cell>
          <cell r="P1922">
            <v>10000</v>
          </cell>
          <cell r="T1922" t="str">
            <v>Bueno</v>
          </cell>
          <cell r="U1922" t="str">
            <v>N/T</v>
          </cell>
        </row>
        <row r="1923">
          <cell r="J1923" t="str">
            <v>42-05-02-06-1915</v>
          </cell>
          <cell r="K1923" t="str">
            <v>42-2063</v>
          </cell>
          <cell r="L1923" t="str">
            <v>42-05-02-06-1915</v>
          </cell>
          <cell r="M1923" t="str">
            <v>Cortadora de cerámica Great Neck 16 "</v>
          </cell>
          <cell r="N1923">
            <v>1</v>
          </cell>
          <cell r="O1923" t="str">
            <v>HERRAMIENTAS</v>
          </cell>
          <cell r="P1923">
            <v>24000</v>
          </cell>
          <cell r="T1923" t="str">
            <v>Bueno</v>
          </cell>
          <cell r="U1923" t="str">
            <v>Great Neck</v>
          </cell>
        </row>
        <row r="1924">
          <cell r="J1924" t="str">
            <v>42-05-02-06-1916</v>
          </cell>
          <cell r="K1924" t="str">
            <v>42-2064</v>
          </cell>
          <cell r="L1924" t="str">
            <v>42-05-02-06-1916</v>
          </cell>
          <cell r="M1924" t="str">
            <v>Escalera aluminio 2 cuerpos 3 mts.</v>
          </cell>
          <cell r="N1924">
            <v>1</v>
          </cell>
          <cell r="O1924" t="str">
            <v>HERRAMIENTAS</v>
          </cell>
          <cell r="P1924">
            <v>50000</v>
          </cell>
          <cell r="T1924" t="str">
            <v>Bueno</v>
          </cell>
          <cell r="U1924" t="str">
            <v>N/T</v>
          </cell>
        </row>
        <row r="1925">
          <cell r="J1925" t="str">
            <v>42-05-02-06-1917</v>
          </cell>
          <cell r="K1925" t="str">
            <v>42-3345</v>
          </cell>
          <cell r="L1925" t="str">
            <v>42-05-02-06-1917</v>
          </cell>
          <cell r="M1925" t="str">
            <v>Escalera tijera aluminio 2 mts.</v>
          </cell>
          <cell r="N1925">
            <v>1</v>
          </cell>
          <cell r="O1925" t="str">
            <v>HERRAMIENTAS</v>
          </cell>
          <cell r="P1925">
            <v>45000</v>
          </cell>
          <cell r="T1925" t="str">
            <v>Bueno</v>
          </cell>
          <cell r="U1925" t="str">
            <v>N/T</v>
          </cell>
        </row>
        <row r="1926">
          <cell r="J1926" t="str">
            <v>42-05-02-06-1918</v>
          </cell>
          <cell r="K1926" t="str">
            <v>42-3344</v>
          </cell>
          <cell r="L1926" t="str">
            <v>42-05-02-06-1918</v>
          </cell>
          <cell r="M1926" t="str">
            <v>Escalera tijera aluminio 1,25 mts.</v>
          </cell>
          <cell r="N1926">
            <v>1</v>
          </cell>
          <cell r="O1926" t="str">
            <v>HERRAMIENTAS</v>
          </cell>
          <cell r="P1926">
            <v>25000</v>
          </cell>
          <cell r="T1926" t="str">
            <v>Bueno</v>
          </cell>
          <cell r="U1926" t="str">
            <v>N/T</v>
          </cell>
        </row>
        <row r="1927">
          <cell r="J1927" t="str">
            <v>42-05-02-06-1919</v>
          </cell>
          <cell r="K1927" t="str">
            <v>42-2065</v>
          </cell>
          <cell r="L1927" t="str">
            <v>42-05-02-06-1919</v>
          </cell>
          <cell r="M1927" t="str">
            <v>Escalera aluminio tijera 1,85 mts.</v>
          </cell>
          <cell r="N1927">
            <v>1</v>
          </cell>
          <cell r="O1927" t="str">
            <v>HERRAMIENTAS</v>
          </cell>
          <cell r="P1927">
            <v>20000</v>
          </cell>
          <cell r="T1927" t="str">
            <v>Bueno</v>
          </cell>
          <cell r="U1927" t="str">
            <v>N/T</v>
          </cell>
        </row>
        <row r="1928">
          <cell r="J1928" t="str">
            <v>42-05-02-06-1920</v>
          </cell>
          <cell r="K1928" t="str">
            <v>42-1753</v>
          </cell>
          <cell r="L1928" t="str">
            <v>42-05-02-06-1920</v>
          </cell>
          <cell r="M1928" t="str">
            <v>Escofina carpintero bastarda 10 ”  Nicholson</v>
          </cell>
          <cell r="N1928">
            <v>1</v>
          </cell>
          <cell r="O1928" t="str">
            <v>HERRAMIENTAS</v>
          </cell>
          <cell r="P1928">
            <v>2500</v>
          </cell>
          <cell r="T1928" t="str">
            <v>Bueno</v>
          </cell>
          <cell r="U1928" t="str">
            <v>Nicholson</v>
          </cell>
        </row>
        <row r="1929">
          <cell r="J1929" t="str">
            <v>42-05-02-06-1921</v>
          </cell>
          <cell r="K1929" t="str">
            <v>42-1763</v>
          </cell>
          <cell r="L1929" t="str">
            <v>42-05-02-06-1921</v>
          </cell>
          <cell r="M1929" t="str">
            <v>Escuadra carpintero acero 10 ” Stanley</v>
          </cell>
          <cell r="N1929">
            <v>1</v>
          </cell>
          <cell r="O1929" t="str">
            <v>HERRAMIENTAS</v>
          </cell>
          <cell r="P1929">
            <v>2200</v>
          </cell>
          <cell r="T1929" t="str">
            <v>Bueno</v>
          </cell>
          <cell r="U1929" t="str">
            <v>Stanley</v>
          </cell>
        </row>
        <row r="1930">
          <cell r="J1930" t="str">
            <v>42-05-02-06-1922</v>
          </cell>
          <cell r="K1930" t="str">
            <v>42-2083</v>
          </cell>
          <cell r="L1930" t="str">
            <v>42-05-02-06-1922</v>
          </cell>
          <cell r="M1930" t="str">
            <v>Escuadra con nivel 10 " Stanley</v>
          </cell>
          <cell r="N1930">
            <v>1</v>
          </cell>
          <cell r="O1930" t="str">
            <v>HERRAMIENTAS</v>
          </cell>
          <cell r="P1930">
            <v>3600</v>
          </cell>
          <cell r="T1930" t="str">
            <v>Bueno</v>
          </cell>
          <cell r="U1930" t="str">
            <v>Stanley</v>
          </cell>
        </row>
        <row r="1931">
          <cell r="J1931" t="str">
            <v>42-05-02-06-1923</v>
          </cell>
          <cell r="K1931" t="str">
            <v>42-2084</v>
          </cell>
          <cell r="L1931" t="str">
            <v>42-05-02-06-1923</v>
          </cell>
          <cell r="M1931" t="str">
            <v>Escuadra de 10 "  Diamond 250 mm.</v>
          </cell>
          <cell r="N1931">
            <v>1</v>
          </cell>
          <cell r="O1931" t="str">
            <v>HERRAMIENTAS</v>
          </cell>
          <cell r="P1931">
            <v>2200</v>
          </cell>
          <cell r="T1931" t="str">
            <v>Bueno</v>
          </cell>
          <cell r="U1931" t="str">
            <v>Diamond</v>
          </cell>
        </row>
        <row r="1932">
          <cell r="J1932" t="str">
            <v>42-05-02-06-1924</v>
          </cell>
          <cell r="K1932" t="str">
            <v>42-1757</v>
          </cell>
          <cell r="L1932" t="str">
            <v>42-05-02-06-1924</v>
          </cell>
          <cell r="M1932" t="str">
            <v>Expansor y cortador de tubo de cobre 3/16 a 5/8 "  Stanley</v>
          </cell>
          <cell r="N1932">
            <v>1</v>
          </cell>
          <cell r="O1932" t="str">
            <v>HERRAMIENTAS</v>
          </cell>
          <cell r="P1932">
            <v>12000</v>
          </cell>
          <cell r="T1932" t="str">
            <v>Bueno</v>
          </cell>
          <cell r="U1932" t="str">
            <v>Stanley</v>
          </cell>
        </row>
        <row r="1933">
          <cell r="J1933" t="str">
            <v>42-05-02-06-1925</v>
          </cell>
          <cell r="K1933" t="str">
            <v>42-1765</v>
          </cell>
          <cell r="L1933" t="str">
            <v>42-05-02-06-1925</v>
          </cell>
          <cell r="M1933" t="str">
            <v>Huincha de medir metálica 5 mts. Chalimex</v>
          </cell>
          <cell r="N1933">
            <v>1</v>
          </cell>
          <cell r="O1933" t="str">
            <v>HERRAMIENTAS</v>
          </cell>
          <cell r="P1933">
            <v>1200</v>
          </cell>
          <cell r="T1933" t="str">
            <v>Bueno</v>
          </cell>
          <cell r="U1933" t="str">
            <v>Chalimex</v>
          </cell>
        </row>
        <row r="1934">
          <cell r="J1934" t="str">
            <v>42-05-02-06-1926</v>
          </cell>
          <cell r="K1934" t="str">
            <v>42-2066</v>
          </cell>
          <cell r="L1934" t="str">
            <v>42-05-02-06-1926</v>
          </cell>
          <cell r="M1934" t="str">
            <v>Juego de llave estrella Force 9 pzas.</v>
          </cell>
          <cell r="N1934">
            <v>1</v>
          </cell>
          <cell r="O1934" t="str">
            <v>HERRAMIENTAS</v>
          </cell>
          <cell r="P1934">
            <v>12000</v>
          </cell>
          <cell r="T1934" t="str">
            <v>Bueno</v>
          </cell>
          <cell r="U1934" t="str">
            <v>Force</v>
          </cell>
        </row>
        <row r="1935">
          <cell r="J1935" t="str">
            <v>42-05-02-06-1927</v>
          </cell>
          <cell r="K1935" t="str">
            <v>42-2092</v>
          </cell>
          <cell r="L1935" t="str">
            <v>42-05-02-06-1927</v>
          </cell>
          <cell r="M1935" t="str">
            <v>Martillo original bellota</v>
          </cell>
          <cell r="N1935">
            <v>1</v>
          </cell>
          <cell r="O1935" t="str">
            <v>HERRAMIENTAS</v>
          </cell>
          <cell r="P1935">
            <v>3500</v>
          </cell>
          <cell r="T1935" t="str">
            <v>Bueno</v>
          </cell>
          <cell r="U1935" t="str">
            <v>Bellota</v>
          </cell>
        </row>
        <row r="1936">
          <cell r="J1936" t="str">
            <v>42-05-02-05-1928</v>
          </cell>
          <cell r="K1936" t="str">
            <v>42-2111</v>
          </cell>
          <cell r="L1936" t="str">
            <v>42-05-02-05-1928</v>
          </cell>
          <cell r="M1936" t="str">
            <v>Mascara de protección</v>
          </cell>
          <cell r="N1936">
            <v>1</v>
          </cell>
          <cell r="O1936" t="str">
            <v>EQUIPOS DE SEGURIDAD</v>
          </cell>
          <cell r="P1936">
            <v>6000</v>
          </cell>
          <cell r="T1936" t="str">
            <v>Bueno</v>
          </cell>
          <cell r="U1936" t="str">
            <v>N/T</v>
          </cell>
        </row>
        <row r="1937">
          <cell r="J1937" t="str">
            <v>42-05-02-05-1929</v>
          </cell>
          <cell r="K1937" t="str">
            <v>42-2102</v>
          </cell>
          <cell r="L1937" t="str">
            <v>42-05-02-05-1929</v>
          </cell>
          <cell r="M1937" t="str">
            <v>Mascara de soldar</v>
          </cell>
          <cell r="N1937">
            <v>1</v>
          </cell>
          <cell r="O1937" t="str">
            <v>EQUIPOS DE SEGURIDAD</v>
          </cell>
          <cell r="P1937">
            <v>8000</v>
          </cell>
          <cell r="T1937" t="str">
            <v>Malo</v>
          </cell>
          <cell r="U1937" t="str">
            <v>N/T</v>
          </cell>
        </row>
        <row r="1938">
          <cell r="J1938" t="str">
            <v>42-05-02-05-1930</v>
          </cell>
          <cell r="K1938" t="str">
            <v>42-2112</v>
          </cell>
          <cell r="L1938" t="str">
            <v>42-05-02-05-1930</v>
          </cell>
          <cell r="M1938" t="str">
            <v>Overol cuerpo completo</v>
          </cell>
          <cell r="N1938">
            <v>1</v>
          </cell>
          <cell r="O1938" t="str">
            <v>EQUIPOS DE SEGURIDAD</v>
          </cell>
          <cell r="P1938">
            <v>10000</v>
          </cell>
          <cell r="T1938" t="str">
            <v>Bueno</v>
          </cell>
          <cell r="U1938" t="str">
            <v>N/T</v>
          </cell>
        </row>
        <row r="1939">
          <cell r="J1939" t="str">
            <v>42-05-02-06-1931</v>
          </cell>
          <cell r="K1939" t="str">
            <v>42-2093</v>
          </cell>
          <cell r="L1939" t="str">
            <v>42-05-02-06-1931</v>
          </cell>
          <cell r="M1939" t="str">
            <v>Pala Carrilana 10 " 3/4</v>
          </cell>
          <cell r="N1939">
            <v>1</v>
          </cell>
          <cell r="O1939" t="str">
            <v>HERRAMIENTAS</v>
          </cell>
          <cell r="P1939">
            <v>6000</v>
          </cell>
          <cell r="T1939" t="str">
            <v>Bueno</v>
          </cell>
          <cell r="U1939" t="str">
            <v>N/T</v>
          </cell>
        </row>
        <row r="1940">
          <cell r="J1940" t="str">
            <v>42-05-02-06-1932</v>
          </cell>
          <cell r="K1940" t="str">
            <v>42-2094</v>
          </cell>
          <cell r="L1940" t="str">
            <v>42-05-02-06-1932</v>
          </cell>
          <cell r="M1940" t="str">
            <v>Pala Ollera 8 "</v>
          </cell>
          <cell r="N1940">
            <v>1</v>
          </cell>
          <cell r="O1940" t="str">
            <v>HERRAMIENTAS</v>
          </cell>
          <cell r="P1940">
            <v>4800</v>
          </cell>
          <cell r="T1940" t="str">
            <v>Bueno</v>
          </cell>
          <cell r="U1940" t="str">
            <v>N/T</v>
          </cell>
        </row>
        <row r="1941">
          <cell r="J1941" t="str">
            <v>42-05-02-06-1933</v>
          </cell>
          <cell r="K1941" t="str">
            <v>42-1766</v>
          </cell>
          <cell r="L1941" t="str">
            <v>42-05-02-06-1933</v>
          </cell>
          <cell r="M1941" t="str">
            <v>Pie de metro 150 mm. marca Diamond</v>
          </cell>
          <cell r="N1941">
            <v>1</v>
          </cell>
          <cell r="O1941" t="str">
            <v>HERRAMIENTAS</v>
          </cell>
          <cell r="P1941">
            <v>10000</v>
          </cell>
          <cell r="T1941" t="str">
            <v>Bueno</v>
          </cell>
          <cell r="U1941" t="str">
            <v>Diamond</v>
          </cell>
        </row>
        <row r="1942">
          <cell r="J1942" t="str">
            <v>42-05-02-06-1934</v>
          </cell>
          <cell r="K1942" t="str">
            <v>42-2113</v>
          </cell>
          <cell r="L1942" t="str">
            <v>42-05-02-06-1934</v>
          </cell>
          <cell r="M1942" t="str">
            <v>Pistola de silicona</v>
          </cell>
          <cell r="N1942">
            <v>1</v>
          </cell>
          <cell r="O1942" t="str">
            <v>HERRAMIENTAS</v>
          </cell>
          <cell r="P1942">
            <v>2600</v>
          </cell>
          <cell r="T1942" t="str">
            <v>Bueno</v>
          </cell>
          <cell r="U1942" t="str">
            <v>N/T</v>
          </cell>
        </row>
        <row r="1943">
          <cell r="J1943" t="str">
            <v>42-05-02-06-1935</v>
          </cell>
          <cell r="K1943" t="str">
            <v>42-2067</v>
          </cell>
          <cell r="L1943" t="str">
            <v>42-05-02-06-1935</v>
          </cell>
          <cell r="M1943" t="str">
            <v>Prensa de sujeción de cadena Vise Grip 18 "</v>
          </cell>
          <cell r="N1943">
            <v>1</v>
          </cell>
          <cell r="O1943" t="str">
            <v>HERRAMIENTAS</v>
          </cell>
          <cell r="P1943">
            <v>8000</v>
          </cell>
          <cell r="T1943" t="str">
            <v>Bueno</v>
          </cell>
          <cell r="U1943" t="str">
            <v>Vise Grip</v>
          </cell>
        </row>
        <row r="1944">
          <cell r="J1944" t="str">
            <v>42-05-02-06-1936</v>
          </cell>
          <cell r="K1944" t="str">
            <v>42-2797</v>
          </cell>
          <cell r="L1944" t="str">
            <v>42-05-02-06-1936</v>
          </cell>
          <cell r="M1944" t="str">
            <v>Llave francesa 15"</v>
          </cell>
          <cell r="N1944">
            <v>1</v>
          </cell>
          <cell r="O1944" t="str">
            <v>HERRAMIENTAS</v>
          </cell>
          <cell r="P1944">
            <v>2500</v>
          </cell>
          <cell r="T1944" t="str">
            <v>Bueno</v>
          </cell>
          <cell r="U1944" t="str">
            <v>N/T</v>
          </cell>
        </row>
        <row r="1945">
          <cell r="J1945" t="str">
            <v>42-05-02-06-1937</v>
          </cell>
          <cell r="K1945" t="str">
            <v>42-2799</v>
          </cell>
          <cell r="L1945" t="str">
            <v>42-05-02-06-1937</v>
          </cell>
          <cell r="M1945" t="str">
            <v>Juego dados marca Stanley 29 piezas con maletín ( Milimetricos )</v>
          </cell>
          <cell r="N1945">
            <v>1</v>
          </cell>
          <cell r="O1945" t="str">
            <v>HERRAMIENTAS</v>
          </cell>
          <cell r="P1945">
            <v>30000</v>
          </cell>
          <cell r="T1945" t="str">
            <v>Bueno</v>
          </cell>
          <cell r="U1945" t="str">
            <v>Stanley</v>
          </cell>
        </row>
        <row r="1946">
          <cell r="J1946" t="str">
            <v>42-05-02-06-1938</v>
          </cell>
          <cell r="K1946" t="str">
            <v>42-2800</v>
          </cell>
          <cell r="L1946" t="str">
            <v>42-05-02-06-1938</v>
          </cell>
          <cell r="M1946" t="str">
            <v>Juego dados marca Stanley 27 piezas con maletín ( Pulgadas )</v>
          </cell>
          <cell r="N1946">
            <v>1</v>
          </cell>
          <cell r="O1946" t="str">
            <v>HERRAMIENTAS</v>
          </cell>
          <cell r="P1946">
            <v>30000</v>
          </cell>
          <cell r="T1946" t="str">
            <v>Bueno</v>
          </cell>
          <cell r="U1946" t="str">
            <v>Stanley</v>
          </cell>
        </row>
        <row r="1947">
          <cell r="J1947" t="str">
            <v>42-05-02-06-1939</v>
          </cell>
          <cell r="K1947" t="str">
            <v>42-1764</v>
          </cell>
          <cell r="L1947" t="str">
            <v>42-05-02-06-1939</v>
          </cell>
          <cell r="M1947" t="str">
            <v>Regla de acero 500 mm. ( China )</v>
          </cell>
          <cell r="N1947">
            <v>1</v>
          </cell>
          <cell r="O1947" t="str">
            <v>HERRAMIENTAS</v>
          </cell>
          <cell r="P1947">
            <v>5000</v>
          </cell>
          <cell r="T1947" t="str">
            <v>Bueno</v>
          </cell>
          <cell r="U1947" t="str">
            <v>N/T</v>
          </cell>
        </row>
        <row r="1948">
          <cell r="J1948" t="str">
            <v>42-05-02-06-1940</v>
          </cell>
          <cell r="K1948" t="str">
            <v>42-1568</v>
          </cell>
          <cell r="L1948" t="str">
            <v>42-05-02-06-1940</v>
          </cell>
          <cell r="M1948" t="str">
            <v>Caja de herramientas Stanley 19 "</v>
          </cell>
          <cell r="N1948">
            <v>1</v>
          </cell>
          <cell r="O1948" t="str">
            <v>HERRAMIENTAS</v>
          </cell>
          <cell r="P1948">
            <v>12000</v>
          </cell>
          <cell r="T1948" t="str">
            <v>Bueno</v>
          </cell>
          <cell r="U1948" t="str">
            <v>Stanley</v>
          </cell>
        </row>
        <row r="1949">
          <cell r="J1949" t="str">
            <v>42-05-02-06-1941</v>
          </cell>
          <cell r="K1949" t="str">
            <v>42-1566</v>
          </cell>
          <cell r="L1949" t="str">
            <v>42-05-02-06-1941</v>
          </cell>
          <cell r="M1949" t="str">
            <v>Llave ajustable ( gásfiter, pico de loro ) 10 "</v>
          </cell>
          <cell r="N1949">
            <v>1</v>
          </cell>
          <cell r="O1949" t="str">
            <v>HERRAMIENTAS</v>
          </cell>
          <cell r="P1949">
            <v>4500</v>
          </cell>
          <cell r="T1949" t="str">
            <v>Bueno</v>
          </cell>
          <cell r="U1949" t="str">
            <v>N/T</v>
          </cell>
        </row>
        <row r="1950">
          <cell r="J1950" t="str">
            <v>42-05-02-06-1942</v>
          </cell>
          <cell r="K1950" t="str">
            <v>42-2870</v>
          </cell>
          <cell r="L1950" t="str">
            <v>42-05-02-06-1942</v>
          </cell>
          <cell r="M1950" t="str">
            <v>Jgo. Atornilladores Stanley ( 2 Paleta, 1 Cruz )</v>
          </cell>
          <cell r="N1950">
            <v>1</v>
          </cell>
          <cell r="O1950" t="str">
            <v>HERRAMIENTAS</v>
          </cell>
          <cell r="P1950">
            <v>3000</v>
          </cell>
          <cell r="T1950" t="str">
            <v>Bueno</v>
          </cell>
          <cell r="U1950" t="str">
            <v>Stanley</v>
          </cell>
        </row>
        <row r="1951">
          <cell r="J1951" t="str">
            <v>42-05-02-06-1943</v>
          </cell>
          <cell r="K1951" t="str">
            <v>42-967</v>
          </cell>
          <cell r="L1951" t="str">
            <v>42-05-02-06-1943</v>
          </cell>
          <cell r="M1951" t="str">
            <v>Taladro de pecho marca Makita 16 mm. S/Nº 107846E</v>
          </cell>
          <cell r="N1951">
            <v>1</v>
          </cell>
          <cell r="O1951" t="str">
            <v>HERRAMIENTAS</v>
          </cell>
          <cell r="P1951">
            <v>6000</v>
          </cell>
          <cell r="T1951" t="str">
            <v>Bueno</v>
          </cell>
          <cell r="U1951" t="str">
            <v>Makita</v>
          </cell>
        </row>
        <row r="1952">
          <cell r="J1952" t="str">
            <v>42-05-02-06-1944</v>
          </cell>
          <cell r="K1952" t="str">
            <v>42-2238</v>
          </cell>
          <cell r="L1952" t="str">
            <v>42-05-02-06-1944</v>
          </cell>
          <cell r="M1952" t="str">
            <v>Escuadra metálica de 29 cms.</v>
          </cell>
          <cell r="N1952">
            <v>1</v>
          </cell>
          <cell r="O1952" t="str">
            <v>HERRAMIENTAS</v>
          </cell>
          <cell r="P1952">
            <v>2500</v>
          </cell>
          <cell r="T1952" t="str">
            <v>Bueno</v>
          </cell>
          <cell r="U1952" t="str">
            <v>N/T</v>
          </cell>
        </row>
        <row r="1953">
          <cell r="J1953" t="str">
            <v>42-05-02-02-1945</v>
          </cell>
          <cell r="K1953" t="str">
            <v>42-2239</v>
          </cell>
          <cell r="L1953" t="str">
            <v>42-05-02-02-1945</v>
          </cell>
          <cell r="M1953" t="str">
            <v>Azadón</v>
          </cell>
          <cell r="N1953">
            <v>1</v>
          </cell>
          <cell r="O1953" t="str">
            <v>EQUIPOS DE COCINA</v>
          </cell>
          <cell r="P1953">
            <v>2000</v>
          </cell>
          <cell r="T1953" t="str">
            <v>Bueno</v>
          </cell>
          <cell r="U1953" t="str">
            <v>N/T</v>
          </cell>
        </row>
        <row r="1954">
          <cell r="J1954" t="str">
            <v>42-05-02-06-1946</v>
          </cell>
          <cell r="K1954" t="str">
            <v>42-2241B</v>
          </cell>
          <cell r="L1954" t="str">
            <v>42-05-02-06-1946</v>
          </cell>
          <cell r="M1954" t="str">
            <v>Hacha de mano</v>
          </cell>
          <cell r="N1954">
            <v>1</v>
          </cell>
          <cell r="O1954" t="str">
            <v>HERRAMIENTAS</v>
          </cell>
          <cell r="P1954">
            <v>8000</v>
          </cell>
          <cell r="T1954" t="str">
            <v>Bueno</v>
          </cell>
          <cell r="U1954" t="str">
            <v>N/T</v>
          </cell>
        </row>
        <row r="1955">
          <cell r="J1955" t="str">
            <v>42-05-02-06-1947</v>
          </cell>
          <cell r="K1955" t="str">
            <v>42-2242</v>
          </cell>
          <cell r="L1955" t="str">
            <v>42-05-02-06-1947</v>
          </cell>
          <cell r="M1955" t="str">
            <v>Serrucho carpintero 50 cms. Alemán</v>
          </cell>
          <cell r="N1955">
            <v>1</v>
          </cell>
          <cell r="O1955" t="str">
            <v>HERRAMIENTAS</v>
          </cell>
          <cell r="P1955">
            <v>4500</v>
          </cell>
          <cell r="T1955" t="str">
            <v>Regular</v>
          </cell>
          <cell r="U1955" t="str">
            <v>N/T</v>
          </cell>
        </row>
        <row r="1956">
          <cell r="J1956" t="str">
            <v>42-05-02-06-1948</v>
          </cell>
          <cell r="K1956" t="str">
            <v>42-2243</v>
          </cell>
          <cell r="L1956" t="str">
            <v>42-05-02-06-1948</v>
          </cell>
          <cell r="M1956" t="str">
            <v>Serrucho marca Ramada</v>
          </cell>
          <cell r="N1956">
            <v>1</v>
          </cell>
          <cell r="O1956" t="str">
            <v>HERRAMIENTAS</v>
          </cell>
          <cell r="P1956">
            <v>5000</v>
          </cell>
          <cell r="T1956" t="str">
            <v>Bueno</v>
          </cell>
          <cell r="U1956" t="str">
            <v>Ramada</v>
          </cell>
        </row>
        <row r="1957">
          <cell r="J1957" t="str">
            <v>42-05-02-06-1949</v>
          </cell>
          <cell r="K1957" t="str">
            <v>42-2251</v>
          </cell>
          <cell r="L1957" t="str">
            <v>42-05-02-06-1949</v>
          </cell>
          <cell r="M1957" t="str">
            <v>Combo de 4 libras</v>
          </cell>
          <cell r="N1957">
            <v>1</v>
          </cell>
          <cell r="O1957" t="str">
            <v>HERRAMIENTAS</v>
          </cell>
          <cell r="P1957">
            <v>5000</v>
          </cell>
          <cell r="T1957" t="str">
            <v>Bueno</v>
          </cell>
          <cell r="U1957" t="str">
            <v>N/T</v>
          </cell>
        </row>
        <row r="1958">
          <cell r="J1958" t="str">
            <v>42-05-02-06-1950</v>
          </cell>
          <cell r="K1958" t="str">
            <v>42-2253</v>
          </cell>
          <cell r="L1958" t="str">
            <v>42-05-02-06-1950</v>
          </cell>
          <cell r="M1958" t="str">
            <v>Grasera</v>
          </cell>
          <cell r="N1958">
            <v>1</v>
          </cell>
          <cell r="O1958" t="str">
            <v>HERRAMIENTAS</v>
          </cell>
          <cell r="P1958">
            <v>3500</v>
          </cell>
          <cell r="T1958" t="str">
            <v>Bueno</v>
          </cell>
          <cell r="U1958" t="str">
            <v>N/T</v>
          </cell>
        </row>
        <row r="1959">
          <cell r="J1959" t="str">
            <v>42-05-02-06-1951</v>
          </cell>
          <cell r="K1959" t="str">
            <v>42-2258</v>
          </cell>
          <cell r="L1959" t="str">
            <v>42-05-02-06-1951</v>
          </cell>
          <cell r="M1959" t="str">
            <v>Cepillo para madera marca Stanley Nº 6 metálico de 46 cms.</v>
          </cell>
          <cell r="N1959">
            <v>1</v>
          </cell>
          <cell r="O1959" t="str">
            <v>HERRAMIENTAS</v>
          </cell>
          <cell r="P1959">
            <v>18000</v>
          </cell>
          <cell r="T1959" t="str">
            <v>Bueno</v>
          </cell>
          <cell r="U1959" t="str">
            <v>Stanley</v>
          </cell>
        </row>
        <row r="1960">
          <cell r="J1960" t="str">
            <v>42-05-02-06-1952</v>
          </cell>
          <cell r="K1960" t="str">
            <v>42-2260</v>
          </cell>
          <cell r="L1960" t="str">
            <v>42-05-02-06-1952</v>
          </cell>
          <cell r="M1960" t="str">
            <v>Juego de dados 21 piezas Cromo Vanadium</v>
          </cell>
          <cell r="N1960">
            <v>1</v>
          </cell>
          <cell r="O1960" t="str">
            <v>HERRAMIENTAS</v>
          </cell>
          <cell r="P1960">
            <v>12000</v>
          </cell>
          <cell r="T1960" t="str">
            <v>Bueno</v>
          </cell>
          <cell r="U1960" t="str">
            <v>Cromo Vanadiun</v>
          </cell>
        </row>
        <row r="1961">
          <cell r="J1961" t="str">
            <v>42-05-02-06-1953</v>
          </cell>
          <cell r="K1961" t="str">
            <v>42-3168</v>
          </cell>
          <cell r="L1961" t="str">
            <v>42-05-02-06-1953</v>
          </cell>
          <cell r="M1961" t="str">
            <v>Serrucho marca Bahco Prize cut</v>
          </cell>
          <cell r="N1961">
            <v>1</v>
          </cell>
          <cell r="O1961" t="str">
            <v>HERRAMIENTAS</v>
          </cell>
          <cell r="P1961">
            <v>10000</v>
          </cell>
          <cell r="T1961" t="str">
            <v>Bueno</v>
          </cell>
          <cell r="U1961" t="str">
            <v>Bahco Prize Cut</v>
          </cell>
        </row>
        <row r="1962">
          <cell r="J1962" t="str">
            <v>42-05-02-06-1954</v>
          </cell>
          <cell r="K1962" t="str">
            <v>42-3169</v>
          </cell>
          <cell r="L1962" t="str">
            <v>42-05-02-06-1954</v>
          </cell>
          <cell r="M1962" t="str">
            <v>Tijera cortar pasto Ultra</v>
          </cell>
          <cell r="N1962">
            <v>1</v>
          </cell>
          <cell r="O1962" t="str">
            <v>HERRAMIENTAS</v>
          </cell>
          <cell r="P1962">
            <v>3800</v>
          </cell>
          <cell r="T1962" t="str">
            <v>Bueno</v>
          </cell>
          <cell r="U1962" t="str">
            <v>Ultra</v>
          </cell>
        </row>
        <row r="1963">
          <cell r="J1963" t="str">
            <v>42-05-02-06-1955</v>
          </cell>
          <cell r="K1963" t="str">
            <v>42-3170</v>
          </cell>
          <cell r="L1963" t="str">
            <v>42-05-02-06-1955</v>
          </cell>
          <cell r="M1963" t="str">
            <v>Taladro eléctrico marca Skill 600 watt Mod. 6438 S/Nº F012643855</v>
          </cell>
          <cell r="N1963">
            <v>1</v>
          </cell>
          <cell r="O1963" t="str">
            <v>HERRAMIENTAS</v>
          </cell>
          <cell r="P1963">
            <v>30000</v>
          </cell>
          <cell r="T1963" t="str">
            <v>Bueno</v>
          </cell>
          <cell r="U1963" t="str">
            <v>Skill</v>
          </cell>
        </row>
        <row r="1964">
          <cell r="J1964" t="str">
            <v>42-05-02-06-1956</v>
          </cell>
          <cell r="K1964" t="str">
            <v>42-2062</v>
          </cell>
          <cell r="L1964" t="str">
            <v>42-05-02-06-1956</v>
          </cell>
          <cell r="M1964" t="str">
            <v>Llave Francesa 18" ( China )</v>
          </cell>
          <cell r="N1964">
            <v>1</v>
          </cell>
          <cell r="O1964" t="str">
            <v>HERRAMIENTAS</v>
          </cell>
          <cell r="P1964">
            <v>2500</v>
          </cell>
          <cell r="T1964" t="str">
            <v>Bueno</v>
          </cell>
          <cell r="U1964" t="str">
            <v>N/T</v>
          </cell>
        </row>
        <row r="1965">
          <cell r="J1965" t="str">
            <v>42-05-02-06-1957</v>
          </cell>
          <cell r="K1965" t="str">
            <v>42-950</v>
          </cell>
          <cell r="L1965" t="str">
            <v>42-05-02-06-1957</v>
          </cell>
          <cell r="M1965" t="str">
            <v>Hacha para picar leña marca Casco</v>
          </cell>
          <cell r="N1965">
            <v>1</v>
          </cell>
          <cell r="O1965" t="str">
            <v>HERRAMIENTAS</v>
          </cell>
          <cell r="P1965">
            <v>8000</v>
          </cell>
          <cell r="T1965" t="str">
            <v>Bueno</v>
          </cell>
          <cell r="U1965" t="str">
            <v>Casco</v>
          </cell>
        </row>
        <row r="1966">
          <cell r="J1966" t="str">
            <v>42-05-02-06-1958</v>
          </cell>
          <cell r="K1966" t="str">
            <v>42-2249</v>
          </cell>
          <cell r="L1966" t="str">
            <v>42-05-02-06-1958</v>
          </cell>
          <cell r="M1966" t="str">
            <v>Carretilla de 90 Kgs. con rueda de goma</v>
          </cell>
          <cell r="N1966">
            <v>1</v>
          </cell>
          <cell r="O1966" t="str">
            <v>HERRAMIENTAS</v>
          </cell>
          <cell r="P1966">
            <v>28000</v>
          </cell>
          <cell r="T1966" t="str">
            <v>Regular</v>
          </cell>
          <cell r="U1966" t="str">
            <v>N/T</v>
          </cell>
        </row>
        <row r="1967">
          <cell r="J1967" t="str">
            <v>42-04-06-00-1959</v>
          </cell>
          <cell r="K1967" t="str">
            <v>42-2482</v>
          </cell>
          <cell r="L1967" t="str">
            <v>42-04-06-00-1959</v>
          </cell>
          <cell r="M1967" t="str">
            <v>Repisa madera color blanco 18 divisiones 145x25x41 cms.</v>
          </cell>
          <cell r="O1967" t="str">
            <v>REPISA</v>
          </cell>
          <cell r="P1967">
            <v>10000</v>
          </cell>
          <cell r="T1967" t="str">
            <v>Bueno</v>
          </cell>
          <cell r="U1967" t="str">
            <v>N/T</v>
          </cell>
        </row>
        <row r="1968">
          <cell r="J1968" t="str">
            <v>42-04-06-00-1960</v>
          </cell>
          <cell r="K1968" t="str">
            <v>42-3242</v>
          </cell>
          <cell r="L1968" t="str">
            <v>42-04-06-00-1960</v>
          </cell>
          <cell r="M1968" t="str">
            <v>Vitrina metálica color blanco</v>
          </cell>
          <cell r="O1968" t="str">
            <v>REPISA</v>
          </cell>
          <cell r="P1968">
            <v>5000</v>
          </cell>
          <cell r="T1968" t="str">
            <v>Bueno</v>
          </cell>
          <cell r="U1968" t="str">
            <v>N/T</v>
          </cell>
        </row>
        <row r="1969">
          <cell r="J1969" t="str">
            <v>42-06-01-00-1961</v>
          </cell>
          <cell r="K1969" t="str">
            <v>42-3346</v>
          </cell>
          <cell r="L1969" t="str">
            <v>42-06-01-00-1961</v>
          </cell>
          <cell r="M1969" t="str">
            <v>Computador Intel P4 S/Nº CS506CEN09</v>
          </cell>
          <cell r="O1969" t="str">
            <v>EQUIPOS COMPUTACIONALES Y PERIFÉRICOS</v>
          </cell>
          <cell r="P1969">
            <v>160000</v>
          </cell>
          <cell r="T1969" t="str">
            <v>Bueno</v>
          </cell>
          <cell r="U1969" t="str">
            <v>Intel</v>
          </cell>
        </row>
        <row r="1970">
          <cell r="J1970" t="str">
            <v>42-06-01-00-1962</v>
          </cell>
          <cell r="K1970" t="str">
            <v>42-2910</v>
          </cell>
          <cell r="L1970" t="str">
            <v>42-06-01-00-1962</v>
          </cell>
          <cell r="M1970" t="str">
            <v>Monitor Dell Mod. Nº E551c S/Nº CN-046765-64180-3AL-00Y5</v>
          </cell>
          <cell r="O1970" t="str">
            <v>EQUIPOS COMPUTACIONALES Y PERIFÉRICOS</v>
          </cell>
          <cell r="P1970">
            <v>14000</v>
          </cell>
          <cell r="T1970" t="str">
            <v>Bueno</v>
          </cell>
          <cell r="U1970" t="str">
            <v>Dell</v>
          </cell>
        </row>
        <row r="1971">
          <cell r="J1971" t="str">
            <v>42-06-01-00-1963</v>
          </cell>
          <cell r="K1971" t="str">
            <v>42-2568</v>
          </cell>
          <cell r="L1971" t="str">
            <v>42-06-01-00-1963</v>
          </cell>
          <cell r="M1971" t="str">
            <v>Teclado Aopen Mod.  KB821 S/Nº 329001365CM1</v>
          </cell>
          <cell r="O1971" t="str">
            <v>EQUIPOS COMPUTACIONALES Y PERIFÉRICOS</v>
          </cell>
          <cell r="P1971">
            <v>4000</v>
          </cell>
          <cell r="T1971" t="str">
            <v>Bueno</v>
          </cell>
          <cell r="U1971" t="str">
            <v>Acpen</v>
          </cell>
        </row>
        <row r="1972">
          <cell r="J1972" t="str">
            <v>42-06-01-00-1964</v>
          </cell>
          <cell r="K1972" t="str">
            <v>42-2569</v>
          </cell>
          <cell r="L1972" t="str">
            <v>42-06-01-00-1964</v>
          </cell>
          <cell r="M1972" t="str">
            <v>Mouse marca Aopen Mod. W-23G</v>
          </cell>
          <cell r="O1972" t="str">
            <v>EQUIPOS COMPUTACIONALES Y PERIFÉRICOS</v>
          </cell>
          <cell r="P1972">
            <v>3000</v>
          </cell>
          <cell r="T1972" t="str">
            <v>Bueno</v>
          </cell>
          <cell r="U1972" t="str">
            <v>Acpen</v>
          </cell>
        </row>
        <row r="1973">
          <cell r="J1973" t="str">
            <v>42-06-01-00-1965</v>
          </cell>
          <cell r="K1973" t="str">
            <v>42-2796</v>
          </cell>
          <cell r="L1973" t="str">
            <v>42-06-01-00-1965</v>
          </cell>
          <cell r="M1973" t="str">
            <v>Impresora Compaq Mod. IJ 600</v>
          </cell>
          <cell r="O1973" t="str">
            <v>EQUIPOS COMPUTACIONALES Y PERIFÉRICOS</v>
          </cell>
          <cell r="P1973">
            <v>25000</v>
          </cell>
          <cell r="T1973" t="str">
            <v>Malo</v>
          </cell>
          <cell r="U1973" t="str">
            <v>Compaq</v>
          </cell>
        </row>
        <row r="1974">
          <cell r="J1974" t="str">
            <v>42-05-02-05-1966</v>
          </cell>
          <cell r="K1974" t="str">
            <v>42-1785</v>
          </cell>
          <cell r="L1974" t="str">
            <v>42-05-02-05-1966</v>
          </cell>
          <cell r="M1974" t="str">
            <v>Unidad de respaldo de energía American power conversión Mod. Back- UPS AVR 500 Serie BBO211004388</v>
          </cell>
          <cell r="N1974">
            <v>1</v>
          </cell>
          <cell r="O1974" t="str">
            <v>EQUIPOS DE SEGURIDAD</v>
          </cell>
          <cell r="P1974">
            <v>50000</v>
          </cell>
          <cell r="T1974" t="str">
            <v>Bueno</v>
          </cell>
          <cell r="U1974" t="str">
            <v>American power</v>
          </cell>
        </row>
        <row r="1975">
          <cell r="J1975" t="str">
            <v>42-05-02-03-1967</v>
          </cell>
          <cell r="K1975" t="str">
            <v>42-2120</v>
          </cell>
          <cell r="L1975" t="str">
            <v>42-05-02-03-1967</v>
          </cell>
          <cell r="M1975" t="str">
            <v>Radio intercomunicadora marca Motorola Mod. T 5320 S/Nº 03211-0091835 con cargador</v>
          </cell>
          <cell r="N1975">
            <v>1</v>
          </cell>
          <cell r="O1975" t="str">
            <v>EQUIPOS DE COMUNICACIÓN</v>
          </cell>
          <cell r="P1975">
            <v>10000</v>
          </cell>
          <cell r="T1975" t="str">
            <v>Regular</v>
          </cell>
          <cell r="U1975" t="str">
            <v>Motorola</v>
          </cell>
        </row>
        <row r="1976">
          <cell r="J1976" t="str">
            <v>42-05-01-01-1968</v>
          </cell>
          <cell r="K1976" t="str">
            <v>42-2330</v>
          </cell>
          <cell r="L1976" t="str">
            <v>42-05-01-01-1968</v>
          </cell>
          <cell r="M1976" t="str">
            <v>Radio CD marca IRT modelo RCD 1110 S/Nº 4250142</v>
          </cell>
          <cell r="N1976">
            <v>1</v>
          </cell>
          <cell r="O1976" t="str">
            <v>EQUIPO DE OFICINA</v>
          </cell>
          <cell r="P1976">
            <v>37502</v>
          </cell>
          <cell r="T1976" t="str">
            <v>Bueno</v>
          </cell>
          <cell r="U1976" t="str">
            <v>IRT</v>
          </cell>
        </row>
        <row r="1977">
          <cell r="J1977" t="str">
            <v>42-05-01-01-1969</v>
          </cell>
          <cell r="K1977" t="str">
            <v>42-3347</v>
          </cell>
          <cell r="L1977" t="str">
            <v>42-05-01-01-1969</v>
          </cell>
          <cell r="M1977" t="str">
            <v>Estufa a gas marca Cimet</v>
          </cell>
          <cell r="O1977" t="str">
            <v>EQUIPO DE OFICINA</v>
          </cell>
          <cell r="P1977">
            <v>45000</v>
          </cell>
          <cell r="T1977" t="str">
            <v>Bueno</v>
          </cell>
          <cell r="U1977" t="str">
            <v>Cimet</v>
          </cell>
        </row>
        <row r="1978">
          <cell r="J1978" t="str">
            <v>42-05-02-01-1970</v>
          </cell>
          <cell r="K1978" t="str">
            <v>42-2068</v>
          </cell>
          <cell r="L1978" t="str">
            <v>42-05-02-01-1970</v>
          </cell>
          <cell r="M1978" t="str">
            <v>Multitester Fluke-179</v>
          </cell>
          <cell r="N1978">
            <v>1</v>
          </cell>
          <cell r="O1978" t="str">
            <v>EQUIPOS CLINICOS</v>
          </cell>
          <cell r="P1978">
            <v>60000</v>
          </cell>
          <cell r="T1978" t="str">
            <v>Bueno</v>
          </cell>
          <cell r="U1978" t="str">
            <v>Fluke</v>
          </cell>
        </row>
        <row r="1979">
          <cell r="J1979" t="str">
            <v>42-05-02-06-1971</v>
          </cell>
          <cell r="K1979" t="str">
            <v>42-2069</v>
          </cell>
          <cell r="L1979" t="str">
            <v>42-05-02-06-1971</v>
          </cell>
          <cell r="M1979" t="str">
            <v>Probador de diferencial catex</v>
          </cell>
          <cell r="N1979">
            <v>1</v>
          </cell>
          <cell r="O1979" t="str">
            <v>HERRAMIENTAS</v>
          </cell>
          <cell r="P1979">
            <v>25000</v>
          </cell>
          <cell r="T1979" t="str">
            <v>Bueno</v>
          </cell>
          <cell r="U1979" t="str">
            <v>Catex</v>
          </cell>
        </row>
        <row r="1980">
          <cell r="J1980" t="str">
            <v>42-05-02-01-1972</v>
          </cell>
          <cell r="K1980" t="str">
            <v>42-2070</v>
          </cell>
          <cell r="L1980" t="str">
            <v>42-05-02-01-1972</v>
          </cell>
          <cell r="M1980" t="str">
            <v>Tacómetro RS 163-5348</v>
          </cell>
          <cell r="N1980">
            <v>1</v>
          </cell>
          <cell r="O1980" t="str">
            <v>EQUIPOS CLINICOS</v>
          </cell>
          <cell r="P1980">
            <v>25000</v>
          </cell>
          <cell r="T1980" t="str">
            <v>Bueno</v>
          </cell>
          <cell r="U1980" t="str">
            <v>N/T</v>
          </cell>
        </row>
        <row r="1981">
          <cell r="J1981" t="str">
            <v>42-05-02-01-1973</v>
          </cell>
          <cell r="K1981" t="str">
            <v>42-2071</v>
          </cell>
          <cell r="L1981" t="str">
            <v>42-05-02-01-1973</v>
          </cell>
          <cell r="M1981" t="str">
            <v>Micrómetro de 25 mm. marca Starrett</v>
          </cell>
          <cell r="N1981">
            <v>1</v>
          </cell>
          <cell r="O1981" t="str">
            <v>EQUIPOS CLINICOS</v>
          </cell>
          <cell r="P1981">
            <v>12000</v>
          </cell>
          <cell r="T1981" t="str">
            <v>Bueno</v>
          </cell>
          <cell r="U1981" t="str">
            <v>Starrett</v>
          </cell>
        </row>
        <row r="1982">
          <cell r="J1982" t="str">
            <v>42-05-02-06-1974</v>
          </cell>
          <cell r="K1982" t="str">
            <v>42-2118</v>
          </cell>
          <cell r="L1982" t="str">
            <v>42-05-02-06-1974</v>
          </cell>
          <cell r="M1982" t="str">
            <v>Engrapadora marca Stanley Heavy duty Sharpshooter</v>
          </cell>
          <cell r="N1982">
            <v>1</v>
          </cell>
          <cell r="O1982" t="str">
            <v>HERRAMIENTAS</v>
          </cell>
          <cell r="P1982">
            <v>8000</v>
          </cell>
          <cell r="T1982" t="str">
            <v>Bueno</v>
          </cell>
          <cell r="U1982" t="str">
            <v>Stanley</v>
          </cell>
        </row>
        <row r="1983">
          <cell r="J1983" t="str">
            <v>42-04-03-00-1975</v>
          </cell>
          <cell r="K1983" t="str">
            <v>42-3316</v>
          </cell>
          <cell r="L1983" t="str">
            <v>42-04-03-00-1975</v>
          </cell>
          <cell r="M1983" t="str">
            <v>Escritorio masisa enchapada eucaliptus, 3 cajones 130x70x73 cms.</v>
          </cell>
          <cell r="O1983" t="str">
            <v>ESCRITORIOS</v>
          </cell>
          <cell r="P1983">
            <v>18000</v>
          </cell>
          <cell r="T1983" t="str">
            <v>Bueno</v>
          </cell>
          <cell r="U1983" t="str">
            <v>N/T</v>
          </cell>
        </row>
        <row r="1984">
          <cell r="J1984" t="str">
            <v>42-05-02-01-1976</v>
          </cell>
          <cell r="K1984" t="str">
            <v>42-1644</v>
          </cell>
          <cell r="L1984" t="str">
            <v>42-05-02-01-1976</v>
          </cell>
          <cell r="M1984" t="str">
            <v>Lámpara articulada con lupa</v>
          </cell>
          <cell r="O1984" t="str">
            <v>EQUIPOS CLINICOS</v>
          </cell>
          <cell r="P1984">
            <v>25000</v>
          </cell>
          <cell r="T1984" t="str">
            <v>Malo</v>
          </cell>
          <cell r="U1984" t="str">
            <v>N/T</v>
          </cell>
        </row>
        <row r="1985">
          <cell r="J1985" t="str">
            <v>42-04-05-00-1977</v>
          </cell>
          <cell r="K1985" t="str">
            <v>42-3172</v>
          </cell>
          <cell r="L1985" t="str">
            <v>42-04-05-00-1977</v>
          </cell>
          <cell r="M1985" t="str">
            <v>Kardex 2 cajones color verde</v>
          </cell>
          <cell r="O1985" t="str">
            <v>KARDEX</v>
          </cell>
          <cell r="P1985">
            <v>5000</v>
          </cell>
          <cell r="T1985" t="str">
            <v>Bueno</v>
          </cell>
          <cell r="U1985" t="str">
            <v>N/T</v>
          </cell>
        </row>
        <row r="1986">
          <cell r="J1986" t="str">
            <v>42-04-05-00-1978</v>
          </cell>
          <cell r="K1986" t="str">
            <v>42-3173</v>
          </cell>
          <cell r="L1986" t="str">
            <v>42-04-05-00-1978</v>
          </cell>
          <cell r="M1986" t="str">
            <v>Kardex 2 cajones color plomo</v>
          </cell>
          <cell r="O1986" t="str">
            <v>KARDEX</v>
          </cell>
          <cell r="P1986">
            <v>5000</v>
          </cell>
          <cell r="T1986" t="str">
            <v>Bueno</v>
          </cell>
          <cell r="U1986" t="str">
            <v>N/T</v>
          </cell>
        </row>
        <row r="1987">
          <cell r="J1987" t="str">
            <v>42-04-06-00-1979</v>
          </cell>
          <cell r="K1987" t="str">
            <v>42-2097</v>
          </cell>
          <cell r="L1987" t="str">
            <v>42-04-06-00-1979</v>
          </cell>
          <cell r="M1987" t="str">
            <v>Mueble madera barniz 6 divisiones</v>
          </cell>
          <cell r="O1987" t="str">
            <v>REPISA</v>
          </cell>
          <cell r="P1987">
            <v>5000</v>
          </cell>
          <cell r="T1987" t="str">
            <v>Bueno</v>
          </cell>
          <cell r="U1987" t="str">
            <v>N/T</v>
          </cell>
        </row>
        <row r="1988">
          <cell r="J1988" t="str">
            <v>42-05-01-01-1980</v>
          </cell>
          <cell r="K1988" t="str">
            <v>42-2088</v>
          </cell>
          <cell r="L1988" t="str">
            <v>42-05-01-01-1980</v>
          </cell>
          <cell r="M1988" t="str">
            <v>Perforador Torre color verde</v>
          </cell>
          <cell r="N1988">
            <v>1</v>
          </cell>
          <cell r="O1988" t="str">
            <v>EQUIPO DE OFICINA</v>
          </cell>
          <cell r="P1988">
            <v>3000</v>
          </cell>
          <cell r="T1988" t="str">
            <v>Bueno</v>
          </cell>
          <cell r="U1988" t="str">
            <v>N/T</v>
          </cell>
        </row>
        <row r="1989">
          <cell r="J1989" t="str">
            <v>42-04-02-00-1981</v>
          </cell>
          <cell r="K1989" t="str">
            <v>42-3177</v>
          </cell>
          <cell r="L1989" t="str">
            <v>42-04-02-00-1981</v>
          </cell>
          <cell r="M1989" t="str">
            <v>Silla metálica,  apoyo pies con pergamoide color negro</v>
          </cell>
          <cell r="O1989" t="str">
            <v>SILLAS</v>
          </cell>
          <cell r="P1989">
            <v>12000</v>
          </cell>
          <cell r="T1989" t="str">
            <v>Bueno</v>
          </cell>
          <cell r="U1989" t="str">
            <v>N/T</v>
          </cell>
        </row>
        <row r="1990">
          <cell r="J1990" t="str">
            <v>42-04-02-00-1982</v>
          </cell>
          <cell r="K1990" t="str">
            <v>42-1025</v>
          </cell>
          <cell r="L1990" t="str">
            <v>42-04-02-00-1982</v>
          </cell>
          <cell r="M1990" t="str">
            <v>Silla de madera color plomo</v>
          </cell>
          <cell r="O1990" t="str">
            <v>SILLAS</v>
          </cell>
          <cell r="P1990">
            <v>3000</v>
          </cell>
          <cell r="T1990" t="str">
            <v>Bueno</v>
          </cell>
          <cell r="U1990" t="str">
            <v>N/T</v>
          </cell>
        </row>
        <row r="1991">
          <cell r="J1991" t="str">
            <v>42-04-06-00-1983</v>
          </cell>
          <cell r="K1991" t="str">
            <v>42-2473</v>
          </cell>
          <cell r="L1991" t="str">
            <v>42-04-06-00-1983</v>
          </cell>
          <cell r="M1991" t="str">
            <v>Repisa madera con 2 compartimentos color blanco y soportes metálicos 54x57x33 cms.</v>
          </cell>
          <cell r="O1991" t="str">
            <v>REPISA</v>
          </cell>
          <cell r="P1991">
            <v>5000</v>
          </cell>
          <cell r="T1991" t="str">
            <v>Regular</v>
          </cell>
          <cell r="U1991" t="str">
            <v>N/T</v>
          </cell>
        </row>
        <row r="1992">
          <cell r="J1992" t="str">
            <v>42-05-02-05-1984</v>
          </cell>
          <cell r="K1992" t="str">
            <v>42-3382</v>
          </cell>
          <cell r="L1992" t="str">
            <v>42-05-02-05-1984</v>
          </cell>
          <cell r="M1992" t="str">
            <v>Extintor incendio tipo ABC 6 Kgs.</v>
          </cell>
          <cell r="O1992" t="str">
            <v>EQUIPOS DE SEGURIDAD</v>
          </cell>
          <cell r="P1992">
            <v>25000</v>
          </cell>
          <cell r="T1992" t="str">
            <v>Bueno</v>
          </cell>
          <cell r="U1992" t="str">
            <v>N/T</v>
          </cell>
        </row>
        <row r="1993">
          <cell r="J1993" t="str">
            <v>42-05-01-01-1985</v>
          </cell>
          <cell r="K1993" t="str">
            <v>42-1995</v>
          </cell>
          <cell r="L1993" t="str">
            <v>42-05-01-01-1985</v>
          </cell>
          <cell r="M1993" t="str">
            <v>Citófono/ teléfono marca Nortel Network, Modelo 7000</v>
          </cell>
          <cell r="O1993" t="str">
            <v>EQUIPO DE OFICINA</v>
          </cell>
          <cell r="P1993">
            <v>36000</v>
          </cell>
          <cell r="T1993" t="str">
            <v>Bueno</v>
          </cell>
          <cell r="U1993" t="str">
            <v>Nortel Network</v>
          </cell>
        </row>
        <row r="1994">
          <cell r="J1994" t="str">
            <v>42-04-07-00-1986</v>
          </cell>
          <cell r="K1994" t="str">
            <v>42-215</v>
          </cell>
          <cell r="L1994" t="str">
            <v>42-04-07-00-1986</v>
          </cell>
          <cell r="M1994" t="str">
            <v>Caja para guardar llaves color barniz natural de 100x54 cms.</v>
          </cell>
          <cell r="O1994" t="str">
            <v>OTROS</v>
          </cell>
          <cell r="P1994">
            <v>5000</v>
          </cell>
          <cell r="T1994" t="str">
            <v>Bueno</v>
          </cell>
          <cell r="U1994" t="str">
            <v>N/T</v>
          </cell>
        </row>
        <row r="1995">
          <cell r="J1995" t="str">
            <v>42-04-01-00-1987</v>
          </cell>
          <cell r="K1995" t="str">
            <v>42-2077</v>
          </cell>
          <cell r="L1995" t="str">
            <v>42-04-01-00-1987</v>
          </cell>
          <cell r="M1995" t="str">
            <v>Mesón en metal y madera de 86x72x87 cms. con 3 cajones.</v>
          </cell>
          <cell r="O1995" t="str">
            <v>MESAS</v>
          </cell>
          <cell r="P1995">
            <v>18000</v>
          </cell>
          <cell r="T1995" t="str">
            <v>Bueno</v>
          </cell>
          <cell r="U1995" t="str">
            <v>N/T</v>
          </cell>
        </row>
        <row r="1996">
          <cell r="J1996" t="str">
            <v>42-04-01-00-1988</v>
          </cell>
          <cell r="K1996" t="str">
            <v>42-2078</v>
          </cell>
          <cell r="L1996" t="str">
            <v>42-04-01-00-1988</v>
          </cell>
          <cell r="M1996" t="str">
            <v>Mesón metálico con cubierta de melamina de 127x70x81 cms.</v>
          </cell>
          <cell r="O1996" t="str">
            <v>MESAS</v>
          </cell>
          <cell r="P1996">
            <v>12000</v>
          </cell>
          <cell r="T1996" t="str">
            <v>Bueno</v>
          </cell>
          <cell r="U1996" t="str">
            <v>N/T</v>
          </cell>
        </row>
        <row r="1997">
          <cell r="J1997" t="str">
            <v>42-05-01-01-1989</v>
          </cell>
          <cell r="K1997" t="str">
            <v>42-2100</v>
          </cell>
          <cell r="L1997" t="str">
            <v>42-05-01-01-1989</v>
          </cell>
          <cell r="M1997" t="str">
            <v>Pizarra blanca con borde aluminio 150x100 cms.</v>
          </cell>
          <cell r="O1997" t="str">
            <v>EQUIPO DE OFICINA</v>
          </cell>
          <cell r="P1997">
            <v>25000</v>
          </cell>
          <cell r="T1997" t="str">
            <v>Bueno</v>
          </cell>
          <cell r="U1997" t="str">
            <v>N/T</v>
          </cell>
        </row>
        <row r="1998">
          <cell r="J1998" t="str">
            <v>42-04-06-00-1990</v>
          </cell>
          <cell r="K1998" t="str">
            <v>42-2122</v>
          </cell>
          <cell r="L1998" t="str">
            <v>42-04-06-00-1990</v>
          </cell>
          <cell r="M1998" t="str">
            <v>Repisa c/soporte metálico melamina blanca</v>
          </cell>
          <cell r="O1998" t="str">
            <v>REPISA</v>
          </cell>
          <cell r="P1998">
            <v>5000</v>
          </cell>
          <cell r="T1998" t="str">
            <v>Bueno</v>
          </cell>
          <cell r="U1998" t="str">
            <v>N/T</v>
          </cell>
        </row>
        <row r="1999">
          <cell r="J1999" t="str">
            <v>42-04-06-00-1991</v>
          </cell>
          <cell r="K1999" t="str">
            <v>42-2081</v>
          </cell>
          <cell r="L1999" t="str">
            <v>42-04-06-00-1991</v>
          </cell>
          <cell r="M1999" t="str">
            <v>Repisa de melamina blanca con 2 soportes metálicos 51x36 cms.</v>
          </cell>
          <cell r="O1999" t="str">
            <v>REPISA</v>
          </cell>
          <cell r="P1999">
            <v>3000</v>
          </cell>
          <cell r="T1999" t="str">
            <v>Bueno</v>
          </cell>
          <cell r="U1999" t="str">
            <v>N/T</v>
          </cell>
        </row>
        <row r="2000">
          <cell r="J2000" t="str">
            <v>42-04-06-00-1992</v>
          </cell>
          <cell r="K2000" t="str">
            <v>42-2099</v>
          </cell>
          <cell r="L2000" t="str">
            <v>42-04-06-00-1992</v>
          </cell>
          <cell r="M2000" t="str">
            <v>Repisa madera enchapada c/ 2 soportes metálicos 128x28 cms.</v>
          </cell>
          <cell r="O2000" t="str">
            <v>REPISA</v>
          </cell>
          <cell r="P2000">
            <v>5000</v>
          </cell>
          <cell r="T2000" t="str">
            <v>Bueno</v>
          </cell>
          <cell r="U2000" t="str">
            <v>N/T</v>
          </cell>
        </row>
        <row r="2001">
          <cell r="J2001" t="str">
            <v>42-04-02-00-1993</v>
          </cell>
          <cell r="K2001" t="str">
            <v>42-1996</v>
          </cell>
          <cell r="L2001" t="str">
            <v>42-04-02-00-1993</v>
          </cell>
          <cell r="M2001" t="str">
            <v>Silla Ergonometrica color azul, 5 ruedas ( MEL )</v>
          </cell>
          <cell r="O2001" t="str">
            <v>SILLAS</v>
          </cell>
          <cell r="P2001">
            <v>54000</v>
          </cell>
          <cell r="T2001" t="str">
            <v>Bueno</v>
          </cell>
          <cell r="U2001" t="str">
            <v>N/T</v>
          </cell>
        </row>
        <row r="2002">
          <cell r="J2002" t="str">
            <v>42-04-07-00-1994</v>
          </cell>
          <cell r="K2002" t="str">
            <v>42-2123</v>
          </cell>
          <cell r="L2002" t="str">
            <v>42-04-07-00-1994</v>
          </cell>
          <cell r="M2002" t="str">
            <v>Dispensador jabón marca Pisa</v>
          </cell>
          <cell r="O2002" t="str">
            <v>OTROS</v>
          </cell>
          <cell r="P2002">
            <v>17000</v>
          </cell>
          <cell r="T2002" t="str">
            <v>Bueno</v>
          </cell>
          <cell r="U2002" t="str">
            <v>N/T</v>
          </cell>
        </row>
        <row r="2003">
          <cell r="J2003" t="str">
            <v>42-05-02-06-1995</v>
          </cell>
          <cell r="K2003" t="str">
            <v>Nº invent</v>
          </cell>
          <cell r="L2003" t="str">
            <v>42-05-02-06-1995</v>
          </cell>
          <cell r="M2003" t="str">
            <v>Maquina cortadora de pasto c/motor marca Yard Machines 5,0 Hp 22 "</v>
          </cell>
          <cell r="N2003">
            <v>1</v>
          </cell>
          <cell r="O2003" t="str">
            <v>HERRAMIENTAS</v>
          </cell>
          <cell r="P2003">
            <v>180000</v>
          </cell>
          <cell r="T2003" t="str">
            <v>mala</v>
          </cell>
          <cell r="U2003" t="str">
            <v>Yard</v>
          </cell>
        </row>
        <row r="2004">
          <cell r="J2004" t="str">
            <v>42-04-01-00-1996</v>
          </cell>
          <cell r="K2004" t="str">
            <v>42-2979</v>
          </cell>
          <cell r="L2004" t="str">
            <v>42-04-01-00-1996</v>
          </cell>
          <cell r="M2004" t="str">
            <v>Mesa/Bandeja acceso lateral, ac./ inox. con pedestal metálico 4 ruedas</v>
          </cell>
          <cell r="O2004" t="str">
            <v>MESAS</v>
          </cell>
          <cell r="P2004">
            <v>20000</v>
          </cell>
          <cell r="T2004" t="str">
            <v>Bueno</v>
          </cell>
          <cell r="U2004" t="str">
            <v>N/T</v>
          </cell>
        </row>
        <row r="2005">
          <cell r="J2005" t="str">
            <v>42-06-01-00-1997</v>
          </cell>
          <cell r="K2005" t="str">
            <v>42-1404</v>
          </cell>
          <cell r="L2005" t="str">
            <v>42-06-01-00-1997</v>
          </cell>
          <cell r="M2005" t="str">
            <v>CPU marca AST</v>
          </cell>
          <cell r="O2005" t="str">
            <v>EQUIPOS COMPUTACIONALES Y PERIFÉRICOS</v>
          </cell>
          <cell r="P2005">
            <v>25000</v>
          </cell>
          <cell r="T2005" t="str">
            <v>Malo</v>
          </cell>
          <cell r="U2005" t="str">
            <v>M</v>
          </cell>
        </row>
        <row r="2006">
          <cell r="J2006" t="str">
            <v>42-06-01-00-1998</v>
          </cell>
          <cell r="K2006" t="str">
            <v>42-1450</v>
          </cell>
          <cell r="L2006" t="str">
            <v>42-06-01-00-1998</v>
          </cell>
          <cell r="M2006" t="str">
            <v>CPU Tat Hamade</v>
          </cell>
          <cell r="O2006" t="str">
            <v>EQUIPOS COMPUTACIONALES Y PERIFÉRICOS</v>
          </cell>
          <cell r="P2006">
            <v>25000</v>
          </cell>
          <cell r="T2006" t="str">
            <v>Malo</v>
          </cell>
          <cell r="U2006" t="str">
            <v>Tat Hamade</v>
          </cell>
        </row>
        <row r="2007">
          <cell r="J2007" t="str">
            <v>42-05-01-01-1999</v>
          </cell>
          <cell r="K2007" t="str">
            <v>42-388</v>
          </cell>
          <cell r="L2007" t="str">
            <v>42-05-01-01-1999</v>
          </cell>
          <cell r="M2007" t="str">
            <v>Autoclave Pelton &amp; Crane omni clave Mod. OCR</v>
          </cell>
          <cell r="N2007">
            <v>1</v>
          </cell>
          <cell r="O2007" t="str">
            <v>EQUIPO DE OFICINA</v>
          </cell>
          <cell r="P2007">
            <v>5000</v>
          </cell>
          <cell r="T2007" t="str">
            <v>Malo</v>
          </cell>
          <cell r="U2007" t="str">
            <v>Pelton&amp;Crane</v>
          </cell>
        </row>
        <row r="2008">
          <cell r="J2008" t="str">
            <v>42-05-02-01-2000</v>
          </cell>
          <cell r="K2008" t="str">
            <v>42-380</v>
          </cell>
          <cell r="L2008" t="str">
            <v>42-05-02-01-2000</v>
          </cell>
          <cell r="M2008" t="str">
            <v>Pedestal dental marca Cila Nª 0736</v>
          </cell>
          <cell r="N2008">
            <v>1</v>
          </cell>
          <cell r="O2008" t="str">
            <v>EQUIPOS CLINICOS</v>
          </cell>
          <cell r="P2008">
            <v>15000</v>
          </cell>
          <cell r="T2008" t="str">
            <v>Malo</v>
          </cell>
          <cell r="U2008" t="str">
            <v>Cila</v>
          </cell>
        </row>
        <row r="2009">
          <cell r="J2009" t="str">
            <v>42-05-02-01-2001</v>
          </cell>
          <cell r="K2009" t="str">
            <v>42-389</v>
          </cell>
          <cell r="L2009" t="str">
            <v>42-05-02-01-2001</v>
          </cell>
          <cell r="M2009" t="str">
            <v>Pedestal dental marca Cila Nª 0661</v>
          </cell>
          <cell r="N2009">
            <v>1</v>
          </cell>
          <cell r="O2009" t="str">
            <v>EQUIPOS CLINICOS</v>
          </cell>
          <cell r="P2009">
            <v>15000</v>
          </cell>
          <cell r="T2009" t="str">
            <v>Malo</v>
          </cell>
          <cell r="U2009" t="str">
            <v>Cila</v>
          </cell>
        </row>
        <row r="2010">
          <cell r="J2010" t="str">
            <v>42-05-02-01-2002</v>
          </cell>
          <cell r="K2010" t="str">
            <v>42-80</v>
          </cell>
          <cell r="L2010" t="str">
            <v>42-05-02-01-2002</v>
          </cell>
          <cell r="M2010" t="str">
            <v>Master medic. Onda corta Mod. MM - 1000</v>
          </cell>
          <cell r="N2010">
            <v>1</v>
          </cell>
          <cell r="O2010" t="str">
            <v>EQUIPOS CLINICOS</v>
          </cell>
          <cell r="P2010">
            <v>6000</v>
          </cell>
          <cell r="T2010" t="str">
            <v>Malo</v>
          </cell>
          <cell r="U2010" t="str">
            <v>Onda</v>
          </cell>
        </row>
        <row r="2011">
          <cell r="J2011" t="str">
            <v>42-04-02-00-2003</v>
          </cell>
          <cell r="K2011" t="str">
            <v>42-67</v>
          </cell>
          <cell r="L2011" t="str">
            <v>42-04-02-00-2003</v>
          </cell>
          <cell r="M2011" t="str">
            <v>Silla metálica / madera esponja</v>
          </cell>
          <cell r="O2011" t="str">
            <v>SILLAS</v>
          </cell>
          <cell r="P2011">
            <v>3000</v>
          </cell>
          <cell r="T2011" t="str">
            <v>Malo</v>
          </cell>
          <cell r="U2011" t="str">
            <v>N/T</v>
          </cell>
        </row>
        <row r="2012">
          <cell r="J2012" t="str">
            <v>42-04-02-00-2004</v>
          </cell>
          <cell r="K2012" t="str">
            <v>42-1388</v>
          </cell>
          <cell r="L2012" t="str">
            <v>42-04-02-00-2004</v>
          </cell>
          <cell r="M2012" t="str">
            <v>Silla de ruedas marca Simac</v>
          </cell>
          <cell r="O2012" t="str">
            <v>SILLAS</v>
          </cell>
          <cell r="P2012">
            <v>5000</v>
          </cell>
          <cell r="T2012" t="str">
            <v>Malo</v>
          </cell>
          <cell r="U2012" t="str">
            <v>Simac</v>
          </cell>
        </row>
        <row r="2013">
          <cell r="J2013" t="str">
            <v>42-04-02-00-2005</v>
          </cell>
          <cell r="K2013" t="str">
            <v>42-1317</v>
          </cell>
          <cell r="L2013" t="str">
            <v>42-04-02-00-2005</v>
          </cell>
          <cell r="M2013" t="str">
            <v>Parte de silla con respaldo</v>
          </cell>
          <cell r="O2013" t="str">
            <v>SILLAS</v>
          </cell>
          <cell r="P2013">
            <v>5000</v>
          </cell>
          <cell r="T2013" t="str">
            <v>Malo</v>
          </cell>
          <cell r="U2013" t="str">
            <v>N/T</v>
          </cell>
        </row>
        <row r="2014">
          <cell r="J2014" t="str">
            <v>42-05-01-01-2006</v>
          </cell>
          <cell r="K2014" t="str">
            <v>42-700C</v>
          </cell>
          <cell r="L2014" t="str">
            <v>42-05-01-01-2006</v>
          </cell>
          <cell r="M2014" t="str">
            <v>Estufa eléctrica a cuarzo Somela</v>
          </cell>
          <cell r="O2014" t="str">
            <v>EQUIPO DE OFICINA</v>
          </cell>
          <cell r="P2014">
            <v>1000</v>
          </cell>
          <cell r="T2014" t="str">
            <v>Malo</v>
          </cell>
          <cell r="U2014" t="str">
            <v>Somela</v>
          </cell>
        </row>
        <row r="2015">
          <cell r="J2015" t="str">
            <v>42-05-02-06-2007</v>
          </cell>
          <cell r="K2015" t="str">
            <v>42-3530</v>
          </cell>
          <cell r="L2015" t="str">
            <v>42-05-02-06-2007</v>
          </cell>
          <cell r="M2015" t="str">
            <v>Abrillantadora T/W 17"  BF 522  para lustrar pisos</v>
          </cell>
          <cell r="N2015">
            <v>1</v>
          </cell>
          <cell r="O2015" t="str">
            <v>HERRAMIENTAS</v>
          </cell>
          <cell r="P2015">
            <v>284410</v>
          </cell>
          <cell r="T2015" t="str">
            <v>Buena</v>
          </cell>
          <cell r="U2015" t="str">
            <v xml:space="preserve">Luster </v>
          </cell>
        </row>
        <row r="2016">
          <cell r="J2016" t="str">
            <v>42-05-01-02-2008</v>
          </cell>
          <cell r="K2016" t="str">
            <v>42-1821</v>
          </cell>
          <cell r="L2016" t="str">
            <v>42-05-01-02-2008</v>
          </cell>
          <cell r="M2016" t="str">
            <v>A Orillas del Río Piedra me senté y lloré, Paulo Coelho.</v>
          </cell>
          <cell r="O2016" t="str">
            <v>LITERATURA</v>
          </cell>
          <cell r="P2016">
            <v>10000</v>
          </cell>
          <cell r="T2016" t="str">
            <v>Bueno</v>
          </cell>
          <cell r="U2016" t="str">
            <v>N/T</v>
          </cell>
        </row>
        <row r="2017">
          <cell r="J2017" t="str">
            <v>42-05-01-02-2009</v>
          </cell>
          <cell r="K2017" t="str">
            <v>42-1825</v>
          </cell>
          <cell r="L2017" t="str">
            <v>42-05-01-02-2009</v>
          </cell>
          <cell r="M2017" t="str">
            <v>Cita en el Azul Profundo, Roberto Ampuero.</v>
          </cell>
          <cell r="O2017" t="str">
            <v>LITERATURA</v>
          </cell>
          <cell r="P2017">
            <v>5000</v>
          </cell>
          <cell r="T2017" t="str">
            <v>Bueno</v>
          </cell>
          <cell r="U2017" t="str">
            <v>N/T</v>
          </cell>
        </row>
        <row r="2018">
          <cell r="J2018" t="str">
            <v>42-05-01-02-2010</v>
          </cell>
          <cell r="K2018" t="str">
            <v>42-1827</v>
          </cell>
          <cell r="L2018" t="str">
            <v>42-05-01-02-2010</v>
          </cell>
          <cell r="M2018" t="str">
            <v>Difícil envoltorio, Mónica Echeverría.</v>
          </cell>
          <cell r="O2018" t="str">
            <v>LITERATURA</v>
          </cell>
          <cell r="P2018">
            <v>5800</v>
          </cell>
          <cell r="T2018" t="str">
            <v>Bueno</v>
          </cell>
          <cell r="U2018" t="str">
            <v>N/T</v>
          </cell>
        </row>
        <row r="2019">
          <cell r="J2019" t="str">
            <v>42-05-01-02-2011</v>
          </cell>
          <cell r="K2019" t="str">
            <v>42-1828</v>
          </cell>
          <cell r="L2019" t="str">
            <v>42-05-01-02-2011</v>
          </cell>
          <cell r="M2019" t="str">
            <v>Mil Soles, Dominique Lampierre.</v>
          </cell>
          <cell r="O2019" t="str">
            <v>LITERATURA</v>
          </cell>
          <cell r="P2019">
            <v>8600</v>
          </cell>
          <cell r="T2019" t="str">
            <v>Bueno</v>
          </cell>
          <cell r="U2019" t="str">
            <v>N/T</v>
          </cell>
        </row>
        <row r="2020">
          <cell r="J2020" t="str">
            <v>42-05-01-02-2012</v>
          </cell>
          <cell r="K2020" t="str">
            <v>42-1831</v>
          </cell>
          <cell r="L2020" t="str">
            <v>42-05-01-02-2012</v>
          </cell>
          <cell r="M2020" t="str">
            <v>El Jinete Polaco, Antonio Nuñez Molina.</v>
          </cell>
          <cell r="O2020" t="str">
            <v>LITERATURA</v>
          </cell>
          <cell r="P2020">
            <v>6400</v>
          </cell>
          <cell r="T2020" t="str">
            <v>Bueno</v>
          </cell>
          <cell r="U2020" t="str">
            <v>N/T</v>
          </cell>
        </row>
        <row r="2021">
          <cell r="J2021" t="str">
            <v>42-05-01-02-2013</v>
          </cell>
          <cell r="K2021" t="str">
            <v>42-1834</v>
          </cell>
          <cell r="L2021" t="str">
            <v>42-05-01-02-2013</v>
          </cell>
          <cell r="M2021" t="str">
            <v>Póstuma, Lina Meruame.</v>
          </cell>
          <cell r="O2021" t="str">
            <v>LITERATURA</v>
          </cell>
          <cell r="P2021">
            <v>5300</v>
          </cell>
          <cell r="T2021" t="str">
            <v>Bueno</v>
          </cell>
          <cell r="U2021" t="str">
            <v>N/T</v>
          </cell>
        </row>
        <row r="2022">
          <cell r="J2022" t="str">
            <v>42-05-01-02-2014</v>
          </cell>
          <cell r="K2022" t="str">
            <v>42-1836</v>
          </cell>
          <cell r="L2022" t="str">
            <v>42-05-01-02-2014</v>
          </cell>
          <cell r="M2022" t="str">
            <v>Los Ojos del Tuareg, Alberto Vásquez Figueroa.</v>
          </cell>
          <cell r="O2022" t="str">
            <v>LITERATURA</v>
          </cell>
          <cell r="P2022">
            <v>5700</v>
          </cell>
          <cell r="T2022" t="str">
            <v>Bueno</v>
          </cell>
          <cell r="U2022" t="str">
            <v>N/T</v>
          </cell>
        </row>
        <row r="2023">
          <cell r="J2023" t="str">
            <v>42-05-01-02-2015</v>
          </cell>
          <cell r="K2023" t="str">
            <v>42-1837</v>
          </cell>
          <cell r="L2023" t="str">
            <v>42-05-01-02-2015</v>
          </cell>
          <cell r="M2023" t="str">
            <v>Intensidad, Dean Koontz.</v>
          </cell>
          <cell r="O2023" t="str">
            <v>LITERATURA</v>
          </cell>
          <cell r="P2023">
            <v>3200</v>
          </cell>
          <cell r="T2023" t="str">
            <v>Bueno</v>
          </cell>
          <cell r="U2023" t="str">
            <v>N/T</v>
          </cell>
        </row>
        <row r="2024">
          <cell r="J2024" t="str">
            <v>42-05-01-02-2016</v>
          </cell>
          <cell r="K2024" t="str">
            <v>42-1838</v>
          </cell>
          <cell r="L2024" t="str">
            <v>42-05-01-02-2016</v>
          </cell>
          <cell r="M2024" t="str">
            <v>Terapia Mortal, Michael Palmer.</v>
          </cell>
          <cell r="O2024" t="str">
            <v>LITERATURA</v>
          </cell>
          <cell r="P2024">
            <v>4300</v>
          </cell>
          <cell r="T2024" t="str">
            <v>Bueno</v>
          </cell>
          <cell r="U2024" t="str">
            <v>N/T</v>
          </cell>
        </row>
        <row r="2025">
          <cell r="J2025" t="str">
            <v>42-05-01-02-2017</v>
          </cell>
          <cell r="K2025" t="str">
            <v>42-1842</v>
          </cell>
          <cell r="L2025" t="str">
            <v>42-05-01-02-2017</v>
          </cell>
          <cell r="M2025" t="str">
            <v xml:space="preserve">Mister X, Peter Straub </v>
          </cell>
          <cell r="O2025" t="str">
            <v>LITERATURA</v>
          </cell>
          <cell r="P2025">
            <v>5500</v>
          </cell>
          <cell r="T2025" t="str">
            <v>Bueno</v>
          </cell>
          <cell r="U2025" t="str">
            <v>N/T</v>
          </cell>
        </row>
        <row r="2026">
          <cell r="J2026" t="str">
            <v>42-05-01-02-2018</v>
          </cell>
          <cell r="K2026" t="str">
            <v>42-1844</v>
          </cell>
          <cell r="L2026" t="str">
            <v>42-05-01-02-2018</v>
          </cell>
          <cell r="M2026" t="str">
            <v>La Estrella robada, Mary Higgins Clark.</v>
          </cell>
          <cell r="O2026" t="str">
            <v>LITERATURA</v>
          </cell>
          <cell r="P2026">
            <v>5400</v>
          </cell>
          <cell r="T2026" t="str">
            <v>Bueno</v>
          </cell>
          <cell r="U2026" t="str">
            <v>N/T</v>
          </cell>
        </row>
        <row r="2027">
          <cell r="J2027" t="str">
            <v>42-05-01-02-2019</v>
          </cell>
          <cell r="K2027" t="str">
            <v>42-1845</v>
          </cell>
          <cell r="L2027" t="str">
            <v>42-05-01-02-2019</v>
          </cell>
          <cell r="M2027" t="str">
            <v>Dulces Guerreros Cubanos, Nolberto Fuentes.</v>
          </cell>
          <cell r="O2027" t="str">
            <v>LITERATURA</v>
          </cell>
          <cell r="P2027">
            <v>6400</v>
          </cell>
          <cell r="T2027" t="str">
            <v>Bueno</v>
          </cell>
          <cell r="U2027" t="str">
            <v>N/T</v>
          </cell>
        </row>
        <row r="2028">
          <cell r="J2028" t="str">
            <v>42-05-01-02-2020</v>
          </cell>
          <cell r="K2028" t="str">
            <v>42-1846</v>
          </cell>
          <cell r="L2028" t="str">
            <v>42-05-01-02-2020</v>
          </cell>
          <cell r="M2028" t="str">
            <v>Un Asesino en Internet, Phillip Finch.</v>
          </cell>
          <cell r="O2028" t="str">
            <v>LITERATURA</v>
          </cell>
          <cell r="P2028">
            <v>6300</v>
          </cell>
          <cell r="T2028" t="str">
            <v>Bueno</v>
          </cell>
          <cell r="U2028" t="str">
            <v>N/T</v>
          </cell>
        </row>
        <row r="2029">
          <cell r="J2029" t="str">
            <v>42-05-01-02-2021</v>
          </cell>
          <cell r="K2029" t="str">
            <v>42-1846 B</v>
          </cell>
          <cell r="L2029" t="str">
            <v>42-05-01-02-2021</v>
          </cell>
          <cell r="M2029" t="str">
            <v>Un Asesino en Internet, Phillip Finch.</v>
          </cell>
          <cell r="O2029" t="str">
            <v>LITERATURA</v>
          </cell>
          <cell r="P2029">
            <v>6200</v>
          </cell>
          <cell r="T2029" t="str">
            <v>Bueno</v>
          </cell>
          <cell r="U2029" t="str">
            <v>N/T</v>
          </cell>
        </row>
        <row r="2030">
          <cell r="J2030" t="str">
            <v>42-05-01-02-2022</v>
          </cell>
          <cell r="K2030" t="str">
            <v>42-1847</v>
          </cell>
          <cell r="L2030" t="str">
            <v>42-05-01-02-2022</v>
          </cell>
          <cell r="M2030" t="str">
            <v>Presuntamente Inocente, Scott Turow.</v>
          </cell>
          <cell r="O2030" t="str">
            <v>LITERATURA</v>
          </cell>
          <cell r="P2030">
            <v>6200</v>
          </cell>
          <cell r="T2030" t="str">
            <v>Bueno</v>
          </cell>
          <cell r="U2030" t="str">
            <v>N/T</v>
          </cell>
        </row>
        <row r="2031">
          <cell r="J2031" t="str">
            <v>42-05-01-02-2023</v>
          </cell>
          <cell r="K2031" t="str">
            <v>42-2654</v>
          </cell>
          <cell r="L2031" t="str">
            <v>42-05-01-02-2023</v>
          </cell>
          <cell r="M2031" t="str">
            <v>Antología, Pablo Neruda</v>
          </cell>
          <cell r="O2031" t="str">
            <v>LITERATURA</v>
          </cell>
          <cell r="P2031">
            <v>6800</v>
          </cell>
          <cell r="T2031" t="str">
            <v>Bueno</v>
          </cell>
          <cell r="U2031" t="str">
            <v>N/T</v>
          </cell>
        </row>
        <row r="2032">
          <cell r="J2032" t="str">
            <v>42-05-01-02-2024</v>
          </cell>
          <cell r="K2032" t="str">
            <v>42-2655</v>
          </cell>
          <cell r="L2032" t="str">
            <v>42-05-01-02-2024</v>
          </cell>
          <cell r="M2032" t="str">
            <v>Un Yanqui en la corte del Rey Arturo, Mark Twain</v>
          </cell>
          <cell r="O2032" t="str">
            <v>LITERATURA</v>
          </cell>
          <cell r="P2032">
            <v>7300</v>
          </cell>
          <cell r="T2032" t="str">
            <v>Bueno</v>
          </cell>
          <cell r="U2032" t="str">
            <v>N/T</v>
          </cell>
        </row>
        <row r="2033">
          <cell r="J2033" t="str">
            <v>42-05-01-02-2025</v>
          </cell>
          <cell r="K2033" t="str">
            <v>42-2657</v>
          </cell>
          <cell r="L2033" t="str">
            <v>42-05-01-02-2025</v>
          </cell>
          <cell r="M2033" t="str">
            <v>Hamlet y el mercader de Venecia, Shakespeare</v>
          </cell>
          <cell r="O2033" t="str">
            <v>LITERATURA</v>
          </cell>
          <cell r="P2033">
            <v>6500</v>
          </cell>
          <cell r="T2033" t="str">
            <v>Bueno</v>
          </cell>
          <cell r="U2033" t="str">
            <v>N/T</v>
          </cell>
        </row>
        <row r="2034">
          <cell r="J2034" t="str">
            <v>42-05-01-02-2026</v>
          </cell>
          <cell r="K2034" t="str">
            <v>42-2658</v>
          </cell>
          <cell r="L2034" t="str">
            <v>42-05-01-02-2026</v>
          </cell>
          <cell r="M2034" t="str">
            <v>La Regenta, Leopoldo Alas</v>
          </cell>
          <cell r="O2034" t="str">
            <v>LITERATURA</v>
          </cell>
          <cell r="P2034">
            <v>6500</v>
          </cell>
          <cell r="T2034" t="str">
            <v>Bueno</v>
          </cell>
          <cell r="U2034" t="str">
            <v>N/T</v>
          </cell>
        </row>
        <row r="2035">
          <cell r="J2035" t="str">
            <v>42-05-01-02-2027</v>
          </cell>
          <cell r="K2035" t="str">
            <v>42-2659</v>
          </cell>
          <cell r="L2035" t="str">
            <v>42-05-01-02-2027</v>
          </cell>
          <cell r="M2035" t="str">
            <v>Claudia y David, Rose Franken</v>
          </cell>
          <cell r="O2035" t="str">
            <v>LITERATURA</v>
          </cell>
          <cell r="P2035">
            <v>7500</v>
          </cell>
          <cell r="T2035" t="str">
            <v>Bueno</v>
          </cell>
          <cell r="U2035" t="str">
            <v>N/T</v>
          </cell>
        </row>
        <row r="2036">
          <cell r="J2036" t="str">
            <v>42-05-01-02-2028</v>
          </cell>
          <cell r="K2036" t="str">
            <v>42-3263</v>
          </cell>
          <cell r="L2036" t="str">
            <v>42-05-01-02-2028</v>
          </cell>
          <cell r="M2036" t="str">
            <v>Los hermanos Karamazov, Fedor Dostoyevski</v>
          </cell>
          <cell r="O2036" t="str">
            <v>LITERATURA</v>
          </cell>
          <cell r="P2036">
            <v>8900</v>
          </cell>
          <cell r="T2036" t="str">
            <v>Bueno</v>
          </cell>
          <cell r="U2036" t="str">
            <v>N/T</v>
          </cell>
        </row>
        <row r="2037">
          <cell r="J2037" t="str">
            <v>42-05-01-01-2029</v>
          </cell>
          <cell r="K2037" t="str">
            <v>42-2016</v>
          </cell>
          <cell r="L2037" t="str">
            <v>42-05-01-01-2029</v>
          </cell>
          <cell r="M2037" t="str">
            <v>Extractor de aire marca Decor 300</v>
          </cell>
          <cell r="O2037" t="str">
            <v>EQUIPO DE OFICINA</v>
          </cell>
          <cell r="P2037">
            <v>25000</v>
          </cell>
          <cell r="T2037" t="str">
            <v>Buena</v>
          </cell>
          <cell r="U2037" t="str">
            <v>Decor</v>
          </cell>
        </row>
        <row r="2038">
          <cell r="J2038" t="str">
            <v>42-05-01-01-2030</v>
          </cell>
          <cell r="K2038" t="str">
            <v>42-3205</v>
          </cell>
          <cell r="L2038" t="str">
            <v>42-05-01-01-2030</v>
          </cell>
          <cell r="M2038" t="str">
            <v>Horno microondas Samsung Mod. M1736N S/Nº 7MAP202538B</v>
          </cell>
          <cell r="O2038" t="str">
            <v>EQUIPO DE OFICINA</v>
          </cell>
          <cell r="P2038">
            <v>44018</v>
          </cell>
          <cell r="T2038" t="str">
            <v>Buena</v>
          </cell>
          <cell r="U2038" t="str">
            <v>Samsung</v>
          </cell>
        </row>
        <row r="2039">
          <cell r="J2039" t="str">
            <v>42-04-07-00-2031</v>
          </cell>
          <cell r="K2039" t="str">
            <v>42-3210</v>
          </cell>
          <cell r="L2039" t="str">
            <v>42-04-07-00-2031</v>
          </cell>
          <cell r="M2039" t="str">
            <v>Meson metálico con cubierta postformado</v>
          </cell>
          <cell r="O2039" t="str">
            <v>OTROS</v>
          </cell>
          <cell r="P2039">
            <v>115771</v>
          </cell>
          <cell r="T2039" t="str">
            <v>Buena</v>
          </cell>
          <cell r="U2039" t="str">
            <v>N/T</v>
          </cell>
        </row>
        <row r="2040">
          <cell r="J2040" t="str">
            <v>42-04-04-00-2032</v>
          </cell>
          <cell r="K2040" t="str">
            <v>42-2846</v>
          </cell>
          <cell r="L2040" t="str">
            <v>42-04-04-00-2032</v>
          </cell>
          <cell r="M2040" t="str">
            <v>Mueble melamina blanco con 4 puertas cubierta postformado 1 lavaplatos marca Cemco acero inox. con 1 fuentón, 1 secador, 1 llave combinación</v>
          </cell>
          <cell r="O2040" t="str">
            <v>MUEBLES DE COCINA</v>
          </cell>
          <cell r="P2040">
            <v>96511</v>
          </cell>
          <cell r="T2040" t="str">
            <v>Buena</v>
          </cell>
          <cell r="U2040" t="str">
            <v>N/T</v>
          </cell>
        </row>
        <row r="2041">
          <cell r="J2041" t="str">
            <v>42-04-07-00-2033</v>
          </cell>
          <cell r="K2041" t="str">
            <v>42-3207</v>
          </cell>
          <cell r="L2041" t="str">
            <v>42-04-07-00-2033</v>
          </cell>
          <cell r="M2041" t="str">
            <v>Taburete metálico asiento tevinil color negro</v>
          </cell>
          <cell r="O2041" t="str">
            <v>OTROS</v>
          </cell>
          <cell r="P2041">
            <v>86522</v>
          </cell>
          <cell r="T2041" t="str">
            <v>Buena</v>
          </cell>
          <cell r="U2041" t="str">
            <v>Tevinil</v>
          </cell>
        </row>
        <row r="2042">
          <cell r="J2042" t="str">
            <v>42-04-07-00-2034</v>
          </cell>
          <cell r="K2042" t="str">
            <v>42-3208</v>
          </cell>
          <cell r="L2042" t="str">
            <v>42-04-07-00-2034</v>
          </cell>
          <cell r="M2042" t="str">
            <v>Taburete metálico asiento tevinil color negro</v>
          </cell>
          <cell r="O2042" t="str">
            <v>OTROS</v>
          </cell>
          <cell r="P2042">
            <v>86522</v>
          </cell>
          <cell r="T2042" t="str">
            <v>Buena</v>
          </cell>
          <cell r="U2042" t="str">
            <v>Tevinil</v>
          </cell>
        </row>
        <row r="2043">
          <cell r="J2043" t="str">
            <v>42-04-07-00-2035</v>
          </cell>
          <cell r="K2043" t="str">
            <v>42-3209</v>
          </cell>
          <cell r="L2043" t="str">
            <v>42-04-07-00-2035</v>
          </cell>
          <cell r="M2043" t="str">
            <v>Taburete metálico asiento tevinil color negro</v>
          </cell>
          <cell r="O2043" t="str">
            <v>OTROS</v>
          </cell>
          <cell r="P2043">
            <v>86522</v>
          </cell>
          <cell r="T2043" t="str">
            <v>Buena</v>
          </cell>
          <cell r="U2043" t="str">
            <v>Tevinil</v>
          </cell>
        </row>
        <row r="2044">
          <cell r="J2044" t="str">
            <v>42-05-02-07-2036</v>
          </cell>
          <cell r="K2044" t="str">
            <v>42-1245</v>
          </cell>
          <cell r="L2044" t="str">
            <v>42-05-02-07-2036</v>
          </cell>
          <cell r="M2044" t="str">
            <v>Guitarra Tizona Nº 15852</v>
          </cell>
          <cell r="O2044" t="str">
            <v>EQUIPOS DE AUDIO</v>
          </cell>
          <cell r="P2044">
            <v>68000</v>
          </cell>
          <cell r="T2044" t="str">
            <v>Bueno</v>
          </cell>
          <cell r="U2044" t="str">
            <v>Tizona</v>
          </cell>
        </row>
        <row r="2045">
          <cell r="J2045" t="str">
            <v>42-05-02-07-2037</v>
          </cell>
          <cell r="K2045" t="str">
            <v>42-1246</v>
          </cell>
          <cell r="L2045" t="str">
            <v>42-05-02-07-2037</v>
          </cell>
          <cell r="M2045" t="str">
            <v>Guitarra Tizona Nº 15181</v>
          </cell>
          <cell r="O2045" t="str">
            <v>EQUIPOS DE AUDIO</v>
          </cell>
          <cell r="P2045">
            <v>68000</v>
          </cell>
          <cell r="T2045" t="str">
            <v>Bueno</v>
          </cell>
          <cell r="U2045" t="str">
            <v>Tizona</v>
          </cell>
        </row>
        <row r="2046">
          <cell r="J2046" t="str">
            <v>42-05-02-07-2038</v>
          </cell>
          <cell r="K2046" t="str">
            <v>42-1247</v>
          </cell>
          <cell r="L2046" t="str">
            <v>42-05-02-07-2038</v>
          </cell>
          <cell r="M2046" t="str">
            <v>Guitarra Tizona Nº 203664</v>
          </cell>
          <cell r="O2046" t="str">
            <v>EQUIPOS DE AUDIO</v>
          </cell>
          <cell r="P2046">
            <v>68000</v>
          </cell>
          <cell r="T2046" t="str">
            <v>Bueno</v>
          </cell>
          <cell r="U2046" t="str">
            <v>Tizona</v>
          </cell>
        </row>
        <row r="2047">
          <cell r="J2047" t="str">
            <v>42-05-02-07-2039</v>
          </cell>
          <cell r="K2047" t="str">
            <v>42-1496</v>
          </cell>
          <cell r="L2047" t="str">
            <v>42-05-02-07-2039</v>
          </cell>
          <cell r="M2047" t="str">
            <v>Guitarra Tizona Nº 203667</v>
          </cell>
          <cell r="O2047" t="str">
            <v>EQUIPOS DE AUDIO</v>
          </cell>
          <cell r="P2047">
            <v>68000</v>
          </cell>
          <cell r="T2047" t="str">
            <v>Bueno</v>
          </cell>
          <cell r="U2047" t="str">
            <v>Tizona</v>
          </cell>
        </row>
        <row r="2048">
          <cell r="J2048" t="str">
            <v>42-05-02-07-2040</v>
          </cell>
          <cell r="K2048" t="str">
            <v>42-1594</v>
          </cell>
          <cell r="L2048" t="str">
            <v>42-05-02-07-2040</v>
          </cell>
          <cell r="M2048" t="str">
            <v>Guitarra Tizona Nº 204441</v>
          </cell>
          <cell r="O2048" t="str">
            <v>EQUIPOS DE AUDIO</v>
          </cell>
          <cell r="P2048">
            <v>68000</v>
          </cell>
          <cell r="T2048" t="str">
            <v>Bueno</v>
          </cell>
          <cell r="U2048" t="str">
            <v>Tizona</v>
          </cell>
        </row>
        <row r="2049">
          <cell r="J2049" t="str">
            <v>42-05-02-07-2041</v>
          </cell>
          <cell r="K2049" t="str">
            <v>42-2853</v>
          </cell>
          <cell r="L2049" t="str">
            <v>42-05-02-07-2041</v>
          </cell>
          <cell r="M2049" t="str">
            <v>Guitarra Tizona Nº 15680</v>
          </cell>
          <cell r="O2049" t="str">
            <v>EQUIPOS DE AUDIO</v>
          </cell>
          <cell r="P2049">
            <v>68000</v>
          </cell>
          <cell r="T2049" t="str">
            <v>Bueno</v>
          </cell>
          <cell r="U2049" t="str">
            <v>Tizona</v>
          </cell>
        </row>
        <row r="2050">
          <cell r="J2050" t="str">
            <v>42-05-02-07-2042</v>
          </cell>
          <cell r="K2050" t="str">
            <v>42-2376</v>
          </cell>
          <cell r="L2050" t="str">
            <v>42-05-02-07-2042</v>
          </cell>
          <cell r="M2050" t="str">
            <v>Pandero con parche hexagonal</v>
          </cell>
          <cell r="O2050" t="str">
            <v>EQUIPOS DE AUDIO</v>
          </cell>
          <cell r="P2050">
            <v>7500</v>
          </cell>
          <cell r="T2050" t="str">
            <v>Bueno</v>
          </cell>
          <cell r="U2050" t="str">
            <v>N/T</v>
          </cell>
        </row>
        <row r="2051">
          <cell r="J2051" t="str">
            <v>42-05-02-07-2043</v>
          </cell>
          <cell r="K2051" t="str">
            <v>42-3243</v>
          </cell>
          <cell r="L2051" t="str">
            <v>42-05-02-07-2043</v>
          </cell>
          <cell r="M2051" t="str">
            <v>Pandero con parche hexagonal</v>
          </cell>
          <cell r="O2051" t="str">
            <v>EQUIPOS DE AUDIO</v>
          </cell>
          <cell r="P2051">
            <v>7500</v>
          </cell>
          <cell r="T2051" t="str">
            <v>Bueno</v>
          </cell>
          <cell r="U2051" t="str">
            <v>N/T</v>
          </cell>
        </row>
        <row r="2052">
          <cell r="J2052" t="str">
            <v>42-05-02-07-2044</v>
          </cell>
          <cell r="K2052" t="str">
            <v>42-1250</v>
          </cell>
          <cell r="L2052" t="str">
            <v>42-05-02-07-2044</v>
          </cell>
          <cell r="M2052" t="str">
            <v>Triángulo acero grande</v>
          </cell>
          <cell r="O2052" t="str">
            <v>EQUIPOS DE AUDIO</v>
          </cell>
          <cell r="P2052">
            <v>6900</v>
          </cell>
          <cell r="T2052" t="str">
            <v>Bueno</v>
          </cell>
          <cell r="U2052" t="str">
            <v>N/T</v>
          </cell>
        </row>
        <row r="2053">
          <cell r="J2053" t="str">
            <v>42-05-02-07-2045</v>
          </cell>
          <cell r="K2053" t="str">
            <v>42-1251</v>
          </cell>
          <cell r="L2053" t="str">
            <v>42-05-02-07-2045</v>
          </cell>
          <cell r="M2053" t="str">
            <v>Tormento con base</v>
          </cell>
          <cell r="O2053" t="str">
            <v>EQUIPOS DE AUDIO</v>
          </cell>
          <cell r="P2053">
            <v>30000</v>
          </cell>
          <cell r="T2053" t="str">
            <v>Bueno</v>
          </cell>
          <cell r="U2053" t="str">
            <v>N/T</v>
          </cell>
        </row>
        <row r="2054">
          <cell r="J2054" t="str">
            <v>42-05-02-07-2046</v>
          </cell>
          <cell r="K2054" t="str">
            <v>42-1253</v>
          </cell>
          <cell r="L2054" t="str">
            <v>42-05-02-07-2046</v>
          </cell>
          <cell r="M2054" t="str">
            <v>Flauta Hohner</v>
          </cell>
          <cell r="O2054" t="str">
            <v>EQUIPOS DE AUDIO</v>
          </cell>
          <cell r="P2054">
            <v>15000</v>
          </cell>
          <cell r="T2054" t="str">
            <v>Bueno</v>
          </cell>
          <cell r="U2054" t="str">
            <v>N/T</v>
          </cell>
        </row>
        <row r="2055">
          <cell r="J2055" t="str">
            <v>42-05-02-07-2047</v>
          </cell>
          <cell r="K2055" t="str">
            <v>42-1254</v>
          </cell>
          <cell r="L2055" t="str">
            <v>42-05-02-07-2047</v>
          </cell>
          <cell r="M2055" t="str">
            <v>Acordeón marca Baile</v>
          </cell>
          <cell r="O2055" t="str">
            <v>EQUIPOS DE AUDIO</v>
          </cell>
          <cell r="P2055">
            <v>50000</v>
          </cell>
          <cell r="T2055" t="str">
            <v>Bueno</v>
          </cell>
          <cell r="U2055" t="str">
            <v>Baile</v>
          </cell>
        </row>
        <row r="2056">
          <cell r="J2056" t="str">
            <v>42-05-02-07-2048</v>
          </cell>
          <cell r="K2056" t="str">
            <v>42-1497</v>
          </cell>
          <cell r="L2056" t="str">
            <v>42-05-02-07-2048</v>
          </cell>
          <cell r="M2056" t="str">
            <v>Bombo chilote</v>
          </cell>
          <cell r="O2056" t="str">
            <v>EQUIPOS DE AUDIO</v>
          </cell>
          <cell r="P2056">
            <v>37000</v>
          </cell>
          <cell r="T2056" t="str">
            <v>Bueno</v>
          </cell>
          <cell r="U2056" t="str">
            <v>N/T</v>
          </cell>
        </row>
        <row r="2057">
          <cell r="J2057" t="str">
            <v>42-05-02-07-2049</v>
          </cell>
          <cell r="K2057" t="str">
            <v>42-1255</v>
          </cell>
          <cell r="L2057" t="str">
            <v>42-05-02-07-2049</v>
          </cell>
          <cell r="M2057" t="str">
            <v>Quena</v>
          </cell>
          <cell r="O2057" t="str">
            <v>EQUIPOS DE AUDIO</v>
          </cell>
          <cell r="P2057">
            <v>15000</v>
          </cell>
          <cell r="T2057" t="str">
            <v>Bueno</v>
          </cell>
          <cell r="U2057" t="str">
            <v>N/T</v>
          </cell>
        </row>
        <row r="2058">
          <cell r="J2058" t="str">
            <v>FN-05-02-07-2050</v>
          </cell>
          <cell r="K2058" t="str">
            <v>42-2854</v>
          </cell>
          <cell r="L2058" t="str">
            <v>FN-05-02-07-2050</v>
          </cell>
          <cell r="M2058" t="str">
            <v>Maraca</v>
          </cell>
          <cell r="O2058" t="str">
            <v>EQUIPOS DE AUDIO FUNGIBLE / NOMINABLE</v>
          </cell>
          <cell r="P2058">
            <v>25000</v>
          </cell>
          <cell r="T2058" t="str">
            <v>Bueno</v>
          </cell>
          <cell r="U2058" t="str">
            <v>N/T</v>
          </cell>
        </row>
        <row r="2059">
          <cell r="J2059" t="str">
            <v>42-05-01-01-2051</v>
          </cell>
          <cell r="K2059" t="str">
            <v>42-2377</v>
          </cell>
          <cell r="L2059" t="str">
            <v>42-05-01-01-2051</v>
          </cell>
          <cell r="M2059" t="str">
            <v>Radio CD marca Recco Mod. RRC158CB</v>
          </cell>
          <cell r="O2059" t="str">
            <v>EQUIPO DE OFICINA</v>
          </cell>
          <cell r="P2059">
            <v>53710</v>
          </cell>
          <cell r="T2059" t="str">
            <v>Bueno</v>
          </cell>
          <cell r="U2059" t="str">
            <v>Recco</v>
          </cell>
        </row>
        <row r="2060">
          <cell r="J2060" t="str">
            <v>42-03-00-00-2052</v>
          </cell>
          <cell r="K2060" t="str">
            <v>42-2860</v>
          </cell>
          <cell r="L2060" t="str">
            <v>42-03-00-00-2052</v>
          </cell>
          <cell r="M2060" t="str">
            <v>Ambulancia marca Mercedes Benz modelo Sprinter 313 CDI motor Nº 61198170056402 Chasis Nº 8AC9036627A-956913, Año Fab. 2007 Patente WZ 76-63</v>
          </cell>
          <cell r="O2060" t="str">
            <v>VEHICULOS</v>
          </cell>
          <cell r="P2060">
            <v>21150000</v>
          </cell>
          <cell r="T2060" t="str">
            <v>Bueno</v>
          </cell>
          <cell r="U2060" t="str">
            <v>Mercedes Benz</v>
          </cell>
        </row>
        <row r="2061">
          <cell r="J2061" t="str">
            <v>42-03-02-00-2053</v>
          </cell>
          <cell r="K2061" t="str">
            <v>42-2861</v>
          </cell>
          <cell r="L2061" t="str">
            <v>42-03-02-00-2053</v>
          </cell>
          <cell r="M2061" t="str">
            <v>Radio CD marca Blaupunkt Mod. Laguna CD36 con antena y parlantes</v>
          </cell>
          <cell r="O2061" t="str">
            <v>EQUIPOS DE VEHICULO</v>
          </cell>
          <cell r="P2061">
            <v>107000</v>
          </cell>
          <cell r="T2061" t="str">
            <v>Regular</v>
          </cell>
          <cell r="U2061" t="str">
            <v>Blaupunkt</v>
          </cell>
        </row>
        <row r="2062">
          <cell r="J2062" t="str">
            <v>42-05-02-03-2054</v>
          </cell>
          <cell r="K2062" t="str">
            <v>42-2862</v>
          </cell>
          <cell r="L2062" t="str">
            <v>42-05-02-03-2054</v>
          </cell>
          <cell r="M2062" t="str">
            <v>Radio comunicaciones marca Motorola Mod. EM 400</v>
          </cell>
          <cell r="O2062" t="str">
            <v>EQUIPOS DE COMUNICACIÓN</v>
          </cell>
          <cell r="P2062">
            <v>17000</v>
          </cell>
          <cell r="T2062" t="str">
            <v>Bueno</v>
          </cell>
          <cell r="U2062" t="str">
            <v>Motorola</v>
          </cell>
        </row>
        <row r="2063">
          <cell r="J2063" t="str">
            <v>42-05-02-01-2055</v>
          </cell>
          <cell r="K2063" t="str">
            <v>42-2824</v>
          </cell>
          <cell r="L2063" t="str">
            <v>42-05-02-01-2055</v>
          </cell>
          <cell r="M2063" t="str">
            <v>Monitor desfibrilador marca Zoll Mseries</v>
          </cell>
          <cell r="O2063" t="str">
            <v>EQUIPOS CLINICOS</v>
          </cell>
          <cell r="P2063">
            <v>7783552</v>
          </cell>
          <cell r="T2063" t="str">
            <v>Bueno</v>
          </cell>
          <cell r="U2063" t="str">
            <v>Zoll Mseries</v>
          </cell>
        </row>
        <row r="2064">
          <cell r="J2064" t="str">
            <v>42-05-02-01-2056</v>
          </cell>
          <cell r="K2064" t="str">
            <v>42-2825</v>
          </cell>
          <cell r="L2064" t="str">
            <v>42-05-02-01-2056</v>
          </cell>
          <cell r="M2064" t="str">
            <v>Monitor de signos vitales marca Mec 1200 S/Nº CC74-2375R-2825</v>
          </cell>
          <cell r="O2064" t="str">
            <v>EQUIPOS CLINICOS</v>
          </cell>
          <cell r="P2064">
            <v>650000</v>
          </cell>
          <cell r="T2064" t="str">
            <v>Malo</v>
          </cell>
          <cell r="U2064" t="str">
            <v>Mec</v>
          </cell>
        </row>
        <row r="2065">
          <cell r="J2065" t="str">
            <v>42-05-02-01-2057</v>
          </cell>
          <cell r="K2065" t="str">
            <v>42-2826</v>
          </cell>
          <cell r="L2065" t="str">
            <v>42-05-02-01-2057</v>
          </cell>
          <cell r="M2065" t="str">
            <v>Aspirador portatil marca Wein Mann Mod. Accuvac S/Nº 19670</v>
          </cell>
          <cell r="O2065" t="str">
            <v>EQUIPOS CLINICOS</v>
          </cell>
          <cell r="P2065">
            <v>497000</v>
          </cell>
          <cell r="T2065" t="str">
            <v>Bueno</v>
          </cell>
          <cell r="U2065" t="str">
            <v>Wein Mann</v>
          </cell>
        </row>
        <row r="2066">
          <cell r="J2066" t="str">
            <v>42-05-02-01-2058</v>
          </cell>
          <cell r="K2066" t="str">
            <v>42-2827</v>
          </cell>
          <cell r="L2066" t="str">
            <v>42-05-02-01-2058</v>
          </cell>
          <cell r="M2066" t="str">
            <v>Oxicapnografo portatil marca Nonin Mod. 9847</v>
          </cell>
          <cell r="O2066" t="str">
            <v>EQUIPOS CLINICOS</v>
          </cell>
          <cell r="P2066">
            <v>50000</v>
          </cell>
          <cell r="T2066" t="str">
            <v>Bueno</v>
          </cell>
          <cell r="U2066" t="str">
            <v>Nonin</v>
          </cell>
        </row>
        <row r="2067">
          <cell r="J2067" t="str">
            <v>42-05-02-01-2059</v>
          </cell>
          <cell r="K2067" t="str">
            <v>42-2828</v>
          </cell>
          <cell r="L2067" t="str">
            <v>42-05-02-01-2059</v>
          </cell>
          <cell r="M2067" t="str">
            <v>Electrocardiógrafo Mindray Mod. DECG-03A S/Nº SE300B3A02B/10740620</v>
          </cell>
          <cell r="O2067" t="str">
            <v>EQUIPOS CLINICOS</v>
          </cell>
          <cell r="P2067">
            <v>1100000</v>
          </cell>
          <cell r="T2067" t="str">
            <v>Bueno</v>
          </cell>
          <cell r="U2067" t="str">
            <v>Mindray</v>
          </cell>
        </row>
        <row r="2068">
          <cell r="J2068" t="str">
            <v>42-05-02-01-2060</v>
          </cell>
          <cell r="K2068" t="str">
            <v>42-2970</v>
          </cell>
          <cell r="L2068" t="str">
            <v>42-05-02-01-2060</v>
          </cell>
          <cell r="M2068" t="str">
            <v>Hemoglucotest Accu-Chek S/Nº 8180306352</v>
          </cell>
          <cell r="O2068" t="str">
            <v>EQUIPOS CLINICOS</v>
          </cell>
          <cell r="P2068">
            <v>60000</v>
          </cell>
          <cell r="T2068" t="str">
            <v>Bueno</v>
          </cell>
          <cell r="U2068" t="str">
            <v>Accu-Chek</v>
          </cell>
        </row>
        <row r="2069">
          <cell r="J2069" t="str">
            <v>42-05-02-01-2061</v>
          </cell>
          <cell r="K2069" t="str">
            <v>42-3331</v>
          </cell>
          <cell r="L2069" t="str">
            <v>42-05-02-01-2061</v>
          </cell>
          <cell r="M2069" t="str">
            <v>Bomba infusión continua Samtronic S/Nº 33100L/10</v>
          </cell>
          <cell r="O2069" t="str">
            <v>EQUIPOS CLINICOS</v>
          </cell>
          <cell r="P2069">
            <v>185000</v>
          </cell>
          <cell r="T2069" t="str">
            <v>Bueno</v>
          </cell>
          <cell r="U2069" t="str">
            <v>Samtronic</v>
          </cell>
        </row>
        <row r="2070">
          <cell r="J2070" t="str">
            <v>42-05-02-01-2062</v>
          </cell>
          <cell r="K2070" t="str">
            <v>42-3332</v>
          </cell>
          <cell r="L2070" t="str">
            <v>42-05-02-01-2062</v>
          </cell>
          <cell r="M2070" t="str">
            <v>Flujómetro oxigeno Western Mod. OPA-820-B S/Nº M418340-0700060</v>
          </cell>
          <cell r="O2070" t="str">
            <v>EQUIPOS CLINICOS</v>
          </cell>
          <cell r="P2070">
            <v>17000</v>
          </cell>
          <cell r="T2070" t="str">
            <v>Bueno</v>
          </cell>
          <cell r="U2070" t="str">
            <v xml:space="preserve">Western </v>
          </cell>
        </row>
        <row r="2071">
          <cell r="J2071" t="str">
            <v>42-05-02-01-2063</v>
          </cell>
          <cell r="K2071" t="str">
            <v>42-3333</v>
          </cell>
          <cell r="L2071" t="str">
            <v>42-05-02-01-2063</v>
          </cell>
          <cell r="M2071" t="str">
            <v>Flujómetro oxigeno Victor Medical Mod. HB-15-870-1 S/Nº 0781-3324</v>
          </cell>
          <cell r="O2071" t="str">
            <v>EQUIPOS CLINICOS</v>
          </cell>
          <cell r="P2071">
            <v>17000</v>
          </cell>
          <cell r="T2071" t="str">
            <v>Bueno</v>
          </cell>
          <cell r="U2071" t="str">
            <v>Victor Medical</v>
          </cell>
        </row>
        <row r="2072">
          <cell r="J2072" t="str">
            <v>42-04-07-00-2064</v>
          </cell>
          <cell r="K2072" t="str">
            <v>42-1304</v>
          </cell>
          <cell r="L2072" t="str">
            <v>42-04-07-00-2064</v>
          </cell>
          <cell r="M2072" t="str">
            <v>Cama 1 plaza</v>
          </cell>
          <cell r="O2072" t="str">
            <v>OTROS</v>
          </cell>
          <cell r="P2072">
            <v>90000</v>
          </cell>
          <cell r="T2072" t="str">
            <v>Bueno</v>
          </cell>
          <cell r="U2072" t="str">
            <v>N/T</v>
          </cell>
        </row>
        <row r="2073">
          <cell r="J2073" t="str">
            <v>42-04-07-00-2065</v>
          </cell>
          <cell r="K2073" t="str">
            <v>42-944</v>
          </cell>
          <cell r="L2073" t="str">
            <v>42-04-07-00-2065</v>
          </cell>
          <cell r="M2073" t="str">
            <v>Camarote 1 plaza</v>
          </cell>
          <cell r="O2073" t="str">
            <v>OTROS</v>
          </cell>
          <cell r="P2073">
            <v>130000</v>
          </cell>
          <cell r="T2073" t="str">
            <v>Bueno</v>
          </cell>
          <cell r="U2073" t="str">
            <v>N/T</v>
          </cell>
        </row>
        <row r="2074">
          <cell r="J2074" t="str">
            <v>42-04-03-00-2066</v>
          </cell>
          <cell r="K2074" t="str">
            <v>42-3261</v>
          </cell>
          <cell r="L2074" t="str">
            <v>42-04-03-00-2066</v>
          </cell>
          <cell r="M2074" t="str">
            <v>Escritorio computación masisa enchapada</v>
          </cell>
          <cell r="O2074" t="str">
            <v>ESCRITORIOS</v>
          </cell>
          <cell r="P2074">
            <v>77350</v>
          </cell>
          <cell r="T2074" t="str">
            <v>Bueno</v>
          </cell>
          <cell r="U2074" t="str">
            <v>N/T</v>
          </cell>
        </row>
        <row r="2075">
          <cell r="J2075" t="str">
            <v>42-04-05-00-2067</v>
          </cell>
          <cell r="K2075" t="str">
            <v>42-3229</v>
          </cell>
          <cell r="L2075" t="str">
            <v>42-04-05-00-2067</v>
          </cell>
          <cell r="M2075" t="str">
            <v>Kardex metálico 2 cajones color blanco</v>
          </cell>
          <cell r="O2075" t="str">
            <v>KARDEX</v>
          </cell>
          <cell r="P2075">
            <v>185459</v>
          </cell>
          <cell r="T2075" t="str">
            <v>Bueno</v>
          </cell>
          <cell r="U2075" t="str">
            <v>N/T</v>
          </cell>
        </row>
        <row r="2076">
          <cell r="J2076" t="str">
            <v>42-04-07-00-2068</v>
          </cell>
          <cell r="K2076" t="str">
            <v>42-1054</v>
          </cell>
          <cell r="L2076" t="str">
            <v>42-04-07-00-2068</v>
          </cell>
          <cell r="M2076" t="str">
            <v>Loker metálico verde / plomo marca Mindugar</v>
          </cell>
          <cell r="O2076" t="str">
            <v>OTROS</v>
          </cell>
          <cell r="P2076">
            <v>37500</v>
          </cell>
          <cell r="T2076" t="str">
            <v>Bueno</v>
          </cell>
          <cell r="U2076" t="str">
            <v>N/T</v>
          </cell>
        </row>
        <row r="2077">
          <cell r="J2077" t="str">
            <v>42-04-01-00-2069</v>
          </cell>
          <cell r="K2077" t="str">
            <v>42-3236</v>
          </cell>
          <cell r="L2077" t="str">
            <v>42-04-01-00-2069</v>
          </cell>
          <cell r="M2077" t="str">
            <v>Mesa casino 75x120 cms., cubierta de formalita crema</v>
          </cell>
          <cell r="O2077" t="str">
            <v>MESAS</v>
          </cell>
          <cell r="P2077">
            <v>45788</v>
          </cell>
          <cell r="T2077" t="str">
            <v>Bueno</v>
          </cell>
          <cell r="U2077" t="str">
            <v>N/T</v>
          </cell>
        </row>
        <row r="2078">
          <cell r="J2078" t="str">
            <v>42-04-04-00-2070</v>
          </cell>
          <cell r="K2078" t="str">
            <v>42-3233</v>
          </cell>
          <cell r="L2078" t="str">
            <v>42-04-04-00-2070</v>
          </cell>
          <cell r="M2078" t="str">
            <v>Mueble melamina blanco, 1 lavaplatos con llave combinación, 4 puertas</v>
          </cell>
          <cell r="O2078" t="str">
            <v>MUEBLES DE COCINA</v>
          </cell>
          <cell r="P2078">
            <v>56700</v>
          </cell>
          <cell r="T2078" t="str">
            <v>Bueno</v>
          </cell>
          <cell r="U2078" t="str">
            <v>N/T</v>
          </cell>
        </row>
        <row r="2079">
          <cell r="J2079" t="str">
            <v>42-05-01-01-2071</v>
          </cell>
          <cell r="K2079" t="str">
            <v>42-3234</v>
          </cell>
          <cell r="L2079" t="str">
            <v>42-05-01-01-2071</v>
          </cell>
          <cell r="M2079" t="str">
            <v>Pizarra marco madera 121x81 cms.</v>
          </cell>
          <cell r="O2079" t="str">
            <v>EQUIPO DE OFICINA</v>
          </cell>
          <cell r="P2079">
            <v>29750</v>
          </cell>
          <cell r="T2079" t="str">
            <v>Bueno</v>
          </cell>
          <cell r="U2079" t="str">
            <v>N/T</v>
          </cell>
        </row>
        <row r="2080">
          <cell r="J2080" t="str">
            <v>42-04-07-00-2072</v>
          </cell>
          <cell r="K2080" t="str">
            <v>42-2127</v>
          </cell>
          <cell r="L2080" t="str">
            <v>42-04-07-00-2072</v>
          </cell>
          <cell r="M2080" t="str">
            <v>Plano urbano de Loncoche con marco de madera burdeo y vidrio de 114x77 cms.</v>
          </cell>
          <cell r="O2080" t="str">
            <v>OTROS</v>
          </cell>
          <cell r="P2080">
            <v>30000</v>
          </cell>
          <cell r="T2080" t="str">
            <v>Bueno</v>
          </cell>
          <cell r="U2080" t="str">
            <v>N/T</v>
          </cell>
        </row>
        <row r="2081">
          <cell r="J2081" t="str">
            <v>42-04-02-00-2073</v>
          </cell>
          <cell r="K2081" t="str">
            <v>42-909</v>
          </cell>
          <cell r="L2081" t="str">
            <v>42-04-02-00-2073</v>
          </cell>
          <cell r="M2081" t="str">
            <v>Silla mixta con asiento y respaldo color café</v>
          </cell>
          <cell r="O2081" t="str">
            <v>SILLAS</v>
          </cell>
          <cell r="P2081">
            <v>17850</v>
          </cell>
          <cell r="T2081" t="str">
            <v>Bueno</v>
          </cell>
          <cell r="U2081" t="str">
            <v>N/T</v>
          </cell>
        </row>
        <row r="2082">
          <cell r="J2082" t="str">
            <v>42-04-02-00-2074</v>
          </cell>
          <cell r="K2082" t="str">
            <v>42-913</v>
          </cell>
          <cell r="L2082" t="str">
            <v>42-04-02-00-2074</v>
          </cell>
          <cell r="M2082" t="str">
            <v>Silla mixta con asiento y respaldo color café</v>
          </cell>
          <cell r="O2082" t="str">
            <v>SILLAS</v>
          </cell>
          <cell r="P2082">
            <v>17850</v>
          </cell>
          <cell r="T2082" t="str">
            <v>Bueno</v>
          </cell>
          <cell r="U2082" t="str">
            <v>N/T</v>
          </cell>
        </row>
        <row r="2083">
          <cell r="J2083" t="str">
            <v>42-04-02-00-2075</v>
          </cell>
          <cell r="K2083" t="str">
            <v>42-2342</v>
          </cell>
          <cell r="L2083" t="str">
            <v>42-04-02-00-2075</v>
          </cell>
          <cell r="M2083" t="str">
            <v>Silla mixta con asiento y respaldo color café</v>
          </cell>
          <cell r="O2083" t="str">
            <v>SILLAS</v>
          </cell>
          <cell r="P2083">
            <v>17850</v>
          </cell>
          <cell r="T2083" t="str">
            <v>Bueno</v>
          </cell>
          <cell r="U2083" t="str">
            <v>N/T</v>
          </cell>
        </row>
        <row r="2084">
          <cell r="J2084" t="str">
            <v>42-04-02-00-2076</v>
          </cell>
          <cell r="K2084" t="str">
            <v>42-3184</v>
          </cell>
          <cell r="L2084" t="str">
            <v>42-04-02-00-2076</v>
          </cell>
          <cell r="M2084" t="str">
            <v>Silla mixta con asiento y respaldo color café</v>
          </cell>
          <cell r="O2084" t="str">
            <v>SILLAS</v>
          </cell>
          <cell r="P2084">
            <v>17850</v>
          </cell>
          <cell r="T2084" t="str">
            <v>Bueno</v>
          </cell>
          <cell r="U2084" t="str">
            <v>N/T</v>
          </cell>
        </row>
        <row r="2085">
          <cell r="J2085" t="str">
            <v>42-04-02-00-2077</v>
          </cell>
          <cell r="K2085" t="str">
            <v>42-3256</v>
          </cell>
          <cell r="L2085" t="str">
            <v>42-04-02-00-2077</v>
          </cell>
          <cell r="M2085" t="str">
            <v>Silla mixta con asiento y respaldo color café</v>
          </cell>
          <cell r="O2085" t="str">
            <v>SILLAS</v>
          </cell>
          <cell r="P2085">
            <v>17850</v>
          </cell>
          <cell r="T2085" t="str">
            <v>Bueno</v>
          </cell>
          <cell r="U2085" t="str">
            <v>N/T</v>
          </cell>
        </row>
        <row r="2086">
          <cell r="J2086" t="str">
            <v>42-04-02-00-2078</v>
          </cell>
          <cell r="K2086" t="str">
            <v>42-3258</v>
          </cell>
          <cell r="L2086" t="str">
            <v>42-04-02-00-2078</v>
          </cell>
          <cell r="M2086" t="str">
            <v>Silla mixta con asiento y respaldo color café</v>
          </cell>
          <cell r="O2086" t="str">
            <v>SILLAS</v>
          </cell>
          <cell r="P2086">
            <v>17850</v>
          </cell>
          <cell r="T2086" t="str">
            <v>Bueno</v>
          </cell>
          <cell r="U2086" t="str">
            <v>N/T</v>
          </cell>
        </row>
        <row r="2087">
          <cell r="J2087" t="str">
            <v>42-04-02-00-2079</v>
          </cell>
          <cell r="K2087" t="str">
            <v>42-3260</v>
          </cell>
          <cell r="L2087" t="str">
            <v>42-04-02-00-2079</v>
          </cell>
          <cell r="M2087" t="str">
            <v>Silla computación 5 ruedas color café claro</v>
          </cell>
          <cell r="O2087" t="str">
            <v>SILLAS</v>
          </cell>
          <cell r="P2087">
            <v>42500</v>
          </cell>
          <cell r="T2087" t="str">
            <v>Bueno</v>
          </cell>
          <cell r="U2087" t="str">
            <v>N/T</v>
          </cell>
        </row>
        <row r="2088">
          <cell r="J2088" t="str">
            <v>42-04-07-00-2080</v>
          </cell>
          <cell r="K2088" t="str">
            <v>42-3232</v>
          </cell>
          <cell r="L2088" t="str">
            <v>42-04-07-00-2080</v>
          </cell>
          <cell r="M2088" t="str">
            <v>Velador metalico 1 puerta color blanco</v>
          </cell>
          <cell r="O2088" t="str">
            <v>OTROS</v>
          </cell>
          <cell r="P2088">
            <v>29895</v>
          </cell>
          <cell r="T2088" t="str">
            <v>Bueno</v>
          </cell>
          <cell r="U2088" t="str">
            <v>N/T</v>
          </cell>
        </row>
        <row r="2089">
          <cell r="J2089" t="str">
            <v>42-04-06-00-2081</v>
          </cell>
          <cell r="K2089" t="str">
            <v>42-3227</v>
          </cell>
          <cell r="L2089" t="str">
            <v>42-04-06-00-2081</v>
          </cell>
          <cell r="M2089" t="str">
            <v>Vitrina metálica 2 puertas</v>
          </cell>
          <cell r="O2089" t="str">
            <v>REPISA</v>
          </cell>
          <cell r="P2089">
            <v>145214</v>
          </cell>
          <cell r="T2089" t="str">
            <v>Bueno</v>
          </cell>
          <cell r="U2089" t="str">
            <v>N/T</v>
          </cell>
        </row>
        <row r="2090">
          <cell r="J2090" t="str">
            <v>42-05-02-05-2082</v>
          </cell>
          <cell r="K2090" t="str">
            <v>42-3259</v>
          </cell>
          <cell r="L2090" t="str">
            <v>42-05-02-05-2082</v>
          </cell>
          <cell r="M2090" t="str">
            <v>Extintor incendio ABC 6 Kgs.</v>
          </cell>
          <cell r="O2090" t="str">
            <v>EQUIPOS DE SEGURIDAD</v>
          </cell>
          <cell r="P2090">
            <v>39533</v>
          </cell>
          <cell r="T2090" t="str">
            <v>Bueno</v>
          </cell>
          <cell r="U2090" t="str">
            <v>N/T</v>
          </cell>
        </row>
        <row r="2091">
          <cell r="J2091" t="str">
            <v>42-05-02-03-2083</v>
          </cell>
          <cell r="K2091" t="str">
            <v>42-1946</v>
          </cell>
          <cell r="L2091" t="str">
            <v>42-05-02-03-2083</v>
          </cell>
          <cell r="M2091" t="str">
            <v>Equipo radio trasmisor Motorola Modelo GM-300 con adaptador DC</v>
          </cell>
          <cell r="O2091" t="str">
            <v>EQUIPOS DE COMUNICACIÓN</v>
          </cell>
          <cell r="P2091">
            <v>107100</v>
          </cell>
          <cell r="T2091" t="str">
            <v>Bueno</v>
          </cell>
          <cell r="U2091" t="str">
            <v>N/T</v>
          </cell>
        </row>
        <row r="2092">
          <cell r="J2092" t="str">
            <v>42-05-02-03-2084</v>
          </cell>
          <cell r="K2092" t="str">
            <v>42-3244</v>
          </cell>
          <cell r="L2092" t="str">
            <v>42-05-02-03-2084</v>
          </cell>
          <cell r="M2092" t="str">
            <v>Radio comunicación marca Motorola EP 450 Mod. LAH65KDC9AA2AN S/Nº 442TJSP676</v>
          </cell>
          <cell r="O2092" t="str">
            <v>EQUIPOS DE COMUNICACIÓN</v>
          </cell>
          <cell r="P2092">
            <v>200000</v>
          </cell>
          <cell r="T2092" t="str">
            <v>Bueno</v>
          </cell>
          <cell r="U2092" t="str">
            <v>N/T</v>
          </cell>
        </row>
        <row r="2093">
          <cell r="J2093" t="str">
            <v>42-05-02-03-2085</v>
          </cell>
          <cell r="K2093" t="str">
            <v>42-3245</v>
          </cell>
          <cell r="L2093" t="str">
            <v>42-05-02-03-2085</v>
          </cell>
          <cell r="M2093" t="str">
            <v>Cargador baterias radio Motorola Mod. WPLN4137BR 8249MTB04 S/Nº 377673 0836</v>
          </cell>
          <cell r="N2093">
            <v>1</v>
          </cell>
          <cell r="O2093" t="str">
            <v>EQUIPOS DE COMUNICACIÓN</v>
          </cell>
          <cell r="P2093">
            <v>150000</v>
          </cell>
          <cell r="T2093" t="str">
            <v>Bueno</v>
          </cell>
          <cell r="U2093" t="str">
            <v>N/T</v>
          </cell>
        </row>
        <row r="2094">
          <cell r="J2094" t="str">
            <v>42-04-06-00-2086</v>
          </cell>
          <cell r="K2094" t="str">
            <v>42-3235</v>
          </cell>
          <cell r="L2094" t="str">
            <v>42-04-06-00-2086</v>
          </cell>
          <cell r="M2094" t="str">
            <v>Mueble madera enchapada 3 divisiones color barniz natural 135x31x130 cm</v>
          </cell>
          <cell r="O2094" t="str">
            <v>REPISA</v>
          </cell>
          <cell r="P2094">
            <v>118200</v>
          </cell>
          <cell r="T2094" t="str">
            <v>Bueno</v>
          </cell>
          <cell r="U2094" t="str">
            <v>N/T</v>
          </cell>
        </row>
        <row r="2095">
          <cell r="J2095" t="str">
            <v>42-04-06-00-2087</v>
          </cell>
          <cell r="K2095" t="str">
            <v>42-1022</v>
          </cell>
          <cell r="L2095" t="str">
            <v>42-04-06-00-2087</v>
          </cell>
          <cell r="M2095" t="str">
            <v>Estante mediano con 2 puertas color blanco invierno con candado</v>
          </cell>
          <cell r="O2095" t="str">
            <v>REPISA</v>
          </cell>
          <cell r="P2095">
            <v>45847</v>
          </cell>
          <cell r="T2095" t="str">
            <v>Bueno</v>
          </cell>
          <cell r="U2095" t="str">
            <v>N/T</v>
          </cell>
        </row>
        <row r="2096">
          <cell r="J2096" t="str">
            <v>42-04-07-00-2088</v>
          </cell>
          <cell r="K2096" t="str">
            <v xml:space="preserve">42-3519 </v>
          </cell>
          <cell r="L2096" t="str">
            <v>42-04-07-00-2088</v>
          </cell>
          <cell r="M2096" t="str">
            <v>Sillón para descanso, tipo Bergere, 3 posiciones, color negro</v>
          </cell>
          <cell r="O2096" t="str">
            <v>OTROS</v>
          </cell>
          <cell r="P2096">
            <v>916300</v>
          </cell>
          <cell r="Q2096" t="str">
            <v>SKU 185397X</v>
          </cell>
          <cell r="R2096" t="str">
            <v>Bergere single</v>
          </cell>
          <cell r="S2096" t="str">
            <v xml:space="preserve">Proy. MEL </v>
          </cell>
          <cell r="T2096" t="str">
            <v>Bueno</v>
          </cell>
          <cell r="U2096" t="str">
            <v>Metarus</v>
          </cell>
        </row>
        <row r="2097">
          <cell r="J2097" t="str">
            <v>42-04-07-00-2089</v>
          </cell>
          <cell r="K2097" t="str">
            <v>42-3520</v>
          </cell>
          <cell r="L2097" t="str">
            <v>42-04-07-00-2089</v>
          </cell>
          <cell r="M2097" t="str">
            <v>Sillón para descanso, tipo Bergere, 3 posiciones, color negro</v>
          </cell>
          <cell r="O2097" t="str">
            <v>OTROS</v>
          </cell>
          <cell r="P2097">
            <v>916300</v>
          </cell>
          <cell r="Q2097" t="str">
            <v>SKU 185397X</v>
          </cell>
          <cell r="R2097" t="str">
            <v>Bergere single</v>
          </cell>
          <cell r="S2097" t="str">
            <v xml:space="preserve">Proy. MEL </v>
          </cell>
          <cell r="T2097" t="str">
            <v>Bueno</v>
          </cell>
          <cell r="U2097" t="str">
            <v>Metarus</v>
          </cell>
        </row>
        <row r="2098">
          <cell r="J2098" t="str">
            <v>42-04-07-00-2090</v>
          </cell>
          <cell r="K2098" t="str">
            <v>42-3521</v>
          </cell>
          <cell r="L2098" t="str">
            <v>42-04-07-00-2090</v>
          </cell>
          <cell r="M2098" t="str">
            <v>Sillón para descanso, tipo Bergere, 3 posiciones, color negro</v>
          </cell>
          <cell r="O2098" t="str">
            <v>OTROS</v>
          </cell>
          <cell r="P2098">
            <v>916300</v>
          </cell>
          <cell r="Q2098" t="str">
            <v>SKU 185397X</v>
          </cell>
          <cell r="R2098" t="str">
            <v>Bergere single</v>
          </cell>
          <cell r="S2098" t="str">
            <v xml:space="preserve">Proy. MEL </v>
          </cell>
          <cell r="T2098" t="str">
            <v>Bueno</v>
          </cell>
          <cell r="U2098" t="str">
            <v>Metarus</v>
          </cell>
        </row>
        <row r="2099">
          <cell r="J2099" t="str">
            <v>42-05-01-01-2091</v>
          </cell>
          <cell r="K2099" t="str">
            <v>42-2905</v>
          </cell>
          <cell r="L2099" t="str">
            <v>42-05-01-01-2091</v>
          </cell>
          <cell r="M2099" t="str">
            <v>Radio CD marca RCA Modelo RCD002 Cod. 0636</v>
          </cell>
          <cell r="N2099">
            <v>1</v>
          </cell>
          <cell r="O2099" t="str">
            <v>EQUIPO DE OFICINA</v>
          </cell>
          <cell r="P2099">
            <v>53710</v>
          </cell>
          <cell r="T2099" t="str">
            <v>Bueno</v>
          </cell>
          <cell r="U2099" t="str">
            <v>RCA</v>
          </cell>
        </row>
        <row r="2100">
          <cell r="J2100" t="str">
            <v>42-04-03-00-2092</v>
          </cell>
          <cell r="K2100" t="str">
            <v>42-2964</v>
          </cell>
          <cell r="L2100" t="str">
            <v>42-04-03-00-2092</v>
          </cell>
          <cell r="M2100" t="str">
            <v>Escritorio Enchapado Color Blanco con 3 cajones 143x59x78 cms.</v>
          </cell>
          <cell r="O2100" t="str">
            <v>ESCRITORIOS</v>
          </cell>
          <cell r="P2100">
            <v>77350</v>
          </cell>
          <cell r="T2100" t="str">
            <v>Bueno</v>
          </cell>
          <cell r="U2100" t="str">
            <v>N/T</v>
          </cell>
        </row>
        <row r="2101">
          <cell r="J2101" t="str">
            <v>42-04-06-00-2093</v>
          </cell>
          <cell r="K2101" t="str">
            <v>42-2963</v>
          </cell>
          <cell r="L2101" t="str">
            <v>42-04-06-00-2093</v>
          </cell>
          <cell r="M2101" t="str">
            <v>Repisa masisa enchapada 2 compartimentos 181x30x44 cms.</v>
          </cell>
          <cell r="O2101" t="str">
            <v>REPISA</v>
          </cell>
          <cell r="P2101">
            <v>36141</v>
          </cell>
          <cell r="T2101" t="str">
            <v>Bueno</v>
          </cell>
          <cell r="U2101" t="str">
            <v>N/T</v>
          </cell>
        </row>
        <row r="2102">
          <cell r="J2102" t="str">
            <v>42-04-02-00-2094</v>
          </cell>
          <cell r="K2102" t="str">
            <v>42-1997</v>
          </cell>
          <cell r="L2102" t="str">
            <v>42-04-02-00-2094</v>
          </cell>
          <cell r="M2102" t="str">
            <v>Silla Ergonometrica color azul, 5 ruedas ( MEL )</v>
          </cell>
          <cell r="O2102" t="str">
            <v>SILLAS</v>
          </cell>
          <cell r="P2102">
            <v>42500</v>
          </cell>
          <cell r="T2102" t="str">
            <v>Bueno</v>
          </cell>
          <cell r="U2102" t="str">
            <v>N/T</v>
          </cell>
        </row>
        <row r="2103">
          <cell r="J2103" t="str">
            <v>42-05-01-01-2095</v>
          </cell>
          <cell r="K2103" t="str">
            <v>42-2965</v>
          </cell>
          <cell r="L2103" t="str">
            <v>42-05-01-01-2095</v>
          </cell>
          <cell r="M2103" t="str">
            <v>Perforador Isofit PP-35</v>
          </cell>
          <cell r="O2103" t="str">
            <v>EQUIPO DE OFICINA</v>
          </cell>
          <cell r="P2103">
            <v>2300</v>
          </cell>
          <cell r="T2103" t="str">
            <v>Bueno</v>
          </cell>
          <cell r="U2103" t="str">
            <v>Isofit PP-35</v>
          </cell>
        </row>
        <row r="2104">
          <cell r="J2104" t="str">
            <v>42-05-01-01-2096</v>
          </cell>
          <cell r="K2104" t="str">
            <v>42-1101</v>
          </cell>
          <cell r="L2104" t="str">
            <v>42-05-01-01-2096</v>
          </cell>
          <cell r="M2104" t="str">
            <v>Guillotina color azul</v>
          </cell>
          <cell r="O2104" t="str">
            <v>EQUIPO DE OFICINA</v>
          </cell>
          <cell r="P2104">
            <v>37980</v>
          </cell>
          <cell r="T2104" t="str">
            <v>Regular</v>
          </cell>
          <cell r="U2104" t="str">
            <v>N/T</v>
          </cell>
        </row>
        <row r="2105">
          <cell r="J2105" t="str">
            <v>42-04-07-00-2097</v>
          </cell>
          <cell r="K2105" t="str">
            <v>42-3239</v>
          </cell>
          <cell r="L2105" t="str">
            <v>42-04-07-00-2097</v>
          </cell>
          <cell r="M2105" t="str">
            <v>Banquetas de polipropileno con 2 asientos color azul</v>
          </cell>
          <cell r="O2105" t="str">
            <v>OTROS</v>
          </cell>
          <cell r="P2105">
            <v>34510</v>
          </cell>
          <cell r="T2105" t="str">
            <v>Bueno</v>
          </cell>
          <cell r="U2105" t="str">
            <v>N/T</v>
          </cell>
        </row>
        <row r="2106">
          <cell r="J2106" t="str">
            <v>42-04-07-00-2098</v>
          </cell>
          <cell r="K2106" t="str">
            <v>42-1458 B</v>
          </cell>
          <cell r="L2106" t="str">
            <v>42-04-07-00-2098</v>
          </cell>
          <cell r="M2106" t="str">
            <v>Sillón de living chico de cañamazo con soporte de fierro negro a la vista</v>
          </cell>
          <cell r="O2106" t="str">
            <v>OTROS</v>
          </cell>
          <cell r="P2106">
            <v>90890</v>
          </cell>
          <cell r="T2106" t="str">
            <v>Bueno</v>
          </cell>
          <cell r="U2106" t="str">
            <v>N/T</v>
          </cell>
        </row>
        <row r="2107">
          <cell r="J2107" t="str">
            <v>42-04-05-00-2099</v>
          </cell>
          <cell r="K2107" t="str">
            <v>42-53</v>
          </cell>
          <cell r="L2107" t="str">
            <v>42-04-05-00-2099</v>
          </cell>
          <cell r="M2107" t="str">
            <v>Kardex metálico 2 gavetas</v>
          </cell>
          <cell r="O2107" t="str">
            <v>KARDEX</v>
          </cell>
          <cell r="P2107">
            <v>85616</v>
          </cell>
          <cell r="T2107" t="str">
            <v>Regular</v>
          </cell>
          <cell r="U2107" t="str">
            <v>N/T</v>
          </cell>
        </row>
        <row r="2108">
          <cell r="J2108" t="str">
            <v>42-05-02-05-2100</v>
          </cell>
          <cell r="K2108" t="str">
            <v>42-3314</v>
          </cell>
          <cell r="L2108" t="str">
            <v>42-05-02-05-2100</v>
          </cell>
          <cell r="M2108" t="str">
            <v>Extintor incendio tipo ABC 6 Kgs.</v>
          </cell>
          <cell r="O2108" t="str">
            <v>EQUIPOS DE SEGURIDAD</v>
          </cell>
          <cell r="P2108">
            <v>28990</v>
          </cell>
          <cell r="T2108" t="str">
            <v>Bueno</v>
          </cell>
          <cell r="U2108" t="str">
            <v>N/T</v>
          </cell>
        </row>
        <row r="2109">
          <cell r="J2109" t="str">
            <v>42-04-07-00-2101</v>
          </cell>
          <cell r="K2109" t="str">
            <v>42-1091B</v>
          </cell>
          <cell r="L2109" t="str">
            <v>42-04-07-00-2101</v>
          </cell>
          <cell r="M2109" t="str">
            <v>Loker metálico verde-plomo marca Mindugar</v>
          </cell>
          <cell r="O2109" t="str">
            <v>OTROS</v>
          </cell>
          <cell r="P2109">
            <v>35000</v>
          </cell>
          <cell r="T2109" t="str">
            <v>Bueno</v>
          </cell>
          <cell r="U2109" t="str">
            <v>N/T</v>
          </cell>
        </row>
        <row r="2110">
          <cell r="J2110" t="str">
            <v>42-04-07-00-2102</v>
          </cell>
          <cell r="K2110" t="str">
            <v>42-1057</v>
          </cell>
          <cell r="L2110" t="str">
            <v>42-04-07-00-2102</v>
          </cell>
          <cell r="M2110" t="str">
            <v>Loker metálico verde-plomo marca Mindugar</v>
          </cell>
          <cell r="O2110" t="str">
            <v>OTROS</v>
          </cell>
          <cell r="P2110">
            <v>35000</v>
          </cell>
          <cell r="T2110" t="str">
            <v>Bueno</v>
          </cell>
          <cell r="U2110" t="str">
            <v>N/T</v>
          </cell>
        </row>
        <row r="2111">
          <cell r="J2111" t="str">
            <v>42-04-06-00-2103</v>
          </cell>
          <cell r="K2111" t="str">
            <v>42-3240</v>
          </cell>
          <cell r="L2111" t="str">
            <v>42-04-06-00-2103</v>
          </cell>
          <cell r="M2111" t="str">
            <v>Mueble masisa enchapada 3 compartimentos barniz natural 146x36x132 cm</v>
          </cell>
          <cell r="O2111" t="str">
            <v>REPISA</v>
          </cell>
          <cell r="P2111">
            <v>103845</v>
          </cell>
          <cell r="T2111" t="str">
            <v>Bueno</v>
          </cell>
          <cell r="U2111" t="str">
            <v>N/T</v>
          </cell>
        </row>
        <row r="2112">
          <cell r="J2112" t="str">
            <v>42-04-06-00-2104</v>
          </cell>
          <cell r="K2112" t="str">
            <v>42-3241</v>
          </cell>
          <cell r="L2112" t="str">
            <v>42-04-06-00-2104</v>
          </cell>
          <cell r="M2112" t="str">
            <v>Mueble masisa enchapada 3 compartimentos barniz natural 90x36x130 cm</v>
          </cell>
          <cell r="O2112" t="str">
            <v>REPISA</v>
          </cell>
          <cell r="P2112">
            <v>89545</v>
          </cell>
          <cell r="T2112" t="str">
            <v>Bueno</v>
          </cell>
          <cell r="U2112" t="str">
            <v>N/T</v>
          </cell>
        </row>
        <row r="2113">
          <cell r="J2113" t="str">
            <v>42-04-06-00-2105</v>
          </cell>
          <cell r="K2113" t="str">
            <v>42-2343</v>
          </cell>
          <cell r="L2113" t="str">
            <v>42-04-06-00-2105</v>
          </cell>
          <cell r="M2113" t="str">
            <v>Mueble melamina blanco, 2 cajones, 2 puertas</v>
          </cell>
          <cell r="O2113" t="str">
            <v>REPISA</v>
          </cell>
          <cell r="P2113">
            <v>65548</v>
          </cell>
          <cell r="T2113" t="str">
            <v>Bueno</v>
          </cell>
          <cell r="U2113" t="str">
            <v>N/T</v>
          </cell>
        </row>
        <row r="2114">
          <cell r="J2114" t="str">
            <v>42-06-01-00-2106</v>
          </cell>
          <cell r="K2114" t="str">
            <v>42-3280</v>
          </cell>
          <cell r="L2114" t="str">
            <v>42-06-01-00-2106</v>
          </cell>
          <cell r="M2114" t="str">
            <v>Impresora HP Laser Jet P1005 Mod. CB410A S/Nº BRBS898H9D</v>
          </cell>
          <cell r="O2114" t="str">
            <v>EQUIPOS COMPUTACIONALES Y PERIFÉRICOS</v>
          </cell>
          <cell r="P2114">
            <v>230709</v>
          </cell>
          <cell r="T2114" t="str">
            <v>Bueno</v>
          </cell>
          <cell r="U2114" t="str">
            <v xml:space="preserve">HP Laser Jet </v>
          </cell>
        </row>
        <row r="2115">
          <cell r="J2115" t="str">
            <v>42-05-01-01-2107</v>
          </cell>
          <cell r="K2115" t="str">
            <v>42-3285</v>
          </cell>
          <cell r="L2115" t="str">
            <v>42-05-01-01-2107</v>
          </cell>
          <cell r="M2115" t="str">
            <v>Mini componente Sony Mod. HCD-EC68USB S/Nº 9178601</v>
          </cell>
          <cell r="N2115">
            <v>1</v>
          </cell>
          <cell r="O2115" t="str">
            <v>EQUIPO DE OFICINA</v>
          </cell>
          <cell r="P2115">
            <v>250490</v>
          </cell>
          <cell r="T2115" t="str">
            <v>Bueno</v>
          </cell>
          <cell r="U2115" t="str">
            <v>Sony</v>
          </cell>
        </row>
        <row r="2116">
          <cell r="J2116" t="str">
            <v>42-05-01-01-2108</v>
          </cell>
          <cell r="K2116" t="str">
            <v>42-3288</v>
          </cell>
          <cell r="L2116" t="str">
            <v>42-05-01-01-2108</v>
          </cell>
          <cell r="M2116" t="str">
            <v>Radio CD Daewoo MP3 S/Nº SA8408001153</v>
          </cell>
          <cell r="N2116">
            <v>1</v>
          </cell>
          <cell r="O2116" t="str">
            <v>EQUIPO DE OFICINA</v>
          </cell>
          <cell r="P2116">
            <v>53710</v>
          </cell>
          <cell r="T2116" t="str">
            <v>Bueno</v>
          </cell>
          <cell r="U2116" t="str">
            <v>Daewoo</v>
          </cell>
        </row>
        <row r="2117">
          <cell r="J2117" t="str">
            <v>42-05-02-01-2109</v>
          </cell>
          <cell r="K2117" t="str">
            <v>42-3292</v>
          </cell>
          <cell r="L2117" t="str">
            <v>42-05-02-01-2109</v>
          </cell>
          <cell r="M2117" t="str">
            <v>Balón terapeútico color azul</v>
          </cell>
          <cell r="N2117">
            <v>1</v>
          </cell>
          <cell r="O2117" t="str">
            <v>EQUIPOS CLINICOS</v>
          </cell>
          <cell r="P2117">
            <v>37000</v>
          </cell>
          <cell r="T2117" t="str">
            <v>Bueno</v>
          </cell>
          <cell r="U2117" t="str">
            <v>N/T</v>
          </cell>
        </row>
        <row r="2118">
          <cell r="J2118" t="str">
            <v>42-05-02-01-2110</v>
          </cell>
          <cell r="K2118" t="str">
            <v>42-3360</v>
          </cell>
          <cell r="L2118" t="str">
            <v>42-05-02-01-2110</v>
          </cell>
          <cell r="M2118" t="str">
            <v>Balón terapeútico color azul</v>
          </cell>
          <cell r="N2118">
            <v>1</v>
          </cell>
          <cell r="O2118" t="str">
            <v>EQUIPOS CLINICOS</v>
          </cell>
          <cell r="P2118">
            <v>37000</v>
          </cell>
          <cell r="T2118" t="str">
            <v>Malo</v>
          </cell>
          <cell r="U2118" t="str">
            <v>N/T</v>
          </cell>
        </row>
        <row r="2119">
          <cell r="J2119" t="str">
            <v>42-05-02-01-2111</v>
          </cell>
          <cell r="K2119" t="str">
            <v>42-3361</v>
          </cell>
          <cell r="L2119" t="str">
            <v>42-05-02-01-2111</v>
          </cell>
          <cell r="M2119" t="str">
            <v>Balón terapeútico color azul</v>
          </cell>
          <cell r="N2119">
            <v>1</v>
          </cell>
          <cell r="O2119" t="str">
            <v>EQUIPOS CLINICOS</v>
          </cell>
          <cell r="P2119">
            <v>37000</v>
          </cell>
          <cell r="T2119" t="str">
            <v>Malo</v>
          </cell>
          <cell r="U2119" t="str">
            <v>N/T</v>
          </cell>
        </row>
        <row r="2120">
          <cell r="J2120" t="str">
            <v>42-04-03-00-2112</v>
          </cell>
          <cell r="K2120" t="str">
            <v>42-3281</v>
          </cell>
          <cell r="L2120" t="str">
            <v>42-04-03-00-2112</v>
          </cell>
          <cell r="M2120" t="str">
            <v>Escritorio computación 1 cajón c/llave, color cerezo/negro</v>
          </cell>
          <cell r="O2120" t="str">
            <v>ESCRITORIOS</v>
          </cell>
          <cell r="P2120">
            <v>80300</v>
          </cell>
          <cell r="T2120" t="str">
            <v>Bueno</v>
          </cell>
          <cell r="U2120" t="str">
            <v>N/T</v>
          </cell>
        </row>
        <row r="2121">
          <cell r="J2121" t="str">
            <v>42-04-02-00-2113</v>
          </cell>
          <cell r="K2121" t="str">
            <v>42-3286</v>
          </cell>
          <cell r="L2121" t="str">
            <v>42-04-02-00-2113</v>
          </cell>
          <cell r="M2121" t="str">
            <v>Mesa infantil mixta con melamina color amarillo, c/ 4 sillas mixtas ( 2 rojas, 2 amarillas )</v>
          </cell>
          <cell r="O2121" t="str">
            <v>SILLAS</v>
          </cell>
          <cell r="P2121">
            <v>8951</v>
          </cell>
          <cell r="T2121" t="str">
            <v>Bueno</v>
          </cell>
          <cell r="U2121" t="str">
            <v>N/T</v>
          </cell>
        </row>
        <row r="2122">
          <cell r="J2122" t="str">
            <v>42-04-06-00-2114</v>
          </cell>
          <cell r="K2122" t="str">
            <v>42-3283</v>
          </cell>
          <cell r="L2122" t="str">
            <v>42-04-06-00-2114</v>
          </cell>
          <cell r="M2122" t="str">
            <v>Mueble masisa enchapada eucaliptus 2 puertas correderas c/llave</v>
          </cell>
          <cell r="O2122" t="str">
            <v>REPISA</v>
          </cell>
          <cell r="P2122">
            <v>96545</v>
          </cell>
          <cell r="T2122" t="str">
            <v>Bueno</v>
          </cell>
          <cell r="U2122" t="str">
            <v>N/T</v>
          </cell>
        </row>
        <row r="2123">
          <cell r="J2123" t="str">
            <v>42-04-07-00-2115</v>
          </cell>
          <cell r="K2123" t="str">
            <v>42-3291</v>
          </cell>
          <cell r="L2123" t="str">
            <v>42-04-07-00-2115</v>
          </cell>
          <cell r="M2123" t="str">
            <v>Mural con pertinencia intercultural</v>
          </cell>
          <cell r="O2123" t="str">
            <v>OTROS</v>
          </cell>
          <cell r="P2123">
            <v>25000</v>
          </cell>
          <cell r="T2123" t="str">
            <v>Bueno</v>
          </cell>
          <cell r="U2123" t="str">
            <v>N/T</v>
          </cell>
        </row>
        <row r="2124">
          <cell r="J2124" t="str">
            <v>42-04-07-00-2116</v>
          </cell>
          <cell r="K2124" t="str">
            <v>42-3284</v>
          </cell>
          <cell r="L2124" t="str">
            <v>42-04-07-00-2116</v>
          </cell>
          <cell r="M2124" t="str">
            <v>Respisa masisa enchapada eucaliptus 4 divisiones</v>
          </cell>
          <cell r="O2124" t="str">
            <v>OTROS</v>
          </cell>
          <cell r="P2124">
            <v>32264</v>
          </cell>
          <cell r="T2124" t="str">
            <v>Bueno</v>
          </cell>
          <cell r="U2124" t="str">
            <v>N/T</v>
          </cell>
        </row>
        <row r="2125">
          <cell r="J2125" t="str">
            <v>42-04-06-00-2117</v>
          </cell>
          <cell r="K2125" t="str">
            <v>42-3287</v>
          </cell>
          <cell r="L2125" t="str">
            <v>42-04-06-00-2117</v>
          </cell>
          <cell r="M2125" t="str">
            <v>Repisa masisa enchapada eucaliptus 3 divisiones</v>
          </cell>
          <cell r="O2125" t="str">
            <v>REPISA</v>
          </cell>
          <cell r="P2125">
            <v>36141</v>
          </cell>
          <cell r="T2125" t="str">
            <v>Bueno</v>
          </cell>
          <cell r="U2125" t="str">
            <v>N/T</v>
          </cell>
        </row>
        <row r="2126">
          <cell r="J2126" t="str">
            <v>42-04-02-00-2118</v>
          </cell>
          <cell r="K2126" t="str">
            <v>42-3282</v>
          </cell>
          <cell r="L2126" t="str">
            <v>42-04-02-00-2118</v>
          </cell>
          <cell r="M2126" t="str">
            <v>Silla computación con apoya brazos, 5 ruedas, color azul</v>
          </cell>
          <cell r="O2126" t="str">
            <v>SILLAS</v>
          </cell>
          <cell r="P2126">
            <v>42500</v>
          </cell>
          <cell r="T2126" t="str">
            <v>Bueno</v>
          </cell>
          <cell r="U2126" t="str">
            <v>N/T</v>
          </cell>
        </row>
        <row r="2127">
          <cell r="J2127" t="str">
            <v>42-04-02-00-2119</v>
          </cell>
          <cell r="K2127" t="str">
            <v>42-433</v>
          </cell>
          <cell r="L2127" t="str">
            <v>42-04-02-00-2119</v>
          </cell>
          <cell r="M2127" t="str">
            <v>Silla mixta asiento y respaldo en formalita</v>
          </cell>
          <cell r="O2127" t="str">
            <v>SILLAS</v>
          </cell>
          <cell r="P2127">
            <v>17850</v>
          </cell>
          <cell r="T2127" t="str">
            <v>Bueno</v>
          </cell>
          <cell r="U2127" t="str">
            <v>N/T</v>
          </cell>
        </row>
        <row r="2128">
          <cell r="J2128" t="str">
            <v>42-04-02-00-2120</v>
          </cell>
          <cell r="K2128" t="str">
            <v>42-930</v>
          </cell>
          <cell r="L2128" t="str">
            <v>42-04-02-00-2120</v>
          </cell>
          <cell r="M2128" t="str">
            <v>Silla mixta asiento y respaldo en formalita crema</v>
          </cell>
          <cell r="O2128" t="str">
            <v>SILLAS</v>
          </cell>
          <cell r="P2128">
            <v>17850</v>
          </cell>
          <cell r="T2128" t="str">
            <v>Bueno</v>
          </cell>
          <cell r="U2128" t="str">
            <v>N/T</v>
          </cell>
        </row>
        <row r="2129">
          <cell r="J2129" t="str">
            <v>42-05-01-01-2121</v>
          </cell>
          <cell r="K2129" t="str">
            <v>42-3499</v>
          </cell>
          <cell r="L2129" t="str">
            <v>42-05-01-01-2121</v>
          </cell>
          <cell r="M2129" t="str">
            <v>Citófono/ teléfono marca Nortel Network, Modelo 7000</v>
          </cell>
          <cell r="O2129" t="str">
            <v>EQUIPO DE OFICINA</v>
          </cell>
          <cell r="P2129">
            <v>36000</v>
          </cell>
          <cell r="T2129" t="str">
            <v>Bueno</v>
          </cell>
          <cell r="U2129" t="str">
            <v>Nortel Network</v>
          </cell>
        </row>
        <row r="2130">
          <cell r="J2130" t="str">
            <v>42-04-03-00-2122</v>
          </cell>
          <cell r="K2130" t="str">
            <v>42-1929</v>
          </cell>
          <cell r="L2130" t="str">
            <v>42-04-03-00-2122</v>
          </cell>
          <cell r="M2130" t="str">
            <v>Escritorio 3 cajones color natural 120x65x75 cms.</v>
          </cell>
          <cell r="O2130" t="str">
            <v>ESCRITORIOS</v>
          </cell>
          <cell r="P2130">
            <v>88350</v>
          </cell>
          <cell r="T2130" t="str">
            <v>Bueno</v>
          </cell>
          <cell r="U2130" t="str">
            <v>Olidata</v>
          </cell>
        </row>
        <row r="2131">
          <cell r="J2131" t="str">
            <v>42-04-07-00-2123</v>
          </cell>
          <cell r="K2131" t="str">
            <v>42-342</v>
          </cell>
          <cell r="L2131" t="str">
            <v>42-04-07-00-2123</v>
          </cell>
          <cell r="M2131" t="str">
            <v>Lámpara cuello flexible color blanca</v>
          </cell>
          <cell r="O2131" t="str">
            <v>OTROS</v>
          </cell>
          <cell r="P2131">
            <v>32130</v>
          </cell>
          <cell r="T2131" t="str">
            <v>Bueno</v>
          </cell>
          <cell r="U2131" t="str">
            <v>N/T</v>
          </cell>
        </row>
        <row r="2132">
          <cell r="J2132" t="str">
            <v>42-04-01-00-2124</v>
          </cell>
          <cell r="K2132" t="str">
            <v>42-373</v>
          </cell>
          <cell r="L2132" t="str">
            <v>42-04-01-00-2124</v>
          </cell>
          <cell r="M2132" t="str">
            <v>Mesa de madera con cubierta de formalita color negro</v>
          </cell>
          <cell r="O2132" t="str">
            <v>MESAS</v>
          </cell>
          <cell r="P2132">
            <v>44030</v>
          </cell>
          <cell r="T2132" t="str">
            <v>Bueno</v>
          </cell>
          <cell r="U2132" t="str">
            <v>N/T</v>
          </cell>
        </row>
        <row r="2133">
          <cell r="J2133" t="str">
            <v>42-04-02-00-2125</v>
          </cell>
          <cell r="K2133" t="str">
            <v>42-2734</v>
          </cell>
          <cell r="L2133" t="str">
            <v>42-04-02-00-2125</v>
          </cell>
          <cell r="M2133" t="str">
            <v>Silla giratoria regulable con pistón de aire color plomo</v>
          </cell>
          <cell r="O2133" t="str">
            <v>SILLAS</v>
          </cell>
          <cell r="P2133">
            <v>42500</v>
          </cell>
          <cell r="T2133" t="str">
            <v>Bueno</v>
          </cell>
          <cell r="U2133" t="str">
            <v>N/T</v>
          </cell>
        </row>
        <row r="2134">
          <cell r="J2134" t="str">
            <v>42-04-02-00-2126</v>
          </cell>
          <cell r="K2134" t="str">
            <v>42-2830</v>
          </cell>
          <cell r="L2134" t="str">
            <v>42-04-02-00-2126</v>
          </cell>
          <cell r="M2134" t="str">
            <v>Silla conputación G lift 5 ruedas color azul</v>
          </cell>
          <cell r="O2134" t="str">
            <v>SILLAS</v>
          </cell>
          <cell r="P2134">
            <v>42500</v>
          </cell>
          <cell r="T2134" t="str">
            <v>Bueno</v>
          </cell>
          <cell r="U2134" t="str">
            <v>N/T</v>
          </cell>
        </row>
        <row r="2135">
          <cell r="J2135" t="str">
            <v>42-05-02-01-2127</v>
          </cell>
          <cell r="K2135" t="str">
            <v>42-335</v>
          </cell>
          <cell r="L2135" t="str">
            <v>42-05-02-01-2127</v>
          </cell>
          <cell r="M2135" t="str">
            <v>Escabel mixto 2 peldaños color blanco</v>
          </cell>
          <cell r="O2135" t="str">
            <v>EQUIPOS CLINICOS</v>
          </cell>
          <cell r="P2135">
            <v>17150</v>
          </cell>
          <cell r="T2135" t="str">
            <v>Bueno</v>
          </cell>
          <cell r="U2135" t="str">
            <v>N/T</v>
          </cell>
        </row>
        <row r="2136">
          <cell r="J2136" t="str">
            <v>42-05-02-01-2128</v>
          </cell>
          <cell r="K2136" t="str">
            <v>42-325</v>
          </cell>
          <cell r="L2136" t="str">
            <v>42-05-02-01-2128</v>
          </cell>
          <cell r="M2136" t="str">
            <v>Escabel mixto 2 peldaños color negro y blanco</v>
          </cell>
          <cell r="O2136" t="str">
            <v>EQUIPOS CLINICOS</v>
          </cell>
          <cell r="P2136">
            <v>17150</v>
          </cell>
          <cell r="T2136" t="str">
            <v>Bueno</v>
          </cell>
          <cell r="U2136" t="str">
            <v>N/T</v>
          </cell>
        </row>
        <row r="2137">
          <cell r="J2137" t="str">
            <v>42-05-02-01-2129</v>
          </cell>
          <cell r="K2137" t="str">
            <v>42-301</v>
          </cell>
          <cell r="L2137" t="str">
            <v>42-05-02-01-2129</v>
          </cell>
          <cell r="M2137" t="str">
            <v>Mesa ginecológica color blanco con colchoneta color café</v>
          </cell>
          <cell r="O2137" t="str">
            <v>EQUIPOS CLINICOS</v>
          </cell>
          <cell r="P2137">
            <v>45788</v>
          </cell>
          <cell r="T2137" t="str">
            <v>Bueno</v>
          </cell>
          <cell r="U2137" t="str">
            <v>N/T</v>
          </cell>
        </row>
        <row r="2138">
          <cell r="J2138" t="str">
            <v>42-04-02-00-2130</v>
          </cell>
          <cell r="K2138" t="str">
            <v>42-332</v>
          </cell>
          <cell r="L2138" t="str">
            <v>42-04-02-00-2130</v>
          </cell>
          <cell r="M2138" t="str">
            <v>Silla de madera color blanco</v>
          </cell>
          <cell r="O2138" t="str">
            <v>SILLAS</v>
          </cell>
          <cell r="P2138">
            <v>7500</v>
          </cell>
          <cell r="T2138" t="str">
            <v>Bueno</v>
          </cell>
          <cell r="U2138" t="str">
            <v>N/T</v>
          </cell>
        </row>
        <row r="2139">
          <cell r="J2139" t="str">
            <v>42-04-06-00-2131</v>
          </cell>
          <cell r="K2139" t="str">
            <v>42-334</v>
          </cell>
          <cell r="L2139" t="str">
            <v>42-04-06-00-2131</v>
          </cell>
          <cell r="M2139" t="str">
            <v>Vitrina metálica color blanco de vidrio, 2 puertas de 50x62x26 cms.</v>
          </cell>
          <cell r="O2139" t="str">
            <v>REPISA</v>
          </cell>
          <cell r="P2139">
            <v>145214</v>
          </cell>
          <cell r="T2139" t="str">
            <v>Bueno</v>
          </cell>
          <cell r="U2139" t="str">
            <v>N/T</v>
          </cell>
        </row>
        <row r="2140">
          <cell r="J2140" t="str">
            <v>42-05-01-01-2132</v>
          </cell>
          <cell r="K2140" t="str">
            <v>42-1974</v>
          </cell>
          <cell r="L2140" t="str">
            <v>42-05-01-01-2132</v>
          </cell>
          <cell r="M2140" t="str">
            <v>Citófono/ teléfono marca Nortel Network, Modelo 7000</v>
          </cell>
          <cell r="O2140" t="str">
            <v>EQUIPO DE OFICINA</v>
          </cell>
          <cell r="P2140">
            <v>36000</v>
          </cell>
          <cell r="T2140" t="str">
            <v>Bueno</v>
          </cell>
          <cell r="U2140" t="str">
            <v>Nortel Network</v>
          </cell>
        </row>
        <row r="2141">
          <cell r="J2141" t="str">
            <v>42-04-03-00-2133</v>
          </cell>
          <cell r="K2141" t="str">
            <v>42-322</v>
          </cell>
          <cell r="L2141" t="str">
            <v>42-04-03-00-2133</v>
          </cell>
          <cell r="M2141" t="str">
            <v>Escritorio mixto barniz natural 2 cajones de 150x75x80 cms.</v>
          </cell>
          <cell r="O2141" t="str">
            <v>ESCRITORIOS</v>
          </cell>
          <cell r="P2141">
            <v>88350</v>
          </cell>
          <cell r="T2141" t="str">
            <v>Bueno</v>
          </cell>
          <cell r="U2141" t="str">
            <v>N/T</v>
          </cell>
        </row>
        <row r="2142">
          <cell r="J2142" t="str">
            <v>42-04-06-00-2134</v>
          </cell>
          <cell r="K2142" t="str">
            <v>42-3343</v>
          </cell>
          <cell r="L2142" t="str">
            <v>42-04-06-00-2134</v>
          </cell>
          <cell r="M2142" t="str">
            <v>Repisa enchapada 3 divisiones barniz natural 40x50x22 cms.</v>
          </cell>
          <cell r="O2142" t="str">
            <v>REPISA</v>
          </cell>
          <cell r="P2142">
            <v>120000</v>
          </cell>
          <cell r="T2142" t="str">
            <v>Bueno</v>
          </cell>
          <cell r="U2142" t="str">
            <v>N/T</v>
          </cell>
        </row>
        <row r="2143">
          <cell r="J2143" t="str">
            <v>42-04-02-00-2135</v>
          </cell>
          <cell r="K2143" t="str">
            <v>42-323</v>
          </cell>
          <cell r="L2143" t="str">
            <v>42-04-02-00-2135</v>
          </cell>
          <cell r="M2143" t="str">
            <v>Silla de madera color blanco</v>
          </cell>
          <cell r="O2143" t="str">
            <v>SILLAS</v>
          </cell>
          <cell r="P2143">
            <v>17850</v>
          </cell>
          <cell r="T2143" t="str">
            <v>Malo</v>
          </cell>
          <cell r="U2143" t="str">
            <v>N/T</v>
          </cell>
        </row>
        <row r="2144">
          <cell r="J2144" t="str">
            <v>42-04-02-00-2136</v>
          </cell>
          <cell r="K2144" t="str">
            <v>42-258 B</v>
          </cell>
          <cell r="L2144" t="str">
            <v>42-04-02-00-2136</v>
          </cell>
          <cell r="M2144" t="str">
            <v>Silla mixta barniz natural</v>
          </cell>
          <cell r="O2144" t="str">
            <v>SILLAS</v>
          </cell>
          <cell r="P2144">
            <v>17850</v>
          </cell>
          <cell r="T2144" t="str">
            <v>Bueno</v>
          </cell>
          <cell r="U2144" t="str">
            <v>N/T</v>
          </cell>
        </row>
        <row r="2145">
          <cell r="J2145" t="str">
            <v>42-04-02-00-2137</v>
          </cell>
          <cell r="K2145" t="str">
            <v>42-2001</v>
          </cell>
          <cell r="L2145" t="str">
            <v>42-04-02-00-2137</v>
          </cell>
          <cell r="M2145" t="str">
            <v>Silla Ergonometrica color azul, 5 ruedas ( MEL )</v>
          </cell>
          <cell r="O2145" t="str">
            <v>SILLAS</v>
          </cell>
          <cell r="P2145">
            <v>42500</v>
          </cell>
          <cell r="T2145" t="str">
            <v>Bueno</v>
          </cell>
          <cell r="U2145" t="str">
            <v>N/T</v>
          </cell>
        </row>
        <row r="2146">
          <cell r="J2146" t="str">
            <v>42-04-07-00-2138</v>
          </cell>
          <cell r="K2146" t="str">
            <v>42-1047</v>
          </cell>
          <cell r="L2146" t="str">
            <v>42-04-07-00-2138</v>
          </cell>
          <cell r="M2146" t="str">
            <v>Loker metálico plomo puerta verde marca Mindugar</v>
          </cell>
          <cell r="O2146" t="str">
            <v>OTROS</v>
          </cell>
          <cell r="P2146">
            <v>92220</v>
          </cell>
          <cell r="T2146" t="str">
            <v>Bueno</v>
          </cell>
          <cell r="U2146" t="str">
            <v>N/T</v>
          </cell>
        </row>
        <row r="2147">
          <cell r="J2147" t="str">
            <v>42-04-07-00-2139</v>
          </cell>
          <cell r="K2147" t="str">
            <v>42-298</v>
          </cell>
          <cell r="L2147" t="str">
            <v>42-04-07-00-2139</v>
          </cell>
          <cell r="M2147" t="str">
            <v>Diván estructura metálica tapizado en pergamoide verde 200x60x56 cms.</v>
          </cell>
          <cell r="O2147" t="str">
            <v>OTROS</v>
          </cell>
          <cell r="P2147">
            <v>202300</v>
          </cell>
          <cell r="T2147" t="str">
            <v>Bueno</v>
          </cell>
          <cell r="U2147" t="str">
            <v>N/T</v>
          </cell>
        </row>
        <row r="2148">
          <cell r="J2148" t="str">
            <v>42-05-02-01-2140</v>
          </cell>
          <cell r="K2148" t="str">
            <v>42-3204</v>
          </cell>
          <cell r="L2148" t="str">
            <v>42-05-02-01-2140</v>
          </cell>
          <cell r="M2148" t="str">
            <v>Pesa adulto marca Seca Cap. Max. 140 Kgs</v>
          </cell>
          <cell r="O2148" t="str">
            <v>EQUIPOS CLINICOS</v>
          </cell>
          <cell r="P2148">
            <v>165648</v>
          </cell>
          <cell r="T2148" t="str">
            <v>Malo</v>
          </cell>
          <cell r="U2148" t="str">
            <v>N/T</v>
          </cell>
        </row>
        <row r="2149">
          <cell r="J2149" t="str">
            <v>42-04-06-00-2141</v>
          </cell>
          <cell r="K2149" t="str">
            <v>42-324</v>
          </cell>
          <cell r="L2149" t="str">
            <v>42-04-06-00-2141</v>
          </cell>
          <cell r="M2149" t="str">
            <v>Vitrina metálica mural 2 puertas de vidrio de 98x80x34 cms.</v>
          </cell>
          <cell r="O2149" t="str">
            <v>REPISA</v>
          </cell>
          <cell r="P2149">
            <v>145214</v>
          </cell>
          <cell r="T2149" t="str">
            <v>Bueno</v>
          </cell>
          <cell r="U2149" t="str">
            <v>N/T</v>
          </cell>
        </row>
        <row r="2150">
          <cell r="J2150" t="str">
            <v>42-04-07-00-2142</v>
          </cell>
          <cell r="K2150" t="str">
            <v>42-2715</v>
          </cell>
          <cell r="L2150" t="str">
            <v>42-04-07-00-2142</v>
          </cell>
          <cell r="M2150" t="str">
            <v>Mural blanco con plumavit 200x51 cms.</v>
          </cell>
          <cell r="O2150" t="str">
            <v>OTROS</v>
          </cell>
          <cell r="P2150">
            <v>29750</v>
          </cell>
          <cell r="T2150" t="str">
            <v>Bueno</v>
          </cell>
          <cell r="U2150" t="str">
            <v>N/T</v>
          </cell>
        </row>
        <row r="2151">
          <cell r="J2151" t="str">
            <v>42-05-01-01-2143</v>
          </cell>
          <cell r="K2151" t="str">
            <v>42-1972</v>
          </cell>
          <cell r="L2151" t="str">
            <v>42-05-01-01-2143</v>
          </cell>
          <cell r="M2151" t="str">
            <v>Citófono/ teléfono marca Nortel Network, Modelo 7000</v>
          </cell>
          <cell r="O2151" t="str">
            <v>EQUIPO DE OFICINA</v>
          </cell>
          <cell r="P2151">
            <v>36000</v>
          </cell>
          <cell r="T2151" t="str">
            <v>Bueno</v>
          </cell>
          <cell r="U2151" t="str">
            <v>Nortel Network</v>
          </cell>
        </row>
        <row r="2152">
          <cell r="J2152" t="str">
            <v>42-05-01-01-2144</v>
          </cell>
          <cell r="K2152" t="str">
            <v>42-1972</v>
          </cell>
          <cell r="L2152" t="str">
            <v>42-05-01-01-2144</v>
          </cell>
          <cell r="M2152" t="str">
            <v>Citófono/ teléfono marca Nortel Network, Modelo 7000</v>
          </cell>
          <cell r="O2152" t="str">
            <v>EQUIPO DE OFICINA</v>
          </cell>
          <cell r="P2152">
            <v>36000</v>
          </cell>
          <cell r="T2152" t="str">
            <v>Bueno</v>
          </cell>
          <cell r="U2152" t="str">
            <v>Nortel Network</v>
          </cell>
        </row>
        <row r="2153">
          <cell r="J2153" t="str">
            <v>NN-06-01-00-2145</v>
          </cell>
          <cell r="K2153" t="str">
            <v>SC-00001</v>
          </cell>
          <cell r="L2153" t="str">
            <v>NN-06-01-00-2145</v>
          </cell>
          <cell r="M2153" t="str">
            <v>Notebook marca Olidata Modelo Nº U41IL1 S/Nº SZSU41IL191600197</v>
          </cell>
          <cell r="O2153" t="str">
            <v>EQUIPOS COMPUTACIONALES Y PERIFÉRICOS EN ARRIENDO</v>
          </cell>
          <cell r="P2153">
            <v>400000</v>
          </cell>
          <cell r="T2153" t="str">
            <v>Bueno</v>
          </cell>
          <cell r="U2153" t="str">
            <v>Olidata</v>
          </cell>
        </row>
        <row r="2154">
          <cell r="J2154" t="str">
            <v>NN-06-01-00-2146</v>
          </cell>
          <cell r="K2154" t="str">
            <v>SC-00002</v>
          </cell>
          <cell r="L2154" t="str">
            <v>NN-06-01-00-2146</v>
          </cell>
          <cell r="M2154" t="str">
            <v>Notebook marca Olidata Modelo Nº U41IL1 S/Nº SZSU41IL191600193</v>
          </cell>
          <cell r="O2154" t="str">
            <v>EQUIPOS COMPUTACIONALES Y PERIFÉRICOS EN ARRIENDO</v>
          </cell>
          <cell r="P2154">
            <v>400000</v>
          </cell>
          <cell r="T2154" t="str">
            <v>Bueno</v>
          </cell>
          <cell r="U2154" t="str">
            <v>Olidata</v>
          </cell>
        </row>
        <row r="2155">
          <cell r="J2155" t="str">
            <v>NN-06-01-00-2147</v>
          </cell>
          <cell r="K2155" t="str">
            <v>SC-00003</v>
          </cell>
          <cell r="L2155" t="str">
            <v>NN-06-01-00-2147</v>
          </cell>
          <cell r="M2155" t="str">
            <v>Computador marca Olidata Nº ID A 72596</v>
          </cell>
          <cell r="O2155" t="str">
            <v>EQUIPOS COMPUTACIONALES Y PERIFÉRICOS EN ARRIENDO</v>
          </cell>
          <cell r="P2155">
            <v>142800</v>
          </cell>
          <cell r="T2155" t="str">
            <v>Bueno</v>
          </cell>
          <cell r="U2155" t="str">
            <v>Olidata</v>
          </cell>
        </row>
        <row r="2156">
          <cell r="J2156" t="str">
            <v>NN-06-01-00-2148</v>
          </cell>
          <cell r="K2156" t="str">
            <v>SC-00004</v>
          </cell>
          <cell r="L2156" t="str">
            <v>NN-06-01-00-2148</v>
          </cell>
          <cell r="M2156" t="str">
            <v>Monitor LCD Olidata 17" Mod. 7005L11 S/Nº 75LN11-75K2372-01566D</v>
          </cell>
          <cell r="O2156" t="str">
            <v>EQUIPOS COMPUTACIONALES Y PERIFÉRICOS EN ARRIENDO</v>
          </cell>
          <cell r="P2156">
            <v>14000</v>
          </cell>
          <cell r="T2156" t="str">
            <v>Bueno</v>
          </cell>
          <cell r="U2156" t="str">
            <v>Olidata</v>
          </cell>
        </row>
        <row r="2157">
          <cell r="J2157" t="str">
            <v>NN-06-01-00-2149</v>
          </cell>
          <cell r="K2157" t="str">
            <v>SC-00005</v>
          </cell>
          <cell r="L2157" t="str">
            <v>NN-06-01-00-2149</v>
          </cell>
          <cell r="M2157" t="str">
            <v>Teclado Olidata Mod. K 7563 S/Nº K 75630703004119</v>
          </cell>
          <cell r="O2157" t="str">
            <v>EQUIPOS COMPUTACIONALES Y PERIFÉRICOS EN ARRIENDO</v>
          </cell>
          <cell r="P2157">
            <v>4000</v>
          </cell>
          <cell r="T2157" t="str">
            <v>Bueno</v>
          </cell>
          <cell r="U2157" t="str">
            <v>Olidata</v>
          </cell>
        </row>
        <row r="2158">
          <cell r="J2158" t="str">
            <v>NN-06-01-00-2150</v>
          </cell>
          <cell r="K2158" t="str">
            <v>SC-00006</v>
          </cell>
          <cell r="L2158" t="str">
            <v>NN-06-01-00-2150</v>
          </cell>
          <cell r="M2158" t="str">
            <v>Mouse Optico Olidata Mod- KM 8920</v>
          </cell>
          <cell r="O2158" t="str">
            <v>EQUIPOS COMPUTACIONALES Y PERIFÉRICOS EN ARRIENDO</v>
          </cell>
          <cell r="P2158">
            <v>3000</v>
          </cell>
          <cell r="T2158" t="str">
            <v>Bueno</v>
          </cell>
          <cell r="U2158" t="str">
            <v>Olidata</v>
          </cell>
        </row>
        <row r="2159">
          <cell r="J2159" t="str">
            <v>42-06-01-00-2151</v>
          </cell>
          <cell r="K2159" t="str">
            <v>SC-00007</v>
          </cell>
          <cell r="L2159" t="str">
            <v>42-06-01-00-2151</v>
          </cell>
          <cell r="M2159" t="str">
            <v>Fotocopiadora Toshiba E-Studio 35 Mod. DP-3500 Nº CUK255868</v>
          </cell>
          <cell r="O2159" t="str">
            <v>EQUIPOS COMPUTACIONALES Y PERIFÉRICOS</v>
          </cell>
          <cell r="P2159">
            <v>230000</v>
          </cell>
          <cell r="T2159" t="str">
            <v>Bueno</v>
          </cell>
          <cell r="U2159" t="str">
            <v>Toshiba</v>
          </cell>
        </row>
        <row r="2160">
          <cell r="J2160" t="str">
            <v>42-05-01-01-2152</v>
          </cell>
          <cell r="K2160" t="str">
            <v>SC-00008</v>
          </cell>
          <cell r="L2160" t="str">
            <v>42-05-01-01-2152</v>
          </cell>
          <cell r="M2160" t="str">
            <v>Porta Scotch Grande color Negro</v>
          </cell>
          <cell r="O2160" t="str">
            <v>EQUIPO DE OFICINA</v>
          </cell>
          <cell r="P2160">
            <v>4000</v>
          </cell>
          <cell r="T2160" t="str">
            <v>Malo</v>
          </cell>
          <cell r="U2160" t="str">
            <v>N/T</v>
          </cell>
        </row>
        <row r="2161">
          <cell r="J2161" t="str">
            <v>FN-04-07-00-2153</v>
          </cell>
          <cell r="K2161" t="str">
            <v>SC-00009</v>
          </cell>
          <cell r="L2161" t="str">
            <v>FN-04-07-00-2153</v>
          </cell>
          <cell r="M2161" t="str">
            <v>Porta cortinas metálico</v>
          </cell>
          <cell r="O2161" t="str">
            <v>OTROS FUNGIBLE / NOMINABLE</v>
          </cell>
          <cell r="P2161">
            <v>2000</v>
          </cell>
          <cell r="T2161" t="str">
            <v>Bueno</v>
          </cell>
          <cell r="U2161" t="str">
            <v>N/T</v>
          </cell>
        </row>
        <row r="2162">
          <cell r="J2162" t="str">
            <v>FN-04-07-00-2154</v>
          </cell>
          <cell r="K2162" t="str">
            <v>SC-00010</v>
          </cell>
          <cell r="L2162" t="str">
            <v>FN-04-07-00-2154</v>
          </cell>
          <cell r="M2162" t="str">
            <v>Cortinas de chinz verdes</v>
          </cell>
          <cell r="O2162" t="str">
            <v>OTROS FUNGIBLE / NOMINABLE</v>
          </cell>
          <cell r="P2162">
            <v>6800</v>
          </cell>
          <cell r="T2162" t="str">
            <v>Bueno</v>
          </cell>
          <cell r="U2162" t="str">
            <v>N/T</v>
          </cell>
        </row>
        <row r="2163">
          <cell r="J2163" t="str">
            <v>42-05-01-01-2155</v>
          </cell>
          <cell r="K2163" t="str">
            <v>SC-00011</v>
          </cell>
          <cell r="L2163" t="str">
            <v>42-05-01-01-2155</v>
          </cell>
          <cell r="M2163" t="str">
            <v>Corchetera Marca Torre color Negro</v>
          </cell>
          <cell r="O2163" t="str">
            <v>EQUIPO DE OFICINA</v>
          </cell>
          <cell r="P2163">
            <v>4000</v>
          </cell>
          <cell r="T2163" t="str">
            <v>Bueno</v>
          </cell>
          <cell r="U2163" t="str">
            <v>Torre</v>
          </cell>
        </row>
        <row r="2164">
          <cell r="J2164" t="str">
            <v>42-04-07-00-2156</v>
          </cell>
          <cell r="K2164" t="str">
            <v>SC-00012</v>
          </cell>
          <cell r="L2164" t="str">
            <v>42-04-07-00-2156</v>
          </cell>
          <cell r="M2164" t="str">
            <v>Basurero plástico color blanco</v>
          </cell>
          <cell r="O2164" t="str">
            <v>OTROS</v>
          </cell>
          <cell r="P2164">
            <v>2500</v>
          </cell>
          <cell r="T2164" t="str">
            <v>Bueno</v>
          </cell>
          <cell r="U2164" t="str">
            <v>N/T</v>
          </cell>
        </row>
        <row r="2165">
          <cell r="J2165" t="str">
            <v>42-04-07-00-2157</v>
          </cell>
          <cell r="K2165" t="str">
            <v>SC-00013</v>
          </cell>
          <cell r="L2165" t="str">
            <v>42-04-07-00-2157</v>
          </cell>
          <cell r="M2165" t="str">
            <v>Porta jabón</v>
          </cell>
          <cell r="O2165" t="str">
            <v>OTROS</v>
          </cell>
          <cell r="P2165">
            <v>4000</v>
          </cell>
          <cell r="T2165" t="str">
            <v>Bueno</v>
          </cell>
          <cell r="U2165" t="str">
            <v>N/T</v>
          </cell>
        </row>
        <row r="2166">
          <cell r="J2166" t="str">
            <v>42-04-07-00-2158</v>
          </cell>
          <cell r="K2166" t="str">
            <v>SC-00014</v>
          </cell>
          <cell r="L2166" t="str">
            <v>42-04-07-00-2158</v>
          </cell>
          <cell r="M2166" t="str">
            <v>Porta toalla</v>
          </cell>
          <cell r="O2166" t="str">
            <v>OTROS</v>
          </cell>
          <cell r="P2166">
            <v>4000</v>
          </cell>
          <cell r="T2166" t="str">
            <v>Bueno</v>
          </cell>
          <cell r="U2166" t="str">
            <v>N/T</v>
          </cell>
        </row>
        <row r="2167">
          <cell r="J2167" t="str">
            <v>42-04-07-00-2159</v>
          </cell>
          <cell r="K2167" t="str">
            <v>SC-00015</v>
          </cell>
          <cell r="L2167" t="str">
            <v>42-04-07-00-2159</v>
          </cell>
          <cell r="M2167" t="str">
            <v>Porta confort</v>
          </cell>
          <cell r="O2167" t="str">
            <v>OTROS</v>
          </cell>
          <cell r="P2167">
            <v>4000</v>
          </cell>
          <cell r="T2167" t="str">
            <v>Bueno</v>
          </cell>
          <cell r="U2167" t="str">
            <v>N/T</v>
          </cell>
        </row>
        <row r="2168">
          <cell r="J2168" t="str">
            <v>42-04-07-00-2160</v>
          </cell>
          <cell r="K2168" t="str">
            <v>SC-00016</v>
          </cell>
          <cell r="L2168" t="str">
            <v>42-04-07-00-2160</v>
          </cell>
          <cell r="M2168" t="str">
            <v>Basurero plástico c/tapa color blanco</v>
          </cell>
          <cell r="O2168" t="str">
            <v>OTROS</v>
          </cell>
          <cell r="P2168">
            <v>3400</v>
          </cell>
          <cell r="T2168" t="str">
            <v>Bueno</v>
          </cell>
          <cell r="U2168" t="str">
            <v>N/T</v>
          </cell>
        </row>
        <row r="2169">
          <cell r="J2169" t="str">
            <v>42-06-01-00-2161</v>
          </cell>
          <cell r="K2169" t="str">
            <v>SC-00017</v>
          </cell>
          <cell r="L2169" t="str">
            <v>42-06-01-00-2161</v>
          </cell>
          <cell r="M2169" t="str">
            <v>Computador HP S/Nº MXL7420MSQ ( INDRA )</v>
          </cell>
          <cell r="O2169" t="str">
            <v>EQUIPOS COMPUTACIONALES Y PERIFÉRICOS</v>
          </cell>
          <cell r="P2169">
            <v>142800</v>
          </cell>
          <cell r="T2169" t="str">
            <v>Bueno</v>
          </cell>
          <cell r="U2169" t="str">
            <v>Indra</v>
          </cell>
        </row>
        <row r="2170">
          <cell r="J2170" t="str">
            <v>42-06-01-00-2162</v>
          </cell>
          <cell r="K2170" t="str">
            <v>SC-00018</v>
          </cell>
          <cell r="L2170" t="str">
            <v>42-06-01-00-2162</v>
          </cell>
          <cell r="M2170" t="str">
            <v>Monitor Samsung Sync Master Mod. 720n S/Nº MJ17H9FP763090F  ( INDRA )</v>
          </cell>
          <cell r="O2170" t="str">
            <v>EQUIPOS COMPUTACIONALES Y PERIFÉRICOS</v>
          </cell>
          <cell r="P2170">
            <v>14000</v>
          </cell>
          <cell r="T2170" t="str">
            <v>Bueno</v>
          </cell>
          <cell r="U2170" t="str">
            <v>Samsung</v>
          </cell>
        </row>
        <row r="2171">
          <cell r="J2171" t="str">
            <v>42-06-01-00-2163</v>
          </cell>
          <cell r="K2171" t="str">
            <v>SC-00019</v>
          </cell>
          <cell r="L2171" t="str">
            <v>42-06-01-00-2163</v>
          </cell>
          <cell r="M2171" t="str">
            <v>Teclado HP Mod. KB 0316 S/Nº BC3370BVBUQ1XY ( INDRA )</v>
          </cell>
          <cell r="O2171" t="str">
            <v>EQUIPOS COMPUTACIONALES Y PERIFÉRICOS</v>
          </cell>
          <cell r="P2171">
            <v>4000</v>
          </cell>
          <cell r="T2171" t="str">
            <v>Bueno</v>
          </cell>
          <cell r="U2171" t="str">
            <v>Indra</v>
          </cell>
        </row>
        <row r="2172">
          <cell r="J2172" t="str">
            <v>42-06-01-00-2164</v>
          </cell>
          <cell r="K2172" t="str">
            <v>SC-00020</v>
          </cell>
          <cell r="L2172" t="str">
            <v>42-06-01-00-2164</v>
          </cell>
          <cell r="M2172" t="str">
            <v>Mouse HP Mod. M-SBF 96 S/Nº FB7330AN3V02D2M ( INDRA )</v>
          </cell>
          <cell r="O2172" t="str">
            <v>EQUIPOS COMPUTACIONALES Y PERIFÉRICOS</v>
          </cell>
          <cell r="P2172">
            <v>3000</v>
          </cell>
          <cell r="T2172" t="str">
            <v>Bueno</v>
          </cell>
          <cell r="U2172" t="str">
            <v>Indra</v>
          </cell>
        </row>
        <row r="2173">
          <cell r="J2173" t="str">
            <v>42-05-01-01-2165</v>
          </cell>
          <cell r="K2173" t="str">
            <v>SC-00021</v>
          </cell>
          <cell r="L2173" t="str">
            <v>42-05-01-01-2165</v>
          </cell>
          <cell r="M2173" t="str">
            <v>Impresora HP Laser Jet P2035n Mod. CE462A S/Nº BRBS95LG41 ( INDRA )</v>
          </cell>
          <cell r="O2173" t="str">
            <v>EQUIPO DE OFICINA</v>
          </cell>
          <cell r="P2173">
            <v>78057</v>
          </cell>
          <cell r="T2173" t="str">
            <v>Bueno</v>
          </cell>
          <cell r="U2173" t="str">
            <v>Hp Laser</v>
          </cell>
        </row>
        <row r="2174">
          <cell r="J2174" t="str">
            <v>NN-06-01-00-2166</v>
          </cell>
          <cell r="K2174" t="str">
            <v>SC-00022</v>
          </cell>
          <cell r="L2174" t="str">
            <v>NN-06-01-00-2166</v>
          </cell>
          <cell r="M2174" t="str">
            <v>Computador Olidata Nº ID A 2601 S/Nº 008920-000351</v>
          </cell>
          <cell r="O2174" t="str">
            <v>EQUIPOS COMPUTACIONALES Y PERIFÉRICOS EN ARRIENDO</v>
          </cell>
          <cell r="P2174">
            <v>142800</v>
          </cell>
          <cell r="T2174" t="str">
            <v>Bueno</v>
          </cell>
          <cell r="U2174" t="str">
            <v>Olidata</v>
          </cell>
        </row>
        <row r="2175">
          <cell r="J2175" t="str">
            <v>NN-06-01-00-2167</v>
          </cell>
          <cell r="K2175" t="str">
            <v>SC-00023</v>
          </cell>
          <cell r="L2175" t="str">
            <v>NN-06-01-00-2167</v>
          </cell>
          <cell r="M2175" t="str">
            <v>Monitor LCD Olidata 17" Mod.7005L11 S/Nº 75L11N-75K2372-02063E</v>
          </cell>
          <cell r="O2175" t="str">
            <v>EQUIPOS COMPUTACIONALES Y PERIFÉRICOS EN ARRIENDO</v>
          </cell>
          <cell r="P2175">
            <v>14000</v>
          </cell>
          <cell r="T2175" t="str">
            <v>Bueno</v>
          </cell>
          <cell r="U2175" t="str">
            <v>Olidata</v>
          </cell>
        </row>
        <row r="2176">
          <cell r="J2176" t="str">
            <v>NN-06-01-00-2168</v>
          </cell>
          <cell r="K2176" t="str">
            <v>SC-00024</v>
          </cell>
          <cell r="L2176" t="str">
            <v>NN-06-01-00-2168</v>
          </cell>
          <cell r="M2176" t="str">
            <v>Teclado Olidata Mod. K 7563 S/Nº K75630703002140</v>
          </cell>
          <cell r="O2176" t="str">
            <v>EQUIPOS COMPUTACIONALES Y PERIFÉRICOS EN ARRIENDO</v>
          </cell>
          <cell r="P2176">
            <v>4000</v>
          </cell>
          <cell r="T2176" t="str">
            <v>Bueno</v>
          </cell>
          <cell r="U2176" t="str">
            <v>Olidata</v>
          </cell>
        </row>
        <row r="2177">
          <cell r="J2177" t="str">
            <v>NN-06-01-00-2169</v>
          </cell>
          <cell r="K2177" t="str">
            <v>SC-00025</v>
          </cell>
          <cell r="L2177" t="str">
            <v>NN-06-01-00-2169</v>
          </cell>
          <cell r="M2177" t="str">
            <v>Mouse optico Olidata Mod. KM 8920</v>
          </cell>
          <cell r="O2177" t="str">
            <v>EQUIPOS COMPUTACIONALES Y PERIFÉRICOS EN ARRIENDO</v>
          </cell>
          <cell r="P2177">
            <v>3000</v>
          </cell>
          <cell r="T2177" t="str">
            <v>Bueno</v>
          </cell>
          <cell r="U2177" t="str">
            <v>Olidata</v>
          </cell>
        </row>
        <row r="2178">
          <cell r="J2178" t="str">
            <v>42-05-01-01-2170</v>
          </cell>
          <cell r="K2178" t="str">
            <v>SC-00026</v>
          </cell>
          <cell r="L2178" t="str">
            <v>42-05-01-01-2170</v>
          </cell>
          <cell r="M2178" t="str">
            <v>Porta timbres color verde</v>
          </cell>
          <cell r="O2178" t="str">
            <v>EQUIPO DE OFICINA</v>
          </cell>
          <cell r="P2178">
            <v>4998</v>
          </cell>
          <cell r="T2178" t="str">
            <v>Bueno</v>
          </cell>
          <cell r="U2178" t="str">
            <v>N/T</v>
          </cell>
        </row>
        <row r="2179">
          <cell r="J2179" t="str">
            <v>42-05-01-01-2171</v>
          </cell>
          <cell r="K2179" t="str">
            <v>SC-00027</v>
          </cell>
          <cell r="L2179" t="str">
            <v>42-05-01-01-2171</v>
          </cell>
          <cell r="M2179" t="str">
            <v>Porta scotch</v>
          </cell>
          <cell r="O2179" t="str">
            <v>EQUIPO DE OFICINA</v>
          </cell>
          <cell r="P2179">
            <v>1230</v>
          </cell>
          <cell r="T2179" t="str">
            <v>Bueno</v>
          </cell>
          <cell r="U2179" t="str">
            <v>N/T</v>
          </cell>
        </row>
        <row r="2180">
          <cell r="J2180" t="str">
            <v>42-05-01-01-2172</v>
          </cell>
          <cell r="K2180" t="str">
            <v>SC-00028</v>
          </cell>
          <cell r="L2180" t="str">
            <v>42-05-01-01-2172</v>
          </cell>
          <cell r="M2180" t="str">
            <v>Corchetera marca Torre chica color negro</v>
          </cell>
          <cell r="O2180" t="str">
            <v>EQUIPO DE OFICINA</v>
          </cell>
          <cell r="P2180">
            <v>3439</v>
          </cell>
          <cell r="T2180" t="str">
            <v>Bueno</v>
          </cell>
          <cell r="U2180" t="str">
            <v>Torre</v>
          </cell>
        </row>
        <row r="2181">
          <cell r="J2181" t="str">
            <v>NN-06-01-00-2173</v>
          </cell>
          <cell r="K2181" t="str">
            <v>SC-00029</v>
          </cell>
          <cell r="L2181" t="str">
            <v>NN-06-01-00-2173</v>
          </cell>
          <cell r="M2181" t="str">
            <v>Computador Olidata Nº ID A 2601 S/Nº 008920-000351</v>
          </cell>
          <cell r="O2181" t="str">
            <v>EQUIPOS COMPUTACIONALES Y PERIFÉRICOS EN ARRIENDO</v>
          </cell>
          <cell r="P2181">
            <v>340000</v>
          </cell>
          <cell r="T2181" t="str">
            <v>Bueno</v>
          </cell>
          <cell r="U2181" t="str">
            <v>Olidata</v>
          </cell>
        </row>
        <row r="2182">
          <cell r="J2182" t="str">
            <v>NN-06-01-00-2174</v>
          </cell>
          <cell r="K2182" t="str">
            <v>SC-00030</v>
          </cell>
          <cell r="L2182" t="str">
            <v>NN-06-01-00-2174</v>
          </cell>
          <cell r="M2182" t="str">
            <v>Monitor LCD Olidata 17" Mod.7005L11 S/Nº 75L11N-75K2372-02063E</v>
          </cell>
          <cell r="O2182" t="str">
            <v>EQUIPOS COMPUTACIONALES Y PERIFÉRICOS EN ARRIENDO</v>
          </cell>
          <cell r="P2182">
            <v>14000</v>
          </cell>
          <cell r="T2182" t="str">
            <v>Bueno</v>
          </cell>
          <cell r="U2182" t="str">
            <v>Olidata</v>
          </cell>
        </row>
        <row r="2183">
          <cell r="J2183" t="str">
            <v>NN-06-01-00-2175</v>
          </cell>
          <cell r="K2183" t="str">
            <v>SC-00031</v>
          </cell>
          <cell r="L2183" t="str">
            <v>NN-06-01-00-2175</v>
          </cell>
          <cell r="M2183" t="str">
            <v>Teclado Olidata Mod. K 7563 S/Nº K75630703002140</v>
          </cell>
          <cell r="O2183" t="str">
            <v>EQUIPOS COMPUTACIONALES Y PERIFÉRICOS EN ARRIENDO</v>
          </cell>
          <cell r="P2183">
            <v>4000</v>
          </cell>
          <cell r="T2183" t="str">
            <v>Bueno</v>
          </cell>
          <cell r="U2183" t="str">
            <v>Olidata</v>
          </cell>
        </row>
        <row r="2184">
          <cell r="J2184" t="str">
            <v>NN-06-01-00-2176</v>
          </cell>
          <cell r="K2184" t="str">
            <v>SC-00032</v>
          </cell>
          <cell r="L2184" t="str">
            <v>NN-06-01-00-2176</v>
          </cell>
          <cell r="M2184" t="str">
            <v>Mouse optico Olidata Mod. KM 8920</v>
          </cell>
          <cell r="O2184" t="str">
            <v>EQUIPOS COMPUTACIONALES Y PERIFÉRICOS EN ARRIENDO</v>
          </cell>
          <cell r="P2184">
            <v>3000</v>
          </cell>
          <cell r="T2184" t="str">
            <v>Bueno</v>
          </cell>
          <cell r="U2184" t="str">
            <v>Olidata</v>
          </cell>
        </row>
        <row r="2185">
          <cell r="J2185" t="str">
            <v>NN-06-01-00-2177</v>
          </cell>
          <cell r="K2185" t="str">
            <v>SC-00033</v>
          </cell>
          <cell r="L2185" t="str">
            <v>NN-06-01-00-2177</v>
          </cell>
          <cell r="M2185" t="str">
            <v>Computador Olidata Nº ID A 2601 S/Nº 008920-000351</v>
          </cell>
          <cell r="O2185" t="str">
            <v>EQUIPOS COMPUTACIONALES Y PERIFÉRICOS EN ARRIENDO</v>
          </cell>
          <cell r="P2185">
            <v>340000</v>
          </cell>
          <cell r="T2185" t="str">
            <v>Bueno</v>
          </cell>
          <cell r="U2185" t="str">
            <v>Olidata</v>
          </cell>
        </row>
        <row r="2186">
          <cell r="J2186" t="str">
            <v>NN-06-01-00-2178</v>
          </cell>
          <cell r="K2186" t="str">
            <v>SC-00034</v>
          </cell>
          <cell r="L2186" t="str">
            <v>NN-06-01-00-2178</v>
          </cell>
          <cell r="M2186" t="str">
            <v>Monitor LCD Olidata 17" Mod.7005L11 S/Nº 75L11N-75K2372-02063E</v>
          </cell>
          <cell r="O2186" t="str">
            <v>EQUIPOS COMPUTACIONALES Y PERIFÉRICOS EN ARRIENDO</v>
          </cell>
          <cell r="P2186">
            <v>14000</v>
          </cell>
          <cell r="T2186" t="str">
            <v>Bueno</v>
          </cell>
          <cell r="U2186" t="str">
            <v>Olidata</v>
          </cell>
        </row>
        <row r="2187">
          <cell r="J2187" t="str">
            <v>NN-06-01-00-2179</v>
          </cell>
          <cell r="K2187" t="str">
            <v>SC-00035</v>
          </cell>
          <cell r="L2187" t="str">
            <v>NN-06-01-00-2179</v>
          </cell>
          <cell r="M2187" t="str">
            <v>Teclado Olidata Mod. K 7563 S/Nº K75630703002140</v>
          </cell>
          <cell r="O2187" t="str">
            <v>EQUIPOS COMPUTACIONALES Y PERIFÉRICOS EN ARRIENDO</v>
          </cell>
          <cell r="P2187">
            <v>4000</v>
          </cell>
          <cell r="T2187" t="str">
            <v>Bueno</v>
          </cell>
          <cell r="U2187" t="str">
            <v>Olidata</v>
          </cell>
        </row>
        <row r="2188">
          <cell r="J2188" t="str">
            <v>NN-06-01-00-2180</v>
          </cell>
          <cell r="K2188" t="str">
            <v>SC-00036</v>
          </cell>
          <cell r="L2188" t="str">
            <v>NN-06-01-00-2180</v>
          </cell>
          <cell r="M2188" t="str">
            <v>Mouse optico Olidata Mod. KM 8920</v>
          </cell>
          <cell r="O2188" t="str">
            <v>EQUIPOS COMPUTACIONALES Y PERIFÉRICOS EN ARRIENDO</v>
          </cell>
          <cell r="P2188">
            <v>3000</v>
          </cell>
          <cell r="T2188" t="str">
            <v>Bueno</v>
          </cell>
          <cell r="U2188" t="str">
            <v>Olidata</v>
          </cell>
        </row>
        <row r="2189">
          <cell r="J2189" t="str">
            <v>NN-06-01-00-2181</v>
          </cell>
          <cell r="K2189" t="str">
            <v>SC-00037</v>
          </cell>
          <cell r="L2189" t="str">
            <v>NN-06-01-00-2181</v>
          </cell>
          <cell r="M2189" t="str">
            <v>Computador Olidata S/Nº 008953-000168</v>
          </cell>
          <cell r="O2189" t="str">
            <v>EQUIPOS COMPUTACIONALES Y PERIFÉRICOS EN ARRIENDO</v>
          </cell>
          <cell r="P2189">
            <v>340000</v>
          </cell>
          <cell r="T2189" t="str">
            <v>Bueno</v>
          </cell>
          <cell r="U2189" t="str">
            <v>Olidata</v>
          </cell>
        </row>
        <row r="2190">
          <cell r="J2190" t="str">
            <v>NN-06-01-00-2182</v>
          </cell>
          <cell r="K2190" t="str">
            <v>SC-00038</v>
          </cell>
          <cell r="L2190" t="str">
            <v>NN-06-01-00-2182</v>
          </cell>
          <cell r="M2190" t="str">
            <v>Monitor LCD Olidata 17" Mod. 7005L11 S/Nº 75L11N-7415572-019057</v>
          </cell>
          <cell r="O2190" t="str">
            <v>EQUIPOS COMPUTACIONALES Y PERIFÉRICOS EN ARRIENDO</v>
          </cell>
          <cell r="P2190">
            <v>14000</v>
          </cell>
          <cell r="T2190" t="str">
            <v>Bueno</v>
          </cell>
          <cell r="U2190" t="str">
            <v>Olidata</v>
          </cell>
        </row>
        <row r="2191">
          <cell r="J2191" t="str">
            <v>NN-06-01-00-2183</v>
          </cell>
          <cell r="K2191" t="str">
            <v>SC-00039</v>
          </cell>
          <cell r="L2191" t="str">
            <v>NN-06-01-00-2183</v>
          </cell>
          <cell r="M2191" t="str">
            <v>Teclado Olidata Mod. K 7563 S/Nº K75630703019982</v>
          </cell>
          <cell r="O2191" t="str">
            <v>EQUIPOS COMPUTACIONALES Y PERIFÉRICOS EN ARRIENDO</v>
          </cell>
          <cell r="P2191">
            <v>4000</v>
          </cell>
          <cell r="T2191" t="str">
            <v>Bueno</v>
          </cell>
          <cell r="U2191" t="str">
            <v>Olidata</v>
          </cell>
        </row>
        <row r="2192">
          <cell r="J2192" t="str">
            <v>42-06-01-00-2184</v>
          </cell>
          <cell r="K2192" t="str">
            <v>SC-00040</v>
          </cell>
          <cell r="L2192" t="str">
            <v>42-06-01-00-2184</v>
          </cell>
          <cell r="M2192" t="str">
            <v>Mouse optico Mod. KM 8920</v>
          </cell>
          <cell r="O2192" t="str">
            <v>EQUIPOS COMPUTACIONALES Y PERIFÉRICOS</v>
          </cell>
          <cell r="P2192">
            <v>3000</v>
          </cell>
          <cell r="T2192" t="str">
            <v>Bueno</v>
          </cell>
          <cell r="U2192" t="str">
            <v>Olidata</v>
          </cell>
        </row>
        <row r="2193">
          <cell r="J2193" t="str">
            <v>NN-06-01-00-2185</v>
          </cell>
          <cell r="K2193" t="str">
            <v>SC-00041</v>
          </cell>
          <cell r="L2193" t="str">
            <v>NN-06-01-00-2185</v>
          </cell>
          <cell r="M2193" t="str">
            <v>Computador Olidata S/Nº 012109-000002</v>
          </cell>
          <cell r="O2193" t="str">
            <v>EQUIPOS COMPUTACIONALES Y PERIFÉRICOS EN ARRIENDO</v>
          </cell>
          <cell r="P2193">
            <v>340000</v>
          </cell>
          <cell r="T2193" t="str">
            <v>Bueno</v>
          </cell>
          <cell r="U2193" t="str">
            <v>Olidata</v>
          </cell>
        </row>
        <row r="2194">
          <cell r="J2194" t="str">
            <v>NN-06-01-00-2186</v>
          </cell>
          <cell r="K2194" t="str">
            <v>SC-00042</v>
          </cell>
          <cell r="L2194" t="str">
            <v>NN-06-01-00-2186</v>
          </cell>
          <cell r="M2194" t="str">
            <v>Monitor LCD Olidata 17" Mod.7009S S/Nº 7009S-95D2594-006476</v>
          </cell>
          <cell r="O2194" t="str">
            <v>EQUIPOS COMPUTACIONALES Y PERIFÉRICOS EN ARRIENDO</v>
          </cell>
          <cell r="P2194">
            <v>14000</v>
          </cell>
          <cell r="T2194" t="str">
            <v>Bueno</v>
          </cell>
          <cell r="U2194" t="str">
            <v>Olidata</v>
          </cell>
        </row>
        <row r="2195">
          <cell r="J2195" t="str">
            <v>NN-06-01-00-2187</v>
          </cell>
          <cell r="K2195" t="str">
            <v>SC-00043</v>
          </cell>
          <cell r="L2195" t="str">
            <v>NN-06-01-00-2187</v>
          </cell>
          <cell r="M2195" t="str">
            <v>Teclado Olidata Mod. K 5015 S/Nº K50150906022204</v>
          </cell>
          <cell r="O2195" t="str">
            <v>EQUIPOS COMPUTACIONALES Y PERIFÉRICOS EN ARRIENDO</v>
          </cell>
          <cell r="P2195">
            <v>4000</v>
          </cell>
          <cell r="T2195" t="str">
            <v>Bueno</v>
          </cell>
          <cell r="U2195" t="str">
            <v>Olidata</v>
          </cell>
        </row>
        <row r="2196">
          <cell r="J2196" t="str">
            <v>NN-06-01-00-2188</v>
          </cell>
          <cell r="K2196" t="str">
            <v>SC-00044</v>
          </cell>
          <cell r="L2196" t="str">
            <v>NN-06-01-00-2188</v>
          </cell>
          <cell r="M2196" t="str">
            <v>Mouse optico Olidata Mod. KM 8942</v>
          </cell>
          <cell r="O2196" t="str">
            <v>EQUIPOS COMPUTACIONALES Y PERIFÉRICOS EN ARRIENDO</v>
          </cell>
          <cell r="P2196">
            <v>3000</v>
          </cell>
          <cell r="T2196" t="str">
            <v>Bueno</v>
          </cell>
          <cell r="U2196" t="str">
            <v>Olidata</v>
          </cell>
        </row>
        <row r="2197">
          <cell r="J2197" t="str">
            <v>NN-06-01-00-2189</v>
          </cell>
          <cell r="K2197" t="str">
            <v>SC-00045</v>
          </cell>
          <cell r="L2197" t="str">
            <v>NN-06-01-00-2189</v>
          </cell>
          <cell r="M2197" t="str">
            <v>Computador Olidata S/Nº 012109-000001</v>
          </cell>
          <cell r="O2197" t="str">
            <v>EQUIPOS COMPUTACIONALES Y PERIFÉRICOS EN ARRIENDO</v>
          </cell>
          <cell r="P2197">
            <v>340000</v>
          </cell>
          <cell r="T2197" t="str">
            <v>Bueno</v>
          </cell>
          <cell r="U2197" t="str">
            <v>Olidata</v>
          </cell>
        </row>
        <row r="2198">
          <cell r="J2198" t="str">
            <v>NN-06-01-00-2190</v>
          </cell>
          <cell r="K2198" t="str">
            <v>SC-00046</v>
          </cell>
          <cell r="L2198" t="str">
            <v>NN-06-01-00-2190</v>
          </cell>
          <cell r="M2198" t="str">
            <v>Monitor LCD Olidata 17" Mod.7009S S/Nº 7009S-95D2594-00629Y</v>
          </cell>
          <cell r="O2198" t="str">
            <v>EQUIPOS COMPUTACIONALES Y PERIFÉRICOS EN ARRIENDO</v>
          </cell>
          <cell r="P2198">
            <v>14000</v>
          </cell>
          <cell r="T2198" t="str">
            <v>Bueno</v>
          </cell>
          <cell r="U2198" t="str">
            <v>Olidata</v>
          </cell>
        </row>
        <row r="2199">
          <cell r="J2199" t="str">
            <v>NN-06-01-00-2191</v>
          </cell>
          <cell r="K2199" t="str">
            <v>SC-00047</v>
          </cell>
          <cell r="L2199" t="str">
            <v>NN-06-01-00-2191</v>
          </cell>
          <cell r="M2199" t="str">
            <v>Teclado Olidata Mod. K 5015 S/Nº K50150906022217</v>
          </cell>
          <cell r="O2199" t="str">
            <v>EQUIPOS COMPUTACIONALES Y PERIFÉRICOS EN ARRIENDO</v>
          </cell>
          <cell r="P2199">
            <v>4000</v>
          </cell>
          <cell r="T2199" t="str">
            <v>Bueno</v>
          </cell>
          <cell r="U2199" t="str">
            <v>Olidata</v>
          </cell>
        </row>
        <row r="2200">
          <cell r="J2200" t="str">
            <v>42-04-07-00-2192</v>
          </cell>
          <cell r="K2200" t="str">
            <v>SC-00048</v>
          </cell>
          <cell r="L2200" t="str">
            <v>42-04-07-00-2192</v>
          </cell>
          <cell r="M2200" t="str">
            <v>Canastillo doble de alambre para documentos</v>
          </cell>
          <cell r="O2200" t="str">
            <v>OTROS</v>
          </cell>
          <cell r="P2200">
            <v>15000</v>
          </cell>
          <cell r="T2200" t="str">
            <v>Bueno</v>
          </cell>
          <cell r="U2200" t="str">
            <v>N/T</v>
          </cell>
        </row>
        <row r="2201">
          <cell r="J2201" t="str">
            <v>42-04-07-00-2193</v>
          </cell>
          <cell r="K2201" t="str">
            <v>SC-00049</v>
          </cell>
          <cell r="L2201" t="str">
            <v>42-04-07-00-2193</v>
          </cell>
          <cell r="M2201" t="str">
            <v>Canastillos de alambres simples para documentos</v>
          </cell>
          <cell r="O2201" t="str">
            <v>OTROS</v>
          </cell>
          <cell r="P2201">
            <v>15000</v>
          </cell>
          <cell r="T2201" t="str">
            <v>Bueno</v>
          </cell>
          <cell r="U2201" t="str">
            <v>N/T</v>
          </cell>
        </row>
        <row r="2202">
          <cell r="J2202" t="str">
            <v>42-05-01-01-2194</v>
          </cell>
          <cell r="K2202" t="str">
            <v>SC-00050</v>
          </cell>
          <cell r="L2202" t="str">
            <v>42-05-01-01-2194</v>
          </cell>
          <cell r="M2202" t="str">
            <v>Corchetera marca Torre color negra</v>
          </cell>
          <cell r="O2202" t="str">
            <v>EQUIPO DE OFICINA</v>
          </cell>
          <cell r="P2202">
            <v>3500</v>
          </cell>
          <cell r="T2202" t="str">
            <v>Bueno</v>
          </cell>
          <cell r="U2202" t="str">
            <v>Torre</v>
          </cell>
        </row>
        <row r="2203">
          <cell r="J2203" t="str">
            <v>42-04-07-00-2195</v>
          </cell>
          <cell r="K2203" t="str">
            <v>SC-00051</v>
          </cell>
          <cell r="L2203" t="str">
            <v>42-04-07-00-2195</v>
          </cell>
          <cell r="M2203" t="str">
            <v>Cortinas color café claro</v>
          </cell>
          <cell r="O2203" t="str">
            <v>OTROS</v>
          </cell>
          <cell r="P2203">
            <v>10000</v>
          </cell>
          <cell r="T2203" t="str">
            <v>Bueno</v>
          </cell>
          <cell r="U2203" t="str">
            <v>N/T</v>
          </cell>
        </row>
        <row r="2204">
          <cell r="J2204" t="str">
            <v>42-04-07-00-2196</v>
          </cell>
          <cell r="K2204" t="str">
            <v>SC-00052</v>
          </cell>
          <cell r="L2204" t="str">
            <v>42-04-07-00-2196</v>
          </cell>
          <cell r="M2204" t="str">
            <v xml:space="preserve">Maletin Saxoline color burdeo </v>
          </cell>
          <cell r="O2204" t="str">
            <v>OTROS</v>
          </cell>
          <cell r="P2204">
            <v>17000</v>
          </cell>
          <cell r="T2204" t="str">
            <v>Regular</v>
          </cell>
          <cell r="U2204" t="str">
            <v>Saxoline</v>
          </cell>
        </row>
        <row r="2205">
          <cell r="J2205" t="str">
            <v>42-04-07-00-2197</v>
          </cell>
          <cell r="K2205" t="str">
            <v>SC-00053</v>
          </cell>
          <cell r="L2205" t="str">
            <v>42-04-07-00-2197</v>
          </cell>
          <cell r="M2205" t="str">
            <v>Mural marco madera y plumavit 80x42 cms.</v>
          </cell>
          <cell r="O2205" t="str">
            <v>OTROS</v>
          </cell>
          <cell r="P2205">
            <v>25000</v>
          </cell>
          <cell r="T2205" t="str">
            <v>Bueno</v>
          </cell>
          <cell r="U2205" t="str">
            <v>N/T</v>
          </cell>
        </row>
        <row r="2206">
          <cell r="J2206" t="str">
            <v>42-04-07-00-2198</v>
          </cell>
          <cell r="K2206" t="str">
            <v>SC-00054</v>
          </cell>
          <cell r="L2206" t="str">
            <v>42-04-07-00-2198</v>
          </cell>
          <cell r="M2206" t="str">
            <v>Papelero de madera barniz café</v>
          </cell>
          <cell r="O2206" t="str">
            <v>OTROS</v>
          </cell>
          <cell r="P2206">
            <v>3000</v>
          </cell>
          <cell r="T2206" t="str">
            <v>Bueno</v>
          </cell>
          <cell r="U2206" t="str">
            <v>N/T</v>
          </cell>
        </row>
        <row r="2207">
          <cell r="J2207" t="str">
            <v>42-04-07-00-2199</v>
          </cell>
          <cell r="K2207" t="str">
            <v>SC-00055</v>
          </cell>
          <cell r="L2207" t="str">
            <v>42-04-07-00-2199</v>
          </cell>
          <cell r="M2207" t="str">
            <v>Papelero plástico color blanco</v>
          </cell>
          <cell r="O2207" t="str">
            <v>OTROS</v>
          </cell>
          <cell r="P2207">
            <v>3000</v>
          </cell>
          <cell r="T2207" t="str">
            <v>Bueno</v>
          </cell>
          <cell r="U2207" t="str">
            <v>N/T</v>
          </cell>
        </row>
        <row r="2208">
          <cell r="J2208" t="str">
            <v>42-04-07-00-2200</v>
          </cell>
          <cell r="K2208" t="str">
            <v>SC-00056</v>
          </cell>
          <cell r="L2208" t="str">
            <v>42-04-07-00-2200</v>
          </cell>
          <cell r="M2208" t="str">
            <v>Papelero plástico color azul</v>
          </cell>
          <cell r="O2208" t="str">
            <v>OTROS</v>
          </cell>
          <cell r="P2208">
            <v>3000</v>
          </cell>
          <cell r="T2208" t="str">
            <v>Bueno</v>
          </cell>
          <cell r="U2208" t="str">
            <v>N/T</v>
          </cell>
        </row>
        <row r="2209">
          <cell r="J2209" t="str">
            <v>42-04-07-00-2201</v>
          </cell>
          <cell r="K2209" t="str">
            <v>SC-00057</v>
          </cell>
          <cell r="L2209" t="str">
            <v>42-04-07-00-2201</v>
          </cell>
          <cell r="M2209" t="str">
            <v>Papelero plástico con tapa color blanco</v>
          </cell>
          <cell r="O2209" t="str">
            <v>OTROS</v>
          </cell>
          <cell r="P2209">
            <v>3000</v>
          </cell>
          <cell r="T2209" t="str">
            <v>Bueno</v>
          </cell>
          <cell r="U2209" t="str">
            <v>N/T</v>
          </cell>
        </row>
        <row r="2210">
          <cell r="J2210" t="str">
            <v>42-05-01-01-2202</v>
          </cell>
          <cell r="K2210" t="str">
            <v>SC-00058</v>
          </cell>
          <cell r="L2210" t="str">
            <v>42-05-01-01-2202</v>
          </cell>
          <cell r="M2210" t="str">
            <v>Perforador</v>
          </cell>
          <cell r="O2210" t="str">
            <v>EQUIPO DE OFICINA</v>
          </cell>
          <cell r="P2210">
            <v>11500</v>
          </cell>
          <cell r="T2210" t="str">
            <v>Bueno</v>
          </cell>
          <cell r="U2210" t="str">
            <v>N/T</v>
          </cell>
        </row>
        <row r="2211">
          <cell r="J2211" t="str">
            <v>42-04-07-00-2203</v>
          </cell>
          <cell r="K2211" t="str">
            <v>SC-00059</v>
          </cell>
          <cell r="L2211" t="str">
            <v>42-04-07-00-2203</v>
          </cell>
          <cell r="M2211" t="str">
            <v>Porta cortinas metálico</v>
          </cell>
          <cell r="O2211" t="str">
            <v>OTROS</v>
          </cell>
          <cell r="P2211">
            <v>1500</v>
          </cell>
          <cell r="T2211" t="str">
            <v>Bueno</v>
          </cell>
          <cell r="U2211" t="str">
            <v>N/T</v>
          </cell>
        </row>
        <row r="2212">
          <cell r="J2212" t="str">
            <v>42-05-01-01-2204</v>
          </cell>
          <cell r="K2212" t="str">
            <v>SC-00060</v>
          </cell>
          <cell r="L2212" t="str">
            <v>42-05-01-01-2204</v>
          </cell>
          <cell r="M2212" t="str">
            <v>Porta timbres metálicos</v>
          </cell>
          <cell r="O2212" t="str">
            <v>EQUIPO DE OFICINA</v>
          </cell>
          <cell r="P2212">
            <v>1500</v>
          </cell>
          <cell r="T2212" t="str">
            <v>Bueno</v>
          </cell>
          <cell r="U2212" t="str">
            <v>N/T</v>
          </cell>
        </row>
        <row r="2213">
          <cell r="J2213" t="str">
            <v>42-05-01-01-2205</v>
          </cell>
          <cell r="K2213" t="str">
            <v>SC-00061</v>
          </cell>
          <cell r="L2213" t="str">
            <v>42-05-01-01-2205</v>
          </cell>
          <cell r="M2213" t="str">
            <v>Reloj Mural</v>
          </cell>
          <cell r="N2213">
            <v>1</v>
          </cell>
          <cell r="O2213" t="str">
            <v>EQUIPO DE OFICINA</v>
          </cell>
          <cell r="P2213">
            <v>7500</v>
          </cell>
          <cell r="T2213" t="str">
            <v>Bueno</v>
          </cell>
          <cell r="U2213" t="str">
            <v>N/T</v>
          </cell>
        </row>
        <row r="2214">
          <cell r="J2214" t="str">
            <v>NN-06-01-00-2206</v>
          </cell>
          <cell r="K2214" t="str">
            <v>SC-00062</v>
          </cell>
          <cell r="L2214" t="str">
            <v>NN-06-01-00-2206</v>
          </cell>
          <cell r="M2214" t="str">
            <v>Computador Olidata Nº / ID A 2606</v>
          </cell>
          <cell r="O2214" t="str">
            <v>EQUIPOS COMPUTACIONALES Y PERIFÉRICOS EN ARRIENDO</v>
          </cell>
          <cell r="P2214">
            <v>340000</v>
          </cell>
          <cell r="T2214" t="str">
            <v>Bueno</v>
          </cell>
          <cell r="U2214" t="str">
            <v>Olidata</v>
          </cell>
        </row>
        <row r="2215">
          <cell r="J2215" t="str">
            <v>NN-06-01-00-2207</v>
          </cell>
          <cell r="K2215" t="str">
            <v>SC-00063</v>
          </cell>
          <cell r="L2215" t="str">
            <v>NN-06-01-00-2207</v>
          </cell>
          <cell r="M2215" t="str">
            <v>Monitor LCD Olidata 17" Mod. 7005L11 S/Nº 75L11N-75M2273-00962A</v>
          </cell>
          <cell r="O2215" t="str">
            <v>EQUIPOS COMPUTACIONALES Y PERIFÉRICOS EN ARRIENDO</v>
          </cell>
          <cell r="P2215">
            <v>14000</v>
          </cell>
          <cell r="T2215" t="str">
            <v>Bueno</v>
          </cell>
          <cell r="U2215" t="str">
            <v>Olidata</v>
          </cell>
        </row>
        <row r="2216">
          <cell r="J2216" t="str">
            <v>NN-06-01-00-2208</v>
          </cell>
          <cell r="K2216" t="str">
            <v>SC-00064</v>
          </cell>
          <cell r="L2216" t="str">
            <v>NN-06-01-00-2208</v>
          </cell>
          <cell r="M2216" t="str">
            <v>Teclado Olidata Mod. K 7563 S/Nº K75630703004111</v>
          </cell>
          <cell r="O2216" t="str">
            <v>EQUIPOS COMPUTACIONALES Y PERIFÉRICOS EN ARRIENDO</v>
          </cell>
          <cell r="P2216">
            <v>4000</v>
          </cell>
          <cell r="T2216" t="str">
            <v>Bueno</v>
          </cell>
          <cell r="U2216" t="str">
            <v>Olidata</v>
          </cell>
        </row>
        <row r="2217">
          <cell r="J2217" t="str">
            <v>NN-06-01-00-2209</v>
          </cell>
          <cell r="K2217" t="str">
            <v>SC-00065</v>
          </cell>
          <cell r="L2217" t="str">
            <v>NN-06-01-00-2209</v>
          </cell>
          <cell r="M2217" t="str">
            <v>Mouse óptico Olidata Mod KM 8920</v>
          </cell>
          <cell r="O2217" t="str">
            <v>EQUIPOS COMPUTACIONALES Y PERIFÉRICOS EN ARRIENDO</v>
          </cell>
          <cell r="P2217">
            <v>3000</v>
          </cell>
          <cell r="T2217" t="str">
            <v>Bueno</v>
          </cell>
          <cell r="U2217" t="str">
            <v>Olidata</v>
          </cell>
        </row>
        <row r="2218">
          <cell r="J2218" t="str">
            <v>42-05-01-01-2210</v>
          </cell>
          <cell r="K2218" t="str">
            <v>SC-00066</v>
          </cell>
          <cell r="L2218" t="str">
            <v>42-05-01-01-2210</v>
          </cell>
          <cell r="M2218" t="str">
            <v>Corchetera Color negro Marca Torre</v>
          </cell>
          <cell r="O2218" t="str">
            <v>EQUIPO DE OFICINA</v>
          </cell>
          <cell r="P2218">
            <v>3500</v>
          </cell>
          <cell r="T2218" t="str">
            <v>Bueno</v>
          </cell>
          <cell r="U2218" t="str">
            <v>Torre</v>
          </cell>
        </row>
        <row r="2219">
          <cell r="J2219" t="str">
            <v>42-04-07-00-2211</v>
          </cell>
          <cell r="K2219" t="str">
            <v>SC-00067</v>
          </cell>
          <cell r="L2219" t="str">
            <v>42-04-07-00-2211</v>
          </cell>
          <cell r="M2219" t="str">
            <v>Espejo 115x120 cms.</v>
          </cell>
          <cell r="O2219" t="str">
            <v>OTROS</v>
          </cell>
          <cell r="P2219">
            <v>16650</v>
          </cell>
          <cell r="T2219" t="str">
            <v>Bueno</v>
          </cell>
          <cell r="U2219" t="str">
            <v>N/T</v>
          </cell>
        </row>
        <row r="2220">
          <cell r="J2220" t="str">
            <v>42-05-01-01-2212</v>
          </cell>
          <cell r="K2220" t="str">
            <v>42-1206B</v>
          </cell>
          <cell r="L2220" t="str">
            <v>Reloj de pared</v>
          </cell>
          <cell r="M2220" t="str">
            <v>Reloj de pared marca Metro</v>
          </cell>
          <cell r="N2220">
            <v>1</v>
          </cell>
          <cell r="O2220" t="str">
            <v>EQUIPO DE OFICINA</v>
          </cell>
          <cell r="P2220">
            <v>2900</v>
          </cell>
          <cell r="T2220" t="str">
            <v>Bueno</v>
          </cell>
        </row>
        <row r="2221">
          <cell r="J2221" t="str">
            <v>42-04-07-00-2213</v>
          </cell>
          <cell r="K2221" t="str">
            <v>SC-00069</v>
          </cell>
          <cell r="L2221" t="str">
            <v>42-04-07-00-2213</v>
          </cell>
          <cell r="M2221" t="str">
            <v>Portacortinas</v>
          </cell>
          <cell r="O2221" t="str">
            <v>OTROS</v>
          </cell>
          <cell r="P2221">
            <v>1500</v>
          </cell>
          <cell r="T2221" t="str">
            <v>Bueno</v>
          </cell>
          <cell r="U2221" t="str">
            <v>N/T</v>
          </cell>
        </row>
        <row r="2222">
          <cell r="J2222" t="str">
            <v>FN-04-07-00-2214</v>
          </cell>
          <cell r="K2222" t="str">
            <v>SC-00070</v>
          </cell>
          <cell r="L2222" t="str">
            <v>FN-04-07-00-2214</v>
          </cell>
          <cell r="M2222" t="str">
            <v>Cortinas color crema</v>
          </cell>
          <cell r="O2222" t="str">
            <v>OTROS FUNGIBLE / NOMINABLE</v>
          </cell>
          <cell r="P2222">
            <v>13000</v>
          </cell>
          <cell r="T2222" t="str">
            <v>Bueno</v>
          </cell>
          <cell r="U2222" t="str">
            <v>N/T</v>
          </cell>
        </row>
        <row r="2223">
          <cell r="J2223" t="str">
            <v>FN-04-07-00-2215</v>
          </cell>
          <cell r="K2223" t="str">
            <v>SC-00071</v>
          </cell>
          <cell r="L2223" t="str">
            <v>FN-04-07-00-2215</v>
          </cell>
          <cell r="M2223" t="str">
            <v>Portacortinas separadores de ambiente con 5 cortinas color beige</v>
          </cell>
          <cell r="O2223" t="str">
            <v>OTROS FUNGIBLE / NOMINABLE</v>
          </cell>
          <cell r="P2223">
            <v>1500</v>
          </cell>
          <cell r="T2223" t="str">
            <v>Bueno</v>
          </cell>
          <cell r="U2223" t="str">
            <v>N/T</v>
          </cell>
        </row>
        <row r="2224">
          <cell r="J2224" t="str">
            <v>42-05-02-01-2216</v>
          </cell>
          <cell r="K2224" t="str">
            <v>SC-00072</v>
          </cell>
          <cell r="L2224" t="str">
            <v>42-05-02-01-2216</v>
          </cell>
          <cell r="M2224" t="str">
            <v>Fonendoscopio</v>
          </cell>
          <cell r="O2224" t="str">
            <v>EQUIPOS CLINICOS</v>
          </cell>
          <cell r="P2224">
            <v>22000</v>
          </cell>
          <cell r="T2224" t="str">
            <v>Bueno</v>
          </cell>
          <cell r="U2224" t="str">
            <v>N/T</v>
          </cell>
        </row>
        <row r="2225">
          <cell r="J2225" t="str">
            <v>42-06-01-00-2217</v>
          </cell>
          <cell r="K2225" t="str">
            <v>SC-00073</v>
          </cell>
          <cell r="L2225" t="str">
            <v>42-06-01-00-2217</v>
          </cell>
          <cell r="M2225" t="str">
            <v>Computador RIP Intel Inside Celeron</v>
          </cell>
          <cell r="O2225" t="str">
            <v>EQUIPOS COMPUTACIONALES Y PERIFÉRICOS</v>
          </cell>
          <cell r="P2225">
            <v>340000</v>
          </cell>
          <cell r="T2225" t="str">
            <v>Bueno</v>
          </cell>
          <cell r="U2225" t="str">
            <v>Intel Inside</v>
          </cell>
        </row>
        <row r="2226">
          <cell r="J2226" t="str">
            <v>42-06-01-00-2218</v>
          </cell>
          <cell r="K2226" t="str">
            <v>SC-00074</v>
          </cell>
          <cell r="L2226" t="str">
            <v>42-06-01-00-2218</v>
          </cell>
          <cell r="M2226" t="str">
            <v>Monitor AOC Mod Nº 4V S/Nº 40A2034-615-2A</v>
          </cell>
          <cell r="O2226" t="str">
            <v>EQUIPOS COMPUTACIONALES Y PERIFÉRICOS</v>
          </cell>
          <cell r="P2226">
            <v>14000</v>
          </cell>
          <cell r="T2226" t="str">
            <v>Bueno</v>
          </cell>
          <cell r="U2226" t="str">
            <v>AOC</v>
          </cell>
        </row>
        <row r="2227">
          <cell r="J2227" t="str">
            <v>42-06-01-00-2219</v>
          </cell>
          <cell r="K2227" t="str">
            <v>SC-00075</v>
          </cell>
          <cell r="L2227" t="str">
            <v>42-06-01-00-2219</v>
          </cell>
          <cell r="M2227" t="str">
            <v>Teclado Genius Mod. Nº K639 S/Nº ZM5A39135505</v>
          </cell>
          <cell r="O2227" t="str">
            <v>EQUIPOS COMPUTACIONALES Y PERIFÉRICOS</v>
          </cell>
          <cell r="P2227">
            <v>4000</v>
          </cell>
          <cell r="T2227" t="str">
            <v>Bueno</v>
          </cell>
          <cell r="U2227" t="str">
            <v>Genius</v>
          </cell>
        </row>
        <row r="2228">
          <cell r="J2228" t="str">
            <v>42-06-01-00-2220</v>
          </cell>
          <cell r="K2228" t="str">
            <v>SC-00076</v>
          </cell>
          <cell r="L2228" t="str">
            <v>42-06-01-00-2220</v>
          </cell>
          <cell r="M2228" t="str">
            <v>Mouse A4 Tech Mod OK-720</v>
          </cell>
          <cell r="O2228" t="str">
            <v>EQUIPOS COMPUTACIONALES Y PERIFÉRICOS</v>
          </cell>
          <cell r="P2228">
            <v>3000</v>
          </cell>
          <cell r="T2228" t="str">
            <v>Bueno</v>
          </cell>
          <cell r="U2228" t="str">
            <v>N/T</v>
          </cell>
        </row>
        <row r="2229">
          <cell r="J2229" t="str">
            <v>42-06-01-00-2221</v>
          </cell>
          <cell r="K2229" t="str">
            <v>SC-00077</v>
          </cell>
          <cell r="L2229" t="str">
            <v>42-06-01-00-2221</v>
          </cell>
          <cell r="M2229" t="str">
            <v>Protector de pantalla Kensington</v>
          </cell>
          <cell r="O2229" t="str">
            <v>EQUIPOS COMPUTACIONALES Y PERIFÉRICOS</v>
          </cell>
          <cell r="P2229">
            <v>20000</v>
          </cell>
          <cell r="T2229" t="str">
            <v>Bueno</v>
          </cell>
          <cell r="U2229" t="str">
            <v>Kensington</v>
          </cell>
        </row>
        <row r="2230">
          <cell r="J2230" t="str">
            <v>42-05-02-02-2222</v>
          </cell>
          <cell r="K2230" t="str">
            <v>SC-00078</v>
          </cell>
          <cell r="L2230" t="str">
            <v>42-05-02-02-2222</v>
          </cell>
          <cell r="M2230" t="str">
            <v>Cuchillo de decapitación de acero inoxidable de 30 cms.</v>
          </cell>
          <cell r="O2230" t="str">
            <v>EQUIPOS DE COCINA</v>
          </cell>
          <cell r="P2230">
            <v>15000</v>
          </cell>
          <cell r="T2230" t="str">
            <v>Bueno</v>
          </cell>
          <cell r="U2230" t="str">
            <v>N/T</v>
          </cell>
        </row>
        <row r="2231">
          <cell r="J2231" t="str">
            <v>42-04-07-00-2223</v>
          </cell>
          <cell r="K2231" t="str">
            <v>SC-00079</v>
          </cell>
          <cell r="L2231" t="str">
            <v>42-04-07-00-2223</v>
          </cell>
          <cell r="M2231" t="str">
            <v>Mural plumavit con marco de madera</v>
          </cell>
          <cell r="O2231" t="str">
            <v>OTROS</v>
          </cell>
          <cell r="P2231">
            <v>25000</v>
          </cell>
          <cell r="T2231" t="str">
            <v>Bueno</v>
          </cell>
          <cell r="U2231" t="str">
            <v>N/T</v>
          </cell>
        </row>
        <row r="2232">
          <cell r="J2232" t="str">
            <v>NN-06-01-00-2224</v>
          </cell>
          <cell r="K2232" t="str">
            <v>SC-00080</v>
          </cell>
          <cell r="L2232" t="str">
            <v>NN-06-01-00-2224</v>
          </cell>
          <cell r="M2232" t="str">
            <v>Computador Olidata Nº ID  A 2599 Nº 00146-051-081-586</v>
          </cell>
          <cell r="O2232" t="str">
            <v>EQUIPOS COMPUTACIONALES Y PERIFÉRICOS EN ARRIENDO</v>
          </cell>
          <cell r="P2232">
            <v>340000</v>
          </cell>
          <cell r="T2232" t="str">
            <v>Bueno</v>
          </cell>
          <cell r="U2232" t="str">
            <v>Olidata</v>
          </cell>
        </row>
        <row r="2233">
          <cell r="J2233" t="str">
            <v>NN-06-01-00-2225</v>
          </cell>
          <cell r="K2233" t="str">
            <v>SC-00081</v>
          </cell>
          <cell r="L2233" t="str">
            <v>NN-06-01-00-2225</v>
          </cell>
          <cell r="M2233" t="str">
            <v>Monitor LCD Olidata 17" Mod. 7005L11 S/Nº 75L11N-75K2372-019706</v>
          </cell>
          <cell r="O2233" t="str">
            <v>EQUIPOS COMPUTACIONALES Y PERIFÉRICOS EN ARRIENDO</v>
          </cell>
          <cell r="P2233">
            <v>14000</v>
          </cell>
          <cell r="T2233" t="str">
            <v>Bueno</v>
          </cell>
          <cell r="U2233" t="str">
            <v>Olidata</v>
          </cell>
        </row>
        <row r="2234">
          <cell r="J2234" t="str">
            <v>NN-06-01-00-2226</v>
          </cell>
          <cell r="K2234" t="str">
            <v>SC-00082</v>
          </cell>
          <cell r="L2234" t="str">
            <v>NN-06-01-00-2226</v>
          </cell>
          <cell r="M2234" t="str">
            <v>Teclado Olidata Mod. K 7563 S/Nº K75630703004102</v>
          </cell>
          <cell r="O2234" t="str">
            <v>EQUIPOS COMPUTACIONALES Y PERIFÉRICOS EN ARRIENDO</v>
          </cell>
          <cell r="P2234">
            <v>4000</v>
          </cell>
          <cell r="T2234" t="str">
            <v>Bueno</v>
          </cell>
          <cell r="U2234" t="str">
            <v>Olidata</v>
          </cell>
        </row>
        <row r="2235">
          <cell r="J2235" t="str">
            <v>NN-06-01-00-2227</v>
          </cell>
          <cell r="K2235" t="str">
            <v>SC-00083</v>
          </cell>
          <cell r="L2235" t="str">
            <v>NN-06-01-00-2227</v>
          </cell>
          <cell r="M2235" t="str">
            <v>Mouse Optico Olidata KM 8920</v>
          </cell>
          <cell r="O2235" t="str">
            <v>EQUIPOS COMPUTACIONALES Y PERIFÉRICOS EN ARRIENDO</v>
          </cell>
          <cell r="P2235">
            <v>3000</v>
          </cell>
          <cell r="T2235" t="str">
            <v>Bueno</v>
          </cell>
          <cell r="U2235" t="str">
            <v>Olidata</v>
          </cell>
        </row>
        <row r="2236">
          <cell r="J2236" t="str">
            <v>NN-06-01-00-2228</v>
          </cell>
          <cell r="K2236" t="str">
            <v>SC-00084</v>
          </cell>
          <cell r="L2236" t="str">
            <v>NN-06-01-00-2228</v>
          </cell>
          <cell r="M2236" t="str">
            <v>Computador Olidata Nº ID  A 2611 Nº 00146-051-081-577</v>
          </cell>
          <cell r="O2236" t="str">
            <v>EQUIPOS COMPUTACIONALES Y PERIFÉRICOS EN ARRIENDO</v>
          </cell>
          <cell r="P2236">
            <v>340000</v>
          </cell>
          <cell r="T2236" t="str">
            <v>Bueno</v>
          </cell>
          <cell r="U2236" t="str">
            <v>Olidata</v>
          </cell>
        </row>
        <row r="2237">
          <cell r="J2237" t="str">
            <v>NN-06-01-00-2229</v>
          </cell>
          <cell r="K2237" t="str">
            <v>SC-00085</v>
          </cell>
          <cell r="L2237" t="str">
            <v>NN-06-01-00-2229</v>
          </cell>
          <cell r="M2237" t="str">
            <v>Monitor LCD Olidata 17" Mod. 7005L11 S/Nº 75L11N-75K2372-02025C</v>
          </cell>
          <cell r="O2237" t="str">
            <v>EQUIPOS COMPUTACIONALES Y PERIFÉRICOS EN ARRIENDO</v>
          </cell>
          <cell r="P2237">
            <v>14000</v>
          </cell>
          <cell r="T2237" t="str">
            <v>Bueno</v>
          </cell>
          <cell r="U2237" t="str">
            <v>Olidata</v>
          </cell>
        </row>
        <row r="2238">
          <cell r="J2238" t="str">
            <v>NN-06-01-00-2230</v>
          </cell>
          <cell r="K2238" t="str">
            <v>SC-00086</v>
          </cell>
          <cell r="L2238" t="str">
            <v>NN-06-01-00-2230</v>
          </cell>
          <cell r="M2238" t="str">
            <v>Teclado Olidata Mod. K 7563 S/Nº K75630801001646</v>
          </cell>
          <cell r="O2238" t="str">
            <v>EQUIPOS COMPUTACIONALES Y PERIFÉRICOS EN ARRIENDO</v>
          </cell>
          <cell r="P2238">
            <v>4000</v>
          </cell>
          <cell r="T2238" t="str">
            <v>Bueno</v>
          </cell>
          <cell r="U2238" t="str">
            <v>Olidata</v>
          </cell>
        </row>
        <row r="2239">
          <cell r="J2239" t="str">
            <v>NN-06-01-00-2231</v>
          </cell>
          <cell r="K2239" t="str">
            <v>SC-00087</v>
          </cell>
          <cell r="L2239" t="str">
            <v>NN-06-01-00-2231</v>
          </cell>
          <cell r="M2239" t="str">
            <v>Mouse Optico Olidata KM 8920</v>
          </cell>
          <cell r="O2239" t="str">
            <v>EQUIPOS COMPUTACIONALES Y PERIFÉRICOS EN ARRIENDO</v>
          </cell>
          <cell r="P2239">
            <v>3000</v>
          </cell>
          <cell r="T2239" t="str">
            <v>Bueno</v>
          </cell>
          <cell r="U2239" t="str">
            <v>Olidata</v>
          </cell>
        </row>
        <row r="2240">
          <cell r="J2240" t="str">
            <v>NN-06-01-00-2232</v>
          </cell>
          <cell r="K2240" t="str">
            <v>SC-00088</v>
          </cell>
          <cell r="L2240" t="str">
            <v>NN-06-01-00-2232</v>
          </cell>
          <cell r="M2240" t="str">
            <v>Computador Olidata Nº ID  A 2599 Nº 00146-051-081-586</v>
          </cell>
          <cell r="O2240" t="str">
            <v>EQUIPOS COMPUTACIONALES Y PERIFÉRICOS EN ARRIENDO</v>
          </cell>
          <cell r="P2240">
            <v>340000</v>
          </cell>
          <cell r="T2240" t="str">
            <v>Bueno</v>
          </cell>
          <cell r="U2240" t="str">
            <v>Olidata</v>
          </cell>
        </row>
        <row r="2241">
          <cell r="J2241" t="str">
            <v>NN-06-01-00-2233</v>
          </cell>
          <cell r="K2241" t="str">
            <v>SC-00089</v>
          </cell>
          <cell r="L2241" t="str">
            <v>NN-06-01-00-2233</v>
          </cell>
          <cell r="M2241" t="str">
            <v>Monitor LCD Olidata 17" Mod. 7005L11 S/Nº 75L11N-75K2372-019706</v>
          </cell>
          <cell r="O2241" t="str">
            <v>EQUIPOS COMPUTACIONALES Y PERIFÉRICOS EN ARRIENDO</v>
          </cell>
          <cell r="P2241">
            <v>14000</v>
          </cell>
          <cell r="T2241" t="str">
            <v>Bueno</v>
          </cell>
          <cell r="U2241" t="str">
            <v>Olidata</v>
          </cell>
        </row>
        <row r="2242">
          <cell r="J2242" t="str">
            <v>NN-06-01-00-2234</v>
          </cell>
          <cell r="K2242" t="str">
            <v>SC-00090</v>
          </cell>
          <cell r="L2242" t="str">
            <v>NN-06-01-00-2234</v>
          </cell>
          <cell r="M2242" t="str">
            <v xml:space="preserve">Teclado Olidata Mod. K 3100 S/N 3100100800965 </v>
          </cell>
          <cell r="O2242" t="str">
            <v>EQUIPOS COMPUTACIONALES Y PERIFÉRICOS EN ARRIENDO</v>
          </cell>
          <cell r="P2242">
            <v>4000</v>
          </cell>
          <cell r="T2242" t="str">
            <v>Bueno</v>
          </cell>
          <cell r="U2242" t="str">
            <v>Olidata</v>
          </cell>
        </row>
        <row r="2243">
          <cell r="J2243" t="str">
            <v>NN-06-01-00-2235</v>
          </cell>
          <cell r="K2243" t="str">
            <v>SC-00091</v>
          </cell>
          <cell r="L2243" t="str">
            <v>NN-06-01-00-2235</v>
          </cell>
          <cell r="M2243" t="str">
            <v>Mouse Optico Olidata KM 8920</v>
          </cell>
          <cell r="O2243" t="str">
            <v>EQUIPOS COMPUTACIONALES Y PERIFÉRICOS EN ARRIENDO</v>
          </cell>
          <cell r="P2243">
            <v>3000</v>
          </cell>
          <cell r="T2243" t="str">
            <v>Bueno</v>
          </cell>
          <cell r="U2243" t="str">
            <v>Olidata</v>
          </cell>
        </row>
        <row r="2244">
          <cell r="J2244" t="str">
            <v>42-05-01-01-2236</v>
          </cell>
          <cell r="K2244" t="str">
            <v>SC-00092</v>
          </cell>
          <cell r="L2244" t="str">
            <v>42-05-01-01-2236</v>
          </cell>
          <cell r="M2244" t="str">
            <v>Porta Scotch grande color rojo</v>
          </cell>
          <cell r="O2244" t="str">
            <v>EQUIPO DE OFICINA</v>
          </cell>
          <cell r="P2244">
            <v>4000</v>
          </cell>
          <cell r="T2244" t="str">
            <v>Bueno</v>
          </cell>
          <cell r="U2244" t="str">
            <v>N/T</v>
          </cell>
        </row>
        <row r="2245">
          <cell r="J2245" t="str">
            <v>FN-04-07-00-2237</v>
          </cell>
          <cell r="K2245" t="str">
            <v>SC-00093</v>
          </cell>
          <cell r="L2245" t="str">
            <v>FN-04-07-00-2237</v>
          </cell>
          <cell r="M2245" t="str">
            <v>Basurero plástico c/tapa color blanco</v>
          </cell>
          <cell r="O2245" t="str">
            <v>OTROS FUNGIBLE / NOMINABLE</v>
          </cell>
          <cell r="P2245">
            <v>3000</v>
          </cell>
          <cell r="T2245" t="str">
            <v>Bueno</v>
          </cell>
          <cell r="U2245" t="str">
            <v>N/T</v>
          </cell>
        </row>
        <row r="2246">
          <cell r="J2246" t="str">
            <v>42-05-02-01-2238</v>
          </cell>
          <cell r="K2246" t="str">
            <v>SC-00094</v>
          </cell>
          <cell r="L2246" t="str">
            <v>42-05-02-01-2238</v>
          </cell>
          <cell r="M2246" t="str">
            <v>Tijera marca Lavoro</v>
          </cell>
          <cell r="O2246" t="str">
            <v>EQUIPOS CLINICOS</v>
          </cell>
          <cell r="P2246">
            <v>1500</v>
          </cell>
          <cell r="T2246" t="str">
            <v>Bueno</v>
          </cell>
          <cell r="U2246" t="str">
            <v>N/T</v>
          </cell>
        </row>
        <row r="2247">
          <cell r="J2247" t="str">
            <v>NN-06-01-00-2239</v>
          </cell>
          <cell r="K2247" t="str">
            <v>SC-00095</v>
          </cell>
          <cell r="L2247" t="str">
            <v>NN-06-01-00-2239</v>
          </cell>
          <cell r="M2247" t="str">
            <v>Computador Olidata Nº 010143-000032</v>
          </cell>
          <cell r="O2247" t="str">
            <v>EQUIPOS COMPUTACIONALES Y PERIFÉRICOS EN ARRIENDO</v>
          </cell>
          <cell r="P2247">
            <v>340000</v>
          </cell>
          <cell r="T2247" t="str">
            <v>Bueno</v>
          </cell>
          <cell r="U2247" t="str">
            <v>Olidata</v>
          </cell>
        </row>
        <row r="2248">
          <cell r="J2248" t="str">
            <v>NN-06-01-00-2240</v>
          </cell>
          <cell r="K2248" t="str">
            <v>SC-00096</v>
          </cell>
          <cell r="L2248" t="str">
            <v>NN-06-01-00-2240</v>
          </cell>
          <cell r="M2248" t="str">
            <v>Monitor LCD Olidata 17" Mod.7005L11 S/Nº 7005L11N-83D2733-00710G</v>
          </cell>
          <cell r="O2248" t="str">
            <v>EQUIPOS COMPUTACIONALES Y PERIFÉRICOS EN ARRIENDO</v>
          </cell>
          <cell r="P2248">
            <v>14000</v>
          </cell>
          <cell r="T2248" t="str">
            <v>Bueno</v>
          </cell>
          <cell r="U2248" t="str">
            <v>Olidata</v>
          </cell>
        </row>
        <row r="2249">
          <cell r="J2249" t="str">
            <v>NN-06-01-00-2241</v>
          </cell>
          <cell r="K2249" t="str">
            <v>SC-00097</v>
          </cell>
          <cell r="L2249" t="str">
            <v>NN-06-01-00-2241</v>
          </cell>
          <cell r="M2249" t="str">
            <v>Teclado Olidata Mod. K7563 S/Nº K75630712004846</v>
          </cell>
          <cell r="O2249" t="str">
            <v>EQUIPOS COMPUTACIONALES Y PERIFÉRICOS EN ARRIENDO</v>
          </cell>
          <cell r="P2249">
            <v>4000</v>
          </cell>
          <cell r="T2249" t="str">
            <v>Bueno</v>
          </cell>
          <cell r="U2249" t="str">
            <v>Olidata</v>
          </cell>
        </row>
        <row r="2250">
          <cell r="J2250" t="str">
            <v>NN-06-01-00-2242</v>
          </cell>
          <cell r="K2250" t="str">
            <v>SC-00098</v>
          </cell>
          <cell r="L2250" t="str">
            <v>NN-06-01-00-2242</v>
          </cell>
          <cell r="M2250" t="str">
            <v>Mouse Olidata Mod. KM 8920</v>
          </cell>
          <cell r="O2250" t="str">
            <v>EQUIPOS COMPUTACIONALES Y PERIFÉRICOS EN ARRIENDO</v>
          </cell>
          <cell r="P2250">
            <v>3000</v>
          </cell>
          <cell r="T2250" t="str">
            <v>Bueno</v>
          </cell>
          <cell r="U2250" t="str">
            <v>Olidata</v>
          </cell>
        </row>
        <row r="2251">
          <cell r="J2251" t="str">
            <v>42-05-01-01-2243</v>
          </cell>
          <cell r="K2251" t="str">
            <v>SC-00099</v>
          </cell>
          <cell r="L2251" t="str">
            <v>42-05-01-01-2243</v>
          </cell>
          <cell r="M2251" t="str">
            <v>Perforador</v>
          </cell>
          <cell r="O2251" t="str">
            <v>EQUIPO DE OFICINA</v>
          </cell>
          <cell r="P2251">
            <v>10000</v>
          </cell>
          <cell r="T2251" t="str">
            <v>Bueno</v>
          </cell>
          <cell r="U2251" t="str">
            <v>N/T</v>
          </cell>
        </row>
        <row r="2252">
          <cell r="J2252" t="str">
            <v>42-05-02-01-2244</v>
          </cell>
          <cell r="K2252" t="str">
            <v>SC-00100</v>
          </cell>
          <cell r="L2252" t="str">
            <v>42-05-02-01-2244</v>
          </cell>
          <cell r="M2252" t="str">
            <v xml:space="preserve">Cronómetros digitales </v>
          </cell>
          <cell r="O2252" t="str">
            <v>EQUIPOS CLINICOS</v>
          </cell>
          <cell r="P2252">
            <v>12000</v>
          </cell>
          <cell r="T2252" t="str">
            <v>Bueno</v>
          </cell>
          <cell r="U2252" t="str">
            <v>N/T</v>
          </cell>
        </row>
        <row r="2253">
          <cell r="J2253" t="str">
            <v>42-06-01-00-2245</v>
          </cell>
          <cell r="K2253" t="str">
            <v>SC-00101</v>
          </cell>
          <cell r="L2253" t="str">
            <v>42-06-01-00-2245</v>
          </cell>
          <cell r="M2253" t="str">
            <v>Impresora laser marca Brother Mod.  HL-5340D S/Nº E66820H9J333141 ( Comodato Farmalatina )</v>
          </cell>
          <cell r="O2253" t="str">
            <v>EQUIPOS COMPUTACIONALES Y PERIFÉRICOS</v>
          </cell>
          <cell r="P2253">
            <v>80000</v>
          </cell>
          <cell r="T2253" t="str">
            <v>Bueno</v>
          </cell>
          <cell r="U2253" t="str">
            <v>Brother</v>
          </cell>
        </row>
        <row r="2254">
          <cell r="J2254" t="str">
            <v>42-05-01-01-2246</v>
          </cell>
          <cell r="K2254" t="str">
            <v>SC-00102</v>
          </cell>
          <cell r="L2254" t="str">
            <v>42-05-01-01-2246</v>
          </cell>
          <cell r="M2254" t="str">
            <v>Calculadora Casine CD 801 B</v>
          </cell>
          <cell r="O2254" t="str">
            <v>EQUIPO DE OFICINA</v>
          </cell>
          <cell r="P2254">
            <v>7500</v>
          </cell>
          <cell r="T2254" t="str">
            <v>Bueno</v>
          </cell>
          <cell r="U2254" t="str">
            <v>Casine</v>
          </cell>
        </row>
        <row r="2255">
          <cell r="J2255" t="str">
            <v>42-05-02-01-2247</v>
          </cell>
          <cell r="K2255" t="str">
            <v>SC-00103</v>
          </cell>
          <cell r="L2255" t="str">
            <v>42-05-02-01-2247</v>
          </cell>
          <cell r="M2255" t="str">
            <v>Analizador bioquímica Humastar 180 S/Nº 7203 ( Comodato Farmalatina )</v>
          </cell>
          <cell r="O2255" t="str">
            <v>EQUIPOS CLINICOS</v>
          </cell>
          <cell r="P2255">
            <v>15000000</v>
          </cell>
          <cell r="T2255" t="str">
            <v>Bueno</v>
          </cell>
          <cell r="U2255" t="str">
            <v>N/T</v>
          </cell>
        </row>
        <row r="2256">
          <cell r="J2256" t="str">
            <v>42-06-01-00-2248</v>
          </cell>
          <cell r="K2256" t="str">
            <v>SC-00104</v>
          </cell>
          <cell r="L2256" t="str">
            <v>42-06-01-00-2248</v>
          </cell>
          <cell r="M2256" t="str">
            <v>Computador Amd Sempron Processor 3000</v>
          </cell>
          <cell r="O2256" t="str">
            <v>EQUIPOS COMPUTACIONALES Y PERIFÉRICOS</v>
          </cell>
          <cell r="P2256">
            <v>142800</v>
          </cell>
          <cell r="T2256" t="str">
            <v>Bueno</v>
          </cell>
          <cell r="U2256" t="str">
            <v>Amd Sempron</v>
          </cell>
        </row>
        <row r="2257">
          <cell r="J2257" t="str">
            <v>42-06-01-00-2249</v>
          </cell>
          <cell r="K2257" t="str">
            <v>SC-00105</v>
          </cell>
          <cell r="L2257" t="str">
            <v>42-06-01-00-2249</v>
          </cell>
          <cell r="M2257" t="str">
            <v>Pantalla Acer Mod. Al1511b S/Nº ETL140813552900C52PK15</v>
          </cell>
          <cell r="O2257" t="str">
            <v>EQUIPOS COMPUTACIONALES Y PERIFÉRICOS</v>
          </cell>
          <cell r="P2257">
            <v>14000</v>
          </cell>
          <cell r="T2257" t="str">
            <v>Bueno</v>
          </cell>
          <cell r="U2257" t="str">
            <v>acer mod</v>
          </cell>
        </row>
        <row r="2258">
          <cell r="J2258" t="str">
            <v>42-06-01-00-2250</v>
          </cell>
          <cell r="K2258" t="str">
            <v>SC-00106</v>
          </cell>
          <cell r="L2258" t="str">
            <v>42-06-01-00-2250</v>
          </cell>
          <cell r="M2258" t="str">
            <v>Teclado Benq Mod. 100-P S/Nº 9JP1MP1UCS64719193SB0000</v>
          </cell>
          <cell r="O2258" t="str">
            <v>EQUIPOS COMPUTACIONALES Y PERIFÉRICOS</v>
          </cell>
          <cell r="P2258">
            <v>4000</v>
          </cell>
          <cell r="T2258" t="str">
            <v>Bueno</v>
          </cell>
          <cell r="U2258" t="str">
            <v>Benq</v>
          </cell>
        </row>
        <row r="2259">
          <cell r="J2259" t="str">
            <v>42-06-01-00-2251</v>
          </cell>
          <cell r="K2259" t="str">
            <v>SC-00107</v>
          </cell>
          <cell r="L2259" t="str">
            <v>42-06-01-00-2251</v>
          </cell>
          <cell r="M2259" t="str">
            <v>Mouse Benq Mod. M500-P9U S/Nº 95Q2588P9U64719193SA0000 UPS Mod 1KVA-S S/Nº 3EAJ100107288050045</v>
          </cell>
          <cell r="O2259" t="str">
            <v>EQUIPOS COMPUTACIONALES Y PERIFÉRICOS</v>
          </cell>
          <cell r="P2259">
            <v>3000</v>
          </cell>
          <cell r="T2259" t="str">
            <v>Bueno</v>
          </cell>
          <cell r="U2259" t="str">
            <v>Benq</v>
          </cell>
        </row>
        <row r="2260">
          <cell r="J2260" t="str">
            <v>42-05-02-01-2252</v>
          </cell>
          <cell r="K2260" t="str">
            <v>SC-00108</v>
          </cell>
          <cell r="L2260" t="str">
            <v>42-05-02-01-2252</v>
          </cell>
          <cell r="M2260" t="str">
            <v>Contador hematológico marca Humacount Plus Human ( Farmalatina )</v>
          </cell>
          <cell r="O2260" t="str">
            <v>EQUIPOS CLINICOS</v>
          </cell>
          <cell r="P2260">
            <v>7000000</v>
          </cell>
          <cell r="T2260" t="str">
            <v>Bueno</v>
          </cell>
          <cell r="U2260" t="str">
            <v>N/T</v>
          </cell>
        </row>
        <row r="2261">
          <cell r="J2261" t="str">
            <v>42-05-02-01-2253</v>
          </cell>
          <cell r="K2261" t="str">
            <v>SC-00109</v>
          </cell>
          <cell r="L2261" t="str">
            <v>42-05-02-01-2253</v>
          </cell>
          <cell r="M2261" t="str">
            <v>Microscopio marca Micros Austria modelo MC 300 a  (Departamento Salud Municipal)</v>
          </cell>
          <cell r="O2261" t="str">
            <v>EQUIPOS CLINICOS</v>
          </cell>
          <cell r="P2261">
            <v>1000000</v>
          </cell>
          <cell r="T2261" t="str">
            <v>Bueno</v>
          </cell>
          <cell r="U2261" t="str">
            <v>N/T</v>
          </cell>
        </row>
        <row r="2262">
          <cell r="J2262" t="str">
            <v>42-05-02-01-2254</v>
          </cell>
          <cell r="K2262" t="str">
            <v>SC-00110</v>
          </cell>
          <cell r="L2262" t="str">
            <v>42-05-02-01-2254</v>
          </cell>
          <cell r="M2262" t="str">
            <v>Coagulometro marca Behnk Elektronik  ( Comodato Farmalatina )</v>
          </cell>
          <cell r="O2262" t="str">
            <v>EQUIPOS CLINICOS</v>
          </cell>
          <cell r="P2262">
            <v>1000000</v>
          </cell>
          <cell r="T2262" t="str">
            <v>Bueno</v>
          </cell>
          <cell r="U2262" t="str">
            <v>behnk</v>
          </cell>
        </row>
        <row r="2263">
          <cell r="J2263" t="str">
            <v>42-05-01-01-2255</v>
          </cell>
          <cell r="K2263" t="str">
            <v>SC-00111</v>
          </cell>
          <cell r="L2263" t="str">
            <v>42-05-01-01-2255</v>
          </cell>
          <cell r="M2263" t="str">
            <v>Lector VHS Electa Lab Mod. GE Serie 00550 ( Comodato Farmalatina )</v>
          </cell>
          <cell r="O2263" t="str">
            <v>EQUIPO DE OFICINA</v>
          </cell>
          <cell r="P2263">
            <v>800000</v>
          </cell>
          <cell r="T2263" t="str">
            <v>Bueno</v>
          </cell>
          <cell r="U2263" t="str">
            <v>Electa</v>
          </cell>
        </row>
        <row r="2264">
          <cell r="J2264" t="str">
            <v>42-05-02-01-2256</v>
          </cell>
          <cell r="K2264" t="str">
            <v>SC-00112</v>
          </cell>
          <cell r="L2264" t="str">
            <v>42-05-02-01-2256</v>
          </cell>
          <cell r="M2264" t="str">
            <v>Lector tiras orina Clinitek status Nº identificación 1254 13 BY6075 ( Comodato Valtex )</v>
          </cell>
          <cell r="O2264" t="str">
            <v>EQUIPOS CLINICOS</v>
          </cell>
          <cell r="P2264">
            <v>1000000</v>
          </cell>
          <cell r="T2264" t="str">
            <v>Bueno</v>
          </cell>
          <cell r="U2264" t="str">
            <v>Clinitek</v>
          </cell>
        </row>
        <row r="2265">
          <cell r="J2265" t="str">
            <v>42-04-06-00-2257</v>
          </cell>
          <cell r="K2265" t="str">
            <v>SC-00113</v>
          </cell>
          <cell r="L2265" t="str">
            <v>42-04-06-00-2257</v>
          </cell>
          <cell r="M2265" t="str">
            <v>Mueble c/ 1 cajón, 2 puertas, 1 bandeja corrediza de melamina blanca con cubierta ploma 120 x 70 x 81 cms.  ( Tecnigen )</v>
          </cell>
          <cell r="O2265" t="str">
            <v>REPISA</v>
          </cell>
          <cell r="P2265">
            <v>80000</v>
          </cell>
          <cell r="T2265" t="str">
            <v>Bueno</v>
          </cell>
          <cell r="U2265" t="str">
            <v>N/T</v>
          </cell>
        </row>
        <row r="2266">
          <cell r="J2266" t="str">
            <v>42-04-07-00-2258</v>
          </cell>
          <cell r="K2266" t="str">
            <v>SC-00114</v>
          </cell>
          <cell r="L2266" t="str">
            <v>42-04-07-00-2258</v>
          </cell>
          <cell r="M2266" t="str">
            <v>Basurero plástico c/ tapa color blanco</v>
          </cell>
          <cell r="O2266" t="str">
            <v>OTROS</v>
          </cell>
          <cell r="P2266">
            <v>3500</v>
          </cell>
          <cell r="T2266" t="str">
            <v>Bueno</v>
          </cell>
          <cell r="U2266" t="str">
            <v>N/T</v>
          </cell>
        </row>
        <row r="2267">
          <cell r="J2267" t="str">
            <v>42-05-02-02-2259</v>
          </cell>
          <cell r="K2267" t="str">
            <v>SC-00115</v>
          </cell>
          <cell r="L2267" t="str">
            <v>42-05-02-02-2259</v>
          </cell>
          <cell r="M2267" t="str">
            <v>Olla de porcelana de color celeste tapa azul de 5 lts</v>
          </cell>
          <cell r="O2267" t="str">
            <v>EQUIPOS DE COCINA</v>
          </cell>
          <cell r="P2267">
            <v>5000</v>
          </cell>
          <cell r="T2267" t="str">
            <v>Bueno</v>
          </cell>
          <cell r="U2267" t="str">
            <v>N/T</v>
          </cell>
        </row>
        <row r="2268">
          <cell r="J2268" t="str">
            <v>42-04-06-00-2260</v>
          </cell>
          <cell r="K2268" t="str">
            <v>SC-00116</v>
          </cell>
          <cell r="L2268" t="str">
            <v>42-04-06-00-2260</v>
          </cell>
          <cell r="M2268" t="str">
            <v>Repisa con cubierta de formalita color blanca 2 soportes metálicos ( T. M. )</v>
          </cell>
          <cell r="O2268" t="str">
            <v>REPISA</v>
          </cell>
          <cell r="P2268">
            <v>45000</v>
          </cell>
          <cell r="T2268" t="str">
            <v>Bueno</v>
          </cell>
          <cell r="U2268" t="str">
            <v>N/T</v>
          </cell>
        </row>
        <row r="2269">
          <cell r="J2269" t="str">
            <v>42-04-07-00-2261</v>
          </cell>
          <cell r="K2269" t="str">
            <v>SC-00117</v>
          </cell>
          <cell r="L2269" t="str">
            <v>42-04-07-00-2261</v>
          </cell>
          <cell r="M2269" t="str">
            <v>Papelero plástico con tapa color blanco</v>
          </cell>
          <cell r="O2269" t="str">
            <v>OTROS</v>
          </cell>
          <cell r="P2269">
            <v>3500</v>
          </cell>
          <cell r="T2269" t="str">
            <v>Bueno</v>
          </cell>
          <cell r="U2269" t="str">
            <v>N/T</v>
          </cell>
        </row>
        <row r="2270">
          <cell r="J2270" t="str">
            <v>42-05-01-01-2262</v>
          </cell>
          <cell r="K2270" t="str">
            <v>SC-00118</v>
          </cell>
          <cell r="L2270" t="str">
            <v>42-05-01-01-2262</v>
          </cell>
          <cell r="M2270" t="str">
            <v>Corcheteras marca Torre color negro</v>
          </cell>
          <cell r="O2270" t="str">
            <v>EQUIPO DE OFICINA</v>
          </cell>
          <cell r="P2270">
            <v>3500</v>
          </cell>
          <cell r="T2270" t="str">
            <v>Bueno</v>
          </cell>
          <cell r="U2270" t="str">
            <v>Torre</v>
          </cell>
        </row>
        <row r="2271">
          <cell r="J2271" t="str">
            <v>42-04-07-00-2263</v>
          </cell>
          <cell r="K2271" t="str">
            <v>SC-00119</v>
          </cell>
          <cell r="L2271" t="str">
            <v>42-04-07-00-2263</v>
          </cell>
          <cell r="M2271" t="str">
            <v>Basurero c/ tapa color blanco</v>
          </cell>
          <cell r="O2271" t="str">
            <v>OTROS</v>
          </cell>
          <cell r="P2271">
            <v>3500</v>
          </cell>
          <cell r="T2271" t="str">
            <v>Bueno</v>
          </cell>
          <cell r="U2271" t="str">
            <v>N/T</v>
          </cell>
        </row>
        <row r="2272">
          <cell r="J2272" t="str">
            <v>42-04-07-00-2264</v>
          </cell>
          <cell r="K2272" t="str">
            <v>SC-00120</v>
          </cell>
          <cell r="L2272" t="str">
            <v>42-04-07-00-2264</v>
          </cell>
          <cell r="M2272" t="str">
            <v>Percheros dobles</v>
          </cell>
          <cell r="O2272" t="str">
            <v>OTROS</v>
          </cell>
          <cell r="P2272">
            <v>10000</v>
          </cell>
          <cell r="T2272" t="str">
            <v>Bueno</v>
          </cell>
          <cell r="U2272" t="str">
            <v>N/T</v>
          </cell>
        </row>
        <row r="2273">
          <cell r="J2273" t="str">
            <v>42-05-01-01-2265</v>
          </cell>
          <cell r="K2273" t="str">
            <v>SC-00121</v>
          </cell>
          <cell r="L2273" t="str">
            <v>42-05-01-01-2265</v>
          </cell>
          <cell r="M2273" t="str">
            <v>Perforador metálico color plomo</v>
          </cell>
          <cell r="O2273" t="str">
            <v>EQUIPO DE OFICINA</v>
          </cell>
          <cell r="P2273">
            <v>4500</v>
          </cell>
          <cell r="T2273" t="str">
            <v>Bueno</v>
          </cell>
          <cell r="U2273" t="str">
            <v>N/T</v>
          </cell>
        </row>
        <row r="2274">
          <cell r="J2274" t="str">
            <v>42-05-01-01-2266</v>
          </cell>
          <cell r="K2274" t="str">
            <v>SC-00122</v>
          </cell>
          <cell r="L2274" t="str">
            <v>42-05-01-01-2266</v>
          </cell>
          <cell r="M2274" t="str">
            <v>Porta scotch grande color azul</v>
          </cell>
          <cell r="O2274" t="str">
            <v>EQUIPO DE OFICINA</v>
          </cell>
          <cell r="P2274">
            <v>10000</v>
          </cell>
          <cell r="T2274" t="str">
            <v>Bueno</v>
          </cell>
          <cell r="U2274" t="str">
            <v>N/T</v>
          </cell>
        </row>
        <row r="2275">
          <cell r="J2275" t="str">
            <v>42-04-07-00-2267</v>
          </cell>
          <cell r="K2275" t="str">
            <v>SC-00123</v>
          </cell>
          <cell r="L2275" t="str">
            <v>42-04-07-00-2267</v>
          </cell>
          <cell r="M2275" t="str">
            <v>Canastillos metálicos de 22x20 cms.</v>
          </cell>
          <cell r="O2275" t="str">
            <v>OTROS</v>
          </cell>
          <cell r="P2275">
            <v>2000</v>
          </cell>
          <cell r="T2275" t="str">
            <v>Bueno</v>
          </cell>
          <cell r="U2275" t="str">
            <v>N/T</v>
          </cell>
        </row>
        <row r="2276">
          <cell r="J2276" t="str">
            <v>42-04-07-00-2268</v>
          </cell>
          <cell r="K2276" t="str">
            <v>SC-00124</v>
          </cell>
          <cell r="L2276" t="str">
            <v>42-04-07-00-2268</v>
          </cell>
          <cell r="M2276" t="str">
            <v>Canastillos metálicos chicos</v>
          </cell>
          <cell r="O2276" t="str">
            <v>OTROS</v>
          </cell>
          <cell r="P2276">
            <v>2000</v>
          </cell>
          <cell r="T2276" t="str">
            <v>Bueno</v>
          </cell>
          <cell r="U2276" t="str">
            <v>N/T</v>
          </cell>
        </row>
        <row r="2277">
          <cell r="J2277" t="str">
            <v>42-04-07-00-2269</v>
          </cell>
          <cell r="K2277" t="str">
            <v>SC-00125</v>
          </cell>
          <cell r="L2277" t="str">
            <v>42-04-07-00-2269</v>
          </cell>
          <cell r="M2277" t="str">
            <v>Canastillo metálico mediano</v>
          </cell>
          <cell r="O2277" t="str">
            <v>OTROS</v>
          </cell>
          <cell r="P2277">
            <v>2000</v>
          </cell>
          <cell r="T2277" t="str">
            <v>Bueno</v>
          </cell>
          <cell r="U2277" t="str">
            <v>N/T</v>
          </cell>
        </row>
        <row r="2278">
          <cell r="J2278" t="str">
            <v>42-04-07-00-2270</v>
          </cell>
          <cell r="K2278" t="str">
            <v>SC-00126</v>
          </cell>
          <cell r="L2278" t="str">
            <v>42-04-07-00-2270</v>
          </cell>
          <cell r="M2278" t="str">
            <v>Basurero c/ tapa color blanco</v>
          </cell>
          <cell r="O2278" t="str">
            <v>OTROS</v>
          </cell>
          <cell r="P2278">
            <v>2000</v>
          </cell>
          <cell r="T2278" t="str">
            <v>Bueno</v>
          </cell>
          <cell r="U2278" t="str">
            <v>N/T</v>
          </cell>
        </row>
        <row r="2279">
          <cell r="J2279" t="str">
            <v>42-05-02-01-2271</v>
          </cell>
          <cell r="K2279" t="str">
            <v>SC-00127</v>
          </cell>
          <cell r="L2279" t="str">
            <v>42-05-02-01-2271</v>
          </cell>
          <cell r="M2279" t="str">
            <v>Gradilla plástica 60 tubos amarilla</v>
          </cell>
          <cell r="O2279" t="str">
            <v>EQUIPOS CLINICOS</v>
          </cell>
          <cell r="P2279">
            <v>6000</v>
          </cell>
          <cell r="T2279" t="str">
            <v>Bueno</v>
          </cell>
          <cell r="U2279" t="str">
            <v>N/T</v>
          </cell>
        </row>
        <row r="2280">
          <cell r="J2280" t="str">
            <v>42-05-02-01-2272</v>
          </cell>
          <cell r="K2280" t="str">
            <v>SC-00128</v>
          </cell>
          <cell r="L2280" t="str">
            <v>42-05-02-01-2272</v>
          </cell>
          <cell r="M2280" t="str">
            <v>Gradilla plástica 60 tubos azul</v>
          </cell>
          <cell r="O2280" t="str">
            <v>EQUIPOS CLINICOS</v>
          </cell>
          <cell r="P2280">
            <v>6000</v>
          </cell>
          <cell r="T2280" t="str">
            <v>Bueno</v>
          </cell>
          <cell r="U2280" t="str">
            <v>N/T</v>
          </cell>
        </row>
        <row r="2281">
          <cell r="J2281" t="str">
            <v>42-05-02-01-2273</v>
          </cell>
          <cell r="K2281" t="str">
            <v>SC-00129</v>
          </cell>
          <cell r="L2281" t="str">
            <v>42-05-02-01-2273</v>
          </cell>
          <cell r="M2281" t="str">
            <v>Gradilla plástica 90 tubos azul</v>
          </cell>
          <cell r="O2281" t="str">
            <v>EQUIPOS CLINICOS</v>
          </cell>
          <cell r="P2281">
            <v>5000</v>
          </cell>
          <cell r="T2281" t="str">
            <v>Bueno</v>
          </cell>
          <cell r="U2281" t="str">
            <v>N/T</v>
          </cell>
        </row>
        <row r="2282">
          <cell r="J2282" t="str">
            <v>42-05-02-01-2274</v>
          </cell>
          <cell r="K2282" t="str">
            <v>SC-00130</v>
          </cell>
          <cell r="L2282" t="str">
            <v>42-05-02-01-2274</v>
          </cell>
          <cell r="M2282" t="str">
            <v>Gradillas metálicas para 20 tubos c/u</v>
          </cell>
          <cell r="O2282" t="str">
            <v>EQUIPOS CLINICOS</v>
          </cell>
          <cell r="P2282">
            <v>5000</v>
          </cell>
          <cell r="T2282" t="str">
            <v>Bueno</v>
          </cell>
          <cell r="U2282" t="str">
            <v>N/T</v>
          </cell>
        </row>
        <row r="2283">
          <cell r="J2283" t="str">
            <v>42-05-02-01-2275</v>
          </cell>
          <cell r="K2283" t="str">
            <v>SC-00131</v>
          </cell>
          <cell r="L2283" t="str">
            <v>42-05-02-01-2275</v>
          </cell>
          <cell r="M2283" t="str">
            <v>Gradillas metálicas para 21 tubos</v>
          </cell>
          <cell r="O2283" t="str">
            <v>EQUIPOS CLINICOS</v>
          </cell>
          <cell r="P2283">
            <v>2500</v>
          </cell>
          <cell r="T2283" t="str">
            <v>Bueno</v>
          </cell>
          <cell r="U2283" t="str">
            <v>N/T</v>
          </cell>
        </row>
        <row r="2284">
          <cell r="J2284" t="str">
            <v>42-05-02-01-2276</v>
          </cell>
          <cell r="K2284" t="str">
            <v>SC-00132</v>
          </cell>
          <cell r="L2284" t="str">
            <v>42-05-02-01-2276</v>
          </cell>
          <cell r="M2284" t="str">
            <v>Gradilla metálica para 36 tubos</v>
          </cell>
          <cell r="O2284" t="str">
            <v>EQUIPOS CLINICOS</v>
          </cell>
          <cell r="P2284">
            <v>2500</v>
          </cell>
          <cell r="T2284" t="str">
            <v>Bueno</v>
          </cell>
          <cell r="U2284" t="str">
            <v>N/T</v>
          </cell>
        </row>
        <row r="2285">
          <cell r="J2285" t="str">
            <v>42-04-07-00-2277</v>
          </cell>
          <cell r="K2285" t="str">
            <v>SC-00133</v>
          </cell>
          <cell r="L2285" t="str">
            <v>42-04-07-00-2277</v>
          </cell>
          <cell r="M2285" t="str">
            <v>Soportes puntillas marca Axigen de 100 unidades c/u</v>
          </cell>
          <cell r="O2285" t="str">
            <v>OTROS</v>
          </cell>
          <cell r="P2285">
            <v>2500</v>
          </cell>
          <cell r="T2285" t="str">
            <v>Bueno</v>
          </cell>
          <cell r="U2285" t="str">
            <v>Axigen</v>
          </cell>
        </row>
        <row r="2286">
          <cell r="J2286" t="str">
            <v>42-05-02-01-2278</v>
          </cell>
          <cell r="K2286" t="str">
            <v>SC-00134</v>
          </cell>
          <cell r="L2286" t="str">
            <v>42-05-02-01-2278</v>
          </cell>
          <cell r="M2286" t="str">
            <v>Stand para pipetas 3 posiciones</v>
          </cell>
          <cell r="O2286" t="str">
            <v>EQUIPOS CLINICOS</v>
          </cell>
          <cell r="P2286">
            <v>35000</v>
          </cell>
          <cell r="T2286" t="str">
            <v>Bueno</v>
          </cell>
          <cell r="U2286" t="str">
            <v>N/T</v>
          </cell>
        </row>
        <row r="2287">
          <cell r="J2287" t="str">
            <v>NN-06-01-00-2279</v>
          </cell>
          <cell r="K2287" t="str">
            <v>SC-00135</v>
          </cell>
          <cell r="L2287" t="str">
            <v>NN-06-01-00-2279</v>
          </cell>
          <cell r="M2287" t="str">
            <v>Computador Olidata S/Nº 008920-000342</v>
          </cell>
          <cell r="O2287" t="str">
            <v>EQUIPOS COMPUTACIONALES Y PERIFÉRICOS EN ARRIENDO</v>
          </cell>
          <cell r="P2287">
            <v>145000</v>
          </cell>
          <cell r="T2287" t="str">
            <v>Bueno</v>
          </cell>
          <cell r="U2287" t="str">
            <v>Olidata</v>
          </cell>
        </row>
        <row r="2288">
          <cell r="J2288" t="str">
            <v>NN-06-01-00-2280</v>
          </cell>
          <cell r="K2288" t="str">
            <v>SC-00136</v>
          </cell>
          <cell r="L2288" t="str">
            <v>NN-06-01-00-2280</v>
          </cell>
          <cell r="M2288" t="str">
            <v>Monitor LCD Olidata 17" Mod 7005L11 S/N° 75L11N-7512272-C0201H</v>
          </cell>
          <cell r="O2288" t="str">
            <v>EQUIPOS COMPUTACIONALES Y PERIFÉRICOS EN ARRIENDO</v>
          </cell>
          <cell r="P2288">
            <v>14000</v>
          </cell>
          <cell r="T2288" t="str">
            <v>Bueno</v>
          </cell>
          <cell r="U2288" t="str">
            <v>Olidata</v>
          </cell>
        </row>
        <row r="2289">
          <cell r="J2289" t="str">
            <v>NN-06-01-00-2281</v>
          </cell>
          <cell r="K2289" t="str">
            <v>SC-00137</v>
          </cell>
          <cell r="L2289" t="str">
            <v>NN-06-01-00-2281</v>
          </cell>
          <cell r="M2289" t="str">
            <v>Mouse óptico Olidata mod. KM 8920</v>
          </cell>
          <cell r="O2289" t="str">
            <v>EQUIPOS COMPUTACIONALES Y PERIFÉRICOS EN ARRIENDO</v>
          </cell>
          <cell r="P2289">
            <v>3000</v>
          </cell>
          <cell r="T2289" t="str">
            <v>Bueno</v>
          </cell>
          <cell r="U2289" t="str">
            <v>Olidata</v>
          </cell>
        </row>
        <row r="2290">
          <cell r="J2290" t="str">
            <v>NN-06-01-00-2282</v>
          </cell>
          <cell r="K2290" t="str">
            <v>SC-00138</v>
          </cell>
          <cell r="L2290" t="str">
            <v>NN-06-01-00-2282</v>
          </cell>
          <cell r="M2290" t="str">
            <v>Computador Olidata Nº ID A 2601 S/Nº 008920-000351</v>
          </cell>
          <cell r="O2290" t="str">
            <v>EQUIPOS COMPUTACIONALES Y PERIFÉRICOS EN ARRIENDO</v>
          </cell>
          <cell r="P2290">
            <v>145000</v>
          </cell>
          <cell r="T2290" t="str">
            <v>Bueno</v>
          </cell>
          <cell r="U2290" t="str">
            <v>Aopen</v>
          </cell>
        </row>
        <row r="2291">
          <cell r="J2291" t="str">
            <v>NN-06-01-00-2283</v>
          </cell>
          <cell r="K2291" t="str">
            <v>SC-00139</v>
          </cell>
          <cell r="L2291" t="str">
            <v>NN-06-01-00-2283</v>
          </cell>
          <cell r="M2291" t="str">
            <v>Monitor LCD Olidata 17" Mod.7005L11 S/Nº 75L11N-75K2372-02063E</v>
          </cell>
          <cell r="O2291" t="str">
            <v>EQUIPOS COMPUTACIONALES Y PERIFÉRICOS EN ARRIENDO</v>
          </cell>
          <cell r="P2291">
            <v>14000</v>
          </cell>
          <cell r="T2291" t="str">
            <v>Bueno</v>
          </cell>
          <cell r="U2291" t="str">
            <v>Olidata</v>
          </cell>
        </row>
        <row r="2292">
          <cell r="J2292" t="str">
            <v>NN-06-01-00-2284</v>
          </cell>
          <cell r="K2292" t="str">
            <v>SC-00140</v>
          </cell>
          <cell r="L2292" t="str">
            <v>NN-06-01-00-2284</v>
          </cell>
          <cell r="M2292" t="str">
            <v>Teclado Olidata Mod. K 7563 S/Nº K75630703002140</v>
          </cell>
          <cell r="O2292" t="str">
            <v>EQUIPOS COMPUTACIONALES Y PERIFÉRICOS EN ARRIENDO</v>
          </cell>
          <cell r="P2292">
            <v>4000</v>
          </cell>
          <cell r="T2292" t="str">
            <v>Bueno</v>
          </cell>
          <cell r="U2292" t="str">
            <v>Olidata</v>
          </cell>
        </row>
        <row r="2293">
          <cell r="J2293" t="str">
            <v>NN-06-01-00-2285</v>
          </cell>
          <cell r="K2293" t="str">
            <v>SC-00141</v>
          </cell>
          <cell r="L2293" t="str">
            <v>NN-06-01-00-2285</v>
          </cell>
          <cell r="M2293" t="str">
            <v>Mouse optico Olidata Mod. KM 8920</v>
          </cell>
          <cell r="O2293" t="str">
            <v>EQUIPOS COMPUTACIONALES Y PERIFÉRICOS EN ARRIENDO</v>
          </cell>
          <cell r="P2293">
            <v>3000</v>
          </cell>
          <cell r="T2293" t="str">
            <v>Bueno</v>
          </cell>
          <cell r="U2293" t="str">
            <v>Olidata</v>
          </cell>
        </row>
        <row r="2294">
          <cell r="J2294" t="str">
            <v>42-05-02-01-2286</v>
          </cell>
          <cell r="K2294" t="str">
            <v>SC-00142</v>
          </cell>
          <cell r="L2294" t="str">
            <v>42-05-02-01-2286</v>
          </cell>
          <cell r="M2294" t="str">
            <v>Bomba infusión continua  Abbott/Shaw Lifcare pump Mod 4 color celeste ( Comodato ABBOTT )</v>
          </cell>
          <cell r="O2294" t="str">
            <v>EQUIPOS CLINICOS</v>
          </cell>
          <cell r="P2294">
            <v>809209</v>
          </cell>
          <cell r="T2294" t="str">
            <v>Bueno</v>
          </cell>
          <cell r="U2294" t="str">
            <v>N/T</v>
          </cell>
        </row>
        <row r="2295">
          <cell r="J2295" t="str">
            <v>42-05-02-01-2287</v>
          </cell>
          <cell r="K2295" t="str">
            <v>SC-00143</v>
          </cell>
          <cell r="L2295" t="str">
            <v>42-05-02-01-2287</v>
          </cell>
          <cell r="M2295" t="str">
            <v>Fonendoscopio</v>
          </cell>
          <cell r="O2295" t="str">
            <v>EQUIPOS CLINICOS</v>
          </cell>
          <cell r="P2295">
            <v>22000</v>
          </cell>
          <cell r="T2295" t="str">
            <v>Bueno</v>
          </cell>
          <cell r="U2295" t="str">
            <v>N/T</v>
          </cell>
        </row>
        <row r="2296">
          <cell r="J2296" t="str">
            <v>42-05-02-01-2288</v>
          </cell>
          <cell r="K2296" t="str">
            <v>SC-00144</v>
          </cell>
          <cell r="L2296" t="str">
            <v>42-05-02-01-2288</v>
          </cell>
          <cell r="M2296" t="str">
            <v>Glucómetro marca Accu - Chek S/Nº 8515423423 ( Comodato Roche )</v>
          </cell>
          <cell r="O2296" t="str">
            <v>EQUIPOS CLINICOS</v>
          </cell>
          <cell r="P2296">
            <v>51075</v>
          </cell>
          <cell r="T2296" t="str">
            <v>Bueno</v>
          </cell>
          <cell r="U2296" t="str">
            <v>Accu</v>
          </cell>
        </row>
        <row r="2297">
          <cell r="J2297" t="str">
            <v>42-05-02-01-2289</v>
          </cell>
          <cell r="K2297" t="str">
            <v>SC-00145</v>
          </cell>
          <cell r="L2297" t="str">
            <v>42-05-02-01-2289</v>
          </cell>
          <cell r="M2297" t="str">
            <v>Escabel mixto blanco/negro</v>
          </cell>
          <cell r="O2297" t="str">
            <v>EQUIPOS CLINICOS</v>
          </cell>
          <cell r="P2297">
            <v>10000</v>
          </cell>
          <cell r="T2297" t="str">
            <v>Bueno</v>
          </cell>
          <cell r="U2297" t="str">
            <v>N/T</v>
          </cell>
        </row>
        <row r="2298">
          <cell r="J2298" t="str">
            <v>42-05-01-01-2290</v>
          </cell>
          <cell r="K2298" t="str">
            <v>SC-00146</v>
          </cell>
          <cell r="L2298" t="str">
            <v>42-05-01-01-2290</v>
          </cell>
          <cell r="M2298" t="str">
            <v>Corchetera</v>
          </cell>
          <cell r="O2298" t="str">
            <v>EQUIPO DE OFICINA</v>
          </cell>
          <cell r="P2298">
            <v>3500</v>
          </cell>
          <cell r="T2298" t="str">
            <v>Bueno</v>
          </cell>
          <cell r="U2298" t="str">
            <v>N/T</v>
          </cell>
        </row>
        <row r="2299">
          <cell r="J2299" t="str">
            <v>42-04-07-00-2291</v>
          </cell>
          <cell r="K2299" t="str">
            <v>SC-00147</v>
          </cell>
          <cell r="L2299" t="str">
            <v>42-04-07-00-2291</v>
          </cell>
          <cell r="M2299" t="str">
            <v>Dispensador de jabón</v>
          </cell>
          <cell r="O2299" t="str">
            <v>OTROS</v>
          </cell>
          <cell r="P2299">
            <v>17000</v>
          </cell>
          <cell r="T2299" t="str">
            <v>Bueno</v>
          </cell>
          <cell r="U2299" t="str">
            <v>N/T</v>
          </cell>
        </row>
        <row r="2300">
          <cell r="J2300" t="str">
            <v>42-05-01-01-2292</v>
          </cell>
          <cell r="K2300" t="str">
            <v>SC-00148</v>
          </cell>
          <cell r="L2300" t="str">
            <v>42-05-01-01-2292</v>
          </cell>
          <cell r="M2300" t="str">
            <v>Cuadro marco de madera c/cartografía de Loncoche 77x55 cms.</v>
          </cell>
          <cell r="O2300" t="str">
            <v>EQUIPO DE OFICINA</v>
          </cell>
          <cell r="P2300">
            <v>12000</v>
          </cell>
          <cell r="T2300" t="str">
            <v>Bueno</v>
          </cell>
          <cell r="U2300" t="str">
            <v>N/T</v>
          </cell>
        </row>
        <row r="2301">
          <cell r="J2301" t="str">
            <v>42-05-01-01-2293</v>
          </cell>
          <cell r="K2301" t="str">
            <v>42-1206B</v>
          </cell>
          <cell r="L2301" t="str">
            <v>Reloj de pared</v>
          </cell>
          <cell r="M2301" t="str">
            <v>Reloj de pared color negro</v>
          </cell>
          <cell r="N2301">
            <v>1</v>
          </cell>
          <cell r="O2301" t="str">
            <v>EQUIPO DE OFICINA</v>
          </cell>
          <cell r="P2301">
            <v>7500</v>
          </cell>
          <cell r="T2301" t="str">
            <v>Bueno</v>
          </cell>
          <cell r="U2301" t="str">
            <v>N/T</v>
          </cell>
        </row>
        <row r="2302">
          <cell r="J2302" t="str">
            <v>42-04-07-00-2294</v>
          </cell>
          <cell r="K2302" t="str">
            <v>SC-00150</v>
          </cell>
          <cell r="L2302" t="str">
            <v>42-04-07-00-2294</v>
          </cell>
          <cell r="M2302" t="str">
            <v>Porta cortinas</v>
          </cell>
          <cell r="O2302" t="str">
            <v>OTROS</v>
          </cell>
          <cell r="P2302">
            <v>1500</v>
          </cell>
          <cell r="T2302" t="str">
            <v>Bueno</v>
          </cell>
          <cell r="U2302" t="str">
            <v>N/T</v>
          </cell>
        </row>
        <row r="2303">
          <cell r="J2303" t="str">
            <v>FN-04-07-00-2295</v>
          </cell>
          <cell r="K2303" t="str">
            <v>SC-00151</v>
          </cell>
          <cell r="L2303" t="str">
            <v>FN-04-07-00-2295</v>
          </cell>
          <cell r="M2303" t="str">
            <v>Cortinas chinz color verdes</v>
          </cell>
          <cell r="O2303" t="str">
            <v>OTROS FUNGIBLE / NOMINABLE</v>
          </cell>
          <cell r="P2303">
            <v>12000</v>
          </cell>
          <cell r="T2303" t="str">
            <v>Bueno</v>
          </cell>
          <cell r="U2303" t="str">
            <v>N/T</v>
          </cell>
        </row>
        <row r="2304">
          <cell r="J2304" t="str">
            <v>FN-04-07-00-2296</v>
          </cell>
          <cell r="K2304" t="str">
            <v>SC-00152</v>
          </cell>
          <cell r="L2304" t="str">
            <v>FN-04-07-00-2296</v>
          </cell>
          <cell r="M2304" t="str">
            <v>Porta cortinas separador de ambiente con 3 cortinas</v>
          </cell>
          <cell r="O2304" t="str">
            <v>OTROS FUNGIBLE / NOMINABLE</v>
          </cell>
          <cell r="P2304">
            <v>1500</v>
          </cell>
          <cell r="T2304" t="str">
            <v>Bueno</v>
          </cell>
          <cell r="U2304" t="str">
            <v>N/T</v>
          </cell>
        </row>
        <row r="2305">
          <cell r="J2305" t="str">
            <v>42-05-02-01-2297</v>
          </cell>
          <cell r="K2305" t="str">
            <v>SC-00153</v>
          </cell>
          <cell r="L2305" t="str">
            <v>42-05-02-01-2297</v>
          </cell>
          <cell r="M2305" t="str">
            <v>Caja acero inox. de 20x10x5 cms.</v>
          </cell>
          <cell r="O2305" t="str">
            <v>EQUIPOS CLINICOS</v>
          </cell>
          <cell r="P2305">
            <v>7500</v>
          </cell>
          <cell r="T2305" t="str">
            <v>Bueno</v>
          </cell>
          <cell r="U2305" t="str">
            <v>N/T</v>
          </cell>
        </row>
        <row r="2306">
          <cell r="J2306" t="str">
            <v>42-04-07-00-2298</v>
          </cell>
          <cell r="K2306" t="str">
            <v>SC-00154</v>
          </cell>
          <cell r="L2306" t="str">
            <v>42-04-07-00-2298</v>
          </cell>
          <cell r="M2306" t="str">
            <v>Caja metálica acero inox. 44x12x6 cms.</v>
          </cell>
          <cell r="O2306" t="str">
            <v>OTROS</v>
          </cell>
          <cell r="P2306">
            <v>7500</v>
          </cell>
          <cell r="T2306" t="str">
            <v>Bueno</v>
          </cell>
          <cell r="U2306" t="str">
            <v>N/T</v>
          </cell>
        </row>
        <row r="2307">
          <cell r="J2307" t="str">
            <v>42-04-07-00-2299</v>
          </cell>
          <cell r="K2307" t="str">
            <v>SC-00155</v>
          </cell>
          <cell r="L2307" t="str">
            <v>42-04-07-00-2299</v>
          </cell>
          <cell r="M2307" t="str">
            <v>Cajas metálicas acero inox. 22x8 cms.</v>
          </cell>
          <cell r="O2307" t="str">
            <v>OTROS</v>
          </cell>
          <cell r="P2307">
            <v>7500</v>
          </cell>
          <cell r="T2307" t="str">
            <v>Bueno</v>
          </cell>
          <cell r="U2307" t="str">
            <v>N/T</v>
          </cell>
        </row>
        <row r="2308">
          <cell r="J2308" t="str">
            <v>42-04-07-00-2300</v>
          </cell>
          <cell r="K2308" t="str">
            <v>SC-00156</v>
          </cell>
          <cell r="L2308" t="str">
            <v>42-04-07-00-2300</v>
          </cell>
          <cell r="M2308" t="str">
            <v>Cajas metálicas acero inox. 38x23x11 cms.</v>
          </cell>
          <cell r="O2308" t="str">
            <v>OTROS</v>
          </cell>
          <cell r="P2308">
            <v>7500</v>
          </cell>
          <cell r="T2308" t="str">
            <v>Bueno</v>
          </cell>
          <cell r="U2308" t="str">
            <v>N/T</v>
          </cell>
        </row>
        <row r="2309">
          <cell r="J2309" t="str">
            <v>42-05-02-06-2301</v>
          </cell>
          <cell r="K2309" t="str">
            <v>SC-00157</v>
          </cell>
          <cell r="L2309" t="str">
            <v>42-05-02-06-2301</v>
          </cell>
          <cell r="M2309" t="str">
            <v>Cizalla de 22 cms.</v>
          </cell>
          <cell r="O2309" t="str">
            <v>HERRAMIENTAS</v>
          </cell>
          <cell r="P2309">
            <v>7000</v>
          </cell>
          <cell r="T2309" t="str">
            <v>Bueno</v>
          </cell>
          <cell r="U2309" t="str">
            <v>N/T</v>
          </cell>
        </row>
        <row r="2310">
          <cell r="J2310" t="str">
            <v>42-05-02-06-2302</v>
          </cell>
          <cell r="K2310" t="str">
            <v>SC-00158</v>
          </cell>
          <cell r="L2310" t="str">
            <v>42-05-02-06-2302</v>
          </cell>
          <cell r="M2310" t="str">
            <v>Costótomo 21 cms.</v>
          </cell>
          <cell r="O2310" t="str">
            <v>HERRAMIENTAS</v>
          </cell>
          <cell r="P2310">
            <v>5000</v>
          </cell>
          <cell r="T2310" t="str">
            <v>Bueno</v>
          </cell>
          <cell r="U2310" t="str">
            <v>N/T</v>
          </cell>
        </row>
        <row r="2311">
          <cell r="J2311" t="str">
            <v>42-05-02-06-2303</v>
          </cell>
          <cell r="K2311" t="str">
            <v>SC-00159</v>
          </cell>
          <cell r="L2311" t="str">
            <v>42-05-02-06-2303</v>
          </cell>
          <cell r="M2311" t="str">
            <v>Escofina de 25 cms.</v>
          </cell>
          <cell r="O2311" t="str">
            <v>HERRAMIENTAS</v>
          </cell>
          <cell r="P2311">
            <v>6580</v>
          </cell>
          <cell r="T2311" t="str">
            <v>Bueno</v>
          </cell>
          <cell r="U2311" t="str">
            <v>N/T</v>
          </cell>
        </row>
        <row r="2312">
          <cell r="J2312" t="str">
            <v>42-05-02-06-2304</v>
          </cell>
          <cell r="K2312" t="str">
            <v>SC-00160</v>
          </cell>
          <cell r="L2312" t="str">
            <v>42-05-02-06-2304</v>
          </cell>
          <cell r="M2312" t="str">
            <v>Espátula de 29 cms.</v>
          </cell>
          <cell r="O2312" t="str">
            <v>HERRAMIENTAS</v>
          </cell>
          <cell r="P2312">
            <v>6520</v>
          </cell>
          <cell r="T2312" t="str">
            <v>Bueno</v>
          </cell>
          <cell r="U2312" t="str">
            <v>N/T</v>
          </cell>
        </row>
        <row r="2313">
          <cell r="J2313" t="str">
            <v>42-05-02-06-2305</v>
          </cell>
          <cell r="K2313" t="str">
            <v>SC-00161</v>
          </cell>
          <cell r="L2313" t="str">
            <v>42-05-02-06-2305</v>
          </cell>
          <cell r="M2313" t="str">
            <v>Formón de 18 ½ cms.</v>
          </cell>
          <cell r="O2313" t="str">
            <v>HERRAMIENTAS</v>
          </cell>
          <cell r="P2313">
            <v>7000</v>
          </cell>
          <cell r="T2313" t="str">
            <v>Bueno</v>
          </cell>
          <cell r="U2313" t="str">
            <v>N/T</v>
          </cell>
        </row>
        <row r="2314">
          <cell r="J2314" t="str">
            <v>42-05-02-01-2306</v>
          </cell>
          <cell r="K2314" t="str">
            <v>SC-00162</v>
          </cell>
          <cell r="L2314" t="str">
            <v>42-05-02-01-2306</v>
          </cell>
          <cell r="M2314" t="str">
            <v>Martillo de reflejos</v>
          </cell>
          <cell r="O2314" t="str">
            <v>EQUIPOS CLINICOS</v>
          </cell>
          <cell r="P2314">
            <v>5900</v>
          </cell>
          <cell r="T2314" t="str">
            <v>Bueno</v>
          </cell>
          <cell r="U2314" t="str">
            <v>N/T</v>
          </cell>
        </row>
        <row r="2315">
          <cell r="J2315" t="str">
            <v>42-05-02-01-2307</v>
          </cell>
          <cell r="K2315" t="str">
            <v>SC-00163</v>
          </cell>
          <cell r="L2315" t="str">
            <v>42-05-02-01-2307</v>
          </cell>
          <cell r="M2315" t="str">
            <v>Sierra de amputación 29 cms.</v>
          </cell>
          <cell r="O2315" t="str">
            <v>EQUIPOS CLINICOS</v>
          </cell>
          <cell r="P2315">
            <v>25000</v>
          </cell>
          <cell r="T2315" t="str">
            <v>Bueno</v>
          </cell>
          <cell r="U2315" t="str">
            <v>N/T</v>
          </cell>
        </row>
        <row r="2316">
          <cell r="J2316" t="str">
            <v>42-05-02-01-2308</v>
          </cell>
          <cell r="K2316" t="str">
            <v>SC-00164</v>
          </cell>
          <cell r="L2316" t="str">
            <v>42-05-02-01-2308</v>
          </cell>
          <cell r="M2316" t="str">
            <v>Tambores chicos de acero inox. 17x12 cms.</v>
          </cell>
          <cell r="O2316" t="str">
            <v>EQUIPOS CLINICOS</v>
          </cell>
          <cell r="P2316">
            <v>5000</v>
          </cell>
          <cell r="T2316" t="str">
            <v>Bueno</v>
          </cell>
          <cell r="U2316" t="str">
            <v>N/T</v>
          </cell>
        </row>
        <row r="2317">
          <cell r="J2317" t="str">
            <v>42-05-02-01-2309</v>
          </cell>
          <cell r="K2317" t="str">
            <v>SC-00165</v>
          </cell>
          <cell r="L2317" t="str">
            <v>42-05-02-01-2309</v>
          </cell>
          <cell r="M2317" t="str">
            <v>Tambores de aluminio con tapa de 21x18 cms.</v>
          </cell>
          <cell r="O2317" t="str">
            <v>EQUIPOS CLINICOS</v>
          </cell>
          <cell r="P2317">
            <v>7500</v>
          </cell>
          <cell r="T2317" t="str">
            <v>Bueno</v>
          </cell>
          <cell r="U2317" t="str">
            <v>N/T</v>
          </cell>
        </row>
        <row r="2318">
          <cell r="J2318" t="str">
            <v>42-05-02-01-2310</v>
          </cell>
          <cell r="K2318" t="str">
            <v>SC-00166</v>
          </cell>
          <cell r="L2318" t="str">
            <v>42-05-02-01-2310</v>
          </cell>
          <cell r="M2318" t="str">
            <v>Tambor acero inoxidable para esterilizar 30 cms. diametro x 14 cms. alto</v>
          </cell>
          <cell r="O2318" t="str">
            <v>EQUIPOS CLINICOS</v>
          </cell>
          <cell r="P2318">
            <v>8000</v>
          </cell>
          <cell r="T2318" t="str">
            <v>Bueno</v>
          </cell>
          <cell r="U2318" t="str">
            <v>N/T</v>
          </cell>
        </row>
        <row r="2319">
          <cell r="J2319" t="str">
            <v>42-05-02-01-2311</v>
          </cell>
          <cell r="K2319" t="str">
            <v>SC-00167</v>
          </cell>
          <cell r="L2319" t="str">
            <v>42-05-02-01-2311</v>
          </cell>
          <cell r="M2319" t="str">
            <v>Tijera curva de 28 cms.</v>
          </cell>
          <cell r="O2319" t="str">
            <v>EQUIPOS CLINICOS</v>
          </cell>
          <cell r="P2319">
            <v>2500</v>
          </cell>
          <cell r="T2319" t="str">
            <v>Bueno</v>
          </cell>
          <cell r="U2319" t="str">
            <v>N/T</v>
          </cell>
        </row>
        <row r="2320">
          <cell r="J2320" t="str">
            <v>42-05-02-01-2312</v>
          </cell>
          <cell r="K2320" t="str">
            <v>SC-00168</v>
          </cell>
          <cell r="L2320" t="str">
            <v>42-05-02-01-2312</v>
          </cell>
          <cell r="M2320" t="str">
            <v>Tijera Ilko de 20 cms.</v>
          </cell>
          <cell r="O2320" t="str">
            <v>EQUIPOS CLINICOS</v>
          </cell>
          <cell r="P2320">
            <v>3000</v>
          </cell>
          <cell r="T2320" t="str">
            <v>Bueno</v>
          </cell>
          <cell r="U2320" t="str">
            <v>N/T</v>
          </cell>
        </row>
        <row r="2321">
          <cell r="J2321" t="str">
            <v>42-05-01-01-2313</v>
          </cell>
          <cell r="K2321" t="str">
            <v>SC-00169</v>
          </cell>
          <cell r="L2321" t="str">
            <v>42-05-01-01-2313</v>
          </cell>
          <cell r="M2321" t="str">
            <v>Split aire acondicionado Cielo</v>
          </cell>
          <cell r="O2321" t="str">
            <v>EQUIPO DE OFICINA</v>
          </cell>
          <cell r="P2321">
            <v>12000</v>
          </cell>
          <cell r="T2321" t="str">
            <v>Bueno</v>
          </cell>
          <cell r="U2321" t="str">
            <v>N/T</v>
          </cell>
        </row>
        <row r="2322">
          <cell r="J2322" t="str">
            <v>42-05-01-01-2314</v>
          </cell>
          <cell r="K2322" t="str">
            <v>SC-00170</v>
          </cell>
          <cell r="L2322" t="str">
            <v>42-05-01-01-2314</v>
          </cell>
          <cell r="M2322" t="str">
            <v>DC Regulated Power Supply Modelo DF 1763</v>
          </cell>
          <cell r="O2322" t="str">
            <v>EQUIPO DE OFICINA</v>
          </cell>
          <cell r="P2322">
            <v>95000</v>
          </cell>
          <cell r="T2322" t="str">
            <v>Bueno</v>
          </cell>
          <cell r="U2322" t="str">
            <v>Power</v>
          </cell>
        </row>
        <row r="2323">
          <cell r="J2323" t="str">
            <v>42-05-01-01-2315</v>
          </cell>
          <cell r="K2323" t="str">
            <v>SC-00171</v>
          </cell>
          <cell r="L2323" t="str">
            <v>42-05-01-01-2315</v>
          </cell>
          <cell r="M2323" t="str">
            <v>Teléfono Telefónica Mod. Alerce S/Nº 20550214974A062000081286</v>
          </cell>
          <cell r="O2323" t="str">
            <v>EQUIPO DE OFICINA</v>
          </cell>
          <cell r="P2323">
            <v>47000</v>
          </cell>
          <cell r="T2323" t="str">
            <v>Bueno</v>
          </cell>
          <cell r="U2323" t="str">
            <v>Alerce</v>
          </cell>
        </row>
        <row r="2324">
          <cell r="J2324" t="str">
            <v>42-04-07-00-2316</v>
          </cell>
          <cell r="K2324" t="str">
            <v>SC-00172</v>
          </cell>
          <cell r="L2324" t="str">
            <v>42-04-07-00-2316</v>
          </cell>
          <cell r="M2324" t="str">
            <v>Porta cortinas</v>
          </cell>
          <cell r="O2324" t="str">
            <v>OTROS</v>
          </cell>
          <cell r="P2324">
            <v>1500</v>
          </cell>
          <cell r="T2324" t="str">
            <v>Bueno</v>
          </cell>
          <cell r="U2324" t="str">
            <v>N/T</v>
          </cell>
        </row>
        <row r="2325">
          <cell r="J2325" t="str">
            <v>42-04-07-00-2317</v>
          </cell>
          <cell r="K2325" t="str">
            <v>SC-00173</v>
          </cell>
          <cell r="L2325" t="str">
            <v>42-04-07-00-2317</v>
          </cell>
          <cell r="M2325" t="str">
            <v>Cortinas color azul</v>
          </cell>
          <cell r="O2325" t="str">
            <v>OTROS</v>
          </cell>
          <cell r="P2325">
            <v>12000</v>
          </cell>
          <cell r="T2325" t="str">
            <v>Bueno</v>
          </cell>
          <cell r="U2325" t="str">
            <v>N/T</v>
          </cell>
        </row>
        <row r="2326">
          <cell r="J2326" t="str">
            <v>42-04-07-00-2318</v>
          </cell>
          <cell r="K2326" t="str">
            <v>SC-00174</v>
          </cell>
          <cell r="L2326" t="str">
            <v>42-04-07-00-2318</v>
          </cell>
          <cell r="M2326" t="str">
            <v>Porta cortinas</v>
          </cell>
          <cell r="O2326" t="str">
            <v>OTROS</v>
          </cell>
          <cell r="P2326">
            <v>1500</v>
          </cell>
          <cell r="T2326" t="str">
            <v>Bueno</v>
          </cell>
          <cell r="U2326" t="str">
            <v>N/T</v>
          </cell>
        </row>
        <row r="2327">
          <cell r="J2327" t="str">
            <v>42-04-07-00-2319</v>
          </cell>
          <cell r="K2327" t="str">
            <v>SC-00175</v>
          </cell>
          <cell r="L2327" t="str">
            <v>42-04-07-00-2319</v>
          </cell>
          <cell r="M2327" t="str">
            <v>Cortinas verdes</v>
          </cell>
          <cell r="O2327" t="str">
            <v>OTROS</v>
          </cell>
          <cell r="P2327">
            <v>12000</v>
          </cell>
          <cell r="T2327" t="str">
            <v>Bueno</v>
          </cell>
          <cell r="U2327" t="str">
            <v>N/T</v>
          </cell>
        </row>
        <row r="2328">
          <cell r="J2328" t="str">
            <v>42-05-01-01-2320</v>
          </cell>
          <cell r="K2328" t="str">
            <v>SC-00176</v>
          </cell>
          <cell r="L2328" t="str">
            <v>42-05-01-01-2320</v>
          </cell>
          <cell r="M2328" t="str">
            <v>Borrador de pizarrón</v>
          </cell>
          <cell r="O2328" t="str">
            <v>EQUIPO DE OFICINA</v>
          </cell>
          <cell r="P2328">
            <v>3000</v>
          </cell>
          <cell r="T2328" t="str">
            <v>Bueno</v>
          </cell>
          <cell r="U2328" t="str">
            <v>N/T</v>
          </cell>
        </row>
        <row r="2329">
          <cell r="J2329" t="str">
            <v>42-04-07-00-2321</v>
          </cell>
          <cell r="K2329" t="str">
            <v>SC-00177</v>
          </cell>
          <cell r="L2329" t="str">
            <v>42-04-07-00-2321</v>
          </cell>
          <cell r="M2329" t="str">
            <v>Rejilla de alambre para documentos</v>
          </cell>
          <cell r="O2329" t="str">
            <v>OTROS</v>
          </cell>
          <cell r="P2329">
            <v>15000</v>
          </cell>
          <cell r="T2329" t="str">
            <v>Bueno</v>
          </cell>
          <cell r="U2329" t="str">
            <v>N/T</v>
          </cell>
        </row>
        <row r="2330">
          <cell r="J2330" t="str">
            <v>42-04-07-00-2322</v>
          </cell>
          <cell r="K2330" t="str">
            <v>SC-00178</v>
          </cell>
          <cell r="L2330" t="str">
            <v>42-04-07-00-2322</v>
          </cell>
          <cell r="M2330" t="str">
            <v>Basurero plástico color naranjo</v>
          </cell>
          <cell r="O2330" t="str">
            <v>OTROS</v>
          </cell>
          <cell r="P2330">
            <v>3000</v>
          </cell>
          <cell r="T2330" t="str">
            <v>Bueno</v>
          </cell>
          <cell r="U2330" t="str">
            <v>N/T</v>
          </cell>
        </row>
        <row r="2331">
          <cell r="J2331" t="str">
            <v>FN-04-07-00-2323</v>
          </cell>
          <cell r="K2331" t="str">
            <v>SC-00179</v>
          </cell>
          <cell r="L2331" t="str">
            <v>FN-04-07-00-2323</v>
          </cell>
          <cell r="M2331" t="str">
            <v>Porta cortinas metálico</v>
          </cell>
          <cell r="O2331" t="str">
            <v>OTROS FUNGIBLE / NOMINABLE</v>
          </cell>
          <cell r="P2331">
            <v>1500</v>
          </cell>
          <cell r="T2331" t="str">
            <v>Bueno</v>
          </cell>
          <cell r="U2331" t="str">
            <v>N/T</v>
          </cell>
        </row>
        <row r="2332">
          <cell r="J2332" t="str">
            <v>FN-04-07-00-2324</v>
          </cell>
          <cell r="K2332" t="str">
            <v>SC-00180</v>
          </cell>
          <cell r="L2332" t="str">
            <v>FN-04-07-00-2324</v>
          </cell>
          <cell r="M2332" t="str">
            <v>Cortinas de chinz color crema</v>
          </cell>
          <cell r="O2332" t="str">
            <v>OTROS FUNGIBLE / NOMINABLE</v>
          </cell>
          <cell r="P2332">
            <v>10000</v>
          </cell>
          <cell r="T2332" t="str">
            <v>Bueno</v>
          </cell>
          <cell r="U2332" t="str">
            <v>N/T</v>
          </cell>
        </row>
        <row r="2333">
          <cell r="J2333" t="str">
            <v>42-05-01-01-2325</v>
          </cell>
          <cell r="K2333" t="str">
            <v>SC-00181</v>
          </cell>
          <cell r="L2333" t="str">
            <v>42-05-01-01-2325</v>
          </cell>
          <cell r="M2333" t="str">
            <v>Porta Scotch grande color negro</v>
          </cell>
          <cell r="O2333" t="str">
            <v>EQUIPO DE OFICINA</v>
          </cell>
          <cell r="P2333">
            <v>4000</v>
          </cell>
          <cell r="T2333" t="str">
            <v>Bueno</v>
          </cell>
          <cell r="U2333" t="str">
            <v>N/T</v>
          </cell>
        </row>
        <row r="2334">
          <cell r="J2334" t="str">
            <v>42-05-01-01-2326</v>
          </cell>
          <cell r="K2334" t="str">
            <v>SC-00182</v>
          </cell>
          <cell r="L2334" t="str">
            <v>42-05-01-01-2326</v>
          </cell>
          <cell r="M2334" t="str">
            <v>Caja porta diskette 13x25x11 cms.</v>
          </cell>
          <cell r="O2334" t="str">
            <v>EQUIPO DE OFICINA</v>
          </cell>
          <cell r="P2334">
            <v>24500</v>
          </cell>
          <cell r="T2334" t="str">
            <v>Bueno</v>
          </cell>
          <cell r="U2334" t="str">
            <v>N/T</v>
          </cell>
        </row>
        <row r="2335">
          <cell r="J2335" t="str">
            <v>42-04-07-00-2327</v>
          </cell>
          <cell r="K2335" t="str">
            <v>SC-00183</v>
          </cell>
          <cell r="L2335" t="str">
            <v>42-04-07-00-2327</v>
          </cell>
          <cell r="M2335" t="str">
            <v>Percha bronce</v>
          </cell>
          <cell r="O2335" t="str">
            <v>OTROS</v>
          </cell>
          <cell r="P2335">
            <v>23800</v>
          </cell>
          <cell r="T2335" t="str">
            <v>Bueno</v>
          </cell>
          <cell r="U2335" t="str">
            <v>N/T</v>
          </cell>
        </row>
        <row r="2336">
          <cell r="J2336" t="str">
            <v>42-06-01-00-2328</v>
          </cell>
          <cell r="K2336" t="str">
            <v>SC-00184</v>
          </cell>
          <cell r="L2336" t="str">
            <v>42-06-01-00-2328</v>
          </cell>
          <cell r="M2336" t="str">
            <v xml:space="preserve">Computadora Acer Aspire 4520 Series Mod. Z03 S/Nº LXAHSOX15674309B242500  ( Promoción de la Salud ) </v>
          </cell>
          <cell r="O2336" t="str">
            <v>EQUIPOS COMPUTACIONALES Y PERIFÉRICOS</v>
          </cell>
          <cell r="P2336">
            <v>350000</v>
          </cell>
          <cell r="T2336" t="str">
            <v>Bueno</v>
          </cell>
          <cell r="U2336" t="str">
            <v>acer Aspire</v>
          </cell>
        </row>
        <row r="2337">
          <cell r="J2337" t="str">
            <v>42-05-01-01-2329</v>
          </cell>
          <cell r="K2337" t="str">
            <v>SC-00185</v>
          </cell>
          <cell r="L2337" t="str">
            <v>42-05-01-01-2329</v>
          </cell>
          <cell r="M2337" t="str">
            <v>Camara fotográfica digital marca Sony Mod. DSC - S600, 1 cargador con pilas marca Sony, 1 cable puerto USB   ( Promoción de la Salud )</v>
          </cell>
          <cell r="O2337" t="str">
            <v>EQUIPO DE OFICINA</v>
          </cell>
          <cell r="P2337">
            <v>80000</v>
          </cell>
          <cell r="T2337" t="str">
            <v>Bueno</v>
          </cell>
          <cell r="U2337" t="str">
            <v>Sony</v>
          </cell>
        </row>
        <row r="2338">
          <cell r="J2338" t="str">
            <v>42-06-01-00-2330</v>
          </cell>
          <cell r="K2338" t="str">
            <v>SC-00186</v>
          </cell>
          <cell r="L2338" t="str">
            <v>42-06-01-00-2330</v>
          </cell>
          <cell r="M2338" t="str">
            <v>Kingston USB Drive 512 Mb   ( Promoción de la Salud )</v>
          </cell>
          <cell r="O2338" t="str">
            <v>EQUIPOS COMPUTACIONALES Y PERIFÉRICOS</v>
          </cell>
          <cell r="P2338">
            <v>25000</v>
          </cell>
          <cell r="T2338" t="str">
            <v>Bueno</v>
          </cell>
          <cell r="U2338" t="str">
            <v>N/T</v>
          </cell>
        </row>
        <row r="2339">
          <cell r="J2339" t="str">
            <v>42-05-01-01-2331</v>
          </cell>
          <cell r="K2339" t="str">
            <v>SC-00187</v>
          </cell>
          <cell r="L2339" t="str">
            <v>42-05-01-01-2331</v>
          </cell>
          <cell r="M2339" t="str">
            <v>Pendon  ( Promoción de la Salud )</v>
          </cell>
          <cell r="O2339" t="str">
            <v>EQUIPO DE OFICINA</v>
          </cell>
          <cell r="P2339">
            <v>50000</v>
          </cell>
          <cell r="T2339" t="str">
            <v>Bueno</v>
          </cell>
          <cell r="U2339" t="str">
            <v>N/T</v>
          </cell>
        </row>
        <row r="2340">
          <cell r="J2340" t="str">
            <v>42-04-07-00-2332</v>
          </cell>
          <cell r="K2340" t="str">
            <v>SC-00188</v>
          </cell>
          <cell r="L2340" t="str">
            <v>42-04-07-00-2332</v>
          </cell>
          <cell r="M2340" t="str">
            <v>Porta cortinas metálico</v>
          </cell>
          <cell r="O2340" t="str">
            <v>OTROS</v>
          </cell>
          <cell r="P2340">
            <v>1500</v>
          </cell>
          <cell r="T2340" t="str">
            <v>Bueno</v>
          </cell>
          <cell r="U2340" t="str">
            <v>N/T</v>
          </cell>
        </row>
        <row r="2341">
          <cell r="J2341" t="str">
            <v>42-04-07-00-2333</v>
          </cell>
          <cell r="K2341" t="str">
            <v>SC-00189</v>
          </cell>
          <cell r="L2341" t="str">
            <v>42-04-07-00-2333</v>
          </cell>
          <cell r="M2341" t="str">
            <v>Cortinas de chinz color crema</v>
          </cell>
          <cell r="O2341" t="str">
            <v>OTROS</v>
          </cell>
          <cell r="P2341">
            <v>10000</v>
          </cell>
          <cell r="T2341" t="str">
            <v>Bueno</v>
          </cell>
          <cell r="U2341" t="str">
            <v>N/T</v>
          </cell>
        </row>
        <row r="2342">
          <cell r="J2342" t="str">
            <v>NN-06-01-00-2334</v>
          </cell>
          <cell r="K2342" t="str">
            <v>SC-00190</v>
          </cell>
          <cell r="L2342" t="str">
            <v>NN-06-01-00-2334</v>
          </cell>
          <cell r="M2342" t="str">
            <v>Computador Olidata Nº ID A 2540</v>
          </cell>
          <cell r="O2342" t="str">
            <v>EQUIPOS COMPUTACIONALES Y PERIFÉRICOS EN ARRIENDO</v>
          </cell>
          <cell r="P2342">
            <v>340000</v>
          </cell>
          <cell r="T2342" t="str">
            <v>Bueno</v>
          </cell>
          <cell r="U2342" t="str">
            <v>Olidata</v>
          </cell>
        </row>
        <row r="2343">
          <cell r="J2343" t="str">
            <v>NN-06-01-00-2335</v>
          </cell>
          <cell r="K2343" t="str">
            <v>SC-00191</v>
          </cell>
          <cell r="L2343" t="str">
            <v>NN-06-01-00-2335</v>
          </cell>
          <cell r="M2343" t="str">
            <v>Monitor LCD Olidata 17" Mod 7005L11 S/Nº 75LN11-75K2372-02018A</v>
          </cell>
          <cell r="O2343" t="str">
            <v>EQUIPOS COMPUTACIONALES Y PERIFÉRICOS EN ARRIENDO</v>
          </cell>
          <cell r="P2343">
            <v>14000</v>
          </cell>
          <cell r="T2343" t="str">
            <v>Bueno</v>
          </cell>
          <cell r="U2343" t="str">
            <v>Olidata</v>
          </cell>
        </row>
        <row r="2344">
          <cell r="J2344" t="str">
            <v>NN-06-01-00-2336</v>
          </cell>
          <cell r="K2344" t="str">
            <v>SC-00192</v>
          </cell>
          <cell r="L2344" t="str">
            <v>NN-06-01-00-2336</v>
          </cell>
          <cell r="M2344" t="str">
            <v>Teclado Olidata Mod. K 7563 S/Nº 75630703/004112</v>
          </cell>
          <cell r="O2344" t="str">
            <v>EQUIPOS COMPUTACIONALES Y PERIFÉRICOS EN ARRIENDO</v>
          </cell>
          <cell r="P2344">
            <v>4000</v>
          </cell>
          <cell r="T2344" t="str">
            <v>Bueno</v>
          </cell>
          <cell r="U2344" t="str">
            <v>Olidata</v>
          </cell>
        </row>
        <row r="2345">
          <cell r="J2345" t="str">
            <v>NN-06-01-00-2337</v>
          </cell>
          <cell r="K2345" t="str">
            <v>SC-00193</v>
          </cell>
          <cell r="L2345" t="str">
            <v>NN-06-01-00-2337</v>
          </cell>
          <cell r="M2345" t="str">
            <v>Mouse Olidata Mod. KM 8920</v>
          </cell>
          <cell r="O2345" t="str">
            <v>EQUIPOS COMPUTACIONALES Y PERIFÉRICOS EN ARRIENDO</v>
          </cell>
          <cell r="P2345">
            <v>3000</v>
          </cell>
          <cell r="T2345" t="str">
            <v>Bueno</v>
          </cell>
          <cell r="U2345" t="str">
            <v>Olidata</v>
          </cell>
        </row>
        <row r="2346">
          <cell r="J2346" t="str">
            <v>42-04-07-00-2338</v>
          </cell>
          <cell r="K2346" t="str">
            <v>SC-00194</v>
          </cell>
          <cell r="L2346" t="str">
            <v>42-04-07-00-2338</v>
          </cell>
          <cell r="M2346" t="str">
            <v>Basurero plástico</v>
          </cell>
          <cell r="O2346" t="str">
            <v>OTROS</v>
          </cell>
          <cell r="P2346">
            <v>3000</v>
          </cell>
          <cell r="T2346" t="str">
            <v>Bueno</v>
          </cell>
          <cell r="U2346" t="str">
            <v>N/T</v>
          </cell>
        </row>
        <row r="2347">
          <cell r="J2347" t="str">
            <v>42-05-01-01-2339</v>
          </cell>
          <cell r="K2347" t="str">
            <v>SC-00195</v>
          </cell>
          <cell r="L2347" t="str">
            <v>42-05-01-01-2339</v>
          </cell>
          <cell r="M2347" t="str">
            <v>Corchetera Torre rojo/negro</v>
          </cell>
          <cell r="O2347" t="str">
            <v>EQUIPO DE OFICINA</v>
          </cell>
          <cell r="P2347">
            <v>3500</v>
          </cell>
          <cell r="T2347" t="str">
            <v>Bueno</v>
          </cell>
          <cell r="U2347" t="str">
            <v>Torre</v>
          </cell>
        </row>
        <row r="2348">
          <cell r="J2348" t="str">
            <v>42-05-01-01-2340</v>
          </cell>
          <cell r="K2348" t="str">
            <v>SC-00196</v>
          </cell>
          <cell r="L2348" t="str">
            <v>42-05-01-01-2340</v>
          </cell>
          <cell r="M2348" t="str">
            <v>Perforador chico color negro</v>
          </cell>
          <cell r="O2348" t="str">
            <v>EQUIPO DE OFICINA</v>
          </cell>
          <cell r="P2348">
            <v>7000</v>
          </cell>
          <cell r="T2348" t="str">
            <v>Bueno</v>
          </cell>
          <cell r="U2348" t="str">
            <v>N/T</v>
          </cell>
        </row>
        <row r="2349">
          <cell r="J2349" t="str">
            <v>42-05-01-01-2341</v>
          </cell>
          <cell r="K2349" t="str">
            <v>SC-00197</v>
          </cell>
          <cell r="L2349" t="str">
            <v>42-05-01-01-2341</v>
          </cell>
          <cell r="M2349" t="str">
            <v>Porta Scotch grande color azul</v>
          </cell>
          <cell r="O2349" t="str">
            <v>EQUIPO DE OFICINA</v>
          </cell>
          <cell r="P2349">
            <v>4000</v>
          </cell>
          <cell r="T2349" t="str">
            <v>Bueno</v>
          </cell>
          <cell r="U2349" t="str">
            <v>N/T</v>
          </cell>
        </row>
        <row r="2350">
          <cell r="J2350" t="str">
            <v>NN-06-01-00-2342</v>
          </cell>
          <cell r="K2350" t="str">
            <v>SC-00198</v>
          </cell>
          <cell r="L2350" t="str">
            <v>NN-06-01-00-2342</v>
          </cell>
          <cell r="M2350" t="str">
            <v>Computador Olidata N° ID A 2634 Nº 00146-051-081-560</v>
          </cell>
          <cell r="O2350" t="str">
            <v>EQUIPOS COMPUTACIONALES Y PERIFÉRICOS EN ARRIENDO</v>
          </cell>
          <cell r="P2350">
            <v>340000</v>
          </cell>
          <cell r="T2350" t="str">
            <v>Bueno</v>
          </cell>
          <cell r="U2350" t="str">
            <v>Olidata</v>
          </cell>
        </row>
        <row r="2351">
          <cell r="J2351" t="str">
            <v>NN-06-01-00-2343</v>
          </cell>
          <cell r="K2351" t="str">
            <v>SC-00199</v>
          </cell>
          <cell r="L2351" t="str">
            <v>NN-06-01-00-2343</v>
          </cell>
          <cell r="M2351" t="str">
            <v>Pantalla LCD Olidata 17" Mod. 7005L11 S/N° 75L11N-75K2372-016688</v>
          </cell>
          <cell r="O2351" t="str">
            <v>EQUIPOS COMPUTACIONALES Y PERIFÉRICOS EN ARRIENDO</v>
          </cell>
          <cell r="P2351">
            <v>14000</v>
          </cell>
          <cell r="T2351" t="str">
            <v>Bueno</v>
          </cell>
          <cell r="U2351" t="str">
            <v>Olidata</v>
          </cell>
        </row>
        <row r="2352">
          <cell r="J2352" t="str">
            <v>NN-06-01-00-2344</v>
          </cell>
          <cell r="K2352" t="str">
            <v>SC-00200</v>
          </cell>
          <cell r="L2352" t="str">
            <v>NN-06-01-00-2344</v>
          </cell>
          <cell r="M2352" t="str">
            <v>Teclado Olidata Mod. K 7563 S/N° K75630703019976</v>
          </cell>
          <cell r="O2352" t="str">
            <v>EQUIPOS COMPUTACIONALES Y PERIFÉRICOS EN ARRIENDO</v>
          </cell>
          <cell r="P2352">
            <v>4000</v>
          </cell>
          <cell r="T2352" t="str">
            <v>Bueno</v>
          </cell>
          <cell r="U2352" t="str">
            <v>Olidata</v>
          </cell>
        </row>
        <row r="2353">
          <cell r="J2353" t="str">
            <v>NN-06-01-00-2345</v>
          </cell>
          <cell r="K2353" t="str">
            <v>SC-00201</v>
          </cell>
          <cell r="L2353" t="str">
            <v>NN-06-01-00-2345</v>
          </cell>
          <cell r="M2353" t="str">
            <v>Mouse optico Olidata Mod KM 8920</v>
          </cell>
          <cell r="O2353" t="str">
            <v>EQUIPOS COMPUTACIONALES Y PERIFÉRICOS EN ARRIENDO</v>
          </cell>
          <cell r="P2353">
            <v>3000</v>
          </cell>
          <cell r="T2353" t="str">
            <v>Bueno</v>
          </cell>
          <cell r="U2353" t="str">
            <v>Olidata</v>
          </cell>
        </row>
        <row r="2354">
          <cell r="J2354" t="str">
            <v>42-05-01-01-2346</v>
          </cell>
          <cell r="K2354" t="str">
            <v>SC-00202</v>
          </cell>
          <cell r="L2354" t="str">
            <v>42-05-01-01-2346</v>
          </cell>
          <cell r="M2354" t="str">
            <v>Calculadoras Marca SHARP. solar color Blanco</v>
          </cell>
          <cell r="O2354" t="str">
            <v>EQUIPO DE OFICINA</v>
          </cell>
          <cell r="P2354">
            <v>10000</v>
          </cell>
          <cell r="T2354" t="str">
            <v>Bueno</v>
          </cell>
          <cell r="U2354" t="str">
            <v>Sharp</v>
          </cell>
        </row>
        <row r="2355">
          <cell r="J2355" t="str">
            <v>42-04-07-00-2347</v>
          </cell>
          <cell r="K2355" t="str">
            <v>SC-00203</v>
          </cell>
          <cell r="L2355" t="str">
            <v>42-04-07-00-2347</v>
          </cell>
          <cell r="M2355" t="str">
            <v>Cajas Wenco Mod. Pretty 28 Lts. color calipso c/tapa</v>
          </cell>
          <cell r="N2355">
            <v>1</v>
          </cell>
          <cell r="O2355" t="str">
            <v>OTROS</v>
          </cell>
          <cell r="P2355">
            <v>4000</v>
          </cell>
          <cell r="T2355" t="str">
            <v>Bueno</v>
          </cell>
          <cell r="U2355" t="str">
            <v>Wenco</v>
          </cell>
        </row>
        <row r="2356">
          <cell r="J2356" t="str">
            <v>42-05-01-01-2348</v>
          </cell>
          <cell r="K2356" t="str">
            <v>SC-00204</v>
          </cell>
          <cell r="L2356" t="str">
            <v>42-05-01-01-2348</v>
          </cell>
          <cell r="M2356" t="str">
            <v>Corchetera Torre color negra</v>
          </cell>
          <cell r="O2356" t="str">
            <v>EQUIPO DE OFICINA</v>
          </cell>
          <cell r="P2356">
            <v>3500</v>
          </cell>
          <cell r="T2356" t="str">
            <v>Bueno</v>
          </cell>
          <cell r="U2356" t="str">
            <v>Torre</v>
          </cell>
        </row>
        <row r="2357">
          <cell r="J2357" t="str">
            <v>42-05-01-01-2349</v>
          </cell>
          <cell r="K2357" t="str">
            <v>SC-00205</v>
          </cell>
          <cell r="L2357" t="str">
            <v>42-05-01-01-2349</v>
          </cell>
          <cell r="M2357" t="str">
            <v>Porta scotch grande color azul</v>
          </cell>
          <cell r="O2357" t="str">
            <v>EQUIPO DE OFICINA</v>
          </cell>
          <cell r="P2357">
            <v>3500</v>
          </cell>
          <cell r="T2357" t="str">
            <v>Bueno</v>
          </cell>
          <cell r="U2357" t="str">
            <v>N/T</v>
          </cell>
        </row>
        <row r="2358">
          <cell r="J2358" t="str">
            <v>42-04-07-00-2350</v>
          </cell>
          <cell r="K2358" t="str">
            <v>SC-00206</v>
          </cell>
          <cell r="L2358" t="str">
            <v>42-04-07-00-2350</v>
          </cell>
          <cell r="M2358" t="str">
            <v>Papelero de mimbre</v>
          </cell>
          <cell r="O2358" t="str">
            <v>OTROS</v>
          </cell>
          <cell r="P2358">
            <v>2670</v>
          </cell>
          <cell r="T2358" t="str">
            <v>Bueno</v>
          </cell>
          <cell r="U2358" t="str">
            <v>N/T</v>
          </cell>
        </row>
        <row r="2359">
          <cell r="J2359" t="str">
            <v>FN-05-02-01-2351</v>
          </cell>
          <cell r="K2359" t="str">
            <v>SC-00207</v>
          </cell>
          <cell r="L2359" t="str">
            <v>FN-05-02-01-2351</v>
          </cell>
          <cell r="M2359" t="str">
            <v>Tijera marca Maped de color roja</v>
          </cell>
          <cell r="O2359" t="str">
            <v>EQUIPOS CLINICOS FUNGIBLE / NOMINABLE</v>
          </cell>
          <cell r="P2359">
            <v>2000</v>
          </cell>
          <cell r="T2359" t="str">
            <v>Bueno</v>
          </cell>
          <cell r="U2359" t="str">
            <v>N/T</v>
          </cell>
        </row>
        <row r="2360">
          <cell r="J2360" t="str">
            <v>42-05-02-01-2352</v>
          </cell>
          <cell r="K2360" t="str">
            <v>SC-00208</v>
          </cell>
          <cell r="L2360" t="str">
            <v>42-05-02-01-2352</v>
          </cell>
          <cell r="M2360" t="str">
            <v>Tijera modelo G.GOMI / Stainless steel. Color negro</v>
          </cell>
          <cell r="O2360" t="str">
            <v>EQUIPOS CLINICOS</v>
          </cell>
          <cell r="P2360">
            <v>2576</v>
          </cell>
          <cell r="T2360" t="str">
            <v>Bueno</v>
          </cell>
          <cell r="U2360" t="str">
            <v>Stainless</v>
          </cell>
        </row>
        <row r="2361">
          <cell r="J2361" t="str">
            <v>42-04-07-00-2353</v>
          </cell>
          <cell r="K2361" t="str">
            <v>SC-00209</v>
          </cell>
          <cell r="L2361" t="str">
            <v>42-04-07-00-2353</v>
          </cell>
          <cell r="M2361" t="str">
            <v>Dispensador de jabón</v>
          </cell>
          <cell r="O2361" t="str">
            <v>OTROS</v>
          </cell>
          <cell r="P2361">
            <v>17000</v>
          </cell>
          <cell r="T2361" t="str">
            <v>Bueno</v>
          </cell>
          <cell r="U2361" t="str">
            <v>N/T</v>
          </cell>
        </row>
        <row r="2362">
          <cell r="J2362" t="str">
            <v>42-05-02-02-2354</v>
          </cell>
          <cell r="K2362" t="str">
            <v>SC-00210</v>
          </cell>
          <cell r="L2362" t="str">
            <v>42-05-02-02-2354</v>
          </cell>
          <cell r="M2362" t="str">
            <v>Embudo de vidrio de 20 cms.</v>
          </cell>
          <cell r="N2362">
            <v>1</v>
          </cell>
          <cell r="O2362" t="str">
            <v>EQUIPOS DE COCINA</v>
          </cell>
          <cell r="P2362">
            <v>12000</v>
          </cell>
          <cell r="T2362" t="str">
            <v>Bueno</v>
          </cell>
          <cell r="U2362" t="str">
            <v>N/T</v>
          </cell>
        </row>
        <row r="2363">
          <cell r="J2363" t="str">
            <v>42-05-02-02-2355</v>
          </cell>
          <cell r="K2363" t="str">
            <v>SC-00211</v>
          </cell>
          <cell r="L2363" t="str">
            <v>42-05-02-02-2355</v>
          </cell>
          <cell r="M2363" t="str">
            <v>Morteros de diferentes medidas con majadero</v>
          </cell>
          <cell r="O2363" t="str">
            <v>EQUIPOS DE COCINA</v>
          </cell>
          <cell r="P2363">
            <v>6809</v>
          </cell>
          <cell r="T2363" t="str">
            <v>Bueno</v>
          </cell>
          <cell r="U2363" t="str">
            <v>N/T</v>
          </cell>
        </row>
        <row r="2364">
          <cell r="J2364" t="str">
            <v>NN-06-01-00-2356</v>
          </cell>
          <cell r="K2364" t="str">
            <v>SC-00212</v>
          </cell>
          <cell r="L2364" t="str">
            <v>NN-06-01-00-2356</v>
          </cell>
          <cell r="M2364" t="str">
            <v>Computador Olidata S/Nº 011427-000004</v>
          </cell>
          <cell r="O2364" t="str">
            <v>EQUIPOS COMPUTACIONALES Y PERIFÉRICOS EN ARRIENDO</v>
          </cell>
          <cell r="P2364">
            <v>340000</v>
          </cell>
          <cell r="T2364" t="str">
            <v>Bueno</v>
          </cell>
          <cell r="U2364" t="str">
            <v>Olidata</v>
          </cell>
        </row>
        <row r="2365">
          <cell r="J2365" t="str">
            <v>NN-06-01-00-2357</v>
          </cell>
          <cell r="K2365" t="str">
            <v>SC-00213</v>
          </cell>
          <cell r="L2365" t="str">
            <v>NN-06-01-00-2357</v>
          </cell>
          <cell r="M2365" t="str">
            <v>Pantalla LCD Olidata 17" Mod. W7006S S/Nº W7006S-8AE2354-013388B</v>
          </cell>
          <cell r="O2365" t="str">
            <v>EQUIPOS COMPUTACIONALES Y PERIFÉRICOS EN ARRIENDO</v>
          </cell>
          <cell r="P2365">
            <v>14000</v>
          </cell>
          <cell r="T2365" t="str">
            <v>Bueno</v>
          </cell>
          <cell r="U2365" t="str">
            <v>Olidata</v>
          </cell>
        </row>
        <row r="2366">
          <cell r="J2366" t="str">
            <v>NN-06-01-00-2358</v>
          </cell>
          <cell r="K2366" t="str">
            <v>SC-00214</v>
          </cell>
          <cell r="L2366" t="str">
            <v>NN-06-01-00-2358</v>
          </cell>
          <cell r="M2366" t="str">
            <v>Teclado Olidata Mod. K 5108 S/Nº 51080903012203</v>
          </cell>
          <cell r="O2366" t="str">
            <v>EQUIPOS COMPUTACIONALES Y PERIFÉRICOS EN ARRIENDO</v>
          </cell>
          <cell r="P2366">
            <v>4000</v>
          </cell>
          <cell r="T2366" t="str">
            <v>Bueno</v>
          </cell>
          <cell r="U2366" t="str">
            <v>Olidata</v>
          </cell>
        </row>
        <row r="2367">
          <cell r="J2367" t="str">
            <v>NN-06-01-00-2359</v>
          </cell>
          <cell r="K2367" t="str">
            <v>SC-00215</v>
          </cell>
          <cell r="L2367" t="str">
            <v>NN-06-01-00-2359</v>
          </cell>
          <cell r="M2367" t="str">
            <v>Mouse optico Olidata Mod KM 8942</v>
          </cell>
          <cell r="O2367" t="str">
            <v>EQUIPOS COMPUTACIONALES Y PERIFÉRICOS EN ARRIENDO</v>
          </cell>
          <cell r="P2367">
            <v>3000</v>
          </cell>
          <cell r="T2367" t="str">
            <v>Bueno</v>
          </cell>
          <cell r="U2367" t="str">
            <v>Olidata</v>
          </cell>
        </row>
        <row r="2368">
          <cell r="J2368" t="str">
            <v>42-05-01-01-2360</v>
          </cell>
          <cell r="K2368" t="str">
            <v>SC-00216</v>
          </cell>
          <cell r="L2368" t="str">
            <v>42-05-01-01-2360</v>
          </cell>
          <cell r="M2368" t="str">
            <v>Corchetera torre negra</v>
          </cell>
          <cell r="O2368" t="str">
            <v>EQUIPO DE OFICINA</v>
          </cell>
          <cell r="P2368">
            <v>3500</v>
          </cell>
          <cell r="T2368" t="str">
            <v>Bueno</v>
          </cell>
          <cell r="U2368" t="str">
            <v>Torre</v>
          </cell>
        </row>
        <row r="2369">
          <cell r="J2369" t="str">
            <v>42-04-07-00-2361</v>
          </cell>
          <cell r="K2369" t="str">
            <v>SC-00217</v>
          </cell>
          <cell r="L2369" t="str">
            <v>42-04-07-00-2361</v>
          </cell>
          <cell r="M2369" t="str">
            <v>Colchoneta con tevinil color blanco de 134x58 cms.</v>
          </cell>
          <cell r="O2369" t="str">
            <v>OTROS</v>
          </cell>
          <cell r="P2369">
            <v>67350</v>
          </cell>
          <cell r="T2369" t="str">
            <v>Bueno</v>
          </cell>
          <cell r="U2369" t="str">
            <v>N/T</v>
          </cell>
        </row>
        <row r="2370">
          <cell r="J2370" t="str">
            <v>42-04-07-00-2362</v>
          </cell>
          <cell r="K2370" t="str">
            <v>SC-00218</v>
          </cell>
          <cell r="L2370" t="str">
            <v>42-04-07-00-2362</v>
          </cell>
          <cell r="M2370" t="str">
            <v>Tarjetero de madera 3 depósitos, color lila</v>
          </cell>
          <cell r="O2370" t="str">
            <v>OTROS</v>
          </cell>
          <cell r="P2370">
            <v>20000</v>
          </cell>
          <cell r="T2370" t="str">
            <v>Bueno</v>
          </cell>
          <cell r="U2370" t="str">
            <v>N/T</v>
          </cell>
        </row>
        <row r="2371">
          <cell r="J2371" t="str">
            <v>42-04-07-00-2363</v>
          </cell>
          <cell r="K2371" t="str">
            <v>SC-00219</v>
          </cell>
          <cell r="L2371" t="str">
            <v>42-04-07-00-2363</v>
          </cell>
          <cell r="M2371" t="str">
            <v>Porta cortinas metálico</v>
          </cell>
          <cell r="O2371" t="str">
            <v>OTROS</v>
          </cell>
          <cell r="P2371">
            <v>1500</v>
          </cell>
          <cell r="T2371" t="str">
            <v>Bueno</v>
          </cell>
          <cell r="U2371" t="str">
            <v>N/T</v>
          </cell>
        </row>
        <row r="2372">
          <cell r="J2372" t="str">
            <v>42-04-07-00-2364</v>
          </cell>
          <cell r="K2372" t="str">
            <v>SC-00220</v>
          </cell>
          <cell r="L2372" t="str">
            <v>42-04-07-00-2364</v>
          </cell>
          <cell r="M2372" t="str">
            <v>Cortina de chinz color beige</v>
          </cell>
          <cell r="O2372" t="str">
            <v>OTROS</v>
          </cell>
          <cell r="P2372">
            <v>10000</v>
          </cell>
          <cell r="T2372" t="str">
            <v>Bueno</v>
          </cell>
          <cell r="U2372" t="str">
            <v>N/T</v>
          </cell>
        </row>
        <row r="2373">
          <cell r="J2373" t="str">
            <v>42-05-02-06-2365</v>
          </cell>
          <cell r="K2373" t="str">
            <v>SC-00221</v>
          </cell>
          <cell r="L2373" t="str">
            <v>42-05-02-06-2365</v>
          </cell>
          <cell r="M2373" t="str">
            <v>Barra acero pared/piso 94x90 cms.</v>
          </cell>
          <cell r="O2373" t="str">
            <v>HERRAMIENTAS</v>
          </cell>
          <cell r="P2373">
            <v>23000</v>
          </cell>
          <cell r="T2373" t="str">
            <v>Bueno</v>
          </cell>
          <cell r="U2373" t="str">
            <v>N/T</v>
          </cell>
        </row>
        <row r="2374">
          <cell r="J2374" t="str">
            <v>42-04-07-00-2366</v>
          </cell>
          <cell r="K2374" t="str">
            <v>SC-00222</v>
          </cell>
          <cell r="L2374" t="str">
            <v>42-04-07-00-2366</v>
          </cell>
          <cell r="M2374" t="str">
            <v>Porta confort</v>
          </cell>
          <cell r="O2374" t="str">
            <v>OTROS</v>
          </cell>
          <cell r="P2374">
            <v>4000</v>
          </cell>
          <cell r="T2374" t="str">
            <v>Bueno</v>
          </cell>
          <cell r="U2374" t="str">
            <v>N/T</v>
          </cell>
        </row>
        <row r="2375">
          <cell r="J2375" t="str">
            <v>42-04-07-00-2367</v>
          </cell>
          <cell r="K2375" t="str">
            <v>SC-00223</v>
          </cell>
          <cell r="L2375" t="str">
            <v>42-04-07-00-2367</v>
          </cell>
          <cell r="M2375" t="str">
            <v>Basurero plástico con tapa color blanco</v>
          </cell>
          <cell r="O2375" t="str">
            <v>OTROS</v>
          </cell>
          <cell r="P2375">
            <v>3000</v>
          </cell>
          <cell r="T2375" t="str">
            <v>Bueno</v>
          </cell>
          <cell r="U2375" t="str">
            <v>N/T</v>
          </cell>
        </row>
        <row r="2376">
          <cell r="J2376" t="str">
            <v>42-04-07-00-2368</v>
          </cell>
          <cell r="K2376" t="str">
            <v>SC-00224</v>
          </cell>
          <cell r="L2376" t="str">
            <v>42-04-07-00-2368</v>
          </cell>
          <cell r="M2376" t="str">
            <v>Espejo 50x30 cms.</v>
          </cell>
          <cell r="O2376" t="str">
            <v>OTROS</v>
          </cell>
          <cell r="P2376">
            <v>17000</v>
          </cell>
          <cell r="T2376" t="str">
            <v>bueno</v>
          </cell>
          <cell r="U2376" t="str">
            <v>N/T</v>
          </cell>
        </row>
        <row r="2377">
          <cell r="J2377" t="str">
            <v>42-04-07-00-2369</v>
          </cell>
          <cell r="K2377" t="str">
            <v>SC-00225</v>
          </cell>
          <cell r="L2377" t="str">
            <v>42-04-07-00-2369</v>
          </cell>
          <cell r="M2377" t="str">
            <v>Barra metalica adosada a la pared</v>
          </cell>
          <cell r="O2377" t="str">
            <v>OTROS</v>
          </cell>
          <cell r="P2377">
            <v>30000</v>
          </cell>
          <cell r="T2377" t="str">
            <v>bueno</v>
          </cell>
          <cell r="U2377" t="str">
            <v>N/T</v>
          </cell>
        </row>
        <row r="2378">
          <cell r="J2378" t="str">
            <v>42-04-07-00-2370</v>
          </cell>
          <cell r="K2378" t="str">
            <v>SC-00226</v>
          </cell>
          <cell r="L2378" t="str">
            <v>42-04-07-00-2370</v>
          </cell>
          <cell r="M2378" t="str">
            <v>Basurero metálico</v>
          </cell>
          <cell r="O2378" t="str">
            <v>OTROS</v>
          </cell>
          <cell r="P2378">
            <v>4000</v>
          </cell>
          <cell r="T2378" t="str">
            <v>Bueno</v>
          </cell>
          <cell r="U2378" t="str">
            <v>N/T</v>
          </cell>
        </row>
        <row r="2379">
          <cell r="J2379" t="str">
            <v>42-05-01-01-2371</v>
          </cell>
          <cell r="K2379" t="str">
            <v>SC-00227</v>
          </cell>
          <cell r="L2379" t="str">
            <v>42-05-01-01-2371</v>
          </cell>
          <cell r="M2379" t="str">
            <v>Corchetera Torre color negra</v>
          </cell>
          <cell r="O2379" t="str">
            <v>EQUIPO DE OFICINA</v>
          </cell>
          <cell r="P2379">
            <v>3500</v>
          </cell>
          <cell r="T2379" t="str">
            <v>Bueno</v>
          </cell>
          <cell r="U2379" t="str">
            <v>Torre</v>
          </cell>
        </row>
        <row r="2380">
          <cell r="J2380" t="str">
            <v>42-05-01-01-2372</v>
          </cell>
          <cell r="K2380" t="str">
            <v>SC-00228</v>
          </cell>
          <cell r="L2380" t="str">
            <v>42-05-01-01-2372</v>
          </cell>
          <cell r="M2380" t="str">
            <v>Corchetera s/marca color blanco/negro</v>
          </cell>
          <cell r="O2380" t="str">
            <v>EQUIPO DE OFICINA</v>
          </cell>
          <cell r="P2380">
            <v>3500</v>
          </cell>
          <cell r="T2380" t="str">
            <v>Bueno</v>
          </cell>
          <cell r="U2380" t="str">
            <v>N/T</v>
          </cell>
        </row>
        <row r="2381">
          <cell r="J2381" t="str">
            <v>42-05-02-01-2373</v>
          </cell>
          <cell r="K2381" t="str">
            <v>SC-00229</v>
          </cell>
          <cell r="L2381" t="str">
            <v>42-05-02-01-2373</v>
          </cell>
          <cell r="M2381" t="str">
            <v>Pinza kelly</v>
          </cell>
          <cell r="O2381" t="str">
            <v>EQUIPOS CLINICOS</v>
          </cell>
          <cell r="P2381">
            <v>18000</v>
          </cell>
          <cell r="T2381" t="str">
            <v>Bueno</v>
          </cell>
          <cell r="U2381" t="str">
            <v>N/T</v>
          </cell>
        </row>
        <row r="2382">
          <cell r="J2382" t="str">
            <v>NN-06-01-00-2374</v>
          </cell>
          <cell r="K2382" t="str">
            <v>SC-00230</v>
          </cell>
          <cell r="L2382" t="str">
            <v>NN-06-01-00-2374</v>
          </cell>
          <cell r="M2382" t="str">
            <v>Computador Olidata Nº ID A2593</v>
          </cell>
          <cell r="O2382" t="str">
            <v>EQUIPOS COMPUTACIONALES Y PERIFÉRICOS EN ARRIENDO</v>
          </cell>
          <cell r="P2382">
            <v>340000</v>
          </cell>
          <cell r="T2382" t="str">
            <v>Bueno</v>
          </cell>
          <cell r="U2382" t="str">
            <v>Olidata</v>
          </cell>
        </row>
        <row r="2383">
          <cell r="J2383" t="str">
            <v>NN-06-01-00-2375</v>
          </cell>
          <cell r="K2383" t="str">
            <v>SC-00231</v>
          </cell>
          <cell r="L2383" t="str">
            <v>NN-06-01-00-2375</v>
          </cell>
          <cell r="M2383" t="str">
            <v>Pantalla LCD Olidata 17" Mod. 7005L11 S/Nº 75L11N-75M2273-01353J</v>
          </cell>
          <cell r="O2383" t="str">
            <v>EQUIPOS COMPUTACIONALES Y PERIFÉRICOS EN ARRIENDO</v>
          </cell>
          <cell r="P2383">
            <v>14000</v>
          </cell>
          <cell r="T2383" t="str">
            <v>Bueno</v>
          </cell>
          <cell r="U2383" t="str">
            <v>Olidata</v>
          </cell>
        </row>
        <row r="2384">
          <cell r="J2384" t="str">
            <v>NN-06-01-00-2376</v>
          </cell>
          <cell r="K2384" t="str">
            <v>SC-00232</v>
          </cell>
          <cell r="L2384" t="str">
            <v>NN-06-01-00-2376</v>
          </cell>
          <cell r="M2384" t="str">
            <v>Teclado Olidata K7563 S/Nº K75630703004356</v>
          </cell>
          <cell r="O2384" t="str">
            <v>EQUIPOS COMPUTACIONALES Y PERIFÉRICOS EN ARRIENDO</v>
          </cell>
          <cell r="P2384">
            <v>4000</v>
          </cell>
          <cell r="T2384" t="str">
            <v>Bueno</v>
          </cell>
          <cell r="U2384" t="str">
            <v>Olidata</v>
          </cell>
        </row>
        <row r="2385">
          <cell r="J2385" t="str">
            <v>NN-06-01-00-2377</v>
          </cell>
          <cell r="K2385" t="str">
            <v>SC-00233</v>
          </cell>
          <cell r="L2385" t="str">
            <v>NN-06-01-00-2377</v>
          </cell>
          <cell r="M2385" t="str">
            <v>Mouse optico Olidata Mod. KM 8920</v>
          </cell>
          <cell r="O2385" t="str">
            <v>EQUIPOS COMPUTACIONALES Y PERIFÉRICOS EN ARRIENDO</v>
          </cell>
          <cell r="P2385">
            <v>3000</v>
          </cell>
          <cell r="T2385" t="str">
            <v>Bueno</v>
          </cell>
          <cell r="U2385" t="str">
            <v>Olidata</v>
          </cell>
        </row>
        <row r="2386">
          <cell r="J2386" t="str">
            <v>42-04-07-00-2378</v>
          </cell>
          <cell r="K2386" t="str">
            <v>SC-00234</v>
          </cell>
          <cell r="L2386" t="str">
            <v>42-04-07-00-2378</v>
          </cell>
          <cell r="M2386" t="str">
            <v>Piso de color blanco con 3 patas de madera c/fierro</v>
          </cell>
          <cell r="O2386" t="str">
            <v>OTROS</v>
          </cell>
          <cell r="P2386">
            <v>10248</v>
          </cell>
          <cell r="T2386" t="str">
            <v>Bueno</v>
          </cell>
          <cell r="U2386" t="str">
            <v>N/T</v>
          </cell>
        </row>
        <row r="2387">
          <cell r="J2387" t="str">
            <v>NN-06-01-00-2379</v>
          </cell>
          <cell r="K2387" t="str">
            <v>SC-00235</v>
          </cell>
          <cell r="L2387" t="str">
            <v>NN-06-01-00-2379</v>
          </cell>
          <cell r="M2387" t="str">
            <v>Computador Olidata Nº ID 2898</v>
          </cell>
          <cell r="O2387" t="str">
            <v>EQUIPOS COMPUTACIONALES Y PERIFÉRICOS EN ARRIENDO</v>
          </cell>
          <cell r="P2387">
            <v>340000</v>
          </cell>
          <cell r="T2387" t="str">
            <v>Bueno</v>
          </cell>
          <cell r="U2387" t="str">
            <v>Olidata</v>
          </cell>
        </row>
        <row r="2388">
          <cell r="J2388" t="str">
            <v>NN-06-01-00-2380</v>
          </cell>
          <cell r="K2388" t="str">
            <v>SC-00236</v>
          </cell>
          <cell r="L2388" t="str">
            <v>NN-06-01-00-2380</v>
          </cell>
          <cell r="M2388" t="str">
            <v>Pantalla LCD Olidata 17" Mod. 7005L11 S/Nº 75L11N-75M2273-008025</v>
          </cell>
          <cell r="O2388" t="str">
            <v>EQUIPOS COMPUTACIONALES Y PERIFÉRICOS EN ARRIENDO</v>
          </cell>
          <cell r="P2388">
            <v>14000</v>
          </cell>
          <cell r="T2388" t="str">
            <v>Bueno</v>
          </cell>
          <cell r="U2388" t="str">
            <v>Olidata</v>
          </cell>
        </row>
        <row r="2389">
          <cell r="J2389" t="str">
            <v>NN-06-01-00-2381</v>
          </cell>
          <cell r="K2389" t="str">
            <v>SC-00237</v>
          </cell>
          <cell r="L2389" t="str">
            <v>NN-06-01-00-2381</v>
          </cell>
          <cell r="M2389" t="str">
            <v>Teclado Olidata K7563 S/Nº K75630703004125</v>
          </cell>
          <cell r="O2389" t="str">
            <v>EQUIPOS COMPUTACIONALES Y PERIFÉRICOS EN ARRIENDO</v>
          </cell>
          <cell r="P2389">
            <v>4000</v>
          </cell>
          <cell r="T2389" t="str">
            <v>Bueno</v>
          </cell>
          <cell r="U2389" t="str">
            <v>Olidata</v>
          </cell>
        </row>
        <row r="2390">
          <cell r="J2390" t="str">
            <v>NN-06-01-00-2382</v>
          </cell>
          <cell r="K2390" t="str">
            <v>SC-00238</v>
          </cell>
          <cell r="L2390" t="str">
            <v>NN-06-01-00-2382</v>
          </cell>
          <cell r="M2390" t="str">
            <v>Mouse optico Olidata Mod. KM 8920</v>
          </cell>
          <cell r="O2390" t="str">
            <v>EQUIPOS COMPUTACIONALES Y PERIFÉRICOS EN ARRIENDO</v>
          </cell>
          <cell r="P2390">
            <v>3000</v>
          </cell>
          <cell r="T2390" t="str">
            <v>Bueno</v>
          </cell>
          <cell r="U2390" t="str">
            <v>Olidata</v>
          </cell>
        </row>
        <row r="2391">
          <cell r="J2391" t="str">
            <v>FN-04-07-00-2383</v>
          </cell>
          <cell r="K2391" t="str">
            <v>SC-00239</v>
          </cell>
          <cell r="L2391" t="str">
            <v>FN-04-07-00-2383</v>
          </cell>
          <cell r="M2391" t="str">
            <v>Cajas acero inoxidable 22x17x17 cms.</v>
          </cell>
          <cell r="O2391" t="str">
            <v>OTROS FUNGIBLE / NOMINABLE</v>
          </cell>
          <cell r="P2391">
            <v>25000</v>
          </cell>
          <cell r="T2391" t="str">
            <v>Bueno</v>
          </cell>
          <cell r="U2391" t="str">
            <v>N/T</v>
          </cell>
        </row>
        <row r="2392">
          <cell r="J2392" t="str">
            <v>42-05-02-01-2384</v>
          </cell>
          <cell r="K2392" t="str">
            <v>SC-00240</v>
          </cell>
          <cell r="L2392" t="str">
            <v>42-05-02-01-2384</v>
          </cell>
          <cell r="M2392" t="str">
            <v>Estetoscopio Pinard</v>
          </cell>
          <cell r="N2392">
            <v>1</v>
          </cell>
          <cell r="O2392" t="str">
            <v>EQUIPOS CLINICOS</v>
          </cell>
          <cell r="P2392">
            <v>30000</v>
          </cell>
          <cell r="T2392" t="str">
            <v>Bueno</v>
          </cell>
          <cell r="U2392" t="str">
            <v>N/T</v>
          </cell>
        </row>
        <row r="2393">
          <cell r="J2393" t="str">
            <v>42-05-01-01-2385</v>
          </cell>
          <cell r="K2393" t="str">
            <v>SC-00241</v>
          </cell>
          <cell r="L2393" t="str">
            <v>42-05-01-01-2385</v>
          </cell>
          <cell r="M2393" t="str">
            <v>Corchetera color negra marca torre</v>
          </cell>
          <cell r="O2393" t="str">
            <v>EQUIPO DE OFICINA</v>
          </cell>
          <cell r="P2393">
            <v>3500</v>
          </cell>
          <cell r="T2393" t="str">
            <v>Bueno</v>
          </cell>
          <cell r="U2393" t="str">
            <v>N/T</v>
          </cell>
        </row>
        <row r="2394">
          <cell r="J2394" t="str">
            <v>FN-04-07-00-2386</v>
          </cell>
          <cell r="K2394" t="str">
            <v>SC-00242</v>
          </cell>
          <cell r="L2394" t="str">
            <v>FN-04-07-00-2386</v>
          </cell>
          <cell r="M2394" t="str">
            <v>Basurero plástico</v>
          </cell>
          <cell r="O2394" t="str">
            <v>OTROS FUNGIBLE / NOMINABLE</v>
          </cell>
          <cell r="P2394">
            <v>3000</v>
          </cell>
          <cell r="T2394" t="str">
            <v>Bueno</v>
          </cell>
          <cell r="U2394" t="str">
            <v>N/T</v>
          </cell>
        </row>
        <row r="2395">
          <cell r="J2395" t="str">
            <v>NN-06-01-00-2387</v>
          </cell>
          <cell r="K2395" t="str">
            <v>SC-00243</v>
          </cell>
          <cell r="L2395" t="str">
            <v>NN-06-01-00-2387</v>
          </cell>
          <cell r="M2395" t="str">
            <v>Computador Olidata Nº ID A2624</v>
          </cell>
          <cell r="O2395" t="str">
            <v>EQUIPOS COMPUTACIONALES Y PERIFÉRICOS EN ARRIENDO</v>
          </cell>
          <cell r="P2395">
            <v>340000</v>
          </cell>
          <cell r="T2395" t="str">
            <v>Bueno</v>
          </cell>
          <cell r="U2395" t="str">
            <v>Olidata</v>
          </cell>
        </row>
        <row r="2396">
          <cell r="J2396" t="str">
            <v>NN-06-01-00-2388</v>
          </cell>
          <cell r="K2396" t="str">
            <v>SC-00244</v>
          </cell>
          <cell r="L2396" t="str">
            <v>NN-06-01-00-2388</v>
          </cell>
          <cell r="M2396" t="str">
            <v>Pantalla LCD Olidata 17" Mod. 7005L11 S/Nº 75L11N-75M2273-007131</v>
          </cell>
          <cell r="O2396" t="str">
            <v>EQUIPOS COMPUTACIONALES Y PERIFÉRICOS EN ARRIENDO</v>
          </cell>
          <cell r="P2396">
            <v>14000</v>
          </cell>
          <cell r="T2396" t="str">
            <v>Bueno</v>
          </cell>
          <cell r="U2396" t="str">
            <v>Olidata</v>
          </cell>
        </row>
        <row r="2397">
          <cell r="J2397" t="str">
            <v>NN-06-01-00-2389</v>
          </cell>
          <cell r="K2397" t="str">
            <v>SC-00245</v>
          </cell>
          <cell r="L2397" t="str">
            <v>NN-06-01-00-2389</v>
          </cell>
          <cell r="M2397" t="str">
            <v>Teclado Olidata K7563 S/Nº K75630703019986</v>
          </cell>
          <cell r="O2397" t="str">
            <v>EQUIPOS COMPUTACIONALES Y PERIFÉRICOS EN ARRIENDO</v>
          </cell>
          <cell r="P2397">
            <v>4000</v>
          </cell>
          <cell r="T2397" t="str">
            <v>Bueno</v>
          </cell>
          <cell r="U2397" t="str">
            <v>Olidata</v>
          </cell>
        </row>
        <row r="2398">
          <cell r="J2398" t="str">
            <v>NN-06-01-00-2390</v>
          </cell>
          <cell r="K2398" t="str">
            <v>SC-00246</v>
          </cell>
          <cell r="L2398" t="str">
            <v>NN-06-01-00-2390</v>
          </cell>
          <cell r="M2398" t="str">
            <v>Mouse optico Olidata Mod. KM 8920</v>
          </cell>
          <cell r="O2398" t="str">
            <v>EQUIPOS COMPUTACIONALES Y PERIFÉRICOS EN ARRIENDO</v>
          </cell>
          <cell r="P2398">
            <v>3000</v>
          </cell>
          <cell r="T2398" t="str">
            <v>Bueno</v>
          </cell>
          <cell r="U2398" t="str">
            <v>Olidata</v>
          </cell>
        </row>
        <row r="2399">
          <cell r="J2399" t="str">
            <v>42-04-07-00-2391</v>
          </cell>
          <cell r="K2399" t="str">
            <v>SC-00247</v>
          </cell>
          <cell r="L2399" t="str">
            <v>42-04-07-00-2391</v>
          </cell>
          <cell r="M2399" t="str">
            <v>Basurero metálico color café</v>
          </cell>
          <cell r="O2399" t="str">
            <v>OTROS</v>
          </cell>
          <cell r="P2399">
            <v>3000</v>
          </cell>
          <cell r="T2399" t="str">
            <v>Bueno</v>
          </cell>
          <cell r="U2399" t="str">
            <v>N/T</v>
          </cell>
        </row>
        <row r="2400">
          <cell r="J2400" t="str">
            <v>42-05-01-01-2392</v>
          </cell>
          <cell r="K2400" t="str">
            <v>SC-00248</v>
          </cell>
          <cell r="L2400" t="str">
            <v>42-05-01-01-2392</v>
          </cell>
          <cell r="M2400" t="str">
            <v>Corchetera Torre chica color negro</v>
          </cell>
          <cell r="O2400" t="str">
            <v>EQUIPO DE OFICINA</v>
          </cell>
          <cell r="P2400">
            <v>3500</v>
          </cell>
          <cell r="T2400" t="str">
            <v>Bueno</v>
          </cell>
          <cell r="U2400" t="str">
            <v>Torre</v>
          </cell>
        </row>
        <row r="2401">
          <cell r="J2401" t="str">
            <v>42-04-07-00-2393</v>
          </cell>
          <cell r="K2401" t="str">
            <v>SC-00249</v>
          </cell>
          <cell r="L2401" t="str">
            <v>42-04-07-00-2393</v>
          </cell>
          <cell r="M2401" t="str">
            <v>Papelero plástico color naranjo</v>
          </cell>
          <cell r="O2401" t="str">
            <v>OTROS</v>
          </cell>
          <cell r="P2401">
            <v>3000</v>
          </cell>
          <cell r="T2401" t="str">
            <v>Bueno</v>
          </cell>
          <cell r="U2401" t="str">
            <v>N/T</v>
          </cell>
        </row>
        <row r="2402">
          <cell r="J2402" t="str">
            <v>42-04-07-00-2394</v>
          </cell>
          <cell r="K2402" t="str">
            <v>SC-00250</v>
          </cell>
          <cell r="L2402" t="str">
            <v>42-04-07-00-2394</v>
          </cell>
          <cell r="M2402" t="str">
            <v>Porta cortinas</v>
          </cell>
          <cell r="O2402" t="str">
            <v>OTROS</v>
          </cell>
          <cell r="P2402">
            <v>1500</v>
          </cell>
          <cell r="T2402" t="str">
            <v>Bueno</v>
          </cell>
          <cell r="U2402" t="str">
            <v>N/T</v>
          </cell>
        </row>
        <row r="2403">
          <cell r="J2403" t="str">
            <v>42-04-07-00-2395</v>
          </cell>
          <cell r="K2403" t="str">
            <v>SC-00251</v>
          </cell>
          <cell r="L2403" t="str">
            <v>42-04-07-00-2395</v>
          </cell>
          <cell r="M2403" t="str">
            <v>Dispensador de jabon</v>
          </cell>
          <cell r="O2403" t="str">
            <v>OTROS</v>
          </cell>
          <cell r="P2403">
            <v>17000</v>
          </cell>
          <cell r="T2403" t="str">
            <v>Bueno</v>
          </cell>
          <cell r="U2403" t="str">
            <v>N/T</v>
          </cell>
        </row>
        <row r="2404">
          <cell r="J2404" t="str">
            <v>42-05-01-01-2396</v>
          </cell>
          <cell r="K2404" t="str">
            <v>SC-00252</v>
          </cell>
          <cell r="L2404" t="str">
            <v>42-05-01-01-2396</v>
          </cell>
          <cell r="M2404" t="str">
            <v>Perforadora de color rojo</v>
          </cell>
          <cell r="O2404" t="str">
            <v>EQUIPO DE OFICINA</v>
          </cell>
          <cell r="P2404">
            <v>5000</v>
          </cell>
          <cell r="T2404" t="str">
            <v>Bueno</v>
          </cell>
          <cell r="U2404" t="str">
            <v>N/T</v>
          </cell>
        </row>
        <row r="2405">
          <cell r="J2405" t="str">
            <v>42-04-06-00-2397</v>
          </cell>
          <cell r="K2405" t="str">
            <v>SC-00253</v>
          </cell>
          <cell r="L2405" t="str">
            <v>42-04-06-00-2397</v>
          </cell>
          <cell r="M2405" t="str">
            <v>Repisa de color blanca</v>
          </cell>
          <cell r="O2405" t="str">
            <v>REPISA</v>
          </cell>
          <cell r="P2405">
            <v>30000</v>
          </cell>
          <cell r="T2405" t="str">
            <v>Bueno</v>
          </cell>
          <cell r="U2405" t="str">
            <v>N/T</v>
          </cell>
        </row>
        <row r="2406">
          <cell r="J2406" t="str">
            <v>42-04-07-00-2398</v>
          </cell>
          <cell r="K2406" t="str">
            <v>SC-00254</v>
          </cell>
          <cell r="L2406" t="str">
            <v>42-04-07-00-2398</v>
          </cell>
          <cell r="M2406" t="str">
            <v>Dispensador de jabón</v>
          </cell>
          <cell r="O2406" t="str">
            <v>OTROS</v>
          </cell>
          <cell r="P2406">
            <v>17000</v>
          </cell>
          <cell r="T2406" t="str">
            <v>Bueno</v>
          </cell>
          <cell r="U2406" t="str">
            <v>N/T</v>
          </cell>
        </row>
        <row r="2407">
          <cell r="J2407" t="str">
            <v>42-05-02-01-2399</v>
          </cell>
          <cell r="K2407" t="str">
            <v>SC-00255</v>
          </cell>
          <cell r="L2407" t="str">
            <v>42-05-02-01-2399</v>
          </cell>
          <cell r="M2407" t="str">
            <v>Pinza Kelly anatómica 14 cms.</v>
          </cell>
          <cell r="O2407" t="str">
            <v>EQUIPOS CLINICOS</v>
          </cell>
          <cell r="P2407">
            <v>15000</v>
          </cell>
          <cell r="T2407" t="str">
            <v>Bueno</v>
          </cell>
          <cell r="U2407" t="str">
            <v>N/T</v>
          </cell>
        </row>
        <row r="2408">
          <cell r="J2408" t="str">
            <v>NN-06-01-00-2400</v>
          </cell>
          <cell r="K2408" t="str">
            <v>SC-00256</v>
          </cell>
          <cell r="L2408" t="str">
            <v>NN-06-01-00-2400</v>
          </cell>
          <cell r="M2408" t="str">
            <v>Computador Olidata S/Nº 010143-000052</v>
          </cell>
          <cell r="O2408" t="str">
            <v>EQUIPOS COMPUTACIONALES Y PERIFÉRICOS EN ARRIENDO</v>
          </cell>
          <cell r="P2408">
            <v>340000</v>
          </cell>
          <cell r="T2408" t="str">
            <v>Bueno</v>
          </cell>
          <cell r="U2408" t="str">
            <v>Olidata</v>
          </cell>
        </row>
        <row r="2409">
          <cell r="J2409" t="str">
            <v>NN-06-01-00-2401</v>
          </cell>
          <cell r="K2409" t="str">
            <v>SC-00257</v>
          </cell>
          <cell r="L2409" t="str">
            <v>NN-06-01-00-2401</v>
          </cell>
          <cell r="M2409" t="str">
            <v>Monitor Olidata LCD 17" Mod. 7005L11 S/Nº 75L11N-75K2372-02064H</v>
          </cell>
          <cell r="O2409" t="str">
            <v>EQUIPOS COMPUTACIONALES Y PERIFÉRICOS EN ARRIENDO</v>
          </cell>
          <cell r="P2409">
            <v>14000</v>
          </cell>
          <cell r="T2409" t="str">
            <v>Bueno</v>
          </cell>
          <cell r="U2409" t="str">
            <v>Olidata</v>
          </cell>
        </row>
        <row r="2410">
          <cell r="J2410" t="str">
            <v>NN-06-01-00-2402</v>
          </cell>
          <cell r="K2410" t="str">
            <v>SC-00258</v>
          </cell>
          <cell r="L2410" t="str">
            <v>NN-06-01-00-2402</v>
          </cell>
          <cell r="M2410" t="str">
            <v>Teclado Olidata Mod. K7563 S/Nº K75630712004549</v>
          </cell>
          <cell r="O2410" t="str">
            <v>EQUIPOS COMPUTACIONALES Y PERIFÉRICOS EN ARRIENDO</v>
          </cell>
          <cell r="P2410">
            <v>4000</v>
          </cell>
          <cell r="T2410" t="str">
            <v>Bueno</v>
          </cell>
          <cell r="U2410" t="str">
            <v>Olidata</v>
          </cell>
        </row>
        <row r="2411">
          <cell r="J2411" t="str">
            <v>NN-06-01-00-2403</v>
          </cell>
          <cell r="K2411" t="str">
            <v>SC-00259</v>
          </cell>
          <cell r="L2411" t="str">
            <v>NN-06-01-00-2403</v>
          </cell>
          <cell r="M2411" t="str">
            <v>Mouse Olidata KM 8920</v>
          </cell>
          <cell r="O2411" t="str">
            <v>EQUIPOS COMPUTACIONALES Y PERIFÉRICOS EN ARRIENDO</v>
          </cell>
          <cell r="P2411">
            <v>3000</v>
          </cell>
          <cell r="T2411" t="str">
            <v>Bueno</v>
          </cell>
          <cell r="U2411" t="str">
            <v>Olidata</v>
          </cell>
        </row>
        <row r="2412">
          <cell r="J2412" t="str">
            <v>42-05-02-01-2404</v>
          </cell>
          <cell r="K2412" t="str">
            <v>SC-00260</v>
          </cell>
          <cell r="L2412" t="str">
            <v>42-05-02-01-2404</v>
          </cell>
          <cell r="M2412" t="str">
            <v>Estetoscopio Pinard</v>
          </cell>
          <cell r="N2412">
            <v>1</v>
          </cell>
          <cell r="O2412" t="str">
            <v>EQUIPOS CLINICOS</v>
          </cell>
          <cell r="P2412">
            <v>63000</v>
          </cell>
          <cell r="T2412" t="str">
            <v>Bueno</v>
          </cell>
          <cell r="U2412" t="str">
            <v>N/T</v>
          </cell>
        </row>
        <row r="2413">
          <cell r="J2413" t="str">
            <v>42-05-02-01-2405</v>
          </cell>
          <cell r="K2413" t="str">
            <v>SC-00261</v>
          </cell>
          <cell r="L2413" t="str">
            <v>42-05-02-01-2405</v>
          </cell>
          <cell r="M2413" t="str">
            <v>Histerometros</v>
          </cell>
          <cell r="N2413">
            <v>1</v>
          </cell>
          <cell r="O2413" t="str">
            <v>EQUIPOS CLINICOS</v>
          </cell>
          <cell r="P2413">
            <v>60000</v>
          </cell>
          <cell r="T2413" t="str">
            <v>Bueno</v>
          </cell>
          <cell r="U2413" t="str">
            <v>N/T</v>
          </cell>
        </row>
        <row r="2414">
          <cell r="J2414" t="str">
            <v>42-04-07-00-2406</v>
          </cell>
          <cell r="K2414" t="str">
            <v>SC-00262</v>
          </cell>
          <cell r="L2414" t="str">
            <v>42-04-07-00-2406</v>
          </cell>
          <cell r="M2414" t="str">
            <v>Porta cortinas metálico</v>
          </cell>
          <cell r="O2414" t="str">
            <v>OTROS</v>
          </cell>
          <cell r="P2414">
            <v>1500</v>
          </cell>
          <cell r="T2414" t="str">
            <v>Bueno</v>
          </cell>
          <cell r="U2414" t="str">
            <v>N/T</v>
          </cell>
        </row>
        <row r="2415">
          <cell r="J2415" t="str">
            <v>42-04-07-00-2407</v>
          </cell>
          <cell r="K2415" t="str">
            <v>SC-00263</v>
          </cell>
          <cell r="L2415" t="str">
            <v>42-04-07-00-2407</v>
          </cell>
          <cell r="M2415" t="str">
            <v>Cortinas color azul</v>
          </cell>
          <cell r="O2415" t="str">
            <v>OTROS</v>
          </cell>
          <cell r="P2415">
            <v>12000</v>
          </cell>
          <cell r="T2415" t="str">
            <v>Bueno</v>
          </cell>
          <cell r="U2415" t="str">
            <v>N/T</v>
          </cell>
        </row>
        <row r="2416">
          <cell r="J2416" t="str">
            <v>NN-06-01-00-2408</v>
          </cell>
          <cell r="K2416" t="str">
            <v>SC-00264</v>
          </cell>
          <cell r="L2416" t="str">
            <v>NN-06-01-00-2408</v>
          </cell>
          <cell r="M2416" t="str">
            <v>Computador marca Olidata S/Nº 011427-000002</v>
          </cell>
          <cell r="O2416" t="str">
            <v>EQUIPOS COMPUTACIONALES Y PERIFÉRICOS EN ARRIENDO</v>
          </cell>
          <cell r="P2416">
            <v>340000</v>
          </cell>
          <cell r="T2416" t="str">
            <v>Bueno</v>
          </cell>
          <cell r="U2416" t="str">
            <v>Olidata</v>
          </cell>
        </row>
        <row r="2417">
          <cell r="J2417" t="str">
            <v>NN-06-01-00-2409</v>
          </cell>
          <cell r="K2417" t="str">
            <v>SC-00265</v>
          </cell>
          <cell r="L2417" t="str">
            <v>NN-06-01-00-2409</v>
          </cell>
          <cell r="M2417" t="str">
            <v>Monitor Olidata Modelo W7006S S/Nº W7006S-8AE2354-01389A</v>
          </cell>
          <cell r="O2417" t="str">
            <v>EQUIPOS COMPUTACIONALES Y PERIFÉRICOS EN ARRIENDO</v>
          </cell>
          <cell r="P2417">
            <v>14000</v>
          </cell>
          <cell r="T2417" t="str">
            <v>Bueno</v>
          </cell>
          <cell r="U2417" t="str">
            <v>Olidata</v>
          </cell>
        </row>
        <row r="2418">
          <cell r="J2418" t="str">
            <v>NN-06-01-00-2410</v>
          </cell>
          <cell r="K2418" t="str">
            <v>SC-00266</v>
          </cell>
          <cell r="L2418" t="str">
            <v>NN-06-01-00-2410</v>
          </cell>
          <cell r="M2418" t="str">
            <v>Teclado Olidata Modelo K5108 S/Nº K51080903012210</v>
          </cell>
          <cell r="O2418" t="str">
            <v>EQUIPOS COMPUTACIONALES Y PERIFÉRICOS EN ARRIENDO</v>
          </cell>
          <cell r="P2418">
            <v>4000</v>
          </cell>
          <cell r="T2418" t="str">
            <v>Bueno</v>
          </cell>
          <cell r="U2418" t="str">
            <v>Olidata</v>
          </cell>
        </row>
        <row r="2419">
          <cell r="J2419" t="str">
            <v>NN-06-01-00-2411</v>
          </cell>
          <cell r="K2419" t="str">
            <v>SC-00267</v>
          </cell>
          <cell r="L2419" t="str">
            <v>NN-06-01-00-2411</v>
          </cell>
          <cell r="M2419" t="str">
            <v>Mouse marca Olidata</v>
          </cell>
          <cell r="O2419" t="str">
            <v>EQUIPOS COMPUTACIONALES Y PERIFÉRICOS EN ARRIENDO</v>
          </cell>
          <cell r="P2419">
            <v>3000</v>
          </cell>
          <cell r="T2419" t="str">
            <v>Bueno</v>
          </cell>
          <cell r="U2419" t="str">
            <v>Olidata</v>
          </cell>
        </row>
        <row r="2420">
          <cell r="J2420" t="str">
            <v>42-04-07-00-2412</v>
          </cell>
          <cell r="K2420" t="str">
            <v>SC-00268</v>
          </cell>
          <cell r="L2420" t="str">
            <v>42-04-07-00-2412</v>
          </cell>
          <cell r="M2420" t="str">
            <v>Dispensador de jabón</v>
          </cell>
          <cell r="O2420" t="str">
            <v>OTROS</v>
          </cell>
          <cell r="P2420">
            <v>17000</v>
          </cell>
          <cell r="T2420" t="str">
            <v>Bueno</v>
          </cell>
          <cell r="U2420" t="str">
            <v>N/T</v>
          </cell>
        </row>
        <row r="2421">
          <cell r="J2421" t="str">
            <v>FN-04-07-00-2413</v>
          </cell>
          <cell r="K2421" t="str">
            <v>SC-00269</v>
          </cell>
          <cell r="L2421" t="str">
            <v>FN-04-07-00-2413</v>
          </cell>
          <cell r="M2421" t="str">
            <v>Cortinas con diseños infantiles</v>
          </cell>
          <cell r="O2421" t="str">
            <v>OTROS FUNGIBLE / NOMINABLE</v>
          </cell>
          <cell r="P2421">
            <v>13000</v>
          </cell>
          <cell r="T2421" t="str">
            <v>Bueno</v>
          </cell>
          <cell r="U2421" t="str">
            <v>N/T</v>
          </cell>
        </row>
        <row r="2422">
          <cell r="J2422" t="str">
            <v>42-04-07-00-2414</v>
          </cell>
          <cell r="K2422" t="str">
            <v>SC-00270</v>
          </cell>
          <cell r="L2422" t="str">
            <v>42-04-07-00-2414</v>
          </cell>
          <cell r="M2422" t="str">
            <v>Porta cortinas metálico</v>
          </cell>
          <cell r="O2422" t="str">
            <v>OTROS</v>
          </cell>
          <cell r="P2422">
            <v>1500</v>
          </cell>
          <cell r="T2422" t="str">
            <v>Bueno</v>
          </cell>
          <cell r="U2422" t="str">
            <v>N/T</v>
          </cell>
        </row>
        <row r="2423">
          <cell r="J2423" t="str">
            <v>NN-06-01-00-2415</v>
          </cell>
          <cell r="K2423" t="str">
            <v>SC-00271</v>
          </cell>
          <cell r="L2423" t="str">
            <v>NN-06-01-00-2415</v>
          </cell>
          <cell r="M2423" t="str">
            <v>Computador marca Olidata S/Nº 011427-000002</v>
          </cell>
          <cell r="O2423" t="str">
            <v>EQUIPOS COMPUTACIONALES Y PERIFÉRICOS EN ARRIENDO</v>
          </cell>
          <cell r="P2423">
            <v>340000</v>
          </cell>
          <cell r="T2423" t="str">
            <v>Bueno</v>
          </cell>
          <cell r="U2423" t="str">
            <v>Olidata</v>
          </cell>
        </row>
        <row r="2424">
          <cell r="J2424" t="str">
            <v>NN-06-01-00-2416</v>
          </cell>
          <cell r="K2424" t="str">
            <v>SC-00272</v>
          </cell>
          <cell r="L2424" t="str">
            <v>NN-06-01-00-2416</v>
          </cell>
          <cell r="M2424" t="str">
            <v>Monitor Olidata Modelo W7006S S/Nº W7006S-8AE2354-01389A</v>
          </cell>
          <cell r="O2424" t="str">
            <v>EQUIPOS COMPUTACIONALES Y PERIFÉRICOS EN ARRIENDO</v>
          </cell>
          <cell r="P2424">
            <v>14000</v>
          </cell>
          <cell r="T2424" t="str">
            <v>Bueno</v>
          </cell>
          <cell r="U2424" t="str">
            <v>Olidata</v>
          </cell>
        </row>
        <row r="2425">
          <cell r="J2425" t="str">
            <v>NN-06-01-00-2417</v>
          </cell>
          <cell r="K2425" t="str">
            <v>SC-00273</v>
          </cell>
          <cell r="L2425" t="str">
            <v>NN-06-01-00-2417</v>
          </cell>
          <cell r="M2425" t="str">
            <v>Teclado Olidata Modelo K5108 S/Nº K51080903012210</v>
          </cell>
          <cell r="O2425" t="str">
            <v>EQUIPOS COMPUTACIONALES Y PERIFÉRICOS EN ARRIENDO</v>
          </cell>
          <cell r="P2425">
            <v>4000</v>
          </cell>
          <cell r="T2425" t="str">
            <v>Bueno</v>
          </cell>
          <cell r="U2425" t="str">
            <v>Olidata</v>
          </cell>
        </row>
        <row r="2426">
          <cell r="J2426" t="str">
            <v>NN-06-01-00-2418</v>
          </cell>
          <cell r="K2426" t="str">
            <v>SC-00274</v>
          </cell>
          <cell r="L2426" t="str">
            <v>NN-06-01-00-2418</v>
          </cell>
          <cell r="M2426" t="str">
            <v>Mouse marca Olidata</v>
          </cell>
          <cell r="O2426" t="str">
            <v>EQUIPOS COMPUTACIONALES Y PERIFÉRICOS EN ARRIENDO</v>
          </cell>
          <cell r="P2426">
            <v>3000</v>
          </cell>
          <cell r="T2426" t="str">
            <v>Bueno</v>
          </cell>
          <cell r="U2426" t="str">
            <v>Olidata</v>
          </cell>
        </row>
        <row r="2427">
          <cell r="J2427" t="str">
            <v>42-04-07-00-2419</v>
          </cell>
          <cell r="K2427" t="str">
            <v>SC-00275</v>
          </cell>
          <cell r="L2427" t="str">
            <v>42-04-07-00-2419</v>
          </cell>
          <cell r="M2427" t="str">
            <v>Dispensador de jabón</v>
          </cell>
          <cell r="O2427" t="str">
            <v>OTROS</v>
          </cell>
          <cell r="P2427">
            <v>17000</v>
          </cell>
          <cell r="T2427" t="str">
            <v>Bueno</v>
          </cell>
          <cell r="U2427" t="str">
            <v>N/T</v>
          </cell>
        </row>
        <row r="2428">
          <cell r="J2428" t="str">
            <v>42-04-07-00-2420</v>
          </cell>
          <cell r="K2428" t="str">
            <v>SC-00276</v>
          </cell>
          <cell r="L2428" t="str">
            <v>42-04-07-00-2420</v>
          </cell>
          <cell r="M2428" t="str">
            <v>Cortinas con diseños infantiles</v>
          </cell>
          <cell r="O2428" t="str">
            <v>OTROS</v>
          </cell>
          <cell r="P2428">
            <v>13000</v>
          </cell>
          <cell r="T2428" t="str">
            <v>Bueno</v>
          </cell>
          <cell r="U2428" t="str">
            <v>N/T</v>
          </cell>
        </row>
        <row r="2429">
          <cell r="J2429" t="str">
            <v>42-04-07-00-2421</v>
          </cell>
          <cell r="K2429" t="str">
            <v>SC-00277</v>
          </cell>
          <cell r="L2429" t="str">
            <v>42-04-07-00-2421</v>
          </cell>
          <cell r="M2429" t="str">
            <v>Porta cortinas metálico</v>
          </cell>
          <cell r="O2429" t="str">
            <v>OTROS</v>
          </cell>
          <cell r="P2429">
            <v>1500</v>
          </cell>
          <cell r="T2429" t="str">
            <v>Bueno</v>
          </cell>
          <cell r="U2429" t="str">
            <v>N/T</v>
          </cell>
        </row>
        <row r="2430">
          <cell r="J2430" t="str">
            <v>NN-06-01-00-2422</v>
          </cell>
          <cell r="K2430" t="str">
            <v>SC-00278</v>
          </cell>
          <cell r="L2430" t="str">
            <v>NN-06-01-00-2422</v>
          </cell>
          <cell r="M2430" t="str">
            <v>Computador Olidata S/Nº 010143-000026</v>
          </cell>
          <cell r="O2430" t="str">
            <v>EQUIPOS COMPUTACIONALES Y PERIFÉRICOS EN ARRIENDO</v>
          </cell>
          <cell r="P2430">
            <v>340000</v>
          </cell>
          <cell r="T2430" t="str">
            <v>Bueno</v>
          </cell>
          <cell r="U2430" t="str">
            <v>Olidata</v>
          </cell>
        </row>
        <row r="2431">
          <cell r="J2431" t="str">
            <v>NN-06-01-00-2423</v>
          </cell>
          <cell r="K2431" t="str">
            <v>SC-00279</v>
          </cell>
          <cell r="L2431" t="str">
            <v>NN-06-01-00-2423</v>
          </cell>
          <cell r="M2431" t="str">
            <v>Monitor LCD Olidata 17" Mod. 7005L11 S/Nº 7005L11N-8302733-00707E</v>
          </cell>
          <cell r="O2431" t="str">
            <v>EQUIPOS COMPUTACIONALES Y PERIFÉRICOS EN ARRIENDO</v>
          </cell>
          <cell r="P2431">
            <v>14000</v>
          </cell>
          <cell r="T2431" t="str">
            <v>Bueno</v>
          </cell>
          <cell r="U2431" t="str">
            <v>Olidata</v>
          </cell>
        </row>
        <row r="2432">
          <cell r="J2432" t="str">
            <v>NN-06-01-00-2424</v>
          </cell>
          <cell r="K2432" t="str">
            <v>SC-00280</v>
          </cell>
          <cell r="L2432" t="str">
            <v>NN-06-01-00-2424</v>
          </cell>
          <cell r="M2432" t="str">
            <v>Teclado Olidata Mod. K7563 S/Nº K75630708002716</v>
          </cell>
          <cell r="O2432" t="str">
            <v>EQUIPOS COMPUTACIONALES Y PERIFÉRICOS EN ARRIENDO</v>
          </cell>
          <cell r="P2432">
            <v>4000</v>
          </cell>
          <cell r="T2432" t="str">
            <v>Bueno</v>
          </cell>
          <cell r="U2432" t="str">
            <v>Olidata</v>
          </cell>
        </row>
        <row r="2433">
          <cell r="J2433" t="str">
            <v>NN-06-01-00-2425</v>
          </cell>
          <cell r="K2433" t="str">
            <v>SC-00281</v>
          </cell>
          <cell r="L2433" t="str">
            <v>NN-06-01-00-2425</v>
          </cell>
          <cell r="M2433" t="str">
            <v>Mouse Olidata Mod. KM 8920</v>
          </cell>
          <cell r="O2433" t="str">
            <v>EQUIPOS COMPUTACIONALES Y PERIFÉRICOS EN ARRIENDO</v>
          </cell>
          <cell r="P2433">
            <v>3000</v>
          </cell>
          <cell r="T2433" t="str">
            <v>Bueno</v>
          </cell>
          <cell r="U2433" t="str">
            <v>Olidata</v>
          </cell>
        </row>
        <row r="2434">
          <cell r="J2434" t="str">
            <v>42-04-07-00-2426</v>
          </cell>
          <cell r="K2434" t="str">
            <v>SC-00282</v>
          </cell>
          <cell r="L2434" t="str">
            <v>42-04-07-00-2426</v>
          </cell>
          <cell r="M2434" t="str">
            <v>Dispensador de jabón</v>
          </cell>
          <cell r="O2434" t="str">
            <v>OTROS</v>
          </cell>
          <cell r="P2434">
            <v>17000</v>
          </cell>
          <cell r="T2434" t="str">
            <v>Bueno</v>
          </cell>
          <cell r="U2434" t="str">
            <v>B</v>
          </cell>
        </row>
        <row r="2435">
          <cell r="J2435" t="str">
            <v>42-04-07-00-2427</v>
          </cell>
          <cell r="K2435" t="str">
            <v>SC-00283</v>
          </cell>
          <cell r="L2435" t="str">
            <v>42-04-07-00-2427</v>
          </cell>
          <cell r="M2435" t="str">
            <v>Porta cortinas</v>
          </cell>
          <cell r="O2435" t="str">
            <v>OTROS</v>
          </cell>
          <cell r="P2435">
            <v>1500</v>
          </cell>
          <cell r="T2435" t="str">
            <v>Bueno</v>
          </cell>
          <cell r="U2435" t="str">
            <v>B</v>
          </cell>
        </row>
        <row r="2436">
          <cell r="J2436" t="str">
            <v>FN-04-07-00-2428</v>
          </cell>
          <cell r="K2436" t="str">
            <v>SC-00284</v>
          </cell>
          <cell r="L2436" t="str">
            <v>FN-04-07-00-2428</v>
          </cell>
          <cell r="M2436" t="str">
            <v>Cortinas motivos infantiles</v>
          </cell>
          <cell r="O2436" t="str">
            <v>OTROS FUNGIBLE / NOMINABLE</v>
          </cell>
          <cell r="P2436">
            <v>12000</v>
          </cell>
          <cell r="T2436" t="str">
            <v>Bueno</v>
          </cell>
          <cell r="U2436" t="str">
            <v>B</v>
          </cell>
        </row>
        <row r="2437">
          <cell r="J2437" t="str">
            <v>42-04-07-00-2429</v>
          </cell>
          <cell r="K2437" t="str">
            <v>SC-00285</v>
          </cell>
          <cell r="L2437" t="str">
            <v>42-04-07-00-2429</v>
          </cell>
          <cell r="M2437" t="str">
            <v>Papelero plástico color rojo</v>
          </cell>
          <cell r="O2437" t="str">
            <v>OTROS</v>
          </cell>
          <cell r="P2437">
            <v>3000</v>
          </cell>
          <cell r="T2437" t="str">
            <v>Bueno</v>
          </cell>
          <cell r="U2437" t="str">
            <v>B</v>
          </cell>
        </row>
        <row r="2438">
          <cell r="J2438" t="str">
            <v>42-04-07-00-2430</v>
          </cell>
          <cell r="K2438" t="str">
            <v>SC-00286</v>
          </cell>
          <cell r="L2438" t="str">
            <v>42-04-07-00-2430</v>
          </cell>
          <cell r="M2438" t="str">
            <v>Dispensador papel absorvente marca Elite ( Donado Dra. Frantzen )</v>
          </cell>
          <cell r="O2438" t="str">
            <v>OTROS</v>
          </cell>
          <cell r="P2438">
            <v>17000</v>
          </cell>
          <cell r="T2438" t="str">
            <v>Bueno</v>
          </cell>
          <cell r="U2438" t="str">
            <v>N/T</v>
          </cell>
        </row>
        <row r="2439">
          <cell r="J2439" t="str">
            <v>42-05-01-01-2431</v>
          </cell>
          <cell r="K2439" t="str">
            <v>SC-00287</v>
          </cell>
          <cell r="L2439" t="str">
            <v>42-05-01-01-2431</v>
          </cell>
          <cell r="M2439" t="str">
            <v>Perforador marca Maped chico color azul</v>
          </cell>
          <cell r="N2439">
            <v>1</v>
          </cell>
          <cell r="O2439" t="str">
            <v>EQUIPO DE OFICINA</v>
          </cell>
          <cell r="P2439">
            <v>3000</v>
          </cell>
          <cell r="T2439" t="str">
            <v>Bueno</v>
          </cell>
          <cell r="U2439" t="str">
            <v>Maped</v>
          </cell>
        </row>
        <row r="2440">
          <cell r="J2440" t="str">
            <v>42-05-01-01-2432</v>
          </cell>
          <cell r="K2440" t="str">
            <v>SC-00288</v>
          </cell>
          <cell r="L2440" t="str">
            <v>42-05-01-01-2432</v>
          </cell>
          <cell r="M2440" t="str">
            <v>Corchetera chica marca Torre</v>
          </cell>
          <cell r="O2440" t="str">
            <v>EQUIPO DE OFICINA</v>
          </cell>
          <cell r="P2440">
            <v>1500</v>
          </cell>
          <cell r="T2440" t="str">
            <v>Bueno</v>
          </cell>
          <cell r="U2440" t="str">
            <v>Torre</v>
          </cell>
        </row>
        <row r="2441">
          <cell r="J2441" t="str">
            <v>42-05-01-01-2433</v>
          </cell>
          <cell r="K2441" t="str">
            <v>SC-00289</v>
          </cell>
          <cell r="L2441" t="str">
            <v>42-05-01-01-2433</v>
          </cell>
          <cell r="M2441" t="str">
            <v>Corchetera grande Torre color rojo/negro</v>
          </cell>
          <cell r="O2441" t="str">
            <v>EQUIPO DE OFICINA</v>
          </cell>
          <cell r="P2441">
            <v>3500</v>
          </cell>
          <cell r="T2441" t="str">
            <v>Bueno</v>
          </cell>
          <cell r="U2441" t="str">
            <v>N/T</v>
          </cell>
        </row>
        <row r="2442">
          <cell r="J2442" t="str">
            <v>FN-04-07-00-2434</v>
          </cell>
          <cell r="K2442" t="str">
            <v>SC-00290</v>
          </cell>
          <cell r="L2442" t="str">
            <v>FN-04-07-00-2434</v>
          </cell>
          <cell r="M2442" t="str">
            <v>Porta cortinas metálico</v>
          </cell>
          <cell r="O2442" t="str">
            <v>OTROS FUNGIBLE / NOMINABLE</v>
          </cell>
          <cell r="P2442">
            <v>1500</v>
          </cell>
          <cell r="T2442" t="str">
            <v>Bueno</v>
          </cell>
          <cell r="U2442" t="str">
            <v>N/T</v>
          </cell>
        </row>
        <row r="2443">
          <cell r="J2443" t="str">
            <v>FN-04-07-00-2435</v>
          </cell>
          <cell r="K2443" t="str">
            <v>SC-00291</v>
          </cell>
          <cell r="L2443" t="str">
            <v>FN-04-07-00-2435</v>
          </cell>
          <cell r="M2443" t="str">
            <v>Cortinas de chinz color mantequilla</v>
          </cell>
          <cell r="O2443" t="str">
            <v>OTROS FUNGIBLE / NOMINABLE</v>
          </cell>
          <cell r="P2443">
            <v>12000</v>
          </cell>
          <cell r="T2443" t="str">
            <v>Bueno</v>
          </cell>
          <cell r="U2443" t="str">
            <v>N/T</v>
          </cell>
        </row>
        <row r="2444">
          <cell r="J2444" t="str">
            <v>42-05-02-06-2436</v>
          </cell>
          <cell r="K2444" t="str">
            <v>SC-00292</v>
          </cell>
          <cell r="L2444" t="str">
            <v>42-05-02-06-2436</v>
          </cell>
          <cell r="M2444" t="str">
            <v>Balde lavado instrumental azul con tapa blanca</v>
          </cell>
          <cell r="O2444" t="str">
            <v>HERRAMIENTAS</v>
          </cell>
          <cell r="P2444">
            <v>25000</v>
          </cell>
          <cell r="T2444" t="str">
            <v>Bueno</v>
          </cell>
          <cell r="U2444" t="str">
            <v>N/T</v>
          </cell>
        </row>
        <row r="2445">
          <cell r="J2445" t="str">
            <v>42-05-02-06-2437</v>
          </cell>
          <cell r="K2445" t="str">
            <v>SC-00293</v>
          </cell>
          <cell r="L2445" t="str">
            <v>42-05-02-06-2437</v>
          </cell>
          <cell r="M2445" t="str">
            <v>Balde lavado instrumental verde con tapa blanca</v>
          </cell>
          <cell r="O2445" t="str">
            <v>HERRAMIENTAS</v>
          </cell>
          <cell r="P2445">
            <v>25000</v>
          </cell>
          <cell r="T2445" t="str">
            <v>Bueno</v>
          </cell>
          <cell r="U2445" t="str">
            <v>N/T</v>
          </cell>
        </row>
        <row r="2446">
          <cell r="J2446" t="str">
            <v>42-05-02-06-2438</v>
          </cell>
          <cell r="K2446" t="str">
            <v>SC-00294</v>
          </cell>
          <cell r="L2446" t="str">
            <v>42-05-02-06-2438</v>
          </cell>
          <cell r="M2446" t="str">
            <v xml:space="preserve">Balde lavado instrumental verde  </v>
          </cell>
          <cell r="O2446" t="str">
            <v>HERRAMIENTAS</v>
          </cell>
          <cell r="P2446">
            <v>25000</v>
          </cell>
          <cell r="T2446" t="str">
            <v>Bueno</v>
          </cell>
          <cell r="U2446" t="str">
            <v>N/T</v>
          </cell>
        </row>
        <row r="2447">
          <cell r="J2447" t="str">
            <v>42-05-02-01-2439</v>
          </cell>
          <cell r="K2447" t="str">
            <v>SC-00295</v>
          </cell>
          <cell r="L2447" t="str">
            <v>42-05-02-01-2439</v>
          </cell>
          <cell r="M2447" t="str">
            <v>Abreboca</v>
          </cell>
          <cell r="O2447" t="str">
            <v>EQUIPOS CLINICOS</v>
          </cell>
          <cell r="P2447">
            <v>15000</v>
          </cell>
          <cell r="T2447" t="str">
            <v>Bueno</v>
          </cell>
          <cell r="U2447" t="str">
            <v>N/T</v>
          </cell>
        </row>
        <row r="2448">
          <cell r="J2448" t="str">
            <v>FN-05-02-01-2440</v>
          </cell>
          <cell r="K2448" t="str">
            <v>SC-00296</v>
          </cell>
          <cell r="L2448" t="str">
            <v>FN-05-02-01-2440</v>
          </cell>
          <cell r="M2448" t="str">
            <v>Baja lengua</v>
          </cell>
          <cell r="O2448" t="str">
            <v>EQUIPOS CLINICOS FUNGIBLE / NOMINABLE</v>
          </cell>
          <cell r="P2448">
            <v>12000</v>
          </cell>
          <cell r="T2448" t="str">
            <v>Bueno</v>
          </cell>
          <cell r="U2448" t="str">
            <v>N/T</v>
          </cell>
        </row>
        <row r="2449">
          <cell r="J2449" t="str">
            <v>FN-05-02-01-2441</v>
          </cell>
          <cell r="K2449" t="str">
            <v>SC-00297</v>
          </cell>
          <cell r="L2449" t="str">
            <v>FN-05-02-01-2441</v>
          </cell>
          <cell r="M2449" t="str">
            <v>Bruñidores de amalgama doble de bolita</v>
          </cell>
          <cell r="O2449" t="str">
            <v>EQUIPOS CLINICOS FUNGIBLE / NOMINABLE</v>
          </cell>
          <cell r="P2449">
            <v>5000</v>
          </cell>
          <cell r="T2449" t="str">
            <v>Bueno</v>
          </cell>
          <cell r="U2449" t="str">
            <v>N/T</v>
          </cell>
        </row>
        <row r="2450">
          <cell r="J2450" t="str">
            <v>FN-05-02-01-2442</v>
          </cell>
          <cell r="K2450" t="str">
            <v>SC-00298</v>
          </cell>
          <cell r="L2450" t="str">
            <v>FN-05-02-01-2442</v>
          </cell>
          <cell r="M2450" t="str">
            <v>Bruñidores simple de bolita</v>
          </cell>
          <cell r="O2450" t="str">
            <v>EQUIPOS CLINICOS FUNGIBLE / NOMINABLE</v>
          </cell>
          <cell r="P2450">
            <v>15000</v>
          </cell>
          <cell r="T2450" t="str">
            <v>Bueno</v>
          </cell>
          <cell r="U2450" t="str">
            <v>N/T</v>
          </cell>
        </row>
        <row r="2451">
          <cell r="J2451" t="str">
            <v>FN-05-02-01-2443</v>
          </cell>
          <cell r="K2451" t="str">
            <v>SC-00299</v>
          </cell>
          <cell r="L2451" t="str">
            <v>FN-05-02-01-2443</v>
          </cell>
          <cell r="M2451" t="str">
            <v>Bruñidores simple, espátula y bolita</v>
          </cell>
          <cell r="O2451" t="str">
            <v>EQUIPOS CLINICOS FUNGIBLE / NOMINABLE</v>
          </cell>
          <cell r="P2451">
            <v>7500</v>
          </cell>
          <cell r="T2451" t="str">
            <v>Bueno</v>
          </cell>
          <cell r="U2451" t="str">
            <v>N/T</v>
          </cell>
        </row>
        <row r="2452">
          <cell r="J2452" t="str">
            <v>42-05-02-01-2444</v>
          </cell>
          <cell r="K2452" t="str">
            <v>SC-00300</v>
          </cell>
          <cell r="L2452" t="str">
            <v>42-05-02-01-2444</v>
          </cell>
          <cell r="M2452" t="str">
            <v>Cinceles para esmalte</v>
          </cell>
          <cell r="O2452" t="str">
            <v>EQUIPOS CLINICOS</v>
          </cell>
          <cell r="P2452">
            <v>6000</v>
          </cell>
          <cell r="T2452" t="str">
            <v>Bueno</v>
          </cell>
          <cell r="U2452" t="str">
            <v>N/T</v>
          </cell>
        </row>
        <row r="2453">
          <cell r="J2453" t="str">
            <v>42-04-07-00-2445</v>
          </cell>
          <cell r="K2453" t="str">
            <v>SC-00301</v>
          </cell>
          <cell r="L2453" t="str">
            <v>42-04-07-00-2445</v>
          </cell>
          <cell r="M2453" t="str">
            <v>Condensador para relleno de raíz</v>
          </cell>
          <cell r="O2453" t="str">
            <v>OTROS</v>
          </cell>
          <cell r="P2453">
            <v>1200</v>
          </cell>
          <cell r="T2453" t="str">
            <v>Bueno</v>
          </cell>
          <cell r="U2453" t="str">
            <v>N/T</v>
          </cell>
        </row>
        <row r="2454">
          <cell r="J2454" t="str">
            <v>FN-05-02-01-2446</v>
          </cell>
          <cell r="K2454" t="str">
            <v>SC-00302</v>
          </cell>
          <cell r="L2454" t="str">
            <v>FN-05-02-01-2446</v>
          </cell>
          <cell r="M2454" t="str">
            <v>Condensadores para amalgama doble extremo</v>
          </cell>
          <cell r="O2454" t="str">
            <v>EQUIPOS CLINICOS FUNGIBLE / NOMINABLE</v>
          </cell>
          <cell r="P2454">
            <v>5000</v>
          </cell>
          <cell r="T2454" t="str">
            <v>Bueno</v>
          </cell>
          <cell r="U2454" t="str">
            <v>N/T</v>
          </cell>
        </row>
        <row r="2455">
          <cell r="J2455" t="str">
            <v>42-05-02-01-2447</v>
          </cell>
          <cell r="K2455" t="str">
            <v>SC-00303</v>
          </cell>
          <cell r="L2455" t="str">
            <v>42-05-02-01-2447</v>
          </cell>
          <cell r="M2455" t="str">
            <v>Cuchareta de absceso ( elevador )</v>
          </cell>
          <cell r="O2455" t="str">
            <v>EQUIPOS CLINICOS</v>
          </cell>
          <cell r="P2455">
            <v>15000</v>
          </cell>
          <cell r="T2455" t="str">
            <v>Bueno</v>
          </cell>
          <cell r="U2455" t="str">
            <v>N/T</v>
          </cell>
        </row>
        <row r="2456">
          <cell r="J2456" t="str">
            <v>FN-05-02-01-2448</v>
          </cell>
          <cell r="K2456" t="str">
            <v>SC-00304</v>
          </cell>
          <cell r="L2456" t="str">
            <v>FN-05-02-01-2448</v>
          </cell>
          <cell r="M2456" t="str">
            <v>Cucharetas absceso curva lisa</v>
          </cell>
          <cell r="O2456" t="str">
            <v>EQUIPOS CLINICOS FUNGIBLE / NOMINABLE</v>
          </cell>
          <cell r="P2456">
            <v>10000</v>
          </cell>
          <cell r="T2456" t="str">
            <v>Bueno</v>
          </cell>
          <cell r="U2456" t="str">
            <v>N/T</v>
          </cell>
        </row>
        <row r="2457">
          <cell r="J2457" t="str">
            <v>FN-05-02-01-2449</v>
          </cell>
          <cell r="K2457" t="str">
            <v>SC-00305</v>
          </cell>
          <cell r="L2457" t="str">
            <v>FN-05-02-01-2449</v>
          </cell>
          <cell r="M2457" t="str">
            <v>Cucharetas absceso rectas doble extremo</v>
          </cell>
          <cell r="O2457" t="str">
            <v>EQUIPOS CLINICOS FUNGIBLE / NOMINABLE</v>
          </cell>
          <cell r="P2457">
            <v>12000</v>
          </cell>
          <cell r="T2457" t="str">
            <v>Bueno</v>
          </cell>
          <cell r="U2457" t="str">
            <v>N/T</v>
          </cell>
        </row>
        <row r="2458">
          <cell r="J2458" t="str">
            <v>FN-05-02-01-2450</v>
          </cell>
          <cell r="K2458" t="str">
            <v>SC-00306</v>
          </cell>
          <cell r="L2458" t="str">
            <v>FN-05-02-01-2450</v>
          </cell>
          <cell r="M2458" t="str">
            <v>Cucharetas caries 1 extremo</v>
          </cell>
          <cell r="O2458" t="str">
            <v>EQUIPOS CLINICOS FUNGIBLE / NOMINABLE</v>
          </cell>
          <cell r="P2458">
            <v>12000</v>
          </cell>
          <cell r="T2458" t="str">
            <v>Bueno</v>
          </cell>
          <cell r="U2458" t="str">
            <v>N/T</v>
          </cell>
        </row>
        <row r="2459">
          <cell r="J2459" t="str">
            <v>FN-05-02-01-2451</v>
          </cell>
          <cell r="K2459" t="str">
            <v>SC-00307</v>
          </cell>
          <cell r="L2459" t="str">
            <v>FN-05-02-01-2451</v>
          </cell>
          <cell r="M2459" t="str">
            <v>Cucharetas de caries extremo doble</v>
          </cell>
          <cell r="O2459" t="str">
            <v>EQUIPOS CLINICOS FUNGIBLE / NOMINABLE</v>
          </cell>
          <cell r="P2459">
            <v>12000</v>
          </cell>
          <cell r="T2459" t="str">
            <v>Bueno</v>
          </cell>
          <cell r="U2459" t="str">
            <v>N/T</v>
          </cell>
        </row>
        <row r="2460">
          <cell r="J2460" t="str">
            <v>FN-05-02-01-2452</v>
          </cell>
          <cell r="K2460" t="str">
            <v>SC-00308</v>
          </cell>
          <cell r="L2460" t="str">
            <v>FN-05-02-01-2452</v>
          </cell>
          <cell r="M2460" t="str">
            <v>Cucharetas doble curva alveolo</v>
          </cell>
          <cell r="O2460" t="str">
            <v>EQUIPOS CLINICOS FUNGIBLE / NOMINABLE</v>
          </cell>
          <cell r="P2460">
            <v>12000</v>
          </cell>
          <cell r="T2460" t="str">
            <v>Bueno</v>
          </cell>
          <cell r="U2460" t="str">
            <v>N/T</v>
          </cell>
        </row>
        <row r="2461">
          <cell r="J2461" t="str">
            <v>42-05-02-01-2453</v>
          </cell>
          <cell r="K2461" t="str">
            <v>SC-00309</v>
          </cell>
          <cell r="L2461" t="str">
            <v>42-05-02-01-2453</v>
          </cell>
          <cell r="M2461" t="str">
            <v>Dosificador de amalgama color café</v>
          </cell>
          <cell r="O2461" t="str">
            <v>EQUIPOS CLINICOS</v>
          </cell>
          <cell r="P2461">
            <v>7500</v>
          </cell>
          <cell r="T2461" t="str">
            <v>Bueno</v>
          </cell>
          <cell r="U2461" t="str">
            <v>N/T</v>
          </cell>
        </row>
        <row r="2462">
          <cell r="J2462" t="str">
            <v>FN-05-02-01-2454</v>
          </cell>
          <cell r="K2462" t="str">
            <v>SC-00310</v>
          </cell>
          <cell r="L2462" t="str">
            <v>FN-05-02-01-2454</v>
          </cell>
          <cell r="M2462" t="str">
            <v xml:space="preserve">Dosificador de mercurio </v>
          </cell>
          <cell r="O2462" t="str">
            <v>EQUIPOS CLINICOS FUNGIBLE / NOMINABLE</v>
          </cell>
          <cell r="P2462">
            <v>475000</v>
          </cell>
          <cell r="T2462" t="str">
            <v>Bueno</v>
          </cell>
          <cell r="U2462" t="str">
            <v>N/T</v>
          </cell>
        </row>
        <row r="2463">
          <cell r="J2463" t="str">
            <v>FN-05-02-01-2455</v>
          </cell>
          <cell r="K2463" t="str">
            <v>SC-00311</v>
          </cell>
          <cell r="L2463" t="str">
            <v>FN-05-02-01-2455</v>
          </cell>
          <cell r="M2463" t="str">
            <v xml:space="preserve">Elevador recto universal       </v>
          </cell>
          <cell r="O2463" t="str">
            <v>EQUIPOS CLINICOS FUNGIBLE / NOMINABLE</v>
          </cell>
          <cell r="P2463">
            <v>7500</v>
          </cell>
          <cell r="T2463" t="str">
            <v>Bueno</v>
          </cell>
          <cell r="U2463" t="str">
            <v>N/T</v>
          </cell>
        </row>
        <row r="2464">
          <cell r="J2464" t="str">
            <v>FN-05-02-01-2456</v>
          </cell>
          <cell r="K2464" t="str">
            <v>SC-00312</v>
          </cell>
          <cell r="L2464" t="str">
            <v>FN-05-02-01-2456</v>
          </cell>
          <cell r="M2464" t="str">
            <v>Elevadores curvos cortos</v>
          </cell>
          <cell r="O2464" t="str">
            <v>EQUIPOS CLINICOS FUNGIBLE / NOMINABLE</v>
          </cell>
          <cell r="P2464">
            <v>12000</v>
          </cell>
          <cell r="T2464" t="str">
            <v>Bueno</v>
          </cell>
          <cell r="U2464" t="str">
            <v>N/T</v>
          </cell>
        </row>
        <row r="2465">
          <cell r="J2465" t="str">
            <v>FN-05-02-01-2457</v>
          </cell>
          <cell r="K2465" t="str">
            <v>SC-00313</v>
          </cell>
          <cell r="L2465" t="str">
            <v>FN-05-02-01-2457</v>
          </cell>
          <cell r="M2465" t="str">
            <v>Elevadores curvos largos</v>
          </cell>
          <cell r="O2465" t="str">
            <v>EQUIPOS CLINICOS FUNGIBLE / NOMINABLE</v>
          </cell>
          <cell r="P2465">
            <v>12000</v>
          </cell>
          <cell r="T2465" t="str">
            <v>Bueno</v>
          </cell>
          <cell r="U2465" t="str">
            <v>N/T</v>
          </cell>
        </row>
        <row r="2466">
          <cell r="J2466" t="str">
            <v>FN-05-02-01-2458</v>
          </cell>
          <cell r="K2466" t="str">
            <v>SC-00314</v>
          </cell>
          <cell r="L2466" t="str">
            <v>FN-05-02-01-2458</v>
          </cell>
          <cell r="M2466" t="str">
            <v>Elevadores rectos finos</v>
          </cell>
          <cell r="O2466" t="str">
            <v>EQUIPOS CLINICOS FUNGIBLE / NOMINABLE</v>
          </cell>
          <cell r="P2466">
            <v>12000</v>
          </cell>
          <cell r="T2466" t="str">
            <v>Bueno</v>
          </cell>
          <cell r="U2466" t="str">
            <v>N/T</v>
          </cell>
        </row>
        <row r="2467">
          <cell r="J2467" t="str">
            <v>FN-05-02-06-2459</v>
          </cell>
          <cell r="K2467" t="str">
            <v>SC-00315</v>
          </cell>
          <cell r="L2467" t="str">
            <v>FN-05-02-06-2459</v>
          </cell>
          <cell r="M2467" t="str">
            <v>Espátulas para cemento doble</v>
          </cell>
          <cell r="O2467" t="str">
            <v>HERRAMIENTAS FUNGIBLE / NOMINABLE</v>
          </cell>
          <cell r="P2467">
            <v>7000</v>
          </cell>
          <cell r="T2467" t="str">
            <v>Bueno</v>
          </cell>
          <cell r="U2467" t="str">
            <v>N/T</v>
          </cell>
        </row>
        <row r="2468">
          <cell r="J2468" t="str">
            <v>FN-05-02-06-2460</v>
          </cell>
          <cell r="K2468" t="str">
            <v>SC-00316</v>
          </cell>
          <cell r="L2468" t="str">
            <v>FN-05-02-06-2460</v>
          </cell>
          <cell r="M2468" t="str">
            <v>Espátulas para cemento simple</v>
          </cell>
          <cell r="O2468" t="str">
            <v>HERRAMIENTAS FUNGIBLE / NOMINABLE</v>
          </cell>
          <cell r="P2468">
            <v>6500</v>
          </cell>
          <cell r="T2468" t="str">
            <v>Bueno</v>
          </cell>
          <cell r="U2468" t="str">
            <v>N/T</v>
          </cell>
        </row>
        <row r="2469">
          <cell r="J2469" t="str">
            <v>42-05-02-01-2461</v>
          </cell>
          <cell r="K2469" t="str">
            <v>SC-00317</v>
          </cell>
          <cell r="L2469" t="str">
            <v>42-05-02-01-2461</v>
          </cell>
          <cell r="M2469" t="str">
            <v>Eyectores de saliva</v>
          </cell>
          <cell r="O2469" t="str">
            <v>EQUIPOS CLINICOS</v>
          </cell>
          <cell r="P2469">
            <v>6500</v>
          </cell>
          <cell r="T2469" t="str">
            <v>Bueno</v>
          </cell>
          <cell r="U2469" t="str">
            <v>N/T</v>
          </cell>
        </row>
        <row r="2470">
          <cell r="J2470" t="str">
            <v>42-05-02-01-2462</v>
          </cell>
          <cell r="K2470" t="str">
            <v>SC-00318</v>
          </cell>
          <cell r="L2470" t="str">
            <v>42-05-02-01-2462</v>
          </cell>
          <cell r="M2470" t="str">
            <v>Fórcep “S” Infantil</v>
          </cell>
          <cell r="O2470" t="str">
            <v>EQUIPOS CLINICOS</v>
          </cell>
          <cell r="P2470">
            <v>5000</v>
          </cell>
          <cell r="T2470" t="str">
            <v>Bueno</v>
          </cell>
          <cell r="U2470" t="str">
            <v>N/T</v>
          </cell>
        </row>
        <row r="2471">
          <cell r="J2471" t="str">
            <v>FN-05-02-01-2463</v>
          </cell>
          <cell r="K2471" t="str">
            <v>SC-00319</v>
          </cell>
          <cell r="L2471" t="str">
            <v>FN-05-02-01-2463</v>
          </cell>
          <cell r="M2471" t="str">
            <v>Fórcep “S” Itálicos finos</v>
          </cell>
          <cell r="O2471" t="str">
            <v>EQUIPOS CLINICOS FUNGIBLE / NOMINABLE</v>
          </cell>
          <cell r="P2471">
            <v>5000</v>
          </cell>
          <cell r="T2471" t="str">
            <v>Bueno</v>
          </cell>
          <cell r="U2471" t="str">
            <v>N/T</v>
          </cell>
        </row>
        <row r="2472">
          <cell r="J2472" t="str">
            <v>FN-05-02-01-2464</v>
          </cell>
          <cell r="K2472" t="str">
            <v>SC-00320</v>
          </cell>
          <cell r="L2472" t="str">
            <v>FN-05-02-01-2464</v>
          </cell>
          <cell r="M2472" t="str">
            <v>Fórcep “S” Itálicos gruesos</v>
          </cell>
          <cell r="O2472" t="str">
            <v>EQUIPOS CLINICOS FUNGIBLE / NOMINABLE</v>
          </cell>
          <cell r="P2472">
            <v>5000</v>
          </cell>
          <cell r="T2472" t="str">
            <v>Bueno</v>
          </cell>
          <cell r="U2472" t="str">
            <v>N/T</v>
          </cell>
        </row>
        <row r="2473">
          <cell r="J2473" t="str">
            <v>FN-05-02-01-2465</v>
          </cell>
          <cell r="K2473" t="str">
            <v>SC-00321</v>
          </cell>
          <cell r="L2473" t="str">
            <v>FN-05-02-01-2465</v>
          </cell>
          <cell r="M2473" t="str">
            <v>Fórcep bayoneta</v>
          </cell>
          <cell r="O2473" t="str">
            <v>EQUIPOS CLINICOS FUNGIBLE / NOMINABLE</v>
          </cell>
          <cell r="P2473">
            <v>5000</v>
          </cell>
          <cell r="T2473" t="str">
            <v>Bueno</v>
          </cell>
          <cell r="U2473" t="str">
            <v>N/T</v>
          </cell>
        </row>
        <row r="2474">
          <cell r="J2474" t="str">
            <v>FN-05-02-01-2466</v>
          </cell>
          <cell r="K2474" t="str">
            <v>SC-00322</v>
          </cell>
          <cell r="L2474" t="str">
            <v>FN-05-02-01-2466</v>
          </cell>
          <cell r="M2474" t="str">
            <v xml:space="preserve">Fórcep bayoneta infantil </v>
          </cell>
          <cell r="O2474" t="str">
            <v>EQUIPOS CLINICOS FUNGIBLE / NOMINABLE</v>
          </cell>
          <cell r="P2474">
            <v>5000</v>
          </cell>
          <cell r="T2474" t="str">
            <v>Bueno</v>
          </cell>
          <cell r="U2474" t="str">
            <v>N/T</v>
          </cell>
        </row>
        <row r="2475">
          <cell r="J2475" t="str">
            <v>FN-05-02-01-2467</v>
          </cell>
          <cell r="K2475" t="str">
            <v>SC-00323</v>
          </cell>
          <cell r="L2475" t="str">
            <v>FN-05-02-01-2467</v>
          </cell>
          <cell r="M2475" t="str">
            <v>Fórcep curvos sobre plano molares niños</v>
          </cell>
          <cell r="O2475" t="str">
            <v>EQUIPOS CLINICOS FUNGIBLE / NOMINABLE</v>
          </cell>
          <cell r="P2475">
            <v>8000</v>
          </cell>
          <cell r="T2475" t="str">
            <v>Bueno</v>
          </cell>
          <cell r="U2475" t="str">
            <v>N/T</v>
          </cell>
        </row>
        <row r="2476">
          <cell r="J2476" t="str">
            <v>FN-05-02-01-2468</v>
          </cell>
          <cell r="K2476" t="str">
            <v>SC-00324</v>
          </cell>
          <cell r="L2476" t="str">
            <v>FN-05-02-01-2468</v>
          </cell>
          <cell r="M2476" t="str">
            <v>Fórcep ojo de buey</v>
          </cell>
          <cell r="O2476" t="str">
            <v>EQUIPOS CLINICOS FUNGIBLE / NOMINABLE</v>
          </cell>
          <cell r="P2476">
            <v>6500</v>
          </cell>
          <cell r="T2476" t="str">
            <v>Bueno</v>
          </cell>
          <cell r="U2476" t="str">
            <v>N/T</v>
          </cell>
        </row>
        <row r="2477">
          <cell r="J2477" t="str">
            <v>FN-05-02-01-2469</v>
          </cell>
          <cell r="K2477" t="str">
            <v>SC-00325</v>
          </cell>
          <cell r="L2477" t="str">
            <v>FN-05-02-01-2469</v>
          </cell>
          <cell r="M2477" t="str">
            <v>Fórcep para raíces</v>
          </cell>
          <cell r="O2477" t="str">
            <v>EQUIPOS CLINICOS FUNGIBLE / NOMINABLE</v>
          </cell>
          <cell r="P2477">
            <v>6000</v>
          </cell>
          <cell r="T2477" t="str">
            <v>Bueno</v>
          </cell>
          <cell r="U2477" t="str">
            <v>N/T</v>
          </cell>
        </row>
        <row r="2478">
          <cell r="J2478" t="str">
            <v>FN-05-02-01-2470</v>
          </cell>
          <cell r="K2478" t="str">
            <v>SC-00326</v>
          </cell>
          <cell r="L2478" t="str">
            <v>FN-05-02-01-2470</v>
          </cell>
          <cell r="M2478" t="str">
            <v>Fórcep pico de loro finos</v>
          </cell>
          <cell r="O2478" t="str">
            <v>EQUIPOS CLINICOS FUNGIBLE / NOMINABLE</v>
          </cell>
          <cell r="P2478">
            <v>7000</v>
          </cell>
          <cell r="T2478" t="str">
            <v>Bueno</v>
          </cell>
          <cell r="U2478" t="str">
            <v>N/T</v>
          </cell>
        </row>
        <row r="2479">
          <cell r="J2479" t="str">
            <v>FN-05-02-01-2471</v>
          </cell>
          <cell r="K2479" t="str">
            <v>SC-00327</v>
          </cell>
          <cell r="L2479" t="str">
            <v>FN-05-02-01-2471</v>
          </cell>
          <cell r="M2479" t="str">
            <v>Fórcep pico de loro grueso curvos sobre el borde</v>
          </cell>
          <cell r="O2479" t="str">
            <v>EQUIPOS CLINICOS FUNGIBLE / NOMINABLE</v>
          </cell>
          <cell r="P2479">
            <v>7500</v>
          </cell>
          <cell r="T2479" t="str">
            <v>Bueno</v>
          </cell>
          <cell r="U2479" t="str">
            <v>N/T</v>
          </cell>
        </row>
        <row r="2480">
          <cell r="J2480" t="str">
            <v>FN-05-02-01-2472</v>
          </cell>
          <cell r="K2480" t="str">
            <v>SC-00328</v>
          </cell>
          <cell r="L2480" t="str">
            <v>FN-05-02-01-2472</v>
          </cell>
          <cell r="M2480" t="str">
            <v>Fórcep pico de loro infantil</v>
          </cell>
          <cell r="O2480" t="str">
            <v>EQUIPOS CLINICOS FUNGIBLE / NOMINABLE</v>
          </cell>
          <cell r="P2480">
            <v>7000</v>
          </cell>
          <cell r="T2480" t="str">
            <v>Bueno</v>
          </cell>
          <cell r="U2480" t="str">
            <v>N/T</v>
          </cell>
        </row>
        <row r="2481">
          <cell r="J2481" t="str">
            <v>42-05-02-01-2473</v>
          </cell>
          <cell r="K2481" t="str">
            <v>SC-00329</v>
          </cell>
          <cell r="L2481" t="str">
            <v>42-05-02-01-2473</v>
          </cell>
          <cell r="M2481" t="str">
            <v xml:space="preserve">Fórcep recto infantil </v>
          </cell>
          <cell r="O2481" t="str">
            <v>EQUIPOS CLINICOS</v>
          </cell>
          <cell r="P2481">
            <v>7000</v>
          </cell>
          <cell r="T2481" t="str">
            <v>Bueno</v>
          </cell>
          <cell r="U2481" t="str">
            <v>N/T</v>
          </cell>
        </row>
        <row r="2482">
          <cell r="J2482" t="str">
            <v>FN-05-02-01-2474</v>
          </cell>
          <cell r="K2482" t="str">
            <v>SC-00330</v>
          </cell>
          <cell r="L2482" t="str">
            <v>FN-05-02-01-2474</v>
          </cell>
          <cell r="M2482" t="str">
            <v>Fórcep rectos anteriores</v>
          </cell>
          <cell r="O2482" t="str">
            <v>EQUIPOS CLINICOS FUNGIBLE / NOMINABLE</v>
          </cell>
          <cell r="P2482">
            <v>7000</v>
          </cell>
          <cell r="T2482" t="str">
            <v>Bueno</v>
          </cell>
          <cell r="U2482" t="str">
            <v>N/T</v>
          </cell>
        </row>
        <row r="2483">
          <cell r="J2483" t="str">
            <v>FN-05-02-01-2475</v>
          </cell>
          <cell r="K2483" t="str">
            <v>SC-00331</v>
          </cell>
          <cell r="L2483" t="str">
            <v>FN-05-02-01-2475</v>
          </cell>
          <cell r="M2483" t="str">
            <v>Fórcep universal superior</v>
          </cell>
          <cell r="O2483" t="str">
            <v>EQUIPOS CLINICOS FUNGIBLE / NOMINABLE</v>
          </cell>
          <cell r="P2483">
            <v>7500</v>
          </cell>
          <cell r="T2483" t="str">
            <v>Bueno</v>
          </cell>
          <cell r="U2483" t="str">
            <v>N/T</v>
          </cell>
        </row>
        <row r="2484">
          <cell r="J2484" t="str">
            <v>FN-05-02-01-2476</v>
          </cell>
          <cell r="K2484" t="str">
            <v>SC-00332</v>
          </cell>
          <cell r="L2484" t="str">
            <v>FN-05-02-01-2476</v>
          </cell>
          <cell r="M2484" t="str">
            <v>Fórcep Universales inferiores</v>
          </cell>
          <cell r="O2484" t="str">
            <v>EQUIPOS CLINICOS FUNGIBLE / NOMINABLE</v>
          </cell>
          <cell r="P2484">
            <v>7500</v>
          </cell>
          <cell r="T2484" t="str">
            <v>Bueno</v>
          </cell>
          <cell r="U2484" t="str">
            <v>N/T</v>
          </cell>
        </row>
        <row r="2485">
          <cell r="J2485" t="str">
            <v>42-05-02-01-2477</v>
          </cell>
          <cell r="K2485" t="str">
            <v>SC-00333</v>
          </cell>
          <cell r="L2485" t="str">
            <v>42-05-02-01-2477</v>
          </cell>
          <cell r="M2485" t="str">
            <v>Fresario metálico completo</v>
          </cell>
          <cell r="O2485" t="str">
            <v>EQUIPOS CLINICOS</v>
          </cell>
          <cell r="P2485">
            <v>15000</v>
          </cell>
          <cell r="T2485" t="str">
            <v>Bueno</v>
          </cell>
          <cell r="U2485" t="str">
            <v>N/T</v>
          </cell>
        </row>
        <row r="2486">
          <cell r="J2486" t="str">
            <v>FN-05-02-01-2478</v>
          </cell>
          <cell r="K2486" t="str">
            <v>SC-00334</v>
          </cell>
          <cell r="L2486" t="str">
            <v>FN-05-02-01-2478</v>
          </cell>
          <cell r="M2486" t="str">
            <v>Fresarios acrílicos convencional</v>
          </cell>
          <cell r="O2486" t="str">
            <v>EQUIPOS CLINICOS FUNGIBLE / NOMINABLE</v>
          </cell>
          <cell r="P2486">
            <v>15000</v>
          </cell>
          <cell r="T2486" t="str">
            <v>Bueno</v>
          </cell>
          <cell r="U2486" t="str">
            <v>N/T</v>
          </cell>
        </row>
        <row r="2487">
          <cell r="J2487" t="str">
            <v>FN-05-02-01-2479</v>
          </cell>
          <cell r="K2487" t="str">
            <v>SC-00335</v>
          </cell>
          <cell r="L2487" t="str">
            <v>FN-05-02-01-2479</v>
          </cell>
          <cell r="M2487" t="str">
            <v>Fresarios acrílicos turbina convencional</v>
          </cell>
          <cell r="O2487" t="str">
            <v>EQUIPOS CLINICOS FUNGIBLE / NOMINABLE</v>
          </cell>
          <cell r="P2487">
            <v>15000</v>
          </cell>
          <cell r="T2487" t="str">
            <v>Bueno</v>
          </cell>
          <cell r="U2487" t="str">
            <v>N/T</v>
          </cell>
        </row>
        <row r="2488">
          <cell r="J2488" t="str">
            <v>FN-05-02-06-2480</v>
          </cell>
          <cell r="K2488" t="str">
            <v>SC-00336</v>
          </cell>
          <cell r="L2488" t="str">
            <v>FN-05-02-06-2480</v>
          </cell>
          <cell r="M2488" t="str">
            <v>Gubias</v>
          </cell>
          <cell r="O2488" t="str">
            <v>HERRAMIENTAS FUNGIBLE / NOMINABLE</v>
          </cell>
          <cell r="P2488">
            <v>8000</v>
          </cell>
          <cell r="T2488" t="str">
            <v>Bueno</v>
          </cell>
          <cell r="U2488" t="str">
            <v>N/T</v>
          </cell>
        </row>
        <row r="2489">
          <cell r="J2489" t="str">
            <v>FN-05-02-01-2481</v>
          </cell>
          <cell r="K2489" t="str">
            <v>SC-00337</v>
          </cell>
          <cell r="L2489" t="str">
            <v>FN-05-02-01-2481</v>
          </cell>
          <cell r="M2489" t="str">
            <v>Jeringas Carpule</v>
          </cell>
          <cell r="O2489" t="str">
            <v>EQUIPOS CLINICOS FUNGIBLE / NOMINABLE</v>
          </cell>
          <cell r="P2489">
            <v>4000</v>
          </cell>
          <cell r="T2489" t="str">
            <v>Bueno</v>
          </cell>
          <cell r="U2489" t="str">
            <v>N/T</v>
          </cell>
        </row>
        <row r="2490">
          <cell r="J2490" t="str">
            <v>FN-05-02-01-2482</v>
          </cell>
          <cell r="K2490" t="str">
            <v>SC-00338</v>
          </cell>
          <cell r="L2490" t="str">
            <v>FN-05-02-01-2482</v>
          </cell>
          <cell r="M2490" t="str">
            <v>Legras</v>
          </cell>
          <cell r="O2490" t="str">
            <v>EQUIPOS CLINICOS FUNGIBLE / NOMINABLE</v>
          </cell>
          <cell r="P2490">
            <v>7000</v>
          </cell>
          <cell r="T2490" t="str">
            <v>Bueno</v>
          </cell>
          <cell r="U2490" t="str">
            <v>N/T</v>
          </cell>
        </row>
        <row r="2491">
          <cell r="J2491" t="str">
            <v>FN-05-02-01-2483</v>
          </cell>
          <cell r="K2491" t="str">
            <v>SC-00339</v>
          </cell>
          <cell r="L2491" t="str">
            <v>FN-05-02-01-2483</v>
          </cell>
          <cell r="M2491" t="str">
            <v>Limas para huesos</v>
          </cell>
          <cell r="O2491" t="str">
            <v>EQUIPOS CLINICOS FUNGIBLE / NOMINABLE</v>
          </cell>
          <cell r="P2491">
            <v>2500</v>
          </cell>
          <cell r="T2491" t="str">
            <v>Bueno</v>
          </cell>
          <cell r="U2491" t="str">
            <v>N/T</v>
          </cell>
        </row>
        <row r="2492">
          <cell r="J2492" t="str">
            <v>42-05-01-01-2484</v>
          </cell>
          <cell r="K2492" t="str">
            <v>SC-00340</v>
          </cell>
          <cell r="L2492" t="str">
            <v>42-05-01-01-2484</v>
          </cell>
          <cell r="M2492" t="str">
            <v>Perforador de goma dique</v>
          </cell>
          <cell r="O2492" t="str">
            <v>EQUIPO DE OFICINA</v>
          </cell>
          <cell r="P2492">
            <v>10000</v>
          </cell>
          <cell r="T2492" t="str">
            <v>Bueno</v>
          </cell>
          <cell r="U2492" t="str">
            <v>N/T</v>
          </cell>
        </row>
        <row r="2493">
          <cell r="J2493" t="str">
            <v>FN-04-07-00-2485</v>
          </cell>
          <cell r="K2493" t="str">
            <v>SC-00341</v>
          </cell>
          <cell r="L2493" t="str">
            <v>FN-04-07-00-2485</v>
          </cell>
          <cell r="M2493" t="str">
            <v>Mangos para espejos</v>
          </cell>
          <cell r="O2493" t="str">
            <v>OTROS FUNGIBLE / NOMINABLE</v>
          </cell>
          <cell r="P2493">
            <v>4500</v>
          </cell>
          <cell r="T2493" t="str">
            <v>Bueno</v>
          </cell>
          <cell r="U2493" t="str">
            <v>N/T</v>
          </cell>
        </row>
        <row r="2494">
          <cell r="J2494" t="str">
            <v>FN-05-02-01-2486</v>
          </cell>
          <cell r="K2494" t="str">
            <v>SC-00342</v>
          </cell>
          <cell r="L2494" t="str">
            <v>FN-05-02-01-2486</v>
          </cell>
          <cell r="M2494" t="str">
            <v>Mangos morses grandes</v>
          </cell>
          <cell r="O2494" t="str">
            <v>EQUIPOS CLINICOS FUNGIBLE / NOMINABLE</v>
          </cell>
          <cell r="P2494">
            <v>2000</v>
          </cell>
          <cell r="T2494" t="str">
            <v>Bueno</v>
          </cell>
          <cell r="U2494" t="str">
            <v>N/T</v>
          </cell>
        </row>
        <row r="2495">
          <cell r="J2495" t="str">
            <v>FN-05-02-01-2487</v>
          </cell>
          <cell r="K2495" t="str">
            <v>SC-00343</v>
          </cell>
          <cell r="L2495" t="str">
            <v>FN-05-02-01-2487</v>
          </cell>
          <cell r="M2495" t="str">
            <v>Mangos para bisturí</v>
          </cell>
          <cell r="O2495" t="str">
            <v>EQUIPOS CLINICOS FUNGIBLE / NOMINABLE</v>
          </cell>
          <cell r="P2495">
            <v>2500</v>
          </cell>
          <cell r="T2495" t="str">
            <v>Bueno</v>
          </cell>
          <cell r="U2495" t="str">
            <v>N/T</v>
          </cell>
        </row>
        <row r="2496">
          <cell r="J2496" t="str">
            <v>FN-05-02-01-2488</v>
          </cell>
          <cell r="K2496" t="str">
            <v>SC-00344</v>
          </cell>
          <cell r="L2496" t="str">
            <v>FN-05-02-01-2488</v>
          </cell>
          <cell r="M2496" t="str">
            <v>Mechero metálico para alcohol</v>
          </cell>
          <cell r="O2496" t="str">
            <v>EQUIPOS CLINICOS FUNGIBLE / NOMINABLE</v>
          </cell>
          <cell r="P2496">
            <v>2500</v>
          </cell>
          <cell r="T2496" t="str">
            <v>Bueno</v>
          </cell>
          <cell r="U2496" t="str">
            <v>N/T</v>
          </cell>
        </row>
        <row r="2497">
          <cell r="J2497" t="str">
            <v>FN-05-02-01-2489</v>
          </cell>
          <cell r="K2497" t="str">
            <v>SC-00345</v>
          </cell>
          <cell r="L2497" t="str">
            <v>FN-05-02-01-2489</v>
          </cell>
          <cell r="M2497" t="str">
            <v>Pinzas para instrumental</v>
          </cell>
          <cell r="O2497" t="str">
            <v>EQUIPOS CLINICOS FUNGIBLE / NOMINABLE</v>
          </cell>
          <cell r="P2497">
            <v>2270</v>
          </cell>
          <cell r="T2497" t="str">
            <v>Bueno</v>
          </cell>
          <cell r="U2497" t="str">
            <v>N/T</v>
          </cell>
        </row>
        <row r="2498">
          <cell r="J2498" t="str">
            <v>42-05-02-01-2490</v>
          </cell>
          <cell r="K2498" t="str">
            <v>SC-00346</v>
          </cell>
          <cell r="L2498" t="str">
            <v>42-05-02-01-2490</v>
          </cell>
          <cell r="M2498" t="str">
            <v>Pinza hemostática</v>
          </cell>
          <cell r="O2498" t="str">
            <v>EQUIPOS CLINICOS</v>
          </cell>
          <cell r="P2498">
            <v>2270</v>
          </cell>
          <cell r="T2498" t="str">
            <v>Bueno</v>
          </cell>
          <cell r="U2498" t="str">
            <v>N/T</v>
          </cell>
        </row>
        <row r="2499">
          <cell r="J2499" t="str">
            <v>42-05-02-01-2491</v>
          </cell>
          <cell r="K2499" t="str">
            <v>SC-00347</v>
          </cell>
          <cell r="L2499" t="str">
            <v>42-05-02-01-2491</v>
          </cell>
          <cell r="M2499" t="str">
            <v>Pinza Kelly de 14 cms.</v>
          </cell>
          <cell r="O2499" t="str">
            <v>EQUIPOS CLINICOS</v>
          </cell>
          <cell r="P2499">
            <v>3500</v>
          </cell>
          <cell r="T2499" t="str">
            <v>Bueno</v>
          </cell>
          <cell r="U2499" t="str">
            <v>N/T</v>
          </cell>
        </row>
        <row r="2500">
          <cell r="J2500" t="str">
            <v>FN-05-02-01-2492</v>
          </cell>
          <cell r="K2500" t="str">
            <v>SC-00348</v>
          </cell>
          <cell r="L2500" t="str">
            <v>FN-05-02-01-2492</v>
          </cell>
          <cell r="M2500" t="str">
            <v>Pinzas Universal de curaciones</v>
          </cell>
          <cell r="O2500" t="str">
            <v>EQUIPOS CLINICOS FUNGIBLE / NOMINABLE</v>
          </cell>
          <cell r="P2500">
            <v>1870</v>
          </cell>
          <cell r="T2500" t="str">
            <v>Bueno</v>
          </cell>
          <cell r="U2500" t="str">
            <v>N/T</v>
          </cell>
        </row>
        <row r="2501">
          <cell r="J2501" t="str">
            <v>FN-04-07-00-2493</v>
          </cell>
          <cell r="K2501" t="str">
            <v>SC-00349</v>
          </cell>
          <cell r="L2501" t="str">
            <v>FN-04-07-00-2493</v>
          </cell>
          <cell r="M2501" t="str">
            <v>Porta agujas metálicos</v>
          </cell>
          <cell r="O2501" t="str">
            <v>OTROS FUNGIBLE / NOMINABLE</v>
          </cell>
          <cell r="P2501">
            <v>3500</v>
          </cell>
          <cell r="T2501" t="str">
            <v>Bueno</v>
          </cell>
          <cell r="U2501" t="str">
            <v>N/T</v>
          </cell>
        </row>
        <row r="2502">
          <cell r="J2502" t="str">
            <v>42-04-07-00-2494</v>
          </cell>
          <cell r="K2502" t="str">
            <v>SC-00350</v>
          </cell>
          <cell r="L2502" t="str">
            <v>42-04-07-00-2494</v>
          </cell>
          <cell r="M2502" t="str">
            <v>Porta amalgamas teflón</v>
          </cell>
          <cell r="O2502" t="str">
            <v>OTROS</v>
          </cell>
          <cell r="P2502">
            <v>7700</v>
          </cell>
          <cell r="T2502" t="str">
            <v>Bueno</v>
          </cell>
          <cell r="U2502" t="str">
            <v>N/T</v>
          </cell>
        </row>
        <row r="2503">
          <cell r="J2503" t="str">
            <v>FN-04-07-00-2495</v>
          </cell>
          <cell r="K2503" t="str">
            <v>SC-00351</v>
          </cell>
          <cell r="L2503" t="str">
            <v>FN-04-07-00-2495</v>
          </cell>
          <cell r="M2503" t="str">
            <v>Porta matriz</v>
          </cell>
          <cell r="O2503" t="str">
            <v>OTROS FUNGIBLE / NOMINABLE</v>
          </cell>
          <cell r="P2503">
            <v>7500</v>
          </cell>
          <cell r="T2503" t="str">
            <v>Bueno</v>
          </cell>
          <cell r="U2503" t="str">
            <v>N/T</v>
          </cell>
        </row>
        <row r="2504">
          <cell r="J2504" t="str">
            <v>42-05-02-01-2496</v>
          </cell>
          <cell r="K2504" t="str">
            <v>SC-00352</v>
          </cell>
          <cell r="L2504" t="str">
            <v>42-05-02-01-2496</v>
          </cell>
          <cell r="M2504" t="str">
            <v>Pera de aire</v>
          </cell>
          <cell r="O2504" t="str">
            <v>EQUIPOS CLINICOS</v>
          </cell>
          <cell r="P2504">
            <v>5800</v>
          </cell>
          <cell r="T2504" t="str">
            <v>Bueno</v>
          </cell>
          <cell r="U2504" t="str">
            <v>N/T</v>
          </cell>
        </row>
        <row r="2505">
          <cell r="J2505" t="str">
            <v>42-05-02-01-2497</v>
          </cell>
          <cell r="K2505" t="str">
            <v>SC-00353</v>
          </cell>
          <cell r="L2505" t="str">
            <v>42-05-02-01-2497</v>
          </cell>
          <cell r="M2505" t="str">
            <v>Pocillo de acero inox. de 13 ½ cms.</v>
          </cell>
          <cell r="O2505" t="str">
            <v>EQUIPOS CLINICOS</v>
          </cell>
          <cell r="P2505">
            <v>5000</v>
          </cell>
          <cell r="T2505" t="str">
            <v>Bueno</v>
          </cell>
          <cell r="U2505" t="str">
            <v>N/T</v>
          </cell>
        </row>
        <row r="2506">
          <cell r="J2506" t="str">
            <v>FN-04-07-00-2498</v>
          </cell>
          <cell r="K2506" t="str">
            <v>SC-00354</v>
          </cell>
          <cell r="L2506" t="str">
            <v>FN-04-07-00-2498</v>
          </cell>
          <cell r="M2506" t="str">
            <v>Porta Clamps</v>
          </cell>
          <cell r="O2506" t="str">
            <v>OTROS FUNGIBLE / NOMINABLE</v>
          </cell>
          <cell r="P2506">
            <v>8000</v>
          </cell>
          <cell r="T2506" t="str">
            <v>Bueno</v>
          </cell>
          <cell r="U2506" t="str">
            <v>N/T</v>
          </cell>
        </row>
        <row r="2507">
          <cell r="J2507" t="str">
            <v>42-05-02-01-2499</v>
          </cell>
          <cell r="K2507" t="str">
            <v>SC-00355</v>
          </cell>
          <cell r="L2507" t="str">
            <v>42-05-02-01-2499</v>
          </cell>
          <cell r="M2507" t="str">
            <v>Proporcionadores de amalgama y mercurio</v>
          </cell>
          <cell r="O2507" t="str">
            <v>EQUIPOS CLINICOS</v>
          </cell>
          <cell r="P2507">
            <v>10000</v>
          </cell>
          <cell r="T2507" t="str">
            <v>Bueno</v>
          </cell>
          <cell r="U2507" t="str">
            <v>N/T</v>
          </cell>
        </row>
        <row r="2508">
          <cell r="J2508" t="str">
            <v>FN-05-02-01-2500</v>
          </cell>
          <cell r="K2508" t="str">
            <v>SC-00356</v>
          </cell>
          <cell r="L2508" t="str">
            <v>FN-05-02-01-2500</v>
          </cell>
          <cell r="M2508" t="str">
            <v>Pinzas quirúrgicas de 13 cms.</v>
          </cell>
          <cell r="O2508" t="str">
            <v>EQUIPOS CLINICOS FUNGIBLE / NOMINABLE</v>
          </cell>
          <cell r="P2508">
            <v>2500</v>
          </cell>
          <cell r="T2508" t="str">
            <v>Bueno</v>
          </cell>
          <cell r="U2508" t="str">
            <v>N/T</v>
          </cell>
        </row>
        <row r="2509">
          <cell r="J2509" t="str">
            <v>42-05-02-01-2501</v>
          </cell>
          <cell r="K2509" t="str">
            <v>SC-00357</v>
          </cell>
          <cell r="L2509" t="str">
            <v>42-05-02-01-2501</v>
          </cell>
          <cell r="M2509" t="str">
            <v>Pinza quirúrgica de 16 cms.</v>
          </cell>
          <cell r="O2509" t="str">
            <v>EQUIPOS CLINICOS</v>
          </cell>
          <cell r="P2509">
            <v>2500</v>
          </cell>
          <cell r="T2509" t="str">
            <v>Bueno</v>
          </cell>
          <cell r="U2509" t="str">
            <v>N/T</v>
          </cell>
        </row>
        <row r="2510">
          <cell r="J2510" t="str">
            <v>42-05-02-01-2502</v>
          </cell>
          <cell r="K2510" t="str">
            <v>SC-00358</v>
          </cell>
          <cell r="L2510" t="str">
            <v>42-05-02-01-2502</v>
          </cell>
          <cell r="M2510" t="str">
            <v>Pinza para raíces</v>
          </cell>
          <cell r="O2510" t="str">
            <v>EQUIPOS CLINICOS</v>
          </cell>
          <cell r="P2510">
            <v>2500</v>
          </cell>
          <cell r="T2510" t="str">
            <v>Bueno</v>
          </cell>
          <cell r="U2510" t="str">
            <v>N/T</v>
          </cell>
        </row>
        <row r="2511">
          <cell r="J2511" t="str">
            <v>FN-05-02-01-2503</v>
          </cell>
          <cell r="K2511" t="str">
            <v>SC-00359</v>
          </cell>
          <cell r="L2511" t="str">
            <v>FN-05-02-01-2503</v>
          </cell>
          <cell r="M2511" t="str">
            <v xml:space="preserve">Sondas de caries rectas </v>
          </cell>
          <cell r="O2511" t="str">
            <v>EQUIPOS CLINICOS FUNGIBLE / NOMINABLE</v>
          </cell>
          <cell r="P2511">
            <v>7000</v>
          </cell>
          <cell r="T2511" t="str">
            <v>Bueno</v>
          </cell>
          <cell r="U2511" t="str">
            <v>N/T</v>
          </cell>
        </row>
        <row r="2512">
          <cell r="J2512" t="str">
            <v>FN-05-02-01-2504</v>
          </cell>
          <cell r="K2512" t="str">
            <v>SC-00360</v>
          </cell>
          <cell r="L2512" t="str">
            <v>FN-05-02-01-2504</v>
          </cell>
          <cell r="M2512" t="str">
            <v>Sondas de caries curvas</v>
          </cell>
          <cell r="O2512" t="str">
            <v>EQUIPOS CLINICOS FUNGIBLE / NOMINABLE</v>
          </cell>
          <cell r="P2512">
            <v>7500</v>
          </cell>
          <cell r="T2512" t="str">
            <v>Bueno</v>
          </cell>
          <cell r="U2512" t="str">
            <v>N/T</v>
          </cell>
        </row>
        <row r="2513">
          <cell r="J2513" t="str">
            <v>FN-05-02-01-2505</v>
          </cell>
          <cell r="K2513" t="str">
            <v>SC-00361</v>
          </cell>
          <cell r="L2513" t="str">
            <v>FN-05-02-01-2505</v>
          </cell>
          <cell r="M2513" t="str">
            <v>Sondas talladoras ( 1 doble y 1 simple ) - Condensadores Bolita Espatula</v>
          </cell>
          <cell r="O2513" t="str">
            <v>EQUIPOS CLINICOS FUNGIBLE / NOMINABLE</v>
          </cell>
          <cell r="P2513">
            <v>7000</v>
          </cell>
          <cell r="T2513" t="str">
            <v>Bueno</v>
          </cell>
          <cell r="U2513" t="str">
            <v>N/T</v>
          </cell>
        </row>
        <row r="2514">
          <cell r="J2514" t="str">
            <v>42-05-02-01-2506</v>
          </cell>
          <cell r="K2514" t="str">
            <v>SC-00362</v>
          </cell>
          <cell r="L2514" t="str">
            <v>42-05-02-01-2506</v>
          </cell>
          <cell r="M2514" t="str">
            <v>Separadores carrillo</v>
          </cell>
          <cell r="O2514" t="str">
            <v>EQUIPOS CLINICOS</v>
          </cell>
          <cell r="P2514">
            <v>3800</v>
          </cell>
          <cell r="T2514" t="str">
            <v>Bueno</v>
          </cell>
          <cell r="U2514" t="str">
            <v>N/T</v>
          </cell>
        </row>
        <row r="2515">
          <cell r="J2515" t="str">
            <v>FN-05-02-02-2507</v>
          </cell>
          <cell r="K2515" t="str">
            <v>SC-00363</v>
          </cell>
          <cell r="L2515" t="str">
            <v>FN-05-02-02-2507</v>
          </cell>
          <cell r="M2515" t="str">
            <v>Tazas de goma</v>
          </cell>
          <cell r="O2515" t="str">
            <v>EQUIPOS DE COCINA FUNGIBLE / NOMINABLE</v>
          </cell>
          <cell r="P2515">
            <v>2900</v>
          </cell>
          <cell r="T2515" t="str">
            <v>Bueno</v>
          </cell>
          <cell r="U2515" t="str">
            <v>N/T</v>
          </cell>
        </row>
        <row r="2516">
          <cell r="J2516" t="str">
            <v>FN-05-02-01-2508</v>
          </cell>
          <cell r="K2516" t="str">
            <v>SC-00364</v>
          </cell>
          <cell r="L2516" t="str">
            <v>FN-05-02-01-2508</v>
          </cell>
          <cell r="M2516" t="str">
            <v>Tijeras rectas para encías</v>
          </cell>
          <cell r="O2516" t="str">
            <v>EQUIPOS CLINICOS FUNGIBLE / NOMINABLE</v>
          </cell>
          <cell r="P2516">
            <v>1870</v>
          </cell>
          <cell r="T2516" t="str">
            <v>Bueno</v>
          </cell>
          <cell r="U2516" t="str">
            <v>N/T</v>
          </cell>
        </row>
        <row r="2517">
          <cell r="J2517" t="str">
            <v>FN-05-02-01-2509</v>
          </cell>
          <cell r="K2517" t="str">
            <v>SC-00365</v>
          </cell>
          <cell r="L2517" t="str">
            <v>FN-05-02-01-2509</v>
          </cell>
          <cell r="M2517" t="str">
            <v>Tijeras curvas para encías</v>
          </cell>
          <cell r="O2517" t="str">
            <v>EQUIPOS CLINICOS FUNGIBLE / NOMINABLE</v>
          </cell>
          <cell r="P2517">
            <v>1870</v>
          </cell>
          <cell r="T2517" t="str">
            <v>Bueno</v>
          </cell>
          <cell r="U2517" t="str">
            <v>N/T</v>
          </cell>
        </row>
        <row r="2518">
          <cell r="J2518" t="str">
            <v>FN-04-07-00-2510</v>
          </cell>
          <cell r="K2518" t="str">
            <v>SC-00366</v>
          </cell>
          <cell r="L2518" t="str">
            <v>FN-04-07-00-2510</v>
          </cell>
          <cell r="M2518" t="str">
            <v>Cajas metálicas de 17x8x4 cms.</v>
          </cell>
          <cell r="O2518" t="str">
            <v>OTROS FUNGIBLE / NOMINABLE</v>
          </cell>
          <cell r="P2518">
            <v>12000</v>
          </cell>
          <cell r="T2518" t="str">
            <v>Bueno</v>
          </cell>
          <cell r="U2518" t="str">
            <v>N/T</v>
          </cell>
        </row>
        <row r="2519">
          <cell r="J2519" t="str">
            <v>FN-04-07-00-2511</v>
          </cell>
          <cell r="K2519" t="str">
            <v>SC-00367</v>
          </cell>
          <cell r="L2519" t="str">
            <v>FN-04-07-00-2511</v>
          </cell>
          <cell r="M2519" t="str">
            <v>Cajas metálicas de 20½ x 10½</v>
          </cell>
          <cell r="O2519" t="str">
            <v>OTROS FUNGIBLE / NOMINABLE</v>
          </cell>
          <cell r="P2519">
            <v>12000</v>
          </cell>
          <cell r="T2519" t="str">
            <v>Bueno</v>
          </cell>
          <cell r="U2519" t="str">
            <v>N/T</v>
          </cell>
        </row>
        <row r="2520">
          <cell r="J2520" t="str">
            <v>FN-04-07-00-2512</v>
          </cell>
          <cell r="K2520" t="str">
            <v>SC-00368</v>
          </cell>
          <cell r="L2520" t="str">
            <v>FN-04-07-00-2512</v>
          </cell>
          <cell r="M2520" t="str">
            <v>Cajas metálicas de 30x15x10 cms.</v>
          </cell>
          <cell r="O2520" t="str">
            <v>OTROS FUNGIBLE / NOMINABLE</v>
          </cell>
          <cell r="P2520">
            <v>12000</v>
          </cell>
          <cell r="T2520" t="str">
            <v>Bueno</v>
          </cell>
          <cell r="U2520" t="str">
            <v>N/T</v>
          </cell>
        </row>
        <row r="2521">
          <cell r="J2521" t="str">
            <v>42-05-02-06-2513</v>
          </cell>
          <cell r="K2521" t="str">
            <v>SC-00369</v>
          </cell>
          <cell r="L2521" t="str">
            <v>42-05-02-06-2513</v>
          </cell>
          <cell r="M2521" t="str">
            <v>Martillo</v>
          </cell>
          <cell r="O2521" t="str">
            <v>HERRAMIENTAS</v>
          </cell>
          <cell r="P2521">
            <v>7500</v>
          </cell>
          <cell r="T2521" t="str">
            <v>Bueno</v>
          </cell>
          <cell r="U2521" t="str">
            <v>N/T</v>
          </cell>
        </row>
        <row r="2522">
          <cell r="J2522" t="str">
            <v>FN-05-02-01-2514</v>
          </cell>
          <cell r="K2522" t="str">
            <v>SC-00370</v>
          </cell>
          <cell r="L2522" t="str">
            <v>FN-05-02-01-2514</v>
          </cell>
          <cell r="M2522" t="str">
            <v>Cajas instrumental de 24x14 cms. con tapa</v>
          </cell>
          <cell r="O2522" t="str">
            <v>EQUIPOS CLINICOS FUNGIBLE / NOMINABLE</v>
          </cell>
          <cell r="P2522">
            <v>10000</v>
          </cell>
          <cell r="T2522" t="str">
            <v>Bueno</v>
          </cell>
          <cell r="U2522" t="str">
            <v>N/T</v>
          </cell>
        </row>
        <row r="2523">
          <cell r="J2523" t="str">
            <v>FN-05-02-01-2515</v>
          </cell>
          <cell r="K2523" t="str">
            <v>SC-00371</v>
          </cell>
          <cell r="L2523" t="str">
            <v>FN-05-02-01-2515</v>
          </cell>
          <cell r="M2523" t="str">
            <v>Cajas metálicas para agujas de 9½ x 2½ cms.</v>
          </cell>
          <cell r="O2523" t="str">
            <v>EQUIPOS CLINICOS FUNGIBLE / NOMINABLE</v>
          </cell>
          <cell r="P2523">
            <v>12000</v>
          </cell>
          <cell r="T2523" t="str">
            <v>Bueno</v>
          </cell>
          <cell r="U2523" t="str">
            <v>N/T</v>
          </cell>
        </row>
        <row r="2524">
          <cell r="J2524" t="str">
            <v>FN-05-02-01-2516</v>
          </cell>
          <cell r="K2524" t="str">
            <v>SC-00372</v>
          </cell>
          <cell r="L2524" t="str">
            <v>FN-05-02-01-2516</v>
          </cell>
          <cell r="M2524" t="str">
            <v>Arcos de Young</v>
          </cell>
          <cell r="O2524" t="str">
            <v>EQUIPOS CLINICOS FUNGIBLE / NOMINABLE</v>
          </cell>
          <cell r="P2524">
            <v>9000</v>
          </cell>
          <cell r="T2524" t="str">
            <v>Bueno</v>
          </cell>
          <cell r="U2524" t="str">
            <v>N/T</v>
          </cell>
        </row>
        <row r="2525">
          <cell r="J2525" t="str">
            <v>FN-05-02-01-2517</v>
          </cell>
          <cell r="K2525" t="str">
            <v>SC-00373</v>
          </cell>
          <cell r="L2525" t="str">
            <v>FN-05-02-01-2517</v>
          </cell>
          <cell r="M2525" t="str">
            <v>Bandejas de acero inox. de 20½ x 11½ cms.</v>
          </cell>
          <cell r="O2525" t="str">
            <v>EQUIPOS CLINICOS FUNGIBLE / NOMINABLE</v>
          </cell>
          <cell r="P2525">
            <v>1500</v>
          </cell>
          <cell r="T2525" t="str">
            <v>Bueno</v>
          </cell>
          <cell r="U2525" t="str">
            <v>N/T</v>
          </cell>
        </row>
        <row r="2526">
          <cell r="J2526" t="str">
            <v>FN-05-02-01-2518</v>
          </cell>
          <cell r="K2526" t="str">
            <v>SC-00374</v>
          </cell>
          <cell r="L2526" t="str">
            <v>FN-05-02-01-2518</v>
          </cell>
          <cell r="M2526" t="str">
            <v>Dycalero</v>
          </cell>
          <cell r="O2526" t="str">
            <v>EQUIPOS CLINICOS FUNGIBLE / NOMINABLE</v>
          </cell>
          <cell r="P2526">
            <v>6500</v>
          </cell>
          <cell r="T2526" t="str">
            <v>Bueno</v>
          </cell>
          <cell r="U2526" t="str">
            <v>N/T</v>
          </cell>
        </row>
        <row r="2527">
          <cell r="J2527" t="str">
            <v>FN-05-02-01-2519</v>
          </cell>
          <cell r="K2527" t="str">
            <v>SC-00375</v>
          </cell>
          <cell r="L2527" t="str">
            <v>FN-05-02-01-2519</v>
          </cell>
          <cell r="M2527" t="str">
            <v>Sondas periodontal</v>
          </cell>
          <cell r="O2527" t="str">
            <v>EQUIPOS CLINICOS FUNGIBLE / NOMINABLE</v>
          </cell>
          <cell r="P2527">
            <v>7000</v>
          </cell>
          <cell r="T2527" t="str">
            <v>Bueno</v>
          </cell>
          <cell r="U2527" t="str">
            <v>N/T</v>
          </cell>
        </row>
        <row r="2528">
          <cell r="J2528" t="str">
            <v>FN-05-02-01-2520</v>
          </cell>
          <cell r="K2528" t="str">
            <v>SC-00376</v>
          </cell>
          <cell r="L2528" t="str">
            <v>FN-05-02-01-2520</v>
          </cell>
          <cell r="M2528" t="str">
            <v>Reglas para endodoncia</v>
          </cell>
          <cell r="O2528" t="str">
            <v>EQUIPOS CLINICOS FUNGIBLE / NOMINABLE</v>
          </cell>
          <cell r="P2528">
            <v>7000</v>
          </cell>
          <cell r="T2528" t="str">
            <v>Bueno</v>
          </cell>
          <cell r="U2528" t="str">
            <v>N/T</v>
          </cell>
        </row>
        <row r="2529">
          <cell r="J2529" t="str">
            <v>42-05-02-01-2521</v>
          </cell>
          <cell r="K2529" t="str">
            <v>SC-00377</v>
          </cell>
          <cell r="L2529" t="str">
            <v>42-05-02-01-2521</v>
          </cell>
          <cell r="M2529" t="str">
            <v>Sonda periodontal  ( OMS )</v>
          </cell>
          <cell r="O2529" t="str">
            <v>EQUIPOS CLINICOS</v>
          </cell>
          <cell r="P2529">
            <v>7000</v>
          </cell>
          <cell r="T2529" t="str">
            <v>Bueno</v>
          </cell>
          <cell r="U2529" t="str">
            <v>N/T</v>
          </cell>
        </row>
        <row r="2530">
          <cell r="J2530" t="str">
            <v>42-04-07-00-2522</v>
          </cell>
          <cell r="K2530" t="str">
            <v>SC-00378</v>
          </cell>
          <cell r="L2530" t="str">
            <v>42-04-07-00-2522</v>
          </cell>
          <cell r="M2530" t="str">
            <v>Porta jabón Johnson</v>
          </cell>
          <cell r="O2530" t="str">
            <v>OTROS</v>
          </cell>
          <cell r="P2530">
            <v>17000</v>
          </cell>
          <cell r="T2530" t="str">
            <v>Bueno</v>
          </cell>
          <cell r="U2530" t="str">
            <v>Johnson</v>
          </cell>
        </row>
        <row r="2531">
          <cell r="J2531" t="str">
            <v>FN-04-07-00-2523</v>
          </cell>
          <cell r="K2531" t="str">
            <v>SC-00379</v>
          </cell>
          <cell r="L2531" t="str">
            <v>FN-04-07-00-2523</v>
          </cell>
          <cell r="M2531" t="str">
            <v>Porta cortinas metálicas</v>
          </cell>
          <cell r="O2531" t="str">
            <v>OTROS FUNGIBLE / NOMINABLE</v>
          </cell>
          <cell r="P2531">
            <v>1500</v>
          </cell>
          <cell r="T2531" t="str">
            <v>Bueno</v>
          </cell>
          <cell r="U2531" t="str">
            <v>N/T</v>
          </cell>
        </row>
        <row r="2532">
          <cell r="J2532" t="str">
            <v>FN-04-07-00-2524</v>
          </cell>
          <cell r="K2532" t="str">
            <v>SC-00380</v>
          </cell>
          <cell r="L2532" t="str">
            <v>FN-04-07-00-2524</v>
          </cell>
          <cell r="M2532" t="str">
            <v>Cortinas de trevira beige</v>
          </cell>
          <cell r="O2532" t="str">
            <v>OTROS FUNGIBLE / NOMINABLE</v>
          </cell>
          <cell r="P2532">
            <v>12000</v>
          </cell>
          <cell r="T2532" t="str">
            <v>Bueno</v>
          </cell>
          <cell r="U2532" t="str">
            <v>N/T</v>
          </cell>
        </row>
        <row r="2533">
          <cell r="J2533" t="str">
            <v>FN-04-07-00-2525</v>
          </cell>
          <cell r="K2533" t="str">
            <v>SC-00381</v>
          </cell>
          <cell r="L2533" t="str">
            <v>FN-04-07-00-2525</v>
          </cell>
          <cell r="M2533" t="str">
            <v>Portas cortinas metálicos</v>
          </cell>
          <cell r="O2533" t="str">
            <v>OTROS FUNGIBLE / NOMINABLE</v>
          </cell>
          <cell r="P2533">
            <v>1500</v>
          </cell>
          <cell r="T2533" t="str">
            <v>Bueno</v>
          </cell>
          <cell r="U2533" t="str">
            <v>N/T</v>
          </cell>
        </row>
        <row r="2534">
          <cell r="J2534" t="str">
            <v>FN-04-07-00-2526</v>
          </cell>
          <cell r="K2534" t="str">
            <v>SC-00382</v>
          </cell>
          <cell r="L2534" t="str">
            <v>FN-04-07-00-2526</v>
          </cell>
          <cell r="M2534" t="str">
            <v>Cortinas de policron crema</v>
          </cell>
          <cell r="O2534" t="str">
            <v>OTROS FUNGIBLE / NOMINABLE</v>
          </cell>
          <cell r="P2534">
            <v>12000</v>
          </cell>
          <cell r="T2534" t="str">
            <v>Bueno</v>
          </cell>
          <cell r="U2534" t="str">
            <v>N/T</v>
          </cell>
        </row>
        <row r="2535">
          <cell r="J2535" t="str">
            <v>42-04-07-00-2527</v>
          </cell>
          <cell r="K2535" t="str">
            <v>SC-00383</v>
          </cell>
          <cell r="L2535" t="str">
            <v>42-04-07-00-2527</v>
          </cell>
          <cell r="M2535" t="str">
            <v>Porta cortinas metálico</v>
          </cell>
          <cell r="O2535" t="str">
            <v>OTROS</v>
          </cell>
          <cell r="P2535">
            <v>1500</v>
          </cell>
          <cell r="T2535" t="str">
            <v>Bueno</v>
          </cell>
          <cell r="U2535" t="str">
            <v>N/T</v>
          </cell>
        </row>
        <row r="2536">
          <cell r="J2536" t="str">
            <v>FN-04-07-00-2528</v>
          </cell>
          <cell r="K2536" t="str">
            <v>SC-00384</v>
          </cell>
          <cell r="L2536" t="str">
            <v>FN-04-07-00-2528</v>
          </cell>
          <cell r="M2536" t="str">
            <v>Cortinas de policron blanco</v>
          </cell>
          <cell r="O2536" t="str">
            <v>OTROS FUNGIBLE / NOMINABLE</v>
          </cell>
          <cell r="P2536">
            <v>12000</v>
          </cell>
          <cell r="T2536" t="str">
            <v>Bueno</v>
          </cell>
          <cell r="U2536" t="str">
            <v>N/T</v>
          </cell>
        </row>
        <row r="2537">
          <cell r="J2537" t="str">
            <v>42-04-07-00-2529</v>
          </cell>
          <cell r="K2537" t="str">
            <v>SC-00385</v>
          </cell>
          <cell r="L2537" t="str">
            <v>42-04-07-00-2529</v>
          </cell>
          <cell r="M2537" t="str">
            <v>Porta cortinas</v>
          </cell>
          <cell r="O2537" t="str">
            <v>OTROS</v>
          </cell>
          <cell r="P2537">
            <v>1500</v>
          </cell>
          <cell r="T2537" t="str">
            <v>Bueno</v>
          </cell>
          <cell r="U2537" t="str">
            <v>N/T</v>
          </cell>
        </row>
        <row r="2538">
          <cell r="J2538" t="str">
            <v>FN-04-07-00-2530</v>
          </cell>
          <cell r="K2538" t="str">
            <v>SC-00386</v>
          </cell>
          <cell r="L2538" t="str">
            <v>FN-04-07-00-2530</v>
          </cell>
          <cell r="M2538" t="str">
            <v>Cortinas blancas</v>
          </cell>
          <cell r="O2538" t="str">
            <v>OTROS FUNGIBLE / NOMINABLE</v>
          </cell>
          <cell r="P2538">
            <v>12350</v>
          </cell>
          <cell r="T2538" t="str">
            <v>Bueno</v>
          </cell>
          <cell r="U2538" t="str">
            <v>N/T</v>
          </cell>
        </row>
        <row r="2539">
          <cell r="J2539" t="str">
            <v>42-04-07-00-2531</v>
          </cell>
          <cell r="K2539" t="str">
            <v>SC-00387</v>
          </cell>
          <cell r="L2539" t="str">
            <v>42-04-07-00-2531</v>
          </cell>
          <cell r="M2539" t="str">
            <v>Porta cortinas</v>
          </cell>
          <cell r="O2539" t="str">
            <v>OTROS</v>
          </cell>
          <cell r="P2539">
            <v>1500</v>
          </cell>
          <cell r="T2539" t="str">
            <v>Bueno</v>
          </cell>
          <cell r="U2539" t="str">
            <v>N/T</v>
          </cell>
        </row>
        <row r="2540">
          <cell r="J2540" t="str">
            <v>FN-04-07-00-2532</v>
          </cell>
          <cell r="K2540" t="str">
            <v>SC-00388</v>
          </cell>
          <cell r="L2540" t="str">
            <v>FN-04-07-00-2532</v>
          </cell>
          <cell r="M2540" t="str">
            <v>Cortinas color blancas</v>
          </cell>
          <cell r="O2540" t="str">
            <v>OTROS FUNGIBLE / NOMINABLE</v>
          </cell>
          <cell r="P2540">
            <v>12000</v>
          </cell>
          <cell r="T2540" t="str">
            <v>Bueno</v>
          </cell>
          <cell r="U2540" t="str">
            <v>N/T</v>
          </cell>
        </row>
        <row r="2541">
          <cell r="J2541" t="str">
            <v>42-04-06-00-2533</v>
          </cell>
          <cell r="K2541" t="str">
            <v>SC-00389</v>
          </cell>
          <cell r="L2541" t="str">
            <v>42-04-06-00-2533</v>
          </cell>
          <cell r="M2541" t="str">
            <v>Mueble de masisa y formalita blanco con 6 cajones, 1 lavamanos con llave de combinación</v>
          </cell>
          <cell r="O2541" t="str">
            <v>REPISA</v>
          </cell>
          <cell r="P2541">
            <v>150000</v>
          </cell>
          <cell r="T2541" t="str">
            <v>Bueno</v>
          </cell>
          <cell r="U2541" t="str">
            <v>N/T</v>
          </cell>
        </row>
        <row r="2542">
          <cell r="J2542" t="str">
            <v>42-04-06-00-2534</v>
          </cell>
          <cell r="K2542" t="str">
            <v>SC-00390</v>
          </cell>
          <cell r="L2542" t="str">
            <v>42-04-06-00-2534</v>
          </cell>
          <cell r="M2542" t="str">
            <v xml:space="preserve">Mueble de masisa y formalita blanco con 6 puertas, </v>
          </cell>
          <cell r="O2542" t="str">
            <v>REPISA</v>
          </cell>
          <cell r="P2542">
            <v>79541</v>
          </cell>
          <cell r="T2542" t="str">
            <v>Bueno</v>
          </cell>
          <cell r="U2542" t="str">
            <v>N/T</v>
          </cell>
        </row>
        <row r="2543">
          <cell r="J2543" t="str">
            <v>42-04-06-00-2535</v>
          </cell>
          <cell r="K2543" t="str">
            <v>SC-00391</v>
          </cell>
          <cell r="L2543" t="str">
            <v>42-04-06-00-2535</v>
          </cell>
          <cell r="M2543" t="str">
            <v xml:space="preserve">Mueble de masisa y formalita blanco con 6 puertas, </v>
          </cell>
          <cell r="O2543" t="str">
            <v>REPISA</v>
          </cell>
          <cell r="P2543">
            <v>79541</v>
          </cell>
          <cell r="T2543" t="str">
            <v>Bueno</v>
          </cell>
          <cell r="U2543" t="str">
            <v>N/T</v>
          </cell>
        </row>
        <row r="2544">
          <cell r="J2544" t="str">
            <v>42-04-07-00-2536</v>
          </cell>
          <cell r="K2544" t="str">
            <v>SC-00392</v>
          </cell>
          <cell r="L2544" t="str">
            <v>42-04-07-00-2536</v>
          </cell>
          <cell r="M2544" t="str">
            <v>Porta toalla Nova marca Pisa</v>
          </cell>
          <cell r="O2544" t="str">
            <v>OTROS</v>
          </cell>
          <cell r="P2544">
            <v>17000</v>
          </cell>
          <cell r="T2544" t="str">
            <v>Bueno</v>
          </cell>
          <cell r="U2544" t="str">
            <v>B</v>
          </cell>
        </row>
        <row r="2545">
          <cell r="J2545" t="str">
            <v>42-04-07-00-2537</v>
          </cell>
          <cell r="K2545" t="str">
            <v>SC-00393</v>
          </cell>
          <cell r="L2545" t="str">
            <v>42-04-07-00-2537</v>
          </cell>
          <cell r="M2545" t="str">
            <v>Espejo marco blanco 80x60 cms.</v>
          </cell>
          <cell r="O2545" t="str">
            <v>OTROS</v>
          </cell>
          <cell r="P2545">
            <v>4000</v>
          </cell>
          <cell r="T2545" t="str">
            <v>Bueno</v>
          </cell>
          <cell r="U2545" t="str">
            <v>B</v>
          </cell>
        </row>
        <row r="2546">
          <cell r="J2546" t="str">
            <v>FN-05-02-02-2538</v>
          </cell>
          <cell r="K2546" t="str">
            <v>SC-00394</v>
          </cell>
          <cell r="L2546" t="str">
            <v>FN-05-02-02-2538</v>
          </cell>
          <cell r="M2546" t="str">
            <v>Bandejas  plásticas</v>
          </cell>
          <cell r="O2546" t="str">
            <v>EQUIPOS DE COCINA FUNGIBLE / NOMINABLE</v>
          </cell>
          <cell r="P2546">
            <v>4000</v>
          </cell>
          <cell r="T2546" t="str">
            <v>Bueno</v>
          </cell>
          <cell r="U2546" t="str">
            <v>B</v>
          </cell>
        </row>
        <row r="2547">
          <cell r="J2547" t="str">
            <v>FN-05-02-01-2539</v>
          </cell>
          <cell r="K2547" t="str">
            <v>SC-00395</v>
          </cell>
          <cell r="L2547" t="str">
            <v>FN-05-02-01-2539</v>
          </cell>
          <cell r="M2547" t="str">
            <v>Riñones enlozados grandes</v>
          </cell>
          <cell r="O2547" t="str">
            <v>EQUIPOS CLINICOS FUNGIBLE / NOMINABLE</v>
          </cell>
          <cell r="P2547">
            <v>10000</v>
          </cell>
          <cell r="T2547" t="str">
            <v>Bueno</v>
          </cell>
          <cell r="U2547" t="str">
            <v>B</v>
          </cell>
        </row>
        <row r="2548">
          <cell r="J2548" t="str">
            <v>FN-05-02-01-2540</v>
          </cell>
          <cell r="K2548" t="str">
            <v>SC-00396</v>
          </cell>
          <cell r="L2548" t="str">
            <v>FN-05-02-01-2540</v>
          </cell>
          <cell r="M2548" t="str">
            <v>Riñones enlozados chicos</v>
          </cell>
          <cell r="O2548" t="str">
            <v>EQUIPOS CLINICOS FUNGIBLE / NOMINABLE</v>
          </cell>
          <cell r="P2548">
            <v>10000</v>
          </cell>
          <cell r="T2548" t="str">
            <v>Bueno</v>
          </cell>
          <cell r="U2548" t="str">
            <v>B</v>
          </cell>
        </row>
        <row r="2549">
          <cell r="J2549" t="str">
            <v>FN-05-02-01-2541</v>
          </cell>
          <cell r="K2549" t="str">
            <v>SC-00397</v>
          </cell>
          <cell r="L2549" t="str">
            <v>FN-05-02-01-2541</v>
          </cell>
          <cell r="M2549" t="str">
            <v>Tambores chicos</v>
          </cell>
          <cell r="O2549" t="str">
            <v>EQUIPOS CLINICOS FUNGIBLE / NOMINABLE</v>
          </cell>
          <cell r="P2549">
            <v>6540</v>
          </cell>
          <cell r="T2549" t="str">
            <v>Bueno</v>
          </cell>
          <cell r="U2549" t="str">
            <v>B</v>
          </cell>
        </row>
        <row r="2550">
          <cell r="J2550" t="str">
            <v>42-05-02-01-2542</v>
          </cell>
          <cell r="K2550" t="str">
            <v>SC-00398</v>
          </cell>
          <cell r="L2550" t="str">
            <v>42-05-02-01-2542</v>
          </cell>
          <cell r="M2550" t="str">
            <v>Tambor grande</v>
          </cell>
          <cell r="O2550" t="str">
            <v>EQUIPOS CLINICOS</v>
          </cell>
          <cell r="P2550">
            <v>9850</v>
          </cell>
          <cell r="T2550" t="str">
            <v>Bueno</v>
          </cell>
          <cell r="U2550" t="str">
            <v>B</v>
          </cell>
        </row>
        <row r="2551">
          <cell r="J2551" t="str">
            <v>FN-05-02-02-2543</v>
          </cell>
          <cell r="K2551" t="str">
            <v>SC-00399</v>
          </cell>
          <cell r="L2551" t="str">
            <v>FN-05-02-02-2543</v>
          </cell>
          <cell r="M2551" t="str">
            <v>Bandeja de acero inoxidable</v>
          </cell>
          <cell r="O2551" t="str">
            <v>EQUIPOS DE COCINA FUNGIBLE / NOMINABLE</v>
          </cell>
          <cell r="P2551">
            <v>8000</v>
          </cell>
          <cell r="T2551" t="str">
            <v>Bueno</v>
          </cell>
          <cell r="U2551" t="str">
            <v>B</v>
          </cell>
        </row>
        <row r="2552">
          <cell r="J2552" t="str">
            <v>42-05-02-01-2544</v>
          </cell>
          <cell r="K2552" t="str">
            <v>SC-00400</v>
          </cell>
          <cell r="L2552" t="str">
            <v>42-05-02-01-2544</v>
          </cell>
          <cell r="M2552" t="str">
            <v>Martillo de reflejos</v>
          </cell>
          <cell r="O2552" t="str">
            <v>EQUIPOS CLINICOS</v>
          </cell>
          <cell r="P2552">
            <v>12000</v>
          </cell>
          <cell r="T2552" t="str">
            <v>Bueno</v>
          </cell>
          <cell r="U2552" t="str">
            <v>B</v>
          </cell>
        </row>
        <row r="2553">
          <cell r="J2553" t="str">
            <v>42-05-02-01-2545</v>
          </cell>
          <cell r="K2553" t="str">
            <v>SC-00401</v>
          </cell>
          <cell r="L2553" t="str">
            <v>42-05-02-01-2545</v>
          </cell>
          <cell r="M2553" t="str">
            <v>Bandeja de aluminio de 17 cms.</v>
          </cell>
          <cell r="O2553" t="str">
            <v>EQUIPOS CLINICOS</v>
          </cell>
          <cell r="P2553">
            <v>4800</v>
          </cell>
          <cell r="T2553" t="str">
            <v>Bueno</v>
          </cell>
          <cell r="U2553" t="str">
            <v>B</v>
          </cell>
        </row>
        <row r="2554">
          <cell r="J2554" t="str">
            <v>FN-04-07-00-2546</v>
          </cell>
          <cell r="K2554" t="str">
            <v>SC-00402</v>
          </cell>
          <cell r="L2554" t="str">
            <v>FN-04-07-00-2546</v>
          </cell>
          <cell r="M2554" t="str">
            <v>Cajas con tapa acero inox. 2 de 23x14 cms. 1 de 44x1 cms.</v>
          </cell>
          <cell r="O2554" t="str">
            <v>OTROS FUNGIBLE / NOMINABLE</v>
          </cell>
          <cell r="P2554">
            <v>12000</v>
          </cell>
          <cell r="T2554" t="str">
            <v>Bueno</v>
          </cell>
          <cell r="U2554" t="str">
            <v>B</v>
          </cell>
        </row>
        <row r="2555">
          <cell r="J2555" t="str">
            <v>42-05-02-01-2547</v>
          </cell>
          <cell r="K2555" t="str">
            <v>SC-00403</v>
          </cell>
          <cell r="L2555" t="str">
            <v>42-05-02-01-2547</v>
          </cell>
          <cell r="M2555" t="str">
            <v>Tijera recta 17 cms.</v>
          </cell>
          <cell r="O2555" t="str">
            <v>EQUIPOS CLINICOS</v>
          </cell>
          <cell r="P2555">
            <v>17000</v>
          </cell>
          <cell r="T2555" t="str">
            <v>Bueno</v>
          </cell>
          <cell r="U2555" t="str">
            <v>B</v>
          </cell>
        </row>
        <row r="2556">
          <cell r="J2556" t="str">
            <v>42-05-02-01-2548</v>
          </cell>
          <cell r="K2556" t="str">
            <v>SC-00404</v>
          </cell>
          <cell r="L2556" t="str">
            <v>42-05-02-01-2548</v>
          </cell>
          <cell r="M2556" t="str">
            <v>Pinza Kelly</v>
          </cell>
          <cell r="O2556" t="str">
            <v>EQUIPOS CLINICOS</v>
          </cell>
          <cell r="P2556">
            <v>3000</v>
          </cell>
          <cell r="T2556" t="str">
            <v>Bueno</v>
          </cell>
          <cell r="U2556" t="str">
            <v>B</v>
          </cell>
        </row>
        <row r="2557">
          <cell r="J2557" t="str">
            <v>FN-04-07-00-2549</v>
          </cell>
          <cell r="K2557" t="str">
            <v>SC-00405</v>
          </cell>
          <cell r="L2557" t="str">
            <v>FN-04-07-00-2549</v>
          </cell>
          <cell r="M2557" t="str">
            <v>Dispensador jabón marca Johnson</v>
          </cell>
          <cell r="O2557" t="str">
            <v>OTROS FUNGIBLE / NOMINABLE</v>
          </cell>
          <cell r="P2557">
            <v>17000</v>
          </cell>
          <cell r="T2557" t="str">
            <v>Bueno</v>
          </cell>
          <cell r="U2557" t="str">
            <v>B</v>
          </cell>
        </row>
        <row r="2558">
          <cell r="J2558" t="str">
            <v>NN-06-01-00-2550</v>
          </cell>
          <cell r="K2558" t="str">
            <v>SC-00406</v>
          </cell>
          <cell r="L2558" t="str">
            <v>NN-06-01-00-2550</v>
          </cell>
          <cell r="M2558" t="str">
            <v>Computador Olidata A2630 Nº 00146-051-081-555</v>
          </cell>
          <cell r="O2558" t="str">
            <v>EQUIPOS COMPUTACIONALES Y PERIFÉRICOS EN ARRIENDO</v>
          </cell>
          <cell r="P2558">
            <v>340000</v>
          </cell>
          <cell r="T2558" t="str">
            <v>Bueno</v>
          </cell>
          <cell r="U2558" t="str">
            <v>Olidata</v>
          </cell>
        </row>
        <row r="2559">
          <cell r="J2559" t="str">
            <v>NN-06-01-00-2551</v>
          </cell>
          <cell r="K2559" t="str">
            <v>SC-00407</v>
          </cell>
          <cell r="L2559" t="str">
            <v>NN-06-01-00-2551</v>
          </cell>
          <cell r="M2559" t="str">
            <v>Monitor LCD Olidata 17" Mod. 7005L11 S/Nº 75L11N-7512272-001995</v>
          </cell>
          <cell r="O2559" t="str">
            <v>EQUIPOS COMPUTACIONALES Y PERIFÉRICOS EN ARRIENDO</v>
          </cell>
          <cell r="P2559">
            <v>14000</v>
          </cell>
          <cell r="T2559" t="str">
            <v>Bueno</v>
          </cell>
          <cell r="U2559" t="str">
            <v>Olidata</v>
          </cell>
        </row>
        <row r="2560">
          <cell r="J2560" t="str">
            <v>42-06-01-00-2552</v>
          </cell>
          <cell r="K2560" t="str">
            <v>SC-00408</v>
          </cell>
          <cell r="L2560" t="str">
            <v>42-06-01-00-2552</v>
          </cell>
          <cell r="M2560" t="str">
            <v>Teclado Mod. K7563 S/Nº K75630703019969</v>
          </cell>
          <cell r="O2560" t="str">
            <v>EQUIPOS COMPUTACIONALES Y PERIFÉRICOS</v>
          </cell>
          <cell r="P2560">
            <v>4000</v>
          </cell>
          <cell r="T2560" t="str">
            <v>Bueno</v>
          </cell>
          <cell r="U2560" t="str">
            <v>Olidata</v>
          </cell>
        </row>
        <row r="2561">
          <cell r="J2561" t="str">
            <v>NN-06-01-00-2553</v>
          </cell>
          <cell r="K2561" t="str">
            <v>SC-00409</v>
          </cell>
          <cell r="L2561" t="str">
            <v>NN-06-01-00-2553</v>
          </cell>
          <cell r="M2561" t="str">
            <v>Mouse Olidata Mod. KM 8920</v>
          </cell>
          <cell r="O2561" t="str">
            <v>EQUIPOS COMPUTACIONALES Y PERIFÉRICOS EN ARRIENDO</v>
          </cell>
          <cell r="P2561">
            <v>3000</v>
          </cell>
          <cell r="T2561" t="str">
            <v>Bueno</v>
          </cell>
          <cell r="U2561" t="str">
            <v>Olidata</v>
          </cell>
        </row>
        <row r="2562">
          <cell r="J2562" t="str">
            <v>42-04-07-00-2554</v>
          </cell>
          <cell r="K2562" t="str">
            <v>SC-00410</v>
          </cell>
          <cell r="L2562" t="str">
            <v>42-04-07-00-2554</v>
          </cell>
          <cell r="M2562" t="str">
            <v>Ducha teléfono</v>
          </cell>
          <cell r="O2562" t="str">
            <v>OTROS</v>
          </cell>
          <cell r="P2562">
            <v>12000</v>
          </cell>
          <cell r="T2562" t="str">
            <v>Bueno</v>
          </cell>
          <cell r="U2562" t="str">
            <v>N/T</v>
          </cell>
        </row>
        <row r="2563">
          <cell r="J2563" t="str">
            <v>FN-04-07-00-2555</v>
          </cell>
          <cell r="K2563" t="str">
            <v>SC-00411</v>
          </cell>
          <cell r="L2563" t="str">
            <v>FN-04-07-00-2555</v>
          </cell>
          <cell r="M2563" t="str">
            <v>Dispensadores de confort</v>
          </cell>
          <cell r="O2563" t="str">
            <v>OTROS FUNGIBLE / NOMINABLE</v>
          </cell>
          <cell r="P2563">
            <v>17000</v>
          </cell>
          <cell r="T2563" t="str">
            <v>Bueno</v>
          </cell>
          <cell r="U2563" t="str">
            <v>N/T</v>
          </cell>
        </row>
        <row r="2564">
          <cell r="J2564" t="str">
            <v>42-04-07-00-2556</v>
          </cell>
          <cell r="K2564" t="str">
            <v>SC-00412</v>
          </cell>
          <cell r="L2564" t="str">
            <v>42-04-07-00-2556</v>
          </cell>
          <cell r="M2564" t="str">
            <v>Dispensador de jabón</v>
          </cell>
          <cell r="O2564" t="str">
            <v>OTROS</v>
          </cell>
          <cell r="P2564">
            <v>17000</v>
          </cell>
          <cell r="T2564" t="str">
            <v>Bueno</v>
          </cell>
          <cell r="U2564" t="str">
            <v>N/T</v>
          </cell>
        </row>
        <row r="2565">
          <cell r="J2565" t="str">
            <v>42-04-07-00-2557</v>
          </cell>
          <cell r="K2565" t="str">
            <v>SC-00413</v>
          </cell>
          <cell r="L2565" t="str">
            <v>42-04-07-00-2557</v>
          </cell>
          <cell r="M2565" t="str">
            <v>Espejo</v>
          </cell>
          <cell r="O2565" t="str">
            <v>OTROS</v>
          </cell>
          <cell r="P2565">
            <v>7500</v>
          </cell>
          <cell r="T2565" t="str">
            <v>Bueno</v>
          </cell>
          <cell r="U2565" t="str">
            <v>N/T</v>
          </cell>
        </row>
        <row r="2566">
          <cell r="J2566" t="str">
            <v>42-05-01-01-2558</v>
          </cell>
          <cell r="K2566" t="str">
            <v>SC-00414</v>
          </cell>
          <cell r="L2566" t="str">
            <v>42-05-01-01-2558</v>
          </cell>
          <cell r="M2566" t="str">
            <v>Extractor de aire Mod. EBB-250</v>
          </cell>
          <cell r="O2566" t="str">
            <v>EQUIPO DE OFICINA</v>
          </cell>
          <cell r="P2566">
            <v>25000</v>
          </cell>
          <cell r="T2566" t="str">
            <v>Bueno</v>
          </cell>
          <cell r="U2566" t="str">
            <v>N/T</v>
          </cell>
        </row>
        <row r="2567">
          <cell r="J2567" t="str">
            <v>42-04-07-00-2559</v>
          </cell>
          <cell r="K2567" t="str">
            <v>SC-00415</v>
          </cell>
          <cell r="L2567" t="str">
            <v>42-04-07-00-2559</v>
          </cell>
          <cell r="M2567" t="str">
            <v>Ducha teléfono</v>
          </cell>
          <cell r="O2567" t="str">
            <v>OTROS</v>
          </cell>
          <cell r="P2567">
            <v>12000</v>
          </cell>
          <cell r="T2567" t="str">
            <v>Bueno</v>
          </cell>
          <cell r="U2567" t="str">
            <v>N/T</v>
          </cell>
        </row>
        <row r="2568">
          <cell r="J2568" t="str">
            <v>FN-05-02-01-2560</v>
          </cell>
          <cell r="K2568" t="str">
            <v>SC-00416</v>
          </cell>
          <cell r="L2568" t="str">
            <v>FN-05-02-01-2560</v>
          </cell>
          <cell r="M2568" t="str">
            <v>Chatas metálicas</v>
          </cell>
          <cell r="O2568" t="str">
            <v>EQUIPOS CLINICOS FUNGIBLE / NOMINABLE</v>
          </cell>
          <cell r="P2568">
            <v>2890</v>
          </cell>
          <cell r="T2568" t="str">
            <v>Bueno</v>
          </cell>
          <cell r="U2568" t="str">
            <v>N/T</v>
          </cell>
        </row>
        <row r="2569">
          <cell r="J2569" t="str">
            <v>FN-05-02-01-2561</v>
          </cell>
          <cell r="K2569" t="str">
            <v>SC-00417</v>
          </cell>
          <cell r="L2569" t="str">
            <v>FN-05-02-01-2561</v>
          </cell>
          <cell r="M2569" t="str">
            <v>Patos plásticos</v>
          </cell>
          <cell r="N2569">
            <v>1</v>
          </cell>
          <cell r="O2569" t="str">
            <v>EQUIPOS CLINICOS FUNGIBLE / NOMINABLE</v>
          </cell>
          <cell r="P2569">
            <v>3000</v>
          </cell>
          <cell r="T2569" t="str">
            <v>Bueno</v>
          </cell>
          <cell r="U2569" t="str">
            <v>N/T</v>
          </cell>
        </row>
        <row r="2570">
          <cell r="J2570" t="str">
            <v>FN-05-02-01-2562</v>
          </cell>
          <cell r="K2570" t="str">
            <v>SC-00418</v>
          </cell>
          <cell r="L2570" t="str">
            <v>FN-05-02-01-2562</v>
          </cell>
          <cell r="M2570" t="str">
            <v>Alza ropa</v>
          </cell>
          <cell r="O2570" t="str">
            <v>EQUIPOS CLINICOS FUNGIBLE / NOMINABLE</v>
          </cell>
          <cell r="P2570">
            <v>3000</v>
          </cell>
          <cell r="T2570" t="str">
            <v>Bueno</v>
          </cell>
          <cell r="U2570" t="str">
            <v>N/T</v>
          </cell>
        </row>
        <row r="2571">
          <cell r="J2571" t="str">
            <v>FN-04-07-00-2563</v>
          </cell>
          <cell r="K2571" t="str">
            <v>SC-00419</v>
          </cell>
          <cell r="L2571" t="str">
            <v>FN-04-07-00-2563</v>
          </cell>
          <cell r="M2571" t="str">
            <v>Dispensadores de confort marca Pisa</v>
          </cell>
          <cell r="O2571" t="str">
            <v>OTROS FUNGIBLE / NOMINABLE</v>
          </cell>
          <cell r="P2571">
            <v>17000</v>
          </cell>
          <cell r="T2571" t="str">
            <v>Bueno</v>
          </cell>
          <cell r="U2571" t="str">
            <v>N/T</v>
          </cell>
        </row>
        <row r="2572">
          <cell r="J2572" t="str">
            <v>42-05-01-01-2564</v>
          </cell>
          <cell r="K2572" t="str">
            <v>SC-00420</v>
          </cell>
          <cell r="L2572" t="str">
            <v>42-05-01-01-2564</v>
          </cell>
          <cell r="M2572" t="str">
            <v>Extractor de aire Mod. EBB-250</v>
          </cell>
          <cell r="O2572" t="str">
            <v>EQUIPO DE OFICINA</v>
          </cell>
          <cell r="P2572">
            <v>25000</v>
          </cell>
          <cell r="T2572" t="str">
            <v>Bueno</v>
          </cell>
          <cell r="U2572" t="str">
            <v>N/T</v>
          </cell>
        </row>
        <row r="2573">
          <cell r="J2573" t="str">
            <v>42-04-07-00-2565</v>
          </cell>
          <cell r="K2573" t="str">
            <v>SC-00421</v>
          </cell>
          <cell r="L2573" t="str">
            <v>42-04-07-00-2565</v>
          </cell>
          <cell r="M2573" t="str">
            <v>Espejo</v>
          </cell>
          <cell r="O2573" t="str">
            <v>OTROS</v>
          </cell>
          <cell r="P2573">
            <v>125300</v>
          </cell>
          <cell r="T2573" t="str">
            <v>Bueno</v>
          </cell>
          <cell r="U2573" t="str">
            <v>N/T</v>
          </cell>
        </row>
        <row r="2574">
          <cell r="J2574" t="str">
            <v>42-04-07-00-2566</v>
          </cell>
          <cell r="K2574" t="str">
            <v>SC-00422</v>
          </cell>
          <cell r="L2574" t="str">
            <v>42-04-07-00-2566</v>
          </cell>
          <cell r="M2574" t="str">
            <v>Porta cortinas metálico</v>
          </cell>
          <cell r="O2574" t="str">
            <v>OTROS</v>
          </cell>
          <cell r="P2574">
            <v>1500</v>
          </cell>
          <cell r="T2574" t="str">
            <v>Bueno</v>
          </cell>
          <cell r="U2574" t="str">
            <v>N/T</v>
          </cell>
        </row>
        <row r="2575">
          <cell r="J2575" t="str">
            <v>FN-04-07-00-2567</v>
          </cell>
          <cell r="K2575" t="str">
            <v>SC-00423</v>
          </cell>
          <cell r="L2575" t="str">
            <v>FN-04-07-00-2567</v>
          </cell>
          <cell r="M2575" t="str">
            <v>Cortinas color blanco</v>
          </cell>
          <cell r="O2575" t="str">
            <v>OTROS FUNGIBLE / NOMINABLE</v>
          </cell>
          <cell r="P2575">
            <v>12000</v>
          </cell>
          <cell r="T2575" t="str">
            <v>Bueno</v>
          </cell>
          <cell r="U2575" t="str">
            <v>N/T</v>
          </cell>
        </row>
        <row r="2576">
          <cell r="J2576" t="str">
            <v>42-04-07-00-2568</v>
          </cell>
          <cell r="K2576" t="str">
            <v>SC-00424</v>
          </cell>
          <cell r="L2576" t="str">
            <v>42-04-07-00-2568</v>
          </cell>
          <cell r="M2576" t="str">
            <v>Espejo 60x80 cms.</v>
          </cell>
          <cell r="O2576" t="str">
            <v>OTROS</v>
          </cell>
          <cell r="P2576">
            <v>12000</v>
          </cell>
          <cell r="T2576" t="str">
            <v>Bueno</v>
          </cell>
          <cell r="U2576" t="str">
            <v>N/T</v>
          </cell>
        </row>
        <row r="2577">
          <cell r="J2577" t="str">
            <v>42-04-07-00-2569</v>
          </cell>
          <cell r="K2577" t="str">
            <v>SC-00425</v>
          </cell>
          <cell r="L2577" t="str">
            <v>42-04-07-00-2569</v>
          </cell>
          <cell r="M2577" t="str">
            <v>Porta confort marca Pisa</v>
          </cell>
          <cell r="O2577" t="str">
            <v>OTROS</v>
          </cell>
          <cell r="P2577">
            <v>17000</v>
          </cell>
          <cell r="T2577" t="str">
            <v>Bueno</v>
          </cell>
          <cell r="U2577" t="str">
            <v>N/T</v>
          </cell>
        </row>
        <row r="2578">
          <cell r="J2578" t="str">
            <v>FN-04-07-00-2570</v>
          </cell>
          <cell r="K2578" t="str">
            <v>SC-00426</v>
          </cell>
          <cell r="L2578" t="str">
            <v>FN-04-07-00-2570</v>
          </cell>
          <cell r="M2578" t="str">
            <v>Porta cortinas</v>
          </cell>
          <cell r="O2578" t="str">
            <v>OTROS FUNGIBLE / NOMINABLE</v>
          </cell>
          <cell r="P2578">
            <v>1500</v>
          </cell>
          <cell r="T2578" t="str">
            <v>Bueno</v>
          </cell>
          <cell r="U2578" t="str">
            <v>N/T</v>
          </cell>
        </row>
        <row r="2579">
          <cell r="J2579" t="str">
            <v>FN-04-07-00-2571</v>
          </cell>
          <cell r="K2579" t="str">
            <v>SC-00427</v>
          </cell>
          <cell r="L2579" t="str">
            <v>FN-04-07-00-2571</v>
          </cell>
          <cell r="M2579" t="str">
            <v>Cortinas color mantequilla</v>
          </cell>
          <cell r="O2579" t="str">
            <v>OTROS FUNGIBLE / NOMINABLE</v>
          </cell>
          <cell r="P2579">
            <v>12000</v>
          </cell>
          <cell r="T2579" t="str">
            <v>Bueno</v>
          </cell>
          <cell r="U2579" t="str">
            <v>N/T</v>
          </cell>
        </row>
        <row r="2580">
          <cell r="J2580" t="str">
            <v>42-04-07-00-2572</v>
          </cell>
          <cell r="K2580" t="str">
            <v>SC-00428</v>
          </cell>
          <cell r="L2580" t="str">
            <v>42-04-07-00-2572</v>
          </cell>
          <cell r="M2580" t="str">
            <v>Porta cortinas</v>
          </cell>
          <cell r="O2580" t="str">
            <v>OTROS</v>
          </cell>
          <cell r="P2580">
            <v>1500</v>
          </cell>
          <cell r="T2580" t="str">
            <v>Bueno</v>
          </cell>
          <cell r="U2580" t="str">
            <v>N/T</v>
          </cell>
        </row>
        <row r="2581">
          <cell r="J2581" t="str">
            <v>42-04-07-00-2573</v>
          </cell>
          <cell r="K2581" t="str">
            <v>SC-00429</v>
          </cell>
          <cell r="L2581" t="str">
            <v>42-04-07-00-2573</v>
          </cell>
          <cell r="M2581" t="str">
            <v>Cortinas color verde</v>
          </cell>
          <cell r="O2581" t="str">
            <v>OTROS</v>
          </cell>
          <cell r="P2581">
            <v>12000</v>
          </cell>
          <cell r="T2581" t="str">
            <v>Bueno</v>
          </cell>
          <cell r="U2581" t="str">
            <v>N/T</v>
          </cell>
        </row>
        <row r="2582">
          <cell r="J2582" t="str">
            <v>42-04-07-00-2574</v>
          </cell>
          <cell r="K2582" t="str">
            <v>SC-00430</v>
          </cell>
          <cell r="L2582" t="str">
            <v>42-04-07-00-2574</v>
          </cell>
          <cell r="M2582" t="str">
            <v>Porta cortinas separador ambiente con 3 cortinas color azules</v>
          </cell>
          <cell r="O2582" t="str">
            <v>OTROS</v>
          </cell>
          <cell r="P2582">
            <v>3500</v>
          </cell>
          <cell r="T2582" t="str">
            <v>Bueno</v>
          </cell>
          <cell r="U2582" t="str">
            <v>N/T</v>
          </cell>
        </row>
        <row r="2583">
          <cell r="J2583" t="str">
            <v>42-05-02-01-2575</v>
          </cell>
          <cell r="K2583" t="str">
            <v>SC-00431</v>
          </cell>
          <cell r="L2583" t="str">
            <v>42-05-02-01-2575</v>
          </cell>
          <cell r="M2583" t="str">
            <v>CAJA CIRUGÍA MENOR Nº 1</v>
          </cell>
          <cell r="O2583" t="str">
            <v>EQUIPOS CLINICOS</v>
          </cell>
          <cell r="P2583">
            <v>9500</v>
          </cell>
        </row>
        <row r="2584">
          <cell r="J2584" t="str">
            <v>FN-05-02-01-2576</v>
          </cell>
          <cell r="K2584" t="str">
            <v>SC-00432</v>
          </cell>
          <cell r="L2584" t="str">
            <v>FN-05-02-01-2576</v>
          </cell>
          <cell r="M2584" t="str">
            <v>Pinzas Backhaus 13 cms.</v>
          </cell>
          <cell r="O2584" t="str">
            <v>EQUIPOS CLINICOS FUNGIBLE / NOMINABLE</v>
          </cell>
          <cell r="P2584">
            <v>1870</v>
          </cell>
          <cell r="T2584" t="str">
            <v>Bueno</v>
          </cell>
          <cell r="U2584" t="str">
            <v>N/T</v>
          </cell>
        </row>
        <row r="2585">
          <cell r="J2585" t="str">
            <v>42-05-02-01-2577</v>
          </cell>
          <cell r="K2585" t="str">
            <v>SC-00433</v>
          </cell>
          <cell r="L2585" t="str">
            <v>42-05-02-01-2577</v>
          </cell>
          <cell r="M2585" t="str">
            <v>Pinzas quirúrgica Adson 12 cms.</v>
          </cell>
          <cell r="O2585" t="str">
            <v>EQUIPOS CLINICOS</v>
          </cell>
          <cell r="P2585">
            <v>1470</v>
          </cell>
          <cell r="T2585" t="str">
            <v>Bueno</v>
          </cell>
          <cell r="U2585" t="str">
            <v>N/T</v>
          </cell>
        </row>
        <row r="2586">
          <cell r="J2586" t="str">
            <v>42-05-02-01-2578</v>
          </cell>
          <cell r="K2586" t="str">
            <v>SC-00434</v>
          </cell>
          <cell r="L2586" t="str">
            <v>42-05-02-01-2578</v>
          </cell>
          <cell r="M2586" t="str">
            <v>Pinza anatómica Adson 12 cms.</v>
          </cell>
          <cell r="O2586" t="str">
            <v>EQUIPOS CLINICOS</v>
          </cell>
          <cell r="P2586">
            <v>1270</v>
          </cell>
          <cell r="T2586" t="str">
            <v>Bueno</v>
          </cell>
          <cell r="U2586" t="str">
            <v>N/T</v>
          </cell>
        </row>
        <row r="2587">
          <cell r="J2587" t="str">
            <v>42-05-02-01-2579</v>
          </cell>
          <cell r="K2587" t="str">
            <v>SC-00435</v>
          </cell>
          <cell r="L2587" t="str">
            <v>42-05-02-01-2579</v>
          </cell>
          <cell r="M2587" t="str">
            <v>Pinza Kelly recta 14 cms.</v>
          </cell>
          <cell r="O2587" t="str">
            <v>EQUIPOS CLINICOS</v>
          </cell>
          <cell r="P2587">
            <v>2270</v>
          </cell>
          <cell r="T2587" t="str">
            <v>Bueno</v>
          </cell>
          <cell r="U2587" t="str">
            <v>N/T</v>
          </cell>
        </row>
        <row r="2588">
          <cell r="J2588" t="str">
            <v>42-05-02-01-2580</v>
          </cell>
          <cell r="K2588" t="str">
            <v>SC-00436</v>
          </cell>
          <cell r="L2588" t="str">
            <v>42-05-02-01-2580</v>
          </cell>
          <cell r="M2588" t="str">
            <v>Mango bisturí</v>
          </cell>
          <cell r="O2588" t="str">
            <v>EQUIPOS CLINICOS</v>
          </cell>
          <cell r="P2588">
            <v>10000</v>
          </cell>
          <cell r="T2588" t="str">
            <v>Bueno</v>
          </cell>
          <cell r="U2588" t="str">
            <v>N/T</v>
          </cell>
        </row>
        <row r="2589">
          <cell r="J2589" t="str">
            <v>FN-05-02-01-2581</v>
          </cell>
          <cell r="K2589" t="str">
            <v>SC-00437</v>
          </cell>
          <cell r="L2589" t="str">
            <v>FN-05-02-01-2581</v>
          </cell>
          <cell r="M2589" t="str">
            <v>Pinza mosquito curva 12 cms.</v>
          </cell>
          <cell r="O2589" t="str">
            <v>EQUIPOS CLINICOS FUNGIBLE / NOMINABLE</v>
          </cell>
          <cell r="P2589">
            <v>2070</v>
          </cell>
          <cell r="T2589" t="str">
            <v>Bueno</v>
          </cell>
          <cell r="U2589" t="str">
            <v>N/T</v>
          </cell>
        </row>
        <row r="2590">
          <cell r="J2590" t="str">
            <v>FN-05-02-01-2582</v>
          </cell>
          <cell r="K2590" t="str">
            <v>SC-00438</v>
          </cell>
          <cell r="L2590" t="str">
            <v>FN-05-02-01-2582</v>
          </cell>
          <cell r="M2590" t="str">
            <v>Separador Farabeurf</v>
          </cell>
          <cell r="O2590" t="str">
            <v>EQUIPOS CLINICOS FUNGIBLE / NOMINABLE</v>
          </cell>
          <cell r="P2590">
            <v>15903</v>
          </cell>
          <cell r="T2590" t="str">
            <v>Bueno</v>
          </cell>
          <cell r="U2590" t="str">
            <v>N/T</v>
          </cell>
        </row>
        <row r="2591">
          <cell r="J2591" t="str">
            <v>42-05-02-01-2583</v>
          </cell>
          <cell r="K2591" t="str">
            <v>SC-00439</v>
          </cell>
          <cell r="L2591" t="str">
            <v>42-05-02-01-2583</v>
          </cell>
          <cell r="M2591" t="str">
            <v>Tijera recta 14 cms.</v>
          </cell>
          <cell r="O2591" t="str">
            <v>EQUIPOS CLINICOS</v>
          </cell>
          <cell r="P2591">
            <v>2070</v>
          </cell>
          <cell r="T2591" t="str">
            <v>Bueno</v>
          </cell>
          <cell r="U2591" t="str">
            <v>N/T</v>
          </cell>
        </row>
        <row r="2592">
          <cell r="J2592" t="str">
            <v>42-05-02-01-2584</v>
          </cell>
          <cell r="K2592" t="str">
            <v>SC-00440</v>
          </cell>
          <cell r="L2592" t="str">
            <v>42-05-02-01-2584</v>
          </cell>
          <cell r="M2592" t="str">
            <v>Pinza quirúrgica 18 cms.</v>
          </cell>
          <cell r="O2592" t="str">
            <v>EQUIPOS CLINICOS</v>
          </cell>
          <cell r="P2592">
            <v>2000</v>
          </cell>
          <cell r="T2592" t="str">
            <v>Bueno</v>
          </cell>
          <cell r="U2592" t="str">
            <v>N/T</v>
          </cell>
        </row>
        <row r="2593">
          <cell r="J2593" t="str">
            <v>42-05-02-01-2585</v>
          </cell>
          <cell r="K2593" t="str">
            <v>SC-00441</v>
          </cell>
          <cell r="L2593" t="str">
            <v>42-05-02-01-2585</v>
          </cell>
          <cell r="M2593" t="str">
            <v>Tijera curva 14 cms.</v>
          </cell>
          <cell r="O2593" t="str">
            <v>EQUIPOS CLINICOS</v>
          </cell>
          <cell r="P2593">
            <v>2070</v>
          </cell>
          <cell r="T2593" t="str">
            <v>Bueno</v>
          </cell>
          <cell r="U2593" t="str">
            <v>N/T</v>
          </cell>
        </row>
        <row r="2594">
          <cell r="J2594" t="str">
            <v>42-05-02-01-2586</v>
          </cell>
          <cell r="K2594" t="str">
            <v>SC-00442</v>
          </cell>
          <cell r="L2594" t="str">
            <v>42-05-02-01-2586</v>
          </cell>
          <cell r="M2594" t="str">
            <v>Cureta 10 cms.</v>
          </cell>
          <cell r="O2594" t="str">
            <v>EQUIPOS CLINICOS</v>
          </cell>
          <cell r="P2594">
            <v>8560</v>
          </cell>
          <cell r="T2594" t="str">
            <v>Bueno</v>
          </cell>
          <cell r="U2594" t="str">
            <v>N/T</v>
          </cell>
        </row>
        <row r="2595">
          <cell r="J2595" t="str">
            <v>42-05-02-01-2587</v>
          </cell>
          <cell r="K2595" t="str">
            <v>SC-00443</v>
          </cell>
          <cell r="L2595" t="str">
            <v>42-05-02-01-2587</v>
          </cell>
          <cell r="M2595" t="str">
            <v>Tijera Iris 9 cms.</v>
          </cell>
          <cell r="O2595" t="str">
            <v>EQUIPOS CLINICOS</v>
          </cell>
          <cell r="P2595">
            <v>2070</v>
          </cell>
          <cell r="T2595" t="str">
            <v>Bueno</v>
          </cell>
          <cell r="U2595" t="str">
            <v>N/T</v>
          </cell>
        </row>
        <row r="2596">
          <cell r="J2596" t="str">
            <v>42-05-02-01-2588</v>
          </cell>
          <cell r="K2596" t="str">
            <v>SC-00444</v>
          </cell>
          <cell r="L2596" t="str">
            <v>42-05-02-01-2588</v>
          </cell>
          <cell r="M2596" t="str">
            <v>CAJA CIRUGÍA MENOR Nº 2</v>
          </cell>
          <cell r="O2596" t="str">
            <v>EQUIPOS CLINICOS</v>
          </cell>
          <cell r="P2596">
            <v>9500</v>
          </cell>
        </row>
        <row r="2597">
          <cell r="J2597" t="str">
            <v>FN-05-02-01-2589</v>
          </cell>
          <cell r="K2597" t="str">
            <v>SC-00445</v>
          </cell>
          <cell r="L2597" t="str">
            <v>FN-05-02-01-2589</v>
          </cell>
          <cell r="M2597" t="str">
            <v>Pinzas Backhaus 13 cms.</v>
          </cell>
          <cell r="O2597" t="str">
            <v>EQUIPOS CLINICOS FUNGIBLE / NOMINABLE</v>
          </cell>
          <cell r="P2597">
            <v>1870</v>
          </cell>
          <cell r="T2597" t="str">
            <v>Bueno</v>
          </cell>
          <cell r="U2597" t="str">
            <v>N/T</v>
          </cell>
        </row>
        <row r="2598">
          <cell r="J2598" t="str">
            <v>42-05-02-01-2590</v>
          </cell>
          <cell r="K2598" t="str">
            <v>SC-00446</v>
          </cell>
          <cell r="L2598" t="str">
            <v>42-05-02-01-2590</v>
          </cell>
          <cell r="M2598" t="str">
            <v>Pinzas quirúrgica Adson 12 cms.</v>
          </cell>
          <cell r="O2598" t="str">
            <v>EQUIPOS CLINICOS</v>
          </cell>
          <cell r="P2598">
            <v>1470</v>
          </cell>
          <cell r="T2598" t="str">
            <v>Bueno</v>
          </cell>
          <cell r="U2598" t="str">
            <v>N/T</v>
          </cell>
        </row>
        <row r="2599">
          <cell r="J2599" t="str">
            <v>42-05-02-01-2591</v>
          </cell>
          <cell r="K2599" t="str">
            <v>SC-00447</v>
          </cell>
          <cell r="L2599" t="str">
            <v>42-05-02-01-2591</v>
          </cell>
          <cell r="M2599" t="str">
            <v>Pinza anatómica Adson 12 cms.</v>
          </cell>
          <cell r="O2599" t="str">
            <v>EQUIPOS CLINICOS</v>
          </cell>
          <cell r="P2599">
            <v>1270</v>
          </cell>
          <cell r="T2599" t="str">
            <v>Bueno</v>
          </cell>
          <cell r="U2599" t="str">
            <v>N/T</v>
          </cell>
        </row>
        <row r="2600">
          <cell r="J2600" t="str">
            <v>42-05-02-01-2592</v>
          </cell>
          <cell r="K2600" t="str">
            <v>SC-00448</v>
          </cell>
          <cell r="L2600" t="str">
            <v>42-05-02-01-2592</v>
          </cell>
          <cell r="M2600" t="str">
            <v>Pinza Kelly recta 14 cms.</v>
          </cell>
          <cell r="O2600" t="str">
            <v>EQUIPOS CLINICOS</v>
          </cell>
          <cell r="P2600">
            <v>2270</v>
          </cell>
          <cell r="T2600" t="str">
            <v>Bueno</v>
          </cell>
          <cell r="U2600" t="str">
            <v>N/T</v>
          </cell>
        </row>
        <row r="2601">
          <cell r="J2601" t="str">
            <v>42-05-02-01-2593</v>
          </cell>
          <cell r="K2601" t="str">
            <v>SC-00449</v>
          </cell>
          <cell r="L2601" t="str">
            <v>42-05-02-01-2593</v>
          </cell>
          <cell r="M2601" t="str">
            <v>Mango bisturí</v>
          </cell>
          <cell r="O2601" t="str">
            <v>EQUIPOS CLINICOS</v>
          </cell>
          <cell r="P2601">
            <v>5000</v>
          </cell>
          <cell r="T2601" t="str">
            <v>Bueno</v>
          </cell>
          <cell r="U2601" t="str">
            <v>N/T</v>
          </cell>
        </row>
        <row r="2602">
          <cell r="J2602" t="str">
            <v>FN-05-02-01-2594</v>
          </cell>
          <cell r="K2602" t="str">
            <v>SC-00450</v>
          </cell>
          <cell r="L2602" t="str">
            <v>FN-05-02-01-2594</v>
          </cell>
          <cell r="M2602" t="str">
            <v>Pinza mosquito curva 12 cms.</v>
          </cell>
          <cell r="O2602" t="str">
            <v>EQUIPOS CLINICOS FUNGIBLE / NOMINABLE</v>
          </cell>
          <cell r="P2602">
            <v>2070</v>
          </cell>
          <cell r="T2602" t="str">
            <v>Bueno</v>
          </cell>
          <cell r="U2602" t="str">
            <v>N/T</v>
          </cell>
        </row>
        <row r="2603">
          <cell r="J2603" t="str">
            <v>FN-05-02-01-2595</v>
          </cell>
          <cell r="K2603" t="str">
            <v>SC-00451</v>
          </cell>
          <cell r="L2603" t="str">
            <v>FN-05-02-01-2595</v>
          </cell>
          <cell r="M2603" t="str">
            <v>Separador Farabeurf</v>
          </cell>
          <cell r="O2603" t="str">
            <v>EQUIPOS CLINICOS FUNGIBLE / NOMINABLE</v>
          </cell>
          <cell r="P2603">
            <v>7500</v>
          </cell>
          <cell r="T2603" t="str">
            <v>Bueno</v>
          </cell>
          <cell r="U2603" t="str">
            <v>N/T</v>
          </cell>
        </row>
        <row r="2604">
          <cell r="J2604" t="str">
            <v>42-05-02-01-2596</v>
          </cell>
          <cell r="K2604" t="str">
            <v>SC-00452</v>
          </cell>
          <cell r="L2604" t="str">
            <v>42-05-02-01-2596</v>
          </cell>
          <cell r="M2604" t="str">
            <v>Tijera recta 14 cms.</v>
          </cell>
          <cell r="O2604" t="str">
            <v>EQUIPOS CLINICOS</v>
          </cell>
          <cell r="P2604">
            <v>3070</v>
          </cell>
          <cell r="T2604" t="str">
            <v>Bueno</v>
          </cell>
          <cell r="U2604" t="str">
            <v>N/T</v>
          </cell>
        </row>
        <row r="2605">
          <cell r="J2605" t="str">
            <v>42-05-02-01-2597</v>
          </cell>
          <cell r="K2605" t="str">
            <v>SC-00453</v>
          </cell>
          <cell r="L2605" t="str">
            <v>42-05-02-01-2597</v>
          </cell>
          <cell r="M2605" t="str">
            <v>Pinza quirúrgica 18 cms.</v>
          </cell>
          <cell r="O2605" t="str">
            <v>EQUIPOS CLINICOS</v>
          </cell>
          <cell r="P2605">
            <v>2000</v>
          </cell>
          <cell r="T2605" t="str">
            <v>Bueno</v>
          </cell>
          <cell r="U2605" t="str">
            <v>N/T</v>
          </cell>
        </row>
        <row r="2606">
          <cell r="J2606" t="str">
            <v>42-05-02-01-2598</v>
          </cell>
          <cell r="K2606" t="str">
            <v>SC-00454</v>
          </cell>
          <cell r="L2606" t="str">
            <v>42-05-02-01-2598</v>
          </cell>
          <cell r="M2606" t="str">
            <v>Tijera curva 14 cms.</v>
          </cell>
          <cell r="O2606" t="str">
            <v>EQUIPOS CLINICOS</v>
          </cell>
          <cell r="P2606">
            <v>3070</v>
          </cell>
          <cell r="T2606" t="str">
            <v>Bueno</v>
          </cell>
          <cell r="U2606" t="str">
            <v>N/T</v>
          </cell>
        </row>
        <row r="2607">
          <cell r="J2607" t="str">
            <v>42-05-02-01-2599</v>
          </cell>
          <cell r="K2607" t="str">
            <v>SC-00455</v>
          </cell>
          <cell r="L2607" t="str">
            <v>42-05-02-01-2599</v>
          </cell>
          <cell r="M2607" t="str">
            <v>Cureta 10 cms.</v>
          </cell>
          <cell r="O2607" t="str">
            <v>EQUIPOS CLINICOS</v>
          </cell>
          <cell r="P2607">
            <v>3000</v>
          </cell>
          <cell r="T2607" t="str">
            <v>Bueno</v>
          </cell>
          <cell r="U2607" t="str">
            <v>N/T</v>
          </cell>
        </row>
        <row r="2608">
          <cell r="J2608" t="str">
            <v>42-05-02-01-2600</v>
          </cell>
          <cell r="K2608" t="str">
            <v>SC-00456</v>
          </cell>
          <cell r="L2608" t="str">
            <v>42-05-02-01-2600</v>
          </cell>
          <cell r="M2608" t="str">
            <v>Tijera Iris 9 cms.</v>
          </cell>
          <cell r="O2608" t="str">
            <v>EQUIPOS CLINICOS</v>
          </cell>
          <cell r="P2608">
            <v>2070</v>
          </cell>
          <cell r="T2608" t="str">
            <v>Bueno</v>
          </cell>
          <cell r="U2608" t="str">
            <v>N/T</v>
          </cell>
        </row>
        <row r="2609">
          <cell r="J2609" t="str">
            <v>42-05-02-01-2601</v>
          </cell>
          <cell r="K2609" t="str">
            <v>SC-00457</v>
          </cell>
          <cell r="L2609" t="str">
            <v>42-05-02-01-2601</v>
          </cell>
          <cell r="M2609" t="str">
            <v>CAJA CIRUGÍA MENOR Nº 3</v>
          </cell>
          <cell r="O2609" t="str">
            <v>EQUIPOS CLINICOS</v>
          </cell>
          <cell r="P2609">
            <v>9500</v>
          </cell>
        </row>
        <row r="2610">
          <cell r="J2610" t="str">
            <v>FN-05-02-01-2602</v>
          </cell>
          <cell r="K2610" t="str">
            <v>SC-00458</v>
          </cell>
          <cell r="L2610" t="str">
            <v>FN-05-02-01-2602</v>
          </cell>
          <cell r="M2610" t="str">
            <v>Pinzas Backhaus 13 cms.</v>
          </cell>
          <cell r="O2610" t="str">
            <v>EQUIPOS CLINICOS FUNGIBLE / NOMINABLE</v>
          </cell>
          <cell r="P2610">
            <v>1870</v>
          </cell>
          <cell r="T2610" t="str">
            <v>Bueno</v>
          </cell>
          <cell r="U2610" t="str">
            <v>N/T</v>
          </cell>
        </row>
        <row r="2611">
          <cell r="J2611" t="str">
            <v>42-05-02-01-2603</v>
          </cell>
          <cell r="K2611" t="str">
            <v>SC-00459</v>
          </cell>
          <cell r="L2611" t="str">
            <v>42-05-02-01-2603</v>
          </cell>
          <cell r="M2611" t="str">
            <v>Pinzas quirúrgica Adson 12 cms.</v>
          </cell>
          <cell r="O2611" t="str">
            <v>EQUIPOS CLINICOS</v>
          </cell>
          <cell r="P2611">
            <v>1470</v>
          </cell>
          <cell r="T2611" t="str">
            <v>Bueno</v>
          </cell>
          <cell r="U2611" t="str">
            <v>N/T</v>
          </cell>
        </row>
        <row r="2612">
          <cell r="J2612" t="str">
            <v>42-05-02-01-2604</v>
          </cell>
          <cell r="K2612" t="str">
            <v>SC-00460</v>
          </cell>
          <cell r="L2612" t="str">
            <v>42-05-02-01-2604</v>
          </cell>
          <cell r="M2612" t="str">
            <v>Pinza anatómica Adson 12 cms.</v>
          </cell>
          <cell r="O2612" t="str">
            <v>EQUIPOS CLINICOS</v>
          </cell>
          <cell r="P2612">
            <v>1270</v>
          </cell>
          <cell r="T2612" t="str">
            <v>Bueno</v>
          </cell>
          <cell r="U2612" t="str">
            <v>N/T</v>
          </cell>
        </row>
        <row r="2613">
          <cell r="J2613" t="str">
            <v>42-05-02-01-2605</v>
          </cell>
          <cell r="K2613" t="str">
            <v>SC-00461</v>
          </cell>
          <cell r="L2613" t="str">
            <v>42-05-02-01-2605</v>
          </cell>
          <cell r="M2613" t="str">
            <v>Pinza Kelly recta 14 cms.</v>
          </cell>
          <cell r="O2613" t="str">
            <v>EQUIPOS CLINICOS</v>
          </cell>
          <cell r="P2613">
            <v>2270</v>
          </cell>
          <cell r="T2613" t="str">
            <v>Bueno</v>
          </cell>
          <cell r="U2613" t="str">
            <v>N/T</v>
          </cell>
        </row>
        <row r="2614">
          <cell r="J2614" t="str">
            <v>42-05-02-01-2606</v>
          </cell>
          <cell r="K2614" t="str">
            <v>SC-00462</v>
          </cell>
          <cell r="L2614" t="str">
            <v>42-05-02-01-2606</v>
          </cell>
          <cell r="M2614" t="str">
            <v>Mango bisturí</v>
          </cell>
          <cell r="O2614" t="str">
            <v>EQUIPOS CLINICOS</v>
          </cell>
          <cell r="P2614">
            <v>5000</v>
          </cell>
          <cell r="T2614" t="str">
            <v>Bueno</v>
          </cell>
          <cell r="U2614" t="str">
            <v>N/T</v>
          </cell>
        </row>
        <row r="2615">
          <cell r="J2615" t="str">
            <v>FN-05-02-01-2607</v>
          </cell>
          <cell r="K2615" t="str">
            <v>SC-00463</v>
          </cell>
          <cell r="L2615" t="str">
            <v>FN-05-02-01-2607</v>
          </cell>
          <cell r="M2615" t="str">
            <v>Pinza mosquito curva 12 cms.</v>
          </cell>
          <cell r="O2615" t="str">
            <v>EQUIPOS CLINICOS FUNGIBLE / NOMINABLE</v>
          </cell>
          <cell r="P2615">
            <v>2270</v>
          </cell>
          <cell r="T2615" t="str">
            <v>Bueno</v>
          </cell>
          <cell r="U2615" t="str">
            <v>N/T</v>
          </cell>
        </row>
        <row r="2616">
          <cell r="J2616" t="str">
            <v>FN-05-02-01-2608</v>
          </cell>
          <cell r="K2616" t="str">
            <v>SC-00464</v>
          </cell>
          <cell r="L2616" t="str">
            <v>FN-05-02-01-2608</v>
          </cell>
          <cell r="M2616" t="str">
            <v>Separador Farabeurf</v>
          </cell>
          <cell r="O2616" t="str">
            <v>EQUIPOS CLINICOS FUNGIBLE / NOMINABLE</v>
          </cell>
          <cell r="P2616">
            <v>5000</v>
          </cell>
          <cell r="T2616" t="str">
            <v>Bueno</v>
          </cell>
          <cell r="U2616" t="str">
            <v>N/T</v>
          </cell>
        </row>
        <row r="2617">
          <cell r="J2617" t="str">
            <v>42-05-02-01-2609</v>
          </cell>
          <cell r="K2617" t="str">
            <v>SC-00465</v>
          </cell>
          <cell r="L2617" t="str">
            <v>42-05-02-01-2609</v>
          </cell>
          <cell r="M2617" t="str">
            <v>Tijera recta 14 cms.</v>
          </cell>
          <cell r="O2617" t="str">
            <v>EQUIPOS CLINICOS</v>
          </cell>
          <cell r="P2617">
            <v>3070</v>
          </cell>
          <cell r="T2617" t="str">
            <v>Bueno</v>
          </cell>
          <cell r="U2617" t="str">
            <v>N/T</v>
          </cell>
        </row>
        <row r="2618">
          <cell r="J2618" t="str">
            <v>42-05-02-01-2610</v>
          </cell>
          <cell r="K2618" t="str">
            <v>SC-00466</v>
          </cell>
          <cell r="L2618" t="str">
            <v>42-05-02-01-2610</v>
          </cell>
          <cell r="M2618" t="str">
            <v>Pinza quirúrgica 18 cms.</v>
          </cell>
          <cell r="O2618" t="str">
            <v>EQUIPOS CLINICOS</v>
          </cell>
          <cell r="P2618">
            <v>1470</v>
          </cell>
          <cell r="T2618" t="str">
            <v>Bueno</v>
          </cell>
          <cell r="U2618" t="str">
            <v>N/T</v>
          </cell>
        </row>
        <row r="2619">
          <cell r="J2619" t="str">
            <v>42-05-02-01-2611</v>
          </cell>
          <cell r="K2619" t="str">
            <v>SC-00467</v>
          </cell>
          <cell r="L2619" t="str">
            <v>42-05-02-01-2611</v>
          </cell>
          <cell r="M2619" t="str">
            <v>Tijera curva 14 cms.</v>
          </cell>
          <cell r="O2619" t="str">
            <v>EQUIPOS CLINICOS</v>
          </cell>
          <cell r="P2619">
            <v>3070</v>
          </cell>
          <cell r="T2619" t="str">
            <v>Bueno</v>
          </cell>
          <cell r="U2619" t="str">
            <v>N/T</v>
          </cell>
        </row>
        <row r="2620">
          <cell r="J2620" t="str">
            <v>42-05-02-01-2612</v>
          </cell>
          <cell r="K2620" t="str">
            <v>SC-00468</v>
          </cell>
          <cell r="L2620" t="str">
            <v>42-05-02-01-2612</v>
          </cell>
          <cell r="M2620" t="str">
            <v>Tijera iris 9 cms.</v>
          </cell>
          <cell r="O2620" t="str">
            <v>EQUIPOS CLINICOS</v>
          </cell>
          <cell r="P2620">
            <v>2800</v>
          </cell>
          <cell r="T2620" t="str">
            <v>Bueno</v>
          </cell>
          <cell r="U2620" t="str">
            <v>N/T</v>
          </cell>
        </row>
        <row r="2621">
          <cell r="J2621" t="str">
            <v>42-05-02-01-2613</v>
          </cell>
          <cell r="K2621" t="str">
            <v>SC-00469</v>
          </cell>
          <cell r="L2621" t="str">
            <v>42-05-02-01-2613</v>
          </cell>
          <cell r="M2621" t="str">
            <v>CAJA CIRUGÍA MENOR Nº 4</v>
          </cell>
          <cell r="O2621" t="str">
            <v>EQUIPOS CLINICOS</v>
          </cell>
          <cell r="P2621">
            <v>9500</v>
          </cell>
        </row>
        <row r="2622">
          <cell r="J2622" t="str">
            <v>FN-05-02-01-2614</v>
          </cell>
          <cell r="K2622" t="str">
            <v>SC-00470</v>
          </cell>
          <cell r="L2622" t="str">
            <v>FN-05-02-01-2614</v>
          </cell>
          <cell r="M2622" t="str">
            <v>Pinzas Backhaus 13 cms.</v>
          </cell>
          <cell r="O2622" t="str">
            <v>EQUIPOS CLINICOS FUNGIBLE / NOMINABLE</v>
          </cell>
          <cell r="P2622">
            <v>1870</v>
          </cell>
          <cell r="T2622" t="str">
            <v>Bueno</v>
          </cell>
          <cell r="U2622" t="str">
            <v>N/T</v>
          </cell>
        </row>
        <row r="2623">
          <cell r="J2623" t="str">
            <v>42-05-02-01-2615</v>
          </cell>
          <cell r="K2623" t="str">
            <v>SC-00471</v>
          </cell>
          <cell r="L2623" t="str">
            <v>42-05-02-01-2615</v>
          </cell>
          <cell r="M2623" t="str">
            <v>Pinzas quirúrgica Adson 12 cms.</v>
          </cell>
          <cell r="O2623" t="str">
            <v>EQUIPOS CLINICOS</v>
          </cell>
          <cell r="P2623">
            <v>1470</v>
          </cell>
          <cell r="T2623" t="str">
            <v>Bueno</v>
          </cell>
          <cell r="U2623" t="str">
            <v>N/T</v>
          </cell>
        </row>
        <row r="2624">
          <cell r="J2624" t="str">
            <v>42-05-02-01-2616</v>
          </cell>
          <cell r="K2624" t="str">
            <v>SC-00472</v>
          </cell>
          <cell r="L2624" t="str">
            <v>42-05-02-01-2616</v>
          </cell>
          <cell r="M2624" t="str">
            <v>Pinza anatómica Adson 12 cms.</v>
          </cell>
          <cell r="O2624" t="str">
            <v>EQUIPOS CLINICOS</v>
          </cell>
          <cell r="P2624">
            <v>1270</v>
          </cell>
          <cell r="T2624" t="str">
            <v>Bueno</v>
          </cell>
          <cell r="U2624" t="str">
            <v>N/T</v>
          </cell>
        </row>
        <row r="2625">
          <cell r="J2625" t="str">
            <v>42-05-02-01-2617</v>
          </cell>
          <cell r="K2625" t="str">
            <v>SC-00473</v>
          </cell>
          <cell r="L2625" t="str">
            <v>42-05-02-01-2617</v>
          </cell>
          <cell r="M2625" t="str">
            <v>Pinza Kelly recta 14 cms.</v>
          </cell>
          <cell r="O2625" t="str">
            <v>EQUIPOS CLINICOS</v>
          </cell>
          <cell r="P2625">
            <v>2270</v>
          </cell>
          <cell r="T2625" t="str">
            <v>Bueno</v>
          </cell>
          <cell r="U2625" t="str">
            <v>N/T</v>
          </cell>
        </row>
        <row r="2626">
          <cell r="J2626" t="str">
            <v>42-05-02-01-2618</v>
          </cell>
          <cell r="K2626" t="str">
            <v>SC-00474</v>
          </cell>
          <cell r="L2626" t="str">
            <v>42-05-02-01-2618</v>
          </cell>
          <cell r="M2626" t="str">
            <v>Mango bisturí</v>
          </cell>
          <cell r="O2626" t="str">
            <v>EQUIPOS CLINICOS</v>
          </cell>
          <cell r="P2626">
            <v>5000</v>
          </cell>
          <cell r="T2626" t="str">
            <v>Bueno</v>
          </cell>
          <cell r="U2626" t="str">
            <v>N/T</v>
          </cell>
        </row>
        <row r="2627">
          <cell r="J2627" t="str">
            <v>FN-05-02-01-2619</v>
          </cell>
          <cell r="K2627" t="str">
            <v>SC-00475</v>
          </cell>
          <cell r="L2627" t="str">
            <v>FN-05-02-01-2619</v>
          </cell>
          <cell r="M2627" t="str">
            <v>Pinza mosquito curva 12 cms.</v>
          </cell>
          <cell r="O2627" t="str">
            <v>EQUIPOS CLINICOS FUNGIBLE / NOMINABLE</v>
          </cell>
          <cell r="P2627">
            <v>2270</v>
          </cell>
          <cell r="T2627" t="str">
            <v>Bueno</v>
          </cell>
          <cell r="U2627" t="str">
            <v>N/T</v>
          </cell>
        </row>
        <row r="2628">
          <cell r="J2628" t="str">
            <v>FN-05-02-01-2620</v>
          </cell>
          <cell r="K2628" t="str">
            <v>SC-00476</v>
          </cell>
          <cell r="L2628" t="str">
            <v>FN-05-02-01-2620</v>
          </cell>
          <cell r="M2628" t="str">
            <v>Separador Farabeurf</v>
          </cell>
          <cell r="O2628" t="str">
            <v>EQUIPOS CLINICOS FUNGIBLE / NOMINABLE</v>
          </cell>
          <cell r="P2628">
            <v>5000</v>
          </cell>
          <cell r="T2628" t="str">
            <v>Bueno</v>
          </cell>
          <cell r="U2628" t="str">
            <v>N/T</v>
          </cell>
        </row>
        <row r="2629">
          <cell r="J2629" t="str">
            <v>42-05-02-01-2621</v>
          </cell>
          <cell r="K2629" t="str">
            <v>SC-00477</v>
          </cell>
          <cell r="L2629" t="str">
            <v>42-05-02-01-2621</v>
          </cell>
          <cell r="M2629" t="str">
            <v>Tijera recta 14 cms.</v>
          </cell>
          <cell r="O2629" t="str">
            <v>EQUIPOS CLINICOS</v>
          </cell>
          <cell r="P2629">
            <v>3070</v>
          </cell>
          <cell r="T2629" t="str">
            <v>Bueno</v>
          </cell>
          <cell r="U2629" t="str">
            <v>N/T</v>
          </cell>
        </row>
        <row r="2630">
          <cell r="J2630" t="str">
            <v>42-05-02-01-2622</v>
          </cell>
          <cell r="K2630" t="str">
            <v>SC-00478</v>
          </cell>
          <cell r="L2630" t="str">
            <v>42-05-02-01-2622</v>
          </cell>
          <cell r="M2630" t="str">
            <v>Pinza quirúrgica 18 cms.</v>
          </cell>
          <cell r="O2630" t="str">
            <v>EQUIPOS CLINICOS</v>
          </cell>
          <cell r="P2630">
            <v>1470</v>
          </cell>
          <cell r="T2630" t="str">
            <v>Bueno</v>
          </cell>
          <cell r="U2630" t="str">
            <v>N/T</v>
          </cell>
        </row>
        <row r="2631">
          <cell r="J2631" t="str">
            <v>42-05-02-01-2623</v>
          </cell>
          <cell r="K2631" t="str">
            <v>SC-00479</v>
          </cell>
          <cell r="L2631" t="str">
            <v>42-05-02-01-2623</v>
          </cell>
          <cell r="M2631" t="str">
            <v>Tijera curva 14 cms.</v>
          </cell>
          <cell r="O2631" t="str">
            <v>EQUIPOS CLINICOS</v>
          </cell>
          <cell r="P2631">
            <v>3070</v>
          </cell>
          <cell r="T2631" t="str">
            <v>Bueno</v>
          </cell>
          <cell r="U2631" t="str">
            <v>N/T</v>
          </cell>
        </row>
        <row r="2632">
          <cell r="J2632" t="str">
            <v>FN-05-02-01-2624</v>
          </cell>
          <cell r="K2632" t="str">
            <v>SC-00480</v>
          </cell>
          <cell r="L2632" t="str">
            <v>FN-05-02-01-2624</v>
          </cell>
          <cell r="M2632" t="str">
            <v>Pinzas Backhaus 13 cms.</v>
          </cell>
          <cell r="O2632" t="str">
            <v>EQUIPOS CLINICOS FUNGIBLE / NOMINABLE</v>
          </cell>
          <cell r="P2632">
            <v>1870</v>
          </cell>
          <cell r="T2632" t="str">
            <v>Bueno</v>
          </cell>
          <cell r="U2632" t="str">
            <v>N/T</v>
          </cell>
        </row>
        <row r="2633">
          <cell r="J2633" t="str">
            <v>FN-05-02-01-2625</v>
          </cell>
          <cell r="K2633" t="str">
            <v>SC-00481</v>
          </cell>
          <cell r="L2633" t="str">
            <v>FN-05-02-01-2625</v>
          </cell>
          <cell r="M2633" t="str">
            <v>Pinzas Mayo 20 cms.</v>
          </cell>
          <cell r="O2633" t="str">
            <v>EQUIPOS CLINICOS FUNGIBLE / NOMINABLE</v>
          </cell>
          <cell r="P2633">
            <v>3280</v>
          </cell>
          <cell r="T2633" t="str">
            <v>Bueno</v>
          </cell>
          <cell r="U2633" t="str">
            <v>N/T</v>
          </cell>
        </row>
        <row r="2634">
          <cell r="J2634" t="str">
            <v>FN-05-02-01-2626</v>
          </cell>
          <cell r="K2634" t="str">
            <v>SC-00482</v>
          </cell>
          <cell r="L2634" t="str">
            <v>FN-05-02-01-2626</v>
          </cell>
          <cell r="M2634" t="str">
            <v>Separador Farabeurf</v>
          </cell>
          <cell r="O2634" t="str">
            <v>EQUIPOS CLINICOS FUNGIBLE / NOMINABLE</v>
          </cell>
          <cell r="P2634">
            <v>5000</v>
          </cell>
          <cell r="T2634" t="str">
            <v>Bueno</v>
          </cell>
          <cell r="U2634" t="str">
            <v>N/T</v>
          </cell>
        </row>
        <row r="2635">
          <cell r="J2635" t="str">
            <v>FN-05-02-01-2627</v>
          </cell>
          <cell r="K2635" t="str">
            <v>SC-00483</v>
          </cell>
          <cell r="L2635" t="str">
            <v>FN-05-02-01-2627</v>
          </cell>
          <cell r="M2635" t="str">
            <v>Pinzas mosquito curva 12 cms.</v>
          </cell>
          <cell r="O2635" t="str">
            <v>EQUIPOS CLINICOS FUNGIBLE / NOMINABLE</v>
          </cell>
          <cell r="P2635">
            <v>2270</v>
          </cell>
          <cell r="T2635" t="str">
            <v>Bueno</v>
          </cell>
          <cell r="U2635" t="str">
            <v>N/T</v>
          </cell>
        </row>
        <row r="2636">
          <cell r="J2636" t="str">
            <v>FN-05-02-01-2628</v>
          </cell>
          <cell r="K2636" t="str">
            <v>SC-00484</v>
          </cell>
          <cell r="L2636" t="str">
            <v>FN-05-02-01-2628</v>
          </cell>
          <cell r="M2636" t="str">
            <v>Pinzas Allis 15 cms.</v>
          </cell>
          <cell r="O2636" t="str">
            <v>EQUIPOS CLINICOS FUNGIBLE / NOMINABLE</v>
          </cell>
          <cell r="P2636">
            <v>3070</v>
          </cell>
          <cell r="T2636" t="str">
            <v>Bueno</v>
          </cell>
          <cell r="U2636" t="str">
            <v>N/T</v>
          </cell>
        </row>
        <row r="2637">
          <cell r="J2637" t="str">
            <v>FN-04-07-00-2629</v>
          </cell>
          <cell r="K2637" t="str">
            <v>SC-00485</v>
          </cell>
          <cell r="L2637" t="str">
            <v>FN-04-07-00-2629</v>
          </cell>
          <cell r="M2637" t="str">
            <v>Copelas</v>
          </cell>
          <cell r="N2637" t="str">
            <v>(Urgencias)</v>
          </cell>
          <cell r="O2637" t="str">
            <v>OTROS FUNGIBLE / NOMINABLE</v>
          </cell>
          <cell r="P2637">
            <v>1300</v>
          </cell>
          <cell r="T2637" t="str">
            <v>Bueno</v>
          </cell>
          <cell r="U2637" t="str">
            <v>N/T</v>
          </cell>
        </row>
        <row r="2638">
          <cell r="J2638" t="str">
            <v>42-05-02-01-2630</v>
          </cell>
          <cell r="K2638" t="str">
            <v>SC-00486</v>
          </cell>
          <cell r="L2638" t="str">
            <v>42-05-02-01-2630</v>
          </cell>
          <cell r="M2638" t="str">
            <v>Sonda acanalada 14 cms.</v>
          </cell>
          <cell r="O2638" t="str">
            <v>EQUIPOS CLINICOS</v>
          </cell>
          <cell r="P2638">
            <v>3500</v>
          </cell>
          <cell r="T2638" t="str">
            <v>Bueno</v>
          </cell>
          <cell r="U2638" t="str">
            <v>N/T</v>
          </cell>
        </row>
        <row r="2639">
          <cell r="J2639" t="str">
            <v>FN-05-02-01-2631</v>
          </cell>
          <cell r="K2639" t="str">
            <v>SC-00487</v>
          </cell>
          <cell r="L2639" t="str">
            <v>FN-05-02-01-2631</v>
          </cell>
          <cell r="M2639" t="str">
            <v>Separadores Volkmann 21,5 cms.</v>
          </cell>
          <cell r="O2639" t="str">
            <v>EQUIPOS CLINICOS FUNGIBLE / NOMINABLE</v>
          </cell>
          <cell r="P2639">
            <v>3840</v>
          </cell>
          <cell r="T2639" t="str">
            <v>Bueno</v>
          </cell>
          <cell r="U2639" t="str">
            <v>N/T</v>
          </cell>
        </row>
        <row r="2640">
          <cell r="J2640" t="str">
            <v>FN-05-02-01-2632</v>
          </cell>
          <cell r="K2640" t="str">
            <v>SC-00488</v>
          </cell>
          <cell r="L2640" t="str">
            <v>FN-05-02-01-2632</v>
          </cell>
          <cell r="M2640" t="str">
            <v>Pinza qurúrgicas 18 cms.</v>
          </cell>
          <cell r="O2640" t="str">
            <v>EQUIPOS CLINICOS FUNGIBLE / NOMINABLE</v>
          </cell>
          <cell r="P2640">
            <v>1270</v>
          </cell>
          <cell r="T2640" t="str">
            <v>Bueno</v>
          </cell>
          <cell r="U2640" t="str">
            <v>N/T</v>
          </cell>
        </row>
        <row r="2641">
          <cell r="J2641" t="str">
            <v>FN-05-02-01-2633</v>
          </cell>
          <cell r="K2641" t="str">
            <v>SC-00489</v>
          </cell>
          <cell r="L2641" t="str">
            <v>FN-05-02-01-2633</v>
          </cell>
          <cell r="M2641" t="str">
            <v>Pinza anatómicas 18 cms.</v>
          </cell>
          <cell r="O2641" t="str">
            <v>EQUIPOS CLINICOS FUNGIBLE / NOMINABLE</v>
          </cell>
          <cell r="P2641">
            <v>1270</v>
          </cell>
          <cell r="T2641" t="str">
            <v>Bueno</v>
          </cell>
          <cell r="U2641" t="str">
            <v>N/T</v>
          </cell>
        </row>
        <row r="2642">
          <cell r="J2642" t="str">
            <v>FN-05-02-01-2634</v>
          </cell>
          <cell r="K2642" t="str">
            <v>SC-00490</v>
          </cell>
          <cell r="L2642" t="str">
            <v>FN-05-02-01-2634</v>
          </cell>
          <cell r="M2642" t="str">
            <v>Pinza Kelly recta 14 cms.</v>
          </cell>
          <cell r="O2642" t="str">
            <v>EQUIPOS CLINICOS FUNGIBLE / NOMINABLE</v>
          </cell>
          <cell r="P2642">
            <v>2270</v>
          </cell>
          <cell r="T2642" t="str">
            <v>Bueno</v>
          </cell>
          <cell r="U2642" t="str">
            <v>N/T</v>
          </cell>
        </row>
        <row r="2643">
          <cell r="J2643" t="str">
            <v>42-05-02-01-2635</v>
          </cell>
          <cell r="K2643" t="str">
            <v>SC-00491</v>
          </cell>
          <cell r="L2643" t="str">
            <v>42-05-02-01-2635</v>
          </cell>
          <cell r="M2643" t="str">
            <v>Separador</v>
          </cell>
          <cell r="O2643" t="str">
            <v>EQUIPOS CLINICOS</v>
          </cell>
          <cell r="P2643">
            <v>3840</v>
          </cell>
          <cell r="T2643" t="str">
            <v>Bueno</v>
          </cell>
          <cell r="U2643" t="str">
            <v>N/T</v>
          </cell>
        </row>
        <row r="2644">
          <cell r="J2644" t="str">
            <v>FN-05-02-01-2636</v>
          </cell>
          <cell r="K2644" t="str">
            <v>SC-00492</v>
          </cell>
          <cell r="L2644" t="str">
            <v>FN-05-02-01-2636</v>
          </cell>
          <cell r="M2644" t="str">
            <v>Pinza mosquito recta</v>
          </cell>
          <cell r="O2644" t="str">
            <v>EQUIPOS CLINICOS FUNGIBLE / NOMINABLE</v>
          </cell>
          <cell r="P2644">
            <v>2270</v>
          </cell>
          <cell r="T2644" t="str">
            <v>Bueno</v>
          </cell>
          <cell r="U2644" t="str">
            <v>N/T</v>
          </cell>
        </row>
        <row r="2645">
          <cell r="J2645" t="str">
            <v>42-05-02-01-2637</v>
          </cell>
          <cell r="K2645" t="str">
            <v>SC-00493</v>
          </cell>
          <cell r="L2645" t="str">
            <v>42-05-02-01-2637</v>
          </cell>
          <cell r="M2645" t="str">
            <v>Separador doble</v>
          </cell>
          <cell r="O2645" t="str">
            <v>EQUIPOS CLINICOS</v>
          </cell>
          <cell r="P2645">
            <v>3840</v>
          </cell>
          <cell r="T2645" t="str">
            <v>Bueno</v>
          </cell>
          <cell r="U2645" t="str">
            <v>N/T</v>
          </cell>
        </row>
        <row r="2646">
          <cell r="J2646" t="str">
            <v>42-05-02-01-2638</v>
          </cell>
          <cell r="K2646" t="str">
            <v>SC-00494</v>
          </cell>
          <cell r="L2646" t="str">
            <v>42-05-02-01-2638</v>
          </cell>
          <cell r="M2646" t="str">
            <v>Fonendoscopio</v>
          </cell>
          <cell r="O2646" t="str">
            <v>EQUIPOS CLINICOS</v>
          </cell>
          <cell r="P2646">
            <v>22000</v>
          </cell>
          <cell r="T2646" t="str">
            <v>Bueno</v>
          </cell>
          <cell r="U2646" t="str">
            <v>N/T</v>
          </cell>
        </row>
        <row r="2647">
          <cell r="J2647" t="str">
            <v>42-05-02-02-2639</v>
          </cell>
          <cell r="K2647" t="str">
            <v>SC-00495</v>
          </cell>
          <cell r="L2647" t="str">
            <v>42-05-02-02-2639</v>
          </cell>
          <cell r="M2647" t="str">
            <v>1 fuentón de acero inox. con llaves de combinación  y 1 enlozado con con llaves de combinación</v>
          </cell>
          <cell r="O2647" t="str">
            <v>EQUIPOS DE COCINA</v>
          </cell>
          <cell r="P2647">
            <v>150000</v>
          </cell>
          <cell r="T2647" t="str">
            <v>Bueno</v>
          </cell>
          <cell r="U2647" t="str">
            <v>N/T</v>
          </cell>
        </row>
        <row r="2648">
          <cell r="J2648" t="str">
            <v>42-04-07-00-2640</v>
          </cell>
          <cell r="K2648" t="str">
            <v>SC-00496</v>
          </cell>
          <cell r="L2648" t="str">
            <v>42-04-07-00-2640</v>
          </cell>
          <cell r="M2648" t="str">
            <v>Basurero color café plástico</v>
          </cell>
          <cell r="O2648" t="str">
            <v>OTROS</v>
          </cell>
          <cell r="P2648">
            <v>3000</v>
          </cell>
          <cell r="T2648" t="str">
            <v>Bueno</v>
          </cell>
          <cell r="U2648" t="str">
            <v>N/T</v>
          </cell>
        </row>
        <row r="2649">
          <cell r="J2649" t="str">
            <v>42-04-07-00-2641</v>
          </cell>
          <cell r="K2649" t="str">
            <v>SC-00497</v>
          </cell>
          <cell r="L2649" t="str">
            <v>42-04-07-00-2641</v>
          </cell>
          <cell r="M2649" t="str">
            <v>Porta cortinas metálico</v>
          </cell>
          <cell r="O2649" t="str">
            <v>OTROS</v>
          </cell>
          <cell r="P2649">
            <v>1500</v>
          </cell>
          <cell r="T2649" t="str">
            <v>Bueno</v>
          </cell>
          <cell r="U2649" t="str">
            <v>N/T</v>
          </cell>
        </row>
        <row r="2650">
          <cell r="J2650" t="str">
            <v>42-05-01-01-2642</v>
          </cell>
          <cell r="K2650" t="str">
            <v>SC-00498</v>
          </cell>
          <cell r="L2650" t="str">
            <v>42-05-01-01-2642</v>
          </cell>
          <cell r="M2650" t="str">
            <v>Perforador chico Maped color negro</v>
          </cell>
          <cell r="O2650" t="str">
            <v>EQUIPO DE OFICINA</v>
          </cell>
          <cell r="P2650">
            <v>3500</v>
          </cell>
          <cell r="T2650" t="str">
            <v>Bueno</v>
          </cell>
          <cell r="U2650" t="str">
            <v>N/T</v>
          </cell>
        </row>
        <row r="2651">
          <cell r="J2651" t="str">
            <v>42-04-07-00-2643</v>
          </cell>
          <cell r="K2651" t="str">
            <v>SC-00499</v>
          </cell>
          <cell r="L2651" t="str">
            <v>42-04-07-00-2643</v>
          </cell>
          <cell r="M2651" t="str">
            <v>Porta Scotch grande color azul</v>
          </cell>
          <cell r="O2651" t="str">
            <v>OTROS</v>
          </cell>
          <cell r="P2651">
            <v>5000</v>
          </cell>
          <cell r="T2651" t="str">
            <v>Bueno</v>
          </cell>
          <cell r="U2651" t="str">
            <v>N/T</v>
          </cell>
        </row>
        <row r="2652">
          <cell r="J2652" t="str">
            <v>42-05-01-01-2644</v>
          </cell>
          <cell r="K2652" t="str">
            <v>SC-00500</v>
          </cell>
          <cell r="L2652" t="str">
            <v>42-05-01-01-2644</v>
          </cell>
          <cell r="M2652" t="str">
            <v>Corchetera chica color plomo</v>
          </cell>
          <cell r="O2652" t="str">
            <v>EQUIPO DE OFICINA</v>
          </cell>
          <cell r="P2652">
            <v>3500</v>
          </cell>
          <cell r="T2652" t="str">
            <v>Bueno</v>
          </cell>
          <cell r="U2652" t="str">
            <v>N/T</v>
          </cell>
        </row>
        <row r="2653">
          <cell r="J2653" t="str">
            <v>42-05-02-02-2645</v>
          </cell>
          <cell r="K2653" t="str">
            <v>SC-00501</v>
          </cell>
          <cell r="L2653" t="str">
            <v>42-05-02-02-2645</v>
          </cell>
          <cell r="M2653" t="str">
            <v>Posillo Unicef 9x5 cms.</v>
          </cell>
          <cell r="O2653" t="str">
            <v>EQUIPOS DE COCINA</v>
          </cell>
          <cell r="P2653">
            <v>4000</v>
          </cell>
          <cell r="T2653" t="str">
            <v>Bueno</v>
          </cell>
          <cell r="U2653" t="str">
            <v>N/T</v>
          </cell>
        </row>
        <row r="2654">
          <cell r="J2654" t="str">
            <v>42-05-02-01-2646</v>
          </cell>
          <cell r="K2654" t="str">
            <v>SC-00502</v>
          </cell>
          <cell r="L2654" t="str">
            <v>42-05-02-01-2646</v>
          </cell>
          <cell r="M2654" t="str">
            <v>Riñones loza</v>
          </cell>
          <cell r="O2654" t="str">
            <v>EQUIPOS CLINICOS</v>
          </cell>
          <cell r="P2654">
            <v>20000</v>
          </cell>
          <cell r="T2654" t="str">
            <v>Bueno</v>
          </cell>
          <cell r="U2654" t="str">
            <v>N/T</v>
          </cell>
        </row>
        <row r="2655">
          <cell r="J2655" t="str">
            <v>42-04-07-00-2647</v>
          </cell>
          <cell r="K2655" t="str">
            <v>SC-00503</v>
          </cell>
          <cell r="L2655" t="str">
            <v>42-04-07-00-2647</v>
          </cell>
          <cell r="M2655" t="str">
            <v>Cajas acero inox. 17x22x17 cms.</v>
          </cell>
          <cell r="O2655" t="str">
            <v>OTROS</v>
          </cell>
          <cell r="P2655">
            <v>15000</v>
          </cell>
          <cell r="T2655" t="str">
            <v>Bueno</v>
          </cell>
          <cell r="U2655" t="str">
            <v>N/T</v>
          </cell>
        </row>
        <row r="2656">
          <cell r="J2656" t="str">
            <v>FN-03-02-00-2648</v>
          </cell>
          <cell r="K2656" t="str">
            <v>SC-00504</v>
          </cell>
          <cell r="L2656" t="str">
            <v>FN-03-02-00-2648</v>
          </cell>
          <cell r="M2656" t="str">
            <v>Asientos</v>
          </cell>
          <cell r="N2656">
            <v>1</v>
          </cell>
          <cell r="O2656" t="str">
            <v>EQUIPOS DE VEHICULO FUNGIBLE / NOMINABLE</v>
          </cell>
          <cell r="P2656">
            <v>60000</v>
          </cell>
          <cell r="T2656" t="str">
            <v>Bueno</v>
          </cell>
          <cell r="U2656" t="str">
            <v>N/T</v>
          </cell>
        </row>
        <row r="2657">
          <cell r="J2657" t="str">
            <v>42-04-07-00-2649</v>
          </cell>
          <cell r="K2657" t="str">
            <v>SC-00505</v>
          </cell>
          <cell r="L2657" t="str">
            <v>42-04-07-00-2649</v>
          </cell>
          <cell r="M2657" t="str">
            <v>Espejo retrovisores Exterior</v>
          </cell>
          <cell r="N2657">
            <v>1</v>
          </cell>
          <cell r="O2657" t="str">
            <v>OTROS</v>
          </cell>
          <cell r="P2657">
            <v>4000</v>
          </cell>
          <cell r="T2657" t="str">
            <v>Bueno</v>
          </cell>
          <cell r="U2657" t="str">
            <v>N/T</v>
          </cell>
        </row>
        <row r="2658">
          <cell r="J2658" t="str">
            <v>42-03-02-00-2650</v>
          </cell>
          <cell r="K2658" t="str">
            <v>SC-00506</v>
          </cell>
          <cell r="L2658" t="str">
            <v>42-03-02-00-2650</v>
          </cell>
          <cell r="M2658" t="str">
            <v>Espejo retrovisor Interior</v>
          </cell>
          <cell r="N2658">
            <v>1</v>
          </cell>
          <cell r="O2658" t="str">
            <v>EQUIPOS DE VEHICULO</v>
          </cell>
          <cell r="P2658">
            <v>4000</v>
          </cell>
          <cell r="T2658" t="str">
            <v>Bueno</v>
          </cell>
          <cell r="U2658" t="str">
            <v>N/T</v>
          </cell>
        </row>
        <row r="2659">
          <cell r="J2659" t="str">
            <v>42-04-07-00-2651</v>
          </cell>
          <cell r="K2659" t="str">
            <v>SC-00507</v>
          </cell>
          <cell r="L2659" t="str">
            <v>42-04-07-00-2651</v>
          </cell>
          <cell r="M2659" t="str">
            <v>Espejo trasero exterior</v>
          </cell>
          <cell r="N2659">
            <v>1</v>
          </cell>
          <cell r="O2659" t="str">
            <v>OTROS</v>
          </cell>
          <cell r="P2659">
            <v>4000</v>
          </cell>
          <cell r="T2659" t="str">
            <v>Bueno</v>
          </cell>
          <cell r="U2659" t="str">
            <v>N/T</v>
          </cell>
        </row>
        <row r="2660">
          <cell r="J2660" t="str">
            <v>42-03-02-00-2652</v>
          </cell>
          <cell r="K2660" t="str">
            <v>SC-00508</v>
          </cell>
          <cell r="L2660" t="str">
            <v>42-03-02-00-2652</v>
          </cell>
          <cell r="M2660" t="str">
            <v>Espejos exteriores laterales</v>
          </cell>
          <cell r="N2660">
            <v>1</v>
          </cell>
          <cell r="O2660" t="str">
            <v>EQUIPOS DE VEHICULO</v>
          </cell>
          <cell r="P2660">
            <v>4000</v>
          </cell>
          <cell r="T2660" t="str">
            <v>Bueno</v>
          </cell>
          <cell r="U2660" t="str">
            <v>N/T</v>
          </cell>
        </row>
        <row r="2661">
          <cell r="J2661" t="str">
            <v>42-03-02-00-2653</v>
          </cell>
          <cell r="K2661" t="str">
            <v>SC-00509</v>
          </cell>
          <cell r="L2661" t="str">
            <v>42-03-02-00-2653</v>
          </cell>
          <cell r="M2661" t="str">
            <v>Gata mecánica</v>
          </cell>
          <cell r="N2661">
            <v>1</v>
          </cell>
          <cell r="O2661" t="str">
            <v>EQUIPOS DE VEHICULO</v>
          </cell>
          <cell r="P2661">
            <v>6000</v>
          </cell>
          <cell r="T2661" t="str">
            <v>Bueno</v>
          </cell>
          <cell r="U2661" t="str">
            <v>N/T</v>
          </cell>
        </row>
        <row r="2662">
          <cell r="J2662" t="str">
            <v>42-05-02-06-2654</v>
          </cell>
          <cell r="K2662" t="str">
            <v>SC-00510</v>
          </cell>
          <cell r="L2662" t="str">
            <v>42-05-02-06-2654</v>
          </cell>
          <cell r="M2662" t="str">
            <v>Llave de ruedas</v>
          </cell>
          <cell r="N2662">
            <v>1</v>
          </cell>
          <cell r="O2662" t="str">
            <v>HERRAMIENTAS</v>
          </cell>
          <cell r="P2662">
            <v>5600</v>
          </cell>
          <cell r="T2662" t="str">
            <v>Bueno</v>
          </cell>
          <cell r="U2662" t="str">
            <v>N/T</v>
          </cell>
        </row>
        <row r="2663">
          <cell r="J2663" t="str">
            <v>42-03-01-00-2655</v>
          </cell>
          <cell r="K2663" t="str">
            <v>SC-00511</v>
          </cell>
          <cell r="L2663" t="str">
            <v>42-03-01-00-2655</v>
          </cell>
          <cell r="M2663" t="str">
            <v>Neumatico de repuesto</v>
          </cell>
          <cell r="N2663">
            <v>1</v>
          </cell>
          <cell r="O2663" t="str">
            <v>REPUESTOS</v>
          </cell>
          <cell r="P2663">
            <v>33000</v>
          </cell>
          <cell r="T2663" t="str">
            <v>Bueno</v>
          </cell>
          <cell r="U2663" t="str">
            <v>N/T</v>
          </cell>
        </row>
        <row r="2664">
          <cell r="J2664" t="str">
            <v>42-03-02-00-2656</v>
          </cell>
          <cell r="K2664" t="str">
            <v>SC-00512</v>
          </cell>
          <cell r="L2664" t="str">
            <v>42-03-02-00-2656</v>
          </cell>
          <cell r="M2664" t="str">
            <v>Jgo. Triangulos</v>
          </cell>
          <cell r="N2664">
            <v>1</v>
          </cell>
          <cell r="O2664" t="str">
            <v>EQUIPOS DE VEHICULO</v>
          </cell>
          <cell r="P2664">
            <v>5600</v>
          </cell>
          <cell r="T2664" t="str">
            <v>Bueno</v>
          </cell>
          <cell r="U2664" t="str">
            <v>N/T</v>
          </cell>
        </row>
        <row r="2665">
          <cell r="J2665" t="str">
            <v>NN-06-01-00-2657</v>
          </cell>
          <cell r="K2665" t="str">
            <v>SC-00513</v>
          </cell>
          <cell r="L2665" t="str">
            <v>NN-06-01-00-2657</v>
          </cell>
          <cell r="M2665" t="str">
            <v>Computador Olidata Nº 010143-000028</v>
          </cell>
          <cell r="O2665" t="str">
            <v>EQUIPOS COMPUTACIONALES Y PERIFÉRICOS EN ARRIENDO</v>
          </cell>
          <cell r="P2665">
            <v>340000</v>
          </cell>
          <cell r="T2665" t="str">
            <v>Bueno</v>
          </cell>
          <cell r="U2665" t="str">
            <v>Olidata</v>
          </cell>
        </row>
        <row r="2666">
          <cell r="J2666" t="str">
            <v>NN-06-01-00-2658</v>
          </cell>
          <cell r="K2666" t="str">
            <v>SC-00514</v>
          </cell>
          <cell r="L2666" t="str">
            <v>NN-06-01-00-2658</v>
          </cell>
          <cell r="M2666" t="str">
            <v>Monitor LCD Olidata 17" Mod. 7005L11 S/Nº 7005L11N-8302733-00661F</v>
          </cell>
          <cell r="O2666" t="str">
            <v>EQUIPOS COMPUTACIONALES Y PERIFÉRICOS EN ARRIENDO</v>
          </cell>
          <cell r="P2666">
            <v>14000</v>
          </cell>
          <cell r="T2666" t="str">
            <v>Bueno</v>
          </cell>
          <cell r="U2666" t="str">
            <v>Olidata</v>
          </cell>
        </row>
        <row r="2667">
          <cell r="J2667" t="str">
            <v>NN-06-01-00-2659</v>
          </cell>
          <cell r="K2667" t="str">
            <v>SC-00515</v>
          </cell>
          <cell r="L2667" t="str">
            <v>NN-06-01-00-2659</v>
          </cell>
          <cell r="M2667" t="str">
            <v>Teclado Olidata Mod K 7563 S/Nº 75630801000320</v>
          </cell>
          <cell r="O2667" t="str">
            <v>EQUIPOS COMPUTACIONALES Y PERIFÉRICOS EN ARRIENDO</v>
          </cell>
          <cell r="P2667">
            <v>4000</v>
          </cell>
          <cell r="T2667" t="str">
            <v>Bueno</v>
          </cell>
          <cell r="U2667" t="str">
            <v>Olidata</v>
          </cell>
        </row>
        <row r="2668">
          <cell r="J2668" t="str">
            <v>NN-06-01-00-2660</v>
          </cell>
          <cell r="K2668" t="str">
            <v>SC-00516</v>
          </cell>
          <cell r="L2668" t="str">
            <v>NN-06-01-00-2660</v>
          </cell>
          <cell r="M2668" t="str">
            <v>Mouse Olidata Mod. KM 8920</v>
          </cell>
          <cell r="O2668" t="str">
            <v>EQUIPOS COMPUTACIONALES Y PERIFÉRICOS EN ARRIENDO</v>
          </cell>
          <cell r="P2668">
            <v>3000</v>
          </cell>
          <cell r="T2668" t="str">
            <v>Bueno</v>
          </cell>
          <cell r="U2668" t="str">
            <v>Olidata</v>
          </cell>
        </row>
        <row r="2669">
          <cell r="J2669" t="str">
            <v>42-04-07-00-2661</v>
          </cell>
          <cell r="K2669" t="str">
            <v>SC-00517</v>
          </cell>
          <cell r="L2669" t="str">
            <v>42-04-07-00-2661</v>
          </cell>
          <cell r="M2669" t="str">
            <v>Porta cortinas</v>
          </cell>
          <cell r="O2669" t="str">
            <v>OTROS</v>
          </cell>
          <cell r="P2669">
            <v>1500</v>
          </cell>
          <cell r="T2669" t="str">
            <v>Bueno</v>
          </cell>
          <cell r="U2669" t="str">
            <v>N/T</v>
          </cell>
        </row>
        <row r="2670">
          <cell r="J2670" t="str">
            <v>FN-04-07-00-2662</v>
          </cell>
          <cell r="K2670" t="str">
            <v>SC-00518</v>
          </cell>
          <cell r="L2670" t="str">
            <v>FN-04-07-00-2662</v>
          </cell>
          <cell r="M2670" t="str">
            <v>Cortinas color verde</v>
          </cell>
          <cell r="O2670" t="str">
            <v>OTROS FUNGIBLE / NOMINABLE</v>
          </cell>
          <cell r="P2670">
            <v>15000</v>
          </cell>
          <cell r="T2670" t="str">
            <v>Bueno</v>
          </cell>
          <cell r="U2670" t="str">
            <v>N/T</v>
          </cell>
        </row>
        <row r="2671">
          <cell r="J2671" t="str">
            <v>42-05-01-01-2663</v>
          </cell>
          <cell r="K2671" t="str">
            <v>SC-00519</v>
          </cell>
          <cell r="L2671" t="str">
            <v>42-05-01-01-2663</v>
          </cell>
          <cell r="M2671" t="str">
            <v>Corchetera de color negro</v>
          </cell>
          <cell r="O2671" t="str">
            <v>EQUIPO DE OFICINA</v>
          </cell>
          <cell r="P2671">
            <v>3500</v>
          </cell>
          <cell r="T2671" t="str">
            <v>Bueno</v>
          </cell>
          <cell r="U2671" t="str">
            <v>N/T</v>
          </cell>
        </row>
        <row r="2672">
          <cell r="J2672" t="str">
            <v>NN-06-01-00-2664</v>
          </cell>
          <cell r="K2672" t="str">
            <v>SC-00520</v>
          </cell>
          <cell r="L2672" t="str">
            <v>NN-06-01-00-2664</v>
          </cell>
          <cell r="M2672" t="str">
            <v>Computador Olidata Nº 010143-000039</v>
          </cell>
          <cell r="O2672" t="str">
            <v>EQUIPOS COMPUTACIONALES Y PERIFÉRICOS EN ARRIENDO</v>
          </cell>
          <cell r="P2672">
            <v>340000</v>
          </cell>
          <cell r="T2672" t="str">
            <v>Bueno</v>
          </cell>
          <cell r="U2672" t="str">
            <v>Olidata</v>
          </cell>
        </row>
        <row r="2673">
          <cell r="J2673" t="str">
            <v>NN-06-01-00-2665</v>
          </cell>
          <cell r="K2673" t="str">
            <v>SC-00521</v>
          </cell>
          <cell r="L2673" t="str">
            <v>NN-06-01-00-2665</v>
          </cell>
          <cell r="M2673" t="str">
            <v>Monitor LCD Olidata 17" Mod. 7005L11 S/Nº 7005L11N-83D2733-00647J</v>
          </cell>
          <cell r="O2673" t="str">
            <v>EQUIPOS COMPUTACIONALES Y PERIFÉRICOS EN ARRIENDO</v>
          </cell>
          <cell r="P2673">
            <v>14000</v>
          </cell>
          <cell r="T2673" t="str">
            <v>Bueno</v>
          </cell>
          <cell r="U2673" t="str">
            <v>Olidata</v>
          </cell>
        </row>
        <row r="2674">
          <cell r="J2674" t="str">
            <v>42-06-01-00-2666</v>
          </cell>
          <cell r="K2674" t="str">
            <v>SC-00522</v>
          </cell>
          <cell r="L2674" t="str">
            <v>42-06-01-00-2666</v>
          </cell>
          <cell r="M2674" t="str">
            <v>Teclado Mod K 7563 S/Nº K75630708005399</v>
          </cell>
          <cell r="O2674" t="str">
            <v>EQUIPOS COMPUTACIONALES Y PERIFÉRICOS</v>
          </cell>
          <cell r="P2674">
            <v>4000</v>
          </cell>
          <cell r="T2674" t="str">
            <v>Bueno</v>
          </cell>
          <cell r="U2674" t="str">
            <v>N/T</v>
          </cell>
        </row>
        <row r="2675">
          <cell r="J2675" t="str">
            <v>42-06-01-00-2667</v>
          </cell>
          <cell r="K2675" t="str">
            <v>SC-00523</v>
          </cell>
          <cell r="L2675" t="str">
            <v>42-06-01-00-2667</v>
          </cell>
          <cell r="M2675" t="str">
            <v>Mouse Mod. KM 8920</v>
          </cell>
          <cell r="O2675" t="str">
            <v>EQUIPOS COMPUTACIONALES Y PERIFÉRICOS</v>
          </cell>
          <cell r="P2675">
            <v>3000</v>
          </cell>
          <cell r="T2675" t="str">
            <v>Bueno</v>
          </cell>
          <cell r="U2675" t="str">
            <v>N/T</v>
          </cell>
        </row>
        <row r="2676">
          <cell r="J2676" t="str">
            <v>42-04-07-00-2668</v>
          </cell>
          <cell r="K2676" t="str">
            <v>SC-00524</v>
          </cell>
          <cell r="L2676" t="str">
            <v>42-04-07-00-2668</v>
          </cell>
          <cell r="M2676" t="str">
            <v>Basurero con tapa color blanco</v>
          </cell>
          <cell r="O2676" t="str">
            <v>OTROS</v>
          </cell>
          <cell r="P2676">
            <v>5000</v>
          </cell>
          <cell r="T2676" t="str">
            <v>Bueno</v>
          </cell>
          <cell r="U2676" t="str">
            <v>N/T</v>
          </cell>
        </row>
        <row r="2677">
          <cell r="J2677" t="str">
            <v>42-05-01-01-2669</v>
          </cell>
          <cell r="K2677" t="str">
            <v>SC-00525</v>
          </cell>
          <cell r="L2677" t="str">
            <v>42-05-01-01-2669</v>
          </cell>
          <cell r="M2677" t="str">
            <v>Perforador de color verde</v>
          </cell>
          <cell r="O2677" t="str">
            <v>EQUIPO DE OFICINA</v>
          </cell>
          <cell r="P2677">
            <v>3000</v>
          </cell>
          <cell r="T2677" t="str">
            <v>Bueno</v>
          </cell>
          <cell r="U2677" t="str">
            <v>N/T</v>
          </cell>
        </row>
        <row r="2678">
          <cell r="J2678" t="str">
            <v>42-05-02-01-2670</v>
          </cell>
          <cell r="K2678" t="str">
            <v>SC-00526</v>
          </cell>
          <cell r="L2678" t="str">
            <v>42-05-02-01-2670</v>
          </cell>
          <cell r="M2678" t="str">
            <v>Riñon acero inoxidable 26 cms.</v>
          </cell>
          <cell r="N2678">
            <v>1</v>
          </cell>
          <cell r="O2678" t="str">
            <v>EQUIPOS CLINICOS</v>
          </cell>
          <cell r="P2678">
            <v>20000</v>
          </cell>
          <cell r="T2678" t="str">
            <v>Bueno</v>
          </cell>
          <cell r="U2678" t="str">
            <v>N/T</v>
          </cell>
        </row>
        <row r="2679">
          <cell r="J2679" t="str">
            <v>42-05-01-01-2671</v>
          </cell>
          <cell r="K2679" t="str">
            <v>SC-00527</v>
          </cell>
          <cell r="L2679" t="str">
            <v>42-05-01-01-2671</v>
          </cell>
          <cell r="M2679" t="str">
            <v>Corchetera marca Isofit CM 20 color plomo/negro</v>
          </cell>
          <cell r="O2679" t="str">
            <v>EQUIPO DE OFICINA</v>
          </cell>
          <cell r="P2679">
            <v>3500</v>
          </cell>
          <cell r="T2679" t="str">
            <v>Bueno</v>
          </cell>
          <cell r="U2679" t="str">
            <v>Isofit</v>
          </cell>
        </row>
        <row r="2680">
          <cell r="J2680" t="str">
            <v>42-04-07-00-2672</v>
          </cell>
          <cell r="K2680" t="str">
            <v>SC-00528</v>
          </cell>
          <cell r="L2680" t="str">
            <v>42-04-07-00-2672</v>
          </cell>
          <cell r="M2680" t="str">
            <v>Porta cortinas</v>
          </cell>
          <cell r="O2680" t="str">
            <v>OTROS</v>
          </cell>
          <cell r="P2680">
            <v>1500</v>
          </cell>
          <cell r="T2680" t="str">
            <v>Bueno</v>
          </cell>
          <cell r="U2680" t="str">
            <v>N/T</v>
          </cell>
        </row>
        <row r="2681">
          <cell r="J2681" t="str">
            <v>FN-04-07-00-2673</v>
          </cell>
          <cell r="K2681" t="str">
            <v>SC-00529</v>
          </cell>
          <cell r="L2681" t="str">
            <v>FN-04-07-00-2673</v>
          </cell>
          <cell r="M2681" t="str">
            <v>Cortinas color mantequilla</v>
          </cell>
          <cell r="O2681" t="str">
            <v>OTROS FUNGIBLE / NOMINABLE</v>
          </cell>
          <cell r="P2681">
            <v>12000</v>
          </cell>
          <cell r="T2681" t="str">
            <v>Bueno</v>
          </cell>
          <cell r="U2681" t="str">
            <v>N/T</v>
          </cell>
        </row>
        <row r="2682">
          <cell r="J2682" t="str">
            <v>42-05-01-01-2674</v>
          </cell>
          <cell r="K2682" t="str">
            <v>SC-00530</v>
          </cell>
          <cell r="L2682" t="str">
            <v>42-05-01-01-2674</v>
          </cell>
          <cell r="M2682" t="str">
            <v>Perforador s/marca color negro</v>
          </cell>
          <cell r="O2682" t="str">
            <v>EQUIPO DE OFICINA</v>
          </cell>
          <cell r="P2682">
            <v>3000</v>
          </cell>
          <cell r="T2682" t="str">
            <v>Bueno</v>
          </cell>
          <cell r="U2682" t="str">
            <v>N/T</v>
          </cell>
        </row>
        <row r="2683">
          <cell r="J2683" t="str">
            <v>42-04-07-00-2675</v>
          </cell>
          <cell r="K2683" t="str">
            <v>SC-00531</v>
          </cell>
          <cell r="L2683" t="str">
            <v>42-04-07-00-2675</v>
          </cell>
          <cell r="M2683" t="str">
            <v>Tarjetero de madera color blanco 51x15x15 cms.</v>
          </cell>
          <cell r="O2683" t="str">
            <v>OTROS</v>
          </cell>
          <cell r="P2683">
            <v>25000</v>
          </cell>
          <cell r="T2683" t="str">
            <v>Bueno</v>
          </cell>
          <cell r="U2683" t="str">
            <v>B</v>
          </cell>
        </row>
        <row r="2684">
          <cell r="J2684" t="str">
            <v>42-04-07-00-2676</v>
          </cell>
          <cell r="K2684" t="str">
            <v>SC-00532</v>
          </cell>
          <cell r="L2684" t="str">
            <v>42-04-07-00-2676</v>
          </cell>
          <cell r="M2684" t="str">
            <v>Lavamanos Loza penco</v>
          </cell>
          <cell r="O2684" t="str">
            <v>OTROS</v>
          </cell>
          <cell r="P2684">
            <v>303518</v>
          </cell>
          <cell r="T2684" t="str">
            <v>Bueno</v>
          </cell>
          <cell r="U2684" t="str">
            <v>B</v>
          </cell>
        </row>
        <row r="2685">
          <cell r="J2685" t="str">
            <v>42-04-07-00-2677</v>
          </cell>
          <cell r="K2685" t="str">
            <v>SC-00533</v>
          </cell>
          <cell r="L2685" t="str">
            <v>42-04-07-00-2677</v>
          </cell>
          <cell r="M2685" t="str">
            <v>Basurero metálico redondo</v>
          </cell>
          <cell r="O2685" t="str">
            <v>OTROS</v>
          </cell>
          <cell r="P2685">
            <v>5000</v>
          </cell>
          <cell r="T2685" t="str">
            <v>Bueno</v>
          </cell>
          <cell r="U2685" t="str">
            <v>B</v>
          </cell>
        </row>
        <row r="2686">
          <cell r="J2686" t="str">
            <v>42-04-07-00-2678</v>
          </cell>
          <cell r="K2686" t="str">
            <v>SC-00534</v>
          </cell>
          <cell r="L2686" t="str">
            <v>42-04-07-00-2678</v>
          </cell>
          <cell r="M2686" t="str">
            <v>Basurero metálico cuadrado color crema</v>
          </cell>
          <cell r="O2686" t="str">
            <v>OTROS</v>
          </cell>
          <cell r="P2686">
            <v>5000</v>
          </cell>
          <cell r="T2686" t="str">
            <v>Bueno</v>
          </cell>
          <cell r="U2686" t="str">
            <v>B</v>
          </cell>
        </row>
        <row r="2687">
          <cell r="J2687" t="str">
            <v>42-05-02-02-2679</v>
          </cell>
          <cell r="K2687" t="str">
            <v>SC-00535</v>
          </cell>
          <cell r="L2687" t="str">
            <v>42-05-02-02-2679</v>
          </cell>
          <cell r="M2687" t="str">
            <v>Hervidor de leche enlozado de 2 lts.</v>
          </cell>
          <cell r="O2687" t="str">
            <v>EQUIPOS DE COCINA</v>
          </cell>
          <cell r="P2687">
            <v>11542</v>
          </cell>
          <cell r="T2687" t="str">
            <v>Bueno</v>
          </cell>
          <cell r="U2687" t="str">
            <v>N/T</v>
          </cell>
        </row>
        <row r="2688">
          <cell r="J2688" t="str">
            <v>42-05-02-02-2680</v>
          </cell>
          <cell r="K2688" t="str">
            <v>SC-00536</v>
          </cell>
          <cell r="L2688" t="str">
            <v>42-05-02-02-2680</v>
          </cell>
          <cell r="M2688" t="str">
            <v>Cuchara de té</v>
          </cell>
          <cell r="O2688" t="str">
            <v>EQUIPOS DE COCINA</v>
          </cell>
          <cell r="P2688">
            <v>17341</v>
          </cell>
          <cell r="T2688" t="str">
            <v>Bueno</v>
          </cell>
          <cell r="U2688" t="str">
            <v>N/T</v>
          </cell>
        </row>
        <row r="2689">
          <cell r="J2689" t="str">
            <v>42-05-02-02-2681</v>
          </cell>
          <cell r="K2689" t="str">
            <v>SC-00537</v>
          </cell>
          <cell r="L2689" t="str">
            <v>42-05-02-02-2681</v>
          </cell>
          <cell r="M2689" t="str">
            <v>Bol enlozado color azul</v>
          </cell>
          <cell r="O2689" t="str">
            <v>EQUIPOS DE COCINA</v>
          </cell>
          <cell r="P2689">
            <v>20000</v>
          </cell>
          <cell r="T2689" t="str">
            <v>Bueno</v>
          </cell>
          <cell r="U2689" t="str">
            <v>N/T</v>
          </cell>
        </row>
        <row r="2690">
          <cell r="J2690" t="str">
            <v>42-05-02-02-2682</v>
          </cell>
          <cell r="K2690" t="str">
            <v>SC-00538</v>
          </cell>
          <cell r="L2690" t="str">
            <v>42-05-02-02-2682</v>
          </cell>
          <cell r="M2690" t="str">
            <v>Rejilla secador de platos acero inoxidable</v>
          </cell>
          <cell r="O2690" t="str">
            <v>EQUIPOS DE COCINA</v>
          </cell>
          <cell r="P2690">
            <v>3780</v>
          </cell>
          <cell r="T2690" t="str">
            <v>Bueno</v>
          </cell>
          <cell r="U2690" t="str">
            <v>N/T</v>
          </cell>
        </row>
        <row r="2691">
          <cell r="J2691" t="str">
            <v>42-05-02-02-2683</v>
          </cell>
          <cell r="K2691" t="str">
            <v>SC-00539</v>
          </cell>
          <cell r="L2691" t="str">
            <v>42-05-02-02-2683</v>
          </cell>
          <cell r="M2691" t="str">
            <v>Colador plástico color amarillo mediano</v>
          </cell>
          <cell r="O2691" t="str">
            <v>EQUIPOS DE COCINA</v>
          </cell>
          <cell r="P2691">
            <v>3000</v>
          </cell>
          <cell r="T2691" t="str">
            <v>Bueno</v>
          </cell>
          <cell r="U2691" t="str">
            <v>N/T</v>
          </cell>
        </row>
        <row r="2692">
          <cell r="J2692" t="str">
            <v>42-05-02-02-2684</v>
          </cell>
          <cell r="K2692" t="str">
            <v>SC-00540</v>
          </cell>
          <cell r="L2692" t="str">
            <v>42-05-02-02-2684</v>
          </cell>
          <cell r="M2692" t="str">
            <v>Batidor manual</v>
          </cell>
          <cell r="O2692" t="str">
            <v>EQUIPOS DE COCINA</v>
          </cell>
          <cell r="P2692">
            <v>60900</v>
          </cell>
          <cell r="T2692" t="str">
            <v>Bueno</v>
          </cell>
          <cell r="U2692" t="str">
            <v>N/T</v>
          </cell>
        </row>
        <row r="2693">
          <cell r="J2693" t="str">
            <v>42-05-02-02-2685</v>
          </cell>
          <cell r="K2693" t="str">
            <v>SC-00541</v>
          </cell>
          <cell r="L2693" t="str">
            <v>42-05-02-02-2685</v>
          </cell>
          <cell r="M2693" t="str">
            <v>Medida de vidrio de 1 lt.</v>
          </cell>
          <cell r="O2693" t="str">
            <v>EQUIPOS DE COCINA</v>
          </cell>
          <cell r="P2693">
            <v>3000</v>
          </cell>
          <cell r="T2693" t="str">
            <v>Bueno</v>
          </cell>
          <cell r="U2693" t="str">
            <v>N/T</v>
          </cell>
        </row>
        <row r="2694">
          <cell r="J2694" t="str">
            <v>42-05-02-02-2686</v>
          </cell>
          <cell r="K2694" t="str">
            <v>SC-00542</v>
          </cell>
          <cell r="L2694" t="str">
            <v>42-05-02-02-2686</v>
          </cell>
          <cell r="M2694" t="str">
            <v>Medida de vidrio de ½ lt.</v>
          </cell>
          <cell r="O2694" t="str">
            <v>EQUIPOS DE COCINA</v>
          </cell>
          <cell r="P2694">
            <v>2500</v>
          </cell>
          <cell r="T2694" t="str">
            <v>Bueno</v>
          </cell>
          <cell r="U2694" t="str">
            <v>N/T</v>
          </cell>
        </row>
        <row r="2695">
          <cell r="J2695" t="str">
            <v>42-05-02-02-2687</v>
          </cell>
          <cell r="K2695" t="str">
            <v>SC-00543</v>
          </cell>
          <cell r="L2695" t="str">
            <v>42-05-02-02-2687</v>
          </cell>
          <cell r="M2695" t="str">
            <v>Medida de vidrio de 1 lt.</v>
          </cell>
          <cell r="O2695" t="str">
            <v>EQUIPOS DE COCINA</v>
          </cell>
          <cell r="P2695">
            <v>3000</v>
          </cell>
          <cell r="T2695" t="str">
            <v>Bueno</v>
          </cell>
          <cell r="U2695" t="str">
            <v>N/T</v>
          </cell>
        </row>
        <row r="2696">
          <cell r="J2696" t="str">
            <v>42-04-07-00-2688</v>
          </cell>
          <cell r="K2696" t="str">
            <v>SC-00544</v>
          </cell>
          <cell r="L2696" t="str">
            <v>42-04-07-00-2688</v>
          </cell>
          <cell r="M2696" t="str">
            <v>Canastillos de alambres para transportar mamaderas</v>
          </cell>
          <cell r="O2696" t="str">
            <v>OTROS</v>
          </cell>
          <cell r="P2696">
            <v>5000</v>
          </cell>
          <cell r="T2696" t="str">
            <v>Bueno</v>
          </cell>
          <cell r="U2696" t="str">
            <v>N/T</v>
          </cell>
        </row>
        <row r="2697">
          <cell r="J2697" t="str">
            <v>FN-04-07-00-2689</v>
          </cell>
          <cell r="K2697" t="str">
            <v>SC-00545</v>
          </cell>
          <cell r="L2697" t="str">
            <v>FN-04-07-00-2689</v>
          </cell>
          <cell r="M2697" t="str">
            <v>Papelero plástico blanco con pedal</v>
          </cell>
          <cell r="O2697" t="str">
            <v>OTROS FUNGIBLE / NOMINABLE</v>
          </cell>
          <cell r="P2697">
            <v>3000</v>
          </cell>
          <cell r="T2697" t="str">
            <v>Bueno</v>
          </cell>
          <cell r="U2697" t="str">
            <v>N/T</v>
          </cell>
        </row>
        <row r="2698">
          <cell r="J2698" t="str">
            <v>42-04-07-00-2690</v>
          </cell>
          <cell r="K2698" t="str">
            <v>SC-00546</v>
          </cell>
          <cell r="L2698" t="str">
            <v>42-04-07-00-2690</v>
          </cell>
          <cell r="M2698" t="str">
            <v>Dispensadores jabón marca Johnson</v>
          </cell>
          <cell r="O2698" t="str">
            <v>OTROS</v>
          </cell>
          <cell r="P2698">
            <v>17000</v>
          </cell>
          <cell r="T2698" t="str">
            <v>Bueno</v>
          </cell>
          <cell r="U2698" t="str">
            <v>Johnson</v>
          </cell>
        </row>
        <row r="2699">
          <cell r="J2699" t="str">
            <v>42-05-01-01-2691</v>
          </cell>
          <cell r="K2699" t="str">
            <v>SC-00547</v>
          </cell>
          <cell r="L2699" t="str">
            <v>42-05-01-01-2691</v>
          </cell>
          <cell r="M2699" t="str">
            <v>Extractor de aire Decor 200</v>
          </cell>
          <cell r="O2699" t="str">
            <v>EQUIPO DE OFICINA</v>
          </cell>
          <cell r="P2699">
            <v>25000</v>
          </cell>
          <cell r="T2699" t="str">
            <v>Bueno</v>
          </cell>
          <cell r="U2699" t="str">
            <v>B</v>
          </cell>
        </row>
        <row r="2700">
          <cell r="J2700" t="str">
            <v>42-04-07-00-2692</v>
          </cell>
          <cell r="K2700" t="str">
            <v>SC-00548</v>
          </cell>
          <cell r="L2700" t="str">
            <v>42-04-07-00-2692</v>
          </cell>
          <cell r="M2700" t="str">
            <v>Percha de madera con 4 ganchos</v>
          </cell>
          <cell r="O2700" t="str">
            <v>OTROS</v>
          </cell>
          <cell r="P2700">
            <v>3000</v>
          </cell>
          <cell r="T2700" t="str">
            <v>Bueno</v>
          </cell>
          <cell r="U2700" t="str">
            <v>N/T</v>
          </cell>
        </row>
        <row r="2701">
          <cell r="J2701" t="str">
            <v>42-04-07-00-2693</v>
          </cell>
          <cell r="K2701" t="str">
            <v>SC-00549</v>
          </cell>
          <cell r="L2701" t="str">
            <v>42-04-07-00-2693</v>
          </cell>
          <cell r="M2701" t="str">
            <v>Basurero plastico color blanco</v>
          </cell>
          <cell r="O2701" t="str">
            <v>OTROS</v>
          </cell>
          <cell r="P2701">
            <v>3000</v>
          </cell>
          <cell r="T2701" t="str">
            <v>Bueno</v>
          </cell>
          <cell r="U2701" t="str">
            <v>N/T</v>
          </cell>
        </row>
        <row r="2702">
          <cell r="J2702" t="str">
            <v>42-04-07-00-2694</v>
          </cell>
          <cell r="K2702" t="str">
            <v>SC-00550</v>
          </cell>
          <cell r="L2702" t="str">
            <v>42-04-07-00-2694</v>
          </cell>
          <cell r="M2702" t="str">
            <v>Basurero plástico con tapa color blanco</v>
          </cell>
          <cell r="O2702" t="str">
            <v>OTROS</v>
          </cell>
          <cell r="P2702">
            <v>3000</v>
          </cell>
          <cell r="T2702" t="str">
            <v>Bueno</v>
          </cell>
          <cell r="U2702" t="str">
            <v>N/T</v>
          </cell>
        </row>
        <row r="2703">
          <cell r="J2703" t="str">
            <v>42-04-07-00-2695</v>
          </cell>
          <cell r="K2703" t="str">
            <v>SC-00551</v>
          </cell>
          <cell r="L2703" t="str">
            <v>42-04-07-00-2695</v>
          </cell>
          <cell r="M2703" t="str">
            <v>Porta cortinas metálico</v>
          </cell>
          <cell r="O2703" t="str">
            <v>OTROS</v>
          </cell>
          <cell r="P2703">
            <v>1500</v>
          </cell>
          <cell r="T2703" t="str">
            <v>Bueno</v>
          </cell>
          <cell r="U2703" t="str">
            <v>N/T</v>
          </cell>
        </row>
        <row r="2704">
          <cell r="J2704" t="str">
            <v>42-04-07-00-2696</v>
          </cell>
          <cell r="K2704" t="str">
            <v>SC-00552</v>
          </cell>
          <cell r="L2704" t="str">
            <v>42-04-07-00-2696</v>
          </cell>
          <cell r="M2704" t="str">
            <v>Cortinas color azul piedra</v>
          </cell>
          <cell r="O2704" t="str">
            <v>OTROS</v>
          </cell>
          <cell r="P2704">
            <v>12000</v>
          </cell>
          <cell r="T2704" t="str">
            <v>Bueno</v>
          </cell>
          <cell r="U2704" t="str">
            <v>N/T</v>
          </cell>
        </row>
        <row r="2705">
          <cell r="J2705" t="str">
            <v>NN-06-01-00-2697</v>
          </cell>
          <cell r="K2705" t="str">
            <v>SC-00553</v>
          </cell>
          <cell r="L2705" t="str">
            <v>NN-06-01-00-2697</v>
          </cell>
          <cell r="M2705" t="str">
            <v>Computador Olidata S/Nº 010143-000047</v>
          </cell>
          <cell r="O2705" t="str">
            <v>EQUIPOS COMPUTACIONALES Y PERIFÉRICOS EN ARRIENDO</v>
          </cell>
          <cell r="P2705">
            <v>340000</v>
          </cell>
          <cell r="T2705" t="str">
            <v>Bueno</v>
          </cell>
          <cell r="U2705" t="str">
            <v>Olidata</v>
          </cell>
        </row>
        <row r="2706">
          <cell r="J2706" t="str">
            <v>NN-06-01-00-2698</v>
          </cell>
          <cell r="K2706" t="str">
            <v>SC-00554</v>
          </cell>
          <cell r="L2706" t="str">
            <v>NN-06-01-00-2698</v>
          </cell>
          <cell r="M2706" t="str">
            <v>Monitor LCD Olidata 17" S/Nº 7005L11N-83C2538-00083J</v>
          </cell>
          <cell r="O2706" t="str">
            <v>EQUIPOS COMPUTACIONALES Y PERIFÉRICOS EN ARRIENDO</v>
          </cell>
          <cell r="P2706">
            <v>14000</v>
          </cell>
          <cell r="T2706" t="str">
            <v>Bueno</v>
          </cell>
          <cell r="U2706" t="str">
            <v>Olidata</v>
          </cell>
        </row>
        <row r="2707">
          <cell r="J2707" t="str">
            <v>NN-06-01-00-2699</v>
          </cell>
          <cell r="K2707" t="str">
            <v>SC-00555</v>
          </cell>
          <cell r="L2707" t="str">
            <v>NN-06-01-00-2699</v>
          </cell>
          <cell r="M2707" t="str">
            <v>Teclado Olidata Mod.K7563 S/Nº K75630708005398</v>
          </cell>
          <cell r="O2707" t="str">
            <v>EQUIPOS COMPUTACIONALES Y PERIFÉRICOS EN ARRIENDO</v>
          </cell>
          <cell r="P2707">
            <v>4000</v>
          </cell>
          <cell r="T2707" t="str">
            <v>Bueno</v>
          </cell>
          <cell r="U2707" t="str">
            <v>Olidata</v>
          </cell>
        </row>
        <row r="2708">
          <cell r="J2708" t="str">
            <v>NN-06-01-00-2700</v>
          </cell>
          <cell r="K2708" t="str">
            <v>SC-00556</v>
          </cell>
          <cell r="L2708" t="str">
            <v>NN-06-01-00-2700</v>
          </cell>
          <cell r="M2708" t="str">
            <v>Mouse Olidata Mod. KM 8920</v>
          </cell>
          <cell r="O2708" t="str">
            <v>EQUIPOS COMPUTACIONALES Y PERIFÉRICOS EN ARRIENDO</v>
          </cell>
          <cell r="P2708">
            <v>3000</v>
          </cell>
          <cell r="T2708" t="str">
            <v>Bueno</v>
          </cell>
          <cell r="U2708" t="str">
            <v>Olidata</v>
          </cell>
        </row>
        <row r="2709">
          <cell r="J2709" t="str">
            <v>42-04-07-00-2701</v>
          </cell>
          <cell r="K2709" t="str">
            <v>SC-00557</v>
          </cell>
          <cell r="L2709" t="str">
            <v>42-04-07-00-2701</v>
          </cell>
          <cell r="M2709" t="str">
            <v>Porta Scotch</v>
          </cell>
          <cell r="O2709" t="str">
            <v>OTROS</v>
          </cell>
          <cell r="P2709">
            <v>3500</v>
          </cell>
          <cell r="T2709" t="str">
            <v>Bueno</v>
          </cell>
          <cell r="U2709" t="str">
            <v>N/T</v>
          </cell>
        </row>
        <row r="2710">
          <cell r="J2710" t="str">
            <v>42-05-01-01-2702</v>
          </cell>
          <cell r="K2710" t="str">
            <v>SC-00558</v>
          </cell>
          <cell r="L2710" t="str">
            <v>42-05-01-01-2702</v>
          </cell>
          <cell r="M2710" t="str">
            <v>Perforador</v>
          </cell>
          <cell r="O2710" t="str">
            <v>EQUIPO DE OFICINA</v>
          </cell>
          <cell r="P2710">
            <v>2500</v>
          </cell>
          <cell r="T2710" t="str">
            <v>Bueno</v>
          </cell>
          <cell r="U2710" t="str">
            <v>N/T</v>
          </cell>
        </row>
        <row r="2711">
          <cell r="J2711" t="str">
            <v>42-05-01-01-2703</v>
          </cell>
          <cell r="K2711" t="str">
            <v>SC-00559</v>
          </cell>
          <cell r="L2711" t="str">
            <v>42-05-01-01-2703</v>
          </cell>
          <cell r="M2711" t="str">
            <v>Corchetera marca torre de color negra</v>
          </cell>
          <cell r="O2711" t="str">
            <v>EQUIPO DE OFICINA</v>
          </cell>
          <cell r="P2711">
            <v>3000</v>
          </cell>
          <cell r="T2711" t="str">
            <v>Bueno</v>
          </cell>
          <cell r="U2711" t="str">
            <v>Torre</v>
          </cell>
        </row>
        <row r="2712">
          <cell r="J2712" t="str">
            <v>42-05-02-01-2704</v>
          </cell>
          <cell r="K2712" t="str">
            <v>SC-00560</v>
          </cell>
          <cell r="L2712" t="str">
            <v>42-05-02-01-2704</v>
          </cell>
          <cell r="M2712" t="str">
            <v>Porta suero adosado a la pared</v>
          </cell>
          <cell r="O2712" t="str">
            <v>EQUIPOS CLINICOS</v>
          </cell>
          <cell r="P2712">
            <v>19000</v>
          </cell>
          <cell r="T2712" t="str">
            <v>Bueno</v>
          </cell>
          <cell r="U2712" t="str">
            <v>N/T</v>
          </cell>
        </row>
        <row r="2713">
          <cell r="J2713" t="str">
            <v>42-05-02-01-2705</v>
          </cell>
          <cell r="K2713" t="str">
            <v>SC-00561</v>
          </cell>
          <cell r="L2713" t="str">
            <v>42-05-02-01-2705</v>
          </cell>
          <cell r="M2713" t="str">
            <v>Fonendoscopio neonatal</v>
          </cell>
          <cell r="O2713" t="str">
            <v>EQUIPOS CLINICOS</v>
          </cell>
          <cell r="P2713">
            <v>4284</v>
          </cell>
          <cell r="T2713" t="str">
            <v>Bueno</v>
          </cell>
          <cell r="U2713" t="str">
            <v>N/T</v>
          </cell>
        </row>
        <row r="2714">
          <cell r="J2714" t="str">
            <v>FN-04-07-00-2706</v>
          </cell>
          <cell r="K2714" t="str">
            <v>SC-00562</v>
          </cell>
          <cell r="L2714" t="str">
            <v>FN-04-07-00-2706</v>
          </cell>
          <cell r="M2714" t="str">
            <v>Cajas Parto</v>
          </cell>
          <cell r="O2714" t="str">
            <v>OTROS FUNGIBLE / NOMINABLE</v>
          </cell>
          <cell r="P2714">
            <v>20000</v>
          </cell>
          <cell r="T2714" t="str">
            <v>Bueno</v>
          </cell>
          <cell r="U2714" t="str">
            <v>N/T</v>
          </cell>
        </row>
        <row r="2715">
          <cell r="J2715" t="str">
            <v>FN-04-07-00-2707</v>
          </cell>
          <cell r="K2715" t="str">
            <v>SC-00563</v>
          </cell>
          <cell r="L2715" t="str">
            <v>FN-04-07-00-2707</v>
          </cell>
          <cell r="M2715" t="str">
            <v>Cajas de madera</v>
          </cell>
          <cell r="O2715" t="str">
            <v>OTROS FUNGIBLE / NOMINABLE</v>
          </cell>
          <cell r="P2715">
            <v>5500</v>
          </cell>
          <cell r="T2715" t="str">
            <v>Bueno</v>
          </cell>
          <cell r="U2715" t="str">
            <v>N/T</v>
          </cell>
        </row>
        <row r="2716">
          <cell r="J2716" t="str">
            <v>42-05-02-01-2708</v>
          </cell>
          <cell r="K2716" t="str">
            <v>SC-00564</v>
          </cell>
          <cell r="L2716" t="str">
            <v>42-05-02-01-2708</v>
          </cell>
          <cell r="M2716" t="str">
            <v>Lavatorio de acero inoxidable</v>
          </cell>
          <cell r="O2716" t="str">
            <v>EQUIPOS CLINICOS</v>
          </cell>
          <cell r="P2716">
            <v>5990</v>
          </cell>
          <cell r="T2716" t="str">
            <v>Bueno</v>
          </cell>
          <cell r="U2716" t="str">
            <v>N/T</v>
          </cell>
        </row>
        <row r="2717">
          <cell r="J2717" t="str">
            <v>42-05-02-02-2709</v>
          </cell>
          <cell r="K2717" t="str">
            <v>SC-00565</v>
          </cell>
          <cell r="L2717" t="str">
            <v>42-05-02-02-2709</v>
          </cell>
          <cell r="M2717" t="str">
            <v>Bandeja de acero inox. de 30x25 cms.</v>
          </cell>
          <cell r="O2717" t="str">
            <v>EQUIPOS DE COCINA</v>
          </cell>
          <cell r="P2717">
            <v>4990</v>
          </cell>
          <cell r="T2717" t="str">
            <v>Bueno</v>
          </cell>
          <cell r="U2717" t="str">
            <v>N/T</v>
          </cell>
        </row>
        <row r="2718">
          <cell r="J2718" t="str">
            <v>42-05-02-01-2710</v>
          </cell>
          <cell r="K2718" t="str">
            <v>SC-00566</v>
          </cell>
          <cell r="L2718" t="str">
            <v>42-05-02-01-2710</v>
          </cell>
          <cell r="M2718" t="str">
            <v>Riñón enlozado de 30 cms.</v>
          </cell>
          <cell r="N2718">
            <v>1</v>
          </cell>
          <cell r="O2718" t="str">
            <v>EQUIPOS CLINICOS</v>
          </cell>
          <cell r="P2718">
            <v>3990</v>
          </cell>
          <cell r="T2718" t="str">
            <v>Bueno</v>
          </cell>
          <cell r="U2718" t="str">
            <v>N/T</v>
          </cell>
        </row>
        <row r="2719">
          <cell r="J2719" t="str">
            <v>42-04-07-00-2711</v>
          </cell>
          <cell r="K2719" t="str">
            <v>SC-00567</v>
          </cell>
          <cell r="L2719" t="str">
            <v>42-04-07-00-2711</v>
          </cell>
          <cell r="M2719" t="str">
            <v>Colchoneta cuadrada negra</v>
          </cell>
          <cell r="O2719" t="str">
            <v>OTROS</v>
          </cell>
          <cell r="P2719">
            <v>13990</v>
          </cell>
          <cell r="T2719" t="str">
            <v>Bueno</v>
          </cell>
          <cell r="U2719" t="str">
            <v>N/T</v>
          </cell>
        </row>
        <row r="2720">
          <cell r="J2720" t="str">
            <v>FN-04-07-00-2712</v>
          </cell>
          <cell r="K2720" t="str">
            <v>SC-00568</v>
          </cell>
          <cell r="L2720" t="str">
            <v>FN-04-07-00-2712</v>
          </cell>
          <cell r="M2720" t="str">
            <v>Porta cortinas metálicos</v>
          </cell>
          <cell r="O2720" t="str">
            <v>OTROS FUNGIBLE / NOMINABLE</v>
          </cell>
          <cell r="P2720">
            <v>1500</v>
          </cell>
          <cell r="T2720" t="str">
            <v>Bueno</v>
          </cell>
          <cell r="U2720" t="str">
            <v>N/T</v>
          </cell>
        </row>
        <row r="2721">
          <cell r="J2721" t="str">
            <v>FN-04-07-00-2713</v>
          </cell>
          <cell r="K2721" t="str">
            <v>SC-00569</v>
          </cell>
          <cell r="L2721" t="str">
            <v>FN-04-07-00-2713</v>
          </cell>
          <cell r="M2721" t="str">
            <v>Cortinas de chinz color damasco con cenefas</v>
          </cell>
          <cell r="O2721" t="str">
            <v>OTROS FUNGIBLE / NOMINABLE</v>
          </cell>
          <cell r="P2721">
            <v>12000</v>
          </cell>
          <cell r="T2721" t="str">
            <v>Bueno</v>
          </cell>
          <cell r="U2721" t="str">
            <v>N/T</v>
          </cell>
        </row>
        <row r="2722">
          <cell r="J2722" t="str">
            <v>42-05-01-01-2714</v>
          </cell>
          <cell r="K2722" t="str">
            <v>42-1206B</v>
          </cell>
          <cell r="L2722" t="str">
            <v>Reloj de pared</v>
          </cell>
          <cell r="M2722" t="str">
            <v>Reloj de pared Beltz</v>
          </cell>
          <cell r="O2722" t="str">
            <v>EQUIPO DE OFICINA</v>
          </cell>
          <cell r="P2722">
            <v>2900</v>
          </cell>
          <cell r="T2722" t="str">
            <v>Bueno</v>
          </cell>
          <cell r="U2722" t="str">
            <v>N/T</v>
          </cell>
        </row>
        <row r="2723">
          <cell r="J2723" t="str">
            <v>42-04-07-00-2715</v>
          </cell>
          <cell r="K2723" t="str">
            <v>SC-00571</v>
          </cell>
          <cell r="L2723" t="str">
            <v>42-04-07-00-2715</v>
          </cell>
          <cell r="M2723" t="str">
            <v>Espejo de 50x40 cms.</v>
          </cell>
          <cell r="O2723" t="str">
            <v>OTROS</v>
          </cell>
          <cell r="P2723">
            <v>6500</v>
          </cell>
          <cell r="T2723" t="str">
            <v>Bueno</v>
          </cell>
          <cell r="U2723" t="str">
            <v>N/T</v>
          </cell>
        </row>
        <row r="2724">
          <cell r="J2724" t="str">
            <v>42-04-07-00-2716</v>
          </cell>
          <cell r="K2724" t="str">
            <v>SC-00572</v>
          </cell>
          <cell r="L2724" t="str">
            <v>42-04-07-00-2716</v>
          </cell>
          <cell r="M2724" t="str">
            <v>Percha  metálica, 2 ganchos</v>
          </cell>
          <cell r="O2724" t="str">
            <v>OTROS</v>
          </cell>
          <cell r="P2724">
            <v>10000</v>
          </cell>
          <cell r="T2724" t="str">
            <v>Bueno</v>
          </cell>
          <cell r="U2724" t="str">
            <v>SSAS</v>
          </cell>
        </row>
        <row r="2725">
          <cell r="J2725" t="str">
            <v>42-05-02-06-2717</v>
          </cell>
          <cell r="K2725" t="str">
            <v>SC-00573</v>
          </cell>
          <cell r="L2725" t="str">
            <v>42-05-02-06-2717</v>
          </cell>
          <cell r="M2725" t="str">
            <v>Linterna china color negra y amarilla</v>
          </cell>
          <cell r="O2725" t="str">
            <v>HERRAMIENTAS</v>
          </cell>
          <cell r="P2725">
            <v>2300</v>
          </cell>
          <cell r="T2725" t="str">
            <v>Bueno</v>
          </cell>
          <cell r="U2725" t="str">
            <v>N/T</v>
          </cell>
        </row>
        <row r="2726">
          <cell r="J2726" t="str">
            <v>FN-05-02-01-2718</v>
          </cell>
          <cell r="K2726" t="str">
            <v>SC-00574</v>
          </cell>
          <cell r="L2726" t="str">
            <v>FN-05-02-01-2718</v>
          </cell>
          <cell r="M2726" t="str">
            <v>Riñones de acero inox. de 25x14 cms.</v>
          </cell>
          <cell r="N2726">
            <v>1</v>
          </cell>
          <cell r="O2726" t="str">
            <v>EQUIPOS CLINICOS FUNGIBLE / NOMINABLE</v>
          </cell>
          <cell r="P2726">
            <v>3990</v>
          </cell>
          <cell r="T2726" t="str">
            <v>Bueno</v>
          </cell>
          <cell r="U2726" t="str">
            <v>SSAS</v>
          </cell>
        </row>
        <row r="2727">
          <cell r="J2727" t="str">
            <v>42-05-02-02-2719</v>
          </cell>
          <cell r="K2727" t="str">
            <v>SC-00575</v>
          </cell>
          <cell r="L2727" t="str">
            <v>42-05-02-02-2719</v>
          </cell>
          <cell r="M2727" t="str">
            <v>Bandeja metálica 20x15 cms.</v>
          </cell>
          <cell r="N2727">
            <v>1</v>
          </cell>
          <cell r="O2727" t="str">
            <v>EQUIPOS DE COCINA</v>
          </cell>
          <cell r="P2727">
            <v>4500</v>
          </cell>
          <cell r="T2727" t="str">
            <v>Bueno</v>
          </cell>
          <cell r="U2727" t="str">
            <v>N/T</v>
          </cell>
        </row>
        <row r="2728">
          <cell r="J2728" t="str">
            <v>42-05-01-01-2720</v>
          </cell>
          <cell r="K2728" t="str">
            <v>42-1206B</v>
          </cell>
          <cell r="L2728" t="str">
            <v>Reloj de pared</v>
          </cell>
          <cell r="M2728" t="str">
            <v>Reloj de pared marca Ruhla</v>
          </cell>
          <cell r="O2728" t="str">
            <v>EQUIPO DE OFICINA</v>
          </cell>
          <cell r="P2728">
            <v>8600</v>
          </cell>
          <cell r="T2728" t="str">
            <v>Bueno</v>
          </cell>
          <cell r="U2728" t="str">
            <v>Ruhia</v>
          </cell>
        </row>
        <row r="2729">
          <cell r="J2729" t="str">
            <v>42-05-02-01-2721</v>
          </cell>
          <cell r="K2729" t="str">
            <v>SC-00577</v>
          </cell>
          <cell r="L2729" t="str">
            <v>42-05-02-01-2721</v>
          </cell>
          <cell r="M2729" t="str">
            <v>Porta suero adosado a la pared</v>
          </cell>
          <cell r="O2729" t="str">
            <v>EQUIPOS CLINICOS</v>
          </cell>
          <cell r="P2729">
            <v>19000</v>
          </cell>
          <cell r="T2729" t="str">
            <v>Bueno</v>
          </cell>
          <cell r="U2729" t="str">
            <v>N/T</v>
          </cell>
        </row>
        <row r="2730">
          <cell r="J2730" t="str">
            <v>42-04-07-00-2722</v>
          </cell>
          <cell r="K2730" t="str">
            <v>SC-00578</v>
          </cell>
          <cell r="L2730" t="str">
            <v>42-04-07-00-2722</v>
          </cell>
          <cell r="M2730" t="str">
            <v>Colchones de espuma y tevinil verde</v>
          </cell>
          <cell r="O2730" t="str">
            <v>OTROS</v>
          </cell>
          <cell r="P2730">
            <v>25000</v>
          </cell>
          <cell r="T2730" t="str">
            <v>Bueno</v>
          </cell>
          <cell r="U2730" t="str">
            <v>N/T</v>
          </cell>
        </row>
        <row r="2731">
          <cell r="J2731" t="str">
            <v>42-05-02-02-2723</v>
          </cell>
          <cell r="K2731" t="str">
            <v>SC-00579</v>
          </cell>
          <cell r="L2731" t="str">
            <v>42-05-02-02-2723</v>
          </cell>
          <cell r="M2731" t="str">
            <v>Jarro acero inoxidable 14x20 cms.</v>
          </cell>
          <cell r="O2731" t="str">
            <v>EQUIPOS DE COCINA</v>
          </cell>
          <cell r="P2731">
            <v>5990</v>
          </cell>
          <cell r="T2731" t="str">
            <v>Bueno</v>
          </cell>
          <cell r="U2731" t="str">
            <v>N/T</v>
          </cell>
        </row>
        <row r="2732">
          <cell r="J2732" t="str">
            <v>FN-05-02-01-2724</v>
          </cell>
          <cell r="K2732" t="str">
            <v>SC-00580</v>
          </cell>
          <cell r="L2732" t="str">
            <v>FN-05-02-01-2724</v>
          </cell>
          <cell r="M2732" t="str">
            <v>Chatas de acero inoxidable</v>
          </cell>
          <cell r="O2732" t="str">
            <v>EQUIPOS CLINICOS FUNGIBLE / NOMINABLE</v>
          </cell>
          <cell r="P2732">
            <v>6250</v>
          </cell>
          <cell r="T2732" t="str">
            <v>Bueno</v>
          </cell>
          <cell r="U2732" t="str">
            <v>N/T</v>
          </cell>
        </row>
        <row r="2733">
          <cell r="J2733" t="str">
            <v>42-04-07-00-2725</v>
          </cell>
          <cell r="K2733" t="str">
            <v>SC-00581</v>
          </cell>
          <cell r="L2733" t="str">
            <v>42-04-07-00-2725</v>
          </cell>
          <cell r="M2733" t="str">
            <v>Colchón de espuma 1 plaza</v>
          </cell>
          <cell r="O2733" t="str">
            <v>OTROS</v>
          </cell>
          <cell r="P2733">
            <v>25000</v>
          </cell>
          <cell r="T2733" t="str">
            <v>Bueno</v>
          </cell>
          <cell r="U2733" t="str">
            <v>N/T</v>
          </cell>
        </row>
        <row r="2734">
          <cell r="J2734" t="str">
            <v>42-04-07-00-2726</v>
          </cell>
          <cell r="K2734" t="str">
            <v>SC-00582</v>
          </cell>
          <cell r="L2734" t="str">
            <v>42-04-07-00-2726</v>
          </cell>
          <cell r="M2734" t="str">
            <v>Cabecera de espuma</v>
          </cell>
          <cell r="O2734" t="str">
            <v>OTROS</v>
          </cell>
          <cell r="P2734">
            <v>5200</v>
          </cell>
          <cell r="T2734" t="str">
            <v>Bueno</v>
          </cell>
          <cell r="U2734" t="str">
            <v>N/T</v>
          </cell>
        </row>
        <row r="2735">
          <cell r="J2735" t="str">
            <v>FN-05-02-02-2727</v>
          </cell>
          <cell r="K2735" t="str">
            <v>SC-00583</v>
          </cell>
          <cell r="L2735" t="str">
            <v>FN-05-02-02-2727</v>
          </cell>
          <cell r="M2735" t="str">
            <v>Frazadas</v>
          </cell>
          <cell r="O2735" t="str">
            <v>EQUIPOS DE COCINA FUNGIBLE / NOMINABLE</v>
          </cell>
          <cell r="P2735">
            <v>6000</v>
          </cell>
          <cell r="T2735" t="str">
            <v>Bueno</v>
          </cell>
          <cell r="U2735" t="str">
            <v>N/T</v>
          </cell>
        </row>
        <row r="2736">
          <cell r="J2736" t="str">
            <v>FN-04-07-00-2728</v>
          </cell>
          <cell r="K2736" t="str">
            <v>SC-00584</v>
          </cell>
          <cell r="L2736" t="str">
            <v>FN-04-07-00-2728</v>
          </cell>
          <cell r="M2736" t="str">
            <v>Sábanas</v>
          </cell>
          <cell r="O2736" t="str">
            <v>OTROS FUNGIBLE / NOMINABLE</v>
          </cell>
          <cell r="P2736">
            <v>4500</v>
          </cell>
          <cell r="T2736" t="str">
            <v>Bueno</v>
          </cell>
          <cell r="U2736" t="str">
            <v>N/T</v>
          </cell>
        </row>
        <row r="2737">
          <cell r="J2737" t="str">
            <v>42-04-07-00-2729</v>
          </cell>
          <cell r="K2737" t="str">
            <v>SC-00585</v>
          </cell>
          <cell r="L2737" t="str">
            <v>42-04-07-00-2729</v>
          </cell>
          <cell r="M2737" t="str">
            <v>Funda</v>
          </cell>
          <cell r="O2737" t="str">
            <v>OTROS</v>
          </cell>
          <cell r="P2737">
            <v>2000</v>
          </cell>
          <cell r="T2737" t="str">
            <v>Bueno</v>
          </cell>
          <cell r="U2737" t="str">
            <v>N/T</v>
          </cell>
        </row>
        <row r="2738">
          <cell r="J2738" t="str">
            <v>42-04-06-00-2730</v>
          </cell>
          <cell r="K2738" t="str">
            <v>SC-00586</v>
          </cell>
          <cell r="L2738" t="str">
            <v>42-04-06-00-2730</v>
          </cell>
          <cell r="M2738" t="str">
            <v>Repisa de alambre, 2 tablas madera</v>
          </cell>
          <cell r="O2738" t="str">
            <v>REPISA</v>
          </cell>
          <cell r="P2738">
            <v>20000</v>
          </cell>
          <cell r="T2738" t="str">
            <v>Bueno</v>
          </cell>
          <cell r="U2738" t="str">
            <v>N/T</v>
          </cell>
        </row>
        <row r="2739">
          <cell r="J2739" t="str">
            <v>42-04-07-00-2731</v>
          </cell>
          <cell r="K2739" t="str">
            <v>SC-00587</v>
          </cell>
          <cell r="L2739" t="str">
            <v>42-04-07-00-2731</v>
          </cell>
          <cell r="M2739" t="str">
            <v>Porta cortinas metálico</v>
          </cell>
          <cell r="O2739" t="str">
            <v>OTROS</v>
          </cell>
          <cell r="P2739">
            <v>1500</v>
          </cell>
          <cell r="T2739" t="str">
            <v>Bueno</v>
          </cell>
          <cell r="U2739" t="str">
            <v>N/T</v>
          </cell>
        </row>
        <row r="2740">
          <cell r="J2740" t="str">
            <v>FN-04-07-00-2732</v>
          </cell>
          <cell r="K2740" t="str">
            <v>SC-00588</v>
          </cell>
          <cell r="L2740" t="str">
            <v>FN-04-07-00-2732</v>
          </cell>
          <cell r="M2740" t="str">
            <v>Cortinas de chinz mantequilla</v>
          </cell>
          <cell r="O2740" t="str">
            <v>OTROS FUNGIBLE / NOMINABLE</v>
          </cell>
          <cell r="P2740">
            <v>12000</v>
          </cell>
          <cell r="T2740" t="str">
            <v>Bueno</v>
          </cell>
          <cell r="U2740" t="str">
            <v>N/T</v>
          </cell>
        </row>
        <row r="2741">
          <cell r="J2741" t="str">
            <v>42-04-07-00-2733</v>
          </cell>
          <cell r="K2741" t="str">
            <v>SC-00589</v>
          </cell>
          <cell r="L2741" t="str">
            <v>42-04-07-00-2733</v>
          </cell>
          <cell r="M2741" t="str">
            <v>Percha de madera 4 ganchos</v>
          </cell>
          <cell r="O2741" t="str">
            <v>OTROS</v>
          </cell>
          <cell r="P2741">
            <v>15000</v>
          </cell>
          <cell r="T2741" t="str">
            <v>Bueno</v>
          </cell>
          <cell r="U2741" t="str">
            <v>N/T</v>
          </cell>
        </row>
        <row r="2742">
          <cell r="J2742" t="str">
            <v>FN-04-07-00-2734</v>
          </cell>
          <cell r="K2742" t="str">
            <v>SC-00590</v>
          </cell>
          <cell r="L2742" t="str">
            <v>FN-04-07-00-2734</v>
          </cell>
          <cell r="M2742" t="str">
            <v>Basureros</v>
          </cell>
          <cell r="O2742" t="str">
            <v>OTROS FUNGIBLE / NOMINABLE</v>
          </cell>
          <cell r="P2742">
            <v>3000</v>
          </cell>
          <cell r="T2742" t="str">
            <v>Bueno</v>
          </cell>
          <cell r="U2742" t="str">
            <v>N/T</v>
          </cell>
        </row>
        <row r="2743">
          <cell r="J2743" t="str">
            <v>42-04-07-00-2735</v>
          </cell>
          <cell r="K2743" t="str">
            <v>SC-00591</v>
          </cell>
          <cell r="L2743" t="str">
            <v>42-04-07-00-2735</v>
          </cell>
          <cell r="M2743" t="str">
            <v>Dispensadores confort Pisa</v>
          </cell>
          <cell r="O2743" t="str">
            <v>OTROS</v>
          </cell>
          <cell r="P2743">
            <v>17000</v>
          </cell>
          <cell r="T2743" t="str">
            <v>Bueno</v>
          </cell>
          <cell r="U2743" t="str">
            <v>N/T</v>
          </cell>
        </row>
        <row r="2744">
          <cell r="J2744" t="str">
            <v>42-04-07-00-2736</v>
          </cell>
          <cell r="K2744" t="str">
            <v>SC-00592</v>
          </cell>
          <cell r="L2744" t="str">
            <v>42-04-07-00-2736</v>
          </cell>
          <cell r="M2744" t="str">
            <v>Espejo 110x50 cms.</v>
          </cell>
          <cell r="O2744" t="str">
            <v>OTROS</v>
          </cell>
          <cell r="P2744">
            <v>10000</v>
          </cell>
          <cell r="T2744" t="str">
            <v>Bueno</v>
          </cell>
          <cell r="U2744" t="str">
            <v>N/T</v>
          </cell>
        </row>
        <row r="2745">
          <cell r="J2745" t="str">
            <v>42-04-07-00-2737</v>
          </cell>
          <cell r="K2745" t="str">
            <v>SC-00593</v>
          </cell>
          <cell r="L2745" t="str">
            <v>42-04-07-00-2737</v>
          </cell>
          <cell r="M2745" t="str">
            <v>Ducha teléfono</v>
          </cell>
          <cell r="O2745" t="str">
            <v>OTROS</v>
          </cell>
          <cell r="P2745">
            <v>5000</v>
          </cell>
          <cell r="T2745" t="str">
            <v>Bueno</v>
          </cell>
          <cell r="U2745" t="str">
            <v>N/T</v>
          </cell>
        </row>
        <row r="2746">
          <cell r="J2746" t="str">
            <v>42-05-02-01-2738</v>
          </cell>
          <cell r="K2746" t="str">
            <v>SC-00594</v>
          </cell>
          <cell r="L2746" t="str">
            <v>42-05-02-01-2738</v>
          </cell>
          <cell r="M2746" t="str">
            <v>Alza cama</v>
          </cell>
          <cell r="O2746" t="str">
            <v>EQUIPOS CLINICOS</v>
          </cell>
          <cell r="P2746">
            <v>40000</v>
          </cell>
          <cell r="T2746" t="str">
            <v>Bueno</v>
          </cell>
          <cell r="U2746" t="str">
            <v>N/T</v>
          </cell>
        </row>
        <row r="2747">
          <cell r="J2747" t="str">
            <v>FN-04-07-00-2739</v>
          </cell>
          <cell r="K2747" t="str">
            <v>SC-00595</v>
          </cell>
          <cell r="L2747" t="str">
            <v>FN-04-07-00-2739</v>
          </cell>
          <cell r="M2747" t="str">
            <v>Porta cortinas metálicos</v>
          </cell>
          <cell r="O2747" t="str">
            <v>OTROS FUNGIBLE / NOMINABLE</v>
          </cell>
          <cell r="P2747">
            <v>1500</v>
          </cell>
          <cell r="T2747" t="str">
            <v>Bueno</v>
          </cell>
          <cell r="U2747" t="str">
            <v>N/T</v>
          </cell>
        </row>
        <row r="2748">
          <cell r="J2748" t="str">
            <v>FN-04-07-00-2740</v>
          </cell>
          <cell r="K2748" t="str">
            <v>SC-00596</v>
          </cell>
          <cell r="L2748" t="str">
            <v>FN-04-07-00-2740</v>
          </cell>
          <cell r="M2748" t="str">
            <v>Cortinas de chinz color rosado con cenefas</v>
          </cell>
          <cell r="O2748" t="str">
            <v>OTROS FUNGIBLE / NOMINABLE</v>
          </cell>
          <cell r="P2748">
            <v>12000</v>
          </cell>
          <cell r="T2748" t="str">
            <v>Bueno</v>
          </cell>
          <cell r="U2748" t="str">
            <v>N/T</v>
          </cell>
        </row>
        <row r="2749">
          <cell r="J2749" t="str">
            <v>42-05-01-01-2741</v>
          </cell>
          <cell r="K2749" t="str">
            <v>42-1206B</v>
          </cell>
          <cell r="L2749" t="str">
            <v>Reloj de pared</v>
          </cell>
          <cell r="M2749" t="str">
            <v>Reloj de pared</v>
          </cell>
          <cell r="O2749" t="str">
            <v>EQUIPO DE OFICINA</v>
          </cell>
          <cell r="P2749">
            <v>7500</v>
          </cell>
          <cell r="T2749" t="str">
            <v>Bueno</v>
          </cell>
          <cell r="U2749" t="str">
            <v>N/T</v>
          </cell>
        </row>
        <row r="2750">
          <cell r="J2750" t="str">
            <v>42-05-01-01-2742</v>
          </cell>
          <cell r="K2750" t="str">
            <v>SC-00598</v>
          </cell>
          <cell r="L2750" t="str">
            <v>42-05-01-01-2742</v>
          </cell>
          <cell r="M2750" t="str">
            <v>Termómetro ambiental</v>
          </cell>
          <cell r="O2750" t="str">
            <v>EQUIPO DE OFICINA</v>
          </cell>
          <cell r="P2750">
            <v>5900</v>
          </cell>
          <cell r="T2750" t="str">
            <v>Bueno</v>
          </cell>
          <cell r="U2750" t="str">
            <v>N/T</v>
          </cell>
        </row>
        <row r="2751">
          <cell r="J2751" t="str">
            <v>42-05-02-01-2743</v>
          </cell>
          <cell r="K2751" t="str">
            <v>SC-00599</v>
          </cell>
          <cell r="L2751" t="str">
            <v>42-05-02-01-2743</v>
          </cell>
          <cell r="M2751" t="str">
            <v>Porta suero metálico adosado a la pared</v>
          </cell>
          <cell r="O2751" t="str">
            <v>EQUIPOS CLINICOS</v>
          </cell>
          <cell r="P2751">
            <v>19000</v>
          </cell>
          <cell r="T2751" t="str">
            <v>Bueno</v>
          </cell>
          <cell r="U2751" t="str">
            <v>N/T</v>
          </cell>
        </row>
        <row r="2752">
          <cell r="J2752" t="str">
            <v>42-04-07-00-2744</v>
          </cell>
          <cell r="K2752" t="str">
            <v>SC-00600</v>
          </cell>
          <cell r="L2752" t="str">
            <v>42-04-07-00-2744</v>
          </cell>
          <cell r="M2752" t="str">
            <v>Colchones de cuna</v>
          </cell>
          <cell r="O2752" t="str">
            <v>OTROS</v>
          </cell>
          <cell r="P2752">
            <v>35000</v>
          </cell>
          <cell r="T2752" t="str">
            <v>Bueno</v>
          </cell>
          <cell r="U2752" t="str">
            <v>N/T</v>
          </cell>
        </row>
        <row r="2753">
          <cell r="J2753" t="str">
            <v>42-04-07-00-2745</v>
          </cell>
          <cell r="K2753" t="str">
            <v>SC-00601</v>
          </cell>
          <cell r="L2753" t="str">
            <v>42-04-07-00-2745</v>
          </cell>
          <cell r="M2753" t="str">
            <v>Basurero plástico blanco con tapa</v>
          </cell>
          <cell r="O2753" t="str">
            <v>OTROS</v>
          </cell>
          <cell r="P2753">
            <v>3500</v>
          </cell>
          <cell r="T2753" t="str">
            <v>Bueno</v>
          </cell>
          <cell r="U2753" t="str">
            <v>N/T</v>
          </cell>
        </row>
        <row r="2754">
          <cell r="J2754" t="str">
            <v>42-06-01-00-2746</v>
          </cell>
          <cell r="K2754" t="str">
            <v>SC-00602</v>
          </cell>
          <cell r="L2754" t="str">
            <v>42-06-01-00-2746</v>
          </cell>
          <cell r="M2754" t="str">
            <v>Monitor Mod. AY - 12P3A S/N° A73109M1AY01081</v>
          </cell>
          <cell r="O2754" t="str">
            <v>EQUIPOS COMPUTACIONALES Y PERIFÉRICOS</v>
          </cell>
          <cell r="P2754">
            <v>578000</v>
          </cell>
          <cell r="T2754" t="str">
            <v>Bueno</v>
          </cell>
          <cell r="U2754" t="str">
            <v>N/T</v>
          </cell>
        </row>
        <row r="2755">
          <cell r="J2755" t="str">
            <v>42-05-02-01-2747</v>
          </cell>
          <cell r="K2755" t="str">
            <v>SC-00603</v>
          </cell>
          <cell r="L2755" t="str">
            <v>42-05-02-01-2747</v>
          </cell>
          <cell r="M2755" t="str">
            <v>Transductor convexo Mod. C2 - SET S/N° A6B919310002481</v>
          </cell>
          <cell r="O2755" t="str">
            <v>EQUIPOS CLINICOS</v>
          </cell>
          <cell r="P2755">
            <v>300000</v>
          </cell>
          <cell r="T2755" t="str">
            <v>Bueno</v>
          </cell>
          <cell r="U2755" t="str">
            <v>N/T</v>
          </cell>
        </row>
        <row r="2756">
          <cell r="J2756" t="str">
            <v>42-05-02-01-2748</v>
          </cell>
          <cell r="K2756" t="str">
            <v>SC-00604</v>
          </cell>
          <cell r="L2756" t="str">
            <v>42-05-02-01-2748</v>
          </cell>
          <cell r="M2756" t="str">
            <v>Transductor endocavitario Mod. EC4 - 9/10ED S/N° A71900008903096</v>
          </cell>
          <cell r="O2756" t="str">
            <v>EQUIPOS CLINICOS</v>
          </cell>
          <cell r="P2756">
            <v>200000</v>
          </cell>
          <cell r="T2756" t="str">
            <v>Bueno</v>
          </cell>
          <cell r="U2756" t="str">
            <v>N/T</v>
          </cell>
        </row>
        <row r="2757">
          <cell r="J2757" t="str">
            <v>42-05-02-01-2749</v>
          </cell>
          <cell r="K2757" t="str">
            <v>SC-00605</v>
          </cell>
          <cell r="L2757" t="str">
            <v>42-05-02-01-2749</v>
          </cell>
          <cell r="M2757" t="str">
            <v>Video printer Mitsubishi Mod. P93W S/N° 1072002</v>
          </cell>
          <cell r="O2757" t="str">
            <v>EQUIPOS CLINICOS</v>
          </cell>
          <cell r="P2757">
            <v>25300</v>
          </cell>
          <cell r="T2757" t="str">
            <v>Bueno</v>
          </cell>
          <cell r="U2757" t="str">
            <v>Mitsubishi</v>
          </cell>
        </row>
        <row r="2758">
          <cell r="J2758" t="str">
            <v>42-06-01-00-2750</v>
          </cell>
          <cell r="K2758" t="str">
            <v>SC-00606</v>
          </cell>
          <cell r="L2758" t="str">
            <v>42-06-01-00-2750</v>
          </cell>
          <cell r="M2758" t="str">
            <v>UPS RS 1500 VA S/N° NB0642016210 Dicom</v>
          </cell>
          <cell r="O2758" t="str">
            <v>EQUIPOS COMPUTACIONALES Y PERIFÉRICOS</v>
          </cell>
          <cell r="P2758">
            <v>116860</v>
          </cell>
          <cell r="T2758" t="str">
            <v>Bueno</v>
          </cell>
          <cell r="U2758" t="str">
            <v>Dicom</v>
          </cell>
        </row>
        <row r="2759">
          <cell r="J2759" t="str">
            <v>42-04-07-00-2751</v>
          </cell>
          <cell r="K2759" t="str">
            <v>SC-00607</v>
          </cell>
          <cell r="L2759" t="str">
            <v>42-04-07-00-2751</v>
          </cell>
          <cell r="M2759" t="str">
            <v>Sillón cuero c/5 ruedas color burdeo</v>
          </cell>
          <cell r="O2759" t="str">
            <v>OTROS</v>
          </cell>
          <cell r="P2759">
            <v>110000</v>
          </cell>
          <cell r="T2759" t="str">
            <v>Bueno</v>
          </cell>
          <cell r="U2759" t="str">
            <v>N/T</v>
          </cell>
        </row>
        <row r="2760">
          <cell r="J2760" t="str">
            <v>42-04-07-00-2752</v>
          </cell>
          <cell r="K2760" t="str">
            <v>SC-00608</v>
          </cell>
          <cell r="L2760" t="str">
            <v>42-04-07-00-2752</v>
          </cell>
          <cell r="M2760" t="str">
            <v>Basurero plástico con tapa color blanco</v>
          </cell>
          <cell r="O2760" t="str">
            <v>OTROS</v>
          </cell>
          <cell r="P2760">
            <v>3000</v>
          </cell>
          <cell r="T2760" t="str">
            <v>Bueno</v>
          </cell>
          <cell r="U2760" t="str">
            <v>N/T</v>
          </cell>
        </row>
        <row r="2761">
          <cell r="J2761" t="str">
            <v>42-05-01-01-2753</v>
          </cell>
          <cell r="K2761" t="str">
            <v>SC-00609</v>
          </cell>
          <cell r="L2761" t="str">
            <v>42-05-01-01-2753</v>
          </cell>
          <cell r="M2761" t="str">
            <v>Refrigerador Fensa de color plomo Mod. Tension V Progess 3805</v>
          </cell>
          <cell r="O2761" t="str">
            <v>EQUIPO DE OFICINA</v>
          </cell>
          <cell r="P2761">
            <v>150000</v>
          </cell>
          <cell r="T2761" t="str">
            <v>Bueno</v>
          </cell>
          <cell r="U2761" t="str">
            <v>Fensa</v>
          </cell>
        </row>
        <row r="2762">
          <cell r="J2762" t="str">
            <v>FN-05-02-02-2754</v>
          </cell>
          <cell r="K2762" t="str">
            <v>SC-00610</v>
          </cell>
          <cell r="L2762" t="str">
            <v>FN-05-02-02-2754</v>
          </cell>
          <cell r="M2762" t="str">
            <v>Tablas de picar medianas de  color blanco</v>
          </cell>
          <cell r="O2762" t="str">
            <v>EQUIPOS DE COCINA FUNGIBLE / NOMINABLE</v>
          </cell>
          <cell r="P2762">
            <v>4500</v>
          </cell>
          <cell r="T2762" t="str">
            <v>Bueno</v>
          </cell>
          <cell r="U2762" t="str">
            <v>N/T</v>
          </cell>
        </row>
        <row r="2763">
          <cell r="J2763" t="str">
            <v>42-05-02-02-2755</v>
          </cell>
          <cell r="K2763" t="str">
            <v>SC-00611</v>
          </cell>
          <cell r="L2763" t="str">
            <v>42-05-02-02-2755</v>
          </cell>
          <cell r="M2763" t="str">
            <v>Asadera chica</v>
          </cell>
          <cell r="O2763" t="str">
            <v>EQUIPOS DE COCINA</v>
          </cell>
          <cell r="P2763">
            <v>1990</v>
          </cell>
          <cell r="T2763" t="str">
            <v>Bueno</v>
          </cell>
          <cell r="U2763" t="str">
            <v>N/T</v>
          </cell>
        </row>
        <row r="2764">
          <cell r="J2764" t="str">
            <v>FN-05-02-02-2756</v>
          </cell>
          <cell r="K2764" t="str">
            <v>SC-00612</v>
          </cell>
          <cell r="L2764" t="str">
            <v>FN-05-02-02-2756</v>
          </cell>
          <cell r="M2764" t="str">
            <v>Asadera de aluminio grandes</v>
          </cell>
          <cell r="O2764" t="str">
            <v>EQUIPOS DE COCINA FUNGIBLE / NOMINABLE</v>
          </cell>
          <cell r="P2764">
            <v>2490</v>
          </cell>
          <cell r="T2764" t="str">
            <v>Bueno</v>
          </cell>
          <cell r="U2764" t="str">
            <v>N/T</v>
          </cell>
        </row>
        <row r="2765">
          <cell r="J2765" t="str">
            <v>42-05-02-02-2757</v>
          </cell>
          <cell r="K2765" t="str">
            <v>SC-00613</v>
          </cell>
          <cell r="L2765" t="str">
            <v>42-05-02-02-2757</v>
          </cell>
          <cell r="M2765" t="str">
            <v>Asaderas de aluminio grandes Fantuzzi</v>
          </cell>
          <cell r="O2765" t="str">
            <v>EQUIPOS DE COCINA</v>
          </cell>
          <cell r="P2765">
            <v>3990</v>
          </cell>
          <cell r="T2765" t="str">
            <v>Bueno</v>
          </cell>
          <cell r="U2765" t="str">
            <v>Fantuzzi</v>
          </cell>
        </row>
        <row r="2766">
          <cell r="J2766" t="str">
            <v>FN-05-02-02-2758</v>
          </cell>
          <cell r="K2766" t="str">
            <v>SC-00614</v>
          </cell>
          <cell r="L2766" t="str">
            <v>FN-05-02-02-2758</v>
          </cell>
          <cell r="M2766" t="str">
            <v>Azucareros de acero inoxidable</v>
          </cell>
          <cell r="O2766" t="str">
            <v>EQUIPOS DE COCINA FUNGIBLE / NOMINABLE</v>
          </cell>
          <cell r="P2766">
            <v>990</v>
          </cell>
          <cell r="T2766" t="str">
            <v>Bueno</v>
          </cell>
          <cell r="U2766" t="str">
            <v>N/T</v>
          </cell>
        </row>
        <row r="2767">
          <cell r="J2767" t="str">
            <v>42-05-02-02-2759</v>
          </cell>
          <cell r="K2767" t="str">
            <v>SC-00615</v>
          </cell>
          <cell r="L2767" t="str">
            <v>42-05-02-02-2759</v>
          </cell>
          <cell r="M2767" t="str">
            <v>Bandejas rectangulares aluminio grandes 49x34 cms.</v>
          </cell>
          <cell r="O2767" t="str">
            <v>EQUIPOS DE COCINA</v>
          </cell>
          <cell r="P2767">
            <v>2490</v>
          </cell>
          <cell r="T2767" t="str">
            <v>Bueno</v>
          </cell>
          <cell r="U2767" t="str">
            <v>N/T</v>
          </cell>
        </row>
        <row r="2768">
          <cell r="J2768" t="str">
            <v>FN-05-02-02-2760</v>
          </cell>
          <cell r="K2768" t="str">
            <v>SC-00616</v>
          </cell>
          <cell r="L2768" t="str">
            <v>FN-05-02-02-2760</v>
          </cell>
          <cell r="M2768" t="str">
            <v>Bandejas de aluminio grandes redondas</v>
          </cell>
          <cell r="O2768" t="str">
            <v>EQUIPOS DE COCINA FUNGIBLE / NOMINABLE</v>
          </cell>
          <cell r="P2768">
            <v>1990</v>
          </cell>
          <cell r="T2768" t="str">
            <v>Bueno</v>
          </cell>
          <cell r="U2768" t="str">
            <v>N/T</v>
          </cell>
        </row>
        <row r="2769">
          <cell r="J2769" t="str">
            <v>42-05-02-02-2761</v>
          </cell>
          <cell r="K2769" t="str">
            <v>SC-00617</v>
          </cell>
          <cell r="L2769" t="str">
            <v>42-05-02-02-2761</v>
          </cell>
          <cell r="M2769" t="str">
            <v>Bandejas plásticas rectangulares de colores</v>
          </cell>
          <cell r="O2769" t="str">
            <v>EQUIPOS DE COCINA</v>
          </cell>
          <cell r="P2769">
            <v>1490</v>
          </cell>
          <cell r="T2769" t="str">
            <v>Bueno</v>
          </cell>
          <cell r="U2769" t="str">
            <v>N/T</v>
          </cell>
        </row>
        <row r="2770">
          <cell r="J2770" t="str">
            <v>FN-05-02-02-2762</v>
          </cell>
          <cell r="K2770" t="str">
            <v>SC-00618</v>
          </cell>
          <cell r="L2770" t="str">
            <v>FN-05-02-02-2762</v>
          </cell>
          <cell r="M2770" t="str">
            <v>Bandejas redondas enlozadas</v>
          </cell>
          <cell r="O2770" t="str">
            <v>EQUIPOS DE COCINA FUNGIBLE / NOMINABLE</v>
          </cell>
          <cell r="P2770">
            <v>2990</v>
          </cell>
          <cell r="T2770" t="str">
            <v>Bueno</v>
          </cell>
          <cell r="U2770" t="str">
            <v>N/T</v>
          </cell>
        </row>
        <row r="2771">
          <cell r="J2771" t="str">
            <v>FN-05-02-02-2763</v>
          </cell>
          <cell r="K2771" t="str">
            <v>SC-00619</v>
          </cell>
          <cell r="L2771" t="str">
            <v>FN-05-02-02-2763</v>
          </cell>
          <cell r="M2771" t="str">
            <v>Bandejas cuadradas de aluminio</v>
          </cell>
          <cell r="O2771" t="str">
            <v>EQUIPOS DE COCINA FUNGIBLE / NOMINABLE</v>
          </cell>
          <cell r="P2771">
            <v>2990</v>
          </cell>
          <cell r="T2771" t="str">
            <v>Bueno</v>
          </cell>
          <cell r="U2771" t="str">
            <v>N/T</v>
          </cell>
        </row>
        <row r="2772">
          <cell r="J2772" t="str">
            <v>FN-05-02-02-2764</v>
          </cell>
          <cell r="K2772" t="str">
            <v>SC-00620</v>
          </cell>
          <cell r="L2772" t="str">
            <v>FN-05-02-02-2764</v>
          </cell>
          <cell r="M2772" t="str">
            <v>Bandejas cuadradas de karey</v>
          </cell>
          <cell r="O2772" t="str">
            <v>EQUIPOS DE COCINA FUNGIBLE / NOMINABLE</v>
          </cell>
          <cell r="P2772">
            <v>2000</v>
          </cell>
          <cell r="T2772" t="str">
            <v>Bueno</v>
          </cell>
          <cell r="U2772" t="str">
            <v>N/T</v>
          </cell>
        </row>
        <row r="2773">
          <cell r="J2773" t="str">
            <v>FN-05-02-02-2765</v>
          </cell>
          <cell r="K2773" t="str">
            <v>SC-00621</v>
          </cell>
          <cell r="L2773" t="str">
            <v>FN-05-02-02-2765</v>
          </cell>
          <cell r="M2773" t="str">
            <v>Loncheras cuadradas de color rojo/ azul</v>
          </cell>
          <cell r="O2773" t="str">
            <v>EQUIPOS DE COCINA FUNGIBLE / NOMINABLE</v>
          </cell>
          <cell r="P2773">
            <v>5000</v>
          </cell>
          <cell r="T2773" t="str">
            <v>Bueno</v>
          </cell>
          <cell r="U2773" t="str">
            <v>N/T</v>
          </cell>
        </row>
        <row r="2774">
          <cell r="J2774" t="str">
            <v>42-05-02-02-2766</v>
          </cell>
          <cell r="K2774" t="str">
            <v>SC-00622</v>
          </cell>
          <cell r="L2774" t="str">
            <v>42-05-02-02-2766</v>
          </cell>
          <cell r="M2774" t="str">
            <v>Lechero enlozado de aluminio de 3 lts.</v>
          </cell>
          <cell r="O2774" t="str">
            <v>EQUIPOS DE COCINA</v>
          </cell>
          <cell r="P2774">
            <v>2000</v>
          </cell>
          <cell r="T2774" t="str">
            <v>Bueno</v>
          </cell>
          <cell r="U2774" t="str">
            <v>N/T</v>
          </cell>
        </row>
        <row r="2775">
          <cell r="J2775" t="str">
            <v>42-05-02-02-2767</v>
          </cell>
          <cell r="K2775" t="str">
            <v>SC-00623</v>
          </cell>
          <cell r="L2775" t="str">
            <v>42-05-02-02-2767</v>
          </cell>
          <cell r="M2775" t="str">
            <v>Bol acero inoxidable 28 cms.</v>
          </cell>
          <cell r="O2775" t="str">
            <v>EQUIPOS DE COCINA</v>
          </cell>
          <cell r="P2775">
            <v>2490</v>
          </cell>
          <cell r="T2775" t="str">
            <v>Bueno</v>
          </cell>
          <cell r="U2775" t="str">
            <v>N/T</v>
          </cell>
        </row>
        <row r="2776">
          <cell r="J2776" t="str">
            <v>42-05-02-02-2768</v>
          </cell>
          <cell r="K2776" t="str">
            <v>SC-00624</v>
          </cell>
          <cell r="L2776" t="str">
            <v>42-05-02-02-2768</v>
          </cell>
          <cell r="M2776" t="str">
            <v>Bol acero inoxidable 30 cms.</v>
          </cell>
          <cell r="O2776" t="str">
            <v>EQUIPOS DE COCINA</v>
          </cell>
          <cell r="P2776">
            <v>2490</v>
          </cell>
          <cell r="T2776" t="str">
            <v>Bueno</v>
          </cell>
          <cell r="U2776" t="str">
            <v>N/T</v>
          </cell>
        </row>
        <row r="2777">
          <cell r="J2777" t="str">
            <v>42-05-02-02-2769</v>
          </cell>
          <cell r="K2777" t="str">
            <v>SC-00625</v>
          </cell>
          <cell r="L2777" t="str">
            <v>42-05-02-02-2769</v>
          </cell>
          <cell r="M2777" t="str">
            <v>Colador estañado de 7 cm strainer</v>
          </cell>
          <cell r="O2777" t="str">
            <v>EQUIPOS DE COCINA</v>
          </cell>
          <cell r="P2777">
            <v>1500</v>
          </cell>
          <cell r="T2777" t="str">
            <v>Bueno</v>
          </cell>
          <cell r="U2777" t="str">
            <v>N/T</v>
          </cell>
        </row>
        <row r="2778">
          <cell r="J2778" t="str">
            <v>42-05-02-02-2770</v>
          </cell>
          <cell r="K2778" t="str">
            <v>SC-00626</v>
          </cell>
          <cell r="L2778" t="str">
            <v>42-05-02-02-2770</v>
          </cell>
          <cell r="M2778" t="str">
            <v>Colador estañado de 10 cm strainer</v>
          </cell>
          <cell r="O2778" t="str">
            <v>EQUIPOS DE COCINA</v>
          </cell>
          <cell r="P2778">
            <v>2900</v>
          </cell>
          <cell r="T2778" t="str">
            <v>Bueno</v>
          </cell>
          <cell r="U2778" t="str">
            <v>N/T</v>
          </cell>
        </row>
        <row r="2779">
          <cell r="J2779" t="str">
            <v>42-05-02-02-2771</v>
          </cell>
          <cell r="K2779" t="str">
            <v>SC-00627</v>
          </cell>
          <cell r="L2779" t="str">
            <v>42-05-02-02-2771</v>
          </cell>
          <cell r="M2779" t="str">
            <v>Rallador metalez de acero inoxidable</v>
          </cell>
          <cell r="O2779" t="str">
            <v>EQUIPOS DE COCINA</v>
          </cell>
          <cell r="P2779">
            <v>1150</v>
          </cell>
          <cell r="T2779" t="str">
            <v>Bueno</v>
          </cell>
          <cell r="U2779" t="str">
            <v>N/T</v>
          </cell>
        </row>
        <row r="2780">
          <cell r="J2780" t="str">
            <v>FN-05-02-02-2772</v>
          </cell>
          <cell r="K2780" t="str">
            <v>SC-00628</v>
          </cell>
          <cell r="L2780" t="str">
            <v>FN-05-02-02-2772</v>
          </cell>
          <cell r="M2780" t="str">
            <v>Bombillas</v>
          </cell>
          <cell r="O2780" t="str">
            <v>EQUIPOS DE COCINA FUNGIBLE / NOMINABLE</v>
          </cell>
          <cell r="P2780">
            <v>600</v>
          </cell>
          <cell r="T2780" t="str">
            <v>Bueno</v>
          </cell>
          <cell r="U2780" t="str">
            <v>N/T</v>
          </cell>
        </row>
        <row r="2781">
          <cell r="J2781" t="str">
            <v>42-05-02-02-2773</v>
          </cell>
          <cell r="K2781" t="str">
            <v>SC-00629</v>
          </cell>
          <cell r="L2781" t="str">
            <v>42-05-02-02-2773</v>
          </cell>
          <cell r="M2781" t="str">
            <v>Cafeteras de acero inoxidable chicas</v>
          </cell>
          <cell r="O2781" t="str">
            <v>EQUIPOS DE COCINA</v>
          </cell>
          <cell r="P2781">
            <v>1400</v>
          </cell>
          <cell r="T2781" t="str">
            <v>Bueno</v>
          </cell>
          <cell r="U2781" t="str">
            <v>N/T</v>
          </cell>
        </row>
        <row r="2782">
          <cell r="J2782" t="str">
            <v>42-04-07-00-2774</v>
          </cell>
          <cell r="K2782" t="str">
            <v>SC-00630</v>
          </cell>
          <cell r="L2782" t="str">
            <v>42-04-07-00-2774</v>
          </cell>
          <cell r="M2782" t="str">
            <v>Caja plástica para el pan</v>
          </cell>
          <cell r="O2782" t="str">
            <v>OTROS</v>
          </cell>
          <cell r="P2782">
            <v>3500</v>
          </cell>
          <cell r="T2782" t="str">
            <v>Bueno</v>
          </cell>
          <cell r="U2782" t="str">
            <v>N/T</v>
          </cell>
        </row>
        <row r="2783">
          <cell r="J2783" t="str">
            <v>FN-05-02-02-2775</v>
          </cell>
          <cell r="K2783" t="str">
            <v>SC-00631</v>
          </cell>
          <cell r="L2783" t="str">
            <v>FN-05-02-02-2775</v>
          </cell>
          <cell r="M2783" t="str">
            <v>Coladores de aluminio con base</v>
          </cell>
          <cell r="O2783" t="str">
            <v>EQUIPOS DE COCINA FUNGIBLE / NOMINABLE</v>
          </cell>
          <cell r="P2783">
            <v>1500</v>
          </cell>
          <cell r="T2783" t="str">
            <v>Bueno</v>
          </cell>
          <cell r="U2783" t="str">
            <v>N/T</v>
          </cell>
        </row>
        <row r="2784">
          <cell r="J2784" t="str">
            <v>FN-05-02-02-2776</v>
          </cell>
          <cell r="K2784" t="str">
            <v>SC-00632</v>
          </cell>
          <cell r="L2784" t="str">
            <v>FN-05-02-02-2776</v>
          </cell>
          <cell r="M2784" t="str">
            <v>Cucharas grandes</v>
          </cell>
          <cell r="O2784" t="str">
            <v>EQUIPOS DE COCINA FUNGIBLE / NOMINABLE</v>
          </cell>
          <cell r="P2784">
            <v>200</v>
          </cell>
          <cell r="T2784" t="str">
            <v>Bueno</v>
          </cell>
          <cell r="U2784" t="str">
            <v>N/T</v>
          </cell>
        </row>
        <row r="2785">
          <cell r="J2785" t="str">
            <v>FN-05-02-02-2777</v>
          </cell>
          <cell r="K2785" t="str">
            <v>SC-00633</v>
          </cell>
          <cell r="L2785" t="str">
            <v>FN-05-02-02-2777</v>
          </cell>
          <cell r="M2785" t="str">
            <v>Cucharas de te</v>
          </cell>
          <cell r="O2785" t="str">
            <v>EQUIPOS DE COCINA FUNGIBLE / NOMINABLE</v>
          </cell>
          <cell r="P2785">
            <v>120</v>
          </cell>
          <cell r="T2785" t="str">
            <v>Bueno</v>
          </cell>
          <cell r="U2785" t="str">
            <v>N/T</v>
          </cell>
        </row>
        <row r="2786">
          <cell r="J2786" t="str">
            <v>FN-05-02-02-2778</v>
          </cell>
          <cell r="K2786" t="str">
            <v>SC-00634</v>
          </cell>
          <cell r="L2786" t="str">
            <v>FN-05-02-02-2778</v>
          </cell>
          <cell r="M2786" t="str">
            <v>Cucharones de acero inoxidable</v>
          </cell>
          <cell r="O2786" t="str">
            <v>EQUIPOS DE COCINA FUNGIBLE / NOMINABLE</v>
          </cell>
          <cell r="P2786">
            <v>1200</v>
          </cell>
          <cell r="T2786" t="str">
            <v>Bueno</v>
          </cell>
          <cell r="U2786" t="str">
            <v>N/T</v>
          </cell>
        </row>
        <row r="2787">
          <cell r="J2787" t="str">
            <v>FN-05-02-02-2779</v>
          </cell>
          <cell r="K2787" t="str">
            <v>SC-00635</v>
          </cell>
          <cell r="L2787" t="str">
            <v>FN-05-02-02-2779</v>
          </cell>
          <cell r="M2787" t="str">
            <v>Cuchillos</v>
          </cell>
          <cell r="O2787" t="str">
            <v>EQUIPOS DE COCINA FUNGIBLE / NOMINABLE</v>
          </cell>
          <cell r="P2787">
            <v>200</v>
          </cell>
          <cell r="T2787" t="str">
            <v>Bueno</v>
          </cell>
          <cell r="U2787" t="str">
            <v>N/T</v>
          </cell>
        </row>
        <row r="2788">
          <cell r="J2788" t="str">
            <v>42-05-02-02-2780</v>
          </cell>
          <cell r="K2788" t="str">
            <v>SC-00636</v>
          </cell>
          <cell r="L2788" t="str">
            <v>42-05-02-02-2780</v>
          </cell>
          <cell r="M2788" t="str">
            <v>Destapador de tarros</v>
          </cell>
          <cell r="O2788" t="str">
            <v>EQUIPOS DE COCINA</v>
          </cell>
          <cell r="P2788">
            <v>500</v>
          </cell>
          <cell r="T2788" t="str">
            <v>Bueno</v>
          </cell>
          <cell r="U2788" t="str">
            <v>N/T</v>
          </cell>
        </row>
        <row r="2789">
          <cell r="J2789" t="str">
            <v>FN-05-02-02-2781</v>
          </cell>
          <cell r="K2789" t="str">
            <v>SC-00637</v>
          </cell>
          <cell r="L2789" t="str">
            <v>FN-05-02-02-2781</v>
          </cell>
          <cell r="M2789" t="str">
            <v>Espumadores de aluminio chico</v>
          </cell>
          <cell r="O2789" t="str">
            <v>EQUIPOS DE COCINA FUNGIBLE / NOMINABLE</v>
          </cell>
          <cell r="P2789">
            <v>900</v>
          </cell>
          <cell r="T2789" t="str">
            <v>Bueno</v>
          </cell>
          <cell r="U2789" t="str">
            <v>N/T</v>
          </cell>
        </row>
        <row r="2790">
          <cell r="J2790" t="str">
            <v>FN-05-02-02-2782</v>
          </cell>
          <cell r="K2790" t="str">
            <v>SC-00638</v>
          </cell>
          <cell r="L2790" t="str">
            <v>FN-05-02-02-2782</v>
          </cell>
          <cell r="M2790" t="str">
            <v>Bandejas de color café claro</v>
          </cell>
          <cell r="O2790" t="str">
            <v>EQUIPOS DE COCINA FUNGIBLE / NOMINABLE</v>
          </cell>
          <cell r="P2790">
            <v>4500</v>
          </cell>
          <cell r="T2790" t="str">
            <v>Bueno</v>
          </cell>
          <cell r="U2790" t="str">
            <v>N/T</v>
          </cell>
        </row>
        <row r="2791">
          <cell r="J2791" t="str">
            <v>FN-05-02-02-2783</v>
          </cell>
          <cell r="K2791" t="str">
            <v>SC-00639</v>
          </cell>
          <cell r="L2791" t="str">
            <v>FN-05-02-02-2783</v>
          </cell>
          <cell r="M2791" t="str">
            <v>Jarros enlozados chicos</v>
          </cell>
          <cell r="O2791" t="str">
            <v>EQUIPOS DE COCINA FUNGIBLE / NOMINABLE</v>
          </cell>
          <cell r="P2791">
            <v>350</v>
          </cell>
          <cell r="T2791" t="str">
            <v>Bueno</v>
          </cell>
          <cell r="U2791" t="str">
            <v>N/T</v>
          </cell>
        </row>
        <row r="2792">
          <cell r="J2792" t="str">
            <v>FN-05-02-02-2784</v>
          </cell>
          <cell r="K2792" t="str">
            <v>SC-00640</v>
          </cell>
          <cell r="L2792" t="str">
            <v>FN-05-02-02-2784</v>
          </cell>
          <cell r="M2792" t="str">
            <v>Jarros plásticos de agua de 1 ½ Lts</v>
          </cell>
          <cell r="O2792" t="str">
            <v>EQUIPOS DE COCINA FUNGIBLE / NOMINABLE</v>
          </cell>
          <cell r="P2792">
            <v>650</v>
          </cell>
          <cell r="T2792" t="str">
            <v>Bueno</v>
          </cell>
          <cell r="U2792" t="str">
            <v>N/T</v>
          </cell>
        </row>
        <row r="2793">
          <cell r="J2793" t="str">
            <v>42-05-02-02-2785</v>
          </cell>
          <cell r="K2793" t="str">
            <v>SC-00641</v>
          </cell>
          <cell r="L2793" t="str">
            <v>42-05-02-02-2785</v>
          </cell>
          <cell r="M2793" t="str">
            <v>Jarro alumino par té</v>
          </cell>
          <cell r="O2793" t="str">
            <v>EQUIPOS DE COCINA</v>
          </cell>
          <cell r="P2793">
            <v>700</v>
          </cell>
          <cell r="T2793" t="str">
            <v>Bueno</v>
          </cell>
          <cell r="U2793" t="str">
            <v>N/T</v>
          </cell>
        </row>
        <row r="2794">
          <cell r="J2794" t="str">
            <v>FN-05-02-02-2786</v>
          </cell>
          <cell r="K2794" t="str">
            <v>SC-00642</v>
          </cell>
          <cell r="L2794" t="str">
            <v>FN-05-02-02-2786</v>
          </cell>
          <cell r="M2794" t="str">
            <v>Mantequilleros miniatura de vidrio</v>
          </cell>
          <cell r="O2794" t="str">
            <v>EQUIPOS DE COCINA FUNGIBLE / NOMINABLE</v>
          </cell>
          <cell r="P2794">
            <v>300</v>
          </cell>
          <cell r="T2794" t="str">
            <v>Bueno</v>
          </cell>
          <cell r="U2794" t="str">
            <v>N/T</v>
          </cell>
        </row>
        <row r="2795">
          <cell r="J2795" t="str">
            <v>FN-05-02-02-2787</v>
          </cell>
          <cell r="K2795" t="str">
            <v>SC-00643</v>
          </cell>
          <cell r="L2795" t="str">
            <v>FN-05-02-02-2787</v>
          </cell>
          <cell r="M2795" t="str">
            <v>Ollas de aluminio chicas</v>
          </cell>
          <cell r="O2795" t="str">
            <v>EQUIPOS DE COCINA FUNGIBLE / NOMINABLE</v>
          </cell>
          <cell r="P2795">
            <v>3990</v>
          </cell>
          <cell r="T2795" t="str">
            <v>Bueno</v>
          </cell>
          <cell r="U2795" t="str">
            <v>N/T</v>
          </cell>
        </row>
        <row r="2796">
          <cell r="J2796" t="str">
            <v>FN-05-02-02-2788</v>
          </cell>
          <cell r="K2796" t="str">
            <v>SC-00644</v>
          </cell>
          <cell r="L2796" t="str">
            <v>FN-05-02-02-2788</v>
          </cell>
          <cell r="M2796" t="str">
            <v>Ollas de aluminio grande</v>
          </cell>
          <cell r="O2796" t="str">
            <v>EQUIPOS DE COCINA FUNGIBLE / NOMINABLE</v>
          </cell>
          <cell r="P2796">
            <v>7990</v>
          </cell>
          <cell r="T2796" t="str">
            <v>Bueno</v>
          </cell>
          <cell r="U2796" t="str">
            <v>N/T</v>
          </cell>
        </row>
        <row r="2797">
          <cell r="J2797" t="str">
            <v>FN-05-02-02-2789</v>
          </cell>
          <cell r="K2797" t="str">
            <v>SC-00645</v>
          </cell>
          <cell r="L2797" t="str">
            <v>FN-05-02-02-2789</v>
          </cell>
          <cell r="M2797" t="str">
            <v>Ollas de aluminio medianas</v>
          </cell>
          <cell r="O2797" t="str">
            <v>EQUIPOS DE COCINA FUNGIBLE / NOMINABLE</v>
          </cell>
          <cell r="P2797">
            <v>4990</v>
          </cell>
          <cell r="T2797" t="str">
            <v>Bueno</v>
          </cell>
          <cell r="U2797" t="str">
            <v>N/T</v>
          </cell>
        </row>
        <row r="2798">
          <cell r="J2798" t="str">
            <v>42-05-02-02-2790</v>
          </cell>
          <cell r="K2798" t="str">
            <v>SC-00646</v>
          </cell>
          <cell r="L2798" t="str">
            <v>42-05-02-02-2790</v>
          </cell>
          <cell r="M2798" t="str">
            <v>Paila de Aluminio</v>
          </cell>
          <cell r="O2798" t="str">
            <v>EQUIPOS DE COCINA</v>
          </cell>
          <cell r="P2798">
            <v>650</v>
          </cell>
          <cell r="T2798" t="str">
            <v>Bueno</v>
          </cell>
          <cell r="U2798" t="str">
            <v>N/T</v>
          </cell>
        </row>
        <row r="2799">
          <cell r="J2799" t="str">
            <v>42-05-02-02-2791</v>
          </cell>
          <cell r="K2799" t="str">
            <v>SC-00647</v>
          </cell>
          <cell r="L2799" t="str">
            <v>42-05-02-02-2791</v>
          </cell>
          <cell r="M2799" t="str">
            <v>Piedra grande para moler condimentos</v>
          </cell>
          <cell r="O2799" t="str">
            <v>EQUIPOS DE COCINA</v>
          </cell>
          <cell r="P2799">
            <v>2500</v>
          </cell>
          <cell r="T2799" t="str">
            <v>Bueno</v>
          </cell>
          <cell r="U2799" t="str">
            <v>N/T</v>
          </cell>
        </row>
        <row r="2800">
          <cell r="J2800" t="str">
            <v>42-05-02-01-2792</v>
          </cell>
          <cell r="K2800" t="str">
            <v>SC-00648</v>
          </cell>
          <cell r="L2800" t="str">
            <v>42-05-02-01-2792</v>
          </cell>
          <cell r="M2800" t="str">
            <v>Pinza para tomar el pan</v>
          </cell>
          <cell r="O2800" t="str">
            <v>EQUIPOS CLINICOS</v>
          </cell>
          <cell r="P2800">
            <v>900</v>
          </cell>
          <cell r="T2800" t="str">
            <v>Bueno</v>
          </cell>
          <cell r="U2800" t="str">
            <v>N/T</v>
          </cell>
        </row>
        <row r="2801">
          <cell r="J2801" t="str">
            <v>FN-05-02-02-2793</v>
          </cell>
          <cell r="K2801" t="str">
            <v>SC-00649</v>
          </cell>
          <cell r="L2801" t="str">
            <v>FN-05-02-02-2793</v>
          </cell>
          <cell r="M2801" t="str">
            <v>Platos taza de loza</v>
          </cell>
          <cell r="O2801" t="str">
            <v>EQUIPOS DE COCINA FUNGIBLE / NOMINABLE</v>
          </cell>
          <cell r="P2801">
            <v>300</v>
          </cell>
          <cell r="T2801" t="str">
            <v>Bueno</v>
          </cell>
          <cell r="U2801" t="str">
            <v>N/T</v>
          </cell>
        </row>
        <row r="2802">
          <cell r="J2802" t="str">
            <v>FN-05-02-02-2794</v>
          </cell>
          <cell r="K2802" t="str">
            <v>SC-00650</v>
          </cell>
          <cell r="L2802" t="str">
            <v>FN-05-02-02-2794</v>
          </cell>
          <cell r="M2802" t="str">
            <v>Prensa para hacer puré</v>
          </cell>
          <cell r="O2802" t="str">
            <v>EQUIPOS DE COCINA FUNGIBLE / NOMINABLE</v>
          </cell>
          <cell r="P2802">
            <v>2490</v>
          </cell>
          <cell r="T2802" t="str">
            <v>Bueno</v>
          </cell>
          <cell r="U2802" t="str">
            <v>N/T</v>
          </cell>
        </row>
        <row r="2803">
          <cell r="J2803" t="str">
            <v>42-05-02-02-2795</v>
          </cell>
          <cell r="K2803" t="str">
            <v>SC-00651</v>
          </cell>
          <cell r="L2803" t="str">
            <v>42-05-02-02-2795</v>
          </cell>
          <cell r="M2803" t="str">
            <v>Rallador de aluminio</v>
          </cell>
          <cell r="O2803" t="str">
            <v>EQUIPOS DE COCINA</v>
          </cell>
          <cell r="P2803">
            <v>2000</v>
          </cell>
          <cell r="T2803" t="str">
            <v>Bueno</v>
          </cell>
          <cell r="U2803" t="str">
            <v>N/T</v>
          </cell>
        </row>
        <row r="2804">
          <cell r="J2804" t="str">
            <v>42-05-02-02-2796</v>
          </cell>
          <cell r="K2804" t="str">
            <v>SC-00652</v>
          </cell>
          <cell r="L2804" t="str">
            <v>42-05-02-02-2796</v>
          </cell>
          <cell r="M2804" t="str">
            <v>Sartén grande</v>
          </cell>
          <cell r="O2804" t="str">
            <v>EQUIPOS DE COCINA</v>
          </cell>
          <cell r="P2804">
            <v>4000</v>
          </cell>
          <cell r="T2804" t="str">
            <v>Bueno</v>
          </cell>
          <cell r="U2804" t="str">
            <v>N/T</v>
          </cell>
        </row>
        <row r="2805">
          <cell r="J2805" t="str">
            <v>FN-05-02-02-2797</v>
          </cell>
          <cell r="K2805" t="str">
            <v>SC-00653</v>
          </cell>
          <cell r="L2805" t="str">
            <v>FN-05-02-02-2797</v>
          </cell>
          <cell r="M2805" t="str">
            <v>Rejillas secador de platos acero inoxidable</v>
          </cell>
          <cell r="O2805" t="str">
            <v>EQUIPOS DE COCINA FUNGIBLE / NOMINABLE</v>
          </cell>
          <cell r="P2805">
            <v>1000</v>
          </cell>
          <cell r="T2805" t="str">
            <v>Bueno</v>
          </cell>
          <cell r="U2805" t="str">
            <v>N/T</v>
          </cell>
        </row>
        <row r="2806">
          <cell r="J2806" t="str">
            <v>FN-05-02-02-2798</v>
          </cell>
          <cell r="K2806" t="str">
            <v>SC-00654</v>
          </cell>
          <cell r="L2806" t="str">
            <v>FN-05-02-02-2798</v>
          </cell>
          <cell r="M2806" t="str">
            <v>Tenedores</v>
          </cell>
          <cell r="O2806" t="str">
            <v>EQUIPOS DE COCINA FUNGIBLE / NOMINABLE</v>
          </cell>
          <cell r="P2806">
            <v>120</v>
          </cell>
          <cell r="T2806" t="str">
            <v>Bueno</v>
          </cell>
          <cell r="U2806" t="str">
            <v>N/T</v>
          </cell>
        </row>
        <row r="2807">
          <cell r="J2807" t="str">
            <v>FN-05-02-02-2799</v>
          </cell>
          <cell r="K2807" t="str">
            <v>SC-00655</v>
          </cell>
          <cell r="L2807" t="str">
            <v>FN-05-02-02-2799</v>
          </cell>
          <cell r="M2807" t="str">
            <v>Teteras de aluminio chicas</v>
          </cell>
          <cell r="O2807" t="str">
            <v>EQUIPOS DE COCINA FUNGIBLE / NOMINABLE</v>
          </cell>
          <cell r="P2807">
            <v>1800</v>
          </cell>
          <cell r="T2807" t="str">
            <v>Bueno</v>
          </cell>
          <cell r="U2807" t="str">
            <v>N/T</v>
          </cell>
        </row>
        <row r="2808">
          <cell r="J2808" t="str">
            <v>FN-05-02-02-2800</v>
          </cell>
          <cell r="K2808" t="str">
            <v>SC-00656</v>
          </cell>
          <cell r="L2808" t="str">
            <v>FN-05-02-02-2800</v>
          </cell>
          <cell r="M2808" t="str">
            <v>Teteras de aluminio de 10 lts</v>
          </cell>
          <cell r="O2808" t="str">
            <v>EQUIPOS DE COCINA FUNGIBLE / NOMINABLE</v>
          </cell>
          <cell r="P2808">
            <v>4495</v>
          </cell>
          <cell r="T2808" t="str">
            <v>Bueno</v>
          </cell>
          <cell r="U2808" t="str">
            <v>N/T</v>
          </cell>
        </row>
        <row r="2809">
          <cell r="J2809" t="str">
            <v>FN-05-02-02-2801</v>
          </cell>
          <cell r="K2809" t="str">
            <v>SC-00657</v>
          </cell>
          <cell r="L2809" t="str">
            <v>FN-05-02-02-2801</v>
          </cell>
          <cell r="M2809" t="str">
            <v>Platos bajos color blanco</v>
          </cell>
          <cell r="O2809" t="str">
            <v>EQUIPOS DE COCINA FUNGIBLE / NOMINABLE</v>
          </cell>
          <cell r="P2809">
            <v>250</v>
          </cell>
          <cell r="T2809" t="str">
            <v>Bueno</v>
          </cell>
          <cell r="U2809" t="str">
            <v>N/T</v>
          </cell>
        </row>
        <row r="2810">
          <cell r="J2810" t="str">
            <v>FN-05-02-02-2802</v>
          </cell>
          <cell r="K2810" t="str">
            <v>SC-00658</v>
          </cell>
          <cell r="L2810" t="str">
            <v>FN-05-02-02-2802</v>
          </cell>
          <cell r="M2810" t="str">
            <v>Platos hondos color blanco</v>
          </cell>
          <cell r="O2810" t="str">
            <v>EQUIPOS DE COCINA FUNGIBLE / NOMINABLE</v>
          </cell>
          <cell r="P2810">
            <v>250</v>
          </cell>
          <cell r="T2810" t="str">
            <v>Bueno</v>
          </cell>
          <cell r="U2810" t="str">
            <v>N/T</v>
          </cell>
        </row>
        <row r="2811">
          <cell r="J2811" t="str">
            <v>FN-05-02-02-2803</v>
          </cell>
          <cell r="K2811" t="str">
            <v>SC-00659</v>
          </cell>
          <cell r="L2811" t="str">
            <v>FN-05-02-02-2803</v>
          </cell>
          <cell r="M2811" t="str">
            <v>Platos postre color blanco</v>
          </cell>
          <cell r="O2811" t="str">
            <v>EQUIPOS DE COCINA FUNGIBLE / NOMINABLE</v>
          </cell>
          <cell r="P2811">
            <v>200</v>
          </cell>
          <cell r="T2811" t="str">
            <v>Bueno</v>
          </cell>
          <cell r="U2811" t="str">
            <v>N/T</v>
          </cell>
        </row>
        <row r="2812">
          <cell r="J2812" t="str">
            <v>42-05-02-02-2804</v>
          </cell>
          <cell r="K2812" t="str">
            <v>SC-00660</v>
          </cell>
          <cell r="L2812" t="str">
            <v>42-05-02-02-2804</v>
          </cell>
          <cell r="M2812" t="str">
            <v>Platos taza color blanco</v>
          </cell>
          <cell r="O2812" t="str">
            <v>EQUIPOS DE COCINA</v>
          </cell>
          <cell r="P2812">
            <v>130</v>
          </cell>
          <cell r="T2812" t="str">
            <v>Bueno</v>
          </cell>
          <cell r="U2812" t="str">
            <v>N/T</v>
          </cell>
        </row>
        <row r="2813">
          <cell r="J2813" t="str">
            <v>FN-05-02-02-2805</v>
          </cell>
          <cell r="K2813" t="str">
            <v>SC-00661</v>
          </cell>
          <cell r="L2813" t="str">
            <v>FN-05-02-02-2805</v>
          </cell>
          <cell r="M2813" t="str">
            <v>Tazas color blanco</v>
          </cell>
          <cell r="O2813" t="str">
            <v>EQUIPOS DE COCINA FUNGIBLE / NOMINABLE</v>
          </cell>
          <cell r="P2813">
            <v>140</v>
          </cell>
          <cell r="T2813" t="str">
            <v>Bueno</v>
          </cell>
          <cell r="U2813" t="str">
            <v>N/T</v>
          </cell>
        </row>
        <row r="2814">
          <cell r="J2814" t="str">
            <v>FN-05-02-02-2806</v>
          </cell>
          <cell r="K2814" t="str">
            <v>SC-00662</v>
          </cell>
          <cell r="L2814" t="str">
            <v>FN-05-02-02-2806</v>
          </cell>
          <cell r="M2814" t="str">
            <v>Bandejas para ensaladas</v>
          </cell>
          <cell r="O2814" t="str">
            <v>EQUIPOS DE COCINA FUNGIBLE / NOMINABLE</v>
          </cell>
          <cell r="P2814">
            <v>6000</v>
          </cell>
          <cell r="T2814" t="str">
            <v>Bueno</v>
          </cell>
          <cell r="U2814" t="str">
            <v>N/T</v>
          </cell>
        </row>
        <row r="2815">
          <cell r="J2815" t="str">
            <v>FN-05-02-02-2807</v>
          </cell>
          <cell r="K2815" t="str">
            <v>SC-00663</v>
          </cell>
          <cell r="L2815" t="str">
            <v>FN-05-02-02-2807</v>
          </cell>
          <cell r="M2815" t="str">
            <v>Posillos  para postre</v>
          </cell>
          <cell r="O2815" t="str">
            <v>EQUIPOS DE COCINA FUNGIBLE / NOMINABLE</v>
          </cell>
          <cell r="P2815">
            <v>2600</v>
          </cell>
          <cell r="T2815" t="str">
            <v>Bueno</v>
          </cell>
          <cell r="U2815" t="str">
            <v>N/T</v>
          </cell>
        </row>
        <row r="2816">
          <cell r="J2816" t="str">
            <v>42-04-07-00-2808</v>
          </cell>
          <cell r="K2816" t="str">
            <v>SC-00664</v>
          </cell>
          <cell r="L2816" t="str">
            <v>42-04-07-00-2808</v>
          </cell>
          <cell r="M2816" t="str">
            <v>Basurero plástico con tapa color blanco</v>
          </cell>
          <cell r="O2816" t="str">
            <v>OTROS</v>
          </cell>
          <cell r="P2816">
            <v>4000</v>
          </cell>
          <cell r="T2816" t="str">
            <v>Bueno</v>
          </cell>
          <cell r="U2816" t="str">
            <v>N/T</v>
          </cell>
        </row>
        <row r="2817">
          <cell r="J2817" t="str">
            <v>42-04-07-00-2809</v>
          </cell>
          <cell r="K2817" t="str">
            <v>SC-00665</v>
          </cell>
          <cell r="L2817" t="str">
            <v>42-04-07-00-2809</v>
          </cell>
          <cell r="M2817" t="str">
            <v>Dispensador de jabón</v>
          </cell>
          <cell r="O2817" t="str">
            <v>OTROS</v>
          </cell>
          <cell r="P2817">
            <v>17000</v>
          </cell>
          <cell r="T2817" t="str">
            <v>Bueno</v>
          </cell>
          <cell r="U2817" t="str">
            <v>N/T</v>
          </cell>
        </row>
        <row r="2818">
          <cell r="J2818" t="str">
            <v>42-04-07-00-2810</v>
          </cell>
          <cell r="K2818" t="str">
            <v>SC-00666</v>
          </cell>
          <cell r="L2818" t="str">
            <v>42-04-07-00-2810</v>
          </cell>
          <cell r="M2818" t="str">
            <v>Dispensadores papel higienico marca Pisa</v>
          </cell>
          <cell r="O2818" t="str">
            <v>OTROS</v>
          </cell>
          <cell r="P2818">
            <v>17000</v>
          </cell>
          <cell r="T2818" t="str">
            <v>Bueno</v>
          </cell>
          <cell r="U2818" t="str">
            <v>N/T</v>
          </cell>
        </row>
        <row r="2819">
          <cell r="J2819" t="str">
            <v>42-04-07-00-2811</v>
          </cell>
          <cell r="K2819" t="str">
            <v>SC-00667</v>
          </cell>
          <cell r="L2819" t="str">
            <v>42-04-07-00-2811</v>
          </cell>
          <cell r="M2819" t="str">
            <v>Dispensador de jabón</v>
          </cell>
          <cell r="O2819" t="str">
            <v>OTROS</v>
          </cell>
          <cell r="P2819">
            <v>17000</v>
          </cell>
          <cell r="T2819" t="str">
            <v>Bueno</v>
          </cell>
          <cell r="U2819" t="str">
            <v>N/T</v>
          </cell>
        </row>
        <row r="2820">
          <cell r="J2820" t="str">
            <v>42-04-07-00-2812</v>
          </cell>
          <cell r="K2820" t="str">
            <v>SC-00668</v>
          </cell>
          <cell r="L2820" t="str">
            <v>42-04-07-00-2812</v>
          </cell>
          <cell r="M2820" t="str">
            <v>Espejos marco aluminio 80x50 cms.</v>
          </cell>
          <cell r="O2820" t="str">
            <v>OTROS</v>
          </cell>
          <cell r="P2820">
            <v>3000</v>
          </cell>
          <cell r="T2820" t="str">
            <v>Bueno</v>
          </cell>
          <cell r="U2820" t="str">
            <v>N/T</v>
          </cell>
        </row>
        <row r="2821">
          <cell r="J2821" t="str">
            <v>42-04-07-00-2813</v>
          </cell>
          <cell r="K2821" t="str">
            <v>SC-00669</v>
          </cell>
          <cell r="L2821" t="str">
            <v>42-04-07-00-2813</v>
          </cell>
          <cell r="M2821" t="str">
            <v>Dispensador de jabón</v>
          </cell>
          <cell r="O2821" t="str">
            <v>OTROS</v>
          </cell>
          <cell r="P2821">
            <v>17000</v>
          </cell>
          <cell r="T2821" t="str">
            <v>Bueno</v>
          </cell>
          <cell r="U2821" t="str">
            <v>N/T</v>
          </cell>
        </row>
        <row r="2822">
          <cell r="J2822" t="str">
            <v>42-04-07-00-2814</v>
          </cell>
          <cell r="K2822" t="str">
            <v>SC-00670</v>
          </cell>
          <cell r="L2822" t="str">
            <v>42-04-07-00-2814</v>
          </cell>
          <cell r="M2822" t="str">
            <v>Porta cortinas metálico</v>
          </cell>
          <cell r="O2822" t="str">
            <v>OTROS</v>
          </cell>
          <cell r="P2822">
            <v>17000</v>
          </cell>
          <cell r="T2822" t="str">
            <v>Bueno</v>
          </cell>
          <cell r="U2822" t="str">
            <v>N/T</v>
          </cell>
        </row>
        <row r="2823">
          <cell r="J2823" t="str">
            <v>FN-04-07-00-2815</v>
          </cell>
          <cell r="K2823" t="str">
            <v>SC-00671</v>
          </cell>
          <cell r="L2823" t="str">
            <v>FN-04-07-00-2815</v>
          </cell>
          <cell r="M2823" t="str">
            <v>Cortinas color mostaza</v>
          </cell>
          <cell r="O2823" t="str">
            <v>OTROS FUNGIBLE / NOMINABLE</v>
          </cell>
          <cell r="P2823">
            <v>17000</v>
          </cell>
          <cell r="T2823" t="str">
            <v>Bueno</v>
          </cell>
          <cell r="U2823" t="str">
            <v>N/T</v>
          </cell>
        </row>
        <row r="2824">
          <cell r="J2824" t="str">
            <v>42-05-02-01-2816</v>
          </cell>
          <cell r="K2824" t="str">
            <v>SC-00672</v>
          </cell>
          <cell r="L2824" t="str">
            <v>42-05-02-01-2816</v>
          </cell>
          <cell r="M2824" t="str">
            <v>Bandeja acero inox. 26,5x16,5 cms.</v>
          </cell>
          <cell r="O2824" t="str">
            <v>EQUIPOS CLINICOS</v>
          </cell>
          <cell r="P2824">
            <v>30000</v>
          </cell>
          <cell r="T2824" t="str">
            <v>Bueno</v>
          </cell>
          <cell r="U2824" t="str">
            <v>N/T</v>
          </cell>
        </row>
        <row r="2825">
          <cell r="J2825" t="str">
            <v>42-05-02-01-2817</v>
          </cell>
          <cell r="K2825" t="str">
            <v>SC-00673</v>
          </cell>
          <cell r="L2825" t="str">
            <v>42-05-02-01-2817</v>
          </cell>
          <cell r="M2825" t="str">
            <v>Caja acero inox. Unicef con tapa 22x8 cms.</v>
          </cell>
          <cell r="O2825" t="str">
            <v>EQUIPOS CLINICOS</v>
          </cell>
          <cell r="P2825">
            <v>12458</v>
          </cell>
          <cell r="T2825" t="str">
            <v>Bueno</v>
          </cell>
          <cell r="U2825" t="str">
            <v>N/T</v>
          </cell>
        </row>
        <row r="2826">
          <cell r="J2826" t="str">
            <v>42-05-02-01-2818</v>
          </cell>
          <cell r="K2826" t="str">
            <v>SC-00674</v>
          </cell>
          <cell r="L2826" t="str">
            <v>42-05-02-01-2818</v>
          </cell>
          <cell r="M2826" t="str">
            <v>Martillo de reflejos</v>
          </cell>
          <cell r="O2826" t="str">
            <v>EQUIPOS CLINICOS</v>
          </cell>
          <cell r="P2826">
            <v>19000</v>
          </cell>
          <cell r="T2826" t="str">
            <v>Bueno</v>
          </cell>
          <cell r="U2826" t="str">
            <v>N/T</v>
          </cell>
        </row>
        <row r="2827">
          <cell r="J2827" t="str">
            <v>42-05-02-01-2819</v>
          </cell>
          <cell r="K2827" t="str">
            <v>SC-00675</v>
          </cell>
          <cell r="L2827" t="str">
            <v>42-05-02-01-2819</v>
          </cell>
          <cell r="M2827" t="str">
            <v>Pinza kelly curva</v>
          </cell>
          <cell r="O2827" t="str">
            <v>EQUIPOS CLINICOS</v>
          </cell>
          <cell r="P2827">
            <v>20000</v>
          </cell>
          <cell r="T2827" t="str">
            <v>Bueno</v>
          </cell>
          <cell r="U2827" t="str">
            <v>N/T</v>
          </cell>
        </row>
        <row r="2828">
          <cell r="J2828" t="str">
            <v>FN-05-02-01-2820</v>
          </cell>
          <cell r="K2828" t="str">
            <v>SC-00676</v>
          </cell>
          <cell r="L2828" t="str">
            <v>FN-05-02-01-2820</v>
          </cell>
          <cell r="M2828" t="str">
            <v>Pinza porta agujas</v>
          </cell>
          <cell r="O2828" t="str">
            <v>EQUIPOS CLINICOS FUNGIBLE / NOMINABLE</v>
          </cell>
          <cell r="P2828">
            <v>15500</v>
          </cell>
          <cell r="T2828" t="str">
            <v>Bueno</v>
          </cell>
          <cell r="U2828" t="str">
            <v>N/T</v>
          </cell>
        </row>
        <row r="2829">
          <cell r="J2829" t="str">
            <v>42-05-02-02-2821</v>
          </cell>
          <cell r="K2829" t="str">
            <v>SC-00677</v>
          </cell>
          <cell r="L2829" t="str">
            <v>42-05-02-02-2821</v>
          </cell>
          <cell r="M2829" t="str">
            <v>Posillos acero inoxidable Unicef</v>
          </cell>
          <cell r="O2829" t="str">
            <v>EQUIPOS DE COCINA</v>
          </cell>
          <cell r="P2829">
            <v>12000</v>
          </cell>
          <cell r="T2829" t="str">
            <v>Bueno</v>
          </cell>
          <cell r="U2829" t="str">
            <v>N/T</v>
          </cell>
        </row>
        <row r="2830">
          <cell r="J2830" t="str">
            <v>FN-05-02-01-2822</v>
          </cell>
          <cell r="K2830" t="str">
            <v>SC-00678</v>
          </cell>
          <cell r="L2830" t="str">
            <v>FN-05-02-01-2822</v>
          </cell>
          <cell r="M2830" t="str">
            <v>Riñones acero inox. 21 cms.</v>
          </cell>
          <cell r="O2830" t="str">
            <v>EQUIPOS CLINICOS FUNGIBLE / NOMINABLE</v>
          </cell>
          <cell r="P2830">
            <v>5000</v>
          </cell>
          <cell r="T2830" t="str">
            <v>Bueno</v>
          </cell>
          <cell r="U2830" t="str">
            <v>N/T</v>
          </cell>
        </row>
        <row r="2831">
          <cell r="J2831" t="str">
            <v>FN-05-02-01-2823</v>
          </cell>
          <cell r="K2831" t="str">
            <v>SC-00679</v>
          </cell>
          <cell r="L2831" t="str">
            <v>FN-05-02-01-2823</v>
          </cell>
          <cell r="M2831" t="str">
            <v>Riñones 25 cms.</v>
          </cell>
          <cell r="O2831" t="str">
            <v>EQUIPOS CLINICOS FUNGIBLE / NOMINABLE</v>
          </cell>
          <cell r="P2831">
            <v>14000</v>
          </cell>
          <cell r="T2831" t="str">
            <v>Bueno</v>
          </cell>
          <cell r="U2831" t="str">
            <v>N/T</v>
          </cell>
        </row>
        <row r="2832">
          <cell r="J2832" t="str">
            <v>FN-05-02-01-2824</v>
          </cell>
          <cell r="K2832" t="str">
            <v>SC-00680</v>
          </cell>
          <cell r="L2832" t="str">
            <v>FN-05-02-01-2824</v>
          </cell>
          <cell r="M2832" t="str">
            <v>Tambores acero inoxidables c/tapa 13x17 cms.</v>
          </cell>
          <cell r="O2832" t="str">
            <v>EQUIPOS CLINICOS FUNGIBLE / NOMINABLE</v>
          </cell>
          <cell r="P2832">
            <v>30000</v>
          </cell>
          <cell r="T2832" t="str">
            <v>Bueno</v>
          </cell>
          <cell r="U2832" t="str">
            <v>N/T</v>
          </cell>
        </row>
        <row r="2833">
          <cell r="J2833" t="str">
            <v>42-05-02-01-2825</v>
          </cell>
          <cell r="K2833" t="str">
            <v>SC-00681</v>
          </cell>
          <cell r="L2833" t="str">
            <v>42-05-02-01-2825</v>
          </cell>
          <cell r="M2833" t="str">
            <v>CAJA PIE DIABETICO Nº 1</v>
          </cell>
          <cell r="O2833" t="str">
            <v>EQUIPOS CLINICOS</v>
          </cell>
          <cell r="P2833">
            <v>9500</v>
          </cell>
          <cell r="T2833" t="str">
            <v>Bueno</v>
          </cell>
          <cell r="U2833" t="str">
            <v>N/T</v>
          </cell>
        </row>
        <row r="2834">
          <cell r="J2834" t="str">
            <v>42-05-02-06-2826</v>
          </cell>
          <cell r="K2834" t="str">
            <v>SC-00682</v>
          </cell>
          <cell r="L2834" t="str">
            <v>42-05-02-06-2826</v>
          </cell>
          <cell r="M2834" t="str">
            <v>Alicate curvo de 13,5 cms.</v>
          </cell>
          <cell r="O2834" t="str">
            <v>HERRAMIENTAS</v>
          </cell>
          <cell r="P2834">
            <v>6500</v>
          </cell>
          <cell r="T2834" t="str">
            <v>Bueno</v>
          </cell>
          <cell r="U2834" t="str">
            <v>N/T</v>
          </cell>
        </row>
        <row r="2835">
          <cell r="J2835" t="str">
            <v>42-05-02-06-2827</v>
          </cell>
          <cell r="K2835" t="str">
            <v>SC-00683</v>
          </cell>
          <cell r="L2835" t="str">
            <v>42-05-02-06-2827</v>
          </cell>
          <cell r="M2835" t="str">
            <v>Alicate de uñas 13 cms.</v>
          </cell>
          <cell r="O2835" t="str">
            <v>HERRAMIENTAS</v>
          </cell>
          <cell r="P2835">
            <v>6000</v>
          </cell>
          <cell r="T2835" t="str">
            <v>Bueno</v>
          </cell>
          <cell r="U2835" t="str">
            <v>N/T</v>
          </cell>
        </row>
        <row r="2836">
          <cell r="J2836" t="str">
            <v>42-05-02-01-2828</v>
          </cell>
          <cell r="K2836" t="str">
            <v>SC-00684</v>
          </cell>
          <cell r="L2836" t="str">
            <v>42-05-02-01-2828</v>
          </cell>
          <cell r="M2836" t="str">
            <v>Caja acero inox. de 20x10x4,5 cms.</v>
          </cell>
          <cell r="O2836" t="str">
            <v>EQUIPOS CLINICOS</v>
          </cell>
          <cell r="P2836">
            <v>9500</v>
          </cell>
          <cell r="T2836" t="str">
            <v>Bueno</v>
          </cell>
          <cell r="U2836" t="str">
            <v>N/T</v>
          </cell>
        </row>
        <row r="2837">
          <cell r="J2837" t="str">
            <v>42-05-02-01-2829</v>
          </cell>
          <cell r="K2837" t="str">
            <v>SC-00685</v>
          </cell>
          <cell r="L2837" t="str">
            <v>42-05-02-01-2829</v>
          </cell>
          <cell r="M2837" t="str">
            <v>Lima de 17,5 cms.  ( Espátula crochet )</v>
          </cell>
          <cell r="O2837" t="str">
            <v>EQUIPOS CLINICOS</v>
          </cell>
          <cell r="P2837">
            <v>2500</v>
          </cell>
          <cell r="T2837" t="str">
            <v>Bueno</v>
          </cell>
          <cell r="U2837" t="str">
            <v>N/T</v>
          </cell>
        </row>
        <row r="2838">
          <cell r="J2838" t="str">
            <v>42-05-02-01-2830</v>
          </cell>
          <cell r="K2838" t="str">
            <v>SC-00686</v>
          </cell>
          <cell r="L2838" t="str">
            <v>42-05-02-01-2830</v>
          </cell>
          <cell r="M2838" t="str">
            <v>CAJA PIE DIABETICO Nº 2</v>
          </cell>
          <cell r="O2838" t="str">
            <v>EQUIPOS CLINICOS</v>
          </cell>
          <cell r="P2838">
            <v>9500</v>
          </cell>
          <cell r="T2838" t="str">
            <v>Bueno</v>
          </cell>
          <cell r="U2838" t="str">
            <v>N/T</v>
          </cell>
        </row>
        <row r="2839">
          <cell r="J2839" t="str">
            <v>42-05-02-06-2831</v>
          </cell>
          <cell r="K2839" t="str">
            <v>SC-00687</v>
          </cell>
          <cell r="L2839" t="str">
            <v>42-05-02-06-2831</v>
          </cell>
          <cell r="M2839" t="str">
            <v>Alicate curvo de 13,5 cms.</v>
          </cell>
          <cell r="O2839" t="str">
            <v>HERRAMIENTAS</v>
          </cell>
          <cell r="P2839">
            <v>6500</v>
          </cell>
          <cell r="T2839" t="str">
            <v>Bueno</v>
          </cell>
          <cell r="U2839" t="str">
            <v>N/T</v>
          </cell>
        </row>
        <row r="2840">
          <cell r="J2840" t="str">
            <v>42-05-02-06-2832</v>
          </cell>
          <cell r="K2840" t="str">
            <v>SC-00688</v>
          </cell>
          <cell r="L2840" t="str">
            <v>42-05-02-06-2832</v>
          </cell>
          <cell r="M2840" t="str">
            <v>Alicate de uñas de 13 cms.</v>
          </cell>
          <cell r="O2840" t="str">
            <v>HERRAMIENTAS</v>
          </cell>
          <cell r="P2840">
            <v>6000</v>
          </cell>
          <cell r="T2840" t="str">
            <v>Bueno</v>
          </cell>
          <cell r="U2840" t="str">
            <v>N/T</v>
          </cell>
        </row>
        <row r="2841">
          <cell r="J2841" t="str">
            <v>42-05-02-01-2833</v>
          </cell>
          <cell r="K2841" t="str">
            <v>SC-00689</v>
          </cell>
          <cell r="L2841" t="str">
            <v>42-05-02-01-2833</v>
          </cell>
          <cell r="M2841" t="str">
            <v>Caja acero inox. de 20x10x4,5 cms.</v>
          </cell>
          <cell r="O2841" t="str">
            <v>EQUIPOS CLINICOS</v>
          </cell>
          <cell r="P2841">
            <v>9500</v>
          </cell>
          <cell r="T2841" t="str">
            <v>Bueno</v>
          </cell>
          <cell r="U2841" t="str">
            <v>N/T</v>
          </cell>
        </row>
        <row r="2842">
          <cell r="J2842" t="str">
            <v>42-05-02-01-2834</v>
          </cell>
          <cell r="K2842" t="str">
            <v>SC-00690</v>
          </cell>
          <cell r="L2842" t="str">
            <v>42-05-02-01-2834</v>
          </cell>
          <cell r="M2842" t="str">
            <v>Espátula crochet 17,5 cms.</v>
          </cell>
          <cell r="O2842" t="str">
            <v>EQUIPOS CLINICOS</v>
          </cell>
          <cell r="P2842">
            <v>6580</v>
          </cell>
          <cell r="T2842" t="str">
            <v>Bueno</v>
          </cell>
          <cell r="U2842" t="str">
            <v>N/T</v>
          </cell>
        </row>
        <row r="2843">
          <cell r="J2843" t="str">
            <v>42-05-02-01-2835</v>
          </cell>
          <cell r="K2843" t="str">
            <v>SC-00691</v>
          </cell>
          <cell r="L2843" t="str">
            <v>42-05-02-01-2835</v>
          </cell>
          <cell r="M2843" t="str">
            <v>CAJA CIRUGIA MENOR Nº 1</v>
          </cell>
          <cell r="O2843" t="str">
            <v>EQUIPOS CLINICOS</v>
          </cell>
          <cell r="P2843">
            <v>9500</v>
          </cell>
          <cell r="T2843" t="str">
            <v>Bueno</v>
          </cell>
          <cell r="U2843" t="str">
            <v>N/T</v>
          </cell>
        </row>
        <row r="2844">
          <cell r="J2844" t="str">
            <v>42-05-02-01-2836</v>
          </cell>
          <cell r="K2844" t="str">
            <v>SC-00692</v>
          </cell>
          <cell r="L2844" t="str">
            <v>42-05-02-01-2836</v>
          </cell>
          <cell r="M2844" t="str">
            <v>Caja acero inox. de 20x10x4 cms.</v>
          </cell>
          <cell r="O2844" t="str">
            <v>EQUIPOS CLINICOS</v>
          </cell>
          <cell r="P2844">
            <v>9900</v>
          </cell>
          <cell r="T2844" t="str">
            <v>Bueno</v>
          </cell>
          <cell r="U2844" t="str">
            <v>N/T</v>
          </cell>
        </row>
        <row r="2845">
          <cell r="J2845" t="str">
            <v>42-05-02-01-2837</v>
          </cell>
          <cell r="K2845" t="str">
            <v>SC-00693</v>
          </cell>
          <cell r="L2845" t="str">
            <v>42-05-02-01-2837</v>
          </cell>
          <cell r="M2845" t="str">
            <v>Estilete de 15 cms.</v>
          </cell>
          <cell r="O2845" t="str">
            <v>EQUIPOS CLINICOS</v>
          </cell>
          <cell r="P2845">
            <v>3300</v>
          </cell>
          <cell r="T2845" t="str">
            <v>Bueno</v>
          </cell>
          <cell r="U2845" t="str">
            <v>N/T</v>
          </cell>
        </row>
        <row r="2846">
          <cell r="J2846" t="str">
            <v>FN-05-02-01-2838</v>
          </cell>
          <cell r="K2846" t="str">
            <v>SC-00694</v>
          </cell>
          <cell r="L2846" t="str">
            <v>FN-05-02-01-2838</v>
          </cell>
          <cell r="M2846" t="str">
            <v>Farabauts de 15 cms.</v>
          </cell>
          <cell r="O2846" t="str">
            <v>EQUIPOS CLINICOS FUNGIBLE / NOMINABLE</v>
          </cell>
          <cell r="P2846">
            <v>3380</v>
          </cell>
          <cell r="T2846" t="str">
            <v>Bueno</v>
          </cell>
          <cell r="U2846" t="str">
            <v>N/T</v>
          </cell>
        </row>
        <row r="2847">
          <cell r="J2847" t="str">
            <v>42-05-02-01-2839</v>
          </cell>
          <cell r="K2847" t="str">
            <v>SC-00695</v>
          </cell>
          <cell r="L2847" t="str">
            <v>42-05-02-01-2839</v>
          </cell>
          <cell r="M2847" t="str">
            <v>Mango bisturí de 12 cms.</v>
          </cell>
          <cell r="O2847" t="str">
            <v>EQUIPOS CLINICOS</v>
          </cell>
          <cell r="P2847">
            <v>1300</v>
          </cell>
          <cell r="T2847" t="str">
            <v>Bueno</v>
          </cell>
          <cell r="U2847" t="str">
            <v>N/T</v>
          </cell>
        </row>
        <row r="2848">
          <cell r="J2848" t="str">
            <v>42-05-02-01-2840</v>
          </cell>
          <cell r="K2848" t="str">
            <v>SC-00696</v>
          </cell>
          <cell r="L2848" t="str">
            <v>42-05-02-01-2840</v>
          </cell>
          <cell r="M2848" t="str">
            <v>Pinza kelly curva de 16 ½ cms.</v>
          </cell>
          <cell r="O2848" t="str">
            <v>EQUIPOS CLINICOS</v>
          </cell>
          <cell r="P2848">
            <v>2270</v>
          </cell>
          <cell r="T2848" t="str">
            <v>Bueno</v>
          </cell>
          <cell r="U2848" t="str">
            <v>N/T</v>
          </cell>
        </row>
        <row r="2849">
          <cell r="J2849" t="str">
            <v>42-05-02-01-2841</v>
          </cell>
          <cell r="K2849" t="str">
            <v>SC-00697</v>
          </cell>
          <cell r="L2849" t="str">
            <v>42-05-02-01-2841</v>
          </cell>
          <cell r="M2849" t="str">
            <v>Pinza Kelly recta de 14 cms.</v>
          </cell>
          <cell r="O2849" t="str">
            <v>EQUIPOS CLINICOS</v>
          </cell>
          <cell r="P2849">
            <v>2270</v>
          </cell>
          <cell r="T2849" t="str">
            <v>Bueno</v>
          </cell>
          <cell r="U2849" t="str">
            <v>N/T</v>
          </cell>
        </row>
        <row r="2850">
          <cell r="J2850" t="str">
            <v>42-05-02-01-2842</v>
          </cell>
          <cell r="K2850" t="str">
            <v>SC-00698</v>
          </cell>
          <cell r="L2850" t="str">
            <v>42-05-02-01-2842</v>
          </cell>
          <cell r="M2850" t="str">
            <v>Pinza mosquito curva de 12 ½ cms.</v>
          </cell>
          <cell r="O2850" t="str">
            <v>EQUIPOS CLINICOS</v>
          </cell>
          <cell r="P2850">
            <v>2070</v>
          </cell>
          <cell r="T2850" t="str">
            <v>Bueno</v>
          </cell>
          <cell r="U2850" t="str">
            <v>N/T</v>
          </cell>
        </row>
        <row r="2851">
          <cell r="J2851" t="str">
            <v>42-05-02-01-2843</v>
          </cell>
          <cell r="K2851" t="str">
            <v>SC-00699</v>
          </cell>
          <cell r="L2851" t="str">
            <v>42-05-02-01-2843</v>
          </cell>
          <cell r="M2851" t="str">
            <v>Pinza mosquito recta de 12 cms.</v>
          </cell>
          <cell r="O2851" t="str">
            <v>EQUIPOS CLINICOS</v>
          </cell>
          <cell r="P2851">
            <v>2070</v>
          </cell>
          <cell r="T2851" t="str">
            <v>Bueno</v>
          </cell>
          <cell r="U2851" t="str">
            <v>N/T</v>
          </cell>
        </row>
        <row r="2852">
          <cell r="J2852" t="str">
            <v>FN-05-02-01-2844</v>
          </cell>
          <cell r="K2852" t="str">
            <v>SC-00700</v>
          </cell>
          <cell r="L2852" t="str">
            <v>FN-05-02-01-2844</v>
          </cell>
          <cell r="M2852" t="str">
            <v>Pinzas  mosquito rectas de 13 cms.</v>
          </cell>
          <cell r="O2852" t="str">
            <v>EQUIPOS CLINICOS FUNGIBLE / NOMINABLE</v>
          </cell>
          <cell r="P2852">
            <v>2070</v>
          </cell>
          <cell r="T2852" t="str">
            <v>Bueno</v>
          </cell>
          <cell r="U2852" t="str">
            <v>N/T</v>
          </cell>
        </row>
        <row r="2853">
          <cell r="J2853" t="str">
            <v>FN-05-02-01-2845</v>
          </cell>
          <cell r="K2853" t="str">
            <v>SC-00701</v>
          </cell>
          <cell r="L2853" t="str">
            <v>FN-05-02-01-2845</v>
          </cell>
          <cell r="M2853" t="str">
            <v>Pinzas de campo de 9 ½ cms.</v>
          </cell>
          <cell r="O2853" t="str">
            <v>EQUIPOS CLINICOS FUNGIBLE / NOMINABLE</v>
          </cell>
          <cell r="P2853">
            <v>1870</v>
          </cell>
          <cell r="T2853" t="str">
            <v>Bueno</v>
          </cell>
          <cell r="U2853" t="str">
            <v>N/T</v>
          </cell>
        </row>
        <row r="2854">
          <cell r="J2854" t="str">
            <v>FN-05-02-01-2846</v>
          </cell>
          <cell r="K2854" t="str">
            <v>SC-00702</v>
          </cell>
          <cell r="L2854" t="str">
            <v>FN-05-02-01-2846</v>
          </cell>
          <cell r="M2854" t="str">
            <v>Pinzas mosquito curvas de 12 ½ cms.</v>
          </cell>
          <cell r="O2854" t="str">
            <v>EQUIPOS CLINICOS FUNGIBLE / NOMINABLE</v>
          </cell>
          <cell r="P2854">
            <v>2070</v>
          </cell>
          <cell r="T2854" t="str">
            <v>Bueno</v>
          </cell>
          <cell r="U2854" t="str">
            <v>N/T</v>
          </cell>
        </row>
        <row r="2855">
          <cell r="J2855" t="str">
            <v>FN-05-02-01-2847</v>
          </cell>
          <cell r="K2855" t="str">
            <v>SC-00703</v>
          </cell>
          <cell r="L2855" t="str">
            <v>FN-05-02-01-2847</v>
          </cell>
          <cell r="M2855" t="str">
            <v>Pinzas mosquito curvas de 12 cms.</v>
          </cell>
          <cell r="O2855" t="str">
            <v>EQUIPOS CLINICOS FUNGIBLE / NOMINABLE</v>
          </cell>
          <cell r="P2855">
            <v>2070</v>
          </cell>
          <cell r="T2855" t="str">
            <v>Bueno</v>
          </cell>
          <cell r="U2855" t="str">
            <v>N/T</v>
          </cell>
        </row>
        <row r="2856">
          <cell r="J2856" t="str">
            <v>FN-05-02-01-2848</v>
          </cell>
          <cell r="K2856" t="str">
            <v>SC-00704</v>
          </cell>
          <cell r="L2856" t="str">
            <v>FN-05-02-01-2848</v>
          </cell>
          <cell r="M2856" t="str">
            <v>Porta agujas de 18 cms.</v>
          </cell>
          <cell r="O2856" t="str">
            <v>EQUIPOS CLINICOS FUNGIBLE / NOMINABLE</v>
          </cell>
          <cell r="P2856">
            <v>3500</v>
          </cell>
          <cell r="T2856" t="str">
            <v>Bueno</v>
          </cell>
          <cell r="U2856" t="str">
            <v>N/T</v>
          </cell>
        </row>
        <row r="2857">
          <cell r="J2857" t="str">
            <v>42-05-02-01-2849</v>
          </cell>
          <cell r="K2857" t="str">
            <v>SC-00705</v>
          </cell>
          <cell r="L2857" t="str">
            <v>42-05-02-01-2849</v>
          </cell>
          <cell r="M2857" t="str">
            <v>Sonda acanalada de 13 cms.</v>
          </cell>
          <cell r="O2857" t="str">
            <v>EQUIPOS CLINICOS</v>
          </cell>
          <cell r="P2857">
            <v>1270</v>
          </cell>
          <cell r="T2857" t="str">
            <v>Bueno</v>
          </cell>
          <cell r="U2857" t="str">
            <v>N/T</v>
          </cell>
        </row>
        <row r="2858">
          <cell r="J2858" t="str">
            <v>42-05-02-01-2850</v>
          </cell>
          <cell r="K2858" t="str">
            <v>SC-00706</v>
          </cell>
          <cell r="L2858" t="str">
            <v>42-05-02-01-2850</v>
          </cell>
          <cell r="M2858" t="str">
            <v>Tijera curva de 14 cms.</v>
          </cell>
          <cell r="O2858" t="str">
            <v>EQUIPOS CLINICOS</v>
          </cell>
          <cell r="P2858">
            <v>3070</v>
          </cell>
          <cell r="T2858" t="str">
            <v>Bueno</v>
          </cell>
          <cell r="U2858" t="str">
            <v>N/T</v>
          </cell>
        </row>
        <row r="2859">
          <cell r="J2859" t="str">
            <v>42-05-02-01-2851</v>
          </cell>
          <cell r="K2859" t="str">
            <v>SC-00707</v>
          </cell>
          <cell r="L2859" t="str">
            <v>42-05-02-01-2851</v>
          </cell>
          <cell r="M2859" t="str">
            <v>CAJA CIRUGIA MENOR Nº 2</v>
          </cell>
          <cell r="O2859" t="str">
            <v>EQUIPOS CLINICOS</v>
          </cell>
          <cell r="P2859">
            <v>9500</v>
          </cell>
          <cell r="T2859" t="str">
            <v>Bueno</v>
          </cell>
          <cell r="U2859" t="str">
            <v>N/T</v>
          </cell>
        </row>
        <row r="2860">
          <cell r="J2860" t="str">
            <v>42-05-02-01-2852</v>
          </cell>
          <cell r="K2860" t="str">
            <v>SC-00708</v>
          </cell>
          <cell r="L2860" t="str">
            <v>42-05-02-01-2852</v>
          </cell>
          <cell r="M2860" t="str">
            <v>Caja acero inox. de 20x10x5 ½  cms</v>
          </cell>
          <cell r="O2860" t="str">
            <v>EQUIPOS CLINICOS</v>
          </cell>
          <cell r="P2860">
            <v>9900</v>
          </cell>
          <cell r="T2860" t="str">
            <v>Bueno</v>
          </cell>
          <cell r="U2860" t="str">
            <v>N/T</v>
          </cell>
        </row>
        <row r="2861">
          <cell r="J2861" t="str">
            <v>42-05-02-01-2853</v>
          </cell>
          <cell r="K2861" t="str">
            <v>SC-00709</v>
          </cell>
          <cell r="L2861" t="str">
            <v>42-05-02-01-2853</v>
          </cell>
          <cell r="M2861" t="str">
            <v>Estilete de 15 cms.</v>
          </cell>
          <cell r="O2861" t="str">
            <v>EQUIPOS CLINICOS</v>
          </cell>
          <cell r="P2861">
            <v>3300</v>
          </cell>
          <cell r="T2861" t="str">
            <v>Bueno</v>
          </cell>
          <cell r="U2861" t="str">
            <v>N/T</v>
          </cell>
        </row>
        <row r="2862">
          <cell r="J2862" t="str">
            <v>42-05-02-01-2854</v>
          </cell>
          <cell r="K2862" t="str">
            <v>SC-00710</v>
          </cell>
          <cell r="L2862" t="str">
            <v>42-05-02-01-2854</v>
          </cell>
          <cell r="M2862" t="str">
            <v>Farabauts de 15 cms.</v>
          </cell>
          <cell r="O2862" t="str">
            <v>EQUIPOS CLINICOS</v>
          </cell>
          <cell r="P2862">
            <v>3380</v>
          </cell>
          <cell r="T2862" t="str">
            <v>Bueno</v>
          </cell>
          <cell r="U2862" t="str">
            <v>N/T</v>
          </cell>
        </row>
        <row r="2863">
          <cell r="J2863" t="str">
            <v>42-05-02-01-2855</v>
          </cell>
          <cell r="K2863" t="str">
            <v>SC-00711</v>
          </cell>
          <cell r="L2863" t="str">
            <v>42-05-02-01-2855</v>
          </cell>
          <cell r="M2863" t="str">
            <v>Mango bisturí de 12 ½ cms.</v>
          </cell>
          <cell r="O2863" t="str">
            <v>EQUIPOS CLINICOS</v>
          </cell>
          <cell r="P2863">
            <v>1300</v>
          </cell>
          <cell r="T2863" t="str">
            <v>Bueno</v>
          </cell>
          <cell r="U2863" t="str">
            <v>N/T</v>
          </cell>
        </row>
        <row r="2864">
          <cell r="J2864" t="str">
            <v>42-05-02-01-2856</v>
          </cell>
          <cell r="K2864" t="str">
            <v>SC-00712</v>
          </cell>
          <cell r="L2864" t="str">
            <v>42-05-02-01-2856</v>
          </cell>
          <cell r="M2864" t="str">
            <v>Pinza anatómica de 15 cms.</v>
          </cell>
          <cell r="O2864" t="str">
            <v>EQUIPOS CLINICOS</v>
          </cell>
          <cell r="P2864">
            <v>1270</v>
          </cell>
          <cell r="T2864" t="str">
            <v>Bueno</v>
          </cell>
          <cell r="U2864" t="str">
            <v>N/T</v>
          </cell>
        </row>
        <row r="2865">
          <cell r="J2865" t="str">
            <v>42-05-02-01-2857</v>
          </cell>
          <cell r="K2865" t="str">
            <v>SC-00713</v>
          </cell>
          <cell r="L2865" t="str">
            <v>42-05-02-01-2857</v>
          </cell>
          <cell r="M2865" t="str">
            <v>Pinza de campo de 13 cms.</v>
          </cell>
          <cell r="O2865" t="str">
            <v>EQUIPOS CLINICOS</v>
          </cell>
          <cell r="P2865">
            <v>1870</v>
          </cell>
          <cell r="T2865" t="str">
            <v>Bueno</v>
          </cell>
          <cell r="U2865" t="str">
            <v>N/T</v>
          </cell>
        </row>
        <row r="2866">
          <cell r="J2866" t="str">
            <v>42-05-02-01-2858</v>
          </cell>
          <cell r="K2866" t="str">
            <v>SC-00714</v>
          </cell>
          <cell r="L2866" t="str">
            <v>42-05-02-01-2858</v>
          </cell>
          <cell r="M2866" t="str">
            <v>Pinza Kelly recta de 14 cms.</v>
          </cell>
          <cell r="O2866" t="str">
            <v>EQUIPOS CLINICOS</v>
          </cell>
          <cell r="P2866">
            <v>2270</v>
          </cell>
          <cell r="T2866" t="str">
            <v>Bueno</v>
          </cell>
          <cell r="U2866" t="str">
            <v>N/T</v>
          </cell>
        </row>
        <row r="2867">
          <cell r="J2867" t="str">
            <v>42-05-02-01-2859</v>
          </cell>
          <cell r="K2867" t="str">
            <v>SC-00715</v>
          </cell>
          <cell r="L2867" t="str">
            <v>42-05-02-01-2859</v>
          </cell>
          <cell r="M2867" t="str">
            <v>Pinza Kelly recta de 16 cms.</v>
          </cell>
          <cell r="O2867" t="str">
            <v>EQUIPOS CLINICOS</v>
          </cell>
          <cell r="P2867">
            <v>2270</v>
          </cell>
          <cell r="T2867" t="str">
            <v>Bueno</v>
          </cell>
          <cell r="U2867" t="str">
            <v>N/T</v>
          </cell>
        </row>
        <row r="2868">
          <cell r="J2868" t="str">
            <v>42-05-02-01-2860</v>
          </cell>
          <cell r="K2868" t="str">
            <v>SC-00716</v>
          </cell>
          <cell r="L2868" t="str">
            <v>42-05-02-01-2860</v>
          </cell>
          <cell r="M2868" t="str">
            <v>Pinzas de campo de 11 cms.</v>
          </cell>
          <cell r="O2868" t="str">
            <v>EQUIPOS CLINICOS</v>
          </cell>
          <cell r="P2868">
            <v>1870</v>
          </cell>
          <cell r="T2868" t="str">
            <v>Bueno</v>
          </cell>
          <cell r="U2868" t="str">
            <v>N/T</v>
          </cell>
        </row>
        <row r="2869">
          <cell r="J2869" t="str">
            <v>42-05-02-01-2861</v>
          </cell>
          <cell r="K2869" t="str">
            <v>SC-00717</v>
          </cell>
          <cell r="L2869" t="str">
            <v>42-05-02-01-2861</v>
          </cell>
          <cell r="M2869" t="str">
            <v>Pinzas de campo de 9 cms.</v>
          </cell>
          <cell r="O2869" t="str">
            <v>EQUIPOS CLINICOS</v>
          </cell>
          <cell r="P2869">
            <v>1870</v>
          </cell>
          <cell r="T2869" t="str">
            <v>Bueno</v>
          </cell>
          <cell r="U2869" t="str">
            <v>N/T</v>
          </cell>
        </row>
        <row r="2870">
          <cell r="J2870" t="str">
            <v>42-05-02-01-2862</v>
          </cell>
          <cell r="K2870" t="str">
            <v>SC-00718</v>
          </cell>
          <cell r="L2870" t="str">
            <v>42-05-02-01-2862</v>
          </cell>
          <cell r="M2870" t="str">
            <v>Pinzas mosquito curvas de 12 ½ cms.</v>
          </cell>
          <cell r="O2870" t="str">
            <v>EQUIPOS CLINICOS</v>
          </cell>
          <cell r="P2870">
            <v>2070</v>
          </cell>
          <cell r="T2870" t="str">
            <v>Bueno</v>
          </cell>
          <cell r="U2870" t="str">
            <v>N/T</v>
          </cell>
        </row>
        <row r="2871">
          <cell r="J2871" t="str">
            <v>42-05-02-01-2863</v>
          </cell>
          <cell r="K2871" t="str">
            <v>SC-00719</v>
          </cell>
          <cell r="L2871" t="str">
            <v>42-05-02-01-2863</v>
          </cell>
          <cell r="M2871" t="str">
            <v>Porta agujas de 16 cms.</v>
          </cell>
          <cell r="O2871" t="str">
            <v>EQUIPOS CLINICOS</v>
          </cell>
          <cell r="P2871">
            <v>3500</v>
          </cell>
          <cell r="T2871" t="str">
            <v>Bueno</v>
          </cell>
          <cell r="U2871" t="str">
            <v>N/T</v>
          </cell>
        </row>
        <row r="2872">
          <cell r="J2872" t="str">
            <v>42-05-02-01-2864</v>
          </cell>
          <cell r="K2872" t="str">
            <v>SC-00720</v>
          </cell>
          <cell r="L2872" t="str">
            <v>42-05-02-01-2864</v>
          </cell>
          <cell r="M2872" t="str">
            <v>Sonda acanalada de 15 cms.</v>
          </cell>
          <cell r="O2872" t="str">
            <v>EQUIPOS CLINICOS</v>
          </cell>
          <cell r="P2872">
            <v>1270</v>
          </cell>
          <cell r="T2872" t="str">
            <v>Bueno</v>
          </cell>
          <cell r="U2872" t="str">
            <v>N/T</v>
          </cell>
        </row>
        <row r="2873">
          <cell r="J2873" t="str">
            <v>42-05-02-01-2865</v>
          </cell>
          <cell r="K2873" t="str">
            <v>SC-00721</v>
          </cell>
          <cell r="L2873" t="str">
            <v>42-05-02-01-2865</v>
          </cell>
          <cell r="M2873" t="str">
            <v>Tijera curva de 16 cms.</v>
          </cell>
          <cell r="O2873" t="str">
            <v>EQUIPOS CLINICOS</v>
          </cell>
          <cell r="P2873">
            <v>1870</v>
          </cell>
          <cell r="T2873" t="str">
            <v>Bueno</v>
          </cell>
          <cell r="U2873" t="str">
            <v>N/T</v>
          </cell>
        </row>
        <row r="2874">
          <cell r="J2874" t="str">
            <v>42-05-02-01-2866</v>
          </cell>
          <cell r="K2874" t="str">
            <v>SC-00722</v>
          </cell>
          <cell r="L2874" t="str">
            <v>42-05-02-01-2866</v>
          </cell>
          <cell r="M2874" t="str">
            <v>Tijera recta de 15 cms.</v>
          </cell>
          <cell r="O2874" t="str">
            <v>EQUIPOS CLINICOS</v>
          </cell>
          <cell r="P2874">
            <v>1870</v>
          </cell>
          <cell r="T2874" t="str">
            <v>Bueno</v>
          </cell>
          <cell r="U2874" t="str">
            <v>N/T</v>
          </cell>
        </row>
        <row r="2875">
          <cell r="J2875" t="str">
            <v>42-05-02-01-2867</v>
          </cell>
          <cell r="K2875" t="str">
            <v>SC-00723</v>
          </cell>
          <cell r="L2875" t="str">
            <v>42-05-02-01-2867</v>
          </cell>
          <cell r="M2875" t="str">
            <v>Cajas  metálicas de Raquídea con 1 trocar</v>
          </cell>
          <cell r="O2875" t="str">
            <v>EQUIPOS CLINICOS</v>
          </cell>
          <cell r="P2875">
            <v>3500</v>
          </cell>
          <cell r="T2875" t="str">
            <v>Bueno</v>
          </cell>
          <cell r="U2875" t="str">
            <v>N/T</v>
          </cell>
        </row>
        <row r="2876">
          <cell r="J2876" t="str">
            <v>42-05-02-01-2868</v>
          </cell>
          <cell r="K2876" t="str">
            <v>SC-00724</v>
          </cell>
          <cell r="L2876" t="str">
            <v>42-05-02-01-2868</v>
          </cell>
          <cell r="M2876" t="str">
            <v>Cajas punción lumbar metálica de 20x10x3 ½  con 3 trocar</v>
          </cell>
          <cell r="O2876" t="str">
            <v>EQUIPOS CLINICOS</v>
          </cell>
          <cell r="P2876">
            <v>3500</v>
          </cell>
          <cell r="T2876" t="str">
            <v>Bueno</v>
          </cell>
          <cell r="U2876" t="str">
            <v>N/T</v>
          </cell>
        </row>
        <row r="2877">
          <cell r="J2877" t="str">
            <v>42-05-02-01-2869</v>
          </cell>
          <cell r="K2877" t="str">
            <v>SC-00725</v>
          </cell>
          <cell r="L2877" t="str">
            <v>42-05-02-01-2869</v>
          </cell>
          <cell r="M2877" t="str">
            <v>Riñones chicos de acero inox.</v>
          </cell>
          <cell r="O2877" t="str">
            <v>EQUIPOS CLINICOS</v>
          </cell>
          <cell r="P2877">
            <v>2300</v>
          </cell>
          <cell r="T2877" t="str">
            <v>Bueno</v>
          </cell>
          <cell r="U2877" t="str">
            <v>N/T</v>
          </cell>
        </row>
        <row r="2878">
          <cell r="J2878" t="str">
            <v>42-05-02-01-2870</v>
          </cell>
          <cell r="K2878" t="str">
            <v>SC-00726</v>
          </cell>
          <cell r="L2878" t="str">
            <v>42-05-02-01-2870</v>
          </cell>
          <cell r="M2878" t="str">
            <v>Riñones grandes de acero inox.</v>
          </cell>
          <cell r="O2878" t="str">
            <v>EQUIPOS CLINICOS</v>
          </cell>
          <cell r="P2878">
            <v>2500</v>
          </cell>
          <cell r="T2878" t="str">
            <v>Bueno</v>
          </cell>
          <cell r="U2878" t="str">
            <v>N/T</v>
          </cell>
        </row>
        <row r="2879">
          <cell r="J2879" t="str">
            <v>42-05-02-01-2871</v>
          </cell>
          <cell r="K2879" t="str">
            <v>SC-00727</v>
          </cell>
          <cell r="L2879" t="str">
            <v>42-05-02-01-2871</v>
          </cell>
          <cell r="M2879" t="str">
            <v>Riñones de aluminio</v>
          </cell>
          <cell r="O2879" t="str">
            <v>EQUIPOS CLINICOS</v>
          </cell>
          <cell r="P2879">
            <v>2000</v>
          </cell>
          <cell r="T2879" t="str">
            <v>Bueno</v>
          </cell>
          <cell r="U2879" t="str">
            <v>N/T</v>
          </cell>
        </row>
        <row r="2880">
          <cell r="J2880" t="str">
            <v>42-05-02-01-2872</v>
          </cell>
          <cell r="K2880" t="str">
            <v>SC-00728</v>
          </cell>
          <cell r="L2880" t="str">
            <v>42-05-02-01-2872</v>
          </cell>
          <cell r="M2880" t="str">
            <v>Tambor acero inox. 26x16 cms.</v>
          </cell>
          <cell r="O2880" t="str">
            <v>EQUIPOS CLINICOS</v>
          </cell>
          <cell r="P2880">
            <v>2000</v>
          </cell>
          <cell r="T2880" t="str">
            <v>Bueno</v>
          </cell>
          <cell r="U2880" t="str">
            <v>N/T</v>
          </cell>
        </row>
        <row r="2881">
          <cell r="J2881" t="str">
            <v>42-05-02-01-2873</v>
          </cell>
          <cell r="K2881" t="str">
            <v>SC-00729</v>
          </cell>
          <cell r="L2881" t="str">
            <v>42-05-02-01-2873</v>
          </cell>
          <cell r="M2881" t="str">
            <v>Tambores acero inox. 31x30 cms.</v>
          </cell>
          <cell r="O2881" t="str">
            <v>EQUIPOS CLINICOS</v>
          </cell>
          <cell r="P2881">
            <v>2500</v>
          </cell>
          <cell r="T2881" t="str">
            <v>Bueno</v>
          </cell>
          <cell r="U2881" t="str">
            <v>N/T</v>
          </cell>
        </row>
        <row r="2882">
          <cell r="J2882" t="str">
            <v>42-05-02-01-2874</v>
          </cell>
          <cell r="K2882" t="str">
            <v>SC-00730</v>
          </cell>
          <cell r="L2882" t="str">
            <v>42-05-02-01-2874</v>
          </cell>
          <cell r="M2882" t="str">
            <v>Tambores acero inox. 37x30 cms.</v>
          </cell>
          <cell r="O2882" t="str">
            <v>EQUIPOS CLINICOS</v>
          </cell>
          <cell r="P2882">
            <v>3000</v>
          </cell>
          <cell r="T2882" t="str">
            <v>Bueno</v>
          </cell>
          <cell r="U2882" t="str">
            <v>N/T</v>
          </cell>
        </row>
        <row r="2883">
          <cell r="J2883" t="str">
            <v>42-05-02-01-2875</v>
          </cell>
          <cell r="K2883" t="str">
            <v>SC-00731</v>
          </cell>
          <cell r="L2883" t="str">
            <v>42-05-02-01-2875</v>
          </cell>
          <cell r="M2883" t="str">
            <v>Tijeras estériles</v>
          </cell>
          <cell r="O2883" t="str">
            <v>EQUIPOS CLINICOS</v>
          </cell>
          <cell r="P2883">
            <v>1870</v>
          </cell>
          <cell r="T2883" t="str">
            <v>Bueno</v>
          </cell>
          <cell r="U2883" t="str">
            <v>N/T</v>
          </cell>
        </row>
        <row r="2884">
          <cell r="J2884" t="str">
            <v>42-05-02-01-2876</v>
          </cell>
          <cell r="K2884" t="str">
            <v>SC-00732</v>
          </cell>
          <cell r="L2884" t="str">
            <v>42-05-02-01-2876</v>
          </cell>
          <cell r="M2884" t="str">
            <v>Tijeras grandes de 21 cms.</v>
          </cell>
          <cell r="O2884" t="str">
            <v>EQUIPOS CLINICOS</v>
          </cell>
          <cell r="P2884">
            <v>1870</v>
          </cell>
          <cell r="T2884" t="str">
            <v>Bueno</v>
          </cell>
          <cell r="U2884" t="str">
            <v>N/T</v>
          </cell>
        </row>
        <row r="2885">
          <cell r="J2885" t="str">
            <v>FN-05-02-01-2877</v>
          </cell>
          <cell r="K2885" t="str">
            <v>SC-00733</v>
          </cell>
          <cell r="L2885" t="str">
            <v>FN-05-02-01-2877</v>
          </cell>
          <cell r="M2885" t="str">
            <v>Equipos  de curación con 1 pinza quirúrgica y 1 pinza anatómica</v>
          </cell>
          <cell r="O2885" t="str">
            <v>EQUIPOS CLINICOS FUNGIBLE / NOMINABLE</v>
          </cell>
          <cell r="P2885">
            <v>10000</v>
          </cell>
          <cell r="T2885" t="str">
            <v>Bueno</v>
          </cell>
          <cell r="U2885" t="str">
            <v>N/T</v>
          </cell>
        </row>
        <row r="2886">
          <cell r="J2886" t="str">
            <v>42-05-02-01-2878</v>
          </cell>
          <cell r="K2886" t="str">
            <v>SC-00734</v>
          </cell>
          <cell r="L2886" t="str">
            <v>42-05-02-01-2878</v>
          </cell>
          <cell r="M2886" t="str">
            <v>Equipos de sutura con 2 pinzas Kelly, 1 porta agujas, 1 tijera y 1 pinza  quirúrgica</v>
          </cell>
          <cell r="O2886" t="str">
            <v>EQUIPOS CLINICOS</v>
          </cell>
          <cell r="P2886">
            <v>10000</v>
          </cell>
          <cell r="T2886" t="str">
            <v>Bueno</v>
          </cell>
          <cell r="U2886" t="str">
            <v>N/T</v>
          </cell>
        </row>
        <row r="2887">
          <cell r="J2887" t="str">
            <v>42-05-02-01-2879</v>
          </cell>
          <cell r="K2887" t="str">
            <v>SC-00735</v>
          </cell>
          <cell r="L2887" t="str">
            <v>42-05-02-01-2879</v>
          </cell>
          <cell r="M2887" t="str">
            <v>Lavatorio de acero inoxidable</v>
          </cell>
          <cell r="O2887" t="str">
            <v>EQUIPOS CLINICOS</v>
          </cell>
          <cell r="P2887">
            <v>3000</v>
          </cell>
          <cell r="T2887" t="str">
            <v>Bueno</v>
          </cell>
          <cell r="U2887" t="str">
            <v>N/T</v>
          </cell>
        </row>
        <row r="2888">
          <cell r="J2888" t="str">
            <v>42-05-02-01-2880</v>
          </cell>
          <cell r="K2888" t="str">
            <v>SC-00736</v>
          </cell>
          <cell r="L2888" t="str">
            <v>42-05-02-01-2880</v>
          </cell>
          <cell r="M2888" t="str">
            <v>Bandejas para tratamiento</v>
          </cell>
          <cell r="O2888" t="str">
            <v>EQUIPOS CLINICOS</v>
          </cell>
          <cell r="P2888">
            <v>6000</v>
          </cell>
          <cell r="T2888" t="str">
            <v>Bueno</v>
          </cell>
          <cell r="U2888" t="str">
            <v>N/T</v>
          </cell>
        </row>
        <row r="2889">
          <cell r="J2889" t="str">
            <v>42-05-02-01-2881</v>
          </cell>
          <cell r="K2889" t="str">
            <v>SC-00737</v>
          </cell>
          <cell r="L2889" t="str">
            <v>42-05-02-01-2881</v>
          </cell>
          <cell r="M2889" t="str">
            <v>CAJA DE CIRUGÍA MENOR Nº 6</v>
          </cell>
          <cell r="O2889" t="str">
            <v>EQUIPOS CLINICOS</v>
          </cell>
          <cell r="P2889">
            <v>9500</v>
          </cell>
          <cell r="T2889" t="str">
            <v>Bueno</v>
          </cell>
          <cell r="U2889" t="str">
            <v>N/T</v>
          </cell>
        </row>
        <row r="2890">
          <cell r="J2890" t="str">
            <v>42-04-07-00-2882</v>
          </cell>
          <cell r="K2890" t="str">
            <v>SC-00738</v>
          </cell>
          <cell r="L2890" t="str">
            <v>42-04-07-00-2882</v>
          </cell>
          <cell r="M2890" t="str">
            <v>Caja de acero inox. de 20x10x5 cms.</v>
          </cell>
          <cell r="O2890" t="str">
            <v>OTROS</v>
          </cell>
          <cell r="P2890">
            <v>9900</v>
          </cell>
          <cell r="T2890" t="str">
            <v>Bueno</v>
          </cell>
          <cell r="U2890" t="str">
            <v>N/T</v>
          </cell>
        </row>
        <row r="2891">
          <cell r="J2891" t="str">
            <v>42-05-02-01-2883</v>
          </cell>
          <cell r="K2891" t="str">
            <v>SC-00739</v>
          </cell>
          <cell r="L2891" t="str">
            <v>42-05-02-01-2883</v>
          </cell>
          <cell r="M2891" t="str">
            <v>Estilete abotonado de 15 cms.</v>
          </cell>
          <cell r="O2891" t="str">
            <v>EQUIPOS CLINICOS</v>
          </cell>
          <cell r="P2891">
            <v>3300</v>
          </cell>
          <cell r="T2891" t="str">
            <v>Bueno</v>
          </cell>
          <cell r="U2891" t="str">
            <v>N/T</v>
          </cell>
        </row>
        <row r="2892">
          <cell r="J2892" t="str">
            <v>42-05-02-01-2884</v>
          </cell>
          <cell r="K2892" t="str">
            <v>SC-00740</v>
          </cell>
          <cell r="L2892" t="str">
            <v>42-05-02-01-2884</v>
          </cell>
          <cell r="M2892" t="str">
            <v>Farabeauf  ( 1 de 15 cms. 1 de 14 ½ cms.)</v>
          </cell>
          <cell r="O2892" t="str">
            <v>EQUIPOS CLINICOS</v>
          </cell>
          <cell r="P2892">
            <v>3380</v>
          </cell>
          <cell r="T2892" t="str">
            <v>Bueno</v>
          </cell>
          <cell r="U2892" t="str">
            <v>N/T</v>
          </cell>
        </row>
        <row r="2893">
          <cell r="J2893" t="str">
            <v>42-05-02-01-2885</v>
          </cell>
          <cell r="K2893" t="str">
            <v>SC-00741</v>
          </cell>
          <cell r="L2893" t="str">
            <v>42-05-02-01-2885</v>
          </cell>
          <cell r="M2893" t="str">
            <v>Mango bisturí de 12 cms.</v>
          </cell>
          <cell r="O2893" t="str">
            <v>EQUIPOS CLINICOS</v>
          </cell>
          <cell r="P2893">
            <v>1300</v>
          </cell>
          <cell r="T2893" t="str">
            <v>Bueno</v>
          </cell>
          <cell r="U2893" t="str">
            <v>N/T</v>
          </cell>
        </row>
        <row r="2894">
          <cell r="J2894" t="str">
            <v>42-05-02-01-2886</v>
          </cell>
          <cell r="K2894" t="str">
            <v>SC-00742</v>
          </cell>
          <cell r="L2894" t="str">
            <v>42-05-02-01-2886</v>
          </cell>
          <cell r="M2894" t="str">
            <v>Pinza anatómica de 14 cms.</v>
          </cell>
          <cell r="O2894" t="str">
            <v>EQUIPOS CLINICOS</v>
          </cell>
          <cell r="P2894">
            <v>1270</v>
          </cell>
          <cell r="T2894" t="str">
            <v>Bueno</v>
          </cell>
          <cell r="U2894" t="str">
            <v>N/T</v>
          </cell>
        </row>
        <row r="2895">
          <cell r="J2895" t="str">
            <v>42-05-02-01-2887</v>
          </cell>
          <cell r="K2895" t="str">
            <v>SC-00743</v>
          </cell>
          <cell r="L2895" t="str">
            <v>42-05-02-01-2887</v>
          </cell>
          <cell r="M2895" t="str">
            <v>Pinza quirúrgica de 14 cms.</v>
          </cell>
          <cell r="O2895" t="str">
            <v>EQUIPOS CLINICOS</v>
          </cell>
          <cell r="P2895">
            <v>1470</v>
          </cell>
          <cell r="T2895" t="str">
            <v>Bueno</v>
          </cell>
          <cell r="U2895" t="str">
            <v>N/T</v>
          </cell>
        </row>
        <row r="2896">
          <cell r="J2896" t="str">
            <v>42-05-02-01-2888</v>
          </cell>
          <cell r="K2896" t="str">
            <v>SC-00744</v>
          </cell>
          <cell r="L2896" t="str">
            <v>42-05-02-01-2888</v>
          </cell>
          <cell r="M2896" t="str">
            <v>Pinzas Kelly curvas de 14 cms.</v>
          </cell>
          <cell r="O2896" t="str">
            <v>EQUIPOS CLINICOS</v>
          </cell>
          <cell r="P2896">
            <v>2270</v>
          </cell>
          <cell r="T2896" t="str">
            <v>Bueno</v>
          </cell>
          <cell r="U2896" t="str">
            <v>N/T</v>
          </cell>
        </row>
        <row r="2897">
          <cell r="J2897" t="str">
            <v>42-05-02-01-2889</v>
          </cell>
          <cell r="K2897" t="str">
            <v>SC-00745</v>
          </cell>
          <cell r="L2897" t="str">
            <v>42-05-02-01-2889</v>
          </cell>
          <cell r="M2897" t="str">
            <v>Pinzas mosquitos curvas de 12 cms.</v>
          </cell>
          <cell r="O2897" t="str">
            <v>EQUIPOS CLINICOS</v>
          </cell>
          <cell r="P2897">
            <v>2070</v>
          </cell>
          <cell r="T2897" t="str">
            <v>Bueno</v>
          </cell>
          <cell r="U2897" t="str">
            <v>N/T</v>
          </cell>
        </row>
        <row r="2898">
          <cell r="J2898" t="str">
            <v>42-05-02-01-2890</v>
          </cell>
          <cell r="K2898" t="str">
            <v>SC-00746</v>
          </cell>
          <cell r="L2898" t="str">
            <v>42-05-02-01-2890</v>
          </cell>
          <cell r="M2898" t="str">
            <v>Porta agujas de 16 cms.</v>
          </cell>
          <cell r="O2898" t="str">
            <v>EQUIPOS CLINICOS</v>
          </cell>
          <cell r="P2898">
            <v>3500</v>
          </cell>
          <cell r="T2898" t="str">
            <v>Bueno</v>
          </cell>
          <cell r="U2898" t="str">
            <v>N/T</v>
          </cell>
        </row>
        <row r="2899">
          <cell r="J2899" t="str">
            <v>42-05-02-01-2891</v>
          </cell>
          <cell r="K2899" t="str">
            <v>SC-00747</v>
          </cell>
          <cell r="L2899" t="str">
            <v>42-05-02-01-2891</v>
          </cell>
          <cell r="M2899" t="str">
            <v>Sonda acanalada de 15 cms.</v>
          </cell>
          <cell r="O2899" t="str">
            <v>EQUIPOS CLINICOS</v>
          </cell>
          <cell r="P2899">
            <v>1270</v>
          </cell>
          <cell r="T2899" t="str">
            <v>Bueno</v>
          </cell>
          <cell r="U2899" t="str">
            <v>N/T</v>
          </cell>
        </row>
        <row r="2900">
          <cell r="J2900" t="str">
            <v>42-05-02-01-2892</v>
          </cell>
          <cell r="K2900" t="str">
            <v>SC-00748</v>
          </cell>
          <cell r="L2900" t="str">
            <v>42-05-02-01-2892</v>
          </cell>
          <cell r="M2900" t="str">
            <v>Tijera recta de 15 cms.</v>
          </cell>
          <cell r="O2900" t="str">
            <v>EQUIPOS CLINICOS</v>
          </cell>
          <cell r="P2900">
            <v>1870</v>
          </cell>
          <cell r="T2900" t="str">
            <v>Bueno</v>
          </cell>
          <cell r="U2900" t="str">
            <v>N/T</v>
          </cell>
        </row>
        <row r="2901">
          <cell r="J2901" t="str">
            <v>42-05-02-01-2893</v>
          </cell>
          <cell r="K2901" t="str">
            <v>SC-00749</v>
          </cell>
          <cell r="L2901" t="str">
            <v>42-05-02-01-2893</v>
          </cell>
          <cell r="M2901" t="str">
            <v>CAJA CIRUGÍA MENOR Nº 7</v>
          </cell>
          <cell r="O2901" t="str">
            <v>EQUIPOS CLINICOS</v>
          </cell>
          <cell r="P2901">
            <v>9500</v>
          </cell>
          <cell r="T2901" t="str">
            <v>Bueno</v>
          </cell>
          <cell r="U2901" t="str">
            <v>N/T</v>
          </cell>
        </row>
        <row r="2902">
          <cell r="J2902" t="str">
            <v>42-04-07-00-2894</v>
          </cell>
          <cell r="K2902" t="str">
            <v>SC-00750</v>
          </cell>
          <cell r="L2902" t="str">
            <v>42-04-07-00-2894</v>
          </cell>
          <cell r="M2902" t="str">
            <v>Caja de acero inox. de 20x10x5 cms.</v>
          </cell>
          <cell r="O2902" t="str">
            <v>OTROS</v>
          </cell>
          <cell r="P2902">
            <v>9900</v>
          </cell>
          <cell r="T2902" t="str">
            <v>Bueno</v>
          </cell>
          <cell r="U2902" t="str">
            <v>N/T</v>
          </cell>
        </row>
        <row r="2903">
          <cell r="J2903" t="str">
            <v>42-05-02-01-2895</v>
          </cell>
          <cell r="K2903" t="str">
            <v>SC-00751</v>
          </cell>
          <cell r="L2903" t="str">
            <v>42-05-02-01-2895</v>
          </cell>
          <cell r="M2903" t="str">
            <v>Estilete abotonado de 15 cms.</v>
          </cell>
          <cell r="O2903" t="str">
            <v>EQUIPOS CLINICOS</v>
          </cell>
          <cell r="P2903">
            <v>3300</v>
          </cell>
          <cell r="T2903" t="str">
            <v>Bueno</v>
          </cell>
          <cell r="U2903" t="str">
            <v>N/T</v>
          </cell>
        </row>
        <row r="2904">
          <cell r="J2904" t="str">
            <v>42-05-02-01-2896</v>
          </cell>
          <cell r="K2904" t="str">
            <v>SC-00752</v>
          </cell>
          <cell r="L2904" t="str">
            <v>42-05-02-01-2896</v>
          </cell>
          <cell r="M2904" t="str">
            <v>Farabeauf  (1 de 15 cms. 1 de 14 ½ cms.)</v>
          </cell>
          <cell r="O2904" t="str">
            <v>EQUIPOS CLINICOS</v>
          </cell>
          <cell r="P2904">
            <v>3380</v>
          </cell>
          <cell r="T2904" t="str">
            <v>Bueno</v>
          </cell>
          <cell r="U2904" t="str">
            <v>N/T</v>
          </cell>
        </row>
        <row r="2905">
          <cell r="J2905" t="str">
            <v>42-05-02-01-2897</v>
          </cell>
          <cell r="K2905" t="str">
            <v>SC-00753</v>
          </cell>
          <cell r="L2905" t="str">
            <v>42-05-02-01-2897</v>
          </cell>
          <cell r="M2905" t="str">
            <v>Mango bisturí de 12 cms.</v>
          </cell>
          <cell r="O2905" t="str">
            <v>EQUIPOS CLINICOS</v>
          </cell>
          <cell r="P2905">
            <v>1300</v>
          </cell>
          <cell r="T2905" t="str">
            <v>Bueno</v>
          </cell>
          <cell r="U2905" t="str">
            <v>N/T</v>
          </cell>
        </row>
        <row r="2906">
          <cell r="J2906" t="str">
            <v>42-05-02-01-2898</v>
          </cell>
          <cell r="K2906" t="str">
            <v>SC-00754</v>
          </cell>
          <cell r="L2906" t="str">
            <v>42-05-02-01-2898</v>
          </cell>
          <cell r="M2906" t="str">
            <v xml:space="preserve">Pinza anatómica de 14 cms. </v>
          </cell>
          <cell r="O2906" t="str">
            <v>EQUIPOS CLINICOS</v>
          </cell>
          <cell r="P2906">
            <v>1470</v>
          </cell>
          <cell r="T2906" t="str">
            <v>Bueno</v>
          </cell>
          <cell r="U2906" t="str">
            <v>N/T</v>
          </cell>
        </row>
        <row r="2907">
          <cell r="J2907" t="str">
            <v>42-05-02-01-2899</v>
          </cell>
          <cell r="K2907" t="str">
            <v>SC-00755</v>
          </cell>
          <cell r="L2907" t="str">
            <v>42-05-02-01-2899</v>
          </cell>
          <cell r="M2907" t="str">
            <v>Pinza Kelly rectas de 14 cms.</v>
          </cell>
          <cell r="O2907" t="str">
            <v>EQUIPOS CLINICOS</v>
          </cell>
          <cell r="P2907">
            <v>2270</v>
          </cell>
          <cell r="T2907" t="str">
            <v>Bueno</v>
          </cell>
          <cell r="U2907" t="str">
            <v>N/T</v>
          </cell>
        </row>
        <row r="2908">
          <cell r="J2908" t="str">
            <v>42-05-02-01-2900</v>
          </cell>
          <cell r="K2908" t="str">
            <v>SC-00756</v>
          </cell>
          <cell r="L2908" t="str">
            <v>42-05-02-01-2900</v>
          </cell>
          <cell r="M2908" t="str">
            <v>Pinza quirúrgica de 14 cms.</v>
          </cell>
          <cell r="O2908" t="str">
            <v>EQUIPOS CLINICOS</v>
          </cell>
          <cell r="P2908">
            <v>1470</v>
          </cell>
          <cell r="T2908" t="str">
            <v>Bueno</v>
          </cell>
          <cell r="U2908" t="str">
            <v>N/T</v>
          </cell>
        </row>
        <row r="2909">
          <cell r="J2909" t="str">
            <v>42-05-02-01-2901</v>
          </cell>
          <cell r="K2909" t="str">
            <v>SC-00757</v>
          </cell>
          <cell r="L2909" t="str">
            <v>42-05-02-01-2901</v>
          </cell>
          <cell r="M2909" t="str">
            <v>Pinzas Kelly curvas de 14 cms.</v>
          </cell>
          <cell r="O2909" t="str">
            <v>EQUIPOS CLINICOS</v>
          </cell>
          <cell r="P2909">
            <v>2270</v>
          </cell>
          <cell r="T2909" t="str">
            <v>Bueno</v>
          </cell>
          <cell r="U2909" t="str">
            <v>N/T</v>
          </cell>
        </row>
        <row r="2910">
          <cell r="J2910" t="str">
            <v>42-05-02-01-2902</v>
          </cell>
          <cell r="K2910" t="str">
            <v>SC-00758</v>
          </cell>
          <cell r="L2910" t="str">
            <v>42-05-02-01-2902</v>
          </cell>
          <cell r="M2910" t="str">
            <v>Pinzas mosquitos curvas de 12 cms.</v>
          </cell>
          <cell r="O2910" t="str">
            <v>EQUIPOS CLINICOS</v>
          </cell>
          <cell r="P2910">
            <v>2070</v>
          </cell>
          <cell r="T2910" t="str">
            <v>Bueno</v>
          </cell>
          <cell r="U2910" t="str">
            <v>N/T</v>
          </cell>
        </row>
        <row r="2911">
          <cell r="J2911" t="str">
            <v>42-05-02-01-2903</v>
          </cell>
          <cell r="K2911" t="str">
            <v>SC-00759</v>
          </cell>
          <cell r="L2911" t="str">
            <v>42-05-02-01-2903</v>
          </cell>
          <cell r="M2911" t="str">
            <v>Porta agujas de 16 cms.</v>
          </cell>
          <cell r="O2911" t="str">
            <v>EQUIPOS CLINICOS</v>
          </cell>
          <cell r="P2911">
            <v>3500</v>
          </cell>
          <cell r="T2911" t="str">
            <v>Bueno</v>
          </cell>
          <cell r="U2911" t="str">
            <v>N/T</v>
          </cell>
        </row>
        <row r="2912">
          <cell r="J2912" t="str">
            <v>42-05-02-01-2904</v>
          </cell>
          <cell r="K2912" t="str">
            <v>SC-00760</v>
          </cell>
          <cell r="L2912" t="str">
            <v>42-05-02-01-2904</v>
          </cell>
          <cell r="M2912" t="str">
            <v>Sonda acanalada 12,5 cms.</v>
          </cell>
          <cell r="O2912" t="str">
            <v>EQUIPOS CLINICOS</v>
          </cell>
          <cell r="P2912">
            <v>1270</v>
          </cell>
          <cell r="T2912" t="str">
            <v>Bueno</v>
          </cell>
          <cell r="U2912" t="str">
            <v>N/T</v>
          </cell>
        </row>
        <row r="2913">
          <cell r="J2913" t="str">
            <v>42-05-02-01-2905</v>
          </cell>
          <cell r="K2913" t="str">
            <v>SC-00761</v>
          </cell>
          <cell r="L2913" t="str">
            <v>42-05-02-01-2905</v>
          </cell>
          <cell r="M2913" t="str">
            <v>Tijera recta de 14,5 cms.</v>
          </cell>
          <cell r="O2913" t="str">
            <v>EQUIPOS CLINICOS</v>
          </cell>
          <cell r="P2913">
            <v>1870</v>
          </cell>
          <cell r="T2913" t="str">
            <v>Bueno</v>
          </cell>
          <cell r="U2913" t="str">
            <v>N/T</v>
          </cell>
        </row>
        <row r="2914">
          <cell r="J2914" t="str">
            <v>42-05-02-01-2906</v>
          </cell>
          <cell r="K2914" t="str">
            <v>SC-00762</v>
          </cell>
          <cell r="L2914" t="str">
            <v>42-05-02-01-2906</v>
          </cell>
          <cell r="M2914" t="str">
            <v>Tijera recta de 15 cms.</v>
          </cell>
          <cell r="O2914" t="str">
            <v>EQUIPOS CLINICOS</v>
          </cell>
          <cell r="P2914">
            <v>1870</v>
          </cell>
          <cell r="T2914" t="str">
            <v>Bueno</v>
          </cell>
          <cell r="U2914" t="str">
            <v>N/T</v>
          </cell>
        </row>
        <row r="2915">
          <cell r="J2915" t="str">
            <v>42-05-02-01-2907</v>
          </cell>
          <cell r="K2915" t="str">
            <v>SC-00763</v>
          </cell>
          <cell r="L2915" t="str">
            <v>42-05-02-01-2907</v>
          </cell>
          <cell r="M2915" t="str">
            <v>CAJA DE CIRUGÍA MENOR Nº 8</v>
          </cell>
          <cell r="O2915" t="str">
            <v>EQUIPOS CLINICOS</v>
          </cell>
          <cell r="P2915">
            <v>9500</v>
          </cell>
          <cell r="T2915" t="str">
            <v>Bueno</v>
          </cell>
          <cell r="U2915" t="str">
            <v>N/T</v>
          </cell>
        </row>
        <row r="2916">
          <cell r="J2916" t="str">
            <v>42-04-07-00-2908</v>
          </cell>
          <cell r="K2916" t="str">
            <v>SC-00764</v>
          </cell>
          <cell r="L2916" t="str">
            <v>42-04-07-00-2908</v>
          </cell>
          <cell r="M2916" t="str">
            <v>Caja de acero inox. De 20x10x5 cms.</v>
          </cell>
          <cell r="O2916" t="str">
            <v>OTROS</v>
          </cell>
          <cell r="P2916">
            <v>9900</v>
          </cell>
          <cell r="T2916" t="str">
            <v>Bueno</v>
          </cell>
          <cell r="U2916" t="str">
            <v>N/T</v>
          </cell>
        </row>
        <row r="2917">
          <cell r="J2917" t="str">
            <v>42-05-02-01-2909</v>
          </cell>
          <cell r="K2917" t="str">
            <v>SC-00765</v>
          </cell>
          <cell r="L2917" t="str">
            <v>42-05-02-01-2909</v>
          </cell>
          <cell r="M2917" t="str">
            <v>Estilete abotonado de 15 cms.</v>
          </cell>
          <cell r="O2917" t="str">
            <v>EQUIPOS CLINICOS</v>
          </cell>
          <cell r="P2917">
            <v>3300</v>
          </cell>
          <cell r="T2917" t="str">
            <v>Bueno</v>
          </cell>
          <cell r="U2917" t="str">
            <v>N/T</v>
          </cell>
        </row>
        <row r="2918">
          <cell r="J2918" t="str">
            <v>42-05-02-01-2910</v>
          </cell>
          <cell r="K2918" t="str">
            <v>SC-00766</v>
          </cell>
          <cell r="L2918" t="str">
            <v>42-05-02-01-2910</v>
          </cell>
          <cell r="M2918" t="str">
            <v>Farabeauf  ( 1 de 15 cms. 1 de 14 ½ cms. )</v>
          </cell>
          <cell r="O2918" t="str">
            <v>EQUIPOS CLINICOS</v>
          </cell>
          <cell r="P2918">
            <v>3380</v>
          </cell>
          <cell r="T2918" t="str">
            <v>Bueno</v>
          </cell>
          <cell r="U2918" t="str">
            <v>N/T</v>
          </cell>
        </row>
        <row r="2919">
          <cell r="J2919" t="str">
            <v>42-05-02-01-2911</v>
          </cell>
          <cell r="K2919" t="str">
            <v>SC-00767</v>
          </cell>
          <cell r="L2919" t="str">
            <v>42-05-02-01-2911</v>
          </cell>
          <cell r="M2919" t="str">
            <v>Mango bisturí de 12 cms.</v>
          </cell>
          <cell r="O2919" t="str">
            <v>EQUIPOS CLINICOS</v>
          </cell>
          <cell r="P2919">
            <v>1300</v>
          </cell>
          <cell r="T2919" t="str">
            <v>Bueno</v>
          </cell>
          <cell r="U2919" t="str">
            <v>N/T</v>
          </cell>
        </row>
        <row r="2920">
          <cell r="J2920" t="str">
            <v>42-05-02-01-2912</v>
          </cell>
          <cell r="K2920" t="str">
            <v>SC-00768</v>
          </cell>
          <cell r="L2920" t="str">
            <v>42-05-02-01-2912</v>
          </cell>
          <cell r="M2920" t="str">
            <v>Pinza anatómica de 14 cms.</v>
          </cell>
          <cell r="O2920" t="str">
            <v>EQUIPOS CLINICOS</v>
          </cell>
          <cell r="P2920">
            <v>1470</v>
          </cell>
          <cell r="T2920" t="str">
            <v>Bueno</v>
          </cell>
          <cell r="U2920" t="str">
            <v>N/T</v>
          </cell>
        </row>
        <row r="2921">
          <cell r="J2921" t="str">
            <v>42-05-02-01-2913</v>
          </cell>
          <cell r="K2921" t="str">
            <v>SC-00769</v>
          </cell>
          <cell r="L2921" t="str">
            <v>42-05-02-01-2913</v>
          </cell>
          <cell r="M2921" t="str">
            <v>Pinza Kelly rectas de 14 cms.</v>
          </cell>
          <cell r="O2921" t="str">
            <v>EQUIPOS CLINICOS</v>
          </cell>
          <cell r="P2921">
            <v>2270</v>
          </cell>
          <cell r="T2921" t="str">
            <v>Bueno</v>
          </cell>
          <cell r="U2921" t="str">
            <v>N/T</v>
          </cell>
        </row>
        <row r="2922">
          <cell r="J2922" t="str">
            <v>42-05-02-01-2914</v>
          </cell>
          <cell r="K2922" t="str">
            <v>SC-00770</v>
          </cell>
          <cell r="L2922" t="str">
            <v>42-05-02-01-2914</v>
          </cell>
          <cell r="M2922" t="str">
            <v>Pinza quirúrgica de 14 cms.</v>
          </cell>
          <cell r="O2922" t="str">
            <v>EQUIPOS CLINICOS</v>
          </cell>
          <cell r="P2922">
            <v>1470</v>
          </cell>
          <cell r="T2922" t="str">
            <v>Bueno</v>
          </cell>
          <cell r="U2922" t="str">
            <v>N/T</v>
          </cell>
        </row>
        <row r="2923">
          <cell r="J2923" t="str">
            <v>42-05-02-01-2915</v>
          </cell>
          <cell r="K2923" t="str">
            <v>SC-00771</v>
          </cell>
          <cell r="L2923" t="str">
            <v>42-05-02-01-2915</v>
          </cell>
          <cell r="M2923" t="str">
            <v>Pinzas Kelly curvas de 14 cms.</v>
          </cell>
          <cell r="O2923" t="str">
            <v>EQUIPOS CLINICOS</v>
          </cell>
          <cell r="P2923">
            <v>2270</v>
          </cell>
          <cell r="T2923" t="str">
            <v>Bueno</v>
          </cell>
          <cell r="U2923" t="str">
            <v>N/T</v>
          </cell>
        </row>
        <row r="2924">
          <cell r="J2924" t="str">
            <v>42-05-02-01-2916</v>
          </cell>
          <cell r="K2924" t="str">
            <v>SC-00772</v>
          </cell>
          <cell r="L2924" t="str">
            <v>42-05-02-01-2916</v>
          </cell>
          <cell r="M2924" t="str">
            <v xml:space="preserve">Pinzas mosquitos curvas de 12 cms.                    </v>
          </cell>
          <cell r="O2924" t="str">
            <v>EQUIPOS CLINICOS</v>
          </cell>
          <cell r="P2924">
            <v>2070</v>
          </cell>
          <cell r="T2924" t="str">
            <v>Bueno</v>
          </cell>
          <cell r="U2924" t="str">
            <v>N/T</v>
          </cell>
        </row>
        <row r="2925">
          <cell r="J2925" t="str">
            <v>42-05-02-01-2917</v>
          </cell>
          <cell r="K2925" t="str">
            <v>SC-00773</v>
          </cell>
          <cell r="L2925" t="str">
            <v>42-05-02-01-2917</v>
          </cell>
          <cell r="M2925" t="str">
            <v>Porta agujas de 16 cms.</v>
          </cell>
          <cell r="O2925" t="str">
            <v>EQUIPOS CLINICOS</v>
          </cell>
          <cell r="P2925">
            <v>3500</v>
          </cell>
          <cell r="T2925" t="str">
            <v>Bueno</v>
          </cell>
          <cell r="U2925" t="str">
            <v>N/T</v>
          </cell>
        </row>
        <row r="2926">
          <cell r="J2926" t="str">
            <v>42-05-02-01-2918</v>
          </cell>
          <cell r="K2926" t="str">
            <v>SC-00774</v>
          </cell>
          <cell r="L2926" t="str">
            <v>42-05-02-01-2918</v>
          </cell>
          <cell r="M2926" t="str">
            <v>CAJA CIRUGIA MENOR Nº 3</v>
          </cell>
          <cell r="O2926" t="str">
            <v>EQUIPOS CLINICOS</v>
          </cell>
          <cell r="P2926">
            <v>9500</v>
          </cell>
          <cell r="T2926" t="str">
            <v>Bueno</v>
          </cell>
          <cell r="U2926" t="str">
            <v>N/T</v>
          </cell>
        </row>
        <row r="2927">
          <cell r="J2927" t="str">
            <v>42-05-02-01-2919</v>
          </cell>
          <cell r="K2927" t="str">
            <v>SC-00775</v>
          </cell>
          <cell r="L2927" t="str">
            <v>42-05-02-01-2919</v>
          </cell>
          <cell r="M2927" t="str">
            <v>Caja acero inox. 20x10x5 ½ cms.</v>
          </cell>
          <cell r="O2927" t="str">
            <v>EQUIPOS CLINICOS</v>
          </cell>
          <cell r="P2927">
            <v>9900</v>
          </cell>
          <cell r="T2927" t="str">
            <v>Bueno</v>
          </cell>
          <cell r="U2927" t="str">
            <v>N/T</v>
          </cell>
        </row>
        <row r="2928">
          <cell r="J2928" t="str">
            <v>42-05-02-01-2920</v>
          </cell>
          <cell r="K2928" t="str">
            <v>SC-00776</v>
          </cell>
          <cell r="L2928" t="str">
            <v>42-05-02-01-2920</v>
          </cell>
          <cell r="M2928" t="str">
            <v>Farabeuf de 15 cms.</v>
          </cell>
          <cell r="O2928" t="str">
            <v>EQUIPOS CLINICOS</v>
          </cell>
          <cell r="P2928">
            <v>3380</v>
          </cell>
          <cell r="T2928" t="str">
            <v>Bueno</v>
          </cell>
          <cell r="U2928" t="str">
            <v>N/T</v>
          </cell>
        </row>
        <row r="2929">
          <cell r="J2929" t="str">
            <v>42-05-02-01-2921</v>
          </cell>
          <cell r="K2929" t="str">
            <v>SC-00777</v>
          </cell>
          <cell r="L2929" t="str">
            <v>42-05-02-01-2921</v>
          </cell>
          <cell r="M2929" t="str">
            <v>Kelly curva de 14 ½ cms.</v>
          </cell>
          <cell r="O2929" t="str">
            <v>EQUIPOS CLINICOS</v>
          </cell>
          <cell r="P2929">
            <v>2070</v>
          </cell>
          <cell r="T2929" t="str">
            <v>Bueno</v>
          </cell>
          <cell r="U2929" t="str">
            <v>N/T</v>
          </cell>
        </row>
        <row r="2930">
          <cell r="J2930" t="str">
            <v>42-05-02-01-2922</v>
          </cell>
          <cell r="K2930" t="str">
            <v>SC-00778</v>
          </cell>
          <cell r="L2930" t="str">
            <v>42-05-02-01-2922</v>
          </cell>
          <cell r="M2930" t="str">
            <v>Mango bisturí 12 ½ cms.</v>
          </cell>
          <cell r="O2930" t="str">
            <v>EQUIPOS CLINICOS</v>
          </cell>
          <cell r="P2930">
            <v>1300</v>
          </cell>
          <cell r="T2930" t="str">
            <v>Bueno</v>
          </cell>
          <cell r="U2930" t="str">
            <v>N/T</v>
          </cell>
        </row>
        <row r="2931">
          <cell r="J2931" t="str">
            <v>42-05-02-01-2923</v>
          </cell>
          <cell r="K2931" t="str">
            <v>SC-00779</v>
          </cell>
          <cell r="L2931" t="str">
            <v>42-05-02-01-2923</v>
          </cell>
          <cell r="M2931" t="str">
            <v>Mosquito recta de 13 cms.</v>
          </cell>
          <cell r="O2931" t="str">
            <v>EQUIPOS CLINICOS</v>
          </cell>
          <cell r="P2931">
            <v>2070</v>
          </cell>
          <cell r="T2931" t="str">
            <v>Bueno</v>
          </cell>
          <cell r="U2931" t="str">
            <v>N/T</v>
          </cell>
        </row>
        <row r="2932">
          <cell r="J2932" t="str">
            <v>42-05-02-01-2924</v>
          </cell>
          <cell r="K2932" t="str">
            <v>SC-00780</v>
          </cell>
          <cell r="L2932" t="str">
            <v>42-05-02-01-2924</v>
          </cell>
          <cell r="M2932" t="str">
            <v>Mosquitos curvas de 12 ½ cms</v>
          </cell>
          <cell r="O2932" t="str">
            <v>EQUIPOS CLINICOS</v>
          </cell>
          <cell r="P2932">
            <v>2070</v>
          </cell>
          <cell r="T2932" t="str">
            <v>Bueno</v>
          </cell>
          <cell r="U2932" t="str">
            <v>N/T</v>
          </cell>
        </row>
        <row r="2933">
          <cell r="J2933" t="str">
            <v>42-05-02-01-2925</v>
          </cell>
          <cell r="K2933" t="str">
            <v>SC-00781</v>
          </cell>
          <cell r="L2933" t="str">
            <v>42-05-02-01-2925</v>
          </cell>
          <cell r="M2933" t="str">
            <v>Pinzas de campo de 13  cms.</v>
          </cell>
          <cell r="O2933" t="str">
            <v>EQUIPOS CLINICOS</v>
          </cell>
          <cell r="P2933">
            <v>1870</v>
          </cell>
          <cell r="T2933" t="str">
            <v>Bueno</v>
          </cell>
          <cell r="U2933" t="str">
            <v>N/T</v>
          </cell>
        </row>
        <row r="2934">
          <cell r="J2934" t="str">
            <v>42-05-02-01-2926</v>
          </cell>
          <cell r="K2934" t="str">
            <v>SC-00782</v>
          </cell>
          <cell r="L2934" t="str">
            <v>42-05-02-01-2926</v>
          </cell>
          <cell r="M2934" t="str">
            <v>Porta agujas de 16 cms.</v>
          </cell>
          <cell r="O2934" t="str">
            <v>EQUIPOS CLINICOS</v>
          </cell>
          <cell r="P2934">
            <v>3500</v>
          </cell>
          <cell r="T2934" t="str">
            <v>Bueno</v>
          </cell>
          <cell r="U2934" t="str">
            <v>N/T</v>
          </cell>
        </row>
        <row r="2935">
          <cell r="J2935" t="str">
            <v>42-05-02-01-2927</v>
          </cell>
          <cell r="K2935" t="str">
            <v>SC-00783</v>
          </cell>
          <cell r="L2935" t="str">
            <v>42-05-02-01-2927</v>
          </cell>
          <cell r="M2935" t="str">
            <v>Sonda acanalada de 15 cms.</v>
          </cell>
          <cell r="O2935" t="str">
            <v>EQUIPOS CLINICOS</v>
          </cell>
          <cell r="P2935">
            <v>1270</v>
          </cell>
          <cell r="T2935" t="str">
            <v>Bueno</v>
          </cell>
          <cell r="U2935" t="str">
            <v>N/T</v>
          </cell>
        </row>
        <row r="2936">
          <cell r="J2936" t="str">
            <v>42-05-02-01-2928</v>
          </cell>
          <cell r="K2936" t="str">
            <v>SC-00784</v>
          </cell>
          <cell r="L2936" t="str">
            <v>42-05-02-01-2928</v>
          </cell>
          <cell r="M2936" t="str">
            <v>Tijera curva de 14 cms.</v>
          </cell>
          <cell r="O2936" t="str">
            <v>EQUIPOS CLINICOS</v>
          </cell>
          <cell r="P2936">
            <v>1870</v>
          </cell>
          <cell r="T2936" t="str">
            <v>Bueno</v>
          </cell>
          <cell r="U2936" t="str">
            <v>N/T</v>
          </cell>
        </row>
        <row r="2937">
          <cell r="J2937" t="str">
            <v>42-05-02-01-2929</v>
          </cell>
          <cell r="K2937" t="str">
            <v>SC-00785</v>
          </cell>
          <cell r="L2937" t="str">
            <v>42-05-02-01-2929</v>
          </cell>
          <cell r="M2937" t="str">
            <v>CAJA CIRUGIA MENOR Nº 4</v>
          </cell>
          <cell r="O2937" t="str">
            <v>EQUIPOS CLINICOS</v>
          </cell>
          <cell r="P2937">
            <v>9500</v>
          </cell>
          <cell r="T2937" t="str">
            <v>Bueno</v>
          </cell>
          <cell r="U2937" t="str">
            <v>N/T</v>
          </cell>
        </row>
        <row r="2938">
          <cell r="J2938" t="str">
            <v>42-04-07-00-2930</v>
          </cell>
          <cell r="K2938" t="str">
            <v>SC-00786</v>
          </cell>
          <cell r="L2938" t="str">
            <v>42-04-07-00-2930</v>
          </cell>
          <cell r="M2938" t="str">
            <v>Caja  acero inox. de 20x10x5 ½ cms.</v>
          </cell>
          <cell r="O2938" t="str">
            <v>OTROS</v>
          </cell>
          <cell r="P2938">
            <v>9900</v>
          </cell>
          <cell r="T2938" t="str">
            <v>Bueno</v>
          </cell>
          <cell r="U2938" t="str">
            <v>N/T</v>
          </cell>
        </row>
        <row r="2939">
          <cell r="J2939" t="str">
            <v>42-05-02-01-2931</v>
          </cell>
          <cell r="K2939" t="str">
            <v>SC-00787</v>
          </cell>
          <cell r="L2939" t="str">
            <v>42-05-02-01-2931</v>
          </cell>
          <cell r="M2939" t="str">
            <v>Farabauf de 9 ½ cms.</v>
          </cell>
          <cell r="O2939" t="str">
            <v>EQUIPOS CLINICOS</v>
          </cell>
          <cell r="P2939">
            <v>3380</v>
          </cell>
          <cell r="T2939" t="str">
            <v>Bueno</v>
          </cell>
          <cell r="U2939" t="str">
            <v>N/T</v>
          </cell>
        </row>
        <row r="2940">
          <cell r="J2940" t="str">
            <v>42-05-02-01-2932</v>
          </cell>
          <cell r="K2940" t="str">
            <v>SC-00788</v>
          </cell>
          <cell r="L2940" t="str">
            <v>42-05-02-01-2932</v>
          </cell>
          <cell r="M2940" t="str">
            <v>Porta agujas de 16 ½ cms.</v>
          </cell>
          <cell r="O2940" t="str">
            <v>EQUIPOS CLINICOS</v>
          </cell>
          <cell r="P2940">
            <v>3500</v>
          </cell>
          <cell r="T2940" t="str">
            <v>Bueno</v>
          </cell>
          <cell r="U2940" t="str">
            <v>N/T</v>
          </cell>
        </row>
        <row r="2941">
          <cell r="J2941" t="str">
            <v>42-05-02-01-2933</v>
          </cell>
          <cell r="K2941" t="str">
            <v>SC-00789</v>
          </cell>
          <cell r="L2941" t="str">
            <v>42-05-02-01-2933</v>
          </cell>
          <cell r="M2941" t="str">
            <v>Mango bisturí de 12 ½ cms.</v>
          </cell>
          <cell r="O2941" t="str">
            <v>EQUIPOS CLINICOS</v>
          </cell>
          <cell r="P2941">
            <v>1300</v>
          </cell>
          <cell r="T2941" t="str">
            <v>Bueno</v>
          </cell>
          <cell r="U2941" t="str">
            <v>N/T</v>
          </cell>
        </row>
        <row r="2942">
          <cell r="J2942" t="str">
            <v>42-05-02-01-2934</v>
          </cell>
          <cell r="K2942" t="str">
            <v>SC-00790</v>
          </cell>
          <cell r="L2942" t="str">
            <v>42-05-02-01-2934</v>
          </cell>
          <cell r="M2942" t="str">
            <v>Sonda acanalada de 13  cms.</v>
          </cell>
          <cell r="O2942" t="str">
            <v>EQUIPOS CLINICOS</v>
          </cell>
          <cell r="P2942">
            <v>1270</v>
          </cell>
          <cell r="T2942" t="str">
            <v>Bueno</v>
          </cell>
          <cell r="U2942" t="str">
            <v>N/T</v>
          </cell>
        </row>
        <row r="2943">
          <cell r="J2943" t="str">
            <v>42-05-02-01-2935</v>
          </cell>
          <cell r="K2943" t="str">
            <v>SC-00791</v>
          </cell>
          <cell r="L2943" t="str">
            <v>42-05-02-01-2935</v>
          </cell>
          <cell r="M2943" t="str">
            <v>Estilete abotonado de 15 cms.</v>
          </cell>
          <cell r="O2943" t="str">
            <v>EQUIPOS CLINICOS</v>
          </cell>
          <cell r="P2943">
            <v>3300</v>
          </cell>
          <cell r="T2943" t="str">
            <v>Bueno</v>
          </cell>
          <cell r="U2943" t="str">
            <v>N/T</v>
          </cell>
        </row>
        <row r="2944">
          <cell r="J2944" t="str">
            <v>42-05-02-01-2936</v>
          </cell>
          <cell r="K2944" t="str">
            <v>SC-00792</v>
          </cell>
          <cell r="L2944" t="str">
            <v>42-05-02-01-2936</v>
          </cell>
          <cell r="M2944" t="str">
            <v>Tijera recta de 14 cms.</v>
          </cell>
          <cell r="O2944" t="str">
            <v>EQUIPOS CLINICOS</v>
          </cell>
          <cell r="P2944">
            <v>1870</v>
          </cell>
          <cell r="T2944" t="str">
            <v>Bueno</v>
          </cell>
          <cell r="U2944" t="str">
            <v>N/T</v>
          </cell>
        </row>
        <row r="2945">
          <cell r="J2945" t="str">
            <v>42-05-02-01-2937</v>
          </cell>
          <cell r="K2945" t="str">
            <v>SC-00793</v>
          </cell>
          <cell r="L2945" t="str">
            <v>42-05-02-01-2937</v>
          </cell>
          <cell r="M2945" t="str">
            <v>Kelly recta de 14 cms.</v>
          </cell>
          <cell r="O2945" t="str">
            <v>EQUIPOS CLINICOS</v>
          </cell>
          <cell r="P2945">
            <v>2070</v>
          </cell>
          <cell r="T2945" t="str">
            <v>Bueno</v>
          </cell>
          <cell r="U2945" t="str">
            <v>N/T</v>
          </cell>
        </row>
        <row r="2946">
          <cell r="J2946" t="str">
            <v>42-05-02-01-2938</v>
          </cell>
          <cell r="K2946" t="str">
            <v>SC-00794</v>
          </cell>
          <cell r="L2946" t="str">
            <v>42-05-02-01-2938</v>
          </cell>
          <cell r="M2946" t="str">
            <v>Mosquitos curvas de 12 ½ cms.</v>
          </cell>
          <cell r="O2946" t="str">
            <v>EQUIPOS CLINICOS</v>
          </cell>
          <cell r="P2946">
            <v>2070</v>
          </cell>
          <cell r="T2946" t="str">
            <v>Bueno</v>
          </cell>
          <cell r="U2946" t="str">
            <v>N/T</v>
          </cell>
        </row>
        <row r="2947">
          <cell r="J2947" t="str">
            <v>42-05-02-01-2939</v>
          </cell>
          <cell r="K2947" t="str">
            <v>SC-00795</v>
          </cell>
          <cell r="L2947" t="str">
            <v>42-05-02-01-2939</v>
          </cell>
          <cell r="M2947" t="str">
            <v>Mosquitos rectas de 12 cms.</v>
          </cell>
          <cell r="O2947" t="str">
            <v>EQUIPOS CLINICOS</v>
          </cell>
          <cell r="P2947">
            <v>2070</v>
          </cell>
          <cell r="T2947" t="str">
            <v>Bueno</v>
          </cell>
          <cell r="U2947" t="str">
            <v>N/T</v>
          </cell>
        </row>
        <row r="2948">
          <cell r="J2948" t="str">
            <v>42-05-02-01-2940</v>
          </cell>
          <cell r="K2948" t="str">
            <v>SC-00796</v>
          </cell>
          <cell r="L2948" t="str">
            <v>42-05-02-01-2940</v>
          </cell>
          <cell r="M2948" t="str">
            <v>Pinzas de campo ( 1 de 9 cms, 1 de 10 cms. )</v>
          </cell>
          <cell r="O2948" t="str">
            <v>EQUIPOS CLINICOS</v>
          </cell>
          <cell r="P2948">
            <v>1870</v>
          </cell>
          <cell r="T2948" t="str">
            <v>Bueno</v>
          </cell>
          <cell r="U2948" t="str">
            <v>N/T</v>
          </cell>
        </row>
        <row r="2949">
          <cell r="J2949" t="str">
            <v>42-05-02-01-2941</v>
          </cell>
          <cell r="K2949" t="str">
            <v>SC-00797</v>
          </cell>
          <cell r="L2949" t="str">
            <v>42-05-02-01-2941</v>
          </cell>
          <cell r="M2949" t="str">
            <v>Pinza quirurjica 12,5 cms.</v>
          </cell>
          <cell r="O2949" t="str">
            <v>EQUIPOS CLINICOS</v>
          </cell>
          <cell r="P2949">
            <v>1470</v>
          </cell>
          <cell r="T2949" t="str">
            <v>Bueno</v>
          </cell>
          <cell r="U2949" t="str">
            <v>N/T</v>
          </cell>
        </row>
        <row r="2950">
          <cell r="J2950" t="str">
            <v>42-05-02-01-2942</v>
          </cell>
          <cell r="K2950" t="str">
            <v>SC-00798</v>
          </cell>
          <cell r="L2950" t="str">
            <v>42-05-02-01-2942</v>
          </cell>
          <cell r="M2950" t="str">
            <v>Kelly curva 13,5 cms.</v>
          </cell>
          <cell r="O2950" t="str">
            <v>EQUIPOS CLINICOS</v>
          </cell>
          <cell r="P2950">
            <v>2070</v>
          </cell>
          <cell r="T2950" t="str">
            <v>Bueno</v>
          </cell>
          <cell r="U2950" t="str">
            <v>N/T</v>
          </cell>
        </row>
        <row r="2951">
          <cell r="J2951" t="str">
            <v>42-05-02-01-2943</v>
          </cell>
          <cell r="K2951" t="str">
            <v>SC-00799</v>
          </cell>
          <cell r="L2951" t="str">
            <v>42-05-02-01-2943</v>
          </cell>
          <cell r="M2951" t="str">
            <v>Mosquito curva 12 cms.</v>
          </cell>
          <cell r="O2951" t="str">
            <v>EQUIPOS CLINICOS</v>
          </cell>
          <cell r="P2951">
            <v>2070</v>
          </cell>
          <cell r="T2951" t="str">
            <v>Bueno</v>
          </cell>
          <cell r="U2951" t="str">
            <v>N/T</v>
          </cell>
        </row>
        <row r="2952">
          <cell r="J2952" t="str">
            <v>42-05-02-01-2944</v>
          </cell>
          <cell r="K2952" t="str">
            <v>SC-00800</v>
          </cell>
          <cell r="L2952" t="str">
            <v>42-05-02-01-2944</v>
          </cell>
          <cell r="M2952" t="str">
            <v>CAJA CIRUGÍA MENOR Nº 5</v>
          </cell>
          <cell r="O2952" t="str">
            <v>EQUIPOS CLINICOS</v>
          </cell>
          <cell r="P2952">
            <v>9500</v>
          </cell>
          <cell r="T2952" t="str">
            <v>Bueno</v>
          </cell>
          <cell r="U2952" t="str">
            <v>N/T</v>
          </cell>
        </row>
        <row r="2953">
          <cell r="J2953" t="str">
            <v>42-04-07-00-2945</v>
          </cell>
          <cell r="K2953" t="str">
            <v>SC-00801</v>
          </cell>
          <cell r="L2953" t="str">
            <v>42-04-07-00-2945</v>
          </cell>
          <cell r="M2953" t="str">
            <v>Caja de acero inox. de 20x10x5 cms.</v>
          </cell>
          <cell r="O2953" t="str">
            <v>OTROS</v>
          </cell>
          <cell r="P2953">
            <v>9900</v>
          </cell>
          <cell r="T2953" t="str">
            <v>Bueno</v>
          </cell>
          <cell r="U2953" t="str">
            <v>N/T</v>
          </cell>
        </row>
        <row r="2954">
          <cell r="J2954" t="str">
            <v>42-05-02-01-2946</v>
          </cell>
          <cell r="K2954" t="str">
            <v>SC-00802</v>
          </cell>
          <cell r="L2954" t="str">
            <v>42-05-02-01-2946</v>
          </cell>
          <cell r="M2954" t="str">
            <v>Estilete abotonado de 15 cms.</v>
          </cell>
          <cell r="O2954" t="str">
            <v>EQUIPOS CLINICOS</v>
          </cell>
          <cell r="P2954">
            <v>3300</v>
          </cell>
          <cell r="T2954" t="str">
            <v>Bueno</v>
          </cell>
          <cell r="U2954" t="str">
            <v>N/T</v>
          </cell>
        </row>
        <row r="2955">
          <cell r="J2955" t="str">
            <v>42-05-02-01-2947</v>
          </cell>
          <cell r="K2955" t="str">
            <v>SC-00803</v>
          </cell>
          <cell r="L2955" t="str">
            <v>42-05-02-01-2947</v>
          </cell>
          <cell r="M2955" t="str">
            <v>Farabeauf  (1 de 15 cms. 1 de 14 ½ cms.)</v>
          </cell>
          <cell r="O2955" t="str">
            <v>EQUIPOS CLINICOS</v>
          </cell>
          <cell r="P2955">
            <v>3380</v>
          </cell>
          <cell r="T2955" t="str">
            <v>Bueno</v>
          </cell>
          <cell r="U2955" t="str">
            <v>N/T</v>
          </cell>
        </row>
        <row r="2956">
          <cell r="J2956" t="str">
            <v>42-05-02-01-2948</v>
          </cell>
          <cell r="K2956" t="str">
            <v>SC-00804</v>
          </cell>
          <cell r="L2956" t="str">
            <v>42-05-02-01-2948</v>
          </cell>
          <cell r="M2956" t="str">
            <v>Mango bisturí de 12 cms.</v>
          </cell>
          <cell r="O2956" t="str">
            <v>EQUIPOS CLINICOS</v>
          </cell>
          <cell r="P2956">
            <v>1300</v>
          </cell>
          <cell r="T2956" t="str">
            <v>Bueno</v>
          </cell>
          <cell r="U2956" t="str">
            <v>N/T</v>
          </cell>
        </row>
        <row r="2957">
          <cell r="J2957" t="str">
            <v>42-05-02-01-2949</v>
          </cell>
          <cell r="K2957" t="str">
            <v>SC-00805</v>
          </cell>
          <cell r="L2957" t="str">
            <v>42-05-02-01-2949</v>
          </cell>
          <cell r="M2957" t="str">
            <v>Pinza anatómica de 14 cms.</v>
          </cell>
          <cell r="O2957" t="str">
            <v>EQUIPOS CLINICOS</v>
          </cell>
          <cell r="P2957">
            <v>1270</v>
          </cell>
          <cell r="T2957" t="str">
            <v>Bueno</v>
          </cell>
          <cell r="U2957" t="str">
            <v>N/T</v>
          </cell>
        </row>
        <row r="2958">
          <cell r="J2958" t="str">
            <v>42-05-02-01-2950</v>
          </cell>
          <cell r="K2958" t="str">
            <v>SC-00806</v>
          </cell>
          <cell r="L2958" t="str">
            <v>42-05-02-01-2950</v>
          </cell>
          <cell r="M2958" t="str">
            <v>Pinza quirúrgica de 14 cms.</v>
          </cell>
          <cell r="O2958" t="str">
            <v>EQUIPOS CLINICOS</v>
          </cell>
          <cell r="P2958">
            <v>1470</v>
          </cell>
          <cell r="T2958" t="str">
            <v>Bueno</v>
          </cell>
          <cell r="U2958" t="str">
            <v>N/T</v>
          </cell>
        </row>
        <row r="2959">
          <cell r="J2959" t="str">
            <v>42-05-02-01-2951</v>
          </cell>
          <cell r="K2959" t="str">
            <v>SC-00807</v>
          </cell>
          <cell r="L2959" t="str">
            <v>42-05-02-01-2951</v>
          </cell>
          <cell r="M2959" t="str">
            <v>Pinzas Kelly curvas de 14 cms.</v>
          </cell>
          <cell r="O2959" t="str">
            <v>EQUIPOS CLINICOS</v>
          </cell>
          <cell r="P2959">
            <v>2270</v>
          </cell>
          <cell r="T2959" t="str">
            <v>Bueno</v>
          </cell>
          <cell r="U2959" t="str">
            <v>N/T</v>
          </cell>
        </row>
        <row r="2960">
          <cell r="J2960" t="str">
            <v>42-05-02-01-2952</v>
          </cell>
          <cell r="K2960" t="str">
            <v>SC-00808</v>
          </cell>
          <cell r="L2960" t="str">
            <v>42-05-02-01-2952</v>
          </cell>
          <cell r="M2960" t="str">
            <v>Pinzas mosquitos curvas de 12 cms.</v>
          </cell>
          <cell r="O2960" t="str">
            <v>EQUIPOS CLINICOS</v>
          </cell>
          <cell r="P2960">
            <v>2070</v>
          </cell>
          <cell r="T2960" t="str">
            <v>Bueno</v>
          </cell>
          <cell r="U2960" t="str">
            <v>N/T</v>
          </cell>
        </row>
        <row r="2961">
          <cell r="J2961" t="str">
            <v>42-05-02-01-2953</v>
          </cell>
          <cell r="K2961" t="str">
            <v>SC-00809</v>
          </cell>
          <cell r="L2961" t="str">
            <v>42-05-02-01-2953</v>
          </cell>
          <cell r="M2961" t="str">
            <v>Porta agujas de 16 cms.</v>
          </cell>
          <cell r="O2961" t="str">
            <v>EQUIPOS CLINICOS</v>
          </cell>
          <cell r="P2961">
            <v>3500</v>
          </cell>
          <cell r="T2961" t="str">
            <v>Bueno</v>
          </cell>
          <cell r="U2961" t="str">
            <v>N/T</v>
          </cell>
        </row>
        <row r="2962">
          <cell r="J2962" t="str">
            <v>42-05-02-01-2954</v>
          </cell>
          <cell r="K2962" t="str">
            <v>SC-00810</v>
          </cell>
          <cell r="L2962" t="str">
            <v>42-05-02-01-2954</v>
          </cell>
          <cell r="M2962" t="str">
            <v>Sonda acanalada de 15 cms.</v>
          </cell>
          <cell r="O2962" t="str">
            <v>EQUIPOS CLINICOS</v>
          </cell>
          <cell r="P2962">
            <v>1270</v>
          </cell>
          <cell r="T2962" t="str">
            <v>Bueno</v>
          </cell>
          <cell r="U2962" t="str">
            <v>N/T</v>
          </cell>
        </row>
        <row r="2963">
          <cell r="J2963" t="str">
            <v>42-05-02-01-2955</v>
          </cell>
          <cell r="K2963" t="str">
            <v>SC-00811</v>
          </cell>
          <cell r="L2963" t="str">
            <v>42-05-02-01-2955</v>
          </cell>
          <cell r="M2963" t="str">
            <v>Tijera recta de 15 cms.</v>
          </cell>
          <cell r="O2963" t="str">
            <v>EQUIPOS CLINICOS</v>
          </cell>
          <cell r="P2963">
            <v>1870</v>
          </cell>
          <cell r="T2963" t="str">
            <v>Bueno</v>
          </cell>
          <cell r="U2963" t="str">
            <v>N/T</v>
          </cell>
        </row>
        <row r="2964">
          <cell r="J2964" t="str">
            <v>42-05-01-01-2956</v>
          </cell>
          <cell r="K2964" t="str">
            <v>SC-00812</v>
          </cell>
          <cell r="L2964" t="str">
            <v>42-05-01-01-2956</v>
          </cell>
          <cell r="M2964" t="str">
            <v>Corchetera Torre color ploma</v>
          </cell>
          <cell r="O2964" t="str">
            <v>EQUIPO DE OFICINA</v>
          </cell>
          <cell r="P2964">
            <v>3500</v>
          </cell>
          <cell r="T2964" t="str">
            <v>Bueno</v>
          </cell>
          <cell r="U2964" t="str">
            <v>N/T</v>
          </cell>
        </row>
        <row r="2965">
          <cell r="J2965" t="str">
            <v>42-04-07-00-2957</v>
          </cell>
          <cell r="K2965" t="str">
            <v>SC-00813</v>
          </cell>
          <cell r="L2965" t="str">
            <v>42-04-07-00-2957</v>
          </cell>
          <cell r="M2965" t="str">
            <v>Dispensador de jabón</v>
          </cell>
          <cell r="O2965" t="str">
            <v>OTROS</v>
          </cell>
          <cell r="P2965">
            <v>17000</v>
          </cell>
          <cell r="T2965" t="str">
            <v>Bueno</v>
          </cell>
          <cell r="U2965" t="str">
            <v>N/T</v>
          </cell>
        </row>
        <row r="2966">
          <cell r="J2966" t="str">
            <v>FN-04-07-00-2958</v>
          </cell>
          <cell r="K2966" t="str">
            <v>SC-00814</v>
          </cell>
          <cell r="L2966" t="str">
            <v>FN-04-07-00-2958</v>
          </cell>
          <cell r="M2966" t="str">
            <v>Porta cortinas</v>
          </cell>
          <cell r="O2966" t="str">
            <v>OTROS FUNGIBLE / NOMINABLE</v>
          </cell>
          <cell r="P2966">
            <v>1500</v>
          </cell>
          <cell r="T2966" t="str">
            <v>Bueno</v>
          </cell>
          <cell r="U2966" t="str">
            <v>N/T</v>
          </cell>
        </row>
        <row r="2967">
          <cell r="J2967" t="str">
            <v>FN-04-07-00-2959</v>
          </cell>
          <cell r="K2967" t="str">
            <v>SC-00815</v>
          </cell>
          <cell r="L2967" t="str">
            <v>FN-04-07-00-2959</v>
          </cell>
          <cell r="M2967" t="str">
            <v>Cortinas color plomo</v>
          </cell>
          <cell r="O2967" t="str">
            <v>OTROS FUNGIBLE / NOMINABLE</v>
          </cell>
          <cell r="P2967">
            <v>12000</v>
          </cell>
          <cell r="T2967" t="str">
            <v>Bueno</v>
          </cell>
          <cell r="U2967" t="str">
            <v>N/T</v>
          </cell>
        </row>
        <row r="2968">
          <cell r="J2968" t="str">
            <v>42-05-01-01-2960</v>
          </cell>
          <cell r="K2968" t="str">
            <v>42-1206B</v>
          </cell>
          <cell r="L2968" t="str">
            <v>Reloj de pared</v>
          </cell>
          <cell r="M2968" t="str">
            <v>Reloj</v>
          </cell>
          <cell r="O2968" t="str">
            <v>EQUIPO DE OFICINA</v>
          </cell>
          <cell r="P2968">
            <v>3000</v>
          </cell>
          <cell r="T2968" t="str">
            <v>Bueno</v>
          </cell>
          <cell r="U2968" t="str">
            <v>N/T</v>
          </cell>
        </row>
        <row r="2969">
          <cell r="J2969" t="str">
            <v>42-04-07-00-2961</v>
          </cell>
          <cell r="K2969" t="str">
            <v>SC-00817</v>
          </cell>
          <cell r="L2969" t="str">
            <v>42-04-07-00-2961</v>
          </cell>
          <cell r="M2969" t="str">
            <v>Taza de baño</v>
          </cell>
          <cell r="O2969" t="str">
            <v>OTROS</v>
          </cell>
          <cell r="P2969">
            <v>30000</v>
          </cell>
          <cell r="T2969" t="str">
            <v>Bueno</v>
          </cell>
          <cell r="U2969" t="str">
            <v>N/T</v>
          </cell>
        </row>
        <row r="2970">
          <cell r="J2970" t="str">
            <v>42-04-07-00-2962</v>
          </cell>
          <cell r="K2970" t="str">
            <v>SC-00818</v>
          </cell>
          <cell r="L2970" t="str">
            <v>42-04-07-00-2962</v>
          </cell>
          <cell r="M2970" t="str">
            <v>Lavamanos</v>
          </cell>
          <cell r="O2970" t="str">
            <v>OTROS</v>
          </cell>
          <cell r="P2970">
            <v>35000</v>
          </cell>
          <cell r="T2970" t="str">
            <v>Bueno</v>
          </cell>
          <cell r="U2970" t="str">
            <v>N/T</v>
          </cell>
        </row>
        <row r="2971">
          <cell r="J2971" t="str">
            <v>42-04-07-00-2963</v>
          </cell>
          <cell r="K2971" t="str">
            <v>SC-00819</v>
          </cell>
          <cell r="L2971" t="str">
            <v>42-04-07-00-2963</v>
          </cell>
          <cell r="M2971" t="str">
            <v>Percha de bronce</v>
          </cell>
          <cell r="O2971" t="str">
            <v>OTROS</v>
          </cell>
          <cell r="P2971">
            <v>10000</v>
          </cell>
          <cell r="T2971" t="str">
            <v>Bueno</v>
          </cell>
          <cell r="U2971" t="str">
            <v>N/T</v>
          </cell>
        </row>
        <row r="2972">
          <cell r="J2972" t="str">
            <v>42-04-07-00-2964</v>
          </cell>
          <cell r="K2972" t="str">
            <v>SC-00820</v>
          </cell>
          <cell r="L2972" t="str">
            <v>42-04-07-00-2964</v>
          </cell>
          <cell r="M2972" t="str">
            <v>Porta confort</v>
          </cell>
          <cell r="O2972" t="str">
            <v>OTROS</v>
          </cell>
          <cell r="P2972">
            <v>7000</v>
          </cell>
          <cell r="T2972" t="str">
            <v>Bueno</v>
          </cell>
          <cell r="U2972" t="str">
            <v>N/T</v>
          </cell>
        </row>
        <row r="2973">
          <cell r="J2973" t="str">
            <v>42-04-07-00-2965</v>
          </cell>
          <cell r="K2973" t="str">
            <v>SC-00821</v>
          </cell>
          <cell r="L2973" t="str">
            <v>42-04-07-00-2965</v>
          </cell>
          <cell r="M2973" t="str">
            <v>Espejo</v>
          </cell>
          <cell r="O2973" t="str">
            <v>OTROS</v>
          </cell>
          <cell r="P2973">
            <v>10000</v>
          </cell>
          <cell r="T2973" t="str">
            <v>Bueno</v>
          </cell>
          <cell r="U2973" t="str">
            <v>N/T</v>
          </cell>
        </row>
        <row r="2974">
          <cell r="J2974" t="str">
            <v>42-04-07-00-2966</v>
          </cell>
          <cell r="K2974" t="str">
            <v>SC-00822</v>
          </cell>
          <cell r="L2974" t="str">
            <v>42-04-07-00-2966</v>
          </cell>
          <cell r="M2974" t="str">
            <v>Papelero plástico con tapa color blanco</v>
          </cell>
          <cell r="O2974" t="str">
            <v>OTROS</v>
          </cell>
          <cell r="P2974">
            <v>3000</v>
          </cell>
          <cell r="T2974" t="str">
            <v>Bueno</v>
          </cell>
          <cell r="U2974" t="str">
            <v>N/T</v>
          </cell>
        </row>
        <row r="2975">
          <cell r="J2975" t="str">
            <v>FN-05-02-06-2967</v>
          </cell>
          <cell r="K2975" t="str">
            <v>SC-00823</v>
          </cell>
          <cell r="L2975" t="str">
            <v>FN-05-02-06-2967</v>
          </cell>
          <cell r="M2975" t="str">
            <v>Alicates</v>
          </cell>
          <cell r="O2975" t="str">
            <v>HERRAMIENTAS FUNGIBLE / NOMINABLE</v>
          </cell>
          <cell r="P2975">
            <v>5200</v>
          </cell>
          <cell r="T2975" t="str">
            <v>Bueno</v>
          </cell>
          <cell r="U2975" t="str">
            <v>N/T</v>
          </cell>
        </row>
        <row r="2976">
          <cell r="J2976" t="str">
            <v>42-05-02-06-2968</v>
          </cell>
          <cell r="K2976" t="str">
            <v>SC-00824</v>
          </cell>
          <cell r="L2976" t="str">
            <v>42-05-02-06-2968</v>
          </cell>
          <cell r="M2976" t="str">
            <v>Martillo</v>
          </cell>
          <cell r="O2976" t="str">
            <v>HERRAMIENTAS</v>
          </cell>
          <cell r="P2976">
            <v>5600</v>
          </cell>
          <cell r="T2976" t="str">
            <v>Bueno</v>
          </cell>
          <cell r="U2976" t="str">
            <v>N/T</v>
          </cell>
        </row>
        <row r="2977">
          <cell r="J2977" t="str">
            <v>FN-05-02-06-2969</v>
          </cell>
          <cell r="K2977" t="str">
            <v>SC-00825</v>
          </cell>
          <cell r="L2977" t="str">
            <v>FN-05-02-06-2969</v>
          </cell>
          <cell r="M2977" t="str">
            <v>Atornilladores paleta</v>
          </cell>
          <cell r="O2977" t="str">
            <v>HERRAMIENTAS FUNGIBLE / NOMINABLE</v>
          </cell>
          <cell r="P2977">
            <v>5600</v>
          </cell>
          <cell r="T2977" t="str">
            <v>Bueno</v>
          </cell>
          <cell r="U2977" t="str">
            <v>N/T</v>
          </cell>
        </row>
        <row r="2978">
          <cell r="J2978" t="str">
            <v>42-05-02-06-2970</v>
          </cell>
          <cell r="K2978" t="str">
            <v>SC-00826</v>
          </cell>
          <cell r="L2978" t="str">
            <v>42-05-02-06-2970</v>
          </cell>
          <cell r="M2978" t="str">
            <v>Atornillador cruz</v>
          </cell>
          <cell r="O2978" t="str">
            <v>HERRAMIENTAS</v>
          </cell>
          <cell r="P2978">
            <v>5600</v>
          </cell>
          <cell r="T2978" t="str">
            <v>Bueno</v>
          </cell>
          <cell r="U2978" t="str">
            <v>N/T</v>
          </cell>
        </row>
        <row r="2979">
          <cell r="J2979" t="str">
            <v>42-05-02-06-2971</v>
          </cell>
          <cell r="K2979" t="str">
            <v>SC-00827</v>
          </cell>
          <cell r="L2979" t="str">
            <v>42-05-02-06-2971</v>
          </cell>
          <cell r="M2979" t="str">
            <v>Serrucho 65 cms.</v>
          </cell>
          <cell r="O2979" t="str">
            <v>HERRAMIENTAS</v>
          </cell>
          <cell r="P2979">
            <v>5600</v>
          </cell>
          <cell r="T2979" t="str">
            <v>Bueno</v>
          </cell>
          <cell r="U2979" t="str">
            <v>N/T</v>
          </cell>
        </row>
        <row r="2980">
          <cell r="J2980" t="str">
            <v>FN-05-02-05-2972</v>
          </cell>
          <cell r="K2980" t="str">
            <v>SC-00828</v>
          </cell>
          <cell r="L2980" t="str">
            <v>FN-05-02-05-2972</v>
          </cell>
          <cell r="M2980" t="str">
            <v>Pares de botas Nº 42</v>
          </cell>
          <cell r="O2980" t="str">
            <v>EQUIPOS DE SEGURIDAD FUNGIBLE / NOMINABLE</v>
          </cell>
          <cell r="P2980">
            <v>5600</v>
          </cell>
          <cell r="T2980" t="str">
            <v>Bueno</v>
          </cell>
          <cell r="U2980" t="str">
            <v>N/T</v>
          </cell>
        </row>
        <row r="2981">
          <cell r="J2981" t="str">
            <v>42-05-02-02-2973</v>
          </cell>
          <cell r="K2981" t="str">
            <v>SC-00829</v>
          </cell>
          <cell r="L2981" t="str">
            <v>42-05-02-02-2973</v>
          </cell>
          <cell r="M2981" t="str">
            <v>Canasto de mimbre 60x75 cms.</v>
          </cell>
          <cell r="O2981" t="str">
            <v>EQUIPOS DE COCINA</v>
          </cell>
          <cell r="P2981">
            <v>150000</v>
          </cell>
          <cell r="T2981" t="str">
            <v>Bueno</v>
          </cell>
          <cell r="U2981" t="str">
            <v>N/T</v>
          </cell>
        </row>
        <row r="2982">
          <cell r="J2982" t="str">
            <v>42-04-07-00-2974</v>
          </cell>
          <cell r="K2982" t="str">
            <v>SC-00830</v>
          </cell>
          <cell r="L2982" t="str">
            <v>42-04-07-00-2974</v>
          </cell>
          <cell r="M2982" t="str">
            <v>Dispensador de jabón</v>
          </cell>
          <cell r="O2982" t="str">
            <v>OTROS</v>
          </cell>
          <cell r="P2982">
            <v>17000</v>
          </cell>
          <cell r="T2982" t="str">
            <v>Bueno</v>
          </cell>
          <cell r="U2982" t="str">
            <v>N/T</v>
          </cell>
        </row>
        <row r="2983">
          <cell r="J2983" t="str">
            <v>42-04-06-00-2975</v>
          </cell>
          <cell r="K2983" t="str">
            <v>SC-00831</v>
          </cell>
          <cell r="L2983" t="str">
            <v>42-04-06-00-2975</v>
          </cell>
          <cell r="M2983" t="str">
            <v>Repisa exhibidor aluminio para trofeos, 2 puertas corredizas ( Deportivo )</v>
          </cell>
          <cell r="O2983" t="str">
            <v>REPISA</v>
          </cell>
          <cell r="P2983">
            <v>76000</v>
          </cell>
          <cell r="T2983" t="str">
            <v>Bueno</v>
          </cell>
          <cell r="U2983" t="str">
            <v>N/T</v>
          </cell>
        </row>
        <row r="2984">
          <cell r="J2984" t="str">
            <v>42-04-07-00-2976</v>
          </cell>
          <cell r="K2984" t="str">
            <v>SC-00832</v>
          </cell>
          <cell r="L2984" t="str">
            <v>42-04-07-00-2976</v>
          </cell>
          <cell r="M2984" t="str">
            <v>Basurero plastico color blanco</v>
          </cell>
          <cell r="O2984" t="str">
            <v>OTROS</v>
          </cell>
          <cell r="P2984">
            <v>3000</v>
          </cell>
          <cell r="T2984" t="str">
            <v>Bueno</v>
          </cell>
          <cell r="U2984" t="str">
            <v>N/T</v>
          </cell>
        </row>
        <row r="2985">
          <cell r="J2985" t="str">
            <v>42-04-07-00-2977</v>
          </cell>
          <cell r="K2985" t="str">
            <v>SC-00833</v>
          </cell>
          <cell r="L2985" t="str">
            <v>42-04-07-00-2977</v>
          </cell>
          <cell r="M2985" t="str">
            <v>Espejo de 31 ½ x 41 ½ cms.</v>
          </cell>
          <cell r="O2985" t="str">
            <v>OTROS</v>
          </cell>
          <cell r="P2985">
            <v>10000</v>
          </cell>
          <cell r="T2985" t="str">
            <v>Bueno</v>
          </cell>
          <cell r="U2985" t="str">
            <v>N/T</v>
          </cell>
        </row>
        <row r="2986">
          <cell r="J2986" t="str">
            <v>42-04-07-00-2978</v>
          </cell>
          <cell r="K2986" t="str">
            <v>SC-00834</v>
          </cell>
          <cell r="L2986" t="str">
            <v>42-04-07-00-2978</v>
          </cell>
          <cell r="M2986" t="str">
            <v>Porta toallas</v>
          </cell>
          <cell r="O2986" t="str">
            <v>OTROS</v>
          </cell>
          <cell r="P2986">
            <v>17000</v>
          </cell>
          <cell r="T2986" t="str">
            <v>Bueno</v>
          </cell>
          <cell r="U2986" t="str">
            <v>N/T</v>
          </cell>
        </row>
        <row r="2987">
          <cell r="J2987" t="str">
            <v>42-04-07-00-2979</v>
          </cell>
          <cell r="K2987" t="str">
            <v>SC-00835</v>
          </cell>
          <cell r="L2987" t="str">
            <v>42-04-07-00-2979</v>
          </cell>
          <cell r="M2987" t="str">
            <v>Porta jabón</v>
          </cell>
          <cell r="O2987" t="str">
            <v>OTROS</v>
          </cell>
          <cell r="P2987">
            <v>17000</v>
          </cell>
          <cell r="T2987" t="str">
            <v>Bueno</v>
          </cell>
          <cell r="U2987" t="str">
            <v>N/T</v>
          </cell>
        </row>
        <row r="2988">
          <cell r="J2988" t="str">
            <v>42-04-07-00-2980</v>
          </cell>
          <cell r="K2988" t="str">
            <v>SC-00836</v>
          </cell>
          <cell r="L2988" t="str">
            <v>42-04-07-00-2980</v>
          </cell>
          <cell r="M2988" t="str">
            <v>Percha loza</v>
          </cell>
          <cell r="O2988" t="str">
            <v>OTROS</v>
          </cell>
          <cell r="P2988">
            <v>17000</v>
          </cell>
          <cell r="T2988" t="str">
            <v>Bueno</v>
          </cell>
          <cell r="U2988" t="str">
            <v>N/T</v>
          </cell>
        </row>
        <row r="2989">
          <cell r="J2989" t="str">
            <v>42-04-07-00-2981</v>
          </cell>
          <cell r="K2989" t="str">
            <v>SC-00837</v>
          </cell>
          <cell r="L2989" t="str">
            <v>42-04-07-00-2981</v>
          </cell>
          <cell r="M2989" t="str">
            <v>Porta toallas</v>
          </cell>
          <cell r="O2989" t="str">
            <v>OTROS</v>
          </cell>
          <cell r="P2989">
            <v>17000</v>
          </cell>
          <cell r="U2989" t="str">
            <v>N/T</v>
          </cell>
        </row>
        <row r="2990">
          <cell r="J2990" t="str">
            <v>42-04-07-00-2982</v>
          </cell>
          <cell r="K2990" t="str">
            <v>SC-00838</v>
          </cell>
          <cell r="L2990" t="str">
            <v>42-04-07-00-2982</v>
          </cell>
          <cell r="M2990" t="str">
            <v>Porta jabón</v>
          </cell>
          <cell r="O2990" t="str">
            <v>OTROS</v>
          </cell>
          <cell r="P2990">
            <v>17000</v>
          </cell>
          <cell r="U2990" t="str">
            <v>N/T</v>
          </cell>
        </row>
        <row r="2991">
          <cell r="J2991" t="str">
            <v>42-04-07-00-2983</v>
          </cell>
          <cell r="K2991" t="str">
            <v>SC-00839</v>
          </cell>
          <cell r="L2991" t="str">
            <v>42-04-07-00-2983</v>
          </cell>
          <cell r="M2991" t="str">
            <v>Porta confort</v>
          </cell>
          <cell r="O2991" t="str">
            <v>OTROS</v>
          </cell>
          <cell r="P2991">
            <v>17000</v>
          </cell>
          <cell r="U2991" t="str">
            <v>N/T</v>
          </cell>
        </row>
        <row r="2992">
          <cell r="J2992" t="str">
            <v>42-04-07-00-2984</v>
          </cell>
          <cell r="K2992" t="str">
            <v>SC-00840</v>
          </cell>
          <cell r="L2992" t="str">
            <v>42-04-07-00-2984</v>
          </cell>
          <cell r="M2992" t="str">
            <v>Percha madera con 4 ganchos</v>
          </cell>
          <cell r="O2992" t="str">
            <v>OTROS</v>
          </cell>
          <cell r="P2992">
            <v>10000</v>
          </cell>
          <cell r="U2992" t="str">
            <v>N/T</v>
          </cell>
        </row>
        <row r="2993">
          <cell r="J2993" t="str">
            <v>42-04-07-00-2985</v>
          </cell>
          <cell r="K2993" t="str">
            <v>SC-00841</v>
          </cell>
          <cell r="L2993" t="str">
            <v>42-04-07-00-2985</v>
          </cell>
          <cell r="M2993" t="str">
            <v>Espejos marco dorado de 31 ½ x 41 ½ cms.</v>
          </cell>
          <cell r="O2993" t="str">
            <v>OTROS</v>
          </cell>
          <cell r="P2993">
            <v>10000</v>
          </cell>
          <cell r="T2993" t="str">
            <v>Bueno</v>
          </cell>
          <cell r="U2993" t="str">
            <v>N/T</v>
          </cell>
        </row>
        <row r="2994">
          <cell r="J2994" t="str">
            <v>42-04-07-00-2986</v>
          </cell>
          <cell r="K2994" t="str">
            <v>SC-00842</v>
          </cell>
          <cell r="L2994" t="str">
            <v>42-04-07-00-2986</v>
          </cell>
          <cell r="M2994" t="str">
            <v>Porta confort</v>
          </cell>
          <cell r="O2994" t="str">
            <v>OTROS</v>
          </cell>
          <cell r="P2994">
            <v>17000</v>
          </cell>
          <cell r="T2994" t="str">
            <v>Bueno</v>
          </cell>
          <cell r="U2994" t="str">
            <v>N/T</v>
          </cell>
        </row>
        <row r="2995">
          <cell r="J2995" t="str">
            <v>42-04-07-00-2987</v>
          </cell>
          <cell r="K2995" t="str">
            <v>SC-00843</v>
          </cell>
          <cell r="L2995" t="str">
            <v>42-04-07-00-2987</v>
          </cell>
          <cell r="M2995" t="str">
            <v>Porta jabón</v>
          </cell>
          <cell r="O2995" t="str">
            <v>OTROS</v>
          </cell>
          <cell r="P2995">
            <v>17000</v>
          </cell>
          <cell r="T2995" t="str">
            <v>Bueno</v>
          </cell>
          <cell r="U2995" t="str">
            <v>N/T</v>
          </cell>
        </row>
        <row r="2996">
          <cell r="J2996" t="str">
            <v>42-04-07-00-2988</v>
          </cell>
          <cell r="K2996" t="str">
            <v>SC-00844</v>
          </cell>
          <cell r="L2996" t="str">
            <v>42-04-07-00-2988</v>
          </cell>
          <cell r="M2996" t="str">
            <v>Porta toallas</v>
          </cell>
          <cell r="O2996" t="str">
            <v>OTROS</v>
          </cell>
          <cell r="P2996">
            <v>17000</v>
          </cell>
          <cell r="T2996" t="str">
            <v>Bueno</v>
          </cell>
          <cell r="U2996" t="str">
            <v>N/T</v>
          </cell>
        </row>
        <row r="2997">
          <cell r="J2997" t="str">
            <v>42-04-07-00-2989</v>
          </cell>
          <cell r="K2997" t="str">
            <v>SC-00845</v>
          </cell>
          <cell r="L2997" t="str">
            <v>42-04-07-00-2989</v>
          </cell>
          <cell r="M2997" t="str">
            <v>Porta cortinas</v>
          </cell>
          <cell r="O2997" t="str">
            <v>OTROS</v>
          </cell>
          <cell r="P2997">
            <v>1500</v>
          </cell>
          <cell r="T2997" t="str">
            <v>Bueno</v>
          </cell>
          <cell r="U2997" t="str">
            <v>N/T</v>
          </cell>
        </row>
        <row r="2998">
          <cell r="J2998" t="str">
            <v>FN-04-07-00-2990</v>
          </cell>
          <cell r="K2998" t="str">
            <v>SC-00846</v>
          </cell>
          <cell r="L2998" t="str">
            <v>FN-04-07-00-2990</v>
          </cell>
          <cell r="M2998" t="str">
            <v>Cortinas color beige</v>
          </cell>
          <cell r="O2998" t="str">
            <v>OTROS FUNGIBLE / NOMINABLE</v>
          </cell>
          <cell r="P2998">
            <v>12000</v>
          </cell>
          <cell r="T2998" t="str">
            <v>Bueno</v>
          </cell>
          <cell r="U2998" t="str">
            <v>N/T</v>
          </cell>
        </row>
        <row r="2999">
          <cell r="J2999" t="str">
            <v>42-04-07-00-2991</v>
          </cell>
          <cell r="K2999" t="str">
            <v>SC-00847</v>
          </cell>
          <cell r="L2999" t="str">
            <v>42-04-07-00-2991</v>
          </cell>
          <cell r="M2999" t="str">
            <v>Colchón CIC</v>
          </cell>
          <cell r="O2999" t="str">
            <v>OTROS</v>
          </cell>
          <cell r="P2999">
            <v>67000</v>
          </cell>
          <cell r="T2999" t="str">
            <v>Bueno</v>
          </cell>
          <cell r="U2999" t="str">
            <v>N/T</v>
          </cell>
        </row>
        <row r="3000">
          <cell r="J3000" t="str">
            <v>42-04-07-00-2992</v>
          </cell>
          <cell r="K3000" t="str">
            <v>SC-00848</v>
          </cell>
          <cell r="L3000" t="str">
            <v>42-04-07-00-2992</v>
          </cell>
          <cell r="M3000" t="str">
            <v>Espejo de 60x40 cms. marco negro</v>
          </cell>
          <cell r="O3000" t="str">
            <v>OTROS</v>
          </cell>
          <cell r="P3000">
            <v>12000</v>
          </cell>
          <cell r="T3000" t="str">
            <v>Bueno</v>
          </cell>
          <cell r="U3000" t="str">
            <v>N/T</v>
          </cell>
        </row>
        <row r="3001">
          <cell r="J3001" t="str">
            <v>42-04-07-00-2993</v>
          </cell>
          <cell r="K3001" t="str">
            <v>SC-00849</v>
          </cell>
          <cell r="L3001" t="str">
            <v>42-04-07-00-2993</v>
          </cell>
          <cell r="M3001" t="str">
            <v>Papelero plástico</v>
          </cell>
          <cell r="O3001" t="str">
            <v>OTROS</v>
          </cell>
          <cell r="P3001">
            <v>3000</v>
          </cell>
          <cell r="T3001" t="str">
            <v>Bueno</v>
          </cell>
          <cell r="U3001" t="str">
            <v>N/T</v>
          </cell>
        </row>
        <row r="3002">
          <cell r="J3002" t="str">
            <v>42-04-07-00-2994</v>
          </cell>
          <cell r="K3002" t="str">
            <v>SC-00850</v>
          </cell>
          <cell r="L3002" t="str">
            <v>42-04-07-00-2994</v>
          </cell>
          <cell r="M3002" t="str">
            <v>Porta jabón</v>
          </cell>
          <cell r="O3002" t="str">
            <v>OTROS</v>
          </cell>
          <cell r="P3002">
            <v>17000</v>
          </cell>
          <cell r="T3002" t="str">
            <v>Bueno</v>
          </cell>
          <cell r="U3002" t="str">
            <v>N/T</v>
          </cell>
        </row>
        <row r="3003">
          <cell r="J3003" t="str">
            <v>42-04-07-00-2995</v>
          </cell>
          <cell r="K3003" t="str">
            <v>SC-00851</v>
          </cell>
          <cell r="L3003" t="str">
            <v>42-04-07-00-2995</v>
          </cell>
          <cell r="M3003" t="str">
            <v>Porta confort</v>
          </cell>
          <cell r="O3003" t="str">
            <v>OTROS</v>
          </cell>
          <cell r="P3003">
            <v>17000</v>
          </cell>
          <cell r="T3003" t="str">
            <v>Bueno</v>
          </cell>
          <cell r="U3003" t="str">
            <v>N/T</v>
          </cell>
        </row>
        <row r="3004">
          <cell r="J3004" t="str">
            <v>42-04-07-00-2996</v>
          </cell>
          <cell r="K3004" t="str">
            <v>SC-00852</v>
          </cell>
          <cell r="L3004" t="str">
            <v>42-04-07-00-2996</v>
          </cell>
          <cell r="M3004" t="str">
            <v>Ducha teléfono</v>
          </cell>
          <cell r="O3004" t="str">
            <v>OTROS</v>
          </cell>
          <cell r="P3004">
            <v>12500</v>
          </cell>
          <cell r="T3004" t="str">
            <v>Bueno</v>
          </cell>
          <cell r="U3004" t="str">
            <v>N/T</v>
          </cell>
        </row>
        <row r="3005">
          <cell r="J3005" t="str">
            <v>NN-06-01-00-2997</v>
          </cell>
          <cell r="K3005" t="str">
            <v>SC-00853</v>
          </cell>
          <cell r="L3005" t="str">
            <v>NN-06-01-00-2997</v>
          </cell>
          <cell r="M3005" t="str">
            <v>Computador marca Olidata Nº ID A 2894</v>
          </cell>
          <cell r="O3005" t="str">
            <v>EQUIPOS COMPUTACIONALES Y PERIFÉRICOS EN ARRIENDO</v>
          </cell>
          <cell r="P3005">
            <v>142800</v>
          </cell>
          <cell r="T3005" t="str">
            <v>Bueno</v>
          </cell>
          <cell r="U3005" t="str">
            <v>Olidata</v>
          </cell>
        </row>
        <row r="3006">
          <cell r="J3006" t="str">
            <v>NN-06-01-00-2998</v>
          </cell>
          <cell r="K3006" t="str">
            <v>SC-00854</v>
          </cell>
          <cell r="L3006" t="str">
            <v>NN-06-01-00-2998</v>
          </cell>
          <cell r="M3006" t="str">
            <v>Monitor LCD marca Olidata 17"  Mod. 7005L11 S. 75L11N-75K2372-020957</v>
          </cell>
          <cell r="O3006" t="str">
            <v>EQUIPOS COMPUTACIONALES Y PERIFÉRICOS EN ARRIENDO</v>
          </cell>
          <cell r="P3006">
            <v>14000</v>
          </cell>
          <cell r="T3006" t="str">
            <v>Bueno</v>
          </cell>
          <cell r="U3006" t="str">
            <v>Olidata</v>
          </cell>
        </row>
        <row r="3007">
          <cell r="J3007" t="str">
            <v>NN-06-01-00-2999</v>
          </cell>
          <cell r="K3007" t="str">
            <v>SC-00855</v>
          </cell>
          <cell r="L3007" t="str">
            <v>NN-06-01-00-2999</v>
          </cell>
          <cell r="M3007" t="str">
            <v>Teclado marca Olidata Mod. K7563 Serie Nº K75630703024646</v>
          </cell>
          <cell r="O3007" t="str">
            <v>EQUIPOS COMPUTACIONALES Y PERIFÉRICOS EN ARRIENDO</v>
          </cell>
          <cell r="P3007">
            <v>4000</v>
          </cell>
          <cell r="T3007" t="str">
            <v>Bueno</v>
          </cell>
          <cell r="U3007" t="str">
            <v>Olidata</v>
          </cell>
        </row>
        <row r="3008">
          <cell r="J3008" t="str">
            <v>42-06-01-00-3000</v>
          </cell>
          <cell r="K3008" t="str">
            <v>SC-00856</v>
          </cell>
          <cell r="L3008" t="str">
            <v>42-06-01-00-3000</v>
          </cell>
          <cell r="M3008" t="str">
            <v>Mouse Optico Mod. KM-8920</v>
          </cell>
          <cell r="O3008" t="str">
            <v>EQUIPOS COMPUTACIONALES Y PERIFÉRICOS</v>
          </cell>
          <cell r="P3008">
            <v>3000</v>
          </cell>
          <cell r="T3008" t="str">
            <v>Bueno</v>
          </cell>
          <cell r="U3008" t="str">
            <v>KM</v>
          </cell>
        </row>
        <row r="3009">
          <cell r="J3009" t="str">
            <v>42-05-01-01-3001</v>
          </cell>
          <cell r="K3009" t="str">
            <v>SC-00857</v>
          </cell>
          <cell r="L3009" t="str">
            <v>42-05-01-01-3001</v>
          </cell>
          <cell r="M3009" t="str">
            <v>Porta timbres metálico color rojo</v>
          </cell>
          <cell r="O3009" t="str">
            <v>EQUIPO DE OFICINA</v>
          </cell>
          <cell r="P3009">
            <v>12000</v>
          </cell>
          <cell r="T3009" t="str">
            <v>Bueno</v>
          </cell>
          <cell r="U3009" t="str">
            <v>N/T</v>
          </cell>
        </row>
        <row r="3010">
          <cell r="J3010" t="str">
            <v>42-05-01-01-3002</v>
          </cell>
          <cell r="K3010" t="str">
            <v>SC-00858</v>
          </cell>
          <cell r="L3010" t="str">
            <v>42-05-01-01-3002</v>
          </cell>
          <cell r="M3010" t="str">
            <v>Porta Scotch grande color negro</v>
          </cell>
          <cell r="O3010" t="str">
            <v>EQUIPO DE OFICINA</v>
          </cell>
          <cell r="P3010">
            <v>3000</v>
          </cell>
          <cell r="T3010" t="str">
            <v>Bueno</v>
          </cell>
          <cell r="U3010" t="str">
            <v>N/T</v>
          </cell>
        </row>
        <row r="3011">
          <cell r="J3011" t="str">
            <v>42-04-07-00-3003</v>
          </cell>
          <cell r="K3011" t="str">
            <v>SC-00859</v>
          </cell>
          <cell r="L3011" t="str">
            <v>42-04-07-00-3003</v>
          </cell>
          <cell r="M3011" t="str">
            <v>Basurero metálico</v>
          </cell>
          <cell r="O3011" t="str">
            <v>OTROS</v>
          </cell>
          <cell r="P3011">
            <v>3000</v>
          </cell>
          <cell r="T3011" t="str">
            <v>Bueno</v>
          </cell>
          <cell r="U3011" t="str">
            <v>N/T</v>
          </cell>
        </row>
        <row r="3012">
          <cell r="J3012" t="str">
            <v>42-04-07-00-3004</v>
          </cell>
          <cell r="K3012" t="str">
            <v>SC-00860</v>
          </cell>
          <cell r="L3012" t="str">
            <v>42-04-07-00-3004</v>
          </cell>
          <cell r="M3012" t="str">
            <v>Soporte cortina</v>
          </cell>
          <cell r="O3012" t="str">
            <v>OTROS</v>
          </cell>
          <cell r="P3012">
            <v>1500</v>
          </cell>
          <cell r="T3012" t="str">
            <v>Bueno</v>
          </cell>
          <cell r="U3012" t="str">
            <v>N/T</v>
          </cell>
        </row>
        <row r="3013">
          <cell r="J3013" t="str">
            <v>42-04-07-00-3005</v>
          </cell>
          <cell r="K3013" t="str">
            <v>SC-00861</v>
          </cell>
          <cell r="L3013" t="str">
            <v>42-04-07-00-3005</v>
          </cell>
          <cell r="M3013" t="str">
            <v>Cortinas color verde</v>
          </cell>
          <cell r="O3013" t="str">
            <v>OTROS</v>
          </cell>
          <cell r="P3013">
            <v>12000</v>
          </cell>
          <cell r="T3013" t="str">
            <v>Bueno</v>
          </cell>
          <cell r="U3013" t="str">
            <v>N/T</v>
          </cell>
        </row>
        <row r="3014">
          <cell r="J3014" t="str">
            <v>42-05-01-01-3006</v>
          </cell>
          <cell r="K3014" t="str">
            <v>SC-00862</v>
          </cell>
          <cell r="L3014" t="str">
            <v>42-05-01-01-3006</v>
          </cell>
          <cell r="M3014" t="str">
            <v>Calefactor oleogeno somela mod 2010 T.</v>
          </cell>
          <cell r="O3014" t="str">
            <v>EQUIPO DE OFICINA</v>
          </cell>
          <cell r="P3014">
            <v>20000</v>
          </cell>
          <cell r="T3014" t="str">
            <v>Bueno</v>
          </cell>
          <cell r="U3014" t="str">
            <v>Somela</v>
          </cell>
        </row>
        <row r="3015">
          <cell r="J3015" t="str">
            <v>42-05-01-01-3007</v>
          </cell>
          <cell r="K3015" t="str">
            <v>SC-00863</v>
          </cell>
          <cell r="L3015" t="str">
            <v>42-05-01-01-3007</v>
          </cell>
          <cell r="M3015" t="str">
            <v>Teléfono Telefónica Mod. Aromo S/Nº 20847932304F022006044497</v>
          </cell>
          <cell r="O3015" t="str">
            <v>EQUIPO DE OFICINA</v>
          </cell>
          <cell r="P3015">
            <v>30000</v>
          </cell>
          <cell r="T3015" t="str">
            <v>Bueno</v>
          </cell>
          <cell r="U3015" t="str">
            <v>Aromo</v>
          </cell>
        </row>
        <row r="3016">
          <cell r="J3016" t="str">
            <v>NN-06-01-00-3008</v>
          </cell>
          <cell r="K3016" t="str">
            <v>SC-00864</v>
          </cell>
          <cell r="L3016" t="str">
            <v>NN-06-01-00-3008</v>
          </cell>
          <cell r="M3016" t="str">
            <v>Computador Olidata S/Nº 011427-000001</v>
          </cell>
          <cell r="O3016" t="str">
            <v>EQUIPOS COMPUTACIONALES Y PERIFÉRICOS EN ARRIENDO</v>
          </cell>
          <cell r="P3016">
            <v>142800</v>
          </cell>
          <cell r="T3016" t="str">
            <v>Bueno</v>
          </cell>
          <cell r="U3016" t="str">
            <v>Olidata</v>
          </cell>
        </row>
        <row r="3017">
          <cell r="J3017" t="str">
            <v>NN-06-01-00-3009</v>
          </cell>
          <cell r="K3017" t="str">
            <v>SC-00865</v>
          </cell>
          <cell r="L3017" t="str">
            <v>NN-06-01-00-3009</v>
          </cell>
          <cell r="M3017" t="str">
            <v>Monitor LCD Olidata 17" Mod. W7006S-8AE2354-01360D</v>
          </cell>
          <cell r="O3017" t="str">
            <v>EQUIPOS COMPUTACIONALES Y PERIFÉRICOS EN ARRIENDO</v>
          </cell>
          <cell r="P3017">
            <v>14000</v>
          </cell>
          <cell r="T3017" t="str">
            <v>Bueno</v>
          </cell>
          <cell r="U3017" t="str">
            <v>Olidata</v>
          </cell>
        </row>
        <row r="3018">
          <cell r="J3018" t="str">
            <v>NN-06-01-00-3010</v>
          </cell>
          <cell r="K3018" t="str">
            <v>SC-00866</v>
          </cell>
          <cell r="L3018" t="str">
            <v>NN-06-01-00-3010</v>
          </cell>
          <cell r="M3018" t="str">
            <v>Teclado Olidata Mod. K 5108 S/Nº K510080903012191</v>
          </cell>
          <cell r="O3018" t="str">
            <v>EQUIPOS COMPUTACIONALES Y PERIFÉRICOS EN ARRIENDO</v>
          </cell>
          <cell r="P3018">
            <v>4000</v>
          </cell>
          <cell r="T3018" t="str">
            <v>Bueno</v>
          </cell>
          <cell r="U3018" t="str">
            <v>Olidata</v>
          </cell>
        </row>
        <row r="3019">
          <cell r="J3019" t="str">
            <v>NN-06-01-00-3011</v>
          </cell>
          <cell r="K3019" t="str">
            <v>SC-00867</v>
          </cell>
          <cell r="L3019" t="str">
            <v>NN-06-01-00-3011</v>
          </cell>
          <cell r="M3019" t="str">
            <v>Mouse optico Olidata Mod. KM 8942</v>
          </cell>
          <cell r="O3019" t="str">
            <v>EQUIPOS COMPUTACIONALES Y PERIFÉRICOS EN ARRIENDO</v>
          </cell>
          <cell r="P3019">
            <v>3000</v>
          </cell>
          <cell r="T3019" t="str">
            <v>Bueno</v>
          </cell>
          <cell r="U3019" t="str">
            <v>Olidata</v>
          </cell>
        </row>
        <row r="3020">
          <cell r="J3020" t="str">
            <v>42-05-01-01-3012</v>
          </cell>
          <cell r="K3020" t="str">
            <v>SC-00868</v>
          </cell>
          <cell r="L3020" t="str">
            <v>42-05-01-01-3012</v>
          </cell>
          <cell r="M3020" t="str">
            <v>Corchetera marca Torre color rojo/negro</v>
          </cell>
          <cell r="O3020" t="str">
            <v>EQUIPO DE OFICINA</v>
          </cell>
          <cell r="P3020">
            <v>3500</v>
          </cell>
          <cell r="T3020" t="str">
            <v>Bueno</v>
          </cell>
          <cell r="U3020" t="str">
            <v>torre</v>
          </cell>
        </row>
        <row r="3021">
          <cell r="J3021" t="str">
            <v>42-04-07-00-3013</v>
          </cell>
          <cell r="K3021" t="str">
            <v>SC-00869</v>
          </cell>
          <cell r="L3021" t="str">
            <v>42-04-07-00-3013</v>
          </cell>
          <cell r="M3021" t="str">
            <v>Basurero</v>
          </cell>
          <cell r="O3021" t="str">
            <v>OTROS</v>
          </cell>
          <cell r="P3021">
            <v>3000</v>
          </cell>
          <cell r="T3021" t="str">
            <v>Bueno</v>
          </cell>
          <cell r="U3021" t="str">
            <v>N/T</v>
          </cell>
        </row>
        <row r="3022">
          <cell r="J3022" t="str">
            <v>NN-06-01-00-3014</v>
          </cell>
          <cell r="K3022" t="str">
            <v>SC-00870</v>
          </cell>
          <cell r="L3022" t="str">
            <v>NN-06-01-00-3014</v>
          </cell>
          <cell r="M3022" t="str">
            <v>Computador Olidata ID Nº A2605 S/Nº 008920-000355</v>
          </cell>
          <cell r="O3022" t="str">
            <v>EQUIPOS COMPUTACIONALES Y PERIFÉRICOS EN ARRIENDO</v>
          </cell>
          <cell r="P3022">
            <v>142800</v>
          </cell>
          <cell r="T3022" t="str">
            <v>Bueno</v>
          </cell>
          <cell r="U3022" t="str">
            <v>Olidata</v>
          </cell>
        </row>
        <row r="3023">
          <cell r="J3023" t="str">
            <v>NN-06-01-00-3015</v>
          </cell>
          <cell r="K3023" t="str">
            <v>SC-00871</v>
          </cell>
          <cell r="L3023" t="str">
            <v>NN-06-01-00-3015</v>
          </cell>
          <cell r="M3023" t="str">
            <v>Monitor LCD Olidata 17" Mod. 7005L11 S/Nº 75L11N-75K2372-01874B</v>
          </cell>
          <cell r="O3023" t="str">
            <v>EQUIPOS COMPUTACIONALES Y PERIFÉRICOS EN ARRIENDO</v>
          </cell>
          <cell r="P3023">
            <v>14000</v>
          </cell>
          <cell r="T3023" t="str">
            <v>Bueno</v>
          </cell>
          <cell r="U3023" t="str">
            <v>Olidata</v>
          </cell>
        </row>
        <row r="3024">
          <cell r="J3024" t="str">
            <v>NN-06-01-00-3016</v>
          </cell>
          <cell r="K3024" t="str">
            <v>SC-00872</v>
          </cell>
          <cell r="L3024" t="str">
            <v>NN-06-01-00-3016</v>
          </cell>
          <cell r="M3024" t="str">
            <v>Teclado Olidata Mod. K 7563 S/Nº K75630703004127</v>
          </cell>
          <cell r="O3024" t="str">
            <v>EQUIPOS COMPUTACIONALES Y PERIFÉRICOS EN ARRIENDO</v>
          </cell>
          <cell r="P3024">
            <v>4000</v>
          </cell>
          <cell r="T3024" t="str">
            <v>Bueno</v>
          </cell>
          <cell r="U3024" t="str">
            <v>Olidata</v>
          </cell>
        </row>
        <row r="3025">
          <cell r="J3025" t="str">
            <v>NN-06-01-00-3017</v>
          </cell>
          <cell r="K3025" t="str">
            <v>SC-00873</v>
          </cell>
          <cell r="L3025" t="str">
            <v>NN-06-01-00-3017</v>
          </cell>
          <cell r="M3025" t="str">
            <v>Mouse optico Olidata Mod. KM 8920</v>
          </cell>
          <cell r="O3025" t="str">
            <v>EQUIPOS COMPUTACIONALES Y PERIFÉRICOS EN ARRIENDO</v>
          </cell>
          <cell r="P3025">
            <v>3000</v>
          </cell>
          <cell r="T3025" t="str">
            <v>Bueno</v>
          </cell>
          <cell r="U3025" t="str">
            <v>Olidata</v>
          </cell>
        </row>
        <row r="3026">
          <cell r="J3026" t="str">
            <v>42-04-07-00-3018</v>
          </cell>
          <cell r="K3026" t="str">
            <v>SC-00874</v>
          </cell>
          <cell r="L3026" t="str">
            <v>42-04-07-00-3018</v>
          </cell>
          <cell r="M3026" t="str">
            <v>Basurero metálico c/tapa y pedal</v>
          </cell>
          <cell r="O3026" t="str">
            <v>OTROS</v>
          </cell>
          <cell r="P3026">
            <v>15000</v>
          </cell>
          <cell r="T3026" t="str">
            <v>Bueno</v>
          </cell>
          <cell r="U3026" t="str">
            <v>N/T</v>
          </cell>
        </row>
        <row r="3027">
          <cell r="J3027" t="str">
            <v>42-05-01-01-3019</v>
          </cell>
          <cell r="K3027" t="str">
            <v>SC-00875</v>
          </cell>
          <cell r="L3027" t="str">
            <v>42-05-01-01-3019</v>
          </cell>
          <cell r="M3027" t="str">
            <v>Corchetera Torre negro!roja</v>
          </cell>
          <cell r="O3027" t="str">
            <v>EQUIPO DE OFICINA</v>
          </cell>
          <cell r="P3027">
            <v>3000</v>
          </cell>
          <cell r="T3027" t="str">
            <v>Bueno</v>
          </cell>
          <cell r="U3027" t="str">
            <v>Torre</v>
          </cell>
        </row>
        <row r="3028">
          <cell r="J3028" t="str">
            <v>42-05-01-01-3020</v>
          </cell>
          <cell r="K3028" t="str">
            <v>SC-00876</v>
          </cell>
          <cell r="L3028" t="str">
            <v>42-05-01-01-3020</v>
          </cell>
          <cell r="M3028" t="str">
            <v>Porta scotch grande color azul</v>
          </cell>
          <cell r="O3028" t="str">
            <v>EQUIPO DE OFICINA</v>
          </cell>
          <cell r="P3028">
            <v>5000</v>
          </cell>
          <cell r="T3028" t="str">
            <v>Bueno</v>
          </cell>
          <cell r="U3028" t="str">
            <v>N/T</v>
          </cell>
        </row>
        <row r="3029">
          <cell r="J3029" t="str">
            <v>42-05-02-01-3021</v>
          </cell>
          <cell r="K3029" t="str">
            <v>SC-00877</v>
          </cell>
          <cell r="L3029" t="str">
            <v>42-05-02-01-3021</v>
          </cell>
          <cell r="M3029" t="str">
            <v>Monitor GPS Navman MDT 860-MK2 S/Nº 0809E11030066</v>
          </cell>
          <cell r="O3029" t="str">
            <v>EQUIPOS CLINICOS</v>
          </cell>
          <cell r="P3029">
            <v>289804</v>
          </cell>
          <cell r="T3029" t="str">
            <v>Bueno</v>
          </cell>
          <cell r="U3029" t="str">
            <v>Navman</v>
          </cell>
        </row>
        <row r="3030">
          <cell r="J3030" t="str">
            <v>42-03-02-00-3022</v>
          </cell>
          <cell r="K3030" t="str">
            <v>SC-00878</v>
          </cell>
          <cell r="L3030" t="str">
            <v>42-03-02-00-3022</v>
          </cell>
          <cell r="M3030" t="str">
            <v>Gata Hidráulica</v>
          </cell>
          <cell r="O3030" t="str">
            <v>EQUIPOS DE VEHICULO</v>
          </cell>
          <cell r="P3030">
            <v>5600</v>
          </cell>
          <cell r="T3030" t="str">
            <v>Bueno</v>
          </cell>
          <cell r="U3030" t="str">
            <v>N/T</v>
          </cell>
        </row>
        <row r="3031">
          <cell r="J3031" t="str">
            <v>42-05-02-05-3023</v>
          </cell>
          <cell r="K3031" t="str">
            <v>SC-00879</v>
          </cell>
          <cell r="L3031" t="str">
            <v>42-05-02-05-3023</v>
          </cell>
          <cell r="M3031" t="str">
            <v>Extintor incendio tipo Dioxido de Carbono de 4 Kgs.</v>
          </cell>
          <cell r="O3031" t="str">
            <v>EQUIPOS DE SEGURIDAD</v>
          </cell>
          <cell r="P3031">
            <v>25000</v>
          </cell>
          <cell r="T3031" t="str">
            <v>Bueno</v>
          </cell>
          <cell r="U3031" t="str">
            <v>N/T</v>
          </cell>
        </row>
        <row r="3032">
          <cell r="J3032" t="str">
            <v>FN-03-02-00-3024</v>
          </cell>
          <cell r="K3032" t="str">
            <v>SC-00880</v>
          </cell>
          <cell r="L3032" t="str">
            <v>FN-03-02-00-3024</v>
          </cell>
          <cell r="M3032" t="str">
            <v>Limpia Parabrisas</v>
          </cell>
          <cell r="O3032" t="str">
            <v>EQUIPOS DE VEHICULO FUNGIBLE / NOMINABLE</v>
          </cell>
          <cell r="P3032">
            <v>5600</v>
          </cell>
          <cell r="T3032" t="str">
            <v>Bueno</v>
          </cell>
          <cell r="U3032" t="str">
            <v>N/T</v>
          </cell>
        </row>
        <row r="3033">
          <cell r="J3033" t="str">
            <v>42-05-02-06-3025</v>
          </cell>
          <cell r="K3033" t="str">
            <v>SC-00881</v>
          </cell>
          <cell r="L3033" t="str">
            <v>42-05-02-06-3025</v>
          </cell>
          <cell r="M3033" t="str">
            <v>Llave de rueda con barrote</v>
          </cell>
          <cell r="O3033" t="str">
            <v>HERRAMIENTAS</v>
          </cell>
          <cell r="P3033">
            <v>5600</v>
          </cell>
          <cell r="T3033" t="str">
            <v>Bueno</v>
          </cell>
          <cell r="U3033" t="str">
            <v>N/T</v>
          </cell>
        </row>
        <row r="3034">
          <cell r="J3034" t="str">
            <v>42-03-02-00-3026</v>
          </cell>
          <cell r="K3034" t="str">
            <v>SC-00882</v>
          </cell>
          <cell r="L3034" t="str">
            <v>42-03-02-00-3026</v>
          </cell>
          <cell r="M3034" t="str">
            <v>Llaves de contacto</v>
          </cell>
          <cell r="O3034" t="str">
            <v>EQUIPOS DE VEHICULO</v>
          </cell>
          <cell r="P3034">
            <v>5600</v>
          </cell>
          <cell r="T3034" t="str">
            <v>Bueno</v>
          </cell>
          <cell r="U3034" t="str">
            <v>N/T</v>
          </cell>
        </row>
        <row r="3035">
          <cell r="J3035" t="str">
            <v>42-03-02-00-3027</v>
          </cell>
          <cell r="K3035" t="str">
            <v>SC-00883</v>
          </cell>
          <cell r="L3035" t="str">
            <v>42-03-02-00-3027</v>
          </cell>
          <cell r="M3035" t="str">
            <v>Aro cromado con estrella</v>
          </cell>
          <cell r="O3035" t="str">
            <v>EQUIPOS DE VEHICULO</v>
          </cell>
          <cell r="P3035">
            <v>5600</v>
          </cell>
          <cell r="T3035" t="str">
            <v>Bueno</v>
          </cell>
          <cell r="U3035" t="str">
            <v>N/T</v>
          </cell>
        </row>
        <row r="3036">
          <cell r="J3036" t="str">
            <v>FN-03-02-00-3028</v>
          </cell>
          <cell r="K3036" t="str">
            <v>SC-00884</v>
          </cell>
          <cell r="L3036" t="str">
            <v>FN-03-02-00-3028</v>
          </cell>
          <cell r="M3036" t="str">
            <v>Triángulos refractantes</v>
          </cell>
          <cell r="O3036" t="str">
            <v>EQUIPOS DE VEHICULO FUNGIBLE / NOMINABLE</v>
          </cell>
          <cell r="P3036">
            <v>5600</v>
          </cell>
          <cell r="T3036" t="str">
            <v>Bueno</v>
          </cell>
          <cell r="U3036" t="str">
            <v>N/T</v>
          </cell>
        </row>
        <row r="3037">
          <cell r="J3037" t="str">
            <v>42-03-02-00-3029</v>
          </cell>
          <cell r="K3037" t="str">
            <v>SC-00885</v>
          </cell>
          <cell r="L3037" t="str">
            <v>42-03-02-00-3029</v>
          </cell>
          <cell r="M3037" t="str">
            <v>Barrote Gata</v>
          </cell>
          <cell r="O3037" t="str">
            <v>EQUIPOS DE VEHICULO</v>
          </cell>
          <cell r="P3037">
            <v>5600</v>
          </cell>
          <cell r="T3037" t="str">
            <v>Bueno</v>
          </cell>
          <cell r="U3037" t="str">
            <v>N/T</v>
          </cell>
        </row>
        <row r="3038">
          <cell r="J3038" t="str">
            <v>42-03-01-00-3030</v>
          </cell>
          <cell r="K3038" t="str">
            <v>SC-00886</v>
          </cell>
          <cell r="L3038" t="str">
            <v>42-03-01-00-3030</v>
          </cell>
          <cell r="M3038" t="str">
            <v>Neumático de repuesto</v>
          </cell>
          <cell r="O3038" t="str">
            <v>REPUESTOS</v>
          </cell>
          <cell r="P3038">
            <v>33000</v>
          </cell>
          <cell r="T3038" t="str">
            <v>Bueno</v>
          </cell>
          <cell r="U3038" t="str">
            <v>N/T</v>
          </cell>
        </row>
        <row r="3039">
          <cell r="J3039" t="str">
            <v>FN-03-02-00-3031</v>
          </cell>
          <cell r="K3039" t="str">
            <v>SC-00887</v>
          </cell>
          <cell r="L3039" t="str">
            <v>FN-03-02-00-3031</v>
          </cell>
          <cell r="M3039" t="str">
            <v>Espejos exteriores</v>
          </cell>
          <cell r="O3039" t="str">
            <v>EQUIPOS DE VEHICULO FUNGIBLE / NOMINABLE</v>
          </cell>
          <cell r="P3039">
            <v>5600</v>
          </cell>
          <cell r="T3039" t="str">
            <v>Bueno</v>
          </cell>
          <cell r="U3039" t="str">
            <v>N/T</v>
          </cell>
        </row>
        <row r="3040">
          <cell r="J3040" t="str">
            <v>42-05-02-06-3032</v>
          </cell>
          <cell r="K3040" t="str">
            <v>SC-00888</v>
          </cell>
          <cell r="L3040" t="str">
            <v>42-05-02-06-3032</v>
          </cell>
          <cell r="M3040" t="str">
            <v>Llave ajustable</v>
          </cell>
          <cell r="O3040" t="str">
            <v>HERRAMIENTAS</v>
          </cell>
          <cell r="P3040">
            <v>5600</v>
          </cell>
          <cell r="T3040" t="str">
            <v>Bueno</v>
          </cell>
          <cell r="U3040" t="str">
            <v>N/T</v>
          </cell>
        </row>
        <row r="3041">
          <cell r="J3041" t="str">
            <v>FN-05-02-06-3033</v>
          </cell>
          <cell r="K3041" t="str">
            <v>SC-00889</v>
          </cell>
          <cell r="L3041" t="str">
            <v>FN-05-02-06-3033</v>
          </cell>
          <cell r="M3041" t="str">
            <v>Llaves de punta</v>
          </cell>
          <cell r="O3041" t="str">
            <v>HERRAMIENTAS FUNGIBLE / NOMINABLE</v>
          </cell>
          <cell r="P3041">
            <v>5600</v>
          </cell>
          <cell r="T3041" t="str">
            <v>Bueno</v>
          </cell>
          <cell r="U3041" t="str">
            <v>N/T</v>
          </cell>
        </row>
        <row r="3042">
          <cell r="J3042" t="str">
            <v>42-05-02-06-3034</v>
          </cell>
          <cell r="K3042" t="str">
            <v>SC-00890</v>
          </cell>
          <cell r="L3042" t="str">
            <v>42-05-02-06-3034</v>
          </cell>
          <cell r="M3042" t="str">
            <v>Llaves hallen 12 mm</v>
          </cell>
          <cell r="O3042" t="str">
            <v>HERRAMIENTAS</v>
          </cell>
          <cell r="P3042">
            <v>5600</v>
          </cell>
          <cell r="T3042" t="str">
            <v>Bueno</v>
          </cell>
          <cell r="U3042" t="str">
            <v>N/T</v>
          </cell>
        </row>
        <row r="3043">
          <cell r="J3043" t="str">
            <v>FN-05-02-06-3035</v>
          </cell>
          <cell r="K3043" t="str">
            <v>SC-00891</v>
          </cell>
          <cell r="L3043" t="str">
            <v>FN-05-02-06-3035</v>
          </cell>
          <cell r="M3043" t="str">
            <v>Llaves tubo</v>
          </cell>
          <cell r="O3043" t="str">
            <v>HERRAMIENTAS FUNGIBLE / NOMINABLE</v>
          </cell>
          <cell r="P3043">
            <v>5600</v>
          </cell>
          <cell r="T3043" t="str">
            <v>Bueno</v>
          </cell>
          <cell r="U3043" t="str">
            <v>N/T</v>
          </cell>
        </row>
        <row r="3044">
          <cell r="J3044" t="str">
            <v>42-05-02-06-3036</v>
          </cell>
          <cell r="K3044" t="str">
            <v>SC-00892</v>
          </cell>
          <cell r="L3044" t="str">
            <v>42-05-02-06-3036</v>
          </cell>
          <cell r="M3044" t="str">
            <v>Martillo</v>
          </cell>
          <cell r="O3044" t="str">
            <v>HERRAMIENTAS</v>
          </cell>
          <cell r="P3044">
            <v>5600</v>
          </cell>
          <cell r="T3044" t="str">
            <v>Bueno</v>
          </cell>
          <cell r="U3044" t="str">
            <v>N/T</v>
          </cell>
        </row>
        <row r="3045">
          <cell r="J3045" t="str">
            <v>42-05-02-06-3037</v>
          </cell>
          <cell r="K3045" t="str">
            <v>SC-00893</v>
          </cell>
          <cell r="L3045" t="str">
            <v>42-05-02-06-3037</v>
          </cell>
          <cell r="M3045" t="str">
            <v>Alicate</v>
          </cell>
          <cell r="O3045" t="str">
            <v>HERRAMIENTAS</v>
          </cell>
          <cell r="P3045">
            <v>5600</v>
          </cell>
          <cell r="T3045" t="str">
            <v>Bueno</v>
          </cell>
          <cell r="U3045" t="str">
            <v>N/T</v>
          </cell>
        </row>
        <row r="3046">
          <cell r="J3046" t="str">
            <v>FN-05-02-06-3038</v>
          </cell>
          <cell r="K3046" t="str">
            <v>SC-00894</v>
          </cell>
          <cell r="L3046" t="str">
            <v>FN-05-02-06-3038</v>
          </cell>
          <cell r="M3046" t="str">
            <v>Atornilladores paleta</v>
          </cell>
          <cell r="O3046" t="str">
            <v>HERRAMIENTAS FUNGIBLE / NOMINABLE</v>
          </cell>
          <cell r="P3046">
            <v>5600</v>
          </cell>
          <cell r="T3046" t="str">
            <v>Bueno</v>
          </cell>
          <cell r="U3046" t="str">
            <v>N/T</v>
          </cell>
        </row>
        <row r="3047">
          <cell r="J3047" t="str">
            <v>42-03-02-00-3039</v>
          </cell>
          <cell r="K3047" t="str">
            <v>SC-00895</v>
          </cell>
          <cell r="L3047" t="str">
            <v>42-03-02-00-3039</v>
          </cell>
          <cell r="M3047" t="str">
            <v>Asiento longitudinal</v>
          </cell>
          <cell r="N3047">
            <v>1</v>
          </cell>
          <cell r="O3047" t="str">
            <v>EQUIPOS DE VEHICULO</v>
          </cell>
          <cell r="P3047">
            <v>30000</v>
          </cell>
          <cell r="T3047" t="str">
            <v>Bueno</v>
          </cell>
          <cell r="U3047" t="str">
            <v>N/T</v>
          </cell>
        </row>
        <row r="3048">
          <cell r="J3048" t="str">
            <v>42-05-02-01-3040</v>
          </cell>
          <cell r="K3048" t="str">
            <v>SC-00896</v>
          </cell>
          <cell r="L3048" t="str">
            <v>42-05-02-01-3040</v>
          </cell>
          <cell r="M3048" t="str">
            <v>Camilla Ferno Washington, modelo 25</v>
          </cell>
          <cell r="N3048">
            <v>1</v>
          </cell>
          <cell r="O3048" t="str">
            <v>EQUIPOS CLINICOS</v>
          </cell>
          <cell r="P3048">
            <v>110500</v>
          </cell>
          <cell r="T3048" t="str">
            <v>Bueno</v>
          </cell>
          <cell r="U3048" t="str">
            <v>N/T</v>
          </cell>
        </row>
        <row r="3049">
          <cell r="J3049" t="str">
            <v>42-03-02-00-3041</v>
          </cell>
          <cell r="K3049" t="str">
            <v>SC-00897</v>
          </cell>
          <cell r="L3049" t="str">
            <v>42-03-02-00-3041</v>
          </cell>
          <cell r="M3049" t="str">
            <v>Ducto de calefacción Ext. Cab</v>
          </cell>
          <cell r="N3049">
            <v>1</v>
          </cell>
          <cell r="O3049" t="str">
            <v>EQUIPOS DE VEHICULO</v>
          </cell>
          <cell r="P3049">
            <v>30000</v>
          </cell>
          <cell r="T3049" t="str">
            <v>Bueno</v>
          </cell>
          <cell r="U3049" t="str">
            <v>N/T</v>
          </cell>
        </row>
        <row r="3050">
          <cell r="J3050" t="str">
            <v>42-03-02-00-3042</v>
          </cell>
          <cell r="K3050" t="str">
            <v>SC-00898</v>
          </cell>
          <cell r="L3050" t="str">
            <v>42-03-02-00-3042</v>
          </cell>
          <cell r="M3050" t="str">
            <v>Ventilador oscilante 12 Volt</v>
          </cell>
          <cell r="O3050" t="str">
            <v>EQUIPOS DE VEHICULO</v>
          </cell>
          <cell r="P3050">
            <v>36452</v>
          </cell>
          <cell r="T3050" t="str">
            <v>Bueno</v>
          </cell>
          <cell r="U3050" t="str">
            <v>N/T</v>
          </cell>
        </row>
        <row r="3051">
          <cell r="J3051" t="str">
            <v>42-03-02-00-3043</v>
          </cell>
          <cell r="K3051" t="str">
            <v>SC-00899</v>
          </cell>
          <cell r="L3051" t="str">
            <v>42-03-02-00-3043</v>
          </cell>
          <cell r="M3051" t="str">
            <v>Foco iluminación acceso trasera</v>
          </cell>
          <cell r="O3051" t="str">
            <v>EQUIPOS DE VEHICULO</v>
          </cell>
          <cell r="P3051">
            <v>50000</v>
          </cell>
          <cell r="T3051" t="str">
            <v>Bueno</v>
          </cell>
          <cell r="U3051" t="str">
            <v>N/T</v>
          </cell>
        </row>
        <row r="3052">
          <cell r="J3052" t="str">
            <v>42-03-02-00-3044</v>
          </cell>
          <cell r="K3052" t="str">
            <v>SC-00900</v>
          </cell>
          <cell r="L3052" t="str">
            <v>42-03-02-00-3044</v>
          </cell>
          <cell r="M3052" t="str">
            <v>Sirena electrónica Federal Signa</v>
          </cell>
          <cell r="O3052" t="str">
            <v>EQUIPOS DE VEHICULO</v>
          </cell>
          <cell r="P3052">
            <v>165374</v>
          </cell>
          <cell r="T3052" t="str">
            <v>Bueno</v>
          </cell>
          <cell r="U3052" t="str">
            <v>N/T</v>
          </cell>
        </row>
        <row r="3053">
          <cell r="J3053" t="str">
            <v>42-03-02-00-3045</v>
          </cell>
          <cell r="K3053" t="str">
            <v>SC-00901</v>
          </cell>
          <cell r="L3053" t="str">
            <v>42-03-02-00-3045</v>
          </cell>
          <cell r="M3053" t="str">
            <v>Contracabina c/ ventana corrediza</v>
          </cell>
          <cell r="O3053" t="str">
            <v>EQUIPOS DE VEHICULO</v>
          </cell>
          <cell r="P3053">
            <v>150000</v>
          </cell>
          <cell r="T3053" t="str">
            <v>Bueno</v>
          </cell>
          <cell r="U3053" t="str">
            <v>N/T</v>
          </cell>
        </row>
        <row r="3054">
          <cell r="J3054" t="str">
            <v>FN-03-02-00-3046</v>
          </cell>
          <cell r="K3054" t="str">
            <v>SC-00902</v>
          </cell>
          <cell r="L3054" t="str">
            <v>FN-03-02-00-3046</v>
          </cell>
          <cell r="M3054" t="str">
            <v>Pasamanos zincados</v>
          </cell>
          <cell r="N3054">
            <v>1</v>
          </cell>
          <cell r="O3054" t="str">
            <v>EQUIPOS DE VEHICULO FUNGIBLE / NOMINABLE</v>
          </cell>
          <cell r="P3054">
            <v>12000</v>
          </cell>
          <cell r="T3054" t="str">
            <v>Bueno</v>
          </cell>
          <cell r="U3054" t="str">
            <v>N/T</v>
          </cell>
        </row>
        <row r="3055">
          <cell r="J3055" t="str">
            <v>42-05-02-01-3047</v>
          </cell>
          <cell r="K3055" t="str">
            <v>SC-00903</v>
          </cell>
          <cell r="L3055" t="str">
            <v>42-05-02-01-3047</v>
          </cell>
          <cell r="M3055" t="str">
            <v>Tabla espinal adulto</v>
          </cell>
          <cell r="O3055" t="str">
            <v>EQUIPOS CLINICOS</v>
          </cell>
          <cell r="P3055">
            <v>72900</v>
          </cell>
          <cell r="T3055" t="str">
            <v>Bueno</v>
          </cell>
          <cell r="U3055" t="str">
            <v>N/T</v>
          </cell>
        </row>
        <row r="3056">
          <cell r="J3056" t="str">
            <v>42-03-02-00-3048</v>
          </cell>
          <cell r="K3056" t="str">
            <v>SC-00904</v>
          </cell>
          <cell r="L3056" t="str">
            <v>42-03-02-00-3048</v>
          </cell>
          <cell r="M3056" t="str">
            <v>Pisadera trasera</v>
          </cell>
          <cell r="N3056">
            <v>1</v>
          </cell>
          <cell r="O3056" t="str">
            <v>EQUIPOS DE VEHICULO</v>
          </cell>
          <cell r="P3056">
            <v>50000</v>
          </cell>
          <cell r="T3056" t="str">
            <v>Bueno</v>
          </cell>
          <cell r="U3056" t="str">
            <v>N/T</v>
          </cell>
        </row>
        <row r="3057">
          <cell r="J3057" t="str">
            <v>42-03-02-00-3049</v>
          </cell>
          <cell r="K3057" t="str">
            <v>SC-00905</v>
          </cell>
          <cell r="L3057" t="str">
            <v>42-03-02-00-3049</v>
          </cell>
          <cell r="M3057" t="str">
            <v>Caja porta drogas</v>
          </cell>
          <cell r="O3057" t="str">
            <v>EQUIPOS DE VEHICULO</v>
          </cell>
          <cell r="P3057">
            <v>60000</v>
          </cell>
          <cell r="T3057" t="str">
            <v>Bueno</v>
          </cell>
          <cell r="U3057" t="str">
            <v>N/T</v>
          </cell>
        </row>
        <row r="3058">
          <cell r="J3058" t="str">
            <v>42-05-02-01-3050</v>
          </cell>
          <cell r="K3058" t="str">
            <v>SC-00906</v>
          </cell>
          <cell r="L3058" t="str">
            <v>42-05-02-01-3050</v>
          </cell>
          <cell r="M3058" t="str">
            <v>Inmovilizador de cabeza</v>
          </cell>
          <cell r="O3058" t="str">
            <v>EQUIPOS CLINICOS</v>
          </cell>
          <cell r="P3058">
            <v>35000</v>
          </cell>
          <cell r="T3058" t="str">
            <v>Bueno</v>
          </cell>
          <cell r="U3058" t="str">
            <v>N/T</v>
          </cell>
        </row>
        <row r="3059">
          <cell r="J3059" t="str">
            <v>42-03-02-00-3051</v>
          </cell>
          <cell r="K3059" t="str">
            <v>SC-00907</v>
          </cell>
          <cell r="L3059" t="str">
            <v>42-03-02-00-3051</v>
          </cell>
          <cell r="M3059" t="str">
            <v>Parlante de 100 w</v>
          </cell>
          <cell r="N3059">
            <v>1</v>
          </cell>
          <cell r="O3059" t="str">
            <v>EQUIPOS DE VEHICULO</v>
          </cell>
          <cell r="P3059">
            <v>25000</v>
          </cell>
          <cell r="T3059" t="str">
            <v>Bueno</v>
          </cell>
          <cell r="U3059" t="str">
            <v>N/T</v>
          </cell>
        </row>
        <row r="3060">
          <cell r="J3060" t="str">
            <v>FN-03-02-00-3052</v>
          </cell>
          <cell r="K3060" t="str">
            <v>SC-00908</v>
          </cell>
          <cell r="L3060" t="str">
            <v>FN-03-02-00-3052</v>
          </cell>
          <cell r="M3060" t="str">
            <v>Pasamanos flexibles</v>
          </cell>
          <cell r="N3060">
            <v>1</v>
          </cell>
          <cell r="O3060" t="str">
            <v>EQUIPOS DE VEHICULO FUNGIBLE / NOMINABLE</v>
          </cell>
          <cell r="P3060">
            <v>15000</v>
          </cell>
          <cell r="T3060" t="str">
            <v>Bueno</v>
          </cell>
          <cell r="U3060" t="str">
            <v>N/T</v>
          </cell>
        </row>
        <row r="3061">
          <cell r="J3061" t="str">
            <v>42-03-02-00-3053</v>
          </cell>
          <cell r="K3061" t="str">
            <v>SC-00909</v>
          </cell>
          <cell r="L3061" t="str">
            <v>42-03-02-00-3053</v>
          </cell>
          <cell r="M3061" t="str">
            <v>Porta sueros</v>
          </cell>
          <cell r="O3061" t="str">
            <v>EQUIPOS DE VEHICULO</v>
          </cell>
          <cell r="P3061">
            <v>12000</v>
          </cell>
          <cell r="T3061" t="str">
            <v>Bueno</v>
          </cell>
          <cell r="U3061" t="str">
            <v>N/T</v>
          </cell>
        </row>
        <row r="3062">
          <cell r="J3062" t="str">
            <v>FN-03-02-00-3054</v>
          </cell>
          <cell r="K3062" t="str">
            <v>SC-00910</v>
          </cell>
          <cell r="L3062" t="str">
            <v>FN-03-02-00-3054</v>
          </cell>
          <cell r="M3062" t="str">
            <v>Toma corrientes 12 Volt</v>
          </cell>
          <cell r="N3062">
            <v>1</v>
          </cell>
          <cell r="O3062" t="str">
            <v>EQUIPOS DE VEHICULO FUNGIBLE / NOMINABLE</v>
          </cell>
          <cell r="P3062">
            <v>16000</v>
          </cell>
          <cell r="T3062" t="str">
            <v>Bueno</v>
          </cell>
          <cell r="U3062" t="str">
            <v>N/T</v>
          </cell>
        </row>
        <row r="3063">
          <cell r="J3063" t="str">
            <v>42-03-02-00-3055</v>
          </cell>
          <cell r="K3063" t="str">
            <v>SC-00911</v>
          </cell>
          <cell r="L3063" t="str">
            <v>42-03-02-00-3055</v>
          </cell>
          <cell r="M3063" t="str">
            <v>Asiento paramédico</v>
          </cell>
          <cell r="N3063">
            <v>1</v>
          </cell>
          <cell r="O3063" t="str">
            <v>EQUIPOS DE VEHICULO</v>
          </cell>
          <cell r="P3063">
            <v>54500</v>
          </cell>
          <cell r="T3063" t="str">
            <v>Bueno</v>
          </cell>
          <cell r="U3063" t="str">
            <v>N/T</v>
          </cell>
        </row>
        <row r="3064">
          <cell r="J3064" t="str">
            <v>42-03-02-00-3056</v>
          </cell>
          <cell r="K3064" t="str">
            <v>SC-00912</v>
          </cell>
          <cell r="L3064" t="str">
            <v>42-03-02-00-3056</v>
          </cell>
          <cell r="M3064" t="str">
            <v xml:space="preserve">Carro auxiliar móvil porta cilindro Oxigeno   </v>
          </cell>
          <cell r="O3064" t="str">
            <v>EQUIPOS DE VEHICULO</v>
          </cell>
          <cell r="P3064">
            <v>50000</v>
          </cell>
          <cell r="T3064" t="str">
            <v>Bueno</v>
          </cell>
          <cell r="U3064" t="str">
            <v>N/T</v>
          </cell>
        </row>
        <row r="3065">
          <cell r="J3065" t="str">
            <v>42-03-02-00-3057</v>
          </cell>
          <cell r="K3065" t="str">
            <v>SC-00913</v>
          </cell>
          <cell r="L3065" t="str">
            <v>42-03-02-00-3057</v>
          </cell>
          <cell r="M3065" t="str">
            <v xml:space="preserve">Extractor de aire 12 Volt </v>
          </cell>
          <cell r="O3065" t="str">
            <v>EQUIPOS DE VEHICULO</v>
          </cell>
          <cell r="P3065">
            <v>25000</v>
          </cell>
          <cell r="T3065" t="str">
            <v>Bueno</v>
          </cell>
          <cell r="U3065" t="str">
            <v>N/T</v>
          </cell>
        </row>
        <row r="3066">
          <cell r="J3066" t="str">
            <v>FN-05-02-01-3058</v>
          </cell>
          <cell r="K3066" t="str">
            <v>SC-00914</v>
          </cell>
          <cell r="L3066" t="str">
            <v>FN-05-02-01-3058</v>
          </cell>
          <cell r="M3066" t="str">
            <v>Collares cervicales adultos</v>
          </cell>
          <cell r="O3066" t="str">
            <v>EQUIPOS CLINICOS FUNGIBLE / NOMINABLE</v>
          </cell>
          <cell r="P3066">
            <v>60000</v>
          </cell>
          <cell r="T3066" t="str">
            <v>Bueno</v>
          </cell>
          <cell r="U3066" t="str">
            <v>N/T</v>
          </cell>
        </row>
        <row r="3067">
          <cell r="J3067" t="str">
            <v>FN-05-02-01-3059</v>
          </cell>
          <cell r="K3067" t="str">
            <v>SC-00915</v>
          </cell>
          <cell r="L3067" t="str">
            <v>FN-05-02-01-3059</v>
          </cell>
          <cell r="M3067" t="str">
            <v>Collares cervicales pediátricos</v>
          </cell>
          <cell r="O3067" t="str">
            <v>EQUIPOS CLINICOS FUNGIBLE / NOMINABLE</v>
          </cell>
          <cell r="P3067">
            <v>50000</v>
          </cell>
          <cell r="T3067" t="str">
            <v>Bueno</v>
          </cell>
          <cell r="U3067" t="str">
            <v>N/T</v>
          </cell>
        </row>
        <row r="3068">
          <cell r="J3068" t="str">
            <v>42-05-02-01-3060</v>
          </cell>
          <cell r="K3068" t="str">
            <v>SC-00916</v>
          </cell>
          <cell r="L3068" t="str">
            <v>42-05-02-01-3060</v>
          </cell>
          <cell r="M3068" t="str">
            <v xml:space="preserve">Tabla espinal de tórax </v>
          </cell>
          <cell r="O3068" t="str">
            <v>EQUIPOS CLINICOS</v>
          </cell>
          <cell r="P3068">
            <v>25000</v>
          </cell>
          <cell r="T3068" t="str">
            <v>Bueno</v>
          </cell>
          <cell r="U3068" t="str">
            <v>N/T</v>
          </cell>
        </row>
        <row r="3069">
          <cell r="J3069" t="str">
            <v>42-05-02-01-3061</v>
          </cell>
          <cell r="K3069" t="str">
            <v>SC-00917</v>
          </cell>
          <cell r="L3069" t="str">
            <v>42-05-02-01-3061</v>
          </cell>
          <cell r="M3069" t="str">
            <v>Resucitador manual adulto</v>
          </cell>
          <cell r="O3069" t="str">
            <v>EQUIPOS CLINICOS</v>
          </cell>
          <cell r="P3069">
            <v>58000</v>
          </cell>
          <cell r="T3069" t="str">
            <v>Bueno</v>
          </cell>
          <cell r="U3069" t="str">
            <v>N/T</v>
          </cell>
        </row>
        <row r="3070">
          <cell r="J3070" t="str">
            <v>FN-05-02-01-3062</v>
          </cell>
          <cell r="K3070" t="str">
            <v>SC-00918</v>
          </cell>
          <cell r="L3070" t="str">
            <v>FN-05-02-01-3062</v>
          </cell>
          <cell r="M3070" t="str">
            <v>Resucitador manual Pediátrico</v>
          </cell>
          <cell r="O3070" t="str">
            <v>EQUIPOS CLINICOS FUNGIBLE / NOMINABLE</v>
          </cell>
          <cell r="P3070">
            <v>40000</v>
          </cell>
          <cell r="T3070" t="str">
            <v>Bueno</v>
          </cell>
          <cell r="U3070" t="str">
            <v>N/T</v>
          </cell>
        </row>
        <row r="3071">
          <cell r="J3071" t="str">
            <v>42-04-07-00-3063</v>
          </cell>
          <cell r="K3071" t="str">
            <v>SC-00919</v>
          </cell>
          <cell r="L3071" t="str">
            <v>42-04-07-00-3063</v>
          </cell>
          <cell r="M3071" t="str">
            <v>Basurero acero inoxidable c/ tapa</v>
          </cell>
          <cell r="O3071" t="str">
            <v>OTROS</v>
          </cell>
          <cell r="P3071">
            <v>3000</v>
          </cell>
          <cell r="T3071" t="str">
            <v>Bueno</v>
          </cell>
          <cell r="U3071" t="str">
            <v>N/T</v>
          </cell>
        </row>
        <row r="3072">
          <cell r="J3072" t="str">
            <v>42-05-02-01-3064</v>
          </cell>
          <cell r="K3072" t="str">
            <v>SC-00920</v>
          </cell>
          <cell r="L3072" t="str">
            <v>42-05-02-01-3064</v>
          </cell>
          <cell r="M3072" t="str">
            <v xml:space="preserve">Cilindro oxigeno 9 mt ³ </v>
          </cell>
          <cell r="O3072" t="str">
            <v>EQUIPOS CLINICOS</v>
          </cell>
          <cell r="P3072">
            <v>57900</v>
          </cell>
          <cell r="T3072" t="str">
            <v>Bueno</v>
          </cell>
          <cell r="U3072" t="str">
            <v>N/T</v>
          </cell>
        </row>
        <row r="3073">
          <cell r="J3073" t="str">
            <v>42-05-02-01-3065</v>
          </cell>
          <cell r="K3073" t="str">
            <v>SC-00921</v>
          </cell>
          <cell r="L3073" t="str">
            <v>42-05-02-01-3065</v>
          </cell>
          <cell r="M3073" t="str">
            <v>Bolso férulas adulto</v>
          </cell>
          <cell r="O3073" t="str">
            <v>EQUIPOS CLINICOS</v>
          </cell>
          <cell r="P3073">
            <v>10000</v>
          </cell>
          <cell r="T3073" t="str">
            <v>Bueno</v>
          </cell>
          <cell r="U3073" t="str">
            <v>N/T</v>
          </cell>
        </row>
        <row r="3074">
          <cell r="J3074" t="str">
            <v>42-05-02-01-3066</v>
          </cell>
          <cell r="K3074" t="str">
            <v>SC-00922</v>
          </cell>
          <cell r="L3074" t="str">
            <v>42-05-02-01-3066</v>
          </cell>
          <cell r="M3074" t="str">
            <v>Bolso férulas pediátricas</v>
          </cell>
          <cell r="O3074" t="str">
            <v>EQUIPOS CLINICOS</v>
          </cell>
          <cell r="P3074">
            <v>10000</v>
          </cell>
          <cell r="T3074" t="str">
            <v>Bueno</v>
          </cell>
          <cell r="U3074" t="str">
            <v>N/T</v>
          </cell>
        </row>
        <row r="3075">
          <cell r="J3075" t="str">
            <v>42-05-02-01-3067</v>
          </cell>
          <cell r="K3075" t="str">
            <v>SC-00923</v>
          </cell>
          <cell r="L3075" t="str">
            <v>42-05-02-01-3067</v>
          </cell>
          <cell r="M3075" t="str">
            <v>Esfingomanometro Novation</v>
          </cell>
          <cell r="O3075" t="str">
            <v>EQUIPOS CLINICOS</v>
          </cell>
          <cell r="P3075">
            <v>35000</v>
          </cell>
          <cell r="T3075" t="str">
            <v>Bueno</v>
          </cell>
          <cell r="U3075" t="str">
            <v>N/T</v>
          </cell>
        </row>
        <row r="3076">
          <cell r="J3076" t="str">
            <v>42-05-02-01-3068</v>
          </cell>
          <cell r="K3076" t="str">
            <v>SC-00924</v>
          </cell>
          <cell r="L3076" t="str">
            <v>42-05-02-01-3068</v>
          </cell>
          <cell r="M3076" t="str">
            <v>Fonendoscopio</v>
          </cell>
          <cell r="O3076" t="str">
            <v>EQUIPOS CLINICOS</v>
          </cell>
          <cell r="P3076">
            <v>30000</v>
          </cell>
          <cell r="T3076" t="str">
            <v>Bueno</v>
          </cell>
          <cell r="U3076" t="str">
            <v>N/T</v>
          </cell>
        </row>
        <row r="3077">
          <cell r="J3077" t="str">
            <v>42-05-02-05-3069</v>
          </cell>
          <cell r="K3077" t="str">
            <v>SC-00925</v>
          </cell>
          <cell r="L3077" t="str">
            <v>42-05-02-05-3069</v>
          </cell>
          <cell r="M3077" t="str">
            <v>Extindor incendio tipo ABC 4 Kgs.</v>
          </cell>
          <cell r="O3077" t="str">
            <v>EQUIPOS DE SEGURIDAD</v>
          </cell>
          <cell r="P3077">
            <v>25000</v>
          </cell>
          <cell r="T3077" t="str">
            <v>Bueno</v>
          </cell>
          <cell r="U3077" t="str">
            <v>N/T</v>
          </cell>
        </row>
        <row r="3078">
          <cell r="J3078" t="str">
            <v>42-04-07-00-3070</v>
          </cell>
          <cell r="K3078" t="str">
            <v>SC-00926</v>
          </cell>
          <cell r="L3078" t="str">
            <v>42-04-07-00-3070</v>
          </cell>
          <cell r="M3078" t="str">
            <v>Espejo 32x42 cms.</v>
          </cell>
          <cell r="O3078" t="str">
            <v>OTROS</v>
          </cell>
          <cell r="P3078">
            <v>10000</v>
          </cell>
          <cell r="T3078" t="str">
            <v>Bueno</v>
          </cell>
          <cell r="U3078" t="str">
            <v>N/T</v>
          </cell>
        </row>
        <row r="3079">
          <cell r="J3079" t="str">
            <v>42-04-07-00-3071</v>
          </cell>
          <cell r="K3079" t="str">
            <v>SC-00927</v>
          </cell>
          <cell r="L3079" t="str">
            <v>42-04-07-00-3071</v>
          </cell>
          <cell r="M3079" t="str">
            <v>Cajón madera 63x59x47 ams.</v>
          </cell>
          <cell r="O3079" t="str">
            <v>OTROS</v>
          </cell>
          <cell r="P3079">
            <v>20000</v>
          </cell>
          <cell r="T3079" t="str">
            <v>Bueno</v>
          </cell>
          <cell r="U3079" t="str">
            <v>N/T</v>
          </cell>
        </row>
        <row r="3080">
          <cell r="J3080" t="str">
            <v>42-05-02-02-3072</v>
          </cell>
          <cell r="K3080" t="str">
            <v>SC-00928</v>
          </cell>
          <cell r="L3080" t="str">
            <v>42-05-02-02-3072</v>
          </cell>
          <cell r="M3080" t="str">
            <v>Bidones plastico 25 Lts c/u con llave de agua</v>
          </cell>
          <cell r="O3080" t="str">
            <v>EQUIPOS DE COCINA</v>
          </cell>
          <cell r="P3080">
            <v>20000</v>
          </cell>
          <cell r="T3080" t="str">
            <v>Bueno</v>
          </cell>
          <cell r="U3080" t="str">
            <v>N/T</v>
          </cell>
        </row>
        <row r="3081">
          <cell r="J3081" t="str">
            <v>42-04-07-00-3073</v>
          </cell>
          <cell r="K3081" t="str">
            <v>SC-00929</v>
          </cell>
          <cell r="L3081" t="str">
            <v>42-04-07-00-3073</v>
          </cell>
          <cell r="M3081" t="str">
            <v>Dispensador de jabón Johnson</v>
          </cell>
          <cell r="O3081" t="str">
            <v>OTROS</v>
          </cell>
          <cell r="P3081">
            <v>17000</v>
          </cell>
          <cell r="T3081" t="str">
            <v>Bueno</v>
          </cell>
          <cell r="U3081" t="str">
            <v>Johnson</v>
          </cell>
        </row>
        <row r="3082">
          <cell r="J3082" t="str">
            <v>42-04-07-00-3074</v>
          </cell>
          <cell r="K3082" t="str">
            <v>SC-00930</v>
          </cell>
          <cell r="L3082" t="str">
            <v>42-04-07-00-3074</v>
          </cell>
          <cell r="M3082" t="str">
            <v>Portacortinas vestidor metálico con cortina color verde oscuro</v>
          </cell>
          <cell r="O3082" t="str">
            <v>OTROS</v>
          </cell>
          <cell r="P3082">
            <v>15000</v>
          </cell>
          <cell r="T3082" t="str">
            <v>Bueno</v>
          </cell>
          <cell r="U3082" t="str">
            <v>N/T</v>
          </cell>
        </row>
        <row r="3083">
          <cell r="J3083" t="str">
            <v>42-04-07-00-3075</v>
          </cell>
          <cell r="K3083" t="str">
            <v>SC-00931</v>
          </cell>
          <cell r="L3083" t="str">
            <v>42-04-07-00-3075</v>
          </cell>
          <cell r="M3083" t="str">
            <v>Papelero metálico color café</v>
          </cell>
          <cell r="O3083" t="str">
            <v>OTROS</v>
          </cell>
          <cell r="P3083">
            <v>5000</v>
          </cell>
          <cell r="T3083" t="str">
            <v>Bueno</v>
          </cell>
          <cell r="U3083" t="str">
            <v>N/T</v>
          </cell>
        </row>
        <row r="3084">
          <cell r="J3084" t="str">
            <v>42-05-02-01-3076</v>
          </cell>
          <cell r="K3084" t="str">
            <v>SC-00932</v>
          </cell>
          <cell r="L3084" t="str">
            <v>42-05-02-01-3076</v>
          </cell>
          <cell r="M3084" t="str">
            <v>Chasis 13x18</v>
          </cell>
          <cell r="O3084" t="str">
            <v>EQUIPOS CLINICOS</v>
          </cell>
          <cell r="P3084">
            <v>30000</v>
          </cell>
          <cell r="T3084" t="str">
            <v>Bueno</v>
          </cell>
          <cell r="U3084" t="str">
            <v>N/T</v>
          </cell>
        </row>
        <row r="3085">
          <cell r="J3085" t="str">
            <v>42-05-02-01-3077</v>
          </cell>
          <cell r="K3085" t="str">
            <v>SC-00933</v>
          </cell>
          <cell r="L3085" t="str">
            <v>42-05-02-01-3077</v>
          </cell>
          <cell r="M3085" t="str">
            <v>Chasis 30x40</v>
          </cell>
          <cell r="O3085" t="str">
            <v>EQUIPOS CLINICOS</v>
          </cell>
          <cell r="P3085">
            <v>30000</v>
          </cell>
          <cell r="T3085" t="str">
            <v>Bueno</v>
          </cell>
          <cell r="U3085" t="str">
            <v>N/T</v>
          </cell>
        </row>
        <row r="3086">
          <cell r="J3086" t="str">
            <v>42-05-02-01-3078</v>
          </cell>
          <cell r="K3086" t="str">
            <v>SC-00934</v>
          </cell>
          <cell r="L3086" t="str">
            <v>42-05-02-01-3078</v>
          </cell>
          <cell r="M3086" t="str">
            <v>Chasis 18x24</v>
          </cell>
          <cell r="O3086" t="str">
            <v>EQUIPOS CLINICOS</v>
          </cell>
          <cell r="P3086">
            <v>30000</v>
          </cell>
          <cell r="T3086" t="str">
            <v>Bueno</v>
          </cell>
          <cell r="U3086" t="str">
            <v>N/T</v>
          </cell>
        </row>
        <row r="3087">
          <cell r="J3087" t="str">
            <v>42-05-02-01-3079</v>
          </cell>
          <cell r="K3087" t="str">
            <v>SC-00935</v>
          </cell>
          <cell r="L3087" t="str">
            <v>42-05-02-01-3079</v>
          </cell>
          <cell r="M3087" t="str">
            <v>Chasis 35x35</v>
          </cell>
          <cell r="O3087" t="str">
            <v>EQUIPOS CLINICOS</v>
          </cell>
          <cell r="P3087">
            <v>30000</v>
          </cell>
          <cell r="T3087" t="str">
            <v>Bueno</v>
          </cell>
          <cell r="U3087" t="str">
            <v>N/T</v>
          </cell>
        </row>
        <row r="3088">
          <cell r="J3088" t="str">
            <v>42-05-02-01-3080</v>
          </cell>
          <cell r="K3088" t="str">
            <v>SC-00936</v>
          </cell>
          <cell r="L3088" t="str">
            <v>42-05-02-01-3080</v>
          </cell>
          <cell r="M3088" t="str">
            <v>Chasis 35x43</v>
          </cell>
          <cell r="O3088" t="str">
            <v>EQUIPOS CLINICOS</v>
          </cell>
          <cell r="P3088">
            <v>30000</v>
          </cell>
          <cell r="T3088" t="str">
            <v>Bueno</v>
          </cell>
          <cell r="U3088" t="str">
            <v>N/T</v>
          </cell>
        </row>
        <row r="3089">
          <cell r="J3089" t="str">
            <v>42-05-02-01-3081</v>
          </cell>
          <cell r="K3089" t="str">
            <v>SC-00937</v>
          </cell>
          <cell r="L3089" t="str">
            <v>42-05-02-01-3081</v>
          </cell>
          <cell r="M3089" t="str">
            <v>Chasis 24x30</v>
          </cell>
          <cell r="O3089" t="str">
            <v>EQUIPOS CLINICOS</v>
          </cell>
          <cell r="P3089">
            <v>30000</v>
          </cell>
          <cell r="T3089" t="str">
            <v>Bueno</v>
          </cell>
          <cell r="U3089" t="str">
            <v>N/T</v>
          </cell>
        </row>
        <row r="3090">
          <cell r="J3090" t="str">
            <v>42-03-02-00-3082</v>
          </cell>
          <cell r="K3090" t="str">
            <v>SC-00938</v>
          </cell>
          <cell r="L3090" t="str">
            <v>42-03-02-00-3082</v>
          </cell>
          <cell r="M3090" t="str">
            <v>Gata Hidráulica</v>
          </cell>
          <cell r="O3090" t="str">
            <v>EQUIPOS DE VEHICULO</v>
          </cell>
          <cell r="P3090">
            <v>5600</v>
          </cell>
          <cell r="T3090" t="str">
            <v>Bueno</v>
          </cell>
          <cell r="U3090" t="str">
            <v>N/T</v>
          </cell>
        </row>
        <row r="3091">
          <cell r="J3091" t="str">
            <v>42-03-02-00-3083</v>
          </cell>
          <cell r="K3091" t="str">
            <v>SC-00939</v>
          </cell>
          <cell r="L3091" t="str">
            <v>42-03-02-00-3083</v>
          </cell>
          <cell r="M3091" t="str">
            <v>Juegos limpia Parabrisas</v>
          </cell>
          <cell r="O3091" t="str">
            <v>EQUIPOS DE VEHICULO</v>
          </cell>
          <cell r="P3091">
            <v>5600</v>
          </cell>
          <cell r="T3091" t="str">
            <v>Bueno</v>
          </cell>
          <cell r="U3091" t="str">
            <v>N/T</v>
          </cell>
        </row>
        <row r="3092">
          <cell r="J3092" t="str">
            <v>42-03-02-00-3084</v>
          </cell>
          <cell r="K3092" t="str">
            <v>SC-00940</v>
          </cell>
          <cell r="L3092" t="str">
            <v>42-03-02-00-3084</v>
          </cell>
          <cell r="M3092" t="str">
            <v xml:space="preserve">Estuche plástico con un Manual  montaje Carrocería, un manual de </v>
          </cell>
          <cell r="O3092" t="str">
            <v>EQUIPOS DE VEHICULO</v>
          </cell>
          <cell r="P3092">
            <v>5600</v>
          </cell>
          <cell r="T3092" t="str">
            <v>Bueno</v>
          </cell>
          <cell r="U3092" t="str">
            <v>N/T</v>
          </cell>
        </row>
        <row r="3093">
          <cell r="J3093" t="str">
            <v>42-05-02-05-3085</v>
          </cell>
          <cell r="K3093" t="str">
            <v>SC-00941</v>
          </cell>
          <cell r="L3093" t="str">
            <v>42-05-02-05-3085</v>
          </cell>
          <cell r="M3093" t="str">
            <v>instrucciones de servicio, un talonario de servicio</v>
          </cell>
          <cell r="O3093" t="str">
            <v>EQUIPOS DE SEGURIDAD</v>
          </cell>
          <cell r="P3093">
            <v>2000</v>
          </cell>
          <cell r="T3093" t="str">
            <v>Bueno</v>
          </cell>
          <cell r="U3093" t="str">
            <v>N/T</v>
          </cell>
        </row>
        <row r="3094">
          <cell r="J3094" t="str">
            <v>42-03-02-00-3086</v>
          </cell>
          <cell r="K3094" t="str">
            <v>SC-00942</v>
          </cell>
          <cell r="L3094" t="str">
            <v>42-03-02-00-3086</v>
          </cell>
          <cell r="M3094" t="str">
            <v>Llave de contacto</v>
          </cell>
          <cell r="O3094" t="str">
            <v>EQUIPOS DE VEHICULO</v>
          </cell>
          <cell r="P3094">
            <v>5600</v>
          </cell>
          <cell r="T3094" t="str">
            <v>Bueno</v>
          </cell>
          <cell r="U3094" t="str">
            <v>N/T</v>
          </cell>
        </row>
        <row r="3095">
          <cell r="J3095" t="str">
            <v>42-03-02-00-3087</v>
          </cell>
          <cell r="K3095" t="str">
            <v>SC-00943</v>
          </cell>
          <cell r="L3095" t="str">
            <v>42-03-02-00-3087</v>
          </cell>
          <cell r="M3095" t="str">
            <v>Aro cromado con estrella</v>
          </cell>
          <cell r="O3095" t="str">
            <v>EQUIPOS DE VEHICULO</v>
          </cell>
          <cell r="P3095">
            <v>5600</v>
          </cell>
          <cell r="T3095" t="str">
            <v>Bueno</v>
          </cell>
          <cell r="U3095" t="str">
            <v>N/T</v>
          </cell>
        </row>
        <row r="3096">
          <cell r="J3096" t="str">
            <v>42-03-02-00-3088</v>
          </cell>
          <cell r="K3096" t="str">
            <v>SC-00944</v>
          </cell>
          <cell r="L3096" t="str">
            <v>42-03-02-00-3088</v>
          </cell>
          <cell r="M3096" t="str">
            <v>Triángulos refractantes</v>
          </cell>
          <cell r="O3096" t="str">
            <v>EQUIPOS DE VEHICULO</v>
          </cell>
          <cell r="P3096">
            <v>5600</v>
          </cell>
          <cell r="T3096" t="str">
            <v>Bueno</v>
          </cell>
          <cell r="U3096" t="str">
            <v>N/T</v>
          </cell>
        </row>
        <row r="3097">
          <cell r="J3097" t="str">
            <v>42-03-02-00-3089</v>
          </cell>
          <cell r="K3097" t="str">
            <v>SC-00945</v>
          </cell>
          <cell r="L3097" t="str">
            <v>42-03-02-00-3089</v>
          </cell>
          <cell r="M3097" t="str">
            <v>Barrote Gata</v>
          </cell>
          <cell r="O3097" t="str">
            <v>EQUIPOS DE VEHICULO</v>
          </cell>
          <cell r="P3097">
            <v>5600</v>
          </cell>
          <cell r="T3097" t="str">
            <v>Bueno</v>
          </cell>
          <cell r="U3097" t="str">
            <v>N/T</v>
          </cell>
        </row>
        <row r="3098">
          <cell r="J3098" t="str">
            <v>42-03-01-00-3090</v>
          </cell>
          <cell r="K3098" t="str">
            <v>SC-00946</v>
          </cell>
          <cell r="L3098" t="str">
            <v>42-03-01-00-3090</v>
          </cell>
          <cell r="M3098" t="str">
            <v>Neumático de repuesto</v>
          </cell>
          <cell r="O3098" t="str">
            <v>REPUESTOS</v>
          </cell>
          <cell r="P3098">
            <v>33000</v>
          </cell>
          <cell r="T3098" t="str">
            <v>Bueno</v>
          </cell>
          <cell r="U3098" t="str">
            <v>N/T</v>
          </cell>
        </row>
        <row r="3099">
          <cell r="J3099" t="str">
            <v>42-03-02-00-3091</v>
          </cell>
          <cell r="K3099" t="str">
            <v>SC-00947</v>
          </cell>
          <cell r="L3099" t="str">
            <v>42-03-02-00-3091</v>
          </cell>
          <cell r="M3099" t="str">
            <v>Espejos exteriores</v>
          </cell>
          <cell r="O3099" t="str">
            <v>EQUIPOS DE VEHICULO</v>
          </cell>
          <cell r="P3099">
            <v>15000</v>
          </cell>
          <cell r="T3099" t="str">
            <v>Bueno</v>
          </cell>
          <cell r="U3099" t="str">
            <v>N/T</v>
          </cell>
        </row>
        <row r="3100">
          <cell r="J3100" t="str">
            <v>42-05-02-06-3092</v>
          </cell>
          <cell r="K3100" t="str">
            <v>SC-00948</v>
          </cell>
          <cell r="L3100" t="str">
            <v>42-05-02-06-3092</v>
          </cell>
          <cell r="M3100" t="str">
            <v>Llave ajustable Stanley 8"</v>
          </cell>
          <cell r="O3100" t="str">
            <v>HERRAMIENTAS</v>
          </cell>
          <cell r="P3100">
            <v>5600</v>
          </cell>
          <cell r="T3100" t="str">
            <v>Bueno</v>
          </cell>
          <cell r="U3100" t="str">
            <v>N/T</v>
          </cell>
        </row>
        <row r="3101">
          <cell r="J3101" t="str">
            <v>42-05-02-06-3093</v>
          </cell>
          <cell r="K3101" t="str">
            <v>SC-00949</v>
          </cell>
          <cell r="L3101" t="str">
            <v>42-05-02-06-3093</v>
          </cell>
          <cell r="M3101" t="str">
            <v>Llaves de punta Force 8-10 / 13-17 / 19-22</v>
          </cell>
          <cell r="O3101" t="str">
            <v>HERRAMIENTAS</v>
          </cell>
          <cell r="P3101">
            <v>5600</v>
          </cell>
          <cell r="T3101" t="str">
            <v>Bueno</v>
          </cell>
          <cell r="U3101" t="str">
            <v>N/T</v>
          </cell>
        </row>
        <row r="3102">
          <cell r="J3102" t="str">
            <v>42-05-02-06-3094</v>
          </cell>
          <cell r="K3102" t="str">
            <v>SC-00950</v>
          </cell>
          <cell r="L3102" t="str">
            <v>42-05-02-06-3094</v>
          </cell>
          <cell r="M3102" t="str">
            <v>Llaves hallen Force 12 y 14 mm</v>
          </cell>
          <cell r="O3102" t="str">
            <v>HERRAMIENTAS</v>
          </cell>
          <cell r="P3102">
            <v>5600</v>
          </cell>
          <cell r="T3102" t="str">
            <v>Bueno</v>
          </cell>
          <cell r="U3102" t="str">
            <v>N/T</v>
          </cell>
        </row>
        <row r="3103">
          <cell r="J3103" t="str">
            <v>42-05-02-06-3095</v>
          </cell>
          <cell r="K3103" t="str">
            <v>SC-00951</v>
          </cell>
          <cell r="L3103" t="str">
            <v>42-05-02-06-3095</v>
          </cell>
          <cell r="M3103" t="str">
            <v>Llaves tubo 12x13mm, 18x19mm</v>
          </cell>
          <cell r="O3103" t="str">
            <v>HERRAMIENTAS</v>
          </cell>
          <cell r="P3103">
            <v>5600</v>
          </cell>
          <cell r="T3103" t="str">
            <v>Bueno</v>
          </cell>
          <cell r="U3103" t="str">
            <v>N/T</v>
          </cell>
        </row>
        <row r="3104">
          <cell r="J3104" t="str">
            <v>42-05-02-06-3096</v>
          </cell>
          <cell r="K3104" t="str">
            <v>SC-00952</v>
          </cell>
          <cell r="L3104" t="str">
            <v>42-05-02-06-3096</v>
          </cell>
          <cell r="M3104" t="str">
            <v>Martillo Stanley</v>
          </cell>
          <cell r="O3104" t="str">
            <v>HERRAMIENTAS</v>
          </cell>
          <cell r="P3104">
            <v>5600</v>
          </cell>
          <cell r="T3104" t="str">
            <v>Bueno</v>
          </cell>
          <cell r="U3104" t="str">
            <v>N/T</v>
          </cell>
        </row>
        <row r="3105">
          <cell r="J3105" t="str">
            <v>42-05-02-06-3097</v>
          </cell>
          <cell r="K3105" t="str">
            <v>SC-00953</v>
          </cell>
          <cell r="L3105" t="str">
            <v>42-05-02-06-3097</v>
          </cell>
          <cell r="M3105" t="str">
            <v xml:space="preserve">Atornilladores paleta Nicholson </v>
          </cell>
          <cell r="O3105" t="str">
            <v>HERRAMIENTAS</v>
          </cell>
          <cell r="P3105">
            <v>5600</v>
          </cell>
          <cell r="T3105" t="str">
            <v>Bueno</v>
          </cell>
          <cell r="U3105" t="str">
            <v>N/T</v>
          </cell>
        </row>
        <row r="3106">
          <cell r="J3106" t="str">
            <v>42-05-02-06-3098</v>
          </cell>
          <cell r="K3106" t="str">
            <v>SC-00954</v>
          </cell>
          <cell r="L3106" t="str">
            <v>42-05-02-06-3098</v>
          </cell>
          <cell r="M3106" t="str">
            <v>Atornillador cruz Nicholson</v>
          </cell>
          <cell r="O3106" t="str">
            <v>HERRAMIENTAS</v>
          </cell>
          <cell r="P3106">
            <v>5600</v>
          </cell>
          <cell r="T3106" t="str">
            <v>Bueno</v>
          </cell>
          <cell r="U3106" t="str">
            <v>N/T</v>
          </cell>
        </row>
        <row r="3107">
          <cell r="J3107" t="str">
            <v>42-03-02-00-3099</v>
          </cell>
          <cell r="K3107" t="str">
            <v>SC-00955</v>
          </cell>
          <cell r="L3107" t="str">
            <v>42-03-02-00-3099</v>
          </cell>
          <cell r="M3107" t="str">
            <v>Asiento longitudinal</v>
          </cell>
          <cell r="O3107" t="str">
            <v>EQUIPOS DE VEHICULO</v>
          </cell>
          <cell r="P3107">
            <v>30000</v>
          </cell>
          <cell r="T3107" t="str">
            <v>Bueno</v>
          </cell>
          <cell r="U3107" t="str">
            <v>N/T</v>
          </cell>
        </row>
        <row r="3108">
          <cell r="J3108" t="str">
            <v>42-05-02-01-3100</v>
          </cell>
          <cell r="K3108" t="str">
            <v>SC-00956</v>
          </cell>
          <cell r="L3108" t="str">
            <v>42-05-02-01-3100</v>
          </cell>
          <cell r="M3108" t="str">
            <v>Bomba aspiración de 12 Volt New Askir</v>
          </cell>
          <cell r="O3108" t="str">
            <v>EQUIPOS CLINICOS</v>
          </cell>
          <cell r="P3108">
            <v>231031</v>
          </cell>
          <cell r="U3108" t="str">
            <v>N/T</v>
          </cell>
        </row>
        <row r="3109">
          <cell r="J3109" t="str">
            <v>42-05-02-01-3101</v>
          </cell>
          <cell r="K3109" t="str">
            <v>SC-00957</v>
          </cell>
          <cell r="L3109" t="str">
            <v>42-05-02-01-3101</v>
          </cell>
          <cell r="M3109" t="str">
            <v>Camilla Sitmed 39 traslado mod.</v>
          </cell>
          <cell r="O3109" t="str">
            <v>EQUIPOS CLINICOS</v>
          </cell>
          <cell r="P3109">
            <v>110511</v>
          </cell>
          <cell r="T3109" t="str">
            <v>Bueno</v>
          </cell>
          <cell r="U3109" t="str">
            <v>N/T</v>
          </cell>
        </row>
        <row r="3110">
          <cell r="J3110" t="str">
            <v>42-03-02-00-3102</v>
          </cell>
          <cell r="K3110" t="str">
            <v>SC-00958</v>
          </cell>
          <cell r="L3110" t="str">
            <v>42-03-02-00-3102</v>
          </cell>
          <cell r="M3110" t="str">
            <v>Ducto de calefacción Ext. Cab</v>
          </cell>
          <cell r="O3110" t="str">
            <v>EQUIPOS DE VEHICULO</v>
          </cell>
          <cell r="P3110">
            <v>30000</v>
          </cell>
          <cell r="T3110" t="str">
            <v>Bueno</v>
          </cell>
          <cell r="U3110" t="str">
            <v>N/T</v>
          </cell>
        </row>
        <row r="3111">
          <cell r="J3111" t="str">
            <v>42-03-02-00-3103</v>
          </cell>
          <cell r="K3111" t="str">
            <v>SC-00959</v>
          </cell>
          <cell r="L3111" t="str">
            <v>42-03-02-00-3103</v>
          </cell>
          <cell r="M3111" t="str">
            <v>Ventilador oscilante 12 Volt</v>
          </cell>
          <cell r="O3111" t="str">
            <v>EQUIPOS DE VEHICULO</v>
          </cell>
          <cell r="P3111">
            <v>36400</v>
          </cell>
          <cell r="T3111" t="str">
            <v>Bueno</v>
          </cell>
          <cell r="U3111" t="str">
            <v>N/T</v>
          </cell>
        </row>
        <row r="3112">
          <cell r="J3112" t="str">
            <v>42-03-02-00-3104</v>
          </cell>
          <cell r="K3112" t="str">
            <v>SC-00960</v>
          </cell>
          <cell r="L3112" t="str">
            <v>42-03-02-00-3104</v>
          </cell>
          <cell r="M3112" t="str">
            <v>Foco iluminación acceso trasera</v>
          </cell>
          <cell r="O3112" t="str">
            <v>EQUIPOS DE VEHICULO</v>
          </cell>
          <cell r="P3112">
            <v>15000</v>
          </cell>
          <cell r="T3112" t="str">
            <v>Bueno</v>
          </cell>
          <cell r="U3112" t="str">
            <v>N/T</v>
          </cell>
        </row>
        <row r="3113">
          <cell r="J3113" t="str">
            <v>42-03-02-00-3105</v>
          </cell>
          <cell r="K3113" t="str">
            <v>SC-00961</v>
          </cell>
          <cell r="L3113" t="str">
            <v>42-03-02-00-3105</v>
          </cell>
          <cell r="M3113" t="str">
            <v>Sirena electrónica Code</v>
          </cell>
          <cell r="O3113" t="str">
            <v>EQUIPOS DE VEHICULO</v>
          </cell>
          <cell r="P3113">
            <v>16600</v>
          </cell>
          <cell r="T3113" t="str">
            <v>Bueno</v>
          </cell>
          <cell r="U3113" t="str">
            <v>N/T</v>
          </cell>
        </row>
        <row r="3114">
          <cell r="J3114" t="str">
            <v>42-03-02-00-3106</v>
          </cell>
          <cell r="K3114" t="str">
            <v>SC-00962</v>
          </cell>
          <cell r="L3114" t="str">
            <v>42-03-02-00-3106</v>
          </cell>
          <cell r="M3114" t="str">
            <v>Contracabina c/ ventana corrediza</v>
          </cell>
          <cell r="O3114" t="str">
            <v>EQUIPOS DE VEHICULO</v>
          </cell>
          <cell r="P3114">
            <v>150000</v>
          </cell>
          <cell r="T3114" t="str">
            <v>Bueno</v>
          </cell>
          <cell r="U3114" t="str">
            <v>N/T</v>
          </cell>
        </row>
        <row r="3115">
          <cell r="J3115" t="str">
            <v>42-03-02-00-3107</v>
          </cell>
          <cell r="K3115" t="str">
            <v>SC-00963</v>
          </cell>
          <cell r="L3115" t="str">
            <v>42-03-02-00-3107</v>
          </cell>
          <cell r="M3115" t="str">
            <v>Pasamanos zincados</v>
          </cell>
          <cell r="O3115" t="str">
            <v>EQUIPOS DE VEHICULO</v>
          </cell>
          <cell r="P3115">
            <v>12000</v>
          </cell>
          <cell r="T3115" t="str">
            <v>Bueno</v>
          </cell>
          <cell r="U3115" t="str">
            <v>N/T</v>
          </cell>
        </row>
        <row r="3116">
          <cell r="J3116" t="str">
            <v>42-05-02-01-3108</v>
          </cell>
          <cell r="K3116" t="str">
            <v>SC-00964</v>
          </cell>
          <cell r="L3116" t="str">
            <v>42-05-02-01-3108</v>
          </cell>
          <cell r="M3116" t="str">
            <v>Tabla espinal adulto</v>
          </cell>
          <cell r="O3116" t="str">
            <v>EQUIPOS CLINICOS</v>
          </cell>
          <cell r="P3116">
            <v>72900</v>
          </cell>
          <cell r="T3116" t="str">
            <v>Bueno</v>
          </cell>
          <cell r="U3116" t="str">
            <v>N/T</v>
          </cell>
        </row>
        <row r="3117">
          <cell r="J3117" t="str">
            <v>42-03-02-00-3109</v>
          </cell>
          <cell r="K3117" t="str">
            <v>SC-00965</v>
          </cell>
          <cell r="L3117" t="str">
            <v>42-03-02-00-3109</v>
          </cell>
          <cell r="M3117" t="str">
            <v>Pisadera trasera</v>
          </cell>
          <cell r="O3117" t="str">
            <v>EQUIPOS DE VEHICULO</v>
          </cell>
          <cell r="P3117">
            <v>50000</v>
          </cell>
          <cell r="T3117" t="str">
            <v>Bueno</v>
          </cell>
          <cell r="U3117" t="str">
            <v>N/T</v>
          </cell>
        </row>
        <row r="3118">
          <cell r="J3118" t="str">
            <v>42-03-02-00-3110</v>
          </cell>
          <cell r="K3118" t="str">
            <v>SC-00966</v>
          </cell>
          <cell r="L3118" t="str">
            <v>42-03-02-00-3110</v>
          </cell>
          <cell r="M3118" t="str">
            <v>Caja porta drogas</v>
          </cell>
          <cell r="O3118" t="str">
            <v>EQUIPOS DE VEHICULO</v>
          </cell>
          <cell r="P3118">
            <v>60000</v>
          </cell>
          <cell r="T3118" t="str">
            <v>Bueno</v>
          </cell>
          <cell r="U3118" t="str">
            <v>N/T</v>
          </cell>
        </row>
        <row r="3119">
          <cell r="J3119" t="str">
            <v>42-05-02-01-3111</v>
          </cell>
          <cell r="K3119" t="str">
            <v>SC-00967</v>
          </cell>
          <cell r="L3119" t="str">
            <v>42-05-02-01-3111</v>
          </cell>
          <cell r="M3119" t="str">
            <v>Inmovilizador de cabeza</v>
          </cell>
          <cell r="O3119" t="str">
            <v>EQUIPOS CLINICOS</v>
          </cell>
          <cell r="P3119">
            <v>35000</v>
          </cell>
          <cell r="T3119" t="str">
            <v>Bueno</v>
          </cell>
          <cell r="U3119" t="str">
            <v>N/T</v>
          </cell>
        </row>
        <row r="3120">
          <cell r="J3120" t="str">
            <v>42-03-02-00-3112</v>
          </cell>
          <cell r="K3120" t="str">
            <v>SC-00968</v>
          </cell>
          <cell r="L3120" t="str">
            <v>42-03-02-00-3112</v>
          </cell>
          <cell r="M3120" t="str">
            <v>Lamparas alta internas 12 Volt</v>
          </cell>
          <cell r="O3120" t="str">
            <v>EQUIPOS DE VEHICULO</v>
          </cell>
          <cell r="P3120">
            <v>25000</v>
          </cell>
          <cell r="T3120" t="str">
            <v>Bueno</v>
          </cell>
          <cell r="U3120" t="str">
            <v>N/T</v>
          </cell>
        </row>
        <row r="3121">
          <cell r="J3121" t="str">
            <v>42-03-02-00-3113</v>
          </cell>
          <cell r="K3121" t="str">
            <v>SC-00969</v>
          </cell>
          <cell r="L3121" t="str">
            <v>42-03-02-00-3113</v>
          </cell>
          <cell r="M3121" t="str">
            <v>Parlante de 100 w</v>
          </cell>
          <cell r="O3121" t="str">
            <v>EQUIPOS DE VEHICULO</v>
          </cell>
          <cell r="P3121">
            <v>25000</v>
          </cell>
          <cell r="T3121" t="str">
            <v>Bueno</v>
          </cell>
          <cell r="U3121" t="str">
            <v>N/T</v>
          </cell>
        </row>
        <row r="3122">
          <cell r="J3122" t="str">
            <v>FN-03-02-00-3114</v>
          </cell>
          <cell r="K3122" t="str">
            <v>SC-00970</v>
          </cell>
          <cell r="L3122" t="str">
            <v>FN-03-02-00-3114</v>
          </cell>
          <cell r="M3122" t="str">
            <v>Pasamanos flexibles</v>
          </cell>
          <cell r="O3122" t="str">
            <v>EQUIPOS DE VEHICULO FUNGIBLE / NOMINABLE</v>
          </cell>
          <cell r="P3122">
            <v>12000</v>
          </cell>
          <cell r="T3122" t="str">
            <v>Bueno</v>
          </cell>
          <cell r="U3122" t="str">
            <v>N/T</v>
          </cell>
        </row>
        <row r="3123">
          <cell r="J3123" t="str">
            <v>42-03-02-00-3115</v>
          </cell>
          <cell r="K3123" t="str">
            <v>SC-00971</v>
          </cell>
          <cell r="L3123" t="str">
            <v>42-03-02-00-3115</v>
          </cell>
          <cell r="M3123" t="str">
            <v>Toma corrientes 12 Volt</v>
          </cell>
          <cell r="O3123" t="str">
            <v>EQUIPOS DE VEHICULO</v>
          </cell>
          <cell r="P3123">
            <v>16000</v>
          </cell>
          <cell r="T3123" t="str">
            <v>Bueno</v>
          </cell>
          <cell r="U3123" t="str">
            <v>N/T</v>
          </cell>
        </row>
        <row r="3124">
          <cell r="J3124" t="str">
            <v>42-03-02-00-3116</v>
          </cell>
          <cell r="K3124" t="str">
            <v>SC-00972</v>
          </cell>
          <cell r="L3124" t="str">
            <v>42-03-02-00-3116</v>
          </cell>
          <cell r="M3124" t="str">
            <v>Asiento paramédico</v>
          </cell>
          <cell r="O3124" t="str">
            <v>EQUIPOS DE VEHICULO</v>
          </cell>
          <cell r="P3124">
            <v>54500</v>
          </cell>
          <cell r="T3124" t="str">
            <v>Bueno</v>
          </cell>
          <cell r="U3124" t="str">
            <v>N/T</v>
          </cell>
        </row>
        <row r="3125">
          <cell r="J3125" t="str">
            <v>42-03-02-00-3117</v>
          </cell>
          <cell r="K3125" t="str">
            <v>SC-00973</v>
          </cell>
          <cell r="L3125" t="str">
            <v>42-03-02-00-3117</v>
          </cell>
          <cell r="M3125" t="str">
            <v xml:space="preserve">Extractor de aire 12 Volt </v>
          </cell>
          <cell r="O3125" t="str">
            <v>EQUIPOS DE VEHICULO</v>
          </cell>
          <cell r="P3125">
            <v>25000</v>
          </cell>
          <cell r="T3125" t="str">
            <v>Bueno</v>
          </cell>
          <cell r="U3125" t="str">
            <v>N/T</v>
          </cell>
        </row>
        <row r="3126">
          <cell r="J3126" t="str">
            <v>42-05-02-01-3118</v>
          </cell>
          <cell r="K3126" t="str">
            <v>SC-00974</v>
          </cell>
          <cell r="L3126" t="str">
            <v>42-05-02-01-3118</v>
          </cell>
          <cell r="M3126" t="str">
            <v>Collares cervicales adultos</v>
          </cell>
          <cell r="O3126" t="str">
            <v>EQUIPOS CLINICOS</v>
          </cell>
          <cell r="P3126">
            <v>12000</v>
          </cell>
          <cell r="T3126" t="str">
            <v>Bueno</v>
          </cell>
          <cell r="U3126" t="str">
            <v>N/T</v>
          </cell>
        </row>
        <row r="3127">
          <cell r="J3127" t="str">
            <v>42-05-02-01-3119</v>
          </cell>
          <cell r="K3127" t="str">
            <v>SC-00975</v>
          </cell>
          <cell r="L3127" t="str">
            <v>42-05-02-01-3119</v>
          </cell>
          <cell r="M3127" t="str">
            <v xml:space="preserve">Tabla espinal de tórax </v>
          </cell>
          <cell r="O3127" t="str">
            <v>EQUIPOS CLINICOS</v>
          </cell>
          <cell r="P3127">
            <v>60000</v>
          </cell>
          <cell r="T3127" t="str">
            <v>Bueno</v>
          </cell>
          <cell r="U3127" t="str">
            <v>N/T</v>
          </cell>
        </row>
        <row r="3128">
          <cell r="J3128" t="str">
            <v>42-05-02-01-3120</v>
          </cell>
          <cell r="K3128" t="str">
            <v>SC-00976</v>
          </cell>
          <cell r="L3128" t="str">
            <v>42-05-02-01-3120</v>
          </cell>
          <cell r="M3128" t="str">
            <v>Tabla Espinal pediátrica</v>
          </cell>
          <cell r="O3128" t="str">
            <v>EQUIPOS CLINICOS</v>
          </cell>
          <cell r="P3128">
            <v>50000</v>
          </cell>
          <cell r="T3128" t="str">
            <v>Bueno</v>
          </cell>
          <cell r="U3128" t="str">
            <v>N/T</v>
          </cell>
        </row>
        <row r="3129">
          <cell r="J3129" t="str">
            <v>42-03-02-00-3121</v>
          </cell>
          <cell r="K3129" t="str">
            <v>SC-00977</v>
          </cell>
          <cell r="L3129" t="str">
            <v>42-03-02-00-3121</v>
          </cell>
          <cell r="M3129" t="str">
            <v>Busca camino manual</v>
          </cell>
          <cell r="O3129" t="str">
            <v>EQUIPOS DE VEHICULO</v>
          </cell>
          <cell r="P3129">
            <v>25000</v>
          </cell>
          <cell r="T3129" t="str">
            <v>Bueno</v>
          </cell>
          <cell r="U3129" t="str">
            <v>N/T</v>
          </cell>
        </row>
        <row r="3130">
          <cell r="J3130" t="str">
            <v>42-05-02-01-3122</v>
          </cell>
          <cell r="K3130" t="str">
            <v>SC-00978</v>
          </cell>
          <cell r="L3130" t="str">
            <v>42-05-02-01-3122</v>
          </cell>
          <cell r="M3130" t="str">
            <v>Cilindro oxigeno 9 mt ³ c/ manometro</v>
          </cell>
          <cell r="O3130" t="str">
            <v>EQUIPOS CLINICOS</v>
          </cell>
          <cell r="P3130">
            <v>58900</v>
          </cell>
          <cell r="T3130" t="str">
            <v>Bueno</v>
          </cell>
          <cell r="U3130" t="str">
            <v>N/T</v>
          </cell>
        </row>
        <row r="3131">
          <cell r="J3131" t="str">
            <v>42-05-02-01-3123</v>
          </cell>
          <cell r="K3131" t="str">
            <v>SC-00979</v>
          </cell>
          <cell r="L3131" t="str">
            <v>42-05-02-01-3123</v>
          </cell>
          <cell r="M3131" t="str">
            <v>Humidificador</v>
          </cell>
          <cell r="O3131" t="str">
            <v>EQUIPOS CLINICOS</v>
          </cell>
          <cell r="P3131">
            <v>40000</v>
          </cell>
          <cell r="T3131" t="str">
            <v>Bueno</v>
          </cell>
          <cell r="U3131" t="str">
            <v>N/T</v>
          </cell>
        </row>
        <row r="3132">
          <cell r="J3132" t="str">
            <v>42-03-02-00-3124</v>
          </cell>
          <cell r="K3132" t="str">
            <v>SC-00980</v>
          </cell>
          <cell r="L3132" t="str">
            <v>42-03-02-00-3124</v>
          </cell>
          <cell r="M3132" t="str">
            <v>Basurero</v>
          </cell>
          <cell r="O3132" t="str">
            <v>EQUIPOS DE VEHICULO</v>
          </cell>
          <cell r="P3132">
            <v>3000</v>
          </cell>
          <cell r="T3132" t="str">
            <v>Bueno</v>
          </cell>
          <cell r="U3132" t="str">
            <v>N/T</v>
          </cell>
        </row>
        <row r="3133">
          <cell r="J3133" t="str">
            <v>FN-04-07-00-3125</v>
          </cell>
          <cell r="K3133" t="str">
            <v>SC-00981</v>
          </cell>
          <cell r="L3133" t="str">
            <v>FN-04-07-00-3125</v>
          </cell>
          <cell r="M3133" t="str">
            <v>Porta cortinas metálico</v>
          </cell>
          <cell r="O3133" t="str">
            <v>OTROS FUNGIBLE / NOMINABLE</v>
          </cell>
          <cell r="P3133">
            <v>1500</v>
          </cell>
          <cell r="T3133" t="str">
            <v>Buena</v>
          </cell>
          <cell r="U3133" t="str">
            <v>N/T</v>
          </cell>
        </row>
        <row r="3134">
          <cell r="J3134" t="str">
            <v>FN-04-07-00-3126</v>
          </cell>
          <cell r="K3134" t="str">
            <v>SC-00982</v>
          </cell>
          <cell r="L3134" t="str">
            <v>FN-04-07-00-3126</v>
          </cell>
          <cell r="M3134" t="str">
            <v>Cortinas verde palta</v>
          </cell>
          <cell r="O3134" t="str">
            <v>OTROS FUNGIBLE / NOMINABLE</v>
          </cell>
          <cell r="P3134">
            <v>12000</v>
          </cell>
          <cell r="T3134" t="str">
            <v>Buena</v>
          </cell>
          <cell r="U3134" t="str">
            <v>N/T</v>
          </cell>
        </row>
        <row r="3135">
          <cell r="J3135" t="str">
            <v>FN-04-07-00-3127</v>
          </cell>
          <cell r="K3135" t="str">
            <v>SC-00983</v>
          </cell>
          <cell r="L3135" t="str">
            <v>FN-04-07-00-3127</v>
          </cell>
          <cell r="M3135" t="str">
            <v>Cenefas estampadas, con fondo Gris Perla.</v>
          </cell>
          <cell r="O3135" t="str">
            <v>OTROS FUNGIBLE / NOMINABLE</v>
          </cell>
          <cell r="P3135">
            <v>3500</v>
          </cell>
          <cell r="T3135" t="str">
            <v>Buena</v>
          </cell>
          <cell r="U3135" t="str">
            <v>N/T</v>
          </cell>
        </row>
        <row r="3136">
          <cell r="J3136" t="str">
            <v>42-05-01-01-3128</v>
          </cell>
          <cell r="K3136" t="str">
            <v>SC-00984</v>
          </cell>
          <cell r="L3136" t="str">
            <v>42-05-01-01-3128</v>
          </cell>
          <cell r="M3136" t="str">
            <v>Radio cassette marca Pioneer</v>
          </cell>
          <cell r="O3136" t="str">
            <v>EQUIPO DE OFICINA</v>
          </cell>
          <cell r="P3136">
            <v>17000</v>
          </cell>
          <cell r="T3136" t="str">
            <v>Bueno</v>
          </cell>
          <cell r="U3136" t="str">
            <v>Pioneer</v>
          </cell>
        </row>
        <row r="3137">
          <cell r="J3137" t="str">
            <v>42-03-02-00-3129</v>
          </cell>
          <cell r="K3137" t="str">
            <v>SC-00985</v>
          </cell>
          <cell r="L3137" t="str">
            <v>42-03-02-00-3129</v>
          </cell>
          <cell r="M3137" t="str">
            <v>Gata hidraulica</v>
          </cell>
          <cell r="O3137" t="str">
            <v>EQUIPOS DE VEHICULO</v>
          </cell>
          <cell r="P3137">
            <v>5600</v>
          </cell>
          <cell r="T3137" t="str">
            <v>Bueno</v>
          </cell>
          <cell r="U3137" t="str">
            <v>N/T</v>
          </cell>
        </row>
        <row r="3138">
          <cell r="J3138" t="str">
            <v>42-05-02-06-3130</v>
          </cell>
          <cell r="K3138" t="str">
            <v>SC-00986</v>
          </cell>
          <cell r="L3138" t="str">
            <v>42-05-02-06-3130</v>
          </cell>
          <cell r="M3138" t="str">
            <v>Llave de ruedas</v>
          </cell>
          <cell r="O3138" t="str">
            <v>HERRAMIENTAS</v>
          </cell>
          <cell r="P3138">
            <v>5600</v>
          </cell>
          <cell r="T3138" t="str">
            <v>Bueno</v>
          </cell>
          <cell r="U3138" t="str">
            <v>N/T</v>
          </cell>
        </row>
        <row r="3139">
          <cell r="J3139" t="str">
            <v>42-03-02-00-3131</v>
          </cell>
          <cell r="K3139" t="str">
            <v>SC-00987</v>
          </cell>
          <cell r="L3139" t="str">
            <v>42-03-02-00-3131</v>
          </cell>
          <cell r="M3139" t="str">
            <v>Barrote gata</v>
          </cell>
          <cell r="O3139" t="str">
            <v>EQUIPOS DE VEHICULO</v>
          </cell>
          <cell r="P3139">
            <v>5600</v>
          </cell>
          <cell r="T3139" t="str">
            <v>Bueno</v>
          </cell>
          <cell r="U3139" t="str">
            <v>N/T</v>
          </cell>
        </row>
        <row r="3140">
          <cell r="J3140" t="str">
            <v>42-03-02-00-3132</v>
          </cell>
          <cell r="K3140" t="str">
            <v>SC-00988</v>
          </cell>
          <cell r="L3140" t="str">
            <v>42-03-02-00-3132</v>
          </cell>
          <cell r="M3140" t="str">
            <v>Neumatico de repuesto</v>
          </cell>
          <cell r="O3140" t="str">
            <v>EQUIPOS DE VEHICULO</v>
          </cell>
          <cell r="P3140">
            <v>5600</v>
          </cell>
          <cell r="T3140" t="str">
            <v>Bueno</v>
          </cell>
          <cell r="U3140" t="str">
            <v>N/T</v>
          </cell>
        </row>
        <row r="3141">
          <cell r="J3141" t="str">
            <v>FN-03-02-00-3133</v>
          </cell>
          <cell r="K3141" t="str">
            <v>SC-00989</v>
          </cell>
          <cell r="L3141" t="str">
            <v>FN-03-02-00-3133</v>
          </cell>
          <cell r="M3141" t="str">
            <v>Triangulos refractantes</v>
          </cell>
          <cell r="O3141" t="str">
            <v>EQUIPOS DE VEHICULO FUNGIBLE / NOMINABLE</v>
          </cell>
          <cell r="P3141">
            <v>5600</v>
          </cell>
          <cell r="T3141" t="str">
            <v>Bueno</v>
          </cell>
          <cell r="U3141" t="str">
            <v>N/T</v>
          </cell>
        </row>
        <row r="3142">
          <cell r="J3142" t="str">
            <v>42-05-02-05-3134</v>
          </cell>
          <cell r="K3142" t="str">
            <v>SC-00990</v>
          </cell>
          <cell r="L3142" t="str">
            <v>42-05-02-05-3134</v>
          </cell>
          <cell r="M3142" t="str">
            <v>Botiquin</v>
          </cell>
          <cell r="O3142" t="str">
            <v>EQUIPOS DE SEGURIDAD</v>
          </cell>
          <cell r="P3142">
            <v>5600</v>
          </cell>
          <cell r="T3142" t="str">
            <v>Bueno</v>
          </cell>
          <cell r="U3142" t="str">
            <v>N/T</v>
          </cell>
        </row>
        <row r="3143">
          <cell r="J3143" t="str">
            <v>FN-04-07-00-3135</v>
          </cell>
          <cell r="K3143" t="str">
            <v>SC-00991</v>
          </cell>
          <cell r="L3143" t="str">
            <v>FN-04-07-00-3135</v>
          </cell>
          <cell r="M3143" t="str">
            <v>Espejos exteriores</v>
          </cell>
          <cell r="O3143" t="str">
            <v>OTROS FUNGIBLE / NOMINABLE</v>
          </cell>
          <cell r="P3143">
            <v>4000</v>
          </cell>
          <cell r="T3143" t="str">
            <v>Bueno</v>
          </cell>
          <cell r="U3143" t="str">
            <v>N/T</v>
          </cell>
        </row>
        <row r="3144">
          <cell r="J3144" t="str">
            <v>FN-05-01-01-3136</v>
          </cell>
          <cell r="K3144" t="str">
            <v>SC-00992</v>
          </cell>
          <cell r="L3144" t="str">
            <v>FN-05-01-01-3136</v>
          </cell>
          <cell r="M3144" t="str">
            <v>Balones gas 45 kgs.</v>
          </cell>
          <cell r="O3144" t="str">
            <v>EQUIPO DE OFICINA FUNGIBLE / NOMINABLE</v>
          </cell>
          <cell r="P3144">
            <v>25000</v>
          </cell>
          <cell r="T3144" t="str">
            <v>Bueno</v>
          </cell>
          <cell r="U3144" t="str">
            <v>N/T</v>
          </cell>
        </row>
        <row r="3145">
          <cell r="J3145" t="str">
            <v>FN-05-02-02-3137</v>
          </cell>
          <cell r="K3145" t="str">
            <v>SC-00993</v>
          </cell>
          <cell r="L3145" t="str">
            <v>FN-05-02-02-3137</v>
          </cell>
          <cell r="M3145" t="str">
            <v>Azucareros acero inoxidable</v>
          </cell>
          <cell r="O3145" t="str">
            <v>EQUIPOS DE COCINA FUNGIBLE / NOMINABLE</v>
          </cell>
          <cell r="P3145">
            <v>10000</v>
          </cell>
          <cell r="T3145" t="str">
            <v>Bueno</v>
          </cell>
          <cell r="U3145" t="str">
            <v>N/T</v>
          </cell>
        </row>
        <row r="3146">
          <cell r="J3146" t="str">
            <v>FN-05-02-02-3138</v>
          </cell>
          <cell r="K3146" t="str">
            <v>SC-00994</v>
          </cell>
          <cell r="L3146" t="str">
            <v>FN-05-02-02-3138</v>
          </cell>
          <cell r="M3146" t="str">
            <v>Cuchillos Hakansson Peperos</v>
          </cell>
          <cell r="O3146" t="str">
            <v>EQUIPOS DE COCINA FUNGIBLE / NOMINABLE</v>
          </cell>
          <cell r="P3146">
            <v>4900</v>
          </cell>
          <cell r="T3146" t="str">
            <v>Bueno</v>
          </cell>
          <cell r="U3146" t="str">
            <v>Hakansson</v>
          </cell>
        </row>
        <row r="3147">
          <cell r="J3147" t="str">
            <v>42-05-02-02-3139</v>
          </cell>
          <cell r="K3147" t="str">
            <v>SC-00995</v>
          </cell>
          <cell r="L3147" t="str">
            <v>42-05-02-02-3139</v>
          </cell>
          <cell r="M3147" t="str">
            <v>Rallador  Big chef mediano</v>
          </cell>
          <cell r="O3147" t="str">
            <v>EQUIPOS DE COCINA</v>
          </cell>
          <cell r="P3147">
            <v>10974</v>
          </cell>
          <cell r="T3147" t="str">
            <v>Bueno</v>
          </cell>
          <cell r="U3147" t="str">
            <v>N/T</v>
          </cell>
        </row>
        <row r="3148">
          <cell r="J3148" t="str">
            <v>42-05-02-02-3140</v>
          </cell>
          <cell r="K3148" t="str">
            <v>SC-00996</v>
          </cell>
          <cell r="L3148" t="str">
            <v>42-05-02-02-3140</v>
          </cell>
          <cell r="M3148" t="str">
            <v>Rallador Big Chef Chico</v>
          </cell>
          <cell r="O3148" t="str">
            <v>EQUIPOS DE COCINA</v>
          </cell>
          <cell r="P3148">
            <v>6500</v>
          </cell>
          <cell r="T3148" t="str">
            <v>Bueno</v>
          </cell>
          <cell r="U3148" t="str">
            <v>Big Chef</v>
          </cell>
        </row>
        <row r="3149">
          <cell r="J3149" t="str">
            <v>FN-05-02-02-3141</v>
          </cell>
          <cell r="K3149" t="str">
            <v>SC-00997</v>
          </cell>
          <cell r="L3149" t="str">
            <v>FN-05-02-02-3141</v>
          </cell>
          <cell r="M3149" t="str">
            <v>Compotera loza color blanco</v>
          </cell>
          <cell r="O3149" t="str">
            <v>EQUIPOS DE COCINA FUNGIBLE / NOMINABLE</v>
          </cell>
          <cell r="P3149">
            <v>500</v>
          </cell>
          <cell r="T3149" t="str">
            <v>Bueno</v>
          </cell>
          <cell r="U3149" t="str">
            <v>N/T</v>
          </cell>
        </row>
        <row r="3150">
          <cell r="J3150" t="str">
            <v>FN-05-02-02-3142</v>
          </cell>
          <cell r="K3150" t="str">
            <v>SC-00998</v>
          </cell>
          <cell r="L3150" t="str">
            <v>FN-05-02-02-3142</v>
          </cell>
          <cell r="M3150" t="str">
            <v>Cañas grandes</v>
          </cell>
          <cell r="O3150" t="str">
            <v>EQUIPOS DE COCINA FUNGIBLE / NOMINABLE</v>
          </cell>
          <cell r="P3150">
            <v>110</v>
          </cell>
          <cell r="T3150" t="str">
            <v>Bueno</v>
          </cell>
          <cell r="U3150" t="str">
            <v>N/T</v>
          </cell>
        </row>
        <row r="3151">
          <cell r="J3151" t="str">
            <v>FN-05-02-02-3143</v>
          </cell>
          <cell r="K3151" t="str">
            <v>SC-00999</v>
          </cell>
          <cell r="L3151" t="str">
            <v>FN-05-02-02-3143</v>
          </cell>
          <cell r="M3151" t="str">
            <v>Cucharas grandes</v>
          </cell>
          <cell r="O3151" t="str">
            <v>EQUIPOS DE COCINA FUNGIBLE / NOMINABLE</v>
          </cell>
          <cell r="P3151">
            <v>175</v>
          </cell>
          <cell r="T3151" t="str">
            <v>Bueno</v>
          </cell>
          <cell r="U3151" t="str">
            <v>N/T</v>
          </cell>
        </row>
        <row r="3152">
          <cell r="J3152" t="str">
            <v>FN-05-02-02-3144</v>
          </cell>
          <cell r="K3152" t="str">
            <v>SC-01000</v>
          </cell>
          <cell r="L3152" t="str">
            <v>FN-05-02-02-3144</v>
          </cell>
          <cell r="M3152" t="str">
            <v>Cucharitas chicas</v>
          </cell>
          <cell r="O3152" t="str">
            <v>EQUIPOS DE COCINA FUNGIBLE / NOMINABLE</v>
          </cell>
          <cell r="P3152">
            <v>144</v>
          </cell>
          <cell r="T3152" t="str">
            <v>Bueno</v>
          </cell>
          <cell r="U3152" t="str">
            <v>N/T</v>
          </cell>
        </row>
        <row r="3153">
          <cell r="J3153" t="str">
            <v>FN-05-02-02-3145</v>
          </cell>
          <cell r="K3153" t="str">
            <v>SC-01001</v>
          </cell>
          <cell r="L3153" t="str">
            <v>FN-05-02-02-3145</v>
          </cell>
          <cell r="M3153" t="str">
            <v>Cuchillos</v>
          </cell>
          <cell r="O3153" t="str">
            <v>EQUIPOS DE COCINA FUNGIBLE / NOMINABLE</v>
          </cell>
          <cell r="P3153">
            <v>192</v>
          </cell>
          <cell r="T3153" t="str">
            <v>Bueno</v>
          </cell>
          <cell r="U3153" t="str">
            <v>N/T</v>
          </cell>
        </row>
        <row r="3154">
          <cell r="J3154" t="str">
            <v>FN-05-02-02-3146</v>
          </cell>
          <cell r="K3154" t="str">
            <v>SC-01002</v>
          </cell>
          <cell r="L3154" t="str">
            <v>FN-05-02-02-3146</v>
          </cell>
          <cell r="M3154" t="str">
            <v>Ensaladera vidrio redonda</v>
          </cell>
          <cell r="O3154" t="str">
            <v>EQUIPOS DE COCINA FUNGIBLE / NOMINABLE</v>
          </cell>
          <cell r="P3154">
            <v>15000</v>
          </cell>
          <cell r="T3154" t="str">
            <v>Bueno</v>
          </cell>
          <cell r="U3154" t="str">
            <v>N/T</v>
          </cell>
        </row>
        <row r="3155">
          <cell r="J3155" t="str">
            <v>42-05-02-02-3147</v>
          </cell>
          <cell r="K3155" t="str">
            <v>SC-01003</v>
          </cell>
          <cell r="L3155" t="str">
            <v>42-05-02-02-3147</v>
          </cell>
          <cell r="M3155" t="str">
            <v>Azadera rectangular 2,9 l  vidrio</v>
          </cell>
          <cell r="O3155" t="str">
            <v>EQUIPOS DE COCINA</v>
          </cell>
          <cell r="P3155">
            <v>9542</v>
          </cell>
          <cell r="T3155" t="str">
            <v>Bueno</v>
          </cell>
          <cell r="U3155" t="str">
            <v>N/T</v>
          </cell>
        </row>
        <row r="3156">
          <cell r="J3156" t="str">
            <v>42-05-02-02-3148</v>
          </cell>
          <cell r="K3156" t="str">
            <v>SC-01004</v>
          </cell>
          <cell r="L3156" t="str">
            <v>42-05-02-02-3148</v>
          </cell>
          <cell r="M3156" t="str">
            <v>Templano Marinex</v>
          </cell>
          <cell r="O3156" t="str">
            <v>EQUIPOS DE COCINA</v>
          </cell>
          <cell r="P3156">
            <v>10000</v>
          </cell>
          <cell r="T3156" t="str">
            <v>Bueno</v>
          </cell>
          <cell r="U3156" t="str">
            <v>Marinex</v>
          </cell>
        </row>
        <row r="3157">
          <cell r="J3157" t="str">
            <v>FN-05-02-02-3149</v>
          </cell>
          <cell r="K3157" t="str">
            <v>SC-01005</v>
          </cell>
          <cell r="L3157" t="str">
            <v>FN-05-02-02-3149</v>
          </cell>
          <cell r="M3157" t="str">
            <v>Platos Ovalados 30 cm color blanco</v>
          </cell>
          <cell r="O3157" t="str">
            <v>EQUIPOS DE COCINA FUNGIBLE / NOMINABLE</v>
          </cell>
          <cell r="P3157">
            <v>3150</v>
          </cell>
          <cell r="T3157" t="str">
            <v>Bueno</v>
          </cell>
          <cell r="U3157" t="str">
            <v>N/T</v>
          </cell>
        </row>
        <row r="3158">
          <cell r="J3158" t="str">
            <v>FN-05-02-02-3150</v>
          </cell>
          <cell r="K3158" t="str">
            <v>SC-01006</v>
          </cell>
          <cell r="L3158" t="str">
            <v>FN-05-02-02-3150</v>
          </cell>
          <cell r="M3158" t="str">
            <v>Tazas performa color blanco</v>
          </cell>
          <cell r="O3158" t="str">
            <v>EQUIPOS DE COCINA FUNGIBLE / NOMINABLE</v>
          </cell>
          <cell r="P3158">
            <v>110</v>
          </cell>
          <cell r="T3158" t="str">
            <v>Bueno</v>
          </cell>
          <cell r="U3158" t="str">
            <v>N/T</v>
          </cell>
        </row>
        <row r="3159">
          <cell r="J3159" t="str">
            <v>FN-05-02-02-3151</v>
          </cell>
          <cell r="K3159" t="str">
            <v>SC-01007</v>
          </cell>
          <cell r="L3159" t="str">
            <v>FN-05-02-02-3151</v>
          </cell>
          <cell r="M3159" t="str">
            <v>Platillo 15 cms vidrio opal templado color blanco</v>
          </cell>
          <cell r="O3159" t="str">
            <v>EQUIPOS DE COCINA FUNGIBLE / NOMINABLE</v>
          </cell>
          <cell r="P3159">
            <v>455</v>
          </cell>
          <cell r="T3159" t="str">
            <v>Bueno</v>
          </cell>
          <cell r="U3159" t="str">
            <v>N/T</v>
          </cell>
        </row>
        <row r="3160">
          <cell r="J3160" t="str">
            <v>FN-05-02-02-3152</v>
          </cell>
          <cell r="K3160" t="str">
            <v>SC-01008</v>
          </cell>
          <cell r="L3160" t="str">
            <v>FN-05-02-02-3152</v>
          </cell>
          <cell r="M3160" t="str">
            <v>Fondos de aluminio de 50 Lts</v>
          </cell>
          <cell r="O3160" t="str">
            <v>EQUIPOS DE COCINA FUNGIBLE / NOMINABLE</v>
          </cell>
          <cell r="P3160">
            <v>17500</v>
          </cell>
          <cell r="T3160" t="str">
            <v>Bueno</v>
          </cell>
          <cell r="U3160" t="str">
            <v>N/T</v>
          </cell>
        </row>
        <row r="3161">
          <cell r="J3161" t="str">
            <v>FN-05-02-02-3153</v>
          </cell>
          <cell r="K3161" t="str">
            <v>SC-01009</v>
          </cell>
          <cell r="L3161" t="str">
            <v>FN-05-02-02-3153</v>
          </cell>
          <cell r="M3161" t="str">
            <v>Platos bajos de loza</v>
          </cell>
          <cell r="O3161" t="str">
            <v>EQUIPOS DE COCINA FUNGIBLE / NOMINABLE</v>
          </cell>
          <cell r="P3161">
            <v>660</v>
          </cell>
          <cell r="T3161" t="str">
            <v>Bueno</v>
          </cell>
          <cell r="U3161" t="str">
            <v>N/T</v>
          </cell>
        </row>
        <row r="3162">
          <cell r="J3162" t="str">
            <v>FN-05-02-02-3154</v>
          </cell>
          <cell r="K3162" t="str">
            <v>SC-01010</v>
          </cell>
          <cell r="L3162" t="str">
            <v>FN-05-02-02-3154</v>
          </cell>
          <cell r="M3162" t="str">
            <v>Platos postre de vidrio</v>
          </cell>
          <cell r="O3162" t="str">
            <v>EQUIPOS DE COCINA FUNGIBLE / NOMINABLE</v>
          </cell>
          <cell r="P3162">
            <v>310</v>
          </cell>
          <cell r="T3162" t="str">
            <v>Bueno</v>
          </cell>
          <cell r="U3162" t="str">
            <v>N/T</v>
          </cell>
        </row>
        <row r="3163">
          <cell r="J3163" t="str">
            <v>FN-05-02-02-3155</v>
          </cell>
          <cell r="K3163" t="str">
            <v>SC-01011</v>
          </cell>
          <cell r="L3163" t="str">
            <v>FN-05-02-02-3155</v>
          </cell>
          <cell r="M3163" t="str">
            <v>Platos servilletas de loza</v>
          </cell>
          <cell r="O3163" t="str">
            <v>EQUIPOS DE COCINA FUNGIBLE / NOMINABLE</v>
          </cell>
          <cell r="P3163">
            <v>300</v>
          </cell>
          <cell r="T3163" t="str">
            <v>Bueno</v>
          </cell>
          <cell r="U3163" t="str">
            <v>N/T</v>
          </cell>
        </row>
        <row r="3164">
          <cell r="J3164" t="str">
            <v>FN-05-02-02-3156</v>
          </cell>
          <cell r="K3164" t="str">
            <v>SC-01012</v>
          </cell>
          <cell r="L3164" t="str">
            <v>FN-05-02-02-3156</v>
          </cell>
          <cell r="M3164" t="str">
            <v>Platos hondos de loza</v>
          </cell>
          <cell r="O3164" t="str">
            <v>EQUIPOS DE COCINA FUNGIBLE / NOMINABLE</v>
          </cell>
          <cell r="P3164">
            <v>410</v>
          </cell>
          <cell r="T3164" t="str">
            <v>Bueno</v>
          </cell>
          <cell r="U3164" t="str">
            <v>N/T</v>
          </cell>
        </row>
        <row r="3165">
          <cell r="J3165" t="str">
            <v>FN-05-02-06-3157</v>
          </cell>
          <cell r="K3165" t="str">
            <v>SC-01013</v>
          </cell>
          <cell r="L3165" t="str">
            <v>FN-05-02-06-3157</v>
          </cell>
          <cell r="M3165" t="str">
            <v>Espatulas 4"</v>
          </cell>
          <cell r="O3165" t="str">
            <v>HERRAMIENTAS FUNGIBLE / NOMINABLE</v>
          </cell>
          <cell r="P3165">
            <v>1200</v>
          </cell>
          <cell r="T3165" t="str">
            <v>Bueno</v>
          </cell>
          <cell r="U3165" t="str">
            <v>N/T</v>
          </cell>
        </row>
        <row r="3166">
          <cell r="J3166" t="str">
            <v>42-05-02-06-3158</v>
          </cell>
          <cell r="K3166" t="str">
            <v>SC-01014</v>
          </cell>
          <cell r="L3166" t="str">
            <v>42-05-02-06-3158</v>
          </cell>
          <cell r="M3166" t="str">
            <v>Formones Stanley 1/4, 1/2, 3/4</v>
          </cell>
          <cell r="O3166" t="str">
            <v>HERRAMIENTAS</v>
          </cell>
          <cell r="P3166">
            <v>3000</v>
          </cell>
          <cell r="T3166" t="str">
            <v>Bueno</v>
          </cell>
          <cell r="U3166" t="str">
            <v>Stanley</v>
          </cell>
        </row>
        <row r="3167">
          <cell r="J3167" t="str">
            <v>42-05-02-06-3159</v>
          </cell>
          <cell r="K3167" t="str">
            <v>SC-01015</v>
          </cell>
          <cell r="L3167" t="str">
            <v>42-05-02-06-3159</v>
          </cell>
          <cell r="M3167" t="str">
            <v>Linterna sin marca color rojo</v>
          </cell>
          <cell r="O3167" t="str">
            <v>HERRAMIENTAS</v>
          </cell>
          <cell r="P3167">
            <v>3400</v>
          </cell>
          <cell r="T3167" t="str">
            <v>Bueno</v>
          </cell>
          <cell r="U3167" t="str">
            <v>N/T</v>
          </cell>
        </row>
        <row r="3168">
          <cell r="J3168" t="str">
            <v>42-05-02-06-3160</v>
          </cell>
          <cell r="K3168" t="str">
            <v>SC-01016</v>
          </cell>
          <cell r="L3168" t="str">
            <v>42-05-02-06-3160</v>
          </cell>
          <cell r="M3168" t="str">
            <v>Llaves punta corona ( 1/4, 9/16, 7/8, 3/4, 15/16-1", 15/16-1" ) pulg.</v>
          </cell>
          <cell r="O3168" t="str">
            <v>HERRAMIENTAS</v>
          </cell>
          <cell r="P3168">
            <v>5000</v>
          </cell>
          <cell r="T3168" t="str">
            <v>Bueno</v>
          </cell>
          <cell r="U3168" t="str">
            <v>N/T</v>
          </cell>
        </row>
        <row r="3169">
          <cell r="J3169" t="str">
            <v>42-05-02-06-3161</v>
          </cell>
          <cell r="K3169" t="str">
            <v>SC-01017</v>
          </cell>
          <cell r="L3169" t="str">
            <v>42-05-02-06-3161</v>
          </cell>
          <cell r="M3169" t="str">
            <v>Llaves punta corona ( 7, 12, 14, 15, 17, 18, 19, 20, 22/32 ) mm.</v>
          </cell>
          <cell r="O3169" t="str">
            <v>HERRAMIENTAS</v>
          </cell>
          <cell r="P3169">
            <v>5000</v>
          </cell>
          <cell r="T3169" t="str">
            <v>Bueno</v>
          </cell>
          <cell r="U3169" t="str">
            <v>N/T</v>
          </cell>
        </row>
        <row r="3170">
          <cell r="J3170" t="str">
            <v>FN-05-02-06-3162</v>
          </cell>
          <cell r="K3170" t="str">
            <v>SC-01018</v>
          </cell>
          <cell r="L3170" t="str">
            <v>FN-05-02-06-3162</v>
          </cell>
          <cell r="M3170" t="str">
            <v>Sacabocados</v>
          </cell>
          <cell r="O3170" t="str">
            <v>HERRAMIENTAS FUNGIBLE / NOMINABLE</v>
          </cell>
          <cell r="P3170">
            <v>2000</v>
          </cell>
          <cell r="T3170" t="str">
            <v>Bueno</v>
          </cell>
          <cell r="U3170" t="str">
            <v>N/T</v>
          </cell>
        </row>
        <row r="3171">
          <cell r="J3171" t="str">
            <v>FN-05-02-06-3163</v>
          </cell>
          <cell r="K3171" t="str">
            <v>SC-01019</v>
          </cell>
          <cell r="L3171" t="str">
            <v>FN-05-02-06-3163</v>
          </cell>
          <cell r="M3171" t="str">
            <v>Atornilladores cruz</v>
          </cell>
          <cell r="O3171" t="str">
            <v>HERRAMIENTAS FUNGIBLE / NOMINABLE</v>
          </cell>
          <cell r="P3171">
            <v>3500</v>
          </cell>
          <cell r="T3171" t="str">
            <v>Bueno</v>
          </cell>
          <cell r="U3171" t="str">
            <v>N/T</v>
          </cell>
        </row>
        <row r="3172">
          <cell r="J3172" t="str">
            <v>FN-05-02-06-3164</v>
          </cell>
          <cell r="K3172" t="str">
            <v>SC-01020</v>
          </cell>
          <cell r="L3172" t="str">
            <v>FN-05-02-06-3164</v>
          </cell>
          <cell r="M3172" t="str">
            <v>Atornilladores de paleta</v>
          </cell>
          <cell r="O3172" t="str">
            <v>HERRAMIENTAS FUNGIBLE / NOMINABLE</v>
          </cell>
          <cell r="P3172">
            <v>8000</v>
          </cell>
          <cell r="T3172" t="str">
            <v>Bueno</v>
          </cell>
          <cell r="U3172" t="str">
            <v>N/T</v>
          </cell>
        </row>
        <row r="3173">
          <cell r="J3173" t="str">
            <v>42-05-02-02-3165</v>
          </cell>
          <cell r="K3173" t="str">
            <v>SC-01021</v>
          </cell>
          <cell r="L3173" t="str">
            <v>42-05-02-02-3165</v>
          </cell>
          <cell r="M3173" t="str">
            <v>Azadon 5x7 "</v>
          </cell>
          <cell r="O3173" t="str">
            <v>EQUIPOS DE COCINA</v>
          </cell>
          <cell r="P3173">
            <v>2000</v>
          </cell>
          <cell r="T3173" t="str">
            <v>Bueno</v>
          </cell>
          <cell r="U3173" t="str">
            <v>N/T</v>
          </cell>
        </row>
        <row r="3174">
          <cell r="J3174" t="str">
            <v>FN-05-01-01-3166</v>
          </cell>
          <cell r="K3174" t="str">
            <v>SC-01022</v>
          </cell>
          <cell r="L3174" t="str">
            <v>FN-05-01-01-3166</v>
          </cell>
          <cell r="M3174" t="str">
            <v>Cilindros de gas 5 Kg.</v>
          </cell>
          <cell r="O3174" t="str">
            <v>EQUIPO DE OFICINA FUNGIBLE / NOMINABLE</v>
          </cell>
          <cell r="P3174">
            <v>10000</v>
          </cell>
          <cell r="T3174" t="str">
            <v>Bueno</v>
          </cell>
          <cell r="U3174" t="str">
            <v>N/T</v>
          </cell>
        </row>
        <row r="3175">
          <cell r="J3175" t="str">
            <v>FN-05-02-05-3167</v>
          </cell>
          <cell r="K3175" t="str">
            <v>SC-01023</v>
          </cell>
          <cell r="L3175" t="str">
            <v>FN-05-02-05-3167</v>
          </cell>
          <cell r="M3175" t="str">
            <v>Máscara de protección</v>
          </cell>
          <cell r="O3175" t="str">
            <v>EQUIPOS DE SEGURIDAD FUNGIBLE / NOMINABLE</v>
          </cell>
          <cell r="P3175">
            <v>6000</v>
          </cell>
          <cell r="T3175" t="str">
            <v>Bueno</v>
          </cell>
          <cell r="U3175" t="str">
            <v>N/T</v>
          </cell>
        </row>
        <row r="3176">
          <cell r="J3176" t="str">
            <v>42-05-02-05-3168</v>
          </cell>
          <cell r="K3176" t="str">
            <v>SC-01024</v>
          </cell>
          <cell r="L3176" t="str">
            <v>42-05-02-05-3168</v>
          </cell>
          <cell r="M3176" t="str">
            <v>Mascara de soldar</v>
          </cell>
          <cell r="O3176" t="str">
            <v>EQUIPOS DE SEGURIDAD</v>
          </cell>
          <cell r="P3176">
            <v>8000</v>
          </cell>
          <cell r="T3176" t="str">
            <v>Bueno</v>
          </cell>
          <cell r="U3176" t="str">
            <v>N/T</v>
          </cell>
        </row>
        <row r="3177">
          <cell r="J3177" t="str">
            <v>42-05-02-05-3169</v>
          </cell>
          <cell r="K3177" t="str">
            <v>SC-01025</v>
          </cell>
          <cell r="L3177" t="str">
            <v>42-05-02-05-3169</v>
          </cell>
          <cell r="M3177" t="str">
            <v>Overol cuerpo completo</v>
          </cell>
          <cell r="O3177" t="str">
            <v>EQUIPOS DE SEGURIDAD</v>
          </cell>
          <cell r="P3177">
            <v>10000</v>
          </cell>
          <cell r="T3177" t="str">
            <v>Bueno</v>
          </cell>
          <cell r="U3177" t="str">
            <v>N/T</v>
          </cell>
        </row>
        <row r="3178">
          <cell r="J3178" t="str">
            <v>FN-05-02-05-3170</v>
          </cell>
          <cell r="K3178" t="str">
            <v>SC-01026</v>
          </cell>
          <cell r="L3178" t="str">
            <v>FN-05-02-05-3170</v>
          </cell>
          <cell r="M3178" t="str">
            <v>Protectores auditivos marca Safeman</v>
          </cell>
          <cell r="O3178" t="str">
            <v>EQUIPOS DE SEGURIDAD FUNGIBLE / NOMINABLE</v>
          </cell>
          <cell r="P3178">
            <v>5000</v>
          </cell>
          <cell r="T3178" t="str">
            <v>Bueno</v>
          </cell>
          <cell r="U3178" t="str">
            <v>Safeman</v>
          </cell>
        </row>
        <row r="3179">
          <cell r="J3179" t="str">
            <v>42-05-02-06-3171</v>
          </cell>
          <cell r="K3179" t="str">
            <v>SC-01027</v>
          </cell>
          <cell r="L3179" t="str">
            <v>42-05-02-06-3171</v>
          </cell>
          <cell r="M3179" t="str">
            <v>Cincel 16"</v>
          </cell>
          <cell r="O3179" t="str">
            <v>HERRAMIENTAS</v>
          </cell>
          <cell r="P3179">
            <v>1000</v>
          </cell>
          <cell r="T3179" t="str">
            <v>Bueno</v>
          </cell>
          <cell r="U3179" t="str">
            <v>N/T</v>
          </cell>
        </row>
        <row r="3180">
          <cell r="J3180" t="str">
            <v>42-05-02-06-3172</v>
          </cell>
          <cell r="K3180" t="str">
            <v>SC-01028</v>
          </cell>
          <cell r="L3180" t="str">
            <v>42-05-02-06-3172</v>
          </cell>
          <cell r="M3180" t="str">
            <v>Cincel 3/4x10" FG Steel azul</v>
          </cell>
          <cell r="O3180" t="str">
            <v>HERRAMIENTAS</v>
          </cell>
          <cell r="P3180">
            <v>1000</v>
          </cell>
          <cell r="T3180" t="str">
            <v>Bueno</v>
          </cell>
          <cell r="U3180" t="str">
            <v>FG Steel</v>
          </cell>
        </row>
        <row r="3181">
          <cell r="J3181" t="str">
            <v>42-05-02-06-3173</v>
          </cell>
          <cell r="K3181" t="str">
            <v>SC-01029</v>
          </cell>
          <cell r="L3181" t="str">
            <v>42-05-02-06-3173</v>
          </cell>
          <cell r="M3181" t="str">
            <v>Caimanes Stanley 7"</v>
          </cell>
          <cell r="O3181" t="str">
            <v>HERRAMIENTAS</v>
          </cell>
          <cell r="P3181">
            <v>8000</v>
          </cell>
          <cell r="T3181" t="str">
            <v>Malo</v>
          </cell>
          <cell r="U3181" t="str">
            <v>Stanley</v>
          </cell>
        </row>
        <row r="3182">
          <cell r="J3182" t="str">
            <v>42-05-02-06-3174</v>
          </cell>
          <cell r="K3182" t="str">
            <v>SC-01030</v>
          </cell>
          <cell r="L3182" t="str">
            <v>42-05-02-06-3174</v>
          </cell>
          <cell r="M3182" t="str">
            <v>Limas planas Bellota</v>
          </cell>
          <cell r="O3182" t="str">
            <v>HERRAMIENTAS</v>
          </cell>
          <cell r="P3182">
            <v>1200</v>
          </cell>
          <cell r="T3182" t="str">
            <v>Regular</v>
          </cell>
          <cell r="U3182" t="str">
            <v>Bellota</v>
          </cell>
        </row>
        <row r="3183">
          <cell r="J3183" t="str">
            <v>42-05-02-06-3175</v>
          </cell>
          <cell r="K3183" t="str">
            <v>SC-01031</v>
          </cell>
          <cell r="L3183" t="str">
            <v>42-05-02-06-3175</v>
          </cell>
          <cell r="M3183" t="str">
            <v>Atornillador busca polo</v>
          </cell>
          <cell r="O3183" t="str">
            <v>HERRAMIENTAS</v>
          </cell>
          <cell r="P3183">
            <v>800</v>
          </cell>
          <cell r="T3183" t="str">
            <v>Bueno</v>
          </cell>
          <cell r="U3183" t="str">
            <v>N/T</v>
          </cell>
        </row>
        <row r="3184">
          <cell r="J3184" t="str">
            <v>42-04-07-00-3176</v>
          </cell>
          <cell r="K3184" t="str">
            <v>SC-01032</v>
          </cell>
          <cell r="L3184" t="str">
            <v>42-04-07-00-3176</v>
          </cell>
          <cell r="M3184" t="str">
            <v>Basurero blanco con tapa</v>
          </cell>
          <cell r="O3184" t="str">
            <v>OTROS</v>
          </cell>
          <cell r="P3184">
            <v>3000</v>
          </cell>
          <cell r="T3184" t="str">
            <v>Bueno</v>
          </cell>
          <cell r="U3184" t="str">
            <v>N/T</v>
          </cell>
        </row>
        <row r="3185">
          <cell r="J3185" t="str">
            <v>42-05-01-01-3177</v>
          </cell>
          <cell r="K3185" t="str">
            <v>SC-01033</v>
          </cell>
          <cell r="L3185" t="str">
            <v>42-05-01-01-3177</v>
          </cell>
          <cell r="M3185" t="str">
            <v>Corchetera chica color rojo/negro</v>
          </cell>
          <cell r="O3185" t="str">
            <v>EQUIPO DE OFICINA</v>
          </cell>
          <cell r="P3185">
            <v>4000</v>
          </cell>
          <cell r="T3185" t="str">
            <v>Bueno</v>
          </cell>
          <cell r="U3185" t="str">
            <v>N/T</v>
          </cell>
        </row>
        <row r="3186">
          <cell r="J3186" t="str">
            <v>42-04-07-00-3178</v>
          </cell>
          <cell r="K3186" t="str">
            <v>SC-01034</v>
          </cell>
          <cell r="L3186" t="str">
            <v>42-04-07-00-3178</v>
          </cell>
          <cell r="M3186" t="str">
            <v>BAÑO</v>
          </cell>
          <cell r="O3186" t="str">
            <v>OTROS</v>
          </cell>
          <cell r="P3186">
            <v>20000</v>
          </cell>
          <cell r="T3186" t="str">
            <v>Bueno</v>
          </cell>
          <cell r="U3186" t="str">
            <v>N/T</v>
          </cell>
        </row>
        <row r="3187">
          <cell r="J3187" t="str">
            <v>42-04-07-00-3179</v>
          </cell>
          <cell r="K3187" t="str">
            <v>SC-01035</v>
          </cell>
          <cell r="L3187" t="str">
            <v>42-04-07-00-3179</v>
          </cell>
          <cell r="M3187" t="str">
            <v>Porta toalla</v>
          </cell>
          <cell r="O3187" t="str">
            <v>OTROS</v>
          </cell>
          <cell r="P3187">
            <v>5000</v>
          </cell>
          <cell r="T3187" t="str">
            <v>Bueno</v>
          </cell>
          <cell r="U3187" t="str">
            <v>N/T</v>
          </cell>
        </row>
        <row r="3188">
          <cell r="J3188" t="str">
            <v>42-04-07-00-3180</v>
          </cell>
          <cell r="K3188" t="str">
            <v>SC-01036</v>
          </cell>
          <cell r="L3188" t="str">
            <v>42-04-07-00-3180</v>
          </cell>
          <cell r="M3188" t="str">
            <v>Porta Confort</v>
          </cell>
          <cell r="O3188" t="str">
            <v>OTROS</v>
          </cell>
          <cell r="P3188">
            <v>2500</v>
          </cell>
          <cell r="T3188" t="str">
            <v>Bueno</v>
          </cell>
          <cell r="U3188" t="str">
            <v>N/T</v>
          </cell>
        </row>
        <row r="3189">
          <cell r="J3189" t="str">
            <v>42-04-07-00-3181</v>
          </cell>
          <cell r="K3189" t="str">
            <v>SC-01037</v>
          </cell>
          <cell r="L3189" t="str">
            <v>42-04-07-00-3181</v>
          </cell>
          <cell r="M3189" t="str">
            <v>Porta cortina baño</v>
          </cell>
          <cell r="O3189" t="str">
            <v>OTROS</v>
          </cell>
          <cell r="P3189">
            <v>3000</v>
          </cell>
          <cell r="T3189" t="str">
            <v>Bueno</v>
          </cell>
          <cell r="U3189" t="str">
            <v>N/T</v>
          </cell>
        </row>
        <row r="3190">
          <cell r="J3190" t="str">
            <v>42-04-07-00-3182</v>
          </cell>
          <cell r="K3190" t="str">
            <v>SC-01038</v>
          </cell>
          <cell r="L3190" t="str">
            <v>42-04-07-00-3182</v>
          </cell>
          <cell r="M3190" t="str">
            <v>Cortina baño color blanca</v>
          </cell>
          <cell r="O3190" t="str">
            <v>OTROS</v>
          </cell>
          <cell r="P3190">
            <v>3000</v>
          </cell>
          <cell r="T3190" t="str">
            <v>Bueno</v>
          </cell>
          <cell r="U3190" t="str">
            <v>N/T</v>
          </cell>
        </row>
        <row r="3191">
          <cell r="J3191" t="str">
            <v>42-04-07-00-3183</v>
          </cell>
          <cell r="K3191" t="str">
            <v>SC-01039</v>
          </cell>
          <cell r="L3191" t="str">
            <v>42-04-07-00-3183</v>
          </cell>
          <cell r="M3191" t="str">
            <v>Espejo marco aluminio 70x60</v>
          </cell>
          <cell r="O3191" t="str">
            <v>OTROS</v>
          </cell>
          <cell r="P3191">
            <v>10000</v>
          </cell>
          <cell r="T3191" t="str">
            <v>Bueno</v>
          </cell>
          <cell r="U3191" t="str">
            <v>N/T</v>
          </cell>
        </row>
        <row r="3192">
          <cell r="J3192" t="str">
            <v>42-04-07-00-3184</v>
          </cell>
          <cell r="K3192" t="str">
            <v>SC-01040</v>
          </cell>
          <cell r="L3192" t="str">
            <v>42-04-07-00-3184</v>
          </cell>
          <cell r="M3192" t="str">
            <v>Basurero plástico con tapa color blanco</v>
          </cell>
          <cell r="O3192" t="str">
            <v>OTROS</v>
          </cell>
          <cell r="P3192">
            <v>1500</v>
          </cell>
          <cell r="T3192" t="str">
            <v>Bueno</v>
          </cell>
          <cell r="U3192" t="str">
            <v>N/T</v>
          </cell>
        </row>
        <row r="3193">
          <cell r="J3193" t="str">
            <v>42-05-02-01-3185</v>
          </cell>
          <cell r="K3193" t="str">
            <v>SC-01041</v>
          </cell>
          <cell r="L3193" t="str">
            <v>42-05-02-01-3185</v>
          </cell>
          <cell r="M3193" t="str">
            <v>Hunleigh healthcare Mod Betta II HM89</v>
          </cell>
          <cell r="N3193">
            <v>1</v>
          </cell>
          <cell r="O3193" t="str">
            <v>EQUIPOS CLINICOS</v>
          </cell>
          <cell r="P3193">
            <v>190000</v>
          </cell>
          <cell r="T3193" t="str">
            <v>Malo</v>
          </cell>
          <cell r="U3193" t="str">
            <v>Betta</v>
          </cell>
        </row>
        <row r="3194">
          <cell r="J3194" t="str">
            <v>42-05-01-01-3186</v>
          </cell>
          <cell r="K3194" t="str">
            <v>SC-01042</v>
          </cell>
          <cell r="L3194" t="str">
            <v>42-05-01-01-3186</v>
          </cell>
          <cell r="M3194" t="str">
            <v>Cargador de pilas universal Mod. MW 398</v>
          </cell>
          <cell r="O3194" t="str">
            <v>EQUIPO DE OFICINA</v>
          </cell>
          <cell r="P3194">
            <v>10000</v>
          </cell>
          <cell r="T3194" t="str">
            <v>Malo</v>
          </cell>
          <cell r="U3194" t="str">
            <v>N/T</v>
          </cell>
        </row>
        <row r="3195">
          <cell r="J3195" t="str">
            <v>42-06-01-00-3187</v>
          </cell>
          <cell r="K3195" t="str">
            <v>SC-01043</v>
          </cell>
          <cell r="L3195" t="str">
            <v>42-06-01-00-3187</v>
          </cell>
          <cell r="M3195" t="str">
            <v>Teclado marca Aopen s/n 22000386</v>
          </cell>
          <cell r="O3195" t="str">
            <v>EQUIPOS COMPUTACIONALES Y PERIFÉRICOS</v>
          </cell>
          <cell r="P3195">
            <v>4000</v>
          </cell>
          <cell r="T3195" t="str">
            <v>Malo</v>
          </cell>
          <cell r="U3195" t="str">
            <v>Aopen</v>
          </cell>
        </row>
        <row r="3196">
          <cell r="J3196" t="str">
            <v>42-05-02-01-3188</v>
          </cell>
          <cell r="K3196" t="str">
            <v>SC-01044</v>
          </cell>
          <cell r="L3196" t="str">
            <v>42-05-02-01-3188</v>
          </cell>
          <cell r="M3196" t="str">
            <v>Aesculap tipo GF 90 / GF 92</v>
          </cell>
          <cell r="O3196" t="str">
            <v>EQUIPOS CLINICOS</v>
          </cell>
          <cell r="P3196">
            <v>4000</v>
          </cell>
          <cell r="T3196" t="str">
            <v>Malo</v>
          </cell>
          <cell r="U3196" t="str">
            <v>N/T</v>
          </cell>
        </row>
        <row r="3197">
          <cell r="J3197" t="str">
            <v>42-05-02-01-3189</v>
          </cell>
          <cell r="K3197" t="str">
            <v>SC-01045</v>
          </cell>
          <cell r="L3197" t="str">
            <v>42-05-02-01-3189</v>
          </cell>
          <cell r="M3197" t="str">
            <v>Hidro Pacmel Mod. PX - 15</v>
          </cell>
          <cell r="O3197" t="str">
            <v>EQUIPOS CLINICOS</v>
          </cell>
          <cell r="P3197">
            <v>170000</v>
          </cell>
          <cell r="T3197" t="str">
            <v>Malo</v>
          </cell>
          <cell r="U3197" t="str">
            <v>Pacmel</v>
          </cell>
        </row>
        <row r="3198">
          <cell r="J3198" t="str">
            <v>42-04-02-00-3190</v>
          </cell>
          <cell r="K3198" t="str">
            <v>SC-01046</v>
          </cell>
          <cell r="L3198" t="str">
            <v>42-04-02-00-3190</v>
          </cell>
          <cell r="M3198" t="str">
            <v>Silla incompleta sin ruedas con apoya brazos y respaldo color negro/rojo</v>
          </cell>
          <cell r="O3198" t="str">
            <v>SILLAS</v>
          </cell>
          <cell r="P3198">
            <v>5000</v>
          </cell>
          <cell r="T3198" t="str">
            <v>Malo</v>
          </cell>
          <cell r="U3198" t="str">
            <v>N/T</v>
          </cell>
        </row>
        <row r="3199">
          <cell r="J3199" t="str">
            <v>42-04-02-00-3191</v>
          </cell>
          <cell r="K3199" t="str">
            <v>SC-01047</v>
          </cell>
          <cell r="L3199" t="str">
            <v>42-04-02-00-3191</v>
          </cell>
          <cell r="M3199" t="str">
            <v>Silla metal / madera</v>
          </cell>
          <cell r="O3199" t="str">
            <v>SILLAS</v>
          </cell>
          <cell r="P3199">
            <v>3000</v>
          </cell>
          <cell r="T3199" t="str">
            <v>Malo</v>
          </cell>
          <cell r="U3199" t="str">
            <v>N/T</v>
          </cell>
        </row>
        <row r="3200">
          <cell r="J3200" t="str">
            <v>42-04-07-00-3192</v>
          </cell>
          <cell r="K3200" t="str">
            <v>SC-01048</v>
          </cell>
          <cell r="L3200" t="str">
            <v>42-04-07-00-3192</v>
          </cell>
          <cell r="M3200" t="str">
            <v>Dispensador de jabón Pisa / Prolim</v>
          </cell>
          <cell r="O3200" t="str">
            <v>OTROS</v>
          </cell>
          <cell r="P3200">
            <v>5000</v>
          </cell>
          <cell r="T3200" t="str">
            <v>Malo</v>
          </cell>
          <cell r="U3200" t="str">
            <v>N/T</v>
          </cell>
        </row>
        <row r="3201">
          <cell r="J3201" t="str">
            <v>42-03-01-00-3193</v>
          </cell>
          <cell r="K3201" t="str">
            <v>SC-01049</v>
          </cell>
          <cell r="L3201" t="str">
            <v>42-03-01-00-3193</v>
          </cell>
          <cell r="M3201" t="str">
            <v>Filtro de aire para vehiculo</v>
          </cell>
          <cell r="O3201" t="str">
            <v>REPUESTOS</v>
          </cell>
          <cell r="P3201">
            <v>3000</v>
          </cell>
          <cell r="T3201" t="str">
            <v>Malo</v>
          </cell>
          <cell r="U3201" t="str">
            <v>N/T</v>
          </cell>
        </row>
        <row r="3202">
          <cell r="J3202" t="str">
            <v>42-04-07-00-3194</v>
          </cell>
          <cell r="K3202" t="str">
            <v>SC-01050</v>
          </cell>
          <cell r="L3202" t="str">
            <v>42-04-07-00-3194</v>
          </cell>
          <cell r="M3202" t="str">
            <v>Caja con documentos dental años 2004/2005</v>
          </cell>
          <cell r="O3202" t="str">
            <v>OTROS</v>
          </cell>
          <cell r="P3202">
            <v>5000</v>
          </cell>
          <cell r="T3202" t="str">
            <v>Malo</v>
          </cell>
          <cell r="U3202" t="str">
            <v>N/T</v>
          </cell>
        </row>
        <row r="3203">
          <cell r="J3203" t="str">
            <v>42-05-02-05-3195</v>
          </cell>
          <cell r="K3203" t="str">
            <v>SC-01051</v>
          </cell>
          <cell r="L3203" t="str">
            <v>42-05-02-05-3195</v>
          </cell>
          <cell r="M3203" t="str">
            <v>Extintor polvo químico seco de 10 Kg</v>
          </cell>
          <cell r="O3203" t="str">
            <v>EQUIPOS DE SEGURIDAD</v>
          </cell>
          <cell r="P3203">
            <v>25000</v>
          </cell>
          <cell r="T3203" t="str">
            <v>Malo</v>
          </cell>
          <cell r="U3203" t="str">
            <v>N/T</v>
          </cell>
        </row>
        <row r="3204">
          <cell r="J3204" t="str">
            <v>42-03-01-00-3196</v>
          </cell>
          <cell r="K3204" t="str">
            <v>SC-01052</v>
          </cell>
          <cell r="L3204" t="str">
            <v>42-03-01-00-3196</v>
          </cell>
          <cell r="M3204" t="str">
            <v>Rotulas vehiculo</v>
          </cell>
          <cell r="O3204" t="str">
            <v>REPUESTOS</v>
          </cell>
          <cell r="P3204">
            <v>3000</v>
          </cell>
          <cell r="T3204" t="str">
            <v>Malo</v>
          </cell>
          <cell r="U3204" t="str">
            <v>N/T</v>
          </cell>
        </row>
        <row r="3205">
          <cell r="J3205" t="str">
            <v>42-03-01-00-3197</v>
          </cell>
          <cell r="K3205" t="str">
            <v>SC-01053</v>
          </cell>
          <cell r="L3205" t="str">
            <v>42-03-01-00-3197</v>
          </cell>
          <cell r="M3205" t="str">
            <v>Pastillas de freno vehiculo</v>
          </cell>
          <cell r="O3205" t="str">
            <v>REPUESTOS</v>
          </cell>
          <cell r="P3205">
            <v>1000</v>
          </cell>
          <cell r="T3205" t="str">
            <v>Malo</v>
          </cell>
          <cell r="U3205" t="str">
            <v>N/T</v>
          </cell>
        </row>
        <row r="3206">
          <cell r="J3206" t="str">
            <v>42-04-07-00-3198</v>
          </cell>
          <cell r="K3206" t="str">
            <v>SC-01054</v>
          </cell>
          <cell r="L3206" t="str">
            <v>42-04-07-00-3198</v>
          </cell>
          <cell r="M3206" t="str">
            <v>Caja con mascarillas desechables</v>
          </cell>
          <cell r="O3206" t="str">
            <v>OTROS</v>
          </cell>
          <cell r="P3206">
            <v>3000</v>
          </cell>
          <cell r="T3206" t="str">
            <v>Malo</v>
          </cell>
          <cell r="U3206" t="str">
            <v>N/T</v>
          </cell>
        </row>
        <row r="3207">
          <cell r="J3207" t="str">
            <v>42-05-02-01-3199</v>
          </cell>
          <cell r="K3207" t="str">
            <v>SC-01055</v>
          </cell>
          <cell r="L3207" t="str">
            <v>42-05-02-01-3199</v>
          </cell>
          <cell r="M3207" t="str">
            <v>Bolsa nylon con mascarillas y tubos desechables</v>
          </cell>
          <cell r="N3207">
            <v>1</v>
          </cell>
          <cell r="O3207" t="str">
            <v>EQUIPOS CLINICOS</v>
          </cell>
          <cell r="P3207">
            <v>1000</v>
          </cell>
          <cell r="T3207" t="str">
            <v>Malo</v>
          </cell>
          <cell r="U3207" t="str">
            <v>N/T</v>
          </cell>
        </row>
        <row r="3208">
          <cell r="J3208" t="str">
            <v>42-03-01-00-3200</v>
          </cell>
          <cell r="K3208" t="str">
            <v>SC-01056</v>
          </cell>
          <cell r="L3208" t="str">
            <v>42-03-01-00-3200</v>
          </cell>
          <cell r="M3208" t="str">
            <v>Discos de frenos de vehiculos</v>
          </cell>
          <cell r="O3208" t="str">
            <v>REPUESTOS</v>
          </cell>
          <cell r="P3208">
            <v>1500</v>
          </cell>
          <cell r="T3208" t="str">
            <v>Malo</v>
          </cell>
          <cell r="U3208" t="str">
            <v>N/T</v>
          </cell>
        </row>
        <row r="3209">
          <cell r="J3209" t="str">
            <v>42-04-07-00-3201</v>
          </cell>
          <cell r="K3209" t="str">
            <v>SC-01057</v>
          </cell>
          <cell r="L3209" t="str">
            <v>42-04-07-00-3201</v>
          </cell>
          <cell r="M3209" t="str">
            <v>Cajas Fas con una llave para agua en desuso c/u, numeradas 1,2,3,4</v>
          </cell>
          <cell r="N3209">
            <v>1</v>
          </cell>
          <cell r="O3209" t="str">
            <v>OTROS</v>
          </cell>
          <cell r="P3209">
            <v>3500</v>
          </cell>
          <cell r="T3209" t="str">
            <v>Malo</v>
          </cell>
          <cell r="U3209" t="str">
            <v>N/T</v>
          </cell>
        </row>
        <row r="3210">
          <cell r="J3210" t="str">
            <v>42-04-07-00-3202</v>
          </cell>
          <cell r="K3210" t="str">
            <v>SC-01058</v>
          </cell>
          <cell r="L3210" t="str">
            <v>42-04-07-00-3202</v>
          </cell>
          <cell r="M3210" t="str">
            <v>Caja Fas con 2 llaves en desuso, numerada 5</v>
          </cell>
          <cell r="N3210">
            <v>1</v>
          </cell>
          <cell r="O3210" t="str">
            <v>OTROS</v>
          </cell>
          <cell r="P3210">
            <v>5000</v>
          </cell>
          <cell r="T3210" t="str">
            <v>Malo</v>
          </cell>
          <cell r="U3210" t="str">
            <v>N/T</v>
          </cell>
        </row>
        <row r="3211">
          <cell r="J3211" t="str">
            <v>42-04-07-00-3203</v>
          </cell>
          <cell r="K3211" t="str">
            <v>SC-01059</v>
          </cell>
          <cell r="L3211" t="str">
            <v>42-04-07-00-3203</v>
          </cell>
          <cell r="M3211" t="str">
            <v>Caja Fas con 3 llaves en desuso, numerada 6</v>
          </cell>
          <cell r="N3211">
            <v>1</v>
          </cell>
          <cell r="O3211" t="str">
            <v>OTROS</v>
          </cell>
          <cell r="P3211">
            <v>3200</v>
          </cell>
          <cell r="T3211" t="str">
            <v>Malo</v>
          </cell>
          <cell r="U3211" t="str">
            <v>N/T</v>
          </cell>
        </row>
        <row r="3212">
          <cell r="J3212" t="str">
            <v>42-04-07-00-3204</v>
          </cell>
          <cell r="K3212" t="str">
            <v>SC-01060</v>
          </cell>
          <cell r="L3212" t="str">
            <v>42-04-07-00-3204</v>
          </cell>
          <cell r="M3212" t="str">
            <v>Caja Fas con 5 llaves en desuso, numerada 7</v>
          </cell>
          <cell r="N3212">
            <v>1</v>
          </cell>
          <cell r="O3212" t="str">
            <v>OTROS</v>
          </cell>
          <cell r="P3212">
            <v>3200</v>
          </cell>
          <cell r="T3212" t="str">
            <v>Malo</v>
          </cell>
          <cell r="U3212" t="str">
            <v>N/T</v>
          </cell>
        </row>
        <row r="3213">
          <cell r="J3213" t="str">
            <v>42-04-07-00-3205</v>
          </cell>
          <cell r="K3213" t="str">
            <v>SC-01061</v>
          </cell>
          <cell r="L3213" t="str">
            <v>42-04-07-00-3205</v>
          </cell>
          <cell r="M3213" t="str">
            <v>Caja Fas con partes de llaves, numerada 8</v>
          </cell>
          <cell r="N3213">
            <v>1</v>
          </cell>
          <cell r="O3213" t="str">
            <v>OTROS</v>
          </cell>
          <cell r="P3213">
            <v>3200</v>
          </cell>
          <cell r="T3213" t="str">
            <v>Malo</v>
          </cell>
          <cell r="U3213" t="str">
            <v>N/T</v>
          </cell>
        </row>
        <row r="3214">
          <cell r="J3214" t="str">
            <v>42-04-07-00-3206</v>
          </cell>
          <cell r="K3214" t="str">
            <v>SC-01062</v>
          </cell>
          <cell r="L3214" t="str">
            <v>42-04-07-00-3206</v>
          </cell>
          <cell r="M3214" t="str">
            <v>Caja Fas con llaves de paso despuntes numerada 9</v>
          </cell>
          <cell r="N3214">
            <v>1</v>
          </cell>
          <cell r="O3214" t="str">
            <v>OTROS</v>
          </cell>
          <cell r="P3214">
            <v>3200</v>
          </cell>
          <cell r="T3214" t="str">
            <v>Malo</v>
          </cell>
          <cell r="U3214" t="str">
            <v>N/T</v>
          </cell>
        </row>
        <row r="3215">
          <cell r="J3215" t="str">
            <v>42-04-07-00-3207</v>
          </cell>
          <cell r="K3215" t="str">
            <v>SC-01063</v>
          </cell>
          <cell r="L3215" t="str">
            <v>42-04-07-00-3207</v>
          </cell>
          <cell r="M3215" t="str">
            <v>Caja con acoples para dos llaves ( 4  acoples ) numerada 10</v>
          </cell>
          <cell r="N3215">
            <v>1</v>
          </cell>
          <cell r="O3215" t="str">
            <v>OTROS</v>
          </cell>
          <cell r="P3215">
            <v>3200</v>
          </cell>
          <cell r="T3215" t="str">
            <v>Malo</v>
          </cell>
          <cell r="U3215" t="str">
            <v>N/T</v>
          </cell>
        </row>
        <row r="3216">
          <cell r="J3216" t="str">
            <v>42-04-07-00-3208</v>
          </cell>
          <cell r="K3216" t="str">
            <v>SC-01064</v>
          </cell>
          <cell r="L3216" t="str">
            <v>42-04-07-00-3208</v>
          </cell>
          <cell r="M3216" t="str">
            <v>Caja con acoples lavamanos para dos llaves ( 4 unidades ) numerada 11</v>
          </cell>
          <cell r="N3216">
            <v>1</v>
          </cell>
          <cell r="O3216" t="str">
            <v>OTROS</v>
          </cell>
          <cell r="P3216">
            <v>3200</v>
          </cell>
          <cell r="T3216" t="str">
            <v>Malo</v>
          </cell>
          <cell r="U3216" t="str">
            <v>N/T</v>
          </cell>
        </row>
        <row r="3217">
          <cell r="J3217" t="str">
            <v>42-04-07-00-3209</v>
          </cell>
          <cell r="K3217" t="str">
            <v>SC-01065</v>
          </cell>
          <cell r="L3217" t="str">
            <v>42-04-07-00-3209</v>
          </cell>
          <cell r="M3217" t="str">
            <v>Caja con 20 porta toallas nova ( sin usar )</v>
          </cell>
          <cell r="O3217" t="str">
            <v>OTROS</v>
          </cell>
          <cell r="P3217">
            <v>7500</v>
          </cell>
          <cell r="T3217" t="str">
            <v>Malo</v>
          </cell>
          <cell r="U3217" t="str">
            <v>N/T</v>
          </cell>
        </row>
        <row r="3218">
          <cell r="J3218" t="str">
            <v>42-04-07-00-3210</v>
          </cell>
          <cell r="K3218" t="str">
            <v>SC-01066</v>
          </cell>
          <cell r="L3218" t="str">
            <v>42-04-07-00-3210</v>
          </cell>
          <cell r="M3218" t="str">
            <v>Caja con desechos varios</v>
          </cell>
          <cell r="O3218" t="str">
            <v>OTROS</v>
          </cell>
          <cell r="P3218">
            <v>3500</v>
          </cell>
          <cell r="T3218" t="str">
            <v>Malo</v>
          </cell>
          <cell r="U3218" t="str">
            <v>N/T</v>
          </cell>
        </row>
        <row r="3219">
          <cell r="J3219" t="str">
            <v>42-03-01-00-3211</v>
          </cell>
          <cell r="K3219" t="str">
            <v>SC-01067</v>
          </cell>
          <cell r="L3219" t="str">
            <v>42-03-01-00-3211</v>
          </cell>
          <cell r="M3219" t="str">
            <v>Bateria Yoko 95D31R de 12 Volts</v>
          </cell>
          <cell r="N3219">
            <v>1</v>
          </cell>
          <cell r="O3219" t="str">
            <v>REPUESTOS</v>
          </cell>
          <cell r="P3219">
            <v>4500</v>
          </cell>
          <cell r="T3219" t="str">
            <v>Malo</v>
          </cell>
          <cell r="U3219" t="str">
            <v>Yoco</v>
          </cell>
        </row>
        <row r="3220">
          <cell r="J3220" t="str">
            <v>42-04-02-00-3212</v>
          </cell>
          <cell r="K3220" t="str">
            <v>SC-01068</v>
          </cell>
          <cell r="L3220" t="str">
            <v>42-04-02-00-3212</v>
          </cell>
          <cell r="M3220" t="str">
            <v>Silla de ruedas sin marca</v>
          </cell>
          <cell r="O3220" t="str">
            <v>SILLAS</v>
          </cell>
          <cell r="P3220">
            <v>7500</v>
          </cell>
          <cell r="T3220" t="str">
            <v>Malo</v>
          </cell>
          <cell r="U3220" t="str">
            <v>N/T</v>
          </cell>
        </row>
        <row r="3221">
          <cell r="J3221" t="str">
            <v>42-04-07-00-3213</v>
          </cell>
          <cell r="K3221" t="str">
            <v>SC-01069</v>
          </cell>
          <cell r="L3221" t="str">
            <v>42-04-07-00-3213</v>
          </cell>
          <cell r="M3221" t="str">
            <v>Tapas bandejas de iluminación, para 2 tubos de 40 Watts</v>
          </cell>
          <cell r="N3221">
            <v>1</v>
          </cell>
          <cell r="O3221" t="str">
            <v>OTROS</v>
          </cell>
          <cell r="P3221">
            <v>3500</v>
          </cell>
          <cell r="T3221" t="str">
            <v>Malo</v>
          </cell>
          <cell r="U3221" t="str">
            <v>N/T</v>
          </cell>
        </row>
        <row r="3222">
          <cell r="J3222" t="str">
            <v>42-04-07-00-3214</v>
          </cell>
          <cell r="K3222" t="str">
            <v>SC-01070</v>
          </cell>
          <cell r="L3222" t="str">
            <v>42-04-07-00-3214</v>
          </cell>
          <cell r="M3222" t="str">
            <v>Tapas bandejas de iluminación, para 1 tubo de 40 Watts</v>
          </cell>
          <cell r="N3222">
            <v>1</v>
          </cell>
          <cell r="O3222" t="str">
            <v>OTROS</v>
          </cell>
          <cell r="P3222">
            <v>3500</v>
          </cell>
          <cell r="T3222" t="str">
            <v>Malo</v>
          </cell>
          <cell r="U3222" t="str">
            <v>N/T</v>
          </cell>
        </row>
        <row r="3223">
          <cell r="J3223" t="str">
            <v>42-06-01-00-3215</v>
          </cell>
          <cell r="K3223" t="str">
            <v>SC-01071</v>
          </cell>
          <cell r="L3223" t="str">
            <v>42-06-01-00-3215</v>
          </cell>
          <cell r="M3223" t="str">
            <v>Monitor Mitac Mod. MA01</v>
          </cell>
          <cell r="O3223" t="str">
            <v>EQUIPOS COMPUTACIONALES Y PERIFÉRICOS</v>
          </cell>
          <cell r="P3223">
            <v>7000</v>
          </cell>
          <cell r="T3223" t="str">
            <v>Malo</v>
          </cell>
          <cell r="U3223" t="str">
            <v>Mitac</v>
          </cell>
        </row>
        <row r="3224">
          <cell r="J3224" t="str">
            <v>42-06-01-00-3216</v>
          </cell>
          <cell r="K3224" t="str">
            <v>SC-01072</v>
          </cell>
          <cell r="L3224" t="str">
            <v>42-06-01-00-3216</v>
          </cell>
          <cell r="M3224" t="str">
            <v>Tarjeta madre Aopen</v>
          </cell>
          <cell r="O3224" t="str">
            <v>EQUIPOS COMPUTACIONALES Y PERIFÉRICOS</v>
          </cell>
          <cell r="P3224">
            <v>2000</v>
          </cell>
          <cell r="T3224" t="str">
            <v>Malo</v>
          </cell>
          <cell r="U3224" t="str">
            <v>Aopen</v>
          </cell>
        </row>
        <row r="3225">
          <cell r="J3225" t="str">
            <v>42-06-01-00-3217</v>
          </cell>
          <cell r="K3225" t="str">
            <v>SC-01073</v>
          </cell>
          <cell r="L3225" t="str">
            <v>42-06-01-00-3217</v>
          </cell>
          <cell r="M3225" t="str">
            <v>Impresora Epson LX 300 Mod. P850A</v>
          </cell>
          <cell r="O3225" t="str">
            <v>EQUIPOS COMPUTACIONALES Y PERIFÉRICOS</v>
          </cell>
          <cell r="P3225">
            <v>3000</v>
          </cell>
          <cell r="T3225" t="str">
            <v>Malo</v>
          </cell>
          <cell r="U3225" t="str">
            <v>Epson</v>
          </cell>
        </row>
        <row r="3226">
          <cell r="J3226" t="str">
            <v>42-06-01-00-3218</v>
          </cell>
          <cell r="K3226" t="str">
            <v>SC-01074</v>
          </cell>
          <cell r="L3226" t="str">
            <v>42-06-01-00-3218</v>
          </cell>
          <cell r="M3226" t="str">
            <v>Impresora Epson Stylus C45, Mod. B 161B</v>
          </cell>
          <cell r="O3226" t="str">
            <v>EQUIPOS COMPUTACIONALES Y PERIFÉRICOS</v>
          </cell>
          <cell r="P3226">
            <v>3500</v>
          </cell>
          <cell r="T3226" t="str">
            <v>Malo</v>
          </cell>
          <cell r="U3226" t="str">
            <v>Epson</v>
          </cell>
        </row>
        <row r="3227">
          <cell r="J3227" t="str">
            <v>42-06-01-00-3219</v>
          </cell>
          <cell r="K3227" t="str">
            <v>SC-01075</v>
          </cell>
          <cell r="L3227" t="str">
            <v>42-06-01-00-3219</v>
          </cell>
          <cell r="M3227" t="str">
            <v>Mouse Aopen serie 329001583</v>
          </cell>
          <cell r="O3227" t="str">
            <v>EQUIPOS COMPUTACIONALES Y PERIFÉRICOS</v>
          </cell>
          <cell r="P3227">
            <v>1000</v>
          </cell>
          <cell r="T3227" t="str">
            <v>Malo</v>
          </cell>
          <cell r="U3227" t="str">
            <v>Aopen</v>
          </cell>
        </row>
        <row r="3228">
          <cell r="J3228" t="str">
            <v>42-06-01-00-3220</v>
          </cell>
          <cell r="K3228" t="str">
            <v>SC-01076</v>
          </cell>
          <cell r="L3228" t="str">
            <v>42-06-01-00-3220</v>
          </cell>
          <cell r="M3228" t="str">
            <v>Mouse 1300 serie C9452588</v>
          </cell>
          <cell r="O3228" t="str">
            <v>EQUIPOS COMPUTACIONALES Y PERIFÉRICOS</v>
          </cell>
          <cell r="P3228">
            <v>1000</v>
          </cell>
          <cell r="T3228" t="str">
            <v>Malo</v>
          </cell>
          <cell r="U3228" t="str">
            <v>N/T</v>
          </cell>
        </row>
        <row r="3229">
          <cell r="J3229" t="str">
            <v>FN-04-07-00-3221</v>
          </cell>
          <cell r="K3229" t="str">
            <v>SC-01077</v>
          </cell>
          <cell r="L3229" t="str">
            <v>FN-04-07-00-3221</v>
          </cell>
          <cell r="M3229" t="str">
            <v>Sombrero de huaso color negro</v>
          </cell>
          <cell r="O3229" t="str">
            <v>OTROS FUNGIBLE / NOMINABLE</v>
          </cell>
          <cell r="P3229">
            <v>10000</v>
          </cell>
          <cell r="T3229" t="str">
            <v>Bueno</v>
          </cell>
          <cell r="U3229" t="str">
            <v>N/T</v>
          </cell>
        </row>
        <row r="3230">
          <cell r="J3230" t="str">
            <v>FN-04-07-00-3222</v>
          </cell>
          <cell r="K3230" t="str">
            <v>SC-01078</v>
          </cell>
          <cell r="L3230" t="str">
            <v>FN-04-07-00-3222</v>
          </cell>
          <cell r="M3230" t="str">
            <v>Sombrero de huaso color plomo</v>
          </cell>
          <cell r="O3230" t="str">
            <v>OTROS FUNGIBLE / NOMINABLE</v>
          </cell>
          <cell r="P3230">
            <v>10000</v>
          </cell>
          <cell r="T3230" t="str">
            <v>Bueno</v>
          </cell>
          <cell r="U3230" t="str">
            <v>N/T</v>
          </cell>
        </row>
        <row r="3231">
          <cell r="J3231" t="str">
            <v>42-04-07-00-3223</v>
          </cell>
          <cell r="K3231" t="str">
            <v>SC-01079</v>
          </cell>
          <cell r="L3231" t="str">
            <v>42-04-07-00-3223</v>
          </cell>
          <cell r="M3231" t="str">
            <v>Chupalla  de paja</v>
          </cell>
          <cell r="O3231" t="str">
            <v>OTROS</v>
          </cell>
          <cell r="P3231">
            <v>13000</v>
          </cell>
          <cell r="T3231" t="str">
            <v>Bueno</v>
          </cell>
          <cell r="U3231" t="str">
            <v>N/T</v>
          </cell>
        </row>
        <row r="3232">
          <cell r="J3232" t="str">
            <v>FN-04-07-00-3224</v>
          </cell>
          <cell r="K3232" t="str">
            <v>SC-01080</v>
          </cell>
          <cell r="L3232" t="str">
            <v>FN-04-07-00-3224</v>
          </cell>
          <cell r="M3232" t="str">
            <v>Chamantos de huaso</v>
          </cell>
          <cell r="O3232" t="str">
            <v>OTROS FUNGIBLE / NOMINABLE</v>
          </cell>
          <cell r="P3232">
            <v>22000</v>
          </cell>
          <cell r="T3232" t="str">
            <v>Bueno</v>
          </cell>
          <cell r="U3232" t="str">
            <v>N/T</v>
          </cell>
        </row>
        <row r="3233">
          <cell r="J3233" t="str">
            <v>FN-04-07-00-3225</v>
          </cell>
          <cell r="K3233" t="str">
            <v>SC-01081</v>
          </cell>
          <cell r="L3233" t="str">
            <v>FN-04-07-00-3225</v>
          </cell>
          <cell r="M3233" t="str">
            <v>Ponchos artesanales color café</v>
          </cell>
          <cell r="O3233" t="str">
            <v>OTROS FUNGIBLE / NOMINABLE</v>
          </cell>
          <cell r="P3233">
            <v>23500</v>
          </cell>
          <cell r="T3233" t="str">
            <v>Bueno</v>
          </cell>
          <cell r="U3233" t="str">
            <v>N/T</v>
          </cell>
        </row>
        <row r="3234">
          <cell r="J3234" t="str">
            <v>FN-04-07-00-3226</v>
          </cell>
          <cell r="K3234" t="str">
            <v>SC-01082</v>
          </cell>
          <cell r="L3234" t="str">
            <v>FN-04-07-00-3226</v>
          </cell>
          <cell r="M3234" t="str">
            <v>Ruanas</v>
          </cell>
          <cell r="O3234" t="str">
            <v>OTROS FUNGIBLE / NOMINABLE</v>
          </cell>
          <cell r="P3234">
            <v>1900</v>
          </cell>
          <cell r="T3234" t="str">
            <v>Bueno</v>
          </cell>
          <cell r="U3234" t="str">
            <v>N/T</v>
          </cell>
        </row>
        <row r="3235">
          <cell r="J3235" t="str">
            <v>42-05-02-03-3227</v>
          </cell>
          <cell r="K3235" t="str">
            <v>SC-01083</v>
          </cell>
          <cell r="L3235" t="str">
            <v>42-05-02-03-3227</v>
          </cell>
          <cell r="M3235" t="str">
            <v>Monitor GPS Navman MDT 860-MK2 S/Nª 0809E10730529</v>
          </cell>
          <cell r="O3235" t="str">
            <v>EQUIPOS DE COMUNICACIÓN</v>
          </cell>
          <cell r="P3235">
            <v>40000</v>
          </cell>
          <cell r="T3235" t="str">
            <v>Bueno</v>
          </cell>
          <cell r="U3235" t="str">
            <v>Navman</v>
          </cell>
        </row>
        <row r="3236">
          <cell r="J3236" t="str">
            <v>42-03-02-00-3228</v>
          </cell>
          <cell r="K3236" t="str">
            <v>SC-01084</v>
          </cell>
          <cell r="L3236" t="str">
            <v>42-03-02-00-3228</v>
          </cell>
          <cell r="M3236" t="str">
            <v>Gata Hidráulica</v>
          </cell>
          <cell r="O3236" t="str">
            <v>EQUIPOS DE VEHICULO</v>
          </cell>
          <cell r="P3236">
            <v>5600</v>
          </cell>
          <cell r="T3236" t="str">
            <v>Bueno</v>
          </cell>
          <cell r="U3236" t="str">
            <v>N/T</v>
          </cell>
        </row>
        <row r="3237">
          <cell r="J3237" t="str">
            <v>42-05-02-05-3229</v>
          </cell>
          <cell r="K3237" t="str">
            <v>SC-01085</v>
          </cell>
          <cell r="L3237" t="str">
            <v>42-05-02-05-3229</v>
          </cell>
          <cell r="M3237" t="str">
            <v>Extintor incendio tipo ABC 2 Kgs.</v>
          </cell>
          <cell r="O3237" t="str">
            <v>EQUIPOS DE SEGURIDAD</v>
          </cell>
          <cell r="P3237">
            <v>25000</v>
          </cell>
          <cell r="T3237" t="str">
            <v>Bueno</v>
          </cell>
          <cell r="U3237" t="str">
            <v>N/T</v>
          </cell>
        </row>
        <row r="3238">
          <cell r="J3238" t="str">
            <v>FN-03-02-00-3230</v>
          </cell>
          <cell r="K3238" t="str">
            <v>SC-01086</v>
          </cell>
          <cell r="L3238" t="str">
            <v>FN-03-02-00-3230</v>
          </cell>
          <cell r="M3238" t="str">
            <v>Limpia Parabrisas</v>
          </cell>
          <cell r="O3238" t="str">
            <v>EQUIPOS DE VEHICULO FUNGIBLE / NOMINABLE</v>
          </cell>
          <cell r="P3238">
            <v>5600</v>
          </cell>
          <cell r="T3238" t="str">
            <v>Bueno</v>
          </cell>
          <cell r="U3238" t="str">
            <v>N/T</v>
          </cell>
        </row>
        <row r="3239">
          <cell r="J3239" t="str">
            <v>42-03-02-00-3231</v>
          </cell>
          <cell r="K3239" t="str">
            <v>SC-01087</v>
          </cell>
          <cell r="L3239" t="str">
            <v>42-03-02-00-3231</v>
          </cell>
          <cell r="M3239" t="str">
            <v>Estuche plástico con un Manual montaje carrocería, un manual de  nstrucciones de servicio, un talonario de servicio</v>
          </cell>
          <cell r="N3239">
            <v>1</v>
          </cell>
          <cell r="O3239" t="str">
            <v>EQUIPOS DE VEHICULO</v>
          </cell>
          <cell r="P3239">
            <v>5600</v>
          </cell>
          <cell r="U3239" t="str">
            <v>N/T</v>
          </cell>
        </row>
        <row r="3240">
          <cell r="J3240" t="str">
            <v>42-05-02-06-3232</v>
          </cell>
          <cell r="K3240" t="str">
            <v>SC-01088</v>
          </cell>
          <cell r="L3240" t="str">
            <v>42-05-02-06-3232</v>
          </cell>
          <cell r="M3240" t="str">
            <v>Llave de rueda</v>
          </cell>
          <cell r="O3240" t="str">
            <v>HERRAMIENTAS</v>
          </cell>
          <cell r="P3240">
            <v>7500</v>
          </cell>
          <cell r="T3240" t="str">
            <v>Bueno</v>
          </cell>
          <cell r="U3240" t="str">
            <v>N/T</v>
          </cell>
        </row>
        <row r="3241">
          <cell r="J3241" t="str">
            <v>42-03-02-00-3233</v>
          </cell>
          <cell r="K3241" t="str">
            <v>SC-01089</v>
          </cell>
          <cell r="L3241" t="str">
            <v>42-03-02-00-3233</v>
          </cell>
          <cell r="M3241" t="str">
            <v>Bocina</v>
          </cell>
          <cell r="O3241" t="str">
            <v>EQUIPOS DE VEHICULO</v>
          </cell>
          <cell r="P3241">
            <v>65000</v>
          </cell>
          <cell r="T3241" t="str">
            <v>Bueno</v>
          </cell>
          <cell r="U3241" t="str">
            <v>N/T</v>
          </cell>
        </row>
        <row r="3242">
          <cell r="J3242" t="str">
            <v>FN-03-02-00-3234</v>
          </cell>
          <cell r="K3242" t="str">
            <v>SC-01090</v>
          </cell>
          <cell r="L3242" t="str">
            <v>FN-03-02-00-3234</v>
          </cell>
          <cell r="M3242" t="str">
            <v>Llaves de contacto</v>
          </cell>
          <cell r="O3242" t="str">
            <v>EQUIPOS DE VEHICULO FUNGIBLE / NOMINABLE</v>
          </cell>
          <cell r="P3242">
            <v>5600</v>
          </cell>
          <cell r="T3242" t="str">
            <v>Bueno</v>
          </cell>
          <cell r="U3242" t="str">
            <v>N/T</v>
          </cell>
        </row>
        <row r="3243">
          <cell r="J3243" t="str">
            <v>42-03-02-00-3235</v>
          </cell>
          <cell r="K3243" t="str">
            <v>SC-01091</v>
          </cell>
          <cell r="L3243" t="str">
            <v>42-03-02-00-3235</v>
          </cell>
          <cell r="M3243" t="str">
            <v>Aro cromado con estrella</v>
          </cell>
          <cell r="O3243" t="str">
            <v>EQUIPOS DE VEHICULO</v>
          </cell>
          <cell r="P3243">
            <v>2100</v>
          </cell>
          <cell r="T3243" t="str">
            <v>Bueno</v>
          </cell>
          <cell r="U3243" t="str">
            <v>N/T</v>
          </cell>
        </row>
        <row r="3244">
          <cell r="J3244" t="str">
            <v>42-03-02-00-3236</v>
          </cell>
          <cell r="K3244" t="str">
            <v>SC-01092</v>
          </cell>
          <cell r="L3244" t="str">
            <v>42-03-02-00-3236</v>
          </cell>
          <cell r="M3244" t="str">
            <v>Tapas de rueda Mercedes</v>
          </cell>
          <cell r="O3244" t="str">
            <v>EQUIPOS DE VEHICULO</v>
          </cell>
          <cell r="P3244">
            <v>15000</v>
          </cell>
          <cell r="T3244" t="str">
            <v>Bueno</v>
          </cell>
          <cell r="U3244" t="str">
            <v>Mercedes Benz</v>
          </cell>
        </row>
        <row r="3245">
          <cell r="J3245" t="str">
            <v>FN-03-02-00-3237</v>
          </cell>
          <cell r="K3245" t="str">
            <v>SC-01093</v>
          </cell>
          <cell r="L3245" t="str">
            <v>FN-03-02-00-3237</v>
          </cell>
          <cell r="M3245" t="str">
            <v>Triángulos Refractantes</v>
          </cell>
          <cell r="O3245" t="str">
            <v>EQUIPOS DE VEHICULO FUNGIBLE / NOMINABLE</v>
          </cell>
          <cell r="P3245">
            <v>1100</v>
          </cell>
          <cell r="T3245" t="str">
            <v>Bueno</v>
          </cell>
          <cell r="U3245" t="str">
            <v>N/T</v>
          </cell>
        </row>
        <row r="3246">
          <cell r="J3246" t="str">
            <v>42-03-02-00-3238</v>
          </cell>
          <cell r="K3246" t="str">
            <v>SC-01094</v>
          </cell>
          <cell r="L3246" t="str">
            <v>42-03-02-00-3238</v>
          </cell>
          <cell r="M3246" t="str">
            <v>3ra. luz de frenos</v>
          </cell>
          <cell r="O3246" t="str">
            <v>EQUIPOS DE VEHICULO</v>
          </cell>
          <cell r="P3246">
            <v>38500</v>
          </cell>
          <cell r="T3246" t="str">
            <v>Bueno</v>
          </cell>
          <cell r="U3246" t="str">
            <v>N/T</v>
          </cell>
        </row>
        <row r="3247">
          <cell r="J3247" t="str">
            <v>42-03-02-00-3239</v>
          </cell>
          <cell r="K3247" t="str">
            <v>SC-01095</v>
          </cell>
          <cell r="L3247" t="str">
            <v>42-03-02-00-3239</v>
          </cell>
          <cell r="M3247" t="str">
            <v>Barrote Gata</v>
          </cell>
          <cell r="O3247" t="str">
            <v>EQUIPOS DE VEHICULO</v>
          </cell>
          <cell r="P3247">
            <v>6000</v>
          </cell>
          <cell r="T3247" t="str">
            <v>Bueno</v>
          </cell>
          <cell r="U3247" t="str">
            <v>N/T</v>
          </cell>
        </row>
        <row r="3248">
          <cell r="J3248" t="str">
            <v>42-03-01-00-3240</v>
          </cell>
          <cell r="K3248" t="str">
            <v>SC-01096</v>
          </cell>
          <cell r="L3248" t="str">
            <v>42-03-01-00-3240</v>
          </cell>
          <cell r="M3248" t="str">
            <v>Neumático de repuesto</v>
          </cell>
          <cell r="O3248" t="str">
            <v>REPUESTOS</v>
          </cell>
          <cell r="P3248">
            <v>33000</v>
          </cell>
          <cell r="T3248" t="str">
            <v>Bueno</v>
          </cell>
          <cell r="U3248" t="str">
            <v>N/T</v>
          </cell>
        </row>
        <row r="3249">
          <cell r="J3249" t="str">
            <v>FN-03-02-00-3241</v>
          </cell>
          <cell r="K3249" t="str">
            <v>SC-01097</v>
          </cell>
          <cell r="L3249" t="str">
            <v>FN-03-02-00-3241</v>
          </cell>
          <cell r="M3249" t="str">
            <v>Espejos exteriores</v>
          </cell>
          <cell r="O3249" t="str">
            <v>EQUIPOS DE VEHICULO FUNGIBLE / NOMINABLE</v>
          </cell>
          <cell r="P3249">
            <v>8000</v>
          </cell>
          <cell r="T3249" t="str">
            <v>Bueno</v>
          </cell>
          <cell r="U3249" t="str">
            <v>N/T</v>
          </cell>
        </row>
        <row r="3250">
          <cell r="J3250" t="str">
            <v>42-05-02-06-3242</v>
          </cell>
          <cell r="K3250" t="str">
            <v>SC-01098</v>
          </cell>
          <cell r="L3250" t="str">
            <v>42-05-02-06-3242</v>
          </cell>
          <cell r="M3250" t="str">
            <v>Llave ajustable Diamond 8"</v>
          </cell>
          <cell r="O3250" t="str">
            <v>HERRAMIENTAS</v>
          </cell>
          <cell r="P3250">
            <v>7000</v>
          </cell>
          <cell r="T3250" t="str">
            <v>Bueno</v>
          </cell>
          <cell r="U3250" t="str">
            <v>N/T</v>
          </cell>
        </row>
        <row r="3251">
          <cell r="J3251" t="str">
            <v>42-05-02-06-3243</v>
          </cell>
          <cell r="K3251" t="str">
            <v>SC-01099</v>
          </cell>
          <cell r="L3251" t="str">
            <v>42-05-02-06-3243</v>
          </cell>
          <cell r="M3251" t="str">
            <v>Llaves de punta ( 19/22, 16/19, 13/17, 10/13, 8/10 )</v>
          </cell>
          <cell r="O3251" t="str">
            <v>HERRAMIENTAS</v>
          </cell>
          <cell r="P3251">
            <v>12000</v>
          </cell>
          <cell r="T3251" t="str">
            <v>Bueno</v>
          </cell>
          <cell r="U3251" t="str">
            <v>N/T</v>
          </cell>
        </row>
        <row r="3252">
          <cell r="J3252" t="str">
            <v>42-05-02-06-3244</v>
          </cell>
          <cell r="K3252" t="str">
            <v>SC-01100</v>
          </cell>
          <cell r="L3252" t="str">
            <v>42-05-02-06-3244</v>
          </cell>
          <cell r="M3252" t="str">
            <v>Llaves hallen 12 y 14 mm</v>
          </cell>
          <cell r="O3252" t="str">
            <v>HERRAMIENTAS</v>
          </cell>
          <cell r="P3252">
            <v>11000</v>
          </cell>
          <cell r="T3252" t="str">
            <v>Bueno</v>
          </cell>
          <cell r="U3252" t="str">
            <v>N/T</v>
          </cell>
        </row>
        <row r="3253">
          <cell r="J3253" t="str">
            <v>42-05-02-06-3245</v>
          </cell>
          <cell r="K3253" t="str">
            <v>SC-01101</v>
          </cell>
          <cell r="L3253" t="str">
            <v>42-05-02-06-3245</v>
          </cell>
          <cell r="M3253" t="str">
            <v>Llaves tubo ( 12x13 mm, 16x17 mm )</v>
          </cell>
          <cell r="O3253" t="str">
            <v>HERRAMIENTAS</v>
          </cell>
          <cell r="P3253">
            <v>5600</v>
          </cell>
          <cell r="T3253" t="str">
            <v>Bueno</v>
          </cell>
          <cell r="U3253" t="str">
            <v>N/T</v>
          </cell>
        </row>
        <row r="3254">
          <cell r="J3254" t="str">
            <v>42-05-02-06-3246</v>
          </cell>
          <cell r="K3254" t="str">
            <v>SC-01102</v>
          </cell>
          <cell r="L3254" t="str">
            <v>42-05-02-06-3246</v>
          </cell>
          <cell r="M3254" t="str">
            <v>Martillo Stanford Brand</v>
          </cell>
          <cell r="O3254" t="str">
            <v>HERRAMIENTAS</v>
          </cell>
          <cell r="P3254">
            <v>4500</v>
          </cell>
          <cell r="T3254" t="str">
            <v>Bueno</v>
          </cell>
          <cell r="U3254" t="str">
            <v>Stanford Brand</v>
          </cell>
        </row>
        <row r="3255">
          <cell r="J3255" t="str">
            <v>42-05-02-06-3247</v>
          </cell>
          <cell r="K3255" t="str">
            <v>SC-01103</v>
          </cell>
          <cell r="L3255" t="str">
            <v>42-05-02-06-3247</v>
          </cell>
          <cell r="M3255" t="str">
            <v>Alicate Lenz-Werk Professional 8"</v>
          </cell>
          <cell r="O3255" t="str">
            <v>HERRAMIENTAS</v>
          </cell>
          <cell r="P3255">
            <v>6000</v>
          </cell>
          <cell r="T3255" t="str">
            <v>Bueno</v>
          </cell>
          <cell r="U3255" t="str">
            <v>Lenz-Werk</v>
          </cell>
        </row>
        <row r="3256">
          <cell r="J3256" t="str">
            <v>42-05-02-06-3248</v>
          </cell>
          <cell r="K3256" t="str">
            <v>SC-01104</v>
          </cell>
          <cell r="L3256" t="str">
            <v>42-05-02-06-3248</v>
          </cell>
          <cell r="M3256" t="str">
            <v>Atornilladores Stanley,  Paleta</v>
          </cell>
          <cell r="O3256" t="str">
            <v>HERRAMIENTAS</v>
          </cell>
          <cell r="P3256">
            <v>10000</v>
          </cell>
          <cell r="T3256" t="str">
            <v>Bueno</v>
          </cell>
          <cell r="U3256" t="str">
            <v>Stanley</v>
          </cell>
        </row>
        <row r="3257">
          <cell r="J3257" t="str">
            <v>42-05-02-06-3249</v>
          </cell>
          <cell r="K3257" t="str">
            <v>SC-01105</v>
          </cell>
          <cell r="L3257" t="str">
            <v>42-05-02-06-3249</v>
          </cell>
          <cell r="M3257" t="str">
            <v>Atornillador Stanley,  Cruz</v>
          </cell>
          <cell r="O3257" t="str">
            <v>HERRAMIENTAS</v>
          </cell>
          <cell r="P3257">
            <v>8000</v>
          </cell>
          <cell r="T3257" t="str">
            <v>Bueno</v>
          </cell>
          <cell r="U3257" t="str">
            <v>Stanley</v>
          </cell>
        </row>
        <row r="3258">
          <cell r="J3258" t="str">
            <v>42-05-02-06-3250</v>
          </cell>
          <cell r="K3258" t="str">
            <v>SC-01106</v>
          </cell>
          <cell r="L3258" t="str">
            <v>42-05-02-06-3250</v>
          </cell>
          <cell r="M3258" t="str">
            <v>Atornillador Wechsel Griff,  Estrella</v>
          </cell>
          <cell r="O3258" t="str">
            <v>HERRAMIENTAS</v>
          </cell>
          <cell r="P3258">
            <v>8000</v>
          </cell>
          <cell r="T3258" t="str">
            <v>Bueno</v>
          </cell>
          <cell r="U3258" t="str">
            <v>Wechsel Griff</v>
          </cell>
        </row>
        <row r="3259">
          <cell r="J3259" t="str">
            <v>42-03-02-00-3251</v>
          </cell>
          <cell r="K3259" t="str">
            <v>SC-01107</v>
          </cell>
          <cell r="L3259" t="str">
            <v>42-03-02-00-3251</v>
          </cell>
          <cell r="M3259" t="str">
            <v>Encendedor, cenicero</v>
          </cell>
          <cell r="O3259" t="str">
            <v>EQUIPOS DE VEHICULO</v>
          </cell>
          <cell r="P3259">
            <v>10000</v>
          </cell>
          <cell r="T3259" t="str">
            <v>Bueno</v>
          </cell>
          <cell r="U3259" t="str">
            <v>N/T</v>
          </cell>
        </row>
        <row r="3260">
          <cell r="J3260" t="str">
            <v>42-03-02-00-3252</v>
          </cell>
          <cell r="K3260" t="str">
            <v>SC-01108</v>
          </cell>
          <cell r="L3260" t="str">
            <v>42-03-02-00-3252</v>
          </cell>
          <cell r="M3260" t="str">
            <v>Asiento longitudinal con respaldo acolchado</v>
          </cell>
          <cell r="O3260" t="str">
            <v>EQUIPOS DE VEHICULO</v>
          </cell>
          <cell r="P3260">
            <v>40000</v>
          </cell>
          <cell r="T3260" t="str">
            <v>Bueno</v>
          </cell>
          <cell r="U3260" t="str">
            <v>N/T</v>
          </cell>
        </row>
        <row r="3261">
          <cell r="J3261" t="str">
            <v>42-05-02-01-3253</v>
          </cell>
          <cell r="K3261" t="str">
            <v>SC-01109</v>
          </cell>
          <cell r="L3261" t="str">
            <v>42-05-02-01-3253</v>
          </cell>
          <cell r="M3261" t="str">
            <v>Camilla Sitmed 39 traslado mod. Nº 0019416</v>
          </cell>
          <cell r="O3261" t="str">
            <v>EQUIPOS CLINICOS</v>
          </cell>
          <cell r="P3261">
            <v>110500</v>
          </cell>
          <cell r="T3261" t="str">
            <v>Bueno</v>
          </cell>
          <cell r="U3261" t="str">
            <v>N/T</v>
          </cell>
        </row>
        <row r="3262">
          <cell r="J3262" t="str">
            <v>42-03-02-00-3254</v>
          </cell>
          <cell r="K3262" t="str">
            <v>SC-01110</v>
          </cell>
          <cell r="L3262" t="str">
            <v>42-03-02-00-3254</v>
          </cell>
          <cell r="M3262" t="str">
            <v>Ducto de calefacción Ext. Cab</v>
          </cell>
          <cell r="O3262" t="str">
            <v>EQUIPOS DE VEHICULO</v>
          </cell>
          <cell r="P3262">
            <v>30000</v>
          </cell>
          <cell r="T3262" t="str">
            <v>Bueno</v>
          </cell>
          <cell r="U3262" t="str">
            <v>N/T</v>
          </cell>
        </row>
        <row r="3263">
          <cell r="J3263" t="str">
            <v>42-03-02-00-3255</v>
          </cell>
          <cell r="K3263" t="str">
            <v>SC-01111</v>
          </cell>
          <cell r="L3263" t="str">
            <v>42-03-02-00-3255</v>
          </cell>
          <cell r="M3263" t="str">
            <v>Foco halogeno iluminación acceso trasero</v>
          </cell>
          <cell r="O3263" t="str">
            <v>EQUIPOS DE VEHICULO</v>
          </cell>
          <cell r="P3263">
            <v>13000</v>
          </cell>
          <cell r="T3263" t="str">
            <v>Bueno</v>
          </cell>
          <cell r="U3263" t="str">
            <v>N/T</v>
          </cell>
        </row>
        <row r="3264">
          <cell r="J3264" t="str">
            <v>42-03-02-00-3256</v>
          </cell>
          <cell r="K3264" t="str">
            <v>SC-01112</v>
          </cell>
          <cell r="L3264" t="str">
            <v>42-03-02-00-3256</v>
          </cell>
          <cell r="M3264" t="str">
            <v>Ventana corredera lateral derecha G San</v>
          </cell>
          <cell r="N3264">
            <v>1</v>
          </cell>
          <cell r="O3264" t="str">
            <v>EQUIPOS DE VEHICULO</v>
          </cell>
          <cell r="P3264">
            <v>15000</v>
          </cell>
          <cell r="T3264" t="str">
            <v>Bueno</v>
          </cell>
          <cell r="U3264" t="str">
            <v>N/T</v>
          </cell>
        </row>
        <row r="3265">
          <cell r="J3265" t="str">
            <v>42-03-02-00-3257</v>
          </cell>
          <cell r="K3265" t="str">
            <v>SC-01113</v>
          </cell>
          <cell r="L3265" t="str">
            <v>42-03-02-00-3257</v>
          </cell>
          <cell r="M3265" t="str">
            <v>Contracabina con ventana corredera</v>
          </cell>
          <cell r="N3265">
            <v>1</v>
          </cell>
          <cell r="O3265" t="str">
            <v>EQUIPOS DE VEHICULO</v>
          </cell>
          <cell r="P3265">
            <v>200000</v>
          </cell>
          <cell r="T3265" t="str">
            <v>Bueno</v>
          </cell>
          <cell r="U3265" t="str">
            <v>N/T</v>
          </cell>
        </row>
        <row r="3266">
          <cell r="J3266" t="str">
            <v>FN-03-02-00-3258</v>
          </cell>
          <cell r="K3266" t="str">
            <v>SC-01114</v>
          </cell>
          <cell r="L3266" t="str">
            <v>FN-03-02-00-3258</v>
          </cell>
          <cell r="M3266" t="str">
            <v>Toma corriente 12 V</v>
          </cell>
          <cell r="O3266" t="str">
            <v>EQUIPOS DE VEHICULO FUNGIBLE / NOMINABLE</v>
          </cell>
          <cell r="P3266">
            <v>15000</v>
          </cell>
          <cell r="T3266" t="str">
            <v>Bueno</v>
          </cell>
          <cell r="U3266" t="str">
            <v>N/T</v>
          </cell>
        </row>
        <row r="3267">
          <cell r="J3267" t="str">
            <v>FN-03-02-00-3259</v>
          </cell>
          <cell r="K3267" t="str">
            <v>SC-01115</v>
          </cell>
          <cell r="L3267" t="str">
            <v>FN-03-02-00-3259</v>
          </cell>
          <cell r="M3267" t="str">
            <v>Toma corriente 220 V</v>
          </cell>
          <cell r="O3267" t="str">
            <v>EQUIPOS DE VEHICULO FUNGIBLE / NOMINABLE</v>
          </cell>
          <cell r="P3267">
            <v>15000</v>
          </cell>
          <cell r="T3267" t="str">
            <v>Bueno</v>
          </cell>
          <cell r="U3267" t="str">
            <v>N/T</v>
          </cell>
        </row>
        <row r="3268">
          <cell r="J3268" t="str">
            <v>42-03-02-00-3260</v>
          </cell>
          <cell r="K3268" t="str">
            <v>SC-01116</v>
          </cell>
          <cell r="L3268" t="str">
            <v>42-03-02-00-3260</v>
          </cell>
          <cell r="M3268" t="str">
            <v>Pisadera trasera con superficie antideslizante</v>
          </cell>
          <cell r="O3268" t="str">
            <v>EQUIPOS DE VEHICULO</v>
          </cell>
          <cell r="P3268">
            <v>15000</v>
          </cell>
          <cell r="T3268" t="str">
            <v>Bueno</v>
          </cell>
          <cell r="U3268" t="str">
            <v>N/T</v>
          </cell>
        </row>
        <row r="3269">
          <cell r="J3269" t="str">
            <v>42-03-02-00-3261</v>
          </cell>
          <cell r="K3269" t="str">
            <v>SC-01117</v>
          </cell>
          <cell r="L3269" t="str">
            <v>42-03-02-00-3261</v>
          </cell>
          <cell r="M3269" t="str">
            <v>Luz trasera antiniebla color roja</v>
          </cell>
          <cell r="O3269" t="str">
            <v>EQUIPOS DE VEHICULO</v>
          </cell>
          <cell r="P3269">
            <v>12000</v>
          </cell>
          <cell r="T3269" t="str">
            <v>Bueno</v>
          </cell>
          <cell r="U3269" t="str">
            <v>N/T</v>
          </cell>
        </row>
        <row r="3270">
          <cell r="J3270" t="str">
            <v>42-03-02-00-3262</v>
          </cell>
          <cell r="K3270" t="str">
            <v>SC-01118</v>
          </cell>
          <cell r="L3270" t="str">
            <v>42-03-02-00-3262</v>
          </cell>
          <cell r="M3270" t="str">
            <v>Caja porta drogas</v>
          </cell>
          <cell r="O3270" t="str">
            <v>EQUIPOS DE VEHICULO</v>
          </cell>
          <cell r="P3270">
            <v>15000</v>
          </cell>
          <cell r="T3270" t="str">
            <v>Bueno</v>
          </cell>
          <cell r="U3270" t="str">
            <v>N/T</v>
          </cell>
        </row>
        <row r="3271">
          <cell r="J3271" t="str">
            <v>42-03-02-00-3263</v>
          </cell>
          <cell r="K3271" t="str">
            <v>SC-01119</v>
          </cell>
          <cell r="L3271" t="str">
            <v>42-03-02-00-3263</v>
          </cell>
          <cell r="M3271" t="str">
            <v>Baliza mini barral rojo azul, Federal Signal</v>
          </cell>
          <cell r="O3271" t="str">
            <v>EQUIPOS DE VEHICULO</v>
          </cell>
          <cell r="P3271">
            <v>6500</v>
          </cell>
          <cell r="T3271" t="str">
            <v>Bueno</v>
          </cell>
          <cell r="U3271" t="str">
            <v>Federal Signal</v>
          </cell>
        </row>
        <row r="3272">
          <cell r="J3272" t="str">
            <v>FN-03-02-00-3264</v>
          </cell>
          <cell r="K3272" t="str">
            <v>SC-01120</v>
          </cell>
          <cell r="L3272" t="str">
            <v>FN-03-02-00-3264</v>
          </cell>
          <cell r="M3272" t="str">
            <v>Balizas color rojo, en esquina superior trasero</v>
          </cell>
          <cell r="O3272" t="str">
            <v>EQUIPOS DE VEHICULO FUNGIBLE / NOMINABLE</v>
          </cell>
          <cell r="P3272">
            <v>25900</v>
          </cell>
          <cell r="T3272" t="str">
            <v>Bueno</v>
          </cell>
          <cell r="U3272" t="str">
            <v>N/T</v>
          </cell>
        </row>
        <row r="3273">
          <cell r="J3273" t="str">
            <v>FN-03-02-00-3265</v>
          </cell>
          <cell r="K3273" t="str">
            <v>SC-01121</v>
          </cell>
          <cell r="L3273" t="str">
            <v>FN-03-02-00-3265</v>
          </cell>
          <cell r="M3273" t="str">
            <v>Focos perimetrales rojos en Lat Superior</v>
          </cell>
          <cell r="O3273" t="str">
            <v>EQUIPOS DE VEHICULO FUNGIBLE / NOMINABLE</v>
          </cell>
          <cell r="P3273">
            <v>14900</v>
          </cell>
          <cell r="T3273" t="str">
            <v>Bueno</v>
          </cell>
          <cell r="U3273" t="str">
            <v>N/T</v>
          </cell>
        </row>
        <row r="3274">
          <cell r="J3274" t="str">
            <v>42-03-02-00-3266</v>
          </cell>
          <cell r="K3274" t="str">
            <v>SC-01122</v>
          </cell>
          <cell r="L3274" t="str">
            <v>42-03-02-00-3266</v>
          </cell>
          <cell r="M3274" t="str">
            <v>Sirena electrónica marca Federal Signal, 4 tonos</v>
          </cell>
          <cell r="O3274" t="str">
            <v>EQUIPOS DE VEHICULO</v>
          </cell>
          <cell r="P3274">
            <v>50000</v>
          </cell>
          <cell r="T3274" t="str">
            <v>Bueno</v>
          </cell>
          <cell r="U3274" t="str">
            <v>Federal Signal</v>
          </cell>
        </row>
        <row r="3275">
          <cell r="J3275" t="str">
            <v>42-03-02-00-3267</v>
          </cell>
          <cell r="K3275" t="str">
            <v>SC-01123</v>
          </cell>
          <cell r="L3275" t="str">
            <v>42-03-02-00-3267</v>
          </cell>
          <cell r="M3275" t="str">
            <v>Parlante de 100 W</v>
          </cell>
          <cell r="O3275" t="str">
            <v>EQUIPOS DE VEHICULO</v>
          </cell>
          <cell r="P3275">
            <v>25000</v>
          </cell>
          <cell r="T3275" t="str">
            <v>Bueno</v>
          </cell>
          <cell r="U3275" t="str">
            <v>N/T</v>
          </cell>
        </row>
        <row r="3276">
          <cell r="J3276" t="str">
            <v>42-03-02-00-3268</v>
          </cell>
          <cell r="K3276" t="str">
            <v>SC-01124</v>
          </cell>
          <cell r="L3276" t="str">
            <v>42-03-02-00-3268</v>
          </cell>
          <cell r="M3276" t="str">
            <v>Busca camino portatil 12 V</v>
          </cell>
          <cell r="O3276" t="str">
            <v>EQUIPOS DE VEHICULO</v>
          </cell>
          <cell r="P3276">
            <v>18000</v>
          </cell>
          <cell r="T3276" t="str">
            <v>Malo</v>
          </cell>
          <cell r="U3276" t="str">
            <v>N/T</v>
          </cell>
        </row>
        <row r="3277">
          <cell r="J3277" t="str">
            <v>42-03-02-00-3269</v>
          </cell>
          <cell r="K3277" t="str">
            <v>SC-01125</v>
          </cell>
          <cell r="L3277" t="str">
            <v>42-03-02-00-3269</v>
          </cell>
          <cell r="M3277" t="str">
            <v>Asiento paramédico butaca</v>
          </cell>
          <cell r="N3277">
            <v>1</v>
          </cell>
          <cell r="O3277" t="str">
            <v>EQUIPOS DE VEHICULO</v>
          </cell>
          <cell r="P3277">
            <v>215000</v>
          </cell>
          <cell r="T3277" t="str">
            <v>Bueno</v>
          </cell>
          <cell r="U3277" t="str">
            <v>N/T</v>
          </cell>
        </row>
        <row r="3278">
          <cell r="J3278" t="str">
            <v>42-03-02-00-3270</v>
          </cell>
          <cell r="K3278" t="str">
            <v>SC-01126</v>
          </cell>
          <cell r="L3278" t="str">
            <v>42-03-02-00-3270</v>
          </cell>
          <cell r="M3278" t="str">
            <v>Mueble anaquel pared izquierda gabinete sanitario</v>
          </cell>
          <cell r="O3278" t="str">
            <v>EQUIPOS DE VEHICULO</v>
          </cell>
          <cell r="P3278">
            <v>75000</v>
          </cell>
          <cell r="T3278" t="str">
            <v>Bueno</v>
          </cell>
          <cell r="U3278" t="str">
            <v>N/T</v>
          </cell>
        </row>
        <row r="3279">
          <cell r="J3279" t="str">
            <v>42-03-02-00-3271</v>
          </cell>
          <cell r="K3279" t="str">
            <v>SC-01127</v>
          </cell>
          <cell r="L3279" t="str">
            <v>42-03-02-00-3271</v>
          </cell>
          <cell r="M3279" t="str">
            <v>Pasamanos aluminio en cielo del gabinete sanitario</v>
          </cell>
          <cell r="O3279" t="str">
            <v>EQUIPOS DE VEHICULO</v>
          </cell>
          <cell r="P3279">
            <v>15000</v>
          </cell>
          <cell r="T3279" t="str">
            <v>Bueno</v>
          </cell>
          <cell r="U3279" t="str">
            <v>N/T</v>
          </cell>
        </row>
        <row r="3280">
          <cell r="J3280" t="str">
            <v>42-03-02-00-3272</v>
          </cell>
          <cell r="K3280" t="str">
            <v>SC-01128</v>
          </cell>
          <cell r="L3280" t="str">
            <v>42-03-02-00-3272</v>
          </cell>
          <cell r="M3280" t="str">
            <v>Pasamanos aluminio en puerta lateral</v>
          </cell>
          <cell r="O3280" t="str">
            <v>EQUIPOS DE VEHICULO</v>
          </cell>
          <cell r="P3280">
            <v>7500</v>
          </cell>
          <cell r="T3280" t="str">
            <v>Bueno</v>
          </cell>
          <cell r="U3280" t="str">
            <v>N/T</v>
          </cell>
        </row>
        <row r="3281">
          <cell r="J3281" t="str">
            <v>42-03-02-00-3273</v>
          </cell>
          <cell r="K3281" t="str">
            <v>SC-01129</v>
          </cell>
          <cell r="L3281" t="str">
            <v>42-03-02-00-3273</v>
          </cell>
          <cell r="M3281" t="str">
            <v>Pasamanos aluminio en mueble clinico</v>
          </cell>
          <cell r="O3281" t="str">
            <v>EQUIPOS DE VEHICULO</v>
          </cell>
          <cell r="P3281">
            <v>7500</v>
          </cell>
          <cell r="T3281" t="str">
            <v>Bueno</v>
          </cell>
          <cell r="U3281" t="str">
            <v>N/T</v>
          </cell>
        </row>
        <row r="3282">
          <cell r="J3282" t="str">
            <v>42-03-02-00-3274</v>
          </cell>
          <cell r="K3282" t="str">
            <v>SC-01130</v>
          </cell>
          <cell r="L3282" t="str">
            <v>42-03-02-00-3274</v>
          </cell>
          <cell r="M3282" t="str">
            <v>Panel de control, comandos e identificaciones</v>
          </cell>
          <cell r="O3282" t="str">
            <v>EQUIPOS DE VEHICULO</v>
          </cell>
          <cell r="P3282">
            <v>50000</v>
          </cell>
          <cell r="T3282" t="str">
            <v>Bueno</v>
          </cell>
          <cell r="U3282" t="str">
            <v>N/T</v>
          </cell>
        </row>
        <row r="3283">
          <cell r="J3283" t="str">
            <v>42-03-02-00-3275</v>
          </cell>
          <cell r="K3283" t="str">
            <v>SC-01131</v>
          </cell>
          <cell r="L3283" t="str">
            <v>42-03-02-00-3275</v>
          </cell>
          <cell r="M3283" t="str">
            <v>Corta corriente general en tablero conducción</v>
          </cell>
          <cell r="O3283" t="str">
            <v>EQUIPOS DE VEHICULO</v>
          </cell>
          <cell r="P3283">
            <v>75000</v>
          </cell>
          <cell r="T3283" t="str">
            <v>Bueno</v>
          </cell>
          <cell r="U3283" t="str">
            <v>N/T</v>
          </cell>
        </row>
        <row r="3284">
          <cell r="J3284" t="str">
            <v>42-03-02-00-3276</v>
          </cell>
          <cell r="K3284" t="str">
            <v>SC-01132</v>
          </cell>
          <cell r="L3284" t="str">
            <v>42-03-02-00-3276</v>
          </cell>
          <cell r="M3284" t="str">
            <v>Panel central de comandos equipos electrónicos adicionales</v>
          </cell>
          <cell r="O3284" t="str">
            <v>EQUIPOS DE VEHICULO</v>
          </cell>
          <cell r="P3284">
            <v>80000</v>
          </cell>
          <cell r="T3284" t="str">
            <v>Bueno</v>
          </cell>
          <cell r="U3284" t="str">
            <v>N/T</v>
          </cell>
        </row>
        <row r="3285">
          <cell r="J3285" t="str">
            <v>FN-03-02-00-3277</v>
          </cell>
          <cell r="K3285" t="str">
            <v>SC-01133</v>
          </cell>
          <cell r="L3285" t="str">
            <v>FN-03-02-00-3277</v>
          </cell>
          <cell r="M3285" t="str">
            <v>Aplique incandescentes doble intensidad</v>
          </cell>
          <cell r="O3285" t="str">
            <v>EQUIPOS DE VEHICULO FUNGIBLE / NOMINABLE</v>
          </cell>
          <cell r="P3285">
            <v>35000</v>
          </cell>
          <cell r="T3285" t="str">
            <v>Bueno</v>
          </cell>
          <cell r="U3285" t="str">
            <v>N/T</v>
          </cell>
        </row>
        <row r="3286">
          <cell r="J3286" t="str">
            <v>FN-03-02-00-3278</v>
          </cell>
          <cell r="K3286" t="str">
            <v>SC-01134</v>
          </cell>
          <cell r="L3286" t="str">
            <v>FN-03-02-00-3278</v>
          </cell>
          <cell r="M3286" t="str">
            <v>Focos halogenos dirigibles, 150 V</v>
          </cell>
          <cell r="O3286" t="str">
            <v>EQUIPOS DE VEHICULO FUNGIBLE / NOMINABLE</v>
          </cell>
          <cell r="P3286">
            <v>25000</v>
          </cell>
          <cell r="T3286" t="str">
            <v>Bueno</v>
          </cell>
          <cell r="U3286" t="str">
            <v>N/T</v>
          </cell>
        </row>
        <row r="3287">
          <cell r="J3287" t="str">
            <v>42-03-02-00-3279</v>
          </cell>
          <cell r="K3287" t="str">
            <v>SC-01135</v>
          </cell>
          <cell r="L3287" t="str">
            <v>42-03-02-00-3279</v>
          </cell>
          <cell r="M3287" t="str">
            <v>Red eléctrica de 220 Volt, instalada en gabinete sanitario</v>
          </cell>
          <cell r="O3287" t="str">
            <v>EQUIPOS DE VEHICULO</v>
          </cell>
          <cell r="P3287">
            <v>70000</v>
          </cell>
          <cell r="T3287" t="str">
            <v>Bueno</v>
          </cell>
          <cell r="U3287" t="str">
            <v>N/T</v>
          </cell>
        </row>
        <row r="3288">
          <cell r="J3288" t="str">
            <v>42-03-02-00-3280</v>
          </cell>
          <cell r="K3288" t="str">
            <v>SC-01136</v>
          </cell>
          <cell r="L3288" t="str">
            <v>42-03-02-00-3280</v>
          </cell>
          <cell r="M3288" t="str">
            <v>20 Mts. cable alargador para 2000 Watts</v>
          </cell>
          <cell r="O3288" t="str">
            <v>EQUIPOS DE VEHICULO</v>
          </cell>
          <cell r="P3288">
            <v>20000</v>
          </cell>
          <cell r="T3288" t="str">
            <v>Bueno</v>
          </cell>
          <cell r="U3288" t="str">
            <v>N/T</v>
          </cell>
        </row>
        <row r="3289">
          <cell r="J3289" t="str">
            <v>42-03-02-00-3281</v>
          </cell>
          <cell r="K3289" t="str">
            <v>SC-01137</v>
          </cell>
          <cell r="L3289" t="str">
            <v>42-03-02-00-3281</v>
          </cell>
          <cell r="M3289" t="str">
            <v>Inversor y cargador de corriente de 1200 Watts</v>
          </cell>
          <cell r="O3289" t="str">
            <v>EQUIPOS DE VEHICULO</v>
          </cell>
          <cell r="P3289">
            <v>90000</v>
          </cell>
          <cell r="T3289" t="str">
            <v>Bueno</v>
          </cell>
          <cell r="U3289" t="str">
            <v>N/T</v>
          </cell>
        </row>
        <row r="3290">
          <cell r="J3290" t="str">
            <v>42-03-02-00-3282</v>
          </cell>
          <cell r="K3290" t="str">
            <v>SC-01138</v>
          </cell>
          <cell r="L3290" t="str">
            <v>42-03-02-00-3282</v>
          </cell>
          <cell r="M3290" t="str">
            <v>Bateria auxiliar de 100 Amp. de ciclo profundo</v>
          </cell>
          <cell r="O3290" t="str">
            <v>EQUIPOS DE VEHICULO</v>
          </cell>
          <cell r="P3290">
            <v>147500</v>
          </cell>
          <cell r="T3290" t="str">
            <v>Bueno</v>
          </cell>
          <cell r="U3290" t="str">
            <v>N/T</v>
          </cell>
        </row>
        <row r="3291">
          <cell r="J3291" t="str">
            <v>42-03-02-00-3283</v>
          </cell>
          <cell r="K3291" t="str">
            <v>SC-01139</v>
          </cell>
          <cell r="L3291" t="str">
            <v>42-03-02-00-3283</v>
          </cell>
          <cell r="M3291" t="str">
            <v>Sistema aire acondicionado ( 7.000 y 23.000 BTU )</v>
          </cell>
          <cell r="O3291" t="str">
            <v>EQUIPOS DE VEHICULO</v>
          </cell>
          <cell r="P3291">
            <v>70000</v>
          </cell>
          <cell r="T3291" t="str">
            <v>Bueno</v>
          </cell>
          <cell r="U3291" t="str">
            <v>N/T</v>
          </cell>
        </row>
        <row r="3292">
          <cell r="J3292" t="str">
            <v>42-03-02-00-3284</v>
          </cell>
          <cell r="K3292" t="str">
            <v>SC-01140</v>
          </cell>
          <cell r="L3292" t="str">
            <v>42-03-02-00-3284</v>
          </cell>
          <cell r="M3292" t="str">
            <v>Extractor de aire 12 Volt, centrifugo gran caudal</v>
          </cell>
          <cell r="O3292" t="str">
            <v>EQUIPOS DE VEHICULO</v>
          </cell>
          <cell r="P3292">
            <v>124218</v>
          </cell>
          <cell r="T3292" t="str">
            <v>Bueno</v>
          </cell>
          <cell r="U3292" t="str">
            <v>N/T</v>
          </cell>
        </row>
        <row r="3293">
          <cell r="J3293" t="str">
            <v>42-03-02-00-3285</v>
          </cell>
          <cell r="K3293" t="str">
            <v>SC-01141</v>
          </cell>
          <cell r="L3293" t="str">
            <v>42-03-02-00-3285</v>
          </cell>
          <cell r="M3293" t="str">
            <v>Red de Oxigeno central, 2 tomas ohio y regulador</v>
          </cell>
          <cell r="O3293" t="str">
            <v>EQUIPOS DE VEHICULO</v>
          </cell>
          <cell r="P3293">
            <v>80000</v>
          </cell>
          <cell r="T3293" t="str">
            <v>Bueno</v>
          </cell>
          <cell r="U3293" t="str">
            <v>N/T</v>
          </cell>
        </row>
        <row r="3294">
          <cell r="J3294" t="str">
            <v>42-03-02-00-3286</v>
          </cell>
          <cell r="K3294" t="str">
            <v>SC-01142</v>
          </cell>
          <cell r="L3294" t="str">
            <v>42-03-02-00-3286</v>
          </cell>
          <cell r="M3294" t="str">
            <v>Red de aspiración central con una toma de vacío</v>
          </cell>
          <cell r="O3294" t="str">
            <v>EQUIPOS DE VEHICULO</v>
          </cell>
          <cell r="P3294">
            <v>218900</v>
          </cell>
          <cell r="T3294" t="str">
            <v>Bueno</v>
          </cell>
          <cell r="U3294" t="str">
            <v>N/T</v>
          </cell>
        </row>
        <row r="3295">
          <cell r="J3295" t="str">
            <v>FN-03-02-00-3287</v>
          </cell>
          <cell r="K3295" t="str">
            <v>SC-01143</v>
          </cell>
          <cell r="L3295" t="str">
            <v>FN-03-02-00-3287</v>
          </cell>
          <cell r="M3295" t="str">
            <v>Portasueros retráctiles en techo gabinete sanitario</v>
          </cell>
          <cell r="O3295" t="str">
            <v>EQUIPOS DE VEHICULO FUNGIBLE / NOMINABLE</v>
          </cell>
          <cell r="P3295">
            <v>45000</v>
          </cell>
          <cell r="T3295" t="str">
            <v>Bueno</v>
          </cell>
          <cell r="U3295" t="str">
            <v>N/T</v>
          </cell>
        </row>
        <row r="3296">
          <cell r="J3296" t="str">
            <v>42-04-07-00-3288</v>
          </cell>
          <cell r="K3296" t="str">
            <v>SC-01144</v>
          </cell>
          <cell r="L3296" t="str">
            <v>42-04-07-00-3288</v>
          </cell>
          <cell r="M3296" t="str">
            <v>Recipiente para desechos</v>
          </cell>
          <cell r="O3296" t="str">
            <v>OTROS</v>
          </cell>
          <cell r="P3296">
            <v>5000</v>
          </cell>
          <cell r="T3296" t="str">
            <v>Bueno</v>
          </cell>
          <cell r="U3296" t="str">
            <v>N/T</v>
          </cell>
        </row>
        <row r="3297">
          <cell r="J3297" t="str">
            <v>42-04-07-00-3289</v>
          </cell>
          <cell r="K3297" t="str">
            <v>SC-01145</v>
          </cell>
          <cell r="L3297" t="str">
            <v>42-04-07-00-3289</v>
          </cell>
          <cell r="M3297" t="str">
            <v>Dispensador para desinfectante</v>
          </cell>
          <cell r="O3297" t="str">
            <v>OTROS</v>
          </cell>
          <cell r="P3297">
            <v>15000</v>
          </cell>
          <cell r="T3297" t="str">
            <v>Bueno</v>
          </cell>
          <cell r="U3297" t="str">
            <v>N/T</v>
          </cell>
        </row>
        <row r="3298">
          <cell r="J3298" t="str">
            <v>42-05-02-05-3290</v>
          </cell>
          <cell r="K3298" t="str">
            <v>SC-01146</v>
          </cell>
          <cell r="L3298" t="str">
            <v>42-05-02-05-3290</v>
          </cell>
          <cell r="M3298" t="str">
            <v>Extintor incendio tipo ABC 4 Kgs.</v>
          </cell>
          <cell r="O3298" t="str">
            <v>EQUIPOS DE SEGURIDAD</v>
          </cell>
          <cell r="P3298">
            <v>25000</v>
          </cell>
          <cell r="T3298" t="str">
            <v>Bueno</v>
          </cell>
          <cell r="U3298" t="str">
            <v>N/T</v>
          </cell>
        </row>
        <row r="3299">
          <cell r="J3299" t="str">
            <v>42-05-02-01-3291</v>
          </cell>
          <cell r="K3299" t="str">
            <v>SC-01147</v>
          </cell>
          <cell r="L3299" t="str">
            <v>42-05-02-01-3291</v>
          </cell>
          <cell r="M3299" t="str">
            <v>Resucitador adulto</v>
          </cell>
          <cell r="O3299" t="str">
            <v>EQUIPOS CLINICOS</v>
          </cell>
          <cell r="P3299">
            <v>50000</v>
          </cell>
          <cell r="T3299" t="str">
            <v>Bueno</v>
          </cell>
          <cell r="U3299" t="str">
            <v>N/T</v>
          </cell>
        </row>
        <row r="3300">
          <cell r="J3300" t="str">
            <v>42-05-02-01-3292</v>
          </cell>
          <cell r="K3300" t="str">
            <v>SC-01148</v>
          </cell>
          <cell r="L3300" t="str">
            <v>42-05-02-01-3292</v>
          </cell>
          <cell r="M3300" t="str">
            <v>Resucitador pediatrico</v>
          </cell>
          <cell r="O3300" t="str">
            <v>EQUIPOS CLINICOS</v>
          </cell>
          <cell r="P3300">
            <v>50000</v>
          </cell>
          <cell r="T3300" t="str">
            <v>Bueno</v>
          </cell>
          <cell r="U3300" t="str">
            <v>N/T</v>
          </cell>
        </row>
        <row r="3301">
          <cell r="J3301" t="str">
            <v>42-05-02-01-3293</v>
          </cell>
          <cell r="K3301" t="str">
            <v>SC-01149</v>
          </cell>
          <cell r="L3301" t="str">
            <v>42-05-02-01-3293</v>
          </cell>
          <cell r="M3301" t="str">
            <v>Resucitador Neonatal</v>
          </cell>
          <cell r="O3301" t="str">
            <v>EQUIPOS CLINICOS</v>
          </cell>
          <cell r="P3301">
            <v>49900</v>
          </cell>
          <cell r="T3301" t="str">
            <v>Bueno</v>
          </cell>
          <cell r="U3301" t="str">
            <v>N/T</v>
          </cell>
        </row>
        <row r="3302">
          <cell r="J3302" t="str">
            <v>42-05-02-01-3294</v>
          </cell>
          <cell r="K3302" t="str">
            <v>SC-01150</v>
          </cell>
          <cell r="L3302" t="str">
            <v>42-05-02-01-3294</v>
          </cell>
          <cell r="M3302" t="str">
            <v>Tabla espinal adulto</v>
          </cell>
          <cell r="O3302" t="str">
            <v>EQUIPOS CLINICOS</v>
          </cell>
          <cell r="P3302">
            <v>72900</v>
          </cell>
          <cell r="T3302" t="str">
            <v>Bueno</v>
          </cell>
          <cell r="U3302" t="str">
            <v>N/T</v>
          </cell>
        </row>
        <row r="3303">
          <cell r="J3303" t="str">
            <v>42-05-02-01-3295</v>
          </cell>
          <cell r="K3303" t="str">
            <v>SC-01151</v>
          </cell>
          <cell r="L3303" t="str">
            <v>42-05-02-01-3295</v>
          </cell>
          <cell r="M3303" t="str">
            <v>Tabla espinal pediátrica</v>
          </cell>
          <cell r="O3303" t="str">
            <v>EQUIPOS CLINICOS</v>
          </cell>
          <cell r="P3303">
            <v>72900</v>
          </cell>
          <cell r="T3303" t="str">
            <v>Bueno</v>
          </cell>
          <cell r="U3303" t="str">
            <v>N/T</v>
          </cell>
        </row>
        <row r="3304">
          <cell r="J3304" t="str">
            <v>42-05-02-02-3296</v>
          </cell>
          <cell r="K3304" t="str">
            <v>SC-01152</v>
          </cell>
          <cell r="L3304" t="str">
            <v>42-05-02-02-3296</v>
          </cell>
          <cell r="M3304" t="str">
            <v>Tabla cuchara</v>
          </cell>
          <cell r="O3304" t="str">
            <v>EQUIPOS DE COCINA</v>
          </cell>
          <cell r="P3304">
            <v>65000</v>
          </cell>
          <cell r="T3304" t="str">
            <v>Bueno</v>
          </cell>
          <cell r="U3304" t="str">
            <v>N/T</v>
          </cell>
        </row>
        <row r="3305">
          <cell r="J3305" t="str">
            <v>42-05-02-01-3297</v>
          </cell>
          <cell r="K3305" t="str">
            <v>SC-01153</v>
          </cell>
          <cell r="L3305" t="str">
            <v>42-05-02-01-3297</v>
          </cell>
          <cell r="M3305" t="str">
            <v>Chaleco extricación adulto</v>
          </cell>
          <cell r="O3305" t="str">
            <v>EQUIPOS CLINICOS</v>
          </cell>
          <cell r="P3305">
            <v>37800</v>
          </cell>
          <cell r="T3305" t="str">
            <v>Bueno</v>
          </cell>
          <cell r="U3305" t="str">
            <v>N/T</v>
          </cell>
        </row>
        <row r="3306">
          <cell r="J3306" t="str">
            <v>42-05-02-01-3298</v>
          </cell>
          <cell r="K3306" t="str">
            <v>SC-01154</v>
          </cell>
          <cell r="L3306" t="str">
            <v>42-05-02-01-3298</v>
          </cell>
          <cell r="M3306" t="str">
            <v>Chaleco transporte pediátrico</v>
          </cell>
          <cell r="O3306" t="str">
            <v>EQUIPOS CLINICOS</v>
          </cell>
          <cell r="P3306">
            <v>12000</v>
          </cell>
          <cell r="T3306" t="str">
            <v>Bueno</v>
          </cell>
          <cell r="U3306" t="str">
            <v>N/T</v>
          </cell>
        </row>
        <row r="3307">
          <cell r="J3307" t="str">
            <v>FN-05-02-01-3299</v>
          </cell>
          <cell r="K3307" t="str">
            <v>SC-01155</v>
          </cell>
          <cell r="L3307" t="str">
            <v>FN-05-02-01-3299</v>
          </cell>
          <cell r="M3307" t="str">
            <v>Collar cervical adulto</v>
          </cell>
          <cell r="O3307" t="str">
            <v>EQUIPOS CLINICOS FUNGIBLE / NOMINABLE</v>
          </cell>
          <cell r="P3307">
            <v>7393</v>
          </cell>
          <cell r="T3307" t="str">
            <v>Bueno</v>
          </cell>
          <cell r="U3307" t="str">
            <v>N/T</v>
          </cell>
        </row>
        <row r="3308">
          <cell r="J3308" t="str">
            <v>42-05-02-01-3300</v>
          </cell>
          <cell r="K3308" t="str">
            <v>SC-01156</v>
          </cell>
          <cell r="L3308" t="str">
            <v>42-05-02-01-3300</v>
          </cell>
          <cell r="M3308" t="str">
            <v>Collar cervical Pediátrico</v>
          </cell>
          <cell r="O3308" t="str">
            <v>EQUIPOS CLINICOS</v>
          </cell>
          <cell r="P3308">
            <v>7393</v>
          </cell>
          <cell r="T3308" t="str">
            <v>Bueno</v>
          </cell>
          <cell r="U3308" t="str">
            <v>N/T</v>
          </cell>
        </row>
        <row r="3309">
          <cell r="J3309" t="str">
            <v>42-05-02-01-3301</v>
          </cell>
          <cell r="K3309" t="str">
            <v>SC-01157</v>
          </cell>
          <cell r="L3309" t="str">
            <v>42-05-02-01-3301</v>
          </cell>
          <cell r="M3309" t="str">
            <v>Ferulas de inmovilización adulto</v>
          </cell>
          <cell r="O3309" t="str">
            <v>EQUIPOS CLINICOS</v>
          </cell>
          <cell r="P3309">
            <v>27000</v>
          </cell>
          <cell r="T3309" t="str">
            <v>Bueno</v>
          </cell>
          <cell r="U3309" t="str">
            <v>N/T</v>
          </cell>
        </row>
        <row r="3310">
          <cell r="J3310" t="str">
            <v>42-05-02-01-3302</v>
          </cell>
          <cell r="K3310" t="str">
            <v>SC-01158</v>
          </cell>
          <cell r="L3310" t="str">
            <v>42-05-02-01-3302</v>
          </cell>
          <cell r="M3310" t="str">
            <v>Inmovilizador lateral cabeza</v>
          </cell>
          <cell r="O3310" t="str">
            <v>EQUIPOS CLINICOS</v>
          </cell>
          <cell r="P3310">
            <v>15000</v>
          </cell>
          <cell r="T3310" t="str">
            <v>Bueno</v>
          </cell>
          <cell r="U3310" t="str">
            <v>N/T</v>
          </cell>
        </row>
        <row r="3311">
          <cell r="J3311" t="str">
            <v>42-05-02-01-3303</v>
          </cell>
          <cell r="K3311" t="str">
            <v>SC-01159</v>
          </cell>
          <cell r="L3311" t="str">
            <v>42-05-02-01-3303</v>
          </cell>
          <cell r="M3311" t="str">
            <v>Set oxigeno portatil</v>
          </cell>
          <cell r="O3311" t="str">
            <v>EQUIPOS CLINICOS</v>
          </cell>
          <cell r="P3311">
            <v>159000</v>
          </cell>
          <cell r="T3311" t="str">
            <v>Bueno</v>
          </cell>
          <cell r="U3311" t="str">
            <v>N/T</v>
          </cell>
        </row>
        <row r="3312">
          <cell r="J3312" t="str">
            <v>42-05-02-01-3304</v>
          </cell>
          <cell r="K3312" t="str">
            <v>SC-01160</v>
          </cell>
          <cell r="L3312" t="str">
            <v>42-05-02-01-3304</v>
          </cell>
          <cell r="M3312" t="str">
            <v>Juego laringoscopio adulto</v>
          </cell>
          <cell r="O3312" t="str">
            <v>EQUIPOS CLINICOS</v>
          </cell>
          <cell r="P3312">
            <v>30000</v>
          </cell>
          <cell r="T3312" t="str">
            <v>Bueno</v>
          </cell>
          <cell r="U3312" t="str">
            <v>N/T</v>
          </cell>
        </row>
        <row r="3313">
          <cell r="J3313" t="str">
            <v>42-05-02-01-3305</v>
          </cell>
          <cell r="K3313" t="str">
            <v>SC-01161</v>
          </cell>
          <cell r="L3313" t="str">
            <v>42-05-02-01-3305</v>
          </cell>
          <cell r="M3313" t="str">
            <v>Juego laringoscopio pediátrico</v>
          </cell>
          <cell r="O3313" t="str">
            <v>EQUIPOS CLINICOS</v>
          </cell>
          <cell r="P3313">
            <v>30000</v>
          </cell>
          <cell r="T3313" t="str">
            <v>Bueno</v>
          </cell>
          <cell r="U3313" t="str">
            <v>N/T</v>
          </cell>
        </row>
        <row r="3314">
          <cell r="J3314" t="str">
            <v>42-05-02-01-3306</v>
          </cell>
          <cell r="K3314" t="str">
            <v>SC-01162</v>
          </cell>
          <cell r="L3314" t="str">
            <v>42-05-02-01-3306</v>
          </cell>
          <cell r="M3314" t="str">
            <v>Arnés pediátrico transporte</v>
          </cell>
          <cell r="O3314" t="str">
            <v>EQUIPOS CLINICOS</v>
          </cell>
          <cell r="P3314">
            <v>25000</v>
          </cell>
          <cell r="T3314" t="str">
            <v>Bueno</v>
          </cell>
          <cell r="U3314" t="str">
            <v>N/T</v>
          </cell>
        </row>
        <row r="3315">
          <cell r="J3315" t="str">
            <v>42-05-02-01-3307</v>
          </cell>
          <cell r="K3315" t="str">
            <v>SC-01163</v>
          </cell>
          <cell r="L3315" t="str">
            <v>42-05-02-01-3307</v>
          </cell>
          <cell r="M3315" t="str">
            <v>Mochila vía aerea</v>
          </cell>
          <cell r="O3315" t="str">
            <v>EQUIPOS CLINICOS</v>
          </cell>
          <cell r="P3315">
            <v>20000</v>
          </cell>
          <cell r="T3315" t="str">
            <v>Bueno</v>
          </cell>
          <cell r="U3315" t="str">
            <v>N/T</v>
          </cell>
        </row>
        <row r="3316">
          <cell r="J3316" t="str">
            <v>42-05-02-01-3308</v>
          </cell>
          <cell r="K3316" t="str">
            <v>SC-01164</v>
          </cell>
          <cell r="L3316" t="str">
            <v>42-05-02-01-3308</v>
          </cell>
          <cell r="M3316" t="str">
            <v>Mochila de paro</v>
          </cell>
          <cell r="O3316" t="str">
            <v>EQUIPOS CLINICOS</v>
          </cell>
          <cell r="P3316">
            <v>380000</v>
          </cell>
          <cell r="T3316" t="str">
            <v>Bueno</v>
          </cell>
          <cell r="U3316" t="str">
            <v>N/T</v>
          </cell>
        </row>
        <row r="3317">
          <cell r="J3317" t="str">
            <v>42-05-02-01-3309</v>
          </cell>
          <cell r="K3317" t="str">
            <v>SC-01165</v>
          </cell>
          <cell r="L3317" t="str">
            <v>42-05-02-01-3309</v>
          </cell>
          <cell r="M3317" t="str">
            <v>Mochila mixta</v>
          </cell>
          <cell r="O3317" t="str">
            <v>EQUIPOS CLINICOS</v>
          </cell>
          <cell r="P3317">
            <v>350000</v>
          </cell>
          <cell r="T3317" t="str">
            <v>Bueno</v>
          </cell>
          <cell r="U3317" t="str">
            <v>N/T</v>
          </cell>
        </row>
        <row r="3318">
          <cell r="J3318" t="str">
            <v>42-05-02-01-3310</v>
          </cell>
          <cell r="K3318" t="str">
            <v>SC-01166</v>
          </cell>
          <cell r="L3318" t="str">
            <v>42-05-02-01-3310</v>
          </cell>
          <cell r="M3318" t="str">
            <v>Pulpo</v>
          </cell>
          <cell r="O3318" t="str">
            <v>EQUIPOS CLINICOS</v>
          </cell>
          <cell r="P3318">
            <v>150000</v>
          </cell>
          <cell r="T3318" t="str">
            <v>Bueno</v>
          </cell>
          <cell r="U3318" t="str">
            <v>N/T</v>
          </cell>
        </row>
        <row r="3319">
          <cell r="J3319" t="str">
            <v>42-05-02-01-3311</v>
          </cell>
          <cell r="K3319" t="str">
            <v>SC-01167</v>
          </cell>
          <cell r="L3319" t="str">
            <v>42-05-02-01-3311</v>
          </cell>
          <cell r="M3319" t="str">
            <v>Bomba infusión continua Cardinal Health Mod. Alaris S/Nº 25042RWL1</v>
          </cell>
          <cell r="O3319" t="str">
            <v>EQUIPOS CLINICOS</v>
          </cell>
          <cell r="P3319">
            <v>185000</v>
          </cell>
          <cell r="T3319" t="str">
            <v>Bueno</v>
          </cell>
          <cell r="U3319" t="str">
            <v>Health</v>
          </cell>
        </row>
        <row r="3320">
          <cell r="J3320" t="str">
            <v>42-05-01-01-3312</v>
          </cell>
          <cell r="K3320" t="str">
            <v>SC-01168</v>
          </cell>
          <cell r="L3320" t="str">
            <v>42-05-01-01-3312</v>
          </cell>
          <cell r="M3320" t="str">
            <v>Ventilador mecanico transporte Drager Mod. Oxilog 2000 S/Nº SRYM-0060</v>
          </cell>
          <cell r="O3320" t="str">
            <v>EQUIPO DE OFICINA</v>
          </cell>
          <cell r="P3320">
            <v>380000</v>
          </cell>
          <cell r="T3320" t="str">
            <v>Bueno</v>
          </cell>
          <cell r="U3320" t="str">
            <v>Drager</v>
          </cell>
        </row>
        <row r="3321">
          <cell r="J3321" t="str">
            <v>42-06-01-00-3313</v>
          </cell>
          <cell r="K3321" t="str">
            <v>SC-01169</v>
          </cell>
          <cell r="L3321" t="str">
            <v>42-06-01-00-3313</v>
          </cell>
          <cell r="M3321" t="str">
            <v>Computador Intel Pentium 4 Inside S/Nº 00045-681-991-275</v>
          </cell>
          <cell r="O3321" t="str">
            <v>EQUIPOS COMPUTACIONALES Y PERIFÉRICOS</v>
          </cell>
          <cell r="P3321">
            <v>340000</v>
          </cell>
          <cell r="T3321" t="str">
            <v>Bueno</v>
          </cell>
          <cell r="U3321" t="str">
            <v>Intel Pentium</v>
          </cell>
        </row>
        <row r="3322">
          <cell r="J3322" t="str">
            <v>42-06-01-00-3314</v>
          </cell>
          <cell r="K3322" t="str">
            <v>SC-01170</v>
          </cell>
          <cell r="L3322" t="str">
            <v>42-06-01-00-3314</v>
          </cell>
          <cell r="M3322" t="str">
            <v>Monitor Samsung Mod. 540N S/Nº HA15H9NP302565A</v>
          </cell>
          <cell r="O3322" t="str">
            <v>EQUIPOS COMPUTACIONALES Y PERIFÉRICOS</v>
          </cell>
          <cell r="P3322">
            <v>14000</v>
          </cell>
          <cell r="T3322" t="str">
            <v>Bueno</v>
          </cell>
          <cell r="U3322" t="str">
            <v>Samsung</v>
          </cell>
        </row>
        <row r="3323">
          <cell r="J3323" t="str">
            <v>42-06-01-00-3315</v>
          </cell>
          <cell r="K3323" t="str">
            <v>SC-01171</v>
          </cell>
          <cell r="L3323" t="str">
            <v>42-06-01-00-3315</v>
          </cell>
          <cell r="M3323" t="str">
            <v>Teclado Ok Technology</v>
          </cell>
          <cell r="O3323" t="str">
            <v>EQUIPOS COMPUTACIONALES Y PERIFÉRICOS</v>
          </cell>
          <cell r="P3323">
            <v>4000</v>
          </cell>
          <cell r="T3323" t="str">
            <v>Bueno</v>
          </cell>
        </row>
        <row r="3324">
          <cell r="J3324" t="str">
            <v>42-06-01-00-3316</v>
          </cell>
          <cell r="K3324" t="str">
            <v>SC-01172</v>
          </cell>
          <cell r="L3324" t="str">
            <v>42-06-01-00-3316</v>
          </cell>
          <cell r="M3324" t="str">
            <v>Mouse Genius M/N Netscroll 110 S/Nº 143956109484</v>
          </cell>
          <cell r="O3324" t="str">
            <v>EQUIPOS COMPUTACIONALES Y PERIFÉRICOS</v>
          </cell>
          <cell r="P3324">
            <v>3000</v>
          </cell>
          <cell r="T3324" t="str">
            <v>Bueno</v>
          </cell>
          <cell r="U3324" t="str">
            <v>Genius</v>
          </cell>
        </row>
        <row r="3325">
          <cell r="J3325" t="str">
            <v>42-04-07-00-3317</v>
          </cell>
          <cell r="K3325" t="str">
            <v>SC-01173</v>
          </cell>
          <cell r="L3325" t="str">
            <v>42-04-07-00-3317</v>
          </cell>
          <cell r="M3325" t="str">
            <v>cubierta postformado 211x51x75 cms.</v>
          </cell>
          <cell r="O3325" t="str">
            <v>OTROS</v>
          </cell>
          <cell r="P3325">
            <v>50000</v>
          </cell>
          <cell r="T3325" t="str">
            <v>Bueno</v>
          </cell>
          <cell r="U3325" t="str">
            <v>N/T</v>
          </cell>
        </row>
        <row r="3326">
          <cell r="J3326" t="str">
            <v>FN-04-07-00-3318</v>
          </cell>
          <cell r="K3326" t="str">
            <v>SC-01174</v>
          </cell>
          <cell r="L3326" t="str">
            <v>FN-04-07-00-3318</v>
          </cell>
          <cell r="M3326" t="str">
            <v>Porta cortinas</v>
          </cell>
          <cell r="O3326" t="str">
            <v>OTROS FUNGIBLE / NOMINABLE</v>
          </cell>
          <cell r="P3326">
            <v>1500</v>
          </cell>
          <cell r="T3326" t="str">
            <v>Bueno</v>
          </cell>
          <cell r="U3326" t="str">
            <v>N/T</v>
          </cell>
        </row>
        <row r="3327">
          <cell r="J3327" t="str">
            <v>FN-04-07-00-3319</v>
          </cell>
          <cell r="K3327" t="str">
            <v>SC-01175</v>
          </cell>
          <cell r="L3327" t="str">
            <v>FN-04-07-00-3319</v>
          </cell>
          <cell r="M3327" t="str">
            <v>Cortinas color beige</v>
          </cell>
          <cell r="O3327" t="str">
            <v>OTROS FUNGIBLE / NOMINABLE</v>
          </cell>
          <cell r="P3327">
            <v>12000</v>
          </cell>
          <cell r="T3327" t="str">
            <v>Bueno</v>
          </cell>
          <cell r="U3327" t="str">
            <v>N/T</v>
          </cell>
        </row>
        <row r="3328">
          <cell r="J3328" t="str">
            <v>42-05-01-01-3320</v>
          </cell>
          <cell r="K3328" t="str">
            <v>SC-01176</v>
          </cell>
          <cell r="L3328" t="str">
            <v>42-05-01-01-3320</v>
          </cell>
          <cell r="M3328" t="str">
            <v>Regulated Power Supply Mod DF1763</v>
          </cell>
          <cell r="O3328" t="str">
            <v>EQUIPO DE OFICINA</v>
          </cell>
          <cell r="P3328">
            <v>120000</v>
          </cell>
          <cell r="T3328" t="str">
            <v>Bueno</v>
          </cell>
          <cell r="U3328" t="str">
            <v>N/T</v>
          </cell>
        </row>
        <row r="3329">
          <cell r="J3329" t="str">
            <v>42-04-07-00-3321</v>
          </cell>
          <cell r="K3329" t="str">
            <v>SC-01177</v>
          </cell>
          <cell r="L3329" t="str">
            <v>42-04-07-00-3321</v>
          </cell>
          <cell r="M3329" t="str">
            <v>Ducha teléfono</v>
          </cell>
          <cell r="O3329" t="str">
            <v>OTROS</v>
          </cell>
          <cell r="P3329">
            <v>30000</v>
          </cell>
          <cell r="T3329" t="str">
            <v>Bueno</v>
          </cell>
          <cell r="U3329" t="str">
            <v>N/T</v>
          </cell>
        </row>
        <row r="3330">
          <cell r="J3330" t="str">
            <v>42-04-07-00-3322</v>
          </cell>
          <cell r="K3330" t="str">
            <v>SC-01178</v>
          </cell>
          <cell r="L3330" t="str">
            <v>42-04-07-00-3322</v>
          </cell>
          <cell r="M3330" t="str">
            <v>Dispensador de jabón Johnson</v>
          </cell>
          <cell r="O3330" t="str">
            <v>OTROS</v>
          </cell>
          <cell r="P3330">
            <v>17000</v>
          </cell>
          <cell r="T3330" t="str">
            <v>Bueno</v>
          </cell>
          <cell r="U3330" t="str">
            <v>N/T</v>
          </cell>
        </row>
        <row r="3331">
          <cell r="J3331" t="str">
            <v>42-04-07-00-3323</v>
          </cell>
          <cell r="K3331" t="str">
            <v>SC-01179</v>
          </cell>
          <cell r="L3331" t="str">
            <v>42-04-07-00-3323</v>
          </cell>
          <cell r="M3331" t="str">
            <v>Espejo 100x90 cms.</v>
          </cell>
          <cell r="O3331" t="str">
            <v>OTROS</v>
          </cell>
          <cell r="P3331">
            <v>8000</v>
          </cell>
          <cell r="T3331" t="str">
            <v>Bueno</v>
          </cell>
          <cell r="U3331" t="str">
            <v>N/T</v>
          </cell>
        </row>
        <row r="3332">
          <cell r="J3332" t="str">
            <v>NN-06-01-00-3324</v>
          </cell>
          <cell r="K3332" t="str">
            <v>SC-01180</v>
          </cell>
          <cell r="L3332" t="str">
            <v>NN-06-01-00-3324</v>
          </cell>
          <cell r="M3332" t="str">
            <v>Computador Olidata S/Nº 011427-000003</v>
          </cell>
          <cell r="O3332" t="str">
            <v>EQUIPOS COMPUTACIONALES Y PERIFÉRICOS EN ARRIENDO</v>
          </cell>
          <cell r="P3332">
            <v>340000</v>
          </cell>
          <cell r="T3332" t="str">
            <v>Bueno</v>
          </cell>
          <cell r="U3332" t="str">
            <v>Olidata</v>
          </cell>
        </row>
        <row r="3333">
          <cell r="J3333" t="str">
            <v>NN-06-01-00-3325</v>
          </cell>
          <cell r="K3333" t="str">
            <v>SC-01181</v>
          </cell>
          <cell r="L3333" t="str">
            <v>NN-06-01-00-3325</v>
          </cell>
          <cell r="M3333" t="str">
            <v>Monitor Olidata 17" Mod. W7006 S/Nº W7006S-8AB2355-00514F</v>
          </cell>
          <cell r="O3333" t="str">
            <v>EQUIPOS COMPUTACIONALES Y PERIFÉRICOS EN ARRIENDO</v>
          </cell>
          <cell r="P3333">
            <v>14000</v>
          </cell>
          <cell r="T3333" t="str">
            <v>Bueno</v>
          </cell>
          <cell r="U3333" t="str">
            <v>Olidata</v>
          </cell>
        </row>
        <row r="3334">
          <cell r="J3334" t="str">
            <v>NN-06-01-00-3326</v>
          </cell>
          <cell r="K3334" t="str">
            <v>SC-01182</v>
          </cell>
          <cell r="L3334" t="str">
            <v>NN-06-01-00-3326</v>
          </cell>
          <cell r="M3334" t="str">
            <v>Teclado Olidata Mod K 5108 S/Nº K51080903012209</v>
          </cell>
          <cell r="O3334" t="str">
            <v>EQUIPOS COMPUTACIONALES Y PERIFÉRICOS EN ARRIENDO</v>
          </cell>
          <cell r="P3334">
            <v>4000</v>
          </cell>
          <cell r="T3334" t="str">
            <v>Bueno</v>
          </cell>
          <cell r="U3334" t="str">
            <v>Olidata</v>
          </cell>
        </row>
        <row r="3335">
          <cell r="J3335" t="str">
            <v>NN-06-01-00-3327</v>
          </cell>
          <cell r="K3335" t="str">
            <v>SC-01183</v>
          </cell>
          <cell r="L3335" t="str">
            <v>NN-06-01-00-3327</v>
          </cell>
          <cell r="M3335" t="str">
            <v>Mouse Olidata Mod. KM-8942</v>
          </cell>
          <cell r="O3335" t="str">
            <v>EQUIPOS COMPUTACIONALES Y PERIFÉRICOS EN ARRIENDO</v>
          </cell>
          <cell r="P3335">
            <v>3000</v>
          </cell>
          <cell r="T3335" t="str">
            <v>Bueno</v>
          </cell>
          <cell r="U3335" t="str">
            <v>Olidata</v>
          </cell>
        </row>
        <row r="3336">
          <cell r="J3336" t="str">
            <v>42-04-07-00-3328</v>
          </cell>
          <cell r="K3336" t="str">
            <v>SC-01184</v>
          </cell>
          <cell r="L3336" t="str">
            <v>42-04-07-00-3328</v>
          </cell>
          <cell r="M3336" t="str">
            <v>Basurero plástico con tapa color blanco</v>
          </cell>
          <cell r="O3336" t="str">
            <v>OTROS</v>
          </cell>
          <cell r="P3336">
            <v>3000</v>
          </cell>
          <cell r="T3336" t="str">
            <v>Bueno</v>
          </cell>
          <cell r="U3336" t="str">
            <v>N/T</v>
          </cell>
        </row>
        <row r="3337">
          <cell r="J3337" t="str">
            <v>42-05-01-01-3329</v>
          </cell>
          <cell r="K3337" t="str">
            <v>SC-01185</v>
          </cell>
          <cell r="L3337" t="str">
            <v>42-05-01-01-3329</v>
          </cell>
          <cell r="M3337" t="str">
            <v>Corchetera Torre color negra</v>
          </cell>
          <cell r="O3337" t="str">
            <v>EQUIPO DE OFICINA</v>
          </cell>
          <cell r="P3337">
            <v>2400</v>
          </cell>
          <cell r="T3337" t="str">
            <v>Bueno</v>
          </cell>
          <cell r="U3337" t="str">
            <v>Torre</v>
          </cell>
        </row>
        <row r="3338">
          <cell r="J3338" t="str">
            <v>42-05-01-01-3330</v>
          </cell>
          <cell r="K3338" t="str">
            <v>SC-01186</v>
          </cell>
          <cell r="L3338" t="str">
            <v>42-05-01-01-3330</v>
          </cell>
          <cell r="M3338" t="str">
            <v>Teléfono compañía CTC Mod. Alerce S/Nº 20847914974F022007676746</v>
          </cell>
          <cell r="O3338" t="str">
            <v>EQUIPO DE OFICINA</v>
          </cell>
          <cell r="P3338">
            <v>8000</v>
          </cell>
          <cell r="T3338" t="str">
            <v>Bueno</v>
          </cell>
          <cell r="U3338" t="str">
            <v>Alerce</v>
          </cell>
        </row>
        <row r="3339">
          <cell r="J3339" t="str">
            <v>42-06-01-00-3331</v>
          </cell>
          <cell r="K3339" t="str">
            <v>SC-01187</v>
          </cell>
          <cell r="L3339" t="str">
            <v>42-06-01-00-3331</v>
          </cell>
          <cell r="M3339" t="str">
            <v>Router  AIR 802 Mod. AP-G-200</v>
          </cell>
          <cell r="O3339" t="str">
            <v>EQUIPOS COMPUTACIONALES Y PERIFÉRICOS</v>
          </cell>
          <cell r="P3339">
            <v>31903</v>
          </cell>
          <cell r="T3339" t="str">
            <v>Bueno</v>
          </cell>
          <cell r="U3339" t="str">
            <v>N/T</v>
          </cell>
        </row>
        <row r="3340">
          <cell r="J3340" t="str">
            <v>42-04-07-00-3332</v>
          </cell>
          <cell r="K3340" t="str">
            <v>SC-01188</v>
          </cell>
          <cell r="L3340" t="str">
            <v>42-04-07-00-3332</v>
          </cell>
          <cell r="M3340" t="str">
            <v>Basurero metálico</v>
          </cell>
          <cell r="O3340" t="str">
            <v>OTROS</v>
          </cell>
          <cell r="P3340">
            <v>5000</v>
          </cell>
          <cell r="T3340" t="str">
            <v>Bueno</v>
          </cell>
          <cell r="U3340" t="str">
            <v>N/T</v>
          </cell>
        </row>
        <row r="3341">
          <cell r="J3341" t="str">
            <v>42-04-07-00-3333</v>
          </cell>
          <cell r="K3341" t="str">
            <v>SC-01189</v>
          </cell>
          <cell r="L3341" t="str">
            <v>42-04-07-00-3333</v>
          </cell>
          <cell r="M3341" t="str">
            <v>Basurero plástico</v>
          </cell>
          <cell r="O3341" t="str">
            <v>OTROS</v>
          </cell>
          <cell r="P3341">
            <v>3000</v>
          </cell>
          <cell r="T3341" t="str">
            <v>Bueno</v>
          </cell>
          <cell r="U3341" t="str">
            <v>N/T</v>
          </cell>
        </row>
        <row r="3342">
          <cell r="J3342" t="str">
            <v>NN-06-01-00-3334</v>
          </cell>
          <cell r="K3342" t="str">
            <v>SC-01190</v>
          </cell>
          <cell r="L3342" t="str">
            <v>NN-06-01-00-3334</v>
          </cell>
          <cell r="M3342" t="str">
            <v>Computador Olidata S/Nº 011427-000005</v>
          </cell>
          <cell r="O3342" t="str">
            <v>EQUIPOS COMPUTACIONALES Y PERIFÉRICOS EN ARRIENDO</v>
          </cell>
          <cell r="P3342">
            <v>340000</v>
          </cell>
          <cell r="T3342" t="str">
            <v>Bueno</v>
          </cell>
          <cell r="U3342" t="str">
            <v>Olidata</v>
          </cell>
        </row>
        <row r="3343">
          <cell r="J3343" t="str">
            <v>42-06-01-00-3335</v>
          </cell>
          <cell r="K3343" t="str">
            <v>SC-01191</v>
          </cell>
          <cell r="L3343" t="str">
            <v>42-06-01-00-3335</v>
          </cell>
          <cell r="M3343" t="str">
            <v>Monitor Mod. 70006S S/Nº WZ7006S-8A2354-01226E</v>
          </cell>
          <cell r="O3343" t="str">
            <v>EQUIPOS COMPUTACIONALES Y PERIFÉRICOS</v>
          </cell>
          <cell r="P3343">
            <v>14000</v>
          </cell>
          <cell r="T3343" t="str">
            <v>Bueno</v>
          </cell>
          <cell r="U3343" t="str">
            <v>Olidata</v>
          </cell>
        </row>
        <row r="3344">
          <cell r="J3344" t="str">
            <v>NN-06-01-00-3336</v>
          </cell>
          <cell r="K3344" t="str">
            <v>SC-01192</v>
          </cell>
          <cell r="L3344" t="str">
            <v>NN-06-01-00-3336</v>
          </cell>
          <cell r="M3344" t="str">
            <v>Teclado Olidata Mod. K 5108 S/Nº K51080903012202</v>
          </cell>
          <cell r="O3344" t="str">
            <v>EQUIPOS COMPUTACIONALES Y PERIFÉRICOS EN ARRIENDO</v>
          </cell>
          <cell r="P3344">
            <v>4000</v>
          </cell>
          <cell r="T3344" t="str">
            <v>Bueno</v>
          </cell>
          <cell r="U3344" t="str">
            <v>Olidata</v>
          </cell>
        </row>
        <row r="3345">
          <cell r="J3345" t="str">
            <v>42-06-01-00-3337</v>
          </cell>
          <cell r="K3345" t="str">
            <v>SC-01193</v>
          </cell>
          <cell r="L3345" t="str">
            <v>42-06-01-00-3337</v>
          </cell>
          <cell r="M3345" t="str">
            <v>Mouse Mod. KM-8942</v>
          </cell>
          <cell r="O3345" t="str">
            <v>EQUIPOS COMPUTACIONALES Y PERIFÉRICOS</v>
          </cell>
          <cell r="P3345">
            <v>3000</v>
          </cell>
          <cell r="T3345" t="str">
            <v>Bueno</v>
          </cell>
          <cell r="U3345" t="str">
            <v>Olidata</v>
          </cell>
        </row>
        <row r="3346">
          <cell r="J3346" t="str">
            <v>FN-04-07-00-3338</v>
          </cell>
          <cell r="K3346" t="str">
            <v>SC-01194</v>
          </cell>
          <cell r="L3346" t="str">
            <v>FN-04-07-00-3338</v>
          </cell>
          <cell r="M3346" t="str">
            <v>Colchonetas color azul</v>
          </cell>
          <cell r="O3346" t="str">
            <v>OTROS FUNGIBLE / NOMINABLE</v>
          </cell>
          <cell r="P3346">
            <v>3500</v>
          </cell>
          <cell r="T3346" t="str">
            <v>Bueno</v>
          </cell>
          <cell r="U3346" t="str">
            <v>N/T</v>
          </cell>
        </row>
        <row r="3347">
          <cell r="J3347" t="str">
            <v>42-04-07-00-3339</v>
          </cell>
          <cell r="K3347" t="str">
            <v>SC-01195</v>
          </cell>
          <cell r="L3347" t="str">
            <v>42-04-07-00-3339</v>
          </cell>
          <cell r="M3347" t="str">
            <v>Cortinas verde musgo</v>
          </cell>
          <cell r="O3347" t="str">
            <v>OTROS</v>
          </cell>
          <cell r="P3347">
            <v>12300</v>
          </cell>
          <cell r="T3347" t="str">
            <v>Bueno</v>
          </cell>
          <cell r="U3347" t="str">
            <v>N/T</v>
          </cell>
        </row>
        <row r="3348">
          <cell r="J3348" t="str">
            <v>42-04-07-00-3340</v>
          </cell>
          <cell r="K3348" t="str">
            <v>SC-01196</v>
          </cell>
          <cell r="L3348" t="str">
            <v>42-04-07-00-3340</v>
          </cell>
          <cell r="M3348" t="str">
            <v>Porta cortina</v>
          </cell>
          <cell r="O3348" t="str">
            <v>OTROS</v>
          </cell>
          <cell r="P3348">
            <v>1500</v>
          </cell>
          <cell r="T3348" t="str">
            <v>Bueno</v>
          </cell>
          <cell r="U3348" t="str">
            <v>N/T</v>
          </cell>
        </row>
        <row r="3349">
          <cell r="J3349" t="str">
            <v>NN-06-01-00-3341</v>
          </cell>
          <cell r="K3349" t="str">
            <v>SC-01197</v>
          </cell>
          <cell r="L3349" t="str">
            <v>NN-06-01-00-3341</v>
          </cell>
          <cell r="M3349" t="str">
            <v>Computador Olidata S/N 008920-000344</v>
          </cell>
          <cell r="O3349" t="str">
            <v>EQUIPOS COMPUTACIONALES Y PERIFÉRICOS EN ARRIENDO</v>
          </cell>
          <cell r="P3349">
            <v>340000</v>
          </cell>
          <cell r="T3349" t="str">
            <v>Bueno</v>
          </cell>
          <cell r="U3349" t="str">
            <v>Olidata</v>
          </cell>
        </row>
        <row r="3350">
          <cell r="J3350" t="str">
            <v>NN-06-01-00-3342</v>
          </cell>
          <cell r="K3350" t="str">
            <v>SC-01198</v>
          </cell>
          <cell r="L3350" t="str">
            <v>NN-06-01-00-3342</v>
          </cell>
          <cell r="M3350" t="str">
            <v>Monitor LCD Olidata 17" Mod. 7005L11 S/Nº 75L11N-75K2372-02064H</v>
          </cell>
          <cell r="O3350" t="str">
            <v>EQUIPOS COMPUTACIONALES Y PERIFÉRICOS EN ARRIENDO</v>
          </cell>
          <cell r="P3350">
            <v>14000</v>
          </cell>
          <cell r="T3350" t="str">
            <v>Bueno</v>
          </cell>
          <cell r="U3350" t="str">
            <v>Olidata</v>
          </cell>
        </row>
        <row r="3351">
          <cell r="J3351" t="str">
            <v>NN-06-01-00-3343</v>
          </cell>
          <cell r="K3351" t="str">
            <v>SC-01199</v>
          </cell>
          <cell r="L3351" t="str">
            <v>NN-06-01-00-3343</v>
          </cell>
          <cell r="M3351" t="str">
            <v>Teclado Olidata Mod. K 7563 S/Nº K75630703004120</v>
          </cell>
          <cell r="O3351" t="str">
            <v>EQUIPOS COMPUTACIONALES Y PERIFÉRICOS EN ARRIENDO</v>
          </cell>
          <cell r="P3351">
            <v>4000</v>
          </cell>
          <cell r="T3351" t="str">
            <v>Bueno</v>
          </cell>
          <cell r="U3351" t="str">
            <v>Olidata</v>
          </cell>
        </row>
        <row r="3352">
          <cell r="J3352" t="str">
            <v>NN-06-01-00-3344</v>
          </cell>
          <cell r="K3352" t="str">
            <v>SC-01200</v>
          </cell>
          <cell r="L3352" t="str">
            <v>NN-06-01-00-3344</v>
          </cell>
          <cell r="M3352" t="str">
            <v>Mouse optico Olidata Mod. KM 8920</v>
          </cell>
          <cell r="O3352" t="str">
            <v>EQUIPOS COMPUTACIONALES Y PERIFÉRICOS EN ARRIENDO</v>
          </cell>
          <cell r="P3352">
            <v>3000</v>
          </cell>
          <cell r="T3352" t="str">
            <v>Bueno</v>
          </cell>
          <cell r="U3352" t="str">
            <v>Olidata</v>
          </cell>
        </row>
        <row r="3353">
          <cell r="J3353" t="str">
            <v>42-05-02-06-3345</v>
          </cell>
          <cell r="K3353" t="str">
            <v>SC-01201</v>
          </cell>
          <cell r="L3353" t="str">
            <v>42-05-02-06-3345</v>
          </cell>
          <cell r="M3353" t="str">
            <v>Balde color rojo c/tapa blanca</v>
          </cell>
          <cell r="O3353" t="str">
            <v>HERRAMIENTAS</v>
          </cell>
          <cell r="P3353">
            <v>4000</v>
          </cell>
          <cell r="T3353" t="str">
            <v>Bueno</v>
          </cell>
          <cell r="U3353" t="str">
            <v>N/T</v>
          </cell>
        </row>
        <row r="3354">
          <cell r="J3354" t="str">
            <v>42-04-07-00-3346</v>
          </cell>
          <cell r="K3354" t="str">
            <v>SC-01202</v>
          </cell>
          <cell r="L3354" t="str">
            <v>42-04-07-00-3346</v>
          </cell>
          <cell r="M3354" t="str">
            <v>Papelero metálico color café</v>
          </cell>
          <cell r="O3354" t="str">
            <v>OTROS</v>
          </cell>
          <cell r="P3354">
            <v>3000</v>
          </cell>
          <cell r="T3354" t="str">
            <v>Bueno</v>
          </cell>
          <cell r="U3354" t="str">
            <v>N/T</v>
          </cell>
        </row>
        <row r="3355">
          <cell r="J3355" t="str">
            <v>42-04-07-00-3347</v>
          </cell>
          <cell r="K3355" t="str">
            <v>SC-01203</v>
          </cell>
          <cell r="L3355" t="str">
            <v>42-04-07-00-3347</v>
          </cell>
          <cell r="M3355" t="str">
            <v>Portacortinas</v>
          </cell>
          <cell r="O3355" t="str">
            <v>OTROS</v>
          </cell>
          <cell r="P3355">
            <v>1500</v>
          </cell>
          <cell r="T3355" t="str">
            <v>Bueno</v>
          </cell>
          <cell r="U3355" t="str">
            <v>N/T</v>
          </cell>
        </row>
        <row r="3356">
          <cell r="J3356" t="str">
            <v>FN-04-07-00-3348</v>
          </cell>
          <cell r="K3356" t="str">
            <v>SC-01204</v>
          </cell>
          <cell r="L3356" t="str">
            <v>FN-04-07-00-3348</v>
          </cell>
          <cell r="M3356" t="str">
            <v>Cortinas color crema</v>
          </cell>
          <cell r="O3356" t="str">
            <v>OTROS FUNGIBLE / NOMINABLE</v>
          </cell>
          <cell r="P3356">
            <v>10000</v>
          </cell>
          <cell r="T3356" t="str">
            <v>Bueno</v>
          </cell>
          <cell r="U3356" t="str">
            <v>N/T</v>
          </cell>
        </row>
        <row r="3357">
          <cell r="J3357" t="str">
            <v>42-05-02-01-3349</v>
          </cell>
          <cell r="K3357" t="str">
            <v>SC-01205</v>
          </cell>
          <cell r="L3357" t="str">
            <v>42-05-02-01-3349</v>
          </cell>
          <cell r="M3357" t="str">
            <v>Caja acero inoxidable c/tapa 30x15x10 cms.</v>
          </cell>
          <cell r="O3357" t="str">
            <v>EQUIPOS CLINICOS</v>
          </cell>
          <cell r="P3357">
            <v>25000</v>
          </cell>
          <cell r="T3357" t="str">
            <v>Bueno</v>
          </cell>
          <cell r="U3357" t="str">
            <v>N/T</v>
          </cell>
        </row>
        <row r="3358">
          <cell r="J3358" t="str">
            <v>FN-04-07-00-3350</v>
          </cell>
          <cell r="K3358" t="str">
            <v>SC-01206</v>
          </cell>
          <cell r="L3358" t="str">
            <v>FN-04-07-00-3350</v>
          </cell>
          <cell r="M3358" t="str">
            <v>Cajas acero inoxidable 17x17x22 cms.</v>
          </cell>
          <cell r="O3358" t="str">
            <v>OTROS FUNGIBLE / NOMINABLE</v>
          </cell>
          <cell r="P3358">
            <v>25000</v>
          </cell>
          <cell r="T3358" t="str">
            <v>Bueno</v>
          </cell>
          <cell r="U3358" t="str">
            <v>N/T</v>
          </cell>
        </row>
        <row r="3359">
          <cell r="J3359" t="str">
            <v>42-05-02-01-3351</v>
          </cell>
          <cell r="K3359" t="str">
            <v>SC-01207</v>
          </cell>
          <cell r="L3359" t="str">
            <v>42-05-02-01-3351</v>
          </cell>
          <cell r="M3359" t="str">
            <v>Riñones acero inoxidable 26 cms.</v>
          </cell>
          <cell r="N3359">
            <v>1</v>
          </cell>
          <cell r="O3359" t="str">
            <v>EQUIPOS CLINICOS</v>
          </cell>
          <cell r="P3359">
            <v>30000</v>
          </cell>
          <cell r="T3359" t="str">
            <v>Bueno</v>
          </cell>
          <cell r="U3359" t="str">
            <v>N/T</v>
          </cell>
        </row>
        <row r="3360">
          <cell r="J3360" t="str">
            <v>42-05-02-01-3352</v>
          </cell>
          <cell r="K3360" t="str">
            <v>SC-01208</v>
          </cell>
          <cell r="L3360" t="str">
            <v>42-05-02-01-3352</v>
          </cell>
          <cell r="M3360" t="str">
            <v>Estetoscopio Pinard plástico color negro</v>
          </cell>
          <cell r="O3360" t="str">
            <v>EQUIPOS CLINICOS</v>
          </cell>
          <cell r="P3360">
            <v>42700</v>
          </cell>
          <cell r="T3360" t="str">
            <v>Bueno</v>
          </cell>
          <cell r="U3360" t="str">
            <v>N/T</v>
          </cell>
        </row>
        <row r="3361">
          <cell r="J3361" t="str">
            <v>NN-06-01-00-3353</v>
          </cell>
          <cell r="K3361" t="str">
            <v>SC-01209</v>
          </cell>
          <cell r="L3361" t="str">
            <v>NN-06-01-00-3353</v>
          </cell>
          <cell r="M3361" t="str">
            <v>Computador Olidata ID Nº A2622 S/Nº 008920-000372</v>
          </cell>
          <cell r="O3361" t="str">
            <v>EQUIPOS COMPUTACIONALES Y PERIFÉRICOS EN ARRIENDO</v>
          </cell>
          <cell r="P3361">
            <v>340000</v>
          </cell>
          <cell r="T3361" t="str">
            <v>Bueno</v>
          </cell>
          <cell r="U3361" t="str">
            <v>Olidata</v>
          </cell>
        </row>
        <row r="3362">
          <cell r="J3362" t="str">
            <v>NN-06-01-00-3354</v>
          </cell>
          <cell r="K3362" t="str">
            <v>SC-01210</v>
          </cell>
          <cell r="L3362" t="str">
            <v>NN-06-01-00-3354</v>
          </cell>
          <cell r="M3362" t="str">
            <v>Monitor LCD Olidata 17" Mod. 7005L11 S/Nº 75L11N-75M2273-008348</v>
          </cell>
          <cell r="O3362" t="str">
            <v>EQUIPOS COMPUTACIONALES Y PERIFÉRICOS EN ARRIENDO</v>
          </cell>
          <cell r="P3362">
            <v>14000</v>
          </cell>
          <cell r="T3362" t="str">
            <v>Bueno</v>
          </cell>
          <cell r="U3362" t="str">
            <v>Olidata</v>
          </cell>
        </row>
        <row r="3363">
          <cell r="J3363" t="str">
            <v>NN-06-01-00-3355</v>
          </cell>
          <cell r="K3363" t="str">
            <v>SC-01211</v>
          </cell>
          <cell r="L3363" t="str">
            <v>NN-06-01-00-3355</v>
          </cell>
          <cell r="M3363" t="str">
            <v>Teclado Olidata Mod. K 7563 S/Nº K75630703004129</v>
          </cell>
          <cell r="O3363" t="str">
            <v>EQUIPOS COMPUTACIONALES Y PERIFÉRICOS EN ARRIENDO</v>
          </cell>
          <cell r="P3363">
            <v>4000</v>
          </cell>
          <cell r="T3363" t="str">
            <v>Bueno</v>
          </cell>
          <cell r="U3363" t="str">
            <v>Olidata</v>
          </cell>
        </row>
        <row r="3364">
          <cell r="J3364" t="str">
            <v>NN-06-01-00-3356</v>
          </cell>
          <cell r="K3364" t="str">
            <v>SC-01212</v>
          </cell>
          <cell r="L3364" t="str">
            <v>NN-06-01-00-3356</v>
          </cell>
          <cell r="M3364" t="str">
            <v>Mouse optico Olidata Mod. KM 8920</v>
          </cell>
          <cell r="O3364" t="str">
            <v>EQUIPOS COMPUTACIONALES Y PERIFÉRICOS EN ARRIENDO</v>
          </cell>
          <cell r="P3364">
            <v>3000</v>
          </cell>
          <cell r="T3364" t="str">
            <v>Bueno</v>
          </cell>
          <cell r="U3364" t="str">
            <v>Olidata</v>
          </cell>
        </row>
        <row r="3365">
          <cell r="J3365" t="str">
            <v>42-04-07-00-3357</v>
          </cell>
          <cell r="K3365" t="str">
            <v>SC-01213</v>
          </cell>
          <cell r="L3365" t="str">
            <v>42-04-07-00-3357</v>
          </cell>
          <cell r="M3365" t="str">
            <v>Papelero metálico color café</v>
          </cell>
          <cell r="O3365" t="str">
            <v>OTROS</v>
          </cell>
          <cell r="P3365">
            <v>3000</v>
          </cell>
          <cell r="T3365" t="str">
            <v>Bueno</v>
          </cell>
          <cell r="U3365" t="str">
            <v>N/T</v>
          </cell>
        </row>
        <row r="3366">
          <cell r="J3366" t="str">
            <v>NN-06-01-00-3358</v>
          </cell>
          <cell r="K3366" t="str">
            <v>SC-01214</v>
          </cell>
          <cell r="L3366" t="str">
            <v>NN-06-01-00-3358</v>
          </cell>
          <cell r="M3366" t="str">
            <v>PC All in One Olidata Nºs: 014588-001075</v>
          </cell>
          <cell r="N3366" t="str">
            <v xml:space="preserve">Pantalla Integrada </v>
          </cell>
          <cell r="O3366" t="str">
            <v>EQUIPOS COMPUTACIONALES Y PERIFÉRICOS EN ARRIENDO</v>
          </cell>
          <cell r="P3366">
            <v>270000</v>
          </cell>
          <cell r="Q3366" t="str">
            <v>ns:014588-001075</v>
          </cell>
          <cell r="R3366" t="str">
            <v>ALL IN ONE</v>
          </cell>
          <cell r="S3366" t="str">
            <v>Olidata</v>
          </cell>
          <cell r="T3366" t="str">
            <v>Bueno</v>
          </cell>
          <cell r="U3366" t="str">
            <v>Olidata</v>
          </cell>
        </row>
        <row r="3367">
          <cell r="J3367" t="str">
            <v>42-06-01-00-3359</v>
          </cell>
          <cell r="K3367" t="str">
            <v>SC-01215</v>
          </cell>
          <cell r="L3367" t="str">
            <v>42-06-01-00-3359</v>
          </cell>
          <cell r="M3367" t="str">
            <v>Teclado Convencional Negro MODEL K3100</v>
          </cell>
          <cell r="N3367" t="str">
            <v xml:space="preserve">Negro </v>
          </cell>
          <cell r="O3367" t="str">
            <v>EQUIPOS COMPUTACIONALES Y PERIFÉRICOS</v>
          </cell>
          <cell r="P3367">
            <v>4000</v>
          </cell>
          <cell r="R3367" t="str">
            <v>Convencional</v>
          </cell>
          <cell r="S3367" t="str">
            <v>Olidata</v>
          </cell>
          <cell r="T3367" t="str">
            <v>Bueno</v>
          </cell>
          <cell r="U3367" t="str">
            <v>Olidata</v>
          </cell>
        </row>
        <row r="3368">
          <cell r="J3368" t="str">
            <v>NN-06-01-00-3360</v>
          </cell>
          <cell r="K3368" t="str">
            <v>SC-01216</v>
          </cell>
          <cell r="L3368" t="str">
            <v>NN-06-01-00-3360</v>
          </cell>
          <cell r="M3368" t="str">
            <v>Mouse Convencional Lase Olidata MODEL KM-8903</v>
          </cell>
          <cell r="N3368" t="str">
            <v>Nero / Plomo</v>
          </cell>
          <cell r="O3368" t="str">
            <v>EQUIPOS COMPUTACIONALES Y PERIFÉRICOS EN ARRIENDO</v>
          </cell>
          <cell r="P3368">
            <v>3000</v>
          </cell>
          <cell r="R3368" t="str">
            <v>Convencional</v>
          </cell>
          <cell r="S3368" t="str">
            <v>Olidata</v>
          </cell>
          <cell r="T3368" t="str">
            <v>Bueno</v>
          </cell>
          <cell r="U3368" t="str">
            <v>Olidata</v>
          </cell>
        </row>
        <row r="3369">
          <cell r="J3369" t="str">
            <v>42-04-03-00-3361</v>
          </cell>
          <cell r="K3369" t="str">
            <v>SC-01217</v>
          </cell>
          <cell r="L3369" t="str">
            <v>42-04-03-00-3361</v>
          </cell>
          <cell r="M3369" t="str">
            <v>Mueble Enchapado PC 100x80x60 Color Barniz Natural</v>
          </cell>
          <cell r="N3369" t="str">
            <v>Escritorio 1 Cajon C/Llave</v>
          </cell>
          <cell r="O3369" t="str">
            <v>ESCRITORIOS</v>
          </cell>
          <cell r="P3369">
            <v>70000</v>
          </cell>
          <cell r="T3369" t="str">
            <v>Bueno</v>
          </cell>
          <cell r="U3369" t="str">
            <v>N/T</v>
          </cell>
        </row>
        <row r="3370">
          <cell r="J3370" t="str">
            <v>42-04-03-00-3362</v>
          </cell>
          <cell r="K3370" t="str">
            <v>SC-01218</v>
          </cell>
          <cell r="L3370" t="str">
            <v>42-04-03-00-3362</v>
          </cell>
          <cell r="M3370" t="str">
            <v>Mueble Melamina PC 1200X80X60 Color Cerezo c/ Plomo</v>
          </cell>
          <cell r="N3370" t="str">
            <v>Escritorio 1 Cajon C/Llave</v>
          </cell>
          <cell r="O3370" t="str">
            <v>ESCRITORIOS</v>
          </cell>
          <cell r="P3370">
            <v>90000</v>
          </cell>
          <cell r="T3370" t="str">
            <v>Bueno</v>
          </cell>
          <cell r="U3370" t="str">
            <v>N/T</v>
          </cell>
        </row>
        <row r="3371">
          <cell r="J3371" t="str">
            <v>42-04-02-00-3363</v>
          </cell>
          <cell r="K3371" t="str">
            <v>SC-01219</v>
          </cell>
          <cell r="L3371" t="str">
            <v>42-04-02-00-3363</v>
          </cell>
          <cell r="M3371" t="str">
            <v>Silla AZUL 5 Ruedas Ajustable Sin Marca</v>
          </cell>
          <cell r="O3371" t="str">
            <v>SILLAS</v>
          </cell>
          <cell r="P3371">
            <v>15000</v>
          </cell>
          <cell r="T3371" t="str">
            <v>Bueno</v>
          </cell>
          <cell r="U3371" t="str">
            <v>N/T</v>
          </cell>
        </row>
        <row r="3372">
          <cell r="J3372" t="str">
            <v>42-05-02-01-3364</v>
          </cell>
          <cell r="K3372" t="str">
            <v>42-3540</v>
          </cell>
          <cell r="L3372" t="str">
            <v>42-05-02-01-3364</v>
          </cell>
          <cell r="M3372" t="str">
            <v>Oxímetro de pulso, marca Nellcor,  modelo N-560, Serie 011510120102</v>
          </cell>
          <cell r="O3372" t="str">
            <v>EQUIPOS CLINICOS</v>
          </cell>
          <cell r="P3372">
            <v>725900</v>
          </cell>
          <cell r="Q3372" t="str">
            <v>S - 011510120102</v>
          </cell>
          <cell r="S3372" t="str">
            <v>Korea</v>
          </cell>
          <cell r="T3372" t="str">
            <v>Bueno</v>
          </cell>
          <cell r="U3372" t="str">
            <v>Nellcor</v>
          </cell>
        </row>
        <row r="3373">
          <cell r="J3373" t="str">
            <v>42-05-02-01-3365</v>
          </cell>
          <cell r="K3373" t="str">
            <v>42-3541</v>
          </cell>
          <cell r="L3373" t="str">
            <v>42-05-02-01-3365</v>
          </cell>
          <cell r="M3373" t="str">
            <v>Oxímetro de pulso, marca Nellcor,  modelo N-560, Serie 011510120106</v>
          </cell>
          <cell r="O3373" t="str">
            <v>EQUIPOS CLINICOS</v>
          </cell>
          <cell r="P3373">
            <v>725900</v>
          </cell>
          <cell r="Q3373" t="str">
            <v>S - 011510120106</v>
          </cell>
          <cell r="S3373" t="str">
            <v>Korea</v>
          </cell>
          <cell r="T3373" t="str">
            <v>Bueno</v>
          </cell>
          <cell r="U3373" t="str">
            <v>Nellcor</v>
          </cell>
        </row>
        <row r="3374">
          <cell r="J3374" t="str">
            <v>42-04-02-00-3366</v>
          </cell>
          <cell r="K3374" t="str">
            <v>SC-01220</v>
          </cell>
          <cell r="L3374" t="str">
            <v>42-04-02-00-3366</v>
          </cell>
          <cell r="M3374" t="str">
            <v>Silla Operativa LI B9 Alta Apoya Brazo, Regulable 45X44</v>
          </cell>
          <cell r="O3374" t="str">
            <v>SILLAS</v>
          </cell>
          <cell r="P3374">
            <v>88920</v>
          </cell>
          <cell r="Q3374">
            <v>769753</v>
          </cell>
          <cell r="T3374" t="str">
            <v>Bueno</v>
          </cell>
          <cell r="U3374" t="str">
            <v>Silcosil</v>
          </cell>
        </row>
        <row r="3375">
          <cell r="J3375" t="str">
            <v>42-05-02-01-3367</v>
          </cell>
          <cell r="K3375" t="str">
            <v>42-3542</v>
          </cell>
          <cell r="L3375" t="str">
            <v>42-05-02-01-3367</v>
          </cell>
          <cell r="M3375" t="str">
            <v>Detector de latidos BF - 500 D+, marca Bestman, Serie 50009520, color lila</v>
          </cell>
          <cell r="O3375" t="str">
            <v>EQUIPOS CLINICOS</v>
          </cell>
          <cell r="P3375">
            <v>124950</v>
          </cell>
          <cell r="Q3375">
            <v>50009520</v>
          </cell>
          <cell r="S3375" t="str">
            <v>Inglaterra</v>
          </cell>
          <cell r="T3375" t="str">
            <v>Bueno</v>
          </cell>
          <cell r="U3375" t="str">
            <v>Bestman</v>
          </cell>
        </row>
        <row r="3376">
          <cell r="J3376" t="str">
            <v>42-05-02-01-3368</v>
          </cell>
          <cell r="K3376" t="str">
            <v>42-3543</v>
          </cell>
          <cell r="L3376" t="str">
            <v>42-05-02-01-3368</v>
          </cell>
          <cell r="M3376" t="str">
            <v>Detector de latidos BF - 500 D+, marca Bestman, Serie 50009506, color negro</v>
          </cell>
          <cell r="O3376" t="str">
            <v>EQUIPOS CLINICOS</v>
          </cell>
          <cell r="P3376">
            <v>124950</v>
          </cell>
          <cell r="Q3376">
            <v>50009506</v>
          </cell>
          <cell r="S3376" t="str">
            <v>Inglaterra</v>
          </cell>
          <cell r="T3376" t="str">
            <v>Bueno</v>
          </cell>
          <cell r="U3376" t="str">
            <v>Bestman</v>
          </cell>
        </row>
        <row r="3377">
          <cell r="J3377" t="str">
            <v>42-05-01-01-3369</v>
          </cell>
          <cell r="K3377" t="str">
            <v>SC-01221</v>
          </cell>
          <cell r="L3377" t="str">
            <v>42-05-01-01-3369</v>
          </cell>
          <cell r="M3377" t="str">
            <v>Radio CD Marca IRT MOD RCD 1850 USB</v>
          </cell>
          <cell r="N3377" t="str">
            <v>USB</v>
          </cell>
          <cell r="O3377" t="str">
            <v>EQUIPO DE OFICINA</v>
          </cell>
          <cell r="P3377">
            <v>53700</v>
          </cell>
          <cell r="Q3377" t="str">
            <v>1850 USB</v>
          </cell>
          <cell r="T3377" t="str">
            <v>Bueno</v>
          </cell>
          <cell r="U3377" t="str">
            <v>IRT</v>
          </cell>
        </row>
        <row r="3378">
          <cell r="J3378" t="str">
            <v>42-06-01-00-3370</v>
          </cell>
          <cell r="K3378" t="str">
            <v>SC-01222</v>
          </cell>
          <cell r="L3378" t="str">
            <v>42-06-01-00-3370</v>
          </cell>
          <cell r="M3378" t="str">
            <v>Teclado Olitada MODEL NO K 3100 SNºK31001008017513</v>
          </cell>
          <cell r="O3378" t="str">
            <v>EQUIPOS COMPUTACIONALES Y PERIFÉRICOS</v>
          </cell>
          <cell r="P3378">
            <v>4000</v>
          </cell>
          <cell r="Q3378" t="str">
            <v>K31001008017513</v>
          </cell>
          <cell r="T3378" t="str">
            <v>Bueno</v>
          </cell>
          <cell r="U3378" t="str">
            <v>Olidata</v>
          </cell>
        </row>
        <row r="3379">
          <cell r="J3379" t="str">
            <v>42-04-07-00-3371</v>
          </cell>
          <cell r="K3379" t="str">
            <v>SC-01223</v>
          </cell>
          <cell r="L3379" t="str">
            <v>42-04-07-00-3371</v>
          </cell>
          <cell r="M3379" t="str">
            <v>Separador Documentos Negro TENEX Part Nº 24410</v>
          </cell>
          <cell r="O3379" t="str">
            <v>OTROS</v>
          </cell>
          <cell r="P3379">
            <v>4500</v>
          </cell>
          <cell r="Q3379">
            <v>24410</v>
          </cell>
          <cell r="T3379" t="str">
            <v>Bueno</v>
          </cell>
          <cell r="U3379" t="str">
            <v>TENEX</v>
          </cell>
        </row>
        <row r="3380">
          <cell r="J3380" t="str">
            <v>42-05-01-01-3372</v>
          </cell>
          <cell r="K3380" t="str">
            <v>SC-01224</v>
          </cell>
          <cell r="L3380" t="str">
            <v>42-05-01-01-3372</v>
          </cell>
          <cell r="M3380" t="str">
            <v>Autotransformador Voltage 220/110 Volts</v>
          </cell>
          <cell r="O3380" t="str">
            <v>EQUIPO DE OFICINA</v>
          </cell>
          <cell r="P3380">
            <v>35000</v>
          </cell>
          <cell r="T3380" t="str">
            <v>Bueno</v>
          </cell>
          <cell r="U3380" t="str">
            <v>N/T</v>
          </cell>
        </row>
        <row r="3381">
          <cell r="J3381" t="str">
            <v>42-05-01-01-3373</v>
          </cell>
          <cell r="K3381" t="str">
            <v>sc-01225</v>
          </cell>
          <cell r="L3381" t="str">
            <v>42-05-01-01-3373</v>
          </cell>
          <cell r="M3381" t="str">
            <v>Enchufe Multiple 6 Bocas Standard</v>
          </cell>
          <cell r="O3381" t="str">
            <v>EQUIPO DE OFICINA</v>
          </cell>
          <cell r="P3381">
            <v>5000</v>
          </cell>
          <cell r="T3381" t="str">
            <v>Bueno</v>
          </cell>
          <cell r="U3381" t="str">
            <v>N/T</v>
          </cell>
        </row>
        <row r="3382">
          <cell r="J3382" t="str">
            <v>42-04-06-00-3374</v>
          </cell>
          <cell r="K3382" t="str">
            <v>sc-01226</v>
          </cell>
          <cell r="L3382" t="str">
            <v>42-04-06-00-3374</v>
          </cell>
          <cell r="M3382" t="str">
            <v>Repisa Melamina Enchapada Tipo Mesa Color Miel</v>
          </cell>
          <cell r="O3382" t="str">
            <v>REPISA</v>
          </cell>
          <cell r="P3382">
            <v>25000</v>
          </cell>
          <cell r="T3382" t="str">
            <v>Bueno</v>
          </cell>
          <cell r="U3382" t="str">
            <v>N/T</v>
          </cell>
        </row>
        <row r="3383">
          <cell r="J3383" t="str">
            <v>42-04-02-00-3375</v>
          </cell>
          <cell r="K3383" t="str">
            <v>sc-01227</v>
          </cell>
          <cell r="L3383" t="str">
            <v>42-04-02-00-3375</v>
          </cell>
          <cell r="M3383" t="str">
            <v>Silla Madera con asiento y Respaldo Tapizado Ecocuero Café</v>
          </cell>
          <cell r="O3383" t="str">
            <v>SILLAS</v>
          </cell>
          <cell r="P3383">
            <v>42500</v>
          </cell>
          <cell r="T3383" t="str">
            <v>Bueno</v>
          </cell>
          <cell r="U3383" t="str">
            <v>N/T</v>
          </cell>
        </row>
        <row r="3384">
          <cell r="J3384" t="str">
            <v>42-05-01-01-3376</v>
          </cell>
          <cell r="K3384" t="str">
            <v>sc-01228</v>
          </cell>
          <cell r="L3384" t="str">
            <v>42-05-01-01-3376</v>
          </cell>
          <cell r="M3384" t="str">
            <v xml:space="preserve">Citofono Alerce Telefonica Chile Mod 76750 </v>
          </cell>
          <cell r="O3384" t="str">
            <v>EQUIPO DE OFICINA</v>
          </cell>
          <cell r="P3384">
            <v>15000</v>
          </cell>
          <cell r="T3384" t="str">
            <v>Malo</v>
          </cell>
          <cell r="U3384" t="str">
            <v>N/T</v>
          </cell>
        </row>
        <row r="3385">
          <cell r="J3385" t="str">
            <v>42-04-02-00-3377</v>
          </cell>
          <cell r="K3385" t="str">
            <v>42-3544</v>
          </cell>
          <cell r="L3385" t="str">
            <v>42-04-02-00-3377</v>
          </cell>
          <cell r="M3385" t="str">
            <v>Silla Operativa  LI B9 Alta con apoya brazos Regulable, color negro con azul</v>
          </cell>
          <cell r="N3385" t="str">
            <v>LI B9</v>
          </cell>
          <cell r="O3385" t="str">
            <v>SILLAS</v>
          </cell>
          <cell r="P3385">
            <v>88920</v>
          </cell>
          <cell r="T3385" t="str">
            <v>Bueno</v>
          </cell>
          <cell r="U3385" t="str">
            <v>N/T</v>
          </cell>
        </row>
        <row r="3386">
          <cell r="J3386" t="str">
            <v>42-03-02-00-3378</v>
          </cell>
          <cell r="K3386" t="str">
            <v>sc-01229</v>
          </cell>
          <cell r="L3386" t="str">
            <v>42-03-02-00-3378</v>
          </cell>
          <cell r="M3386" t="str">
            <v>Bocina Altoparlante</v>
          </cell>
          <cell r="O3386" t="str">
            <v>EQUIPOS DE VEHICULO</v>
          </cell>
          <cell r="P3386">
            <v>65000</v>
          </cell>
          <cell r="T3386" t="str">
            <v>Bueno</v>
          </cell>
          <cell r="U3386" t="str">
            <v>N/T</v>
          </cell>
        </row>
        <row r="3387">
          <cell r="J3387" t="str">
            <v>42-03-02-00-3379</v>
          </cell>
          <cell r="K3387" t="str">
            <v>sc-01230</v>
          </cell>
          <cell r="L3387" t="str">
            <v>42-03-02-00-3379</v>
          </cell>
          <cell r="M3387" t="str">
            <v>Botiquin Basico</v>
          </cell>
          <cell r="O3387" t="str">
            <v>EQUIPOS DE VEHICULO</v>
          </cell>
          <cell r="P3387">
            <v>5600</v>
          </cell>
          <cell r="T3387" t="str">
            <v>Bueno</v>
          </cell>
          <cell r="U3387" t="str">
            <v>N/T</v>
          </cell>
        </row>
        <row r="3388">
          <cell r="J3388" t="str">
            <v>42-05-02-06-3380</v>
          </cell>
          <cell r="K3388" t="str">
            <v>sc-01231</v>
          </cell>
          <cell r="L3388" t="str">
            <v>42-05-02-06-3380</v>
          </cell>
          <cell r="M3388" t="str">
            <v>Alicate Stanley 8"</v>
          </cell>
          <cell r="O3388" t="str">
            <v>HERRAMIENTAS</v>
          </cell>
          <cell r="P3388">
            <v>6000</v>
          </cell>
          <cell r="T3388" t="str">
            <v>Bueno</v>
          </cell>
          <cell r="U3388" t="str">
            <v>N/T</v>
          </cell>
        </row>
        <row r="3389">
          <cell r="J3389" t="str">
            <v>42-03-02-00-3381</v>
          </cell>
          <cell r="K3389" t="str">
            <v>sc-01232</v>
          </cell>
          <cell r="L3389" t="str">
            <v>42-03-02-00-3381</v>
          </cell>
          <cell r="M3389" t="str">
            <v>Corta corriente general en tablero conducción</v>
          </cell>
          <cell r="O3389" t="str">
            <v>EQUIPOS DE VEHICULO</v>
          </cell>
          <cell r="P3389">
            <v>75000</v>
          </cell>
          <cell r="T3389" t="str">
            <v>Bueno</v>
          </cell>
          <cell r="U3389" t="str">
            <v>N/T</v>
          </cell>
        </row>
        <row r="3390">
          <cell r="J3390" t="str">
            <v>FN-03-02-00-3382</v>
          </cell>
          <cell r="K3390" t="str">
            <v>sc-01233</v>
          </cell>
          <cell r="L3390" t="str">
            <v>FN-03-02-00-3382</v>
          </cell>
          <cell r="M3390" t="str">
            <v>Collares Pediatricos Tipo Ambu</v>
          </cell>
          <cell r="O3390" t="str">
            <v>EQUIPOS DE VEHICULO FUNGIBLE / NOMINABLE</v>
          </cell>
          <cell r="P3390">
            <v>7393</v>
          </cell>
          <cell r="T3390" t="str">
            <v>Bueno</v>
          </cell>
          <cell r="U3390" t="str">
            <v>N/T</v>
          </cell>
        </row>
        <row r="3391">
          <cell r="J3391" t="str">
            <v>42-05-02-03-3383</v>
          </cell>
          <cell r="K3391" t="str">
            <v>sc-01234</v>
          </cell>
          <cell r="L3391" t="str">
            <v>42-05-02-03-3383</v>
          </cell>
          <cell r="M3391" t="str">
            <v>Radio Motorola EM - 200 Con Transformador con Pera</v>
          </cell>
          <cell r="N3391" t="str">
            <v>Habitaculo Trasero con Microfono</v>
          </cell>
          <cell r="O3391" t="str">
            <v>EQUIPOS DE COMUNICACIÓN</v>
          </cell>
          <cell r="P3391">
            <v>150000</v>
          </cell>
          <cell r="T3391" t="str">
            <v>Bueno</v>
          </cell>
          <cell r="U3391" t="str">
            <v>N/T</v>
          </cell>
        </row>
        <row r="3392">
          <cell r="J3392" t="str">
            <v>42-05-02-01-3384</v>
          </cell>
          <cell r="K3392" t="str">
            <v>sc-01235</v>
          </cell>
          <cell r="L3392" t="str">
            <v>42-05-02-01-3384</v>
          </cell>
          <cell r="M3392" t="str">
            <v>Chata Plastica Standard</v>
          </cell>
          <cell r="O3392" t="str">
            <v>EQUIPOS CLINICOS</v>
          </cell>
          <cell r="P3392">
            <v>2890</v>
          </cell>
          <cell r="T3392" t="str">
            <v>Bueno</v>
          </cell>
          <cell r="U3392" t="str">
            <v>N/T</v>
          </cell>
        </row>
        <row r="3393">
          <cell r="J3393" t="str">
            <v>42-05-02-01-3385</v>
          </cell>
          <cell r="K3393" t="str">
            <v>sc-01236</v>
          </cell>
          <cell r="L3393" t="str">
            <v>42-05-02-01-3385</v>
          </cell>
          <cell r="M3393" t="str">
            <v>Pato Plastico Standard</v>
          </cell>
          <cell r="O3393" t="str">
            <v>EQUIPOS CLINICOS</v>
          </cell>
          <cell r="P3393">
            <v>3000</v>
          </cell>
          <cell r="T3393" t="str">
            <v>Bueno</v>
          </cell>
          <cell r="U3393" t="str">
            <v>N/T</v>
          </cell>
        </row>
        <row r="3394">
          <cell r="J3394" t="str">
            <v>FN-05-02-01-3386</v>
          </cell>
          <cell r="K3394" t="str">
            <v>sc-01237</v>
          </cell>
          <cell r="L3394" t="str">
            <v>FN-05-02-01-3386</v>
          </cell>
          <cell r="M3394" t="str">
            <v>Ferulas de inmovilización Rigidas</v>
          </cell>
          <cell r="N3394" t="str">
            <v>Distintos Modelos Pie, Brazo</v>
          </cell>
          <cell r="O3394" t="str">
            <v>EQUIPOS CLINICOS FUNGIBLE / NOMINABLE</v>
          </cell>
          <cell r="P3394">
            <v>27000</v>
          </cell>
          <cell r="T3394" t="str">
            <v>Bueno</v>
          </cell>
          <cell r="U3394" t="str">
            <v>N/T</v>
          </cell>
        </row>
        <row r="3395">
          <cell r="J3395" t="str">
            <v>42-05-02-01-3387</v>
          </cell>
          <cell r="K3395" t="str">
            <v>sc-01238</v>
          </cell>
          <cell r="L3395" t="str">
            <v>42-05-02-01-3387</v>
          </cell>
          <cell r="M3395" t="str">
            <v>Colchoneta Camilla Color Azul</v>
          </cell>
          <cell r="O3395" t="str">
            <v>EQUIPOS CLINICOS</v>
          </cell>
          <cell r="P3395">
            <v>60000</v>
          </cell>
          <cell r="T3395" t="str">
            <v>Bueno</v>
          </cell>
          <cell r="U3395" t="str">
            <v>N/T</v>
          </cell>
        </row>
        <row r="3396">
          <cell r="J3396" t="str">
            <v>FN-05-02-01-3388</v>
          </cell>
          <cell r="K3396" t="str">
            <v>sc-01239</v>
          </cell>
          <cell r="L3396" t="str">
            <v>FN-05-02-01-3388</v>
          </cell>
          <cell r="M3396" t="str">
            <v>Frazadas Camilla</v>
          </cell>
          <cell r="O3396" t="str">
            <v>EQUIPOS CLINICOS FUNGIBLE / NOMINABLE</v>
          </cell>
          <cell r="P3396">
            <v>6000</v>
          </cell>
          <cell r="T3396" t="str">
            <v>Bueno</v>
          </cell>
          <cell r="U3396" t="str">
            <v>N/T</v>
          </cell>
        </row>
        <row r="3397">
          <cell r="J3397" t="str">
            <v>FN-05-02-01-3389</v>
          </cell>
          <cell r="K3397" t="str">
            <v>sc-01240</v>
          </cell>
          <cell r="L3397" t="str">
            <v>FN-05-02-01-3389</v>
          </cell>
          <cell r="M3397" t="str">
            <v>Sabanillas Camilla</v>
          </cell>
          <cell r="O3397" t="str">
            <v>EQUIPOS CLINICOS FUNGIBLE / NOMINABLE</v>
          </cell>
          <cell r="P3397">
            <v>4500</v>
          </cell>
          <cell r="T3397" t="str">
            <v>Bueno</v>
          </cell>
          <cell r="U3397" t="str">
            <v>N/T</v>
          </cell>
        </row>
        <row r="3398">
          <cell r="J3398" t="str">
            <v>42-03-02-00-3390</v>
          </cell>
          <cell r="K3398" t="str">
            <v>sc-01241</v>
          </cell>
          <cell r="L3398" t="str">
            <v>42-03-02-00-3390</v>
          </cell>
          <cell r="M3398" t="str">
            <v>Asiento Chofer Acompañante</v>
          </cell>
          <cell r="O3398" t="str">
            <v>EQUIPOS DE VEHICULO</v>
          </cell>
          <cell r="P3398">
            <v>54500</v>
          </cell>
          <cell r="T3398" t="str">
            <v>Bueno</v>
          </cell>
          <cell r="U3398" t="str">
            <v>N/T</v>
          </cell>
        </row>
        <row r="3399">
          <cell r="J3399" t="str">
            <v>FN-03-02-00-3391</v>
          </cell>
          <cell r="K3399" t="str">
            <v>sc-01242</v>
          </cell>
          <cell r="L3399" t="str">
            <v>FN-03-02-00-3391</v>
          </cell>
          <cell r="M3399" t="str">
            <v>Luz Neblinera Marca Hella</v>
          </cell>
          <cell r="O3399" t="str">
            <v>EQUIPOS DE VEHICULO FUNGIBLE / NOMINABLE</v>
          </cell>
          <cell r="P3399">
            <v>116000</v>
          </cell>
          <cell r="T3399" t="str">
            <v>Bueno</v>
          </cell>
          <cell r="U3399" t="str">
            <v>Hella</v>
          </cell>
        </row>
        <row r="3400">
          <cell r="J3400" t="str">
            <v>FN-03-02-00-3392</v>
          </cell>
          <cell r="K3400" t="str">
            <v>sc-01243</v>
          </cell>
          <cell r="L3400" t="str">
            <v>FN-03-02-00-3392</v>
          </cell>
          <cell r="M3400" t="str">
            <v>Luz Neblinera Standard</v>
          </cell>
          <cell r="O3400" t="str">
            <v>EQUIPOS DE VEHICULO FUNGIBLE / NOMINABLE</v>
          </cell>
          <cell r="P3400">
            <v>35000</v>
          </cell>
          <cell r="T3400" t="str">
            <v>Bueno</v>
          </cell>
          <cell r="U3400" t="str">
            <v>N/T</v>
          </cell>
        </row>
        <row r="3401">
          <cell r="J3401" t="str">
            <v>42-05-02-01-3393</v>
          </cell>
          <cell r="K3401" t="str">
            <v>sc-01244</v>
          </cell>
          <cell r="L3401" t="str">
            <v>42-05-02-01-3393</v>
          </cell>
          <cell r="M3401" t="str">
            <v>Glucometro</v>
          </cell>
          <cell r="O3401" t="str">
            <v>EQUIPOS CLINICOS</v>
          </cell>
          <cell r="P3401">
            <v>51050</v>
          </cell>
          <cell r="T3401" t="str">
            <v>Bueno</v>
          </cell>
          <cell r="U3401" t="str">
            <v>N/T</v>
          </cell>
        </row>
        <row r="3402">
          <cell r="J3402" t="str">
            <v>42-03-02-00-3394</v>
          </cell>
          <cell r="K3402" t="str">
            <v>sc-01245</v>
          </cell>
          <cell r="L3402" t="str">
            <v>42-03-02-00-3394</v>
          </cell>
          <cell r="M3402" t="str">
            <v>Neblineros</v>
          </cell>
          <cell r="O3402" t="str">
            <v>EQUIPOS DE VEHICULO</v>
          </cell>
          <cell r="P3402">
            <v>35000</v>
          </cell>
          <cell r="T3402" t="str">
            <v>Bueno</v>
          </cell>
          <cell r="U3402" t="str">
            <v>N/T</v>
          </cell>
        </row>
        <row r="3403">
          <cell r="J3403" t="str">
            <v>42-05-02-06-3395</v>
          </cell>
          <cell r="K3403" t="str">
            <v>sc-01246</v>
          </cell>
          <cell r="L3403" t="str">
            <v>42-05-02-06-3395</v>
          </cell>
          <cell r="M3403" t="str">
            <v>Llave Hallen 12 "</v>
          </cell>
          <cell r="O3403" t="str">
            <v>HERRAMIENTAS</v>
          </cell>
          <cell r="P3403">
            <v>5600</v>
          </cell>
          <cell r="T3403" t="str">
            <v>Bueno</v>
          </cell>
          <cell r="U3403" t="str">
            <v>N/T</v>
          </cell>
        </row>
        <row r="3404">
          <cell r="J3404" t="str">
            <v>42-05-02-01-3396</v>
          </cell>
          <cell r="K3404" t="str">
            <v>sc-01247</v>
          </cell>
          <cell r="L3404" t="str">
            <v>42-05-02-01-3396</v>
          </cell>
          <cell r="M3404" t="str">
            <v>Tabla Pediatrica</v>
          </cell>
          <cell r="O3404" t="str">
            <v>EQUIPOS CLINICOS</v>
          </cell>
          <cell r="P3404">
            <v>50000</v>
          </cell>
          <cell r="T3404" t="str">
            <v>Bueno</v>
          </cell>
          <cell r="U3404" t="str">
            <v>N/T</v>
          </cell>
        </row>
        <row r="3405">
          <cell r="J3405" t="str">
            <v>42-05-02-01-3397</v>
          </cell>
          <cell r="K3405" t="str">
            <v>sc-01248</v>
          </cell>
          <cell r="L3405" t="str">
            <v>42-05-02-01-3397</v>
          </cell>
          <cell r="M3405" t="str">
            <v>Oximetro de Pulso</v>
          </cell>
          <cell r="O3405" t="str">
            <v>EQUIPOS CLINICOS</v>
          </cell>
          <cell r="P3405">
            <v>189567</v>
          </cell>
          <cell r="T3405" t="str">
            <v>Bueno</v>
          </cell>
          <cell r="U3405" t="str">
            <v>N/T</v>
          </cell>
        </row>
        <row r="3406">
          <cell r="J3406" t="str">
            <v>42-05-02-01-3398</v>
          </cell>
          <cell r="K3406" t="str">
            <v>sc-01249</v>
          </cell>
          <cell r="L3406" t="str">
            <v>42-05-02-01-3398</v>
          </cell>
          <cell r="M3406" t="str">
            <v>Chata Plastica Standard</v>
          </cell>
          <cell r="O3406" t="str">
            <v>EQUIPOS CLINICOS</v>
          </cell>
          <cell r="P3406">
            <v>2890</v>
          </cell>
          <cell r="T3406" t="str">
            <v>Bueno</v>
          </cell>
          <cell r="U3406" t="str">
            <v>N/T</v>
          </cell>
        </row>
        <row r="3407">
          <cell r="J3407" t="str">
            <v>42-05-02-01-3399</v>
          </cell>
          <cell r="K3407" t="str">
            <v>sc-01250</v>
          </cell>
          <cell r="L3407" t="str">
            <v>42-05-02-01-3399</v>
          </cell>
          <cell r="M3407" t="str">
            <v>Pato Plastico Standard</v>
          </cell>
          <cell r="O3407" t="str">
            <v>EQUIPOS CLINICOS</v>
          </cell>
          <cell r="P3407">
            <v>3000</v>
          </cell>
          <cell r="T3407" t="str">
            <v>Bueno</v>
          </cell>
          <cell r="U3407" t="str">
            <v>N/T</v>
          </cell>
        </row>
        <row r="3408">
          <cell r="J3408" t="str">
            <v>42-03-02-00-3400</v>
          </cell>
          <cell r="K3408" t="str">
            <v>sc-01251</v>
          </cell>
          <cell r="L3408" t="str">
            <v>42-03-02-00-3400</v>
          </cell>
          <cell r="M3408" t="str">
            <v>Inversor de Corriente (Red)</v>
          </cell>
          <cell r="O3408" t="str">
            <v>EQUIPOS DE VEHICULO</v>
          </cell>
          <cell r="P3408">
            <v>90000</v>
          </cell>
          <cell r="T3408" t="str">
            <v>Bueno</v>
          </cell>
          <cell r="U3408" t="str">
            <v>N/T</v>
          </cell>
        </row>
        <row r="3409">
          <cell r="J3409" t="str">
            <v>42-05-02-01-3401</v>
          </cell>
          <cell r="K3409" t="str">
            <v>sc-01252</v>
          </cell>
          <cell r="L3409" t="str">
            <v>42-05-02-01-3401</v>
          </cell>
          <cell r="M3409" t="str">
            <v>Tubo Oxigenos Portatiles Con Manometros</v>
          </cell>
          <cell r="O3409" t="str">
            <v>EQUIPOS CLINICOS</v>
          </cell>
          <cell r="P3409">
            <v>75000</v>
          </cell>
          <cell r="T3409" t="str">
            <v>Bueno</v>
          </cell>
          <cell r="U3409" t="str">
            <v>N/T</v>
          </cell>
        </row>
        <row r="3410">
          <cell r="J3410" t="str">
            <v>42-03-00-00-3402</v>
          </cell>
          <cell r="K3410" t="str">
            <v>sc-01342</v>
          </cell>
          <cell r="L3410" t="str">
            <v>42-03-00-00-3402</v>
          </cell>
          <cell r="M3410" t="str">
            <v>Ambulancia marca Mercedes Benz modelo Sprinter 313 CDI motor Patente CLJJ-70</v>
          </cell>
          <cell r="N3410" t="str">
            <v>Nº 61198170056402 Chasis Nº 8AC9036627A-956913, Año Fab. 2010</v>
          </cell>
          <cell r="O3410" t="str">
            <v>VEHICULOS</v>
          </cell>
          <cell r="P3410">
            <v>32629800</v>
          </cell>
          <cell r="T3410" t="str">
            <v>Bueno</v>
          </cell>
          <cell r="U3410" t="str">
            <v>Mercedes Benz</v>
          </cell>
        </row>
        <row r="3411">
          <cell r="J3411" t="str">
            <v>42-03-02-00-3403</v>
          </cell>
          <cell r="K3411" t="str">
            <v>sc-01343</v>
          </cell>
          <cell r="L3411" t="str">
            <v>42-03-02-00-3403</v>
          </cell>
          <cell r="M3411" t="str">
            <v>Radio CD marca Blaupunkt Mod. Laguna CD36 con antena y parlantes</v>
          </cell>
          <cell r="O3411" t="str">
            <v>EQUIPOS DE VEHICULO</v>
          </cell>
          <cell r="P3411">
            <v>53200</v>
          </cell>
          <cell r="T3411" t="str">
            <v>Regular</v>
          </cell>
          <cell r="U3411" t="str">
            <v>Blaupunkt</v>
          </cell>
        </row>
        <row r="3412">
          <cell r="J3412" t="str">
            <v>42-05-02-03-3404</v>
          </cell>
          <cell r="K3412" t="str">
            <v>sc-01344</v>
          </cell>
          <cell r="L3412" t="str">
            <v>42-05-02-03-3404</v>
          </cell>
          <cell r="M3412" t="str">
            <v>Radiocomunicaciones marca Motorola Mod. EM 400</v>
          </cell>
          <cell r="O3412" t="str">
            <v>EQUIPOS DE COMUNICACIÓN</v>
          </cell>
          <cell r="P3412">
            <v>90000</v>
          </cell>
          <cell r="T3412" t="str">
            <v>Bueno</v>
          </cell>
          <cell r="U3412" t="str">
            <v>Motorola</v>
          </cell>
        </row>
        <row r="3413">
          <cell r="J3413" t="str">
            <v>42-05-02-03-3405</v>
          </cell>
          <cell r="K3413" t="str">
            <v>sc-01253</v>
          </cell>
          <cell r="L3413" t="str">
            <v>42-05-02-03-3405</v>
          </cell>
          <cell r="M3413" t="str">
            <v>Monitor GPS Navman MDT 860-MK2 S/Nª 0809E10730529</v>
          </cell>
          <cell r="O3413" t="str">
            <v>EQUIPOS DE COMUNICACIÓN</v>
          </cell>
          <cell r="P3413">
            <v>289804</v>
          </cell>
          <cell r="T3413" t="str">
            <v>Bueno</v>
          </cell>
          <cell r="U3413" t="str">
            <v>Navman</v>
          </cell>
        </row>
        <row r="3414">
          <cell r="J3414" t="str">
            <v>42-03-02-00-3406</v>
          </cell>
          <cell r="K3414" t="str">
            <v>sc-01338</v>
          </cell>
          <cell r="L3414" t="str">
            <v>42-03-02-00-3406</v>
          </cell>
          <cell r="M3414" t="str">
            <v>Gata Hidráulica</v>
          </cell>
          <cell r="O3414" t="str">
            <v>EQUIPOS DE VEHICULO</v>
          </cell>
          <cell r="P3414">
            <v>5600</v>
          </cell>
          <cell r="T3414" t="str">
            <v>Bueno</v>
          </cell>
          <cell r="U3414" t="str">
            <v>N/T</v>
          </cell>
        </row>
        <row r="3415">
          <cell r="J3415" t="str">
            <v>42-05-02-05-3407</v>
          </cell>
          <cell r="K3415" t="str">
            <v>sc-01254</v>
          </cell>
          <cell r="L3415" t="str">
            <v>42-05-02-05-3407</v>
          </cell>
          <cell r="M3415" t="str">
            <v>Extintor incendio tipo ABC 2 Kgs.</v>
          </cell>
          <cell r="O3415" t="str">
            <v>EQUIPOS DE SEGURIDAD</v>
          </cell>
          <cell r="P3415">
            <v>25000</v>
          </cell>
          <cell r="T3415" t="str">
            <v>Bueno</v>
          </cell>
          <cell r="U3415" t="str">
            <v>N/T</v>
          </cell>
        </row>
        <row r="3416">
          <cell r="J3416" t="str">
            <v>FN-03-02-00-3408</v>
          </cell>
          <cell r="K3416" t="str">
            <v>sc-01255</v>
          </cell>
          <cell r="L3416" t="str">
            <v>FN-03-02-00-3408</v>
          </cell>
          <cell r="M3416" t="str">
            <v>Limpia Parabrisas</v>
          </cell>
          <cell r="O3416" t="str">
            <v>EQUIPOS DE VEHICULO FUNGIBLE / NOMINABLE</v>
          </cell>
          <cell r="P3416">
            <v>5600</v>
          </cell>
          <cell r="T3416" t="str">
            <v>Bueno</v>
          </cell>
          <cell r="U3416" t="str">
            <v>N/T</v>
          </cell>
        </row>
        <row r="3417">
          <cell r="J3417" t="str">
            <v>42-03-02-00-3409</v>
          </cell>
          <cell r="K3417" t="str">
            <v>sc-01256</v>
          </cell>
          <cell r="L3417" t="str">
            <v>42-03-02-00-3409</v>
          </cell>
          <cell r="M3417" t="str">
            <v xml:space="preserve">Estuche plástico con un Manual montaje carrocería, un manual de </v>
          </cell>
          <cell r="N3417" t="str">
            <v>instrucciones de servicio, un talonario de servicio</v>
          </cell>
          <cell r="O3417" t="str">
            <v>EQUIPOS DE VEHICULO</v>
          </cell>
          <cell r="P3417">
            <v>5700</v>
          </cell>
          <cell r="T3417" t="str">
            <v>Bueno</v>
          </cell>
          <cell r="U3417" t="str">
            <v>N/T</v>
          </cell>
        </row>
        <row r="3418">
          <cell r="J3418" t="str">
            <v>42-05-02-06-3410</v>
          </cell>
          <cell r="K3418" t="str">
            <v>sc-01257</v>
          </cell>
          <cell r="L3418" t="str">
            <v>42-05-02-06-3410</v>
          </cell>
          <cell r="M3418" t="str">
            <v>Llave de rueda</v>
          </cell>
          <cell r="O3418" t="str">
            <v>HERRAMIENTAS</v>
          </cell>
          <cell r="P3418">
            <v>7500</v>
          </cell>
          <cell r="T3418" t="str">
            <v>Bueno</v>
          </cell>
          <cell r="U3418" t="str">
            <v>N/T</v>
          </cell>
        </row>
        <row r="3419">
          <cell r="J3419" t="str">
            <v>42-03-02-00-3411</v>
          </cell>
          <cell r="K3419" t="str">
            <v>sc-01258</v>
          </cell>
          <cell r="L3419" t="str">
            <v>42-03-02-00-3411</v>
          </cell>
          <cell r="M3419" t="str">
            <v>Bocina</v>
          </cell>
          <cell r="O3419" t="str">
            <v>EQUIPOS DE VEHICULO</v>
          </cell>
          <cell r="P3419">
            <v>65000</v>
          </cell>
          <cell r="T3419" t="str">
            <v>Bueno</v>
          </cell>
          <cell r="U3419" t="str">
            <v>N/T</v>
          </cell>
        </row>
        <row r="3420">
          <cell r="J3420" t="str">
            <v>42-03-02-00-3412</v>
          </cell>
          <cell r="K3420" t="str">
            <v>sc-01259</v>
          </cell>
          <cell r="L3420" t="str">
            <v>42-03-02-00-3412</v>
          </cell>
          <cell r="M3420" t="str">
            <v>Llaves de contacto</v>
          </cell>
          <cell r="O3420" t="str">
            <v>EQUIPOS DE VEHICULO</v>
          </cell>
          <cell r="P3420">
            <v>5600</v>
          </cell>
          <cell r="T3420" t="str">
            <v>Bueno</v>
          </cell>
          <cell r="U3420" t="str">
            <v>N/T</v>
          </cell>
        </row>
        <row r="3421">
          <cell r="J3421" t="str">
            <v>42-03-02-00-3413</v>
          </cell>
          <cell r="K3421" t="str">
            <v>sc-01260</v>
          </cell>
          <cell r="L3421" t="str">
            <v>42-03-02-00-3413</v>
          </cell>
          <cell r="M3421" t="str">
            <v>Aro cromado con estrella</v>
          </cell>
          <cell r="O3421" t="str">
            <v>EQUIPOS DE VEHICULO</v>
          </cell>
          <cell r="P3421">
            <v>6500</v>
          </cell>
          <cell r="T3421" t="str">
            <v>Bueno</v>
          </cell>
          <cell r="U3421" t="str">
            <v>N/T</v>
          </cell>
        </row>
        <row r="3422">
          <cell r="J3422" t="str">
            <v>FN-03-02-00-3414</v>
          </cell>
          <cell r="K3422" t="str">
            <v>sc-01261</v>
          </cell>
          <cell r="L3422" t="str">
            <v>FN-03-02-00-3414</v>
          </cell>
          <cell r="M3422" t="str">
            <v>Tapas de rueda Mercedes</v>
          </cell>
          <cell r="O3422" t="str">
            <v>EQUIPOS DE VEHICULO FUNGIBLE / NOMINABLE</v>
          </cell>
          <cell r="P3422">
            <v>15000</v>
          </cell>
          <cell r="T3422" t="str">
            <v>Bueno</v>
          </cell>
          <cell r="U3422" t="str">
            <v>N/T</v>
          </cell>
        </row>
        <row r="3423">
          <cell r="J3423" t="str">
            <v>FN-03-02-00-3415</v>
          </cell>
          <cell r="K3423" t="str">
            <v>sc-01262</v>
          </cell>
          <cell r="L3423" t="str">
            <v>FN-03-02-00-3415</v>
          </cell>
          <cell r="M3423" t="str">
            <v>Triángulos Refractantes</v>
          </cell>
          <cell r="O3423" t="str">
            <v>EQUIPOS DE VEHICULO FUNGIBLE / NOMINABLE</v>
          </cell>
          <cell r="P3423">
            <v>5600</v>
          </cell>
          <cell r="T3423" t="str">
            <v>Bueno</v>
          </cell>
          <cell r="U3423" t="str">
            <v>N/T</v>
          </cell>
        </row>
        <row r="3424">
          <cell r="J3424" t="str">
            <v>42-03-02-00-3416</v>
          </cell>
          <cell r="K3424" t="str">
            <v>sc-01263</v>
          </cell>
          <cell r="L3424" t="str">
            <v>42-03-02-00-3416</v>
          </cell>
          <cell r="M3424" t="str">
            <v>3ra. luz de frenos</v>
          </cell>
          <cell r="O3424" t="str">
            <v>EQUIPOS DE VEHICULO</v>
          </cell>
          <cell r="P3424">
            <v>38500</v>
          </cell>
          <cell r="T3424" t="str">
            <v>Bueno</v>
          </cell>
          <cell r="U3424" t="str">
            <v>N/T</v>
          </cell>
        </row>
        <row r="3425">
          <cell r="J3425" t="str">
            <v>42-03-02-00-3417</v>
          </cell>
          <cell r="K3425" t="str">
            <v>sc-01264</v>
          </cell>
          <cell r="L3425" t="str">
            <v>42-03-02-00-3417</v>
          </cell>
          <cell r="M3425" t="str">
            <v>Barrote Gata</v>
          </cell>
          <cell r="O3425" t="str">
            <v>EQUIPOS DE VEHICULO</v>
          </cell>
          <cell r="P3425">
            <v>5600</v>
          </cell>
          <cell r="T3425" t="str">
            <v>Bueno</v>
          </cell>
          <cell r="U3425" t="str">
            <v>N/T</v>
          </cell>
        </row>
        <row r="3426">
          <cell r="J3426" t="str">
            <v>42-03-01-00-3418</v>
          </cell>
          <cell r="K3426" t="str">
            <v>sc-01265</v>
          </cell>
          <cell r="L3426" t="str">
            <v>42-03-01-00-3418</v>
          </cell>
          <cell r="M3426" t="str">
            <v>Neumático de repuesto</v>
          </cell>
          <cell r="O3426" t="str">
            <v>REPUESTOS</v>
          </cell>
          <cell r="P3426">
            <v>33000</v>
          </cell>
          <cell r="T3426" t="str">
            <v>Bueno</v>
          </cell>
          <cell r="U3426" t="str">
            <v>N/T</v>
          </cell>
        </row>
        <row r="3427">
          <cell r="J3427" t="str">
            <v>42-03-02-00-3419</v>
          </cell>
          <cell r="K3427" t="str">
            <v>sc-01266</v>
          </cell>
          <cell r="L3427" t="str">
            <v>42-03-02-00-3419</v>
          </cell>
          <cell r="M3427" t="str">
            <v>Espejos exteriores</v>
          </cell>
          <cell r="O3427" t="str">
            <v>EQUIPOS DE VEHICULO</v>
          </cell>
          <cell r="P3427">
            <v>8000</v>
          </cell>
          <cell r="T3427" t="str">
            <v>Bueno</v>
          </cell>
          <cell r="U3427" t="str">
            <v>N/T</v>
          </cell>
        </row>
        <row r="3428">
          <cell r="J3428" t="str">
            <v>42-05-02-06-3420</v>
          </cell>
          <cell r="K3428" t="str">
            <v>sc-01267</v>
          </cell>
          <cell r="L3428" t="str">
            <v>42-05-02-06-3420</v>
          </cell>
          <cell r="M3428" t="str">
            <v>Llave ajustable Diamond 8"</v>
          </cell>
          <cell r="O3428" t="str">
            <v>HERRAMIENTAS</v>
          </cell>
          <cell r="P3428">
            <v>7000</v>
          </cell>
          <cell r="T3428" t="str">
            <v>Bueno</v>
          </cell>
          <cell r="U3428" t="str">
            <v>N/T</v>
          </cell>
        </row>
        <row r="3429">
          <cell r="J3429" t="str">
            <v>FN-05-02-06-3421</v>
          </cell>
          <cell r="K3429" t="str">
            <v>sc-01268</v>
          </cell>
          <cell r="L3429" t="str">
            <v>FN-05-02-06-3421</v>
          </cell>
          <cell r="M3429" t="str">
            <v>Llaves de punta ( 19/22, 16/19, 13/17, 10/13, 8/10 )</v>
          </cell>
          <cell r="O3429" t="str">
            <v>HERRAMIENTAS FUNGIBLE / NOMINABLE</v>
          </cell>
          <cell r="P3429">
            <v>12000</v>
          </cell>
          <cell r="T3429" t="str">
            <v>Bueno</v>
          </cell>
          <cell r="U3429" t="str">
            <v>N/T</v>
          </cell>
        </row>
        <row r="3430">
          <cell r="J3430" t="str">
            <v>FN-05-02-06-3422</v>
          </cell>
          <cell r="K3430" t="str">
            <v>sc-01269</v>
          </cell>
          <cell r="L3430" t="str">
            <v>FN-05-02-06-3422</v>
          </cell>
          <cell r="M3430" t="str">
            <v>Llaves hallen 12 y 14 mm</v>
          </cell>
          <cell r="O3430" t="str">
            <v>HERRAMIENTAS FUNGIBLE / NOMINABLE</v>
          </cell>
          <cell r="P3430">
            <v>5600</v>
          </cell>
          <cell r="T3430" t="str">
            <v>Bueno</v>
          </cell>
          <cell r="U3430" t="str">
            <v>N/T</v>
          </cell>
        </row>
        <row r="3431">
          <cell r="J3431" t="str">
            <v>FN-05-02-06-3423</v>
          </cell>
          <cell r="K3431" t="str">
            <v>sc-01270</v>
          </cell>
          <cell r="L3431" t="str">
            <v>FN-05-02-06-3423</v>
          </cell>
          <cell r="M3431" t="str">
            <v>Llaves tubo ( 12x13 mm, 16x17 mm )</v>
          </cell>
          <cell r="O3431" t="str">
            <v>HERRAMIENTAS FUNGIBLE / NOMINABLE</v>
          </cell>
          <cell r="P3431">
            <v>5600</v>
          </cell>
          <cell r="T3431" t="str">
            <v>Bueno</v>
          </cell>
          <cell r="U3431" t="str">
            <v>N/T</v>
          </cell>
        </row>
        <row r="3432">
          <cell r="J3432" t="str">
            <v>42-05-02-06-3424</v>
          </cell>
          <cell r="K3432" t="str">
            <v>sc-01271</v>
          </cell>
          <cell r="L3432" t="str">
            <v>42-05-02-06-3424</v>
          </cell>
          <cell r="M3432" t="str">
            <v>Martillo Stanford Brand</v>
          </cell>
          <cell r="O3432" t="str">
            <v>HERRAMIENTAS</v>
          </cell>
          <cell r="P3432">
            <v>4500</v>
          </cell>
          <cell r="T3432" t="str">
            <v>Bueno</v>
          </cell>
          <cell r="U3432" t="str">
            <v>N/T</v>
          </cell>
        </row>
        <row r="3433">
          <cell r="J3433" t="str">
            <v>42-05-02-06-3425</v>
          </cell>
          <cell r="K3433" t="str">
            <v>sc-01272</v>
          </cell>
          <cell r="L3433" t="str">
            <v>42-05-02-06-3425</v>
          </cell>
          <cell r="M3433" t="str">
            <v>Alicate Lenz-Werk Professional 8"</v>
          </cell>
          <cell r="O3433" t="str">
            <v>HERRAMIENTAS</v>
          </cell>
          <cell r="P3433">
            <v>3500</v>
          </cell>
          <cell r="T3433" t="str">
            <v>Bueno</v>
          </cell>
          <cell r="U3433" t="str">
            <v>N/T</v>
          </cell>
        </row>
        <row r="3434">
          <cell r="J3434" t="str">
            <v>FN-05-02-06-3426</v>
          </cell>
          <cell r="K3434" t="str">
            <v>sc-01273</v>
          </cell>
          <cell r="L3434" t="str">
            <v>FN-05-02-06-3426</v>
          </cell>
          <cell r="M3434" t="str">
            <v>Atornilladores Stanley,  Paleta</v>
          </cell>
          <cell r="O3434" t="str">
            <v>HERRAMIENTAS FUNGIBLE / NOMINABLE</v>
          </cell>
          <cell r="P3434">
            <v>10000</v>
          </cell>
          <cell r="T3434" t="str">
            <v>Bueno</v>
          </cell>
          <cell r="U3434" t="str">
            <v>N/T</v>
          </cell>
        </row>
        <row r="3435">
          <cell r="J3435" t="str">
            <v>42-05-02-06-3427</v>
          </cell>
          <cell r="K3435" t="str">
            <v>sc-01274</v>
          </cell>
          <cell r="L3435" t="str">
            <v>42-05-02-06-3427</v>
          </cell>
          <cell r="M3435" t="str">
            <v>Atornillador Stanley,  Cruz</v>
          </cell>
          <cell r="O3435" t="str">
            <v>HERRAMIENTAS</v>
          </cell>
          <cell r="P3435">
            <v>8000</v>
          </cell>
          <cell r="T3435" t="str">
            <v>Bueno</v>
          </cell>
          <cell r="U3435" t="str">
            <v>N/T</v>
          </cell>
        </row>
        <row r="3436">
          <cell r="J3436" t="str">
            <v>42-05-02-06-3428</v>
          </cell>
          <cell r="K3436" t="str">
            <v>sc-01275</v>
          </cell>
          <cell r="L3436" t="str">
            <v>42-05-02-06-3428</v>
          </cell>
          <cell r="M3436" t="str">
            <v>Atornillador Wechsel Griff,  Estrella</v>
          </cell>
          <cell r="O3436" t="str">
            <v>HERRAMIENTAS</v>
          </cell>
          <cell r="P3436">
            <v>2500</v>
          </cell>
          <cell r="T3436" t="str">
            <v>Bueno</v>
          </cell>
          <cell r="U3436" t="str">
            <v>N/T</v>
          </cell>
        </row>
        <row r="3437">
          <cell r="J3437" t="str">
            <v>42-03-01-00-3429</v>
          </cell>
          <cell r="K3437" t="str">
            <v>sc-01276</v>
          </cell>
          <cell r="L3437" t="str">
            <v>42-03-01-00-3429</v>
          </cell>
          <cell r="M3437" t="str">
            <v>Encendedor, cenicero</v>
          </cell>
          <cell r="O3437" t="str">
            <v>REPUESTOS</v>
          </cell>
          <cell r="P3437">
            <v>1500</v>
          </cell>
          <cell r="T3437" t="str">
            <v>Bueno</v>
          </cell>
          <cell r="U3437" t="str">
            <v>N/T</v>
          </cell>
        </row>
        <row r="3438">
          <cell r="J3438" t="str">
            <v>42-03-02-00-3430</v>
          </cell>
          <cell r="K3438" t="str">
            <v>sc-01277</v>
          </cell>
          <cell r="L3438" t="str">
            <v>42-03-02-00-3430</v>
          </cell>
          <cell r="M3438" t="str">
            <v>Asiento longitudinal con respaldo acolchado</v>
          </cell>
          <cell r="O3438" t="str">
            <v>EQUIPOS DE VEHICULO</v>
          </cell>
          <cell r="P3438">
            <v>30000</v>
          </cell>
          <cell r="T3438" t="str">
            <v>Bueno</v>
          </cell>
          <cell r="U3438" t="str">
            <v>N/T</v>
          </cell>
        </row>
        <row r="3439">
          <cell r="J3439" t="str">
            <v>42-05-02-01-3431</v>
          </cell>
          <cell r="K3439" t="str">
            <v>sc-01278</v>
          </cell>
          <cell r="L3439" t="str">
            <v>42-05-02-01-3431</v>
          </cell>
          <cell r="M3439" t="str">
            <v>Camilla Sitmed 39 traslado mod. Nº 0019416</v>
          </cell>
          <cell r="O3439" t="str">
            <v>EQUIPOS CLINICOS</v>
          </cell>
          <cell r="P3439">
            <v>110500</v>
          </cell>
          <cell r="T3439" t="str">
            <v>Bueno</v>
          </cell>
          <cell r="U3439" t="str">
            <v>N/T</v>
          </cell>
        </row>
        <row r="3440">
          <cell r="J3440" t="str">
            <v>42-03-02-00-3432</v>
          </cell>
          <cell r="K3440" t="str">
            <v>sc-01279</v>
          </cell>
          <cell r="L3440" t="str">
            <v>42-03-02-00-3432</v>
          </cell>
          <cell r="M3440" t="str">
            <v>Ducto de calefacción Ext. Cab</v>
          </cell>
          <cell r="O3440" t="str">
            <v>EQUIPOS DE VEHICULO</v>
          </cell>
          <cell r="P3440">
            <v>30000</v>
          </cell>
          <cell r="T3440" t="str">
            <v>Bueno</v>
          </cell>
          <cell r="U3440" t="str">
            <v>N/T</v>
          </cell>
        </row>
        <row r="3441">
          <cell r="J3441" t="str">
            <v>42-03-02-00-3433</v>
          </cell>
          <cell r="K3441" t="str">
            <v>sc-01280</v>
          </cell>
          <cell r="L3441" t="str">
            <v>42-03-02-00-3433</v>
          </cell>
          <cell r="M3441" t="str">
            <v>Foco halogeno iluminación acceso trasero</v>
          </cell>
          <cell r="O3441" t="str">
            <v>EQUIPOS DE VEHICULO</v>
          </cell>
          <cell r="P3441">
            <v>25000</v>
          </cell>
          <cell r="T3441" t="str">
            <v>Bueno</v>
          </cell>
          <cell r="U3441" t="str">
            <v>N/T</v>
          </cell>
        </row>
        <row r="3442">
          <cell r="J3442" t="str">
            <v>42-03-02-00-3434</v>
          </cell>
          <cell r="K3442" t="str">
            <v>sc-01281</v>
          </cell>
          <cell r="L3442" t="str">
            <v>42-03-02-00-3434</v>
          </cell>
          <cell r="M3442" t="str">
            <v>Ventana corredera lateral derecha G San</v>
          </cell>
          <cell r="O3442" t="str">
            <v>EQUIPOS DE VEHICULO</v>
          </cell>
          <cell r="P3442">
            <v>15000</v>
          </cell>
          <cell r="T3442" t="str">
            <v>Bueno</v>
          </cell>
          <cell r="U3442" t="str">
            <v>N/T</v>
          </cell>
        </row>
        <row r="3443">
          <cell r="J3443" t="str">
            <v>42-03-02-00-3435</v>
          </cell>
          <cell r="K3443" t="str">
            <v>sc-01282</v>
          </cell>
          <cell r="L3443" t="str">
            <v>42-03-02-00-3435</v>
          </cell>
          <cell r="M3443" t="str">
            <v>Contracabina con ventana corredera</v>
          </cell>
          <cell r="O3443" t="str">
            <v>EQUIPOS DE VEHICULO</v>
          </cell>
          <cell r="P3443">
            <v>200000</v>
          </cell>
          <cell r="T3443" t="str">
            <v>Bueno</v>
          </cell>
          <cell r="U3443" t="str">
            <v>N/T</v>
          </cell>
        </row>
        <row r="3444">
          <cell r="J3444" t="str">
            <v>42-03-02-00-3436</v>
          </cell>
          <cell r="K3444" t="str">
            <v>sc-01283</v>
          </cell>
          <cell r="L3444" t="str">
            <v>42-03-02-00-3436</v>
          </cell>
          <cell r="M3444" t="str">
            <v>Toma corriente 12 V</v>
          </cell>
          <cell r="O3444" t="str">
            <v>EQUIPOS DE VEHICULO</v>
          </cell>
          <cell r="P3444">
            <v>15000</v>
          </cell>
          <cell r="T3444" t="str">
            <v>Bueno</v>
          </cell>
          <cell r="U3444" t="str">
            <v>N/T</v>
          </cell>
        </row>
        <row r="3445">
          <cell r="J3445" t="str">
            <v>FN-03-02-00-3437</v>
          </cell>
          <cell r="K3445" t="str">
            <v>sc-01284</v>
          </cell>
          <cell r="L3445" t="str">
            <v>FN-03-02-00-3437</v>
          </cell>
          <cell r="M3445" t="str">
            <v>Toma corriente 220 V</v>
          </cell>
          <cell r="O3445" t="str">
            <v>EQUIPOS DE VEHICULO FUNGIBLE / NOMINABLE</v>
          </cell>
          <cell r="P3445">
            <v>16000</v>
          </cell>
          <cell r="T3445" t="str">
            <v>Bueno</v>
          </cell>
          <cell r="U3445" t="str">
            <v>N/T</v>
          </cell>
        </row>
        <row r="3446">
          <cell r="J3446" t="str">
            <v>42-03-02-00-3438</v>
          </cell>
          <cell r="K3446" t="str">
            <v>sc-01285</v>
          </cell>
          <cell r="L3446" t="str">
            <v>42-03-02-00-3438</v>
          </cell>
          <cell r="M3446" t="str">
            <v>Pisadera trasera con superficie antideslizante</v>
          </cell>
          <cell r="O3446" t="str">
            <v>EQUIPOS DE VEHICULO</v>
          </cell>
          <cell r="P3446">
            <v>15000</v>
          </cell>
          <cell r="T3446" t="str">
            <v>Bueno</v>
          </cell>
          <cell r="U3446" t="str">
            <v>N/T</v>
          </cell>
        </row>
        <row r="3447">
          <cell r="J3447" t="str">
            <v>42-03-02-00-3439</v>
          </cell>
          <cell r="K3447" t="str">
            <v>sc-01286</v>
          </cell>
          <cell r="L3447" t="str">
            <v>42-03-02-00-3439</v>
          </cell>
          <cell r="M3447" t="str">
            <v>Luz trasera antiniebla color roja</v>
          </cell>
          <cell r="O3447" t="str">
            <v>EQUIPOS DE VEHICULO</v>
          </cell>
          <cell r="P3447">
            <v>12000</v>
          </cell>
          <cell r="T3447" t="str">
            <v>Bueno</v>
          </cell>
          <cell r="U3447" t="str">
            <v>N/T</v>
          </cell>
        </row>
        <row r="3448">
          <cell r="J3448" t="str">
            <v>42-03-02-00-3440</v>
          </cell>
          <cell r="K3448" t="str">
            <v>sc-01287</v>
          </cell>
          <cell r="L3448" t="str">
            <v>42-03-02-00-3440</v>
          </cell>
          <cell r="M3448" t="str">
            <v>Caja porta drogas</v>
          </cell>
          <cell r="O3448" t="str">
            <v>EQUIPOS DE VEHICULO</v>
          </cell>
          <cell r="P3448">
            <v>15000</v>
          </cell>
          <cell r="T3448" t="str">
            <v>Bueno</v>
          </cell>
          <cell r="U3448" t="str">
            <v>N/T</v>
          </cell>
        </row>
        <row r="3449">
          <cell r="J3449" t="str">
            <v>42-03-02-00-3441</v>
          </cell>
          <cell r="K3449" t="str">
            <v>sc-01288</v>
          </cell>
          <cell r="L3449" t="str">
            <v>42-03-02-00-3441</v>
          </cell>
          <cell r="M3449" t="str">
            <v>Baliza mini barral rojo azul, Federal Signal</v>
          </cell>
          <cell r="O3449" t="str">
            <v>EQUIPOS DE VEHICULO</v>
          </cell>
          <cell r="P3449">
            <v>6500</v>
          </cell>
          <cell r="T3449" t="str">
            <v>Bueno</v>
          </cell>
          <cell r="U3449" t="str">
            <v>N/T</v>
          </cell>
        </row>
        <row r="3450">
          <cell r="J3450" t="str">
            <v>42-03-02-00-3442</v>
          </cell>
          <cell r="K3450" t="str">
            <v>sc-01289</v>
          </cell>
          <cell r="L3450" t="str">
            <v>42-03-02-00-3442</v>
          </cell>
          <cell r="M3450" t="str">
            <v>Balizas color rojo, en esquina superior trasero</v>
          </cell>
          <cell r="O3450" t="str">
            <v>EQUIPOS DE VEHICULO</v>
          </cell>
          <cell r="P3450">
            <v>25900</v>
          </cell>
          <cell r="T3450" t="str">
            <v>Bueno</v>
          </cell>
          <cell r="U3450" t="str">
            <v>N/T</v>
          </cell>
        </row>
        <row r="3451">
          <cell r="J3451" t="str">
            <v>42-03-02-00-3443</v>
          </cell>
          <cell r="K3451" t="str">
            <v>sc-01290</v>
          </cell>
          <cell r="L3451" t="str">
            <v>42-03-02-00-3443</v>
          </cell>
          <cell r="M3451" t="str">
            <v>Focos perimetrales rojos en Lat Superior</v>
          </cell>
          <cell r="O3451" t="str">
            <v>EQUIPOS DE VEHICULO</v>
          </cell>
          <cell r="P3451">
            <v>14900</v>
          </cell>
          <cell r="T3451" t="str">
            <v>Bueno</v>
          </cell>
          <cell r="U3451" t="str">
            <v>N/T</v>
          </cell>
        </row>
        <row r="3452">
          <cell r="J3452" t="str">
            <v>42-03-02-00-3444</v>
          </cell>
          <cell r="K3452" t="str">
            <v>sc-01291</v>
          </cell>
          <cell r="L3452" t="str">
            <v>42-03-02-00-3444</v>
          </cell>
          <cell r="M3452" t="str">
            <v>Sirena electrónica marca Federal Signal, 4 tonos</v>
          </cell>
          <cell r="O3452" t="str">
            <v>EQUIPOS DE VEHICULO</v>
          </cell>
          <cell r="P3452">
            <v>50000</v>
          </cell>
          <cell r="T3452" t="str">
            <v>Bueno</v>
          </cell>
          <cell r="U3452" t="str">
            <v>N/T</v>
          </cell>
        </row>
        <row r="3453">
          <cell r="J3453" t="str">
            <v>42-03-02-00-3445</v>
          </cell>
          <cell r="K3453" t="str">
            <v>sc-01292</v>
          </cell>
          <cell r="L3453" t="str">
            <v>42-03-02-00-3445</v>
          </cell>
          <cell r="M3453" t="str">
            <v>Parlante de 100 W</v>
          </cell>
          <cell r="O3453" t="str">
            <v>EQUIPOS DE VEHICULO</v>
          </cell>
          <cell r="P3453">
            <v>25000</v>
          </cell>
          <cell r="T3453" t="str">
            <v>Bueno</v>
          </cell>
          <cell r="U3453" t="str">
            <v>N/T</v>
          </cell>
        </row>
        <row r="3454">
          <cell r="J3454" t="str">
            <v>42-03-02-00-3446</v>
          </cell>
          <cell r="K3454" t="str">
            <v>sc-01293</v>
          </cell>
          <cell r="L3454" t="str">
            <v>42-03-02-00-3446</v>
          </cell>
          <cell r="M3454" t="str">
            <v>Busca camino portatil 12 V</v>
          </cell>
          <cell r="O3454" t="str">
            <v>EQUIPOS DE VEHICULO</v>
          </cell>
          <cell r="P3454">
            <v>18000</v>
          </cell>
          <cell r="T3454" t="str">
            <v>Malo</v>
          </cell>
          <cell r="U3454" t="str">
            <v>N/T</v>
          </cell>
        </row>
        <row r="3455">
          <cell r="J3455" t="str">
            <v>42-03-02-00-3447</v>
          </cell>
          <cell r="K3455" t="str">
            <v>sc-01294</v>
          </cell>
          <cell r="L3455" t="str">
            <v>42-03-02-00-3447</v>
          </cell>
          <cell r="M3455" t="str">
            <v>Asiento paramédico butaca</v>
          </cell>
          <cell r="O3455" t="str">
            <v>EQUIPOS DE VEHICULO</v>
          </cell>
          <cell r="P3455">
            <v>54500</v>
          </cell>
          <cell r="T3455" t="str">
            <v>Bueno</v>
          </cell>
          <cell r="U3455" t="str">
            <v>N/T</v>
          </cell>
        </row>
        <row r="3456">
          <cell r="J3456" t="str">
            <v>42-03-02-00-3448</v>
          </cell>
          <cell r="K3456" t="str">
            <v>sc-01295</v>
          </cell>
          <cell r="L3456" t="str">
            <v>42-03-02-00-3448</v>
          </cell>
          <cell r="M3456" t="str">
            <v>Mueble anaquel pared izquierda gabinete sanitario</v>
          </cell>
          <cell r="O3456" t="str">
            <v>EQUIPOS DE VEHICULO</v>
          </cell>
          <cell r="P3456">
            <v>75000</v>
          </cell>
          <cell r="T3456" t="str">
            <v>Bueno</v>
          </cell>
          <cell r="U3456" t="str">
            <v>N/T</v>
          </cell>
        </row>
        <row r="3457">
          <cell r="J3457" t="str">
            <v>42-03-02-00-3449</v>
          </cell>
          <cell r="K3457" t="str">
            <v>sc-01296</v>
          </cell>
          <cell r="L3457" t="str">
            <v>42-03-02-00-3449</v>
          </cell>
          <cell r="M3457" t="str">
            <v>Pasamanos aluminio en cielo del gabinete sanitario</v>
          </cell>
          <cell r="O3457" t="str">
            <v>EQUIPOS DE VEHICULO</v>
          </cell>
          <cell r="P3457">
            <v>12000</v>
          </cell>
          <cell r="T3457" t="str">
            <v>Bueno</v>
          </cell>
          <cell r="U3457" t="str">
            <v>N/T</v>
          </cell>
        </row>
        <row r="3458">
          <cell r="J3458" t="str">
            <v>42-03-02-00-3450</v>
          </cell>
          <cell r="K3458" t="str">
            <v>sc-01297</v>
          </cell>
          <cell r="L3458" t="str">
            <v>42-03-02-00-3450</v>
          </cell>
          <cell r="M3458" t="str">
            <v>Pasamanos aluminio en puerta lateral</v>
          </cell>
          <cell r="O3458" t="str">
            <v>EQUIPOS DE VEHICULO</v>
          </cell>
          <cell r="P3458">
            <v>7500</v>
          </cell>
          <cell r="T3458" t="str">
            <v>Bueno</v>
          </cell>
          <cell r="U3458" t="str">
            <v>N/T</v>
          </cell>
        </row>
        <row r="3459">
          <cell r="J3459" t="str">
            <v>42-03-02-00-3451</v>
          </cell>
          <cell r="K3459" t="str">
            <v>sc-01298</v>
          </cell>
          <cell r="L3459" t="str">
            <v>42-03-02-00-3451</v>
          </cell>
          <cell r="M3459" t="str">
            <v>Pasamanos aluminio en mueble clinico</v>
          </cell>
          <cell r="O3459" t="str">
            <v>EQUIPOS DE VEHICULO</v>
          </cell>
          <cell r="P3459">
            <v>7500</v>
          </cell>
          <cell r="T3459" t="str">
            <v>Bueno</v>
          </cell>
          <cell r="U3459" t="str">
            <v>N/T</v>
          </cell>
        </row>
        <row r="3460">
          <cell r="J3460" t="str">
            <v>42-03-02-00-3452</v>
          </cell>
          <cell r="K3460" t="str">
            <v>sc-01299</v>
          </cell>
          <cell r="L3460" t="str">
            <v>42-03-02-00-3452</v>
          </cell>
          <cell r="M3460" t="str">
            <v>Panel de control, comandos e identificaciones</v>
          </cell>
          <cell r="O3460" t="str">
            <v>EQUIPOS DE VEHICULO</v>
          </cell>
          <cell r="P3460">
            <v>50000</v>
          </cell>
          <cell r="T3460" t="str">
            <v>Bueno</v>
          </cell>
          <cell r="U3460" t="str">
            <v>N/T</v>
          </cell>
        </row>
        <row r="3461">
          <cell r="J3461" t="str">
            <v>42-03-02-00-3453</v>
          </cell>
          <cell r="K3461" t="str">
            <v>sc-01300</v>
          </cell>
          <cell r="L3461" t="str">
            <v>42-03-02-00-3453</v>
          </cell>
          <cell r="M3461" t="str">
            <v>Corta corriente general en tablero conducción</v>
          </cell>
          <cell r="O3461" t="str">
            <v>EQUIPOS DE VEHICULO</v>
          </cell>
          <cell r="P3461">
            <v>75000</v>
          </cell>
          <cell r="T3461" t="str">
            <v>Bueno</v>
          </cell>
          <cell r="U3461" t="str">
            <v>N/T</v>
          </cell>
        </row>
        <row r="3462">
          <cell r="J3462" t="str">
            <v>42-03-02-00-3454</v>
          </cell>
          <cell r="K3462" t="str">
            <v>sc-01301</v>
          </cell>
          <cell r="L3462" t="str">
            <v>42-03-02-00-3454</v>
          </cell>
          <cell r="M3462" t="str">
            <v>Panel central de comandos equipos electrónicos adicionales</v>
          </cell>
          <cell r="O3462" t="str">
            <v>EQUIPOS DE VEHICULO</v>
          </cell>
          <cell r="P3462">
            <v>80000</v>
          </cell>
          <cell r="T3462" t="str">
            <v>Bueno</v>
          </cell>
          <cell r="U3462" t="str">
            <v>N/T</v>
          </cell>
        </row>
        <row r="3463">
          <cell r="J3463" t="str">
            <v>FN-03-02-00-3455</v>
          </cell>
          <cell r="K3463" t="str">
            <v>sc-01302</v>
          </cell>
          <cell r="L3463" t="str">
            <v>FN-03-02-00-3455</v>
          </cell>
          <cell r="M3463" t="str">
            <v>Aplique incandescentes doble intensidad</v>
          </cell>
          <cell r="O3463" t="str">
            <v>EQUIPOS DE VEHICULO FUNGIBLE / NOMINABLE</v>
          </cell>
          <cell r="P3463">
            <v>35000</v>
          </cell>
          <cell r="T3463" t="str">
            <v>Bueno</v>
          </cell>
          <cell r="U3463" t="str">
            <v>N/T</v>
          </cell>
        </row>
        <row r="3464">
          <cell r="J3464" t="str">
            <v>FN-03-02-00-3456</v>
          </cell>
          <cell r="K3464" t="str">
            <v>sc-01303</v>
          </cell>
          <cell r="L3464" t="str">
            <v>FN-03-02-00-3456</v>
          </cell>
          <cell r="M3464" t="str">
            <v>Focos halogenos dirigibles, 150 V</v>
          </cell>
          <cell r="O3464" t="str">
            <v>EQUIPOS DE VEHICULO FUNGIBLE / NOMINABLE</v>
          </cell>
          <cell r="P3464">
            <v>25000</v>
          </cell>
          <cell r="T3464" t="str">
            <v>Bueno</v>
          </cell>
          <cell r="U3464" t="str">
            <v>N/T</v>
          </cell>
        </row>
        <row r="3465">
          <cell r="J3465" t="str">
            <v>42-03-02-00-3457</v>
          </cell>
          <cell r="K3465" t="str">
            <v>sc-01304</v>
          </cell>
          <cell r="L3465" t="str">
            <v>42-03-02-00-3457</v>
          </cell>
          <cell r="M3465" t="str">
            <v>Red eléctrica de 220 Volt, instalada en gabinete sanitario</v>
          </cell>
          <cell r="O3465" t="str">
            <v>EQUIPOS DE VEHICULO</v>
          </cell>
          <cell r="P3465">
            <v>70000</v>
          </cell>
          <cell r="T3465" t="str">
            <v>Bueno</v>
          </cell>
          <cell r="U3465" t="str">
            <v>N/T</v>
          </cell>
        </row>
        <row r="3466">
          <cell r="J3466" t="str">
            <v>42-03-02-00-3458</v>
          </cell>
          <cell r="K3466" t="str">
            <v>sc-01305</v>
          </cell>
          <cell r="L3466" t="str">
            <v>42-03-02-00-3458</v>
          </cell>
          <cell r="M3466" t="str">
            <v>20 Mts. cable alargador para 2000 Watts</v>
          </cell>
          <cell r="O3466" t="str">
            <v>EQUIPOS DE VEHICULO</v>
          </cell>
          <cell r="P3466">
            <v>20000</v>
          </cell>
          <cell r="T3466" t="str">
            <v>Bueno</v>
          </cell>
          <cell r="U3466" t="str">
            <v>N/T</v>
          </cell>
        </row>
        <row r="3467">
          <cell r="J3467" t="str">
            <v>42-03-02-00-3459</v>
          </cell>
          <cell r="K3467" t="str">
            <v>sc-01306</v>
          </cell>
          <cell r="L3467" t="str">
            <v>42-03-02-00-3459</v>
          </cell>
          <cell r="M3467" t="str">
            <v>Inversor y cargador de corriente de 1200 Watts</v>
          </cell>
          <cell r="O3467" t="str">
            <v>EQUIPOS DE VEHICULO</v>
          </cell>
          <cell r="P3467">
            <v>90000</v>
          </cell>
          <cell r="T3467" t="str">
            <v>Bueno</v>
          </cell>
          <cell r="U3467" t="str">
            <v>N/T</v>
          </cell>
        </row>
        <row r="3468">
          <cell r="J3468" t="str">
            <v>42-03-02-00-3460</v>
          </cell>
          <cell r="K3468" t="str">
            <v>sc-01307</v>
          </cell>
          <cell r="L3468" t="str">
            <v>42-03-02-00-3460</v>
          </cell>
          <cell r="M3468" t="str">
            <v>Bateria auxiliar de 100 Amp. de ciclo profundo</v>
          </cell>
          <cell r="O3468" t="str">
            <v>EQUIPOS DE VEHICULO</v>
          </cell>
          <cell r="P3468">
            <v>147500</v>
          </cell>
          <cell r="T3468" t="str">
            <v>Bueno</v>
          </cell>
          <cell r="U3468" t="str">
            <v>N/T</v>
          </cell>
        </row>
        <row r="3469">
          <cell r="J3469" t="str">
            <v>42-03-02-00-3461</v>
          </cell>
          <cell r="K3469" t="str">
            <v>sc-01308</v>
          </cell>
          <cell r="L3469" t="str">
            <v>42-03-02-00-3461</v>
          </cell>
          <cell r="M3469" t="str">
            <v>Sistema aire acondicionado ( 7.000 y 23.000 BTU )</v>
          </cell>
          <cell r="O3469" t="str">
            <v>EQUIPOS DE VEHICULO</v>
          </cell>
          <cell r="P3469">
            <v>70000</v>
          </cell>
          <cell r="T3469" t="str">
            <v>Bueno</v>
          </cell>
          <cell r="U3469" t="str">
            <v>N/T</v>
          </cell>
        </row>
        <row r="3470">
          <cell r="J3470" t="str">
            <v>42-03-02-00-3462</v>
          </cell>
          <cell r="K3470" t="str">
            <v>sc-01309</v>
          </cell>
          <cell r="L3470" t="str">
            <v>42-03-02-00-3462</v>
          </cell>
          <cell r="M3470" t="str">
            <v>Extractor de aire 12 Volt, centrifugo gran caudal</v>
          </cell>
          <cell r="O3470" t="str">
            <v>EQUIPOS DE VEHICULO</v>
          </cell>
          <cell r="P3470">
            <v>124218</v>
          </cell>
          <cell r="T3470" t="str">
            <v>Bueno</v>
          </cell>
          <cell r="U3470" t="str">
            <v>N/T</v>
          </cell>
        </row>
        <row r="3471">
          <cell r="J3471" t="str">
            <v>42-03-02-00-3463</v>
          </cell>
          <cell r="K3471" t="str">
            <v>sc-01310</v>
          </cell>
          <cell r="L3471" t="str">
            <v>42-03-02-00-3463</v>
          </cell>
          <cell r="M3471" t="str">
            <v>Red de Oxigeno central, 2 tomas ohio y regulador</v>
          </cell>
          <cell r="O3471" t="str">
            <v>EQUIPOS DE VEHICULO</v>
          </cell>
          <cell r="P3471">
            <v>80000</v>
          </cell>
          <cell r="T3471" t="str">
            <v>Bueno</v>
          </cell>
          <cell r="U3471" t="str">
            <v>N/T</v>
          </cell>
        </row>
        <row r="3472">
          <cell r="J3472" t="str">
            <v>42-03-02-00-3464</v>
          </cell>
          <cell r="K3472" t="str">
            <v>sc-01311</v>
          </cell>
          <cell r="L3472" t="str">
            <v>42-03-02-00-3464</v>
          </cell>
          <cell r="M3472" t="str">
            <v>Red de aspiración central con una toma de vacío</v>
          </cell>
          <cell r="O3472" t="str">
            <v>EQUIPOS DE VEHICULO</v>
          </cell>
          <cell r="P3472">
            <v>218900</v>
          </cell>
          <cell r="T3472" t="str">
            <v>Bueno</v>
          </cell>
          <cell r="U3472" t="str">
            <v>N/T</v>
          </cell>
        </row>
        <row r="3473">
          <cell r="J3473" t="str">
            <v>FN-03-02-00-3465</v>
          </cell>
          <cell r="K3473" t="str">
            <v>sc-01312</v>
          </cell>
          <cell r="L3473" t="str">
            <v>FN-03-02-00-3465</v>
          </cell>
          <cell r="M3473" t="str">
            <v>Portasueros retráctiles en techo gabinete sanitario</v>
          </cell>
          <cell r="O3473" t="str">
            <v>EQUIPOS DE VEHICULO FUNGIBLE / NOMINABLE</v>
          </cell>
          <cell r="P3473">
            <v>45000</v>
          </cell>
          <cell r="T3473" t="str">
            <v>Bueno</v>
          </cell>
          <cell r="U3473" t="str">
            <v>N/T</v>
          </cell>
        </row>
        <row r="3474">
          <cell r="J3474" t="str">
            <v>42-04-07-00-3466</v>
          </cell>
          <cell r="K3474" t="str">
            <v>sc-01313</v>
          </cell>
          <cell r="L3474" t="str">
            <v>42-04-07-00-3466</v>
          </cell>
          <cell r="M3474" t="str">
            <v>Recipiente para desechos</v>
          </cell>
          <cell r="O3474" t="str">
            <v>OTROS</v>
          </cell>
          <cell r="P3474">
            <v>3000</v>
          </cell>
          <cell r="T3474" t="str">
            <v>Bueno</v>
          </cell>
          <cell r="U3474" t="str">
            <v>N/T</v>
          </cell>
        </row>
        <row r="3475">
          <cell r="J3475" t="str">
            <v>42-04-07-00-3467</v>
          </cell>
          <cell r="K3475" t="str">
            <v>sc-01314</v>
          </cell>
          <cell r="L3475" t="str">
            <v>42-04-07-00-3467</v>
          </cell>
          <cell r="M3475" t="str">
            <v>Dispensador para desinfectante</v>
          </cell>
          <cell r="O3475" t="str">
            <v>OTROS</v>
          </cell>
          <cell r="P3475">
            <v>3000</v>
          </cell>
          <cell r="T3475" t="str">
            <v>Bueno</v>
          </cell>
          <cell r="U3475" t="str">
            <v>N/T</v>
          </cell>
        </row>
        <row r="3476">
          <cell r="J3476" t="str">
            <v>42-05-02-05-3468</v>
          </cell>
          <cell r="K3476" t="str">
            <v>sc-01315</v>
          </cell>
          <cell r="L3476" t="str">
            <v>42-05-02-05-3468</v>
          </cell>
          <cell r="M3476" t="str">
            <v>Extintor incendio tipo ABC 4 Kgs.</v>
          </cell>
          <cell r="O3476" t="str">
            <v>EQUIPOS DE SEGURIDAD</v>
          </cell>
          <cell r="P3476">
            <v>25000</v>
          </cell>
          <cell r="T3476" t="str">
            <v>Bueno</v>
          </cell>
          <cell r="U3476" t="str">
            <v>N/T</v>
          </cell>
        </row>
        <row r="3477">
          <cell r="J3477" t="str">
            <v>42-05-02-01-3469</v>
          </cell>
          <cell r="K3477" t="str">
            <v>sc-01316</v>
          </cell>
          <cell r="L3477" t="str">
            <v>42-05-02-01-3469</v>
          </cell>
          <cell r="M3477" t="str">
            <v>Resucitador adulto</v>
          </cell>
          <cell r="O3477" t="str">
            <v>EQUIPOS CLINICOS</v>
          </cell>
          <cell r="P3477">
            <v>58000</v>
          </cell>
          <cell r="T3477" t="str">
            <v>Bueno</v>
          </cell>
          <cell r="U3477" t="str">
            <v>N/T</v>
          </cell>
        </row>
        <row r="3478">
          <cell r="J3478" t="str">
            <v>42-05-02-01-3470</v>
          </cell>
          <cell r="K3478" t="str">
            <v>sc-01317</v>
          </cell>
          <cell r="L3478" t="str">
            <v>42-05-02-01-3470</v>
          </cell>
          <cell r="M3478" t="str">
            <v>Resucitador pediatrico</v>
          </cell>
          <cell r="O3478" t="str">
            <v>EQUIPOS CLINICOS</v>
          </cell>
          <cell r="P3478">
            <v>40000</v>
          </cell>
          <cell r="T3478" t="str">
            <v>Bueno</v>
          </cell>
          <cell r="U3478" t="str">
            <v>N/T</v>
          </cell>
        </row>
        <row r="3479">
          <cell r="J3479" t="str">
            <v>42-05-02-01-3471</v>
          </cell>
          <cell r="K3479" t="str">
            <v>sc-01318</v>
          </cell>
          <cell r="L3479" t="str">
            <v>42-05-02-01-3471</v>
          </cell>
          <cell r="M3479" t="str">
            <v>Resucitador Neonatal</v>
          </cell>
          <cell r="O3479" t="str">
            <v>EQUIPOS CLINICOS</v>
          </cell>
          <cell r="P3479">
            <v>40000</v>
          </cell>
          <cell r="T3479" t="str">
            <v>Bueno</v>
          </cell>
          <cell r="U3479" t="str">
            <v>N/T</v>
          </cell>
        </row>
        <row r="3480">
          <cell r="J3480" t="str">
            <v>42-05-02-01-3472</v>
          </cell>
          <cell r="K3480" t="str">
            <v>sc-01319</v>
          </cell>
          <cell r="L3480" t="str">
            <v>42-05-02-01-3472</v>
          </cell>
          <cell r="M3480" t="str">
            <v>Tabla espinal adulto</v>
          </cell>
          <cell r="O3480" t="str">
            <v>EQUIPOS CLINICOS</v>
          </cell>
          <cell r="P3480">
            <v>72900</v>
          </cell>
          <cell r="T3480" t="str">
            <v>Bueno</v>
          </cell>
          <cell r="U3480" t="str">
            <v>N/T</v>
          </cell>
        </row>
        <row r="3481">
          <cell r="J3481" t="str">
            <v>42-05-02-01-3473</v>
          </cell>
          <cell r="K3481" t="str">
            <v>sc-01320</v>
          </cell>
          <cell r="L3481" t="str">
            <v>42-05-02-01-3473</v>
          </cell>
          <cell r="M3481" t="str">
            <v>Tabla espinal pediátrica</v>
          </cell>
          <cell r="O3481" t="str">
            <v>EQUIPOS CLINICOS</v>
          </cell>
          <cell r="P3481">
            <v>50000</v>
          </cell>
          <cell r="T3481" t="str">
            <v>Bueno</v>
          </cell>
          <cell r="U3481" t="str">
            <v>N/T</v>
          </cell>
        </row>
        <row r="3482">
          <cell r="J3482" t="str">
            <v>42-05-02-01-3474</v>
          </cell>
          <cell r="K3482" t="str">
            <v>sc-01321</v>
          </cell>
          <cell r="L3482" t="str">
            <v>42-05-02-01-3474</v>
          </cell>
          <cell r="M3482" t="str">
            <v>Tabla cuchara</v>
          </cell>
          <cell r="O3482" t="str">
            <v>EQUIPOS CLINICOS</v>
          </cell>
          <cell r="P3482">
            <v>50000</v>
          </cell>
          <cell r="T3482" t="str">
            <v>Bueno</v>
          </cell>
          <cell r="U3482" t="str">
            <v>N/T</v>
          </cell>
        </row>
        <row r="3483">
          <cell r="J3483" t="str">
            <v>42-05-02-01-3475</v>
          </cell>
          <cell r="K3483" t="str">
            <v>sc-01322</v>
          </cell>
          <cell r="L3483" t="str">
            <v>42-05-02-01-3475</v>
          </cell>
          <cell r="M3483" t="str">
            <v>Chaleco extricación adulto</v>
          </cell>
          <cell r="O3483" t="str">
            <v>EQUIPOS CLINICOS</v>
          </cell>
          <cell r="P3483">
            <v>37800</v>
          </cell>
          <cell r="T3483" t="str">
            <v>Bueno</v>
          </cell>
          <cell r="U3483" t="str">
            <v>N/T</v>
          </cell>
        </row>
        <row r="3484">
          <cell r="J3484" t="str">
            <v>42-05-02-01-3476</v>
          </cell>
          <cell r="K3484" t="str">
            <v>sc-01323</v>
          </cell>
          <cell r="L3484" t="str">
            <v>42-05-02-01-3476</v>
          </cell>
          <cell r="M3484" t="str">
            <v>Chaleco transporte pediátrico</v>
          </cell>
          <cell r="O3484" t="str">
            <v>EQUIPOS CLINICOS</v>
          </cell>
          <cell r="P3484">
            <v>16000</v>
          </cell>
          <cell r="T3484" t="str">
            <v>Bueno</v>
          </cell>
          <cell r="U3484" t="str">
            <v>N/T</v>
          </cell>
        </row>
        <row r="3485">
          <cell r="J3485" t="str">
            <v>FN-05-02-01-3477</v>
          </cell>
          <cell r="K3485" t="str">
            <v>sc-01324</v>
          </cell>
          <cell r="L3485" t="str">
            <v>FN-05-02-01-3477</v>
          </cell>
          <cell r="M3485" t="str">
            <v>Collar cervical adulto</v>
          </cell>
          <cell r="O3485" t="str">
            <v>EQUIPOS CLINICOS FUNGIBLE / NOMINABLE</v>
          </cell>
          <cell r="P3485">
            <v>12000</v>
          </cell>
          <cell r="T3485" t="str">
            <v>Bueno</v>
          </cell>
          <cell r="U3485" t="str">
            <v>N/T</v>
          </cell>
        </row>
        <row r="3486">
          <cell r="J3486" t="str">
            <v>FN-05-02-01-3478</v>
          </cell>
          <cell r="K3486" t="str">
            <v>sc-01325</v>
          </cell>
          <cell r="L3486" t="str">
            <v>FN-05-02-01-3478</v>
          </cell>
          <cell r="M3486" t="str">
            <v>Collar cervical Pediátrico</v>
          </cell>
          <cell r="O3486" t="str">
            <v>EQUIPOS CLINICOS FUNGIBLE / NOMINABLE</v>
          </cell>
          <cell r="P3486">
            <v>7393</v>
          </cell>
          <cell r="T3486" t="str">
            <v>Bueno</v>
          </cell>
          <cell r="U3486" t="str">
            <v>N/T</v>
          </cell>
        </row>
        <row r="3487">
          <cell r="J3487" t="str">
            <v>42-05-02-01-3479</v>
          </cell>
          <cell r="K3487" t="str">
            <v>sc-01326</v>
          </cell>
          <cell r="L3487" t="str">
            <v>42-05-02-01-3479</v>
          </cell>
          <cell r="M3487" t="str">
            <v>Ferulas de inmovilización adulto</v>
          </cell>
          <cell r="O3487" t="str">
            <v>EQUIPOS CLINICOS</v>
          </cell>
          <cell r="P3487">
            <v>27000</v>
          </cell>
          <cell r="T3487" t="str">
            <v>Bueno</v>
          </cell>
          <cell r="U3487" t="str">
            <v>N/T</v>
          </cell>
        </row>
        <row r="3488">
          <cell r="J3488" t="str">
            <v>42-05-02-01-3480</v>
          </cell>
          <cell r="K3488" t="str">
            <v>sc-01327</v>
          </cell>
          <cell r="L3488" t="str">
            <v>42-05-02-01-3480</v>
          </cell>
          <cell r="M3488" t="str">
            <v>Inmovilizador lateral cabeza</v>
          </cell>
          <cell r="O3488" t="str">
            <v>EQUIPOS CLINICOS</v>
          </cell>
          <cell r="P3488">
            <v>15000</v>
          </cell>
          <cell r="T3488" t="str">
            <v>Bueno</v>
          </cell>
          <cell r="U3488" t="str">
            <v>N/T</v>
          </cell>
        </row>
        <row r="3489">
          <cell r="J3489" t="str">
            <v>42-05-02-01-3481</v>
          </cell>
          <cell r="K3489" t="str">
            <v>sc-01328</v>
          </cell>
          <cell r="L3489" t="str">
            <v>42-05-02-01-3481</v>
          </cell>
          <cell r="M3489" t="str">
            <v>Set oxigeno portatil</v>
          </cell>
          <cell r="O3489" t="str">
            <v>EQUIPOS CLINICOS</v>
          </cell>
          <cell r="P3489">
            <v>75000</v>
          </cell>
          <cell r="T3489" t="str">
            <v>Bueno</v>
          </cell>
          <cell r="U3489" t="str">
            <v>N/T</v>
          </cell>
        </row>
        <row r="3490">
          <cell r="J3490" t="str">
            <v>42-05-02-01-3482</v>
          </cell>
          <cell r="K3490" t="str">
            <v>sc-01329</v>
          </cell>
          <cell r="L3490" t="str">
            <v>42-05-02-01-3482</v>
          </cell>
          <cell r="M3490" t="str">
            <v>Juego laringoscopio adulto (PARTES DEL KIT)</v>
          </cell>
          <cell r="O3490" t="str">
            <v>EQUIPOS CLINICOS</v>
          </cell>
          <cell r="P3490">
            <v>120000</v>
          </cell>
          <cell r="T3490" t="str">
            <v>Bueno</v>
          </cell>
          <cell r="U3490" t="str">
            <v>N/T</v>
          </cell>
        </row>
        <row r="3491">
          <cell r="J3491" t="str">
            <v>42-05-02-01-3483</v>
          </cell>
          <cell r="K3491" t="str">
            <v>sc-01330</v>
          </cell>
          <cell r="L3491" t="str">
            <v>42-05-02-01-3483</v>
          </cell>
          <cell r="M3491" t="str">
            <v>Juego laringoscopio pediátrico PARTES DEL KIT)</v>
          </cell>
          <cell r="O3491" t="str">
            <v>EQUIPOS CLINICOS</v>
          </cell>
          <cell r="P3491">
            <v>120000</v>
          </cell>
          <cell r="T3491" t="str">
            <v>Bueno</v>
          </cell>
          <cell r="U3491" t="str">
            <v>N/T</v>
          </cell>
        </row>
        <row r="3492">
          <cell r="J3492" t="str">
            <v>42-05-02-01-3484</v>
          </cell>
          <cell r="K3492" t="str">
            <v>sc-01331</v>
          </cell>
          <cell r="L3492" t="str">
            <v>42-05-02-01-3484</v>
          </cell>
          <cell r="M3492" t="str">
            <v>Arnés pediátrico transporte</v>
          </cell>
          <cell r="O3492" t="str">
            <v>EQUIPOS CLINICOS</v>
          </cell>
          <cell r="P3492">
            <v>25000</v>
          </cell>
          <cell r="T3492" t="str">
            <v>Bueno</v>
          </cell>
          <cell r="U3492" t="str">
            <v>N/T</v>
          </cell>
        </row>
        <row r="3493">
          <cell r="J3493" t="str">
            <v>42-05-02-01-3485</v>
          </cell>
          <cell r="K3493" t="str">
            <v>sc-01332</v>
          </cell>
          <cell r="L3493" t="str">
            <v>42-05-02-01-3485</v>
          </cell>
          <cell r="M3493" t="str">
            <v>Mochila vía aerea (BOLSO ADECUADO)</v>
          </cell>
          <cell r="O3493" t="str">
            <v>EQUIPOS CLINICOS</v>
          </cell>
          <cell r="P3493">
            <v>20000</v>
          </cell>
          <cell r="T3493" t="str">
            <v>Bueno</v>
          </cell>
          <cell r="U3493" t="str">
            <v>N/T</v>
          </cell>
        </row>
        <row r="3494">
          <cell r="J3494" t="str">
            <v>42-05-02-01-3486</v>
          </cell>
          <cell r="K3494" t="str">
            <v>sc-01333</v>
          </cell>
          <cell r="L3494" t="str">
            <v>42-05-02-01-3486</v>
          </cell>
          <cell r="M3494" t="str">
            <v>Mochila de paro (BOLSO ADECUADO)</v>
          </cell>
          <cell r="O3494" t="str">
            <v>EQUIPOS CLINICOS</v>
          </cell>
          <cell r="P3494">
            <v>380000</v>
          </cell>
          <cell r="T3494" t="str">
            <v>Bueno</v>
          </cell>
          <cell r="U3494" t="str">
            <v>N/T</v>
          </cell>
        </row>
        <row r="3495">
          <cell r="J3495" t="str">
            <v>42-05-02-01-3487</v>
          </cell>
          <cell r="K3495" t="str">
            <v>sc-01334</v>
          </cell>
          <cell r="L3495" t="str">
            <v>42-05-02-01-3487</v>
          </cell>
          <cell r="M3495" t="str">
            <v>Mochila mixta</v>
          </cell>
          <cell r="O3495" t="str">
            <v>EQUIPOS CLINICOS</v>
          </cell>
          <cell r="P3495">
            <v>350000</v>
          </cell>
          <cell r="T3495" t="str">
            <v>Bueno</v>
          </cell>
          <cell r="U3495" t="str">
            <v>N/T</v>
          </cell>
        </row>
        <row r="3496">
          <cell r="J3496" t="str">
            <v>42-05-02-01-3488</v>
          </cell>
          <cell r="K3496" t="str">
            <v>sc-01335</v>
          </cell>
          <cell r="L3496" t="str">
            <v>42-05-02-01-3488</v>
          </cell>
          <cell r="M3496" t="str">
            <v>Pulpo</v>
          </cell>
          <cell r="O3496" t="str">
            <v>EQUIPOS CLINICOS</v>
          </cell>
          <cell r="P3496">
            <v>150000</v>
          </cell>
          <cell r="T3496" t="str">
            <v>Bueno</v>
          </cell>
          <cell r="U3496" t="str">
            <v>N/T</v>
          </cell>
        </row>
        <row r="3497">
          <cell r="J3497" t="str">
            <v>42-05-02-01-3489</v>
          </cell>
          <cell r="K3497" t="str">
            <v>sc-01336</v>
          </cell>
          <cell r="L3497" t="str">
            <v>42-05-02-01-3489</v>
          </cell>
          <cell r="M3497" t="str">
            <v>Bomba infusión continua Cardinal Health Mod. Alaris S/Nº 25042RWL1</v>
          </cell>
          <cell r="O3497" t="str">
            <v>EQUIPOS CLINICOS</v>
          </cell>
          <cell r="P3497">
            <v>185000</v>
          </cell>
          <cell r="T3497" t="str">
            <v>Bueno</v>
          </cell>
          <cell r="U3497" t="str">
            <v>Cardinal</v>
          </cell>
        </row>
        <row r="3498">
          <cell r="J3498" t="str">
            <v>42-05-02-01-3490</v>
          </cell>
          <cell r="K3498" t="str">
            <v>sc-01337</v>
          </cell>
          <cell r="L3498" t="str">
            <v>42-05-02-01-3490</v>
          </cell>
          <cell r="M3498" t="str">
            <v>Ventilador mecanico transporte Drager Mod. Oxilog 2000 S/Nº SRYM-0060</v>
          </cell>
          <cell r="O3498" t="str">
            <v>EQUIPOS CLINICOS</v>
          </cell>
          <cell r="P3498">
            <v>60000</v>
          </cell>
          <cell r="T3498" t="str">
            <v>Bueno</v>
          </cell>
          <cell r="U3498" t="str">
            <v>Drager</v>
          </cell>
        </row>
        <row r="3499">
          <cell r="J3499" t="str">
            <v>42-05-02-01-3491</v>
          </cell>
          <cell r="K3499" t="str">
            <v>sc-01338</v>
          </cell>
          <cell r="L3499" t="str">
            <v>42-05-02-01-3491</v>
          </cell>
          <cell r="M3499" t="str">
            <v>Chata Plastica Standard Adulto</v>
          </cell>
          <cell r="O3499" t="str">
            <v>EQUIPOS CLINICOS</v>
          </cell>
          <cell r="P3499">
            <v>2890</v>
          </cell>
          <cell r="T3499" t="str">
            <v>Bueno</v>
          </cell>
          <cell r="U3499" t="str">
            <v>N/T</v>
          </cell>
        </row>
        <row r="3500">
          <cell r="J3500" t="str">
            <v>42-05-02-01-3492</v>
          </cell>
          <cell r="K3500" t="str">
            <v>sc-01339</v>
          </cell>
          <cell r="L3500" t="str">
            <v>42-05-02-01-3492</v>
          </cell>
          <cell r="M3500" t="str">
            <v>Chata Plastica Standard Pediatrica</v>
          </cell>
          <cell r="O3500" t="str">
            <v>EQUIPOS CLINICOS</v>
          </cell>
          <cell r="P3500">
            <v>2890</v>
          </cell>
          <cell r="T3500" t="str">
            <v>Bueno</v>
          </cell>
          <cell r="U3500" t="str">
            <v>N/T</v>
          </cell>
        </row>
        <row r="3501">
          <cell r="J3501" t="str">
            <v>42-05-02-01-3493</v>
          </cell>
          <cell r="K3501" t="str">
            <v>sc-01340</v>
          </cell>
          <cell r="L3501" t="str">
            <v>42-05-02-01-3493</v>
          </cell>
          <cell r="M3501" t="str">
            <v>Pato Plastico Standard</v>
          </cell>
          <cell r="O3501" t="str">
            <v>EQUIPOS CLINICOS</v>
          </cell>
          <cell r="P3501">
            <v>3000</v>
          </cell>
          <cell r="T3501" t="str">
            <v>Bueno</v>
          </cell>
          <cell r="U3501" t="str">
            <v>N/T</v>
          </cell>
        </row>
        <row r="3502">
          <cell r="J3502" t="str">
            <v>42-03-02-00-3494</v>
          </cell>
          <cell r="K3502" t="str">
            <v>sc-01341</v>
          </cell>
          <cell r="L3502" t="str">
            <v>42-03-02-00-3494</v>
          </cell>
          <cell r="M3502" t="str">
            <v xml:space="preserve">Porta Oxigeno </v>
          </cell>
          <cell r="O3502" t="str">
            <v>EQUIPOS DE VEHICULO</v>
          </cell>
          <cell r="P3502">
            <v>18900</v>
          </cell>
          <cell r="T3502" t="str">
            <v>Bueno</v>
          </cell>
          <cell r="U3502" t="str">
            <v>N/T</v>
          </cell>
        </row>
        <row r="3503">
          <cell r="J3503" t="str">
            <v>42-05-02-01-3495</v>
          </cell>
          <cell r="K3503" t="str">
            <v>sc-01345</v>
          </cell>
          <cell r="L3503" t="str">
            <v>42-05-02-01-3495</v>
          </cell>
          <cell r="M3503" t="str">
            <v>Chata Plastica Standard Adulto</v>
          </cell>
          <cell r="O3503" t="str">
            <v>EQUIPOS CLINICOS</v>
          </cell>
          <cell r="P3503">
            <v>2890</v>
          </cell>
          <cell r="T3503" t="str">
            <v>Bueno</v>
          </cell>
          <cell r="U3503" t="str">
            <v>N/T</v>
          </cell>
        </row>
        <row r="3504">
          <cell r="J3504" t="str">
            <v>NN-06-01-00-3496</v>
          </cell>
          <cell r="L3504" t="str">
            <v>NN-06-01-00-3496</v>
          </cell>
          <cell r="M3504" t="str">
            <v>CPU Olidata Intel Core SNº X15-53902</v>
          </cell>
          <cell r="O3504" t="str">
            <v>EQUIPOS COMPUTACIONALES Y PERIFÉRICOS EN ARRIENDO</v>
          </cell>
          <cell r="P3504">
            <v>150000</v>
          </cell>
          <cell r="T3504" t="str">
            <v>Bueno</v>
          </cell>
          <cell r="U3504" t="str">
            <v>Olidata</v>
          </cell>
        </row>
        <row r="3505">
          <cell r="J3505" t="str">
            <v>NN-06-01-00-3497</v>
          </cell>
          <cell r="L3505" t="str">
            <v>NN-06-01-00-3497</v>
          </cell>
          <cell r="M3505" t="str">
            <v>Monitor Olidata  15 Pulgadas SNº 70095-95D25-88-00144Z</v>
          </cell>
          <cell r="O3505" t="str">
            <v>EQUIPOS COMPUTACIONALES Y PERIFÉRICOS EN ARRIENDO</v>
          </cell>
          <cell r="P3505">
            <v>16000</v>
          </cell>
          <cell r="T3505" t="str">
            <v>Bueno</v>
          </cell>
          <cell r="U3505" t="str">
            <v>Olidata</v>
          </cell>
        </row>
        <row r="3506">
          <cell r="J3506" t="str">
            <v>NN-06-01-00-3498</v>
          </cell>
          <cell r="L3506" t="str">
            <v>NN-06-01-00-3498</v>
          </cell>
          <cell r="M3506" t="str">
            <v>Mouse Olidata Mod. KM-8920</v>
          </cell>
          <cell r="O3506" t="str">
            <v>EQUIPOS COMPUTACIONALES Y PERIFÉRICOS EN ARRIENDO</v>
          </cell>
          <cell r="P3506">
            <v>4000</v>
          </cell>
          <cell r="T3506" t="str">
            <v>Bueno</v>
          </cell>
          <cell r="U3506" t="str">
            <v>Olidata</v>
          </cell>
        </row>
        <row r="3507">
          <cell r="J3507" t="str">
            <v>NN-06-01-00-3499</v>
          </cell>
          <cell r="L3507" t="str">
            <v>NN-06-01-00-3499</v>
          </cell>
          <cell r="M3507" t="str">
            <v>Teclado Olidata Model - K3100</v>
          </cell>
          <cell r="O3507" t="str">
            <v>EQUIPOS COMPUTACIONALES Y PERIFÉRICOS EN ARRIENDO</v>
          </cell>
          <cell r="P3507">
            <v>4000</v>
          </cell>
          <cell r="T3507" t="str">
            <v>Bueno</v>
          </cell>
          <cell r="U3507" t="str">
            <v>Olidata</v>
          </cell>
        </row>
        <row r="3508">
          <cell r="J3508" t="str">
            <v>42-04-03-00-3500</v>
          </cell>
          <cell r="L3508" t="str">
            <v>42-04-03-00-3500</v>
          </cell>
          <cell r="M3508" t="str">
            <v xml:space="preserve">Escritorio 2 Cajones De 120x66x77 Cms. </v>
          </cell>
          <cell r="O3508" t="str">
            <v>ESCRITORIOS</v>
          </cell>
          <cell r="P3508">
            <v>69000</v>
          </cell>
          <cell r="T3508" t="str">
            <v>Bueno</v>
          </cell>
          <cell r="U3508" t="str">
            <v>N/T</v>
          </cell>
        </row>
        <row r="3509">
          <cell r="J3509" t="str">
            <v>42-04-07-00-3501</v>
          </cell>
          <cell r="L3509" t="str">
            <v>42-04-07-00-3501</v>
          </cell>
          <cell r="M3509" t="str">
            <v>Gabinete Aereo Sin Puerta Archivador Hechizo Color Cerezo</v>
          </cell>
          <cell r="O3509" t="str">
            <v>OTROS</v>
          </cell>
          <cell r="P3509">
            <v>25000</v>
          </cell>
          <cell r="T3509" t="str">
            <v>Bueno</v>
          </cell>
          <cell r="U3509" t="str">
            <v>N/T</v>
          </cell>
        </row>
        <row r="3510">
          <cell r="J3510" t="str">
            <v>42-05-01-01-3502</v>
          </cell>
          <cell r="L3510" t="str">
            <v>42-05-01-01-3502</v>
          </cell>
          <cell r="M3510" t="str">
            <v>Celular Nokia C-02 Institucional SSAS</v>
          </cell>
          <cell r="O3510" t="str">
            <v>EQUIPO DE OFICINA</v>
          </cell>
          <cell r="P3510">
            <v>30000</v>
          </cell>
          <cell r="T3510" t="str">
            <v>Bueno</v>
          </cell>
          <cell r="U3510" t="str">
            <v>Nokia</v>
          </cell>
        </row>
        <row r="3511">
          <cell r="J3511" t="str">
            <v>42-05-01-01-3503</v>
          </cell>
          <cell r="L3511" t="str">
            <v>42-05-01-01-3503</v>
          </cell>
          <cell r="M3511" t="str">
            <v>Corchetera Torre color negra</v>
          </cell>
          <cell r="O3511" t="str">
            <v>EQUIPO DE OFICINA</v>
          </cell>
          <cell r="P3511">
            <v>3000</v>
          </cell>
          <cell r="T3511" t="str">
            <v>Bueno</v>
          </cell>
          <cell r="U3511" t="str">
            <v>Torre</v>
          </cell>
        </row>
        <row r="3512">
          <cell r="J3512" t="str">
            <v>42-05-01-01-3504</v>
          </cell>
          <cell r="L3512" t="str">
            <v>42-05-01-01-3504</v>
          </cell>
          <cell r="M3512" t="str">
            <v xml:space="preserve">Radiador De Calefaccion Ambiental Blanco </v>
          </cell>
          <cell r="O3512" t="str">
            <v>EQUIPO DE OFICINA</v>
          </cell>
          <cell r="P3512">
            <v>40000</v>
          </cell>
          <cell r="T3512" t="str">
            <v>Bueno</v>
          </cell>
          <cell r="U3512" t="str">
            <v>N/T</v>
          </cell>
        </row>
        <row r="3513">
          <cell r="J3513" t="str">
            <v>42-04-07-00-3505</v>
          </cell>
          <cell r="L3513" t="str">
            <v>42-04-07-00-3505</v>
          </cell>
          <cell r="M3513" t="str">
            <v>Cuadro Presidencial Actualizado 70x50cm</v>
          </cell>
          <cell r="O3513" t="str">
            <v>OTROS</v>
          </cell>
          <cell r="P3513">
            <v>10000</v>
          </cell>
          <cell r="T3513" t="str">
            <v>Bueno</v>
          </cell>
          <cell r="U3513" t="str">
            <v>N/T</v>
          </cell>
        </row>
        <row r="3514">
          <cell r="J3514" t="str">
            <v>42-05-01-01-3506</v>
          </cell>
          <cell r="L3514" t="str">
            <v>42-05-01-01-3506</v>
          </cell>
          <cell r="M3514" t="str">
            <v>Celular Nokia C-02 Institucional SSAS</v>
          </cell>
          <cell r="O3514" t="str">
            <v>EQUIPO DE OFICINA</v>
          </cell>
          <cell r="P3514">
            <v>30000</v>
          </cell>
          <cell r="T3514" t="str">
            <v>Bueno</v>
          </cell>
          <cell r="U3514" t="str">
            <v>N/T</v>
          </cell>
        </row>
        <row r="3515">
          <cell r="J3515" t="str">
            <v>42-05-01-01-3507</v>
          </cell>
          <cell r="L3515" t="str">
            <v>42-05-01-01-3507</v>
          </cell>
          <cell r="M3515" t="str">
            <v>Taco Calendario de madera color Barniz Natural</v>
          </cell>
          <cell r="O3515" t="str">
            <v>EQUIPO DE OFICINA</v>
          </cell>
          <cell r="P3515">
            <v>4000</v>
          </cell>
          <cell r="T3515" t="str">
            <v>Bueno</v>
          </cell>
          <cell r="U3515" t="str">
            <v>N/T</v>
          </cell>
        </row>
        <row r="3516">
          <cell r="J3516" t="str">
            <v>42-05-01-01-3508</v>
          </cell>
          <cell r="L3516" t="str">
            <v>42-05-01-01-3508</v>
          </cell>
          <cell r="M3516" t="str">
            <v xml:space="preserve">Radiador De Calefaccion Ambiental Blanco </v>
          </cell>
          <cell r="O3516" t="str">
            <v>EQUIPO DE OFICINA</v>
          </cell>
          <cell r="P3516">
            <v>40000</v>
          </cell>
          <cell r="T3516" t="str">
            <v>Bueno</v>
          </cell>
          <cell r="U3516" t="str">
            <v>N/T</v>
          </cell>
        </row>
        <row r="3517">
          <cell r="J3517" t="str">
            <v>42-03-02-00-3509</v>
          </cell>
          <cell r="L3517" t="str">
            <v>42-03-02-00-3509</v>
          </cell>
          <cell r="M3517" t="str">
            <v>Radio CD Vehiculo con Parlantes</v>
          </cell>
          <cell r="O3517" t="str">
            <v>EQUIPOS DE VEHICULO</v>
          </cell>
          <cell r="P3517">
            <v>53710</v>
          </cell>
          <cell r="T3517" t="str">
            <v>Bueno</v>
          </cell>
          <cell r="U3517" t="str">
            <v>N/T</v>
          </cell>
        </row>
        <row r="3518">
          <cell r="J3518" t="str">
            <v>NN-06-01-00-3510</v>
          </cell>
          <cell r="L3518" t="str">
            <v>NN-06-01-00-3510</v>
          </cell>
          <cell r="M3518" t="str">
            <v>PC All in One Olidata Nºs: 014588-000881</v>
          </cell>
          <cell r="O3518" t="str">
            <v>EQUIPOS COMPUTACIONALES Y PERIFÉRICOS EN ARRIENDO</v>
          </cell>
          <cell r="P3518">
            <v>270000</v>
          </cell>
          <cell r="Q3518" t="str">
            <v>014588-000881</v>
          </cell>
          <cell r="T3518" t="str">
            <v>Bueno</v>
          </cell>
          <cell r="U3518" t="str">
            <v>N/T</v>
          </cell>
        </row>
        <row r="3519">
          <cell r="J3519" t="str">
            <v>NN-06-01-00-3511</v>
          </cell>
          <cell r="L3519" t="str">
            <v>NN-06-01-00-3511</v>
          </cell>
          <cell r="M3519" t="str">
            <v>Teclado Olidata Model K-3100</v>
          </cell>
          <cell r="O3519" t="str">
            <v>EQUIPOS COMPUTACIONALES Y PERIFÉRICOS EN ARRIENDO</v>
          </cell>
          <cell r="P3519">
            <v>4000</v>
          </cell>
          <cell r="T3519" t="str">
            <v>Bueno</v>
          </cell>
          <cell r="U3519" t="str">
            <v>N/T</v>
          </cell>
        </row>
        <row r="3520">
          <cell r="J3520" t="str">
            <v>NN-06-01-00-3512</v>
          </cell>
          <cell r="L3520" t="str">
            <v>NN-06-01-00-3512</v>
          </cell>
          <cell r="M3520" t="str">
            <v>Mouse Olidata Model KM 8903</v>
          </cell>
          <cell r="O3520" t="str">
            <v>EQUIPOS COMPUTACIONALES Y PERIFÉRICOS EN ARRIENDO</v>
          </cell>
          <cell r="P3520">
            <v>3000</v>
          </cell>
          <cell r="T3520" t="str">
            <v>Bueno</v>
          </cell>
          <cell r="U3520" t="str">
            <v>N/T</v>
          </cell>
        </row>
        <row r="3521">
          <cell r="J3521" t="str">
            <v>42-05-02-06-3513</v>
          </cell>
          <cell r="K3521" t="str">
            <v>42-3515</v>
          </cell>
          <cell r="L3521" t="str">
            <v>42-05-02-06-3513</v>
          </cell>
          <cell r="M3521" t="str">
            <v>Hidrolavadora Alta Presion</v>
          </cell>
          <cell r="N3521" t="str">
            <v>SJ 1500</v>
          </cell>
          <cell r="O3521" t="str">
            <v>HERRAMIENTAS</v>
          </cell>
          <cell r="P3521">
            <v>96990</v>
          </cell>
          <cell r="Q3521" t="str">
            <v>SKU 41821 -8</v>
          </cell>
          <cell r="T3521" t="str">
            <v>Bueno</v>
          </cell>
          <cell r="U3521" t="str">
            <v>BAUKER</v>
          </cell>
        </row>
        <row r="3522">
          <cell r="J3522" t="str">
            <v>42-04-04-00-3514</v>
          </cell>
          <cell r="L3522" t="str">
            <v>42-04-04-00-3514</v>
          </cell>
          <cell r="M3522" t="str">
            <v>Mueble Cocina Enchapado Melamina con Lavaplatos 05 Puertas c/llave</v>
          </cell>
          <cell r="O3522" t="str">
            <v>MUEBLES DE COCINA</v>
          </cell>
          <cell r="P3522">
            <v>160000</v>
          </cell>
          <cell r="T3522" t="str">
            <v>Bueno</v>
          </cell>
          <cell r="U3522" t="str">
            <v>N/T</v>
          </cell>
        </row>
        <row r="3523">
          <cell r="J3523" t="str">
            <v>42-04-07-00-3515</v>
          </cell>
          <cell r="L3523" t="str">
            <v>42-04-07-00-3515</v>
          </cell>
          <cell r="M3523" t="str">
            <v>Basurero Plastico Basico CASINO</v>
          </cell>
          <cell r="O3523" t="str">
            <v>OTROS</v>
          </cell>
          <cell r="P3523">
            <v>4000</v>
          </cell>
          <cell r="T3523" t="str">
            <v>Bueno</v>
          </cell>
          <cell r="U3523" t="str">
            <v>N/T</v>
          </cell>
        </row>
        <row r="3524">
          <cell r="J3524" t="str">
            <v>42-04-07-00-3516</v>
          </cell>
          <cell r="L3524" t="str">
            <v>42-04-07-00-3516</v>
          </cell>
          <cell r="M3524" t="str">
            <v>Porta Toallas / Servilletas</v>
          </cell>
          <cell r="O3524" t="str">
            <v>OTROS</v>
          </cell>
          <cell r="P3524">
            <v>17000</v>
          </cell>
          <cell r="T3524" t="str">
            <v>Bueno</v>
          </cell>
          <cell r="U3524" t="str">
            <v>N/T</v>
          </cell>
        </row>
        <row r="3525">
          <cell r="J3525" t="str">
            <v>42-04-07-00-3517</v>
          </cell>
          <cell r="L3525" t="str">
            <v>42-04-07-00-3517</v>
          </cell>
          <cell r="M3525" t="str">
            <v>Dispensador de Jabon</v>
          </cell>
          <cell r="O3525" t="str">
            <v>OTROS</v>
          </cell>
          <cell r="P3525">
            <v>17000</v>
          </cell>
          <cell r="T3525" t="str">
            <v>Bueno</v>
          </cell>
          <cell r="U3525" t="str">
            <v>N/T</v>
          </cell>
        </row>
        <row r="3526">
          <cell r="J3526" t="str">
            <v>42-05-02-01-3518</v>
          </cell>
          <cell r="L3526" t="str">
            <v>42-05-02-01-3518</v>
          </cell>
          <cell r="M3526" t="str">
            <v>Porta Aguja Esterilización</v>
          </cell>
          <cell r="O3526" t="str">
            <v>EQUIPOS CLINICOS</v>
          </cell>
          <cell r="P3526">
            <v>12000</v>
          </cell>
          <cell r="T3526" t="str">
            <v>Bueno</v>
          </cell>
          <cell r="U3526" t="str">
            <v>N/T</v>
          </cell>
        </row>
        <row r="3527">
          <cell r="J3527" t="str">
            <v>42-05-02-01-3519</v>
          </cell>
          <cell r="L3527" t="str">
            <v>42-05-02-01-3519</v>
          </cell>
          <cell r="M3527" t="str">
            <v xml:space="preserve">Tijera Recta </v>
          </cell>
          <cell r="O3527" t="str">
            <v>EQUIPOS CLINICOS</v>
          </cell>
          <cell r="P3527">
            <v>2070</v>
          </cell>
          <cell r="T3527" t="str">
            <v>Bueno</v>
          </cell>
          <cell r="U3527" t="str">
            <v>N/T</v>
          </cell>
        </row>
        <row r="3528">
          <cell r="J3528" t="str">
            <v>FN-05-02-01-3520</v>
          </cell>
          <cell r="L3528" t="str">
            <v>FN-05-02-01-3520</v>
          </cell>
          <cell r="M3528" t="str">
            <v>Pinza Mosquito 12 CM Recta</v>
          </cell>
          <cell r="O3528" t="str">
            <v>EQUIPOS CLINICOS FUNGIBLE / NOMINABLE</v>
          </cell>
          <cell r="P3528">
            <v>2100</v>
          </cell>
          <cell r="T3528" t="str">
            <v>Bueno</v>
          </cell>
          <cell r="U3528" t="str">
            <v>N/T</v>
          </cell>
        </row>
        <row r="3529">
          <cell r="J3529" t="str">
            <v>FN-05-02-01-3521</v>
          </cell>
          <cell r="L3529" t="str">
            <v>FN-05-02-01-3521</v>
          </cell>
          <cell r="M3529" t="str">
            <v>Pinza Mosquito 12 CM Recta</v>
          </cell>
          <cell r="O3529" t="str">
            <v>EQUIPOS CLINICOS FUNGIBLE / NOMINABLE</v>
          </cell>
          <cell r="P3529">
            <v>2100</v>
          </cell>
          <cell r="T3529" t="str">
            <v>Bueno</v>
          </cell>
          <cell r="U3529" t="str">
            <v>N/T</v>
          </cell>
        </row>
        <row r="3530">
          <cell r="J3530" t="str">
            <v>42-05-02-01-3522</v>
          </cell>
          <cell r="L3530" t="str">
            <v>42-05-02-01-3522</v>
          </cell>
          <cell r="M3530" t="str">
            <v>Cureta</v>
          </cell>
          <cell r="O3530" t="str">
            <v>EQUIPOS CLINICOS</v>
          </cell>
          <cell r="P3530">
            <v>2070</v>
          </cell>
          <cell r="T3530" t="str">
            <v>Bueno</v>
          </cell>
          <cell r="U3530" t="str">
            <v>N/T</v>
          </cell>
        </row>
        <row r="3531">
          <cell r="J3531" t="str">
            <v>42-04-03-00-3523</v>
          </cell>
          <cell r="L3531" t="str">
            <v>42-04-03-00-3523</v>
          </cell>
          <cell r="M3531" t="str">
            <v>Escritorio para Computador color miel con cajon y llave</v>
          </cell>
          <cell r="O3531" t="str">
            <v>ESCRITORIOS</v>
          </cell>
          <cell r="P3531">
            <v>45000</v>
          </cell>
          <cell r="T3531" t="str">
            <v>Bueno</v>
          </cell>
          <cell r="U3531" t="str">
            <v>N/T</v>
          </cell>
        </row>
        <row r="3532">
          <cell r="J3532" t="str">
            <v>42-04-07-00-3524</v>
          </cell>
          <cell r="L3532" t="str">
            <v>42-04-07-00-3524</v>
          </cell>
          <cell r="M3532" t="str">
            <v>Porta Toallas / Servilletas TORK</v>
          </cell>
          <cell r="O3532" t="str">
            <v>OTROS</v>
          </cell>
          <cell r="P3532">
            <v>17000</v>
          </cell>
          <cell r="T3532" t="str">
            <v>Bueno</v>
          </cell>
          <cell r="U3532" t="str">
            <v>TORK</v>
          </cell>
        </row>
        <row r="3533">
          <cell r="J3533" t="str">
            <v>FN-04-07-00-3525</v>
          </cell>
          <cell r="L3533" t="str">
            <v>FN-04-07-00-3525</v>
          </cell>
          <cell r="M3533" t="str">
            <v>Basurero Plastico C/Tapa</v>
          </cell>
          <cell r="O3533" t="str">
            <v>OTROS FUNGIBLE / NOMINABLE</v>
          </cell>
          <cell r="P3533">
            <v>4000</v>
          </cell>
          <cell r="T3533" t="str">
            <v>Bueno</v>
          </cell>
          <cell r="U3533" t="str">
            <v>N/T</v>
          </cell>
        </row>
        <row r="3534">
          <cell r="J3534" t="str">
            <v>42-03-02-00-3526</v>
          </cell>
          <cell r="L3534" t="str">
            <v>42-03-02-00-3526</v>
          </cell>
          <cell r="M3534" t="str">
            <v>Escoba de limpieza</v>
          </cell>
          <cell r="O3534" t="str">
            <v>EQUIPOS DE VEHICULO</v>
          </cell>
          <cell r="P3534">
            <v>3500</v>
          </cell>
          <cell r="T3534" t="str">
            <v>Bueno</v>
          </cell>
          <cell r="U3534" t="str">
            <v>N/T</v>
          </cell>
        </row>
        <row r="3535">
          <cell r="J3535" t="str">
            <v>42-03-02-00-3527</v>
          </cell>
          <cell r="L3535" t="str">
            <v>42-03-02-00-3527</v>
          </cell>
          <cell r="M3535" t="str">
            <v>05 Mts Cuerda para amarre de carga</v>
          </cell>
          <cell r="O3535" t="str">
            <v>EQUIPOS DE VEHICULO</v>
          </cell>
          <cell r="P3535">
            <v>8000</v>
          </cell>
          <cell r="T3535" t="str">
            <v>Bueno</v>
          </cell>
          <cell r="U3535" t="str">
            <v>N/T</v>
          </cell>
        </row>
        <row r="3536">
          <cell r="J3536" t="str">
            <v>42-03-02-00-3528</v>
          </cell>
          <cell r="L3536" t="str">
            <v>42-03-02-00-3528</v>
          </cell>
          <cell r="M3536" t="str">
            <v>Llave Contacto Mitsubishi L - 200</v>
          </cell>
          <cell r="O3536" t="str">
            <v>EQUIPOS DE VEHICULO</v>
          </cell>
          <cell r="P3536">
            <v>10000</v>
          </cell>
          <cell r="T3536" t="str">
            <v>Bueno</v>
          </cell>
          <cell r="U3536" t="str">
            <v>N/T</v>
          </cell>
        </row>
        <row r="3537">
          <cell r="J3537" t="str">
            <v>42-04-01-00-3529</v>
          </cell>
          <cell r="K3537" t="str">
            <v>42-3531</v>
          </cell>
          <cell r="L3537" t="str">
            <v>42-04-01-00-3529</v>
          </cell>
          <cell r="M3537" t="str">
            <v>Mesa Rectangular Mixta Medidas 110x70x76 CM Gris / Negro</v>
          </cell>
          <cell r="O3537" t="str">
            <v>MESAS</v>
          </cell>
          <cell r="P3537">
            <v>59990</v>
          </cell>
          <cell r="T3537" t="str">
            <v>Bueno</v>
          </cell>
          <cell r="U3537" t="str">
            <v>N/T</v>
          </cell>
        </row>
        <row r="3538">
          <cell r="J3538" t="str">
            <v>42-04-02-00-3530</v>
          </cell>
          <cell r="K3538" t="str">
            <v>42-3532</v>
          </cell>
          <cell r="L3538" t="str">
            <v>42-04-02-00-3530</v>
          </cell>
          <cell r="M3538" t="str">
            <v>Silla Mixata Gris / Negro Juego 42- 3531</v>
          </cell>
          <cell r="O3538" t="str">
            <v>SILLAS</v>
          </cell>
          <cell r="P3538">
            <v>10000</v>
          </cell>
          <cell r="T3538" t="str">
            <v>Bueno</v>
          </cell>
          <cell r="U3538" t="str">
            <v>N/T</v>
          </cell>
        </row>
        <row r="3539">
          <cell r="J3539" t="str">
            <v>42-04-02-00-3531</v>
          </cell>
          <cell r="K3539" t="str">
            <v>42-3533</v>
          </cell>
          <cell r="L3539" t="str">
            <v>42-04-02-00-3531</v>
          </cell>
          <cell r="M3539" t="str">
            <v>Silla Mixata Gris / Negro Juego 42- 3531</v>
          </cell>
          <cell r="O3539" t="str">
            <v>SILLAS</v>
          </cell>
          <cell r="P3539">
            <v>10000</v>
          </cell>
          <cell r="T3539" t="str">
            <v>Bueno</v>
          </cell>
          <cell r="U3539" t="str">
            <v>N/T</v>
          </cell>
        </row>
        <row r="3540">
          <cell r="J3540" t="str">
            <v>42-04-02-00-3532</v>
          </cell>
          <cell r="K3540" t="str">
            <v>42-3534</v>
          </cell>
          <cell r="L3540" t="str">
            <v>42-04-02-00-3532</v>
          </cell>
          <cell r="M3540" t="str">
            <v>Silla Mixata Gris / Negro Juego 42- 3531</v>
          </cell>
          <cell r="O3540" t="str">
            <v>SILLAS</v>
          </cell>
          <cell r="P3540">
            <v>10000</v>
          </cell>
          <cell r="T3540" t="str">
            <v>Bueno</v>
          </cell>
          <cell r="U3540" t="str">
            <v>N/T</v>
          </cell>
        </row>
        <row r="3541">
          <cell r="J3541" t="str">
            <v>42-04-02-00-3533</v>
          </cell>
          <cell r="K3541" t="str">
            <v>42-3535</v>
          </cell>
          <cell r="L3541" t="str">
            <v>42-04-02-00-3533</v>
          </cell>
          <cell r="M3541" t="str">
            <v>Silla Mixata Gris / Negro Juego 42- 3531</v>
          </cell>
          <cell r="O3541" t="str">
            <v>SILLAS</v>
          </cell>
          <cell r="P3541">
            <v>10000</v>
          </cell>
          <cell r="T3541" t="str">
            <v>Bueno</v>
          </cell>
          <cell r="U3541" t="str">
            <v>N/T</v>
          </cell>
        </row>
        <row r="3542">
          <cell r="J3542" t="str">
            <v>FN-05-02-02-3534</v>
          </cell>
          <cell r="L3542" t="str">
            <v>FN-05-02-02-3534</v>
          </cell>
          <cell r="M3542" t="str">
            <v xml:space="preserve">Plato Plastico Sopa </v>
          </cell>
          <cell r="O3542" t="str">
            <v>EQUIPOS DE COCINA FUNGIBLE / NOMINABLE</v>
          </cell>
          <cell r="P3542">
            <v>200</v>
          </cell>
          <cell r="T3542" t="str">
            <v>Bueno</v>
          </cell>
          <cell r="U3542" t="str">
            <v>N/T</v>
          </cell>
        </row>
        <row r="3543">
          <cell r="J3543" t="str">
            <v>42-05-02-02-3535</v>
          </cell>
          <cell r="L3543" t="str">
            <v>42-05-02-02-3535</v>
          </cell>
          <cell r="M3543" t="str">
            <v>Caja Grande  Plastico Guarda Papas</v>
          </cell>
          <cell r="O3543" t="str">
            <v>EQUIPOS DE COCINA</v>
          </cell>
          <cell r="P3543">
            <v>10000</v>
          </cell>
          <cell r="T3543" t="str">
            <v>Bueno</v>
          </cell>
          <cell r="U3543" t="str">
            <v>N/T</v>
          </cell>
        </row>
        <row r="3544">
          <cell r="J3544" t="str">
            <v>42-05-02-02-3536</v>
          </cell>
          <cell r="L3544" t="str">
            <v>42-05-02-02-3536</v>
          </cell>
          <cell r="M3544" t="str">
            <v>Caja Mediana Plastico Guarda Verduras</v>
          </cell>
          <cell r="O3544" t="str">
            <v>EQUIPOS DE COCINA</v>
          </cell>
          <cell r="P3544">
            <v>7000</v>
          </cell>
          <cell r="T3544" t="str">
            <v>Bueno</v>
          </cell>
          <cell r="U3544" t="str">
            <v>N/T</v>
          </cell>
        </row>
        <row r="3545">
          <cell r="J3545" t="str">
            <v>42-05-02-02-3537</v>
          </cell>
          <cell r="L3545" t="str">
            <v>42-05-02-02-3537</v>
          </cell>
          <cell r="M3545" t="str">
            <v xml:space="preserve">Porta Toallas </v>
          </cell>
          <cell r="O3545" t="str">
            <v>EQUIPOS DE COCINA</v>
          </cell>
          <cell r="P3545">
            <v>17000</v>
          </cell>
          <cell r="T3545" t="str">
            <v>Bueno</v>
          </cell>
          <cell r="U3545" t="str">
            <v>N/T</v>
          </cell>
        </row>
        <row r="3546">
          <cell r="J3546" t="str">
            <v>NN-06-01-00-3538</v>
          </cell>
          <cell r="L3546" t="str">
            <v>NN-06-01-00-3538</v>
          </cell>
          <cell r="M3546" t="str">
            <v>PC All in One Olidata Nºs: 014588-000635</v>
          </cell>
          <cell r="O3546" t="str">
            <v>EQUIPOS COMPUTACIONALES Y PERIFÉRICOS EN ARRIENDO</v>
          </cell>
          <cell r="P3546">
            <v>270000</v>
          </cell>
          <cell r="T3546" t="str">
            <v>Bueno</v>
          </cell>
          <cell r="U3546" t="str">
            <v>Olidata</v>
          </cell>
        </row>
        <row r="3547">
          <cell r="J3547" t="str">
            <v>NN-06-01-00-3539</v>
          </cell>
          <cell r="L3547" t="str">
            <v>NN-06-01-00-3539</v>
          </cell>
          <cell r="M3547" t="str">
            <v>Teclado Olidata Model K 3100</v>
          </cell>
          <cell r="O3547" t="str">
            <v>EQUIPOS COMPUTACIONALES Y PERIFÉRICOS EN ARRIENDO</v>
          </cell>
          <cell r="P3547">
            <v>4000</v>
          </cell>
          <cell r="T3547" t="str">
            <v>Bueno</v>
          </cell>
          <cell r="U3547" t="str">
            <v>Olidata</v>
          </cell>
        </row>
        <row r="3548">
          <cell r="J3548" t="str">
            <v>NN-06-01-00-3540</v>
          </cell>
          <cell r="L3548" t="str">
            <v>NN-06-01-00-3540</v>
          </cell>
          <cell r="M3548" t="str">
            <v>Mouse Olidata KM - 8903</v>
          </cell>
          <cell r="O3548" t="str">
            <v>EQUIPOS COMPUTACIONALES Y PERIFÉRICOS EN ARRIENDO</v>
          </cell>
          <cell r="P3548">
            <v>3000</v>
          </cell>
          <cell r="T3548" t="str">
            <v>Bueno</v>
          </cell>
          <cell r="U3548" t="str">
            <v>Olidata</v>
          </cell>
        </row>
        <row r="3549">
          <cell r="J3549" t="str">
            <v>42-05-02-02-3541</v>
          </cell>
          <cell r="L3549" t="str">
            <v>42-05-02-02-3541</v>
          </cell>
          <cell r="M3549" t="str">
            <v>Juguera Somela FruttyMix BL 2000 GL 500 W</v>
          </cell>
          <cell r="O3549" t="str">
            <v>EQUIPOS DE COCINA</v>
          </cell>
          <cell r="P3549">
            <v>35000</v>
          </cell>
          <cell r="T3549" t="str">
            <v>Bueno</v>
          </cell>
          <cell r="U3549" t="str">
            <v>Somela</v>
          </cell>
        </row>
        <row r="3550">
          <cell r="J3550" t="str">
            <v>42-05-02-02-3542</v>
          </cell>
          <cell r="L3550" t="str">
            <v>42-05-02-02-3542</v>
          </cell>
          <cell r="M3550" t="str">
            <v>Freezer Consul 200</v>
          </cell>
          <cell r="O3550" t="str">
            <v>EQUIPOS DE COCINA</v>
          </cell>
          <cell r="P3550">
            <v>310000</v>
          </cell>
          <cell r="T3550" t="str">
            <v>Bueno</v>
          </cell>
          <cell r="U3550" t="str">
            <v>Consul</v>
          </cell>
        </row>
        <row r="3551">
          <cell r="J3551" t="str">
            <v>42-05-02-02-3543</v>
          </cell>
          <cell r="L3551" t="str">
            <v>42-05-02-02-3543</v>
          </cell>
          <cell r="M3551" t="str">
            <v>Picadora 123 100 W Moulinex DP700DGP01</v>
          </cell>
          <cell r="O3551" t="str">
            <v>EQUIPOS DE COCINA</v>
          </cell>
          <cell r="P3551">
            <v>32000</v>
          </cell>
          <cell r="T3551" t="str">
            <v>Bueno</v>
          </cell>
          <cell r="U3551" t="str">
            <v>Moulinex</v>
          </cell>
        </row>
        <row r="3552">
          <cell r="J3552" t="str">
            <v>FN-05-02-02-3544</v>
          </cell>
          <cell r="L3552" t="str">
            <v>FN-05-02-02-3544</v>
          </cell>
          <cell r="M3552" t="str">
            <v>Bandejas Aluminio Medianas</v>
          </cell>
          <cell r="O3552" t="str">
            <v>EQUIPOS DE COCINA FUNGIBLE / NOMINABLE</v>
          </cell>
          <cell r="P3552">
            <v>7000</v>
          </cell>
          <cell r="T3552" t="str">
            <v>Bueno</v>
          </cell>
          <cell r="U3552" t="str">
            <v>N/T</v>
          </cell>
        </row>
        <row r="3553">
          <cell r="J3553" t="str">
            <v>42-04-07-00-3545</v>
          </cell>
          <cell r="L3553" t="str">
            <v>42-04-07-00-3545</v>
          </cell>
          <cell r="M3553" t="str">
            <v>Porta Toallas Tork</v>
          </cell>
          <cell r="O3553" t="str">
            <v>OTROS</v>
          </cell>
          <cell r="P3553">
            <v>17000</v>
          </cell>
          <cell r="T3553" t="str">
            <v>Bueno</v>
          </cell>
          <cell r="U3553" t="str">
            <v>TORK</v>
          </cell>
        </row>
        <row r="3554">
          <cell r="J3554" t="str">
            <v>42-05-02-01-3546</v>
          </cell>
          <cell r="K3554" t="str">
            <v>42 - 3551</v>
          </cell>
          <cell r="L3554" t="str">
            <v>42-05-02-01-3546</v>
          </cell>
          <cell r="M3554" t="str">
            <v>Reader Regius Sigma SN A1P6-00483</v>
          </cell>
          <cell r="O3554" t="str">
            <v>EQUIPOS CLINICOS</v>
          </cell>
          <cell r="P3554">
            <v>5905641</v>
          </cell>
          <cell r="T3554" t="str">
            <v>Bueno</v>
          </cell>
          <cell r="U3554" t="str">
            <v>Regius</v>
          </cell>
        </row>
        <row r="3555">
          <cell r="J3555" t="str">
            <v>42-05-02-01-3547</v>
          </cell>
          <cell r="K3555" t="str">
            <v>42 - 3551</v>
          </cell>
          <cell r="L3555" t="str">
            <v>42-05-02-01-3547</v>
          </cell>
          <cell r="M3555" t="str">
            <v>Cassete RC-300 14 X 17 SN A3P1-01387</v>
          </cell>
          <cell r="O3555" t="str">
            <v>EQUIPOS CLINICOS</v>
          </cell>
          <cell r="P3555">
            <v>528000</v>
          </cell>
          <cell r="T3555" t="str">
            <v>Bueno</v>
          </cell>
          <cell r="U3555" t="str">
            <v>RC-300</v>
          </cell>
        </row>
        <row r="3556">
          <cell r="J3556" t="str">
            <v>42-05-02-01-3548</v>
          </cell>
          <cell r="K3556" t="str">
            <v>42 - 3551</v>
          </cell>
          <cell r="L3556" t="str">
            <v>42-05-02-01-3548</v>
          </cell>
          <cell r="M3556" t="str">
            <v>Cassete RC-300 14 X 17 SN A3P1-01388</v>
          </cell>
          <cell r="O3556" t="str">
            <v>EQUIPOS CLINICOS</v>
          </cell>
          <cell r="P3556">
            <v>528000</v>
          </cell>
          <cell r="T3556" t="str">
            <v>Bueno</v>
          </cell>
          <cell r="U3556" t="str">
            <v>RC-300</v>
          </cell>
        </row>
        <row r="3557">
          <cell r="J3557" t="str">
            <v>42-05-02-01-3549</v>
          </cell>
          <cell r="K3557" t="str">
            <v>42 - 3551</v>
          </cell>
          <cell r="L3557" t="str">
            <v>42-05-02-01-3549</v>
          </cell>
          <cell r="M3557" t="str">
            <v>Cassete RC-300 14 X 17 SN A3P1-01389</v>
          </cell>
          <cell r="O3557" t="str">
            <v>EQUIPOS CLINICOS</v>
          </cell>
          <cell r="P3557">
            <v>528000</v>
          </cell>
          <cell r="T3557" t="str">
            <v>Bueno</v>
          </cell>
          <cell r="U3557" t="str">
            <v>RC-300</v>
          </cell>
        </row>
        <row r="3558">
          <cell r="J3558" t="str">
            <v>42-05-02-01-3550</v>
          </cell>
          <cell r="K3558" t="str">
            <v>42 - 3551</v>
          </cell>
          <cell r="L3558" t="str">
            <v>42-05-02-01-3550</v>
          </cell>
          <cell r="M3558" t="str">
            <v>Regius Plate FP - 1S 14X17 SN 8000168153</v>
          </cell>
          <cell r="O3558" t="str">
            <v>EQUIPOS CLINICOS</v>
          </cell>
          <cell r="P3558">
            <v>768000</v>
          </cell>
          <cell r="T3558" t="str">
            <v>Bueno</v>
          </cell>
          <cell r="U3558" t="str">
            <v>Regius</v>
          </cell>
        </row>
        <row r="3559">
          <cell r="J3559" t="str">
            <v>42-05-02-01-3551</v>
          </cell>
          <cell r="K3559" t="str">
            <v>42 - 3551</v>
          </cell>
          <cell r="L3559" t="str">
            <v>42-05-02-01-3551</v>
          </cell>
          <cell r="M3559" t="str">
            <v>Regius Plate FP - 1S 14X17 SN 8000168154</v>
          </cell>
          <cell r="O3559" t="str">
            <v>EQUIPOS CLINICOS</v>
          </cell>
          <cell r="P3559">
            <v>768000</v>
          </cell>
          <cell r="T3559" t="str">
            <v>Bueno</v>
          </cell>
          <cell r="U3559" t="str">
            <v>Regius</v>
          </cell>
        </row>
        <row r="3560">
          <cell r="J3560" t="str">
            <v>42-05-02-01-3552</v>
          </cell>
          <cell r="K3560" t="str">
            <v>42 - 3551</v>
          </cell>
          <cell r="L3560" t="str">
            <v>42-05-02-01-3552</v>
          </cell>
          <cell r="M3560" t="str">
            <v>Regius Plate FP - 1S 14X17 SN 8000168156</v>
          </cell>
          <cell r="O3560" t="str">
            <v>EQUIPOS CLINICOS</v>
          </cell>
          <cell r="P3560">
            <v>768000</v>
          </cell>
          <cell r="T3560" t="str">
            <v>Bueno</v>
          </cell>
          <cell r="U3560" t="str">
            <v>Regius</v>
          </cell>
        </row>
        <row r="3561">
          <cell r="J3561" t="str">
            <v>42-05-02-01-3553</v>
          </cell>
          <cell r="K3561" t="str">
            <v>42 - 3551</v>
          </cell>
          <cell r="L3561" t="str">
            <v>42-05-02-01-3553</v>
          </cell>
          <cell r="M3561" t="str">
            <v>Cassete RC-300 8X10 SN AP6-00021</v>
          </cell>
          <cell r="O3561" t="str">
            <v>EQUIPOS CLINICOS</v>
          </cell>
          <cell r="P3561">
            <v>528000</v>
          </cell>
          <cell r="T3561" t="str">
            <v>Bueno</v>
          </cell>
          <cell r="U3561" t="str">
            <v>RC-300</v>
          </cell>
        </row>
        <row r="3562">
          <cell r="J3562" t="str">
            <v>42-05-02-01-3554</v>
          </cell>
          <cell r="K3562" t="str">
            <v>42 - 3551</v>
          </cell>
          <cell r="L3562" t="str">
            <v>42-05-02-01-3554</v>
          </cell>
          <cell r="M3562" t="str">
            <v>Cassete RC-300 8X10 SN AP6-00041</v>
          </cell>
          <cell r="O3562" t="str">
            <v>EQUIPOS CLINICOS</v>
          </cell>
          <cell r="P3562">
            <v>528000</v>
          </cell>
          <cell r="T3562" t="str">
            <v>Bueno</v>
          </cell>
          <cell r="U3562" t="str">
            <v>RC-300</v>
          </cell>
        </row>
        <row r="3563">
          <cell r="J3563" t="str">
            <v>42-05-02-01-3555</v>
          </cell>
          <cell r="K3563" t="str">
            <v>42 - 3551</v>
          </cell>
          <cell r="L3563" t="str">
            <v>42-05-02-01-3555</v>
          </cell>
          <cell r="M3563" t="str">
            <v>Cassete RC-300 8X10 SN AP6-00042</v>
          </cell>
          <cell r="O3563" t="str">
            <v>EQUIPOS CLINICOS</v>
          </cell>
          <cell r="P3563">
            <v>528000</v>
          </cell>
          <cell r="T3563" t="str">
            <v>Bueno</v>
          </cell>
          <cell r="U3563" t="str">
            <v>RC-300</v>
          </cell>
        </row>
        <row r="3564">
          <cell r="J3564" t="str">
            <v>42-05-02-01-3556</v>
          </cell>
          <cell r="K3564" t="str">
            <v>42 - 3551</v>
          </cell>
          <cell r="L3564" t="str">
            <v>42-05-02-01-3556</v>
          </cell>
          <cell r="M3564" t="str">
            <v>Regius Plate FP-1S 8X10 SN 8040133228</v>
          </cell>
          <cell r="O3564" t="str">
            <v>EQUIPOS CLINICOS</v>
          </cell>
          <cell r="P3564">
            <v>768000</v>
          </cell>
          <cell r="T3564" t="str">
            <v>Bueno</v>
          </cell>
          <cell r="U3564" t="str">
            <v>Regius</v>
          </cell>
        </row>
        <row r="3565">
          <cell r="J3565" t="str">
            <v>42-05-02-01-3557</v>
          </cell>
          <cell r="K3565" t="str">
            <v>42 - 3551</v>
          </cell>
          <cell r="L3565" t="str">
            <v>42-05-02-01-3557</v>
          </cell>
          <cell r="M3565" t="str">
            <v>Regius Plate FP-1S 8X10 SN 8040133229</v>
          </cell>
          <cell r="O3565" t="str">
            <v>EQUIPOS CLINICOS</v>
          </cell>
          <cell r="P3565">
            <v>768000</v>
          </cell>
          <cell r="T3565" t="str">
            <v>Bueno</v>
          </cell>
          <cell r="U3565" t="str">
            <v>Regius</v>
          </cell>
        </row>
        <row r="3566">
          <cell r="J3566" t="str">
            <v>42-05-02-01-3558</v>
          </cell>
          <cell r="K3566" t="str">
            <v>42 - 3551</v>
          </cell>
          <cell r="L3566" t="str">
            <v>42-05-02-01-3558</v>
          </cell>
          <cell r="M3566" t="str">
            <v>Regius Plate FP-1S 8X10 SN 8040133230</v>
          </cell>
          <cell r="O3566" t="str">
            <v>EQUIPOS CLINICOS</v>
          </cell>
          <cell r="P3566">
            <v>768000</v>
          </cell>
          <cell r="T3566" t="str">
            <v>Bueno</v>
          </cell>
          <cell r="U3566" t="str">
            <v>Regius</v>
          </cell>
        </row>
        <row r="3567">
          <cell r="J3567" t="str">
            <v>42-05-02-01-3559</v>
          </cell>
          <cell r="K3567" t="str">
            <v>42 - 3551</v>
          </cell>
          <cell r="L3567" t="str">
            <v>42-05-02-01-3559</v>
          </cell>
          <cell r="M3567" t="str">
            <v>Pad Mouse</v>
          </cell>
          <cell r="O3567" t="str">
            <v>EQUIPOS CLINICOS</v>
          </cell>
          <cell r="P3567">
            <v>2160</v>
          </cell>
          <cell r="T3567" t="str">
            <v>Bueno</v>
          </cell>
          <cell r="U3567" t="str">
            <v>N/T</v>
          </cell>
        </row>
        <row r="3568">
          <cell r="J3568" t="str">
            <v>42-06-01-00-3560</v>
          </cell>
          <cell r="K3568" t="str">
            <v>42 - 3551</v>
          </cell>
          <cell r="L3568" t="str">
            <v>42-06-01-00-3560</v>
          </cell>
          <cell r="M3568" t="str">
            <v>Monitor HP COMPAC LE1911 De 19" SN CNC122S85R</v>
          </cell>
          <cell r="O3568" t="str">
            <v>EQUIPOS COMPUTACIONALES Y PERIFÉRICOS</v>
          </cell>
          <cell r="P3568">
            <v>720000</v>
          </cell>
          <cell r="T3568" t="str">
            <v>Bueno</v>
          </cell>
          <cell r="U3568" t="str">
            <v>HP</v>
          </cell>
        </row>
        <row r="3569">
          <cell r="J3569" t="str">
            <v>42-06-01-00-3561</v>
          </cell>
          <cell r="K3569" t="str">
            <v>42 - 3551</v>
          </cell>
          <cell r="L3569" t="str">
            <v>42-06-01-00-3561</v>
          </cell>
          <cell r="M3569" t="str">
            <v>Monitor Planar 15" Modelo PL1500M SN BRB24J24882</v>
          </cell>
          <cell r="O3569" t="str">
            <v>EQUIPOS COMPUTACIONALES Y PERIFÉRICOS</v>
          </cell>
          <cell r="P3569">
            <v>720000</v>
          </cell>
          <cell r="T3569" t="str">
            <v>Bueno</v>
          </cell>
          <cell r="U3569" t="str">
            <v>Planar</v>
          </cell>
        </row>
        <row r="3570">
          <cell r="J3570" t="str">
            <v>42-05-02-01-3562</v>
          </cell>
          <cell r="K3570" t="str">
            <v>42 - 3551</v>
          </cell>
          <cell r="L3570" t="str">
            <v>42-05-02-01-3562</v>
          </cell>
          <cell r="M3570" t="str">
            <v>Cassete RC-300 10X12 SN A3P5-00842</v>
          </cell>
          <cell r="O3570" t="str">
            <v>EQUIPOS CLINICOS</v>
          </cell>
          <cell r="P3570">
            <v>528000</v>
          </cell>
          <cell r="T3570" t="str">
            <v>Bueno</v>
          </cell>
          <cell r="U3570" t="str">
            <v>RC-300</v>
          </cell>
        </row>
        <row r="3571">
          <cell r="J3571" t="str">
            <v>42-05-02-01-3563</v>
          </cell>
          <cell r="K3571" t="str">
            <v>42 - 3551</v>
          </cell>
          <cell r="L3571" t="str">
            <v>42-05-02-01-3563</v>
          </cell>
          <cell r="M3571" t="str">
            <v>Regius Plate FP - 1S 10X12 SN 8030163175</v>
          </cell>
          <cell r="O3571" t="str">
            <v>EQUIPOS CLINICOS</v>
          </cell>
          <cell r="P3571">
            <v>528000</v>
          </cell>
          <cell r="T3571" t="str">
            <v>Bueno</v>
          </cell>
          <cell r="U3571" t="str">
            <v>Regius</v>
          </cell>
        </row>
        <row r="3572">
          <cell r="J3572" t="str">
            <v>42-05-02-01-3564</v>
          </cell>
          <cell r="K3572" t="str">
            <v>42 - 3551</v>
          </cell>
          <cell r="L3572" t="str">
            <v>42-05-02-01-3564</v>
          </cell>
          <cell r="M3572" t="str">
            <v>Cassete RC-300 24X30 SN A1PG-00473</v>
          </cell>
          <cell r="O3572" t="str">
            <v>EQUIPOS CLINICOS</v>
          </cell>
          <cell r="P3572">
            <v>528000</v>
          </cell>
          <cell r="T3572" t="str">
            <v>Bueno</v>
          </cell>
          <cell r="U3572" t="str">
            <v>RC-300</v>
          </cell>
        </row>
        <row r="3573">
          <cell r="J3573" t="str">
            <v>42-05-02-01-3565</v>
          </cell>
          <cell r="K3573" t="str">
            <v>42 - 3551</v>
          </cell>
          <cell r="L3573" t="str">
            <v>42-05-02-01-3565</v>
          </cell>
          <cell r="M3573" t="str">
            <v>Cassete RC-300 24X30 SN A1PG-00474</v>
          </cell>
          <cell r="O3573" t="str">
            <v>EQUIPOS CLINICOS</v>
          </cell>
          <cell r="P3573">
            <v>528000</v>
          </cell>
          <cell r="T3573" t="str">
            <v>Bueno</v>
          </cell>
          <cell r="U3573" t="str">
            <v>RC-300</v>
          </cell>
        </row>
        <row r="3574">
          <cell r="J3574" t="str">
            <v>42-05-02-01-3566</v>
          </cell>
          <cell r="K3574" t="str">
            <v>42 - 3551</v>
          </cell>
          <cell r="L3574" t="str">
            <v>42-05-02-01-3566</v>
          </cell>
          <cell r="M3574" t="str">
            <v>Cassete RC-300 24X30 SN A1PG-00475</v>
          </cell>
          <cell r="O3574" t="str">
            <v>EQUIPOS CLINICOS</v>
          </cell>
          <cell r="P3574">
            <v>528000</v>
          </cell>
          <cell r="T3574" t="str">
            <v>Bueno</v>
          </cell>
          <cell r="U3574" t="str">
            <v>RC-300</v>
          </cell>
        </row>
        <row r="3575">
          <cell r="J3575" t="str">
            <v>42-05-02-01-3567</v>
          </cell>
          <cell r="K3575" t="str">
            <v>42 - 3551</v>
          </cell>
          <cell r="L3575" t="str">
            <v>42-05-02-01-3567</v>
          </cell>
          <cell r="M3575" t="str">
            <v>Regius Plate FP - 1S 24X30 SN 8050155078</v>
          </cell>
          <cell r="O3575" t="str">
            <v>EQUIPOS CLINICOS</v>
          </cell>
          <cell r="P3575">
            <v>768000</v>
          </cell>
          <cell r="T3575" t="str">
            <v>Bueno</v>
          </cell>
          <cell r="U3575" t="str">
            <v>Regius</v>
          </cell>
        </row>
        <row r="3576">
          <cell r="J3576" t="str">
            <v>42-05-02-01-3568</v>
          </cell>
          <cell r="K3576" t="str">
            <v>42 - 3551</v>
          </cell>
          <cell r="L3576" t="str">
            <v>42-05-02-01-3568</v>
          </cell>
          <cell r="M3576" t="str">
            <v>Regius Plate FP - 1S 24X30 SN 8050183086</v>
          </cell>
          <cell r="O3576" t="str">
            <v>EQUIPOS CLINICOS</v>
          </cell>
          <cell r="P3576">
            <v>768000</v>
          </cell>
          <cell r="T3576" t="str">
            <v>Bueno</v>
          </cell>
          <cell r="U3576" t="str">
            <v>Regius</v>
          </cell>
        </row>
        <row r="3577">
          <cell r="J3577" t="str">
            <v>42-05-02-01-3569</v>
          </cell>
          <cell r="K3577" t="str">
            <v>42 - 3551</v>
          </cell>
          <cell r="L3577" t="str">
            <v>42-05-02-01-3569</v>
          </cell>
          <cell r="M3577" t="str">
            <v>Regius Plate FP - 1S 24X30 SN 8050180157</v>
          </cell>
          <cell r="O3577" t="str">
            <v>EQUIPOS CLINICOS</v>
          </cell>
          <cell r="P3577">
            <v>768000</v>
          </cell>
          <cell r="T3577" t="str">
            <v>Bueno</v>
          </cell>
          <cell r="U3577" t="str">
            <v>Regius</v>
          </cell>
        </row>
        <row r="3578">
          <cell r="J3578" t="str">
            <v>42-06-01-00-3570</v>
          </cell>
          <cell r="K3578" t="str">
            <v>42 - 3551</v>
          </cell>
          <cell r="L3578" t="str">
            <v>42-06-01-00-3570</v>
          </cell>
          <cell r="M3578" t="str">
            <v>PC Lenovo Printlink V SN MJEHHV9</v>
          </cell>
          <cell r="O3578" t="str">
            <v>EQUIPOS COMPUTACIONALES Y PERIFÉRICOS</v>
          </cell>
          <cell r="P3578">
            <v>1008000.0000000001</v>
          </cell>
          <cell r="T3578" t="str">
            <v>Bueno</v>
          </cell>
          <cell r="U3578" t="str">
            <v>Lenovo</v>
          </cell>
        </row>
        <row r="3579">
          <cell r="J3579" t="str">
            <v>42-05-02-01-3571</v>
          </cell>
          <cell r="K3579" t="str">
            <v>42 - 3551</v>
          </cell>
          <cell r="L3579" t="str">
            <v>42-05-02-01-3571</v>
          </cell>
          <cell r="M3579" t="str">
            <v>CD Manual De Operación y Guia</v>
          </cell>
          <cell r="O3579" t="str">
            <v>EQUIPOS CLINICOS</v>
          </cell>
          <cell r="P3579">
            <v>12000</v>
          </cell>
          <cell r="T3579" t="str">
            <v>Bueno</v>
          </cell>
          <cell r="U3579" t="str">
            <v>N/T</v>
          </cell>
        </row>
        <row r="3580">
          <cell r="J3580" t="str">
            <v>42-05-02-01-3572</v>
          </cell>
          <cell r="K3580" t="str">
            <v>42 - 3551</v>
          </cell>
          <cell r="L3580" t="str">
            <v>42-05-02-01-3572</v>
          </cell>
          <cell r="M3580" t="str">
            <v>Impresora Marca Konica DRY - PRO 832 CE SN 0922-4622</v>
          </cell>
          <cell r="O3580" t="str">
            <v>EQUIPOS CLINICOS</v>
          </cell>
          <cell r="P3580">
            <v>1031999.9999999999</v>
          </cell>
          <cell r="T3580" t="str">
            <v>Bueno</v>
          </cell>
          <cell r="U3580" t="str">
            <v>Konica</v>
          </cell>
        </row>
        <row r="3581">
          <cell r="J3581" t="str">
            <v>42-05-02-01-3573</v>
          </cell>
          <cell r="K3581" t="str">
            <v>42 - 3551</v>
          </cell>
          <cell r="L3581" t="str">
            <v>42-05-02-01-3573</v>
          </cell>
          <cell r="M3581" t="str">
            <v>Bandeja Extra SN 0927-3759</v>
          </cell>
          <cell r="O3581" t="str">
            <v>EQUIPOS CLINICOS</v>
          </cell>
          <cell r="P3581">
            <v>240000</v>
          </cell>
          <cell r="T3581" t="str">
            <v>Bueno</v>
          </cell>
          <cell r="U3581" t="str">
            <v>Konica</v>
          </cell>
        </row>
        <row r="3582">
          <cell r="J3582" t="str">
            <v>42-06-01-00-3574</v>
          </cell>
          <cell r="K3582" t="str">
            <v>42 - 3551</v>
          </cell>
          <cell r="L3582" t="str">
            <v>42-06-01-00-3574</v>
          </cell>
          <cell r="M3582" t="str">
            <v>PC Work Station para IMAGE PILOT SN 2UA14703H6</v>
          </cell>
          <cell r="O3582" t="str">
            <v>EQUIPOS COMPUTACIONALES Y PERIFÉRICOS</v>
          </cell>
          <cell r="P3582">
            <v>1560000</v>
          </cell>
          <cell r="T3582" t="str">
            <v>Bueno</v>
          </cell>
          <cell r="U3582" t="str">
            <v>HP</v>
          </cell>
        </row>
        <row r="3583">
          <cell r="J3583" t="str">
            <v>42-06-01-00-3575</v>
          </cell>
          <cell r="K3583" t="str">
            <v>42 - 3551</v>
          </cell>
          <cell r="L3583" t="str">
            <v>42-06-01-00-3575</v>
          </cell>
          <cell r="M3583" t="str">
            <v>Sistema Respaldo UPS Eaton E Series OX</v>
          </cell>
          <cell r="O3583" t="str">
            <v>EQUIPOS COMPUTACIONALES Y PERIFÉRICOS</v>
          </cell>
          <cell r="P3583">
            <v>1031999.9999999999</v>
          </cell>
          <cell r="T3583" t="str">
            <v>Bueno</v>
          </cell>
          <cell r="U3583" t="str">
            <v>Eaton</v>
          </cell>
        </row>
        <row r="3584">
          <cell r="J3584" t="str">
            <v>42-04-07-00-3576</v>
          </cell>
          <cell r="L3584" t="str">
            <v>42-04-07-00-3576</v>
          </cell>
          <cell r="M3584" t="str">
            <v>Mueble Mural Madera 2 Puertas Mixtas con vidrio Color Miel c/Llave</v>
          </cell>
          <cell r="O3584" t="str">
            <v>OTROS</v>
          </cell>
          <cell r="P3584">
            <v>30000</v>
          </cell>
          <cell r="T3584" t="str">
            <v>Bueno</v>
          </cell>
          <cell r="U3584" t="str">
            <v>N/T</v>
          </cell>
        </row>
        <row r="3585">
          <cell r="J3585" t="str">
            <v>42-04-07-00-3577</v>
          </cell>
          <cell r="L3585" t="str">
            <v>42-04-07-00-3577</v>
          </cell>
          <cell r="M3585" t="str">
            <v>Mueble Mural Coopeuch Institucional Informativo Rojo</v>
          </cell>
          <cell r="O3585" t="str">
            <v>OTROS</v>
          </cell>
          <cell r="P3585">
            <v>15000</v>
          </cell>
          <cell r="T3585" t="str">
            <v>Bueno</v>
          </cell>
          <cell r="U3585" t="str">
            <v>N/T</v>
          </cell>
        </row>
        <row r="3586">
          <cell r="J3586" t="str">
            <v>42-05-02-05-3578</v>
          </cell>
          <cell r="L3586" t="str">
            <v>42-05-02-05-3578</v>
          </cell>
          <cell r="M3586" t="str">
            <v>Panel Frontal Electrico F.D.A. y F. 2º Piso</v>
          </cell>
          <cell r="O3586" t="str">
            <v>EQUIPOS DE SEGURIDAD</v>
          </cell>
          <cell r="P3586">
            <v>140000</v>
          </cell>
          <cell r="T3586" t="str">
            <v>Bueno</v>
          </cell>
          <cell r="U3586" t="str">
            <v>N/T</v>
          </cell>
        </row>
        <row r="3587">
          <cell r="J3587" t="str">
            <v>42-05-01-01-3579</v>
          </cell>
          <cell r="L3587" t="str">
            <v>42-05-01-01-3579</v>
          </cell>
          <cell r="M3587" t="str">
            <v>Control Manual Temperatura Ambiente Termostatp Khone</v>
          </cell>
          <cell r="O3587" t="str">
            <v>EQUIPO DE OFICINA</v>
          </cell>
          <cell r="P3587">
            <v>25000</v>
          </cell>
          <cell r="T3587" t="str">
            <v>Bueno</v>
          </cell>
          <cell r="U3587" t="str">
            <v>Khone</v>
          </cell>
        </row>
        <row r="3588">
          <cell r="J3588" t="str">
            <v>42-05-02-05-3580</v>
          </cell>
          <cell r="L3588" t="str">
            <v>42-05-02-05-3580</v>
          </cell>
          <cell r="M3588" t="str">
            <v>Control Fuego Fire Summit Emergencia</v>
          </cell>
          <cell r="O3588" t="str">
            <v>EQUIPOS DE SEGURIDAD</v>
          </cell>
          <cell r="P3588">
            <v>25000</v>
          </cell>
          <cell r="T3588" t="str">
            <v>Bueno</v>
          </cell>
          <cell r="U3588" t="str">
            <v>Fire Summit</v>
          </cell>
        </row>
        <row r="3589">
          <cell r="J3589" t="str">
            <v>42-05-02-05-3581</v>
          </cell>
          <cell r="L3589" t="str">
            <v>42-05-02-05-3581</v>
          </cell>
          <cell r="M3589" t="str">
            <v xml:space="preserve">Alarma Control HUMO Incendio </v>
          </cell>
          <cell r="O3589" t="str">
            <v>EQUIPOS DE SEGURIDAD</v>
          </cell>
          <cell r="P3589">
            <v>30000</v>
          </cell>
          <cell r="T3589" t="str">
            <v>Bueno</v>
          </cell>
          <cell r="U3589" t="str">
            <v>N/T</v>
          </cell>
        </row>
        <row r="3590">
          <cell r="J3590" t="str">
            <v>42-04-07-00-3582</v>
          </cell>
          <cell r="L3590" t="str">
            <v>42-04-07-00-3582</v>
          </cell>
          <cell r="M3590" t="str">
            <v>Panel Melamina Blanco Tipo Mesa (Ventana Oficina Personal)</v>
          </cell>
          <cell r="O3590" t="str">
            <v>OTROS</v>
          </cell>
          <cell r="P3590">
            <v>10000</v>
          </cell>
          <cell r="T3590" t="str">
            <v>Bueno</v>
          </cell>
          <cell r="U3590" t="str">
            <v>N/T</v>
          </cell>
        </row>
        <row r="3591">
          <cell r="J3591" t="str">
            <v>42-05-02-05-3583</v>
          </cell>
          <cell r="L3591" t="str">
            <v>42-05-02-05-3583</v>
          </cell>
          <cell r="M3591" t="str">
            <v>Control Mando Rampa Escalera</v>
          </cell>
          <cell r="O3591" t="str">
            <v>EQUIPOS DE SEGURIDAD</v>
          </cell>
          <cell r="P3591">
            <v>50000</v>
          </cell>
          <cell r="T3591" t="str">
            <v>Bueno</v>
          </cell>
          <cell r="U3591" t="str">
            <v>N/T</v>
          </cell>
        </row>
        <row r="3592">
          <cell r="J3592" t="str">
            <v>42-05-02-03-3584</v>
          </cell>
          <cell r="L3592" t="str">
            <v>42-05-02-03-3584</v>
          </cell>
          <cell r="M3592" t="str">
            <v>Parlante Ambiental / Citofono</v>
          </cell>
          <cell r="O3592" t="str">
            <v>EQUIPOS DE COMUNICACIÓN</v>
          </cell>
          <cell r="P3592">
            <v>20000</v>
          </cell>
          <cell r="T3592" t="str">
            <v>Bueno</v>
          </cell>
          <cell r="U3592" t="str">
            <v>N/T</v>
          </cell>
        </row>
        <row r="3593">
          <cell r="J3593" t="str">
            <v>FN-04-07-00-3585</v>
          </cell>
          <cell r="L3593" t="str">
            <v>FN-04-07-00-3585</v>
          </cell>
          <cell r="M3593" t="str">
            <v>Balon Pilates Azul Obscuro</v>
          </cell>
          <cell r="O3593" t="str">
            <v>OTROS FUNGIBLE / NOMINABLE</v>
          </cell>
          <cell r="P3593">
            <v>16990</v>
          </cell>
          <cell r="T3593" t="str">
            <v>Bueno</v>
          </cell>
          <cell r="U3593" t="str">
            <v>Gym Salud</v>
          </cell>
        </row>
        <row r="3594">
          <cell r="J3594" t="str">
            <v>42-04-07-00-3586</v>
          </cell>
          <cell r="L3594" t="str">
            <v>42-04-07-00-3586</v>
          </cell>
          <cell r="M3594" t="str">
            <v>Loker  Metalico Grande 2 Puertas Color Gris</v>
          </cell>
          <cell r="O3594" t="str">
            <v>OTROS</v>
          </cell>
          <cell r="P3594">
            <v>37500</v>
          </cell>
          <cell r="T3594" t="str">
            <v>Regular</v>
          </cell>
          <cell r="U3594" t="str">
            <v>N/T</v>
          </cell>
        </row>
        <row r="3595">
          <cell r="J3595" t="str">
            <v>42-04-07-00-3587</v>
          </cell>
          <cell r="L3595" t="str">
            <v>42-04-07-00-3587</v>
          </cell>
          <cell r="M3595" t="str">
            <v>Espejo Pared 180X220 CM Adherido a Pared</v>
          </cell>
          <cell r="O3595" t="str">
            <v>OTROS</v>
          </cell>
          <cell r="P3595">
            <v>79900</v>
          </cell>
          <cell r="T3595" t="str">
            <v>Regular</v>
          </cell>
          <cell r="U3595" t="str">
            <v>N/T</v>
          </cell>
        </row>
        <row r="3596">
          <cell r="J3596" t="str">
            <v>42-04-07-00-3588</v>
          </cell>
          <cell r="L3596" t="str">
            <v>42-04-07-00-3588</v>
          </cell>
          <cell r="M3596" t="str">
            <v>Mueble Mixto Metal Melamina 1 Cajonera Chica 1 Cajonera Grande al Pie espacio Intermedio</v>
          </cell>
          <cell r="O3596" t="str">
            <v>OTROS</v>
          </cell>
          <cell r="P3596">
            <v>29990</v>
          </cell>
          <cell r="T3596" t="str">
            <v>Bueno</v>
          </cell>
          <cell r="U3596" t="str">
            <v>N/T</v>
          </cell>
        </row>
        <row r="3597">
          <cell r="J3597" t="str">
            <v>42-04-07-00-3589</v>
          </cell>
          <cell r="L3597" t="str">
            <v>42-04-07-00-3589</v>
          </cell>
          <cell r="M3597" t="str">
            <v>Basurero Plastico Blaco Bin</v>
          </cell>
          <cell r="O3597" t="str">
            <v>OTROS</v>
          </cell>
          <cell r="P3597">
            <v>4000</v>
          </cell>
          <cell r="T3597" t="str">
            <v>Bueno</v>
          </cell>
          <cell r="U3597" t="str">
            <v>N/T</v>
          </cell>
        </row>
        <row r="3598">
          <cell r="J3598" t="str">
            <v>42-05-02-06-3590</v>
          </cell>
          <cell r="L3598" t="str">
            <v>42-05-02-06-3590</v>
          </cell>
          <cell r="M3598" t="str">
            <v>Escobillon Para Aseo</v>
          </cell>
          <cell r="O3598" t="str">
            <v>HERRAMIENTAS</v>
          </cell>
          <cell r="P3598">
            <v>3500</v>
          </cell>
          <cell r="T3598" t="str">
            <v>Bueno</v>
          </cell>
          <cell r="U3598" t="str">
            <v>N/T</v>
          </cell>
        </row>
        <row r="3599">
          <cell r="J3599" t="str">
            <v>42-05-02-06-3591</v>
          </cell>
          <cell r="L3599" t="str">
            <v>42-05-02-06-3591</v>
          </cell>
          <cell r="M3599" t="str">
            <v>Pala Para Basura</v>
          </cell>
          <cell r="O3599" t="str">
            <v>HERRAMIENTAS</v>
          </cell>
          <cell r="P3599">
            <v>3500</v>
          </cell>
          <cell r="T3599" t="str">
            <v>Bueno</v>
          </cell>
          <cell r="U3599" t="str">
            <v>N/T</v>
          </cell>
        </row>
        <row r="3600">
          <cell r="J3600" t="str">
            <v>42-05-02-01-3592</v>
          </cell>
          <cell r="L3600" t="str">
            <v>42-05-02-01-3592</v>
          </cell>
          <cell r="M3600" t="str">
            <v>Camilla Metalica Blanca Ajustable 4 Ruedas</v>
          </cell>
          <cell r="O3600" t="str">
            <v>EQUIPOS CLINICOS</v>
          </cell>
          <cell r="P3600">
            <v>35990</v>
          </cell>
          <cell r="T3600" t="str">
            <v>Bueno</v>
          </cell>
          <cell r="U3600" t="str">
            <v>N/T</v>
          </cell>
        </row>
        <row r="3601">
          <cell r="J3601" t="str">
            <v>42-04-07-00-3593</v>
          </cell>
          <cell r="L3601" t="str">
            <v>42-04-07-00-3593</v>
          </cell>
          <cell r="M3601" t="str">
            <v>Dispensador Jabon PISA</v>
          </cell>
          <cell r="O3601" t="str">
            <v>OTROS</v>
          </cell>
          <cell r="P3601">
            <v>4700</v>
          </cell>
          <cell r="T3601" t="str">
            <v>Bueno</v>
          </cell>
          <cell r="U3601" t="str">
            <v>PISA</v>
          </cell>
        </row>
        <row r="3602">
          <cell r="J3602" t="str">
            <v>42-04-07-00-3594</v>
          </cell>
          <cell r="L3602" t="str">
            <v>42-04-07-00-3594</v>
          </cell>
          <cell r="M3602" t="str">
            <v>Crucifijo Plastico Negro</v>
          </cell>
          <cell r="O3602" t="str">
            <v>OTROS</v>
          </cell>
          <cell r="P3602">
            <v>5000</v>
          </cell>
          <cell r="T3602" t="str">
            <v>Bueno</v>
          </cell>
          <cell r="U3602" t="str">
            <v>N/T</v>
          </cell>
        </row>
        <row r="3603">
          <cell r="J3603" t="str">
            <v>42-04-07-00-3595</v>
          </cell>
          <cell r="L3603" t="str">
            <v>42-04-07-00-3595</v>
          </cell>
          <cell r="M3603" t="str">
            <v>Cuadro Pared Padre Alberto Hurtado Cruchaga</v>
          </cell>
          <cell r="O3603" t="str">
            <v>OTROS</v>
          </cell>
          <cell r="P3603">
            <v>12000</v>
          </cell>
          <cell r="T3603" t="str">
            <v>Bueno</v>
          </cell>
          <cell r="U3603" t="str">
            <v>N/T</v>
          </cell>
        </row>
        <row r="3604">
          <cell r="J3604" t="str">
            <v>42-04-07-00-3596</v>
          </cell>
          <cell r="L3604" t="str">
            <v>42-04-07-00-3596</v>
          </cell>
          <cell r="M3604" t="str">
            <v xml:space="preserve">Estatua Religiosa  Yeso Jesus Cristo </v>
          </cell>
          <cell r="O3604" t="str">
            <v>OTROS</v>
          </cell>
          <cell r="P3604">
            <v>59900</v>
          </cell>
          <cell r="T3604" t="str">
            <v>Bueno</v>
          </cell>
          <cell r="U3604" t="str">
            <v>N/T</v>
          </cell>
        </row>
        <row r="3605">
          <cell r="J3605" t="str">
            <v>FN-04-07-00-3597</v>
          </cell>
          <cell r="L3605" t="str">
            <v>FN-04-07-00-3597</v>
          </cell>
          <cell r="M3605" t="str">
            <v>Candelabro Metalico</v>
          </cell>
          <cell r="O3605" t="str">
            <v>OTROS FUNGIBLE / NOMINABLE</v>
          </cell>
          <cell r="P3605">
            <v>2500</v>
          </cell>
          <cell r="T3605" t="str">
            <v>Bueno</v>
          </cell>
          <cell r="U3605" t="str">
            <v>N/T</v>
          </cell>
        </row>
        <row r="3606">
          <cell r="J3606" t="str">
            <v>42-04-07-00-3598</v>
          </cell>
          <cell r="L3606" t="str">
            <v>42-04-07-00-3598</v>
          </cell>
          <cell r="M3606" t="str">
            <v>Figura Religiosa Cristo Para Colgar</v>
          </cell>
          <cell r="O3606" t="str">
            <v>OTROS</v>
          </cell>
          <cell r="P3606">
            <v>3000</v>
          </cell>
          <cell r="T3606" t="str">
            <v>Bueno</v>
          </cell>
          <cell r="U3606" t="str">
            <v>N/T</v>
          </cell>
        </row>
        <row r="3607">
          <cell r="J3607" t="str">
            <v>42-04-07-00-3599</v>
          </cell>
          <cell r="L3607" t="str">
            <v>42-04-07-00-3599</v>
          </cell>
          <cell r="M3607" t="str">
            <v>Dispensador Jabon PISA</v>
          </cell>
          <cell r="O3607" t="str">
            <v>OTROS</v>
          </cell>
          <cell r="P3607">
            <v>4700</v>
          </cell>
          <cell r="T3607" t="str">
            <v>Bueno</v>
          </cell>
          <cell r="U3607" t="str">
            <v>PISA</v>
          </cell>
        </row>
        <row r="3608">
          <cell r="J3608" t="str">
            <v>42-05-02-05-3600</v>
          </cell>
          <cell r="L3608" t="str">
            <v>42-05-02-05-3600</v>
          </cell>
          <cell r="M3608" t="str">
            <v>Extintor incendio tipo ABC 4 Kgs.</v>
          </cell>
          <cell r="O3608" t="str">
            <v>EQUIPOS DE SEGURIDAD</v>
          </cell>
          <cell r="P3608">
            <v>14990</v>
          </cell>
          <cell r="T3608" t="str">
            <v>Bueno</v>
          </cell>
          <cell r="U3608" t="str">
            <v>N/T</v>
          </cell>
        </row>
        <row r="3609">
          <cell r="J3609" t="str">
            <v>42-04-07-00-3601</v>
          </cell>
          <cell r="L3609" t="str">
            <v>42-04-07-00-3601</v>
          </cell>
          <cell r="M3609" t="str">
            <v>Secador Manos NOVAR AIROSEC</v>
          </cell>
          <cell r="O3609" t="str">
            <v>OTROS</v>
          </cell>
          <cell r="P3609">
            <v>17000</v>
          </cell>
          <cell r="T3609" t="str">
            <v>Bueno</v>
          </cell>
          <cell r="U3609" t="str">
            <v>NOVAR</v>
          </cell>
        </row>
        <row r="3610">
          <cell r="J3610" t="str">
            <v>42-04-07-00-3602</v>
          </cell>
          <cell r="L3610" t="str">
            <v>42-04-07-00-3602</v>
          </cell>
          <cell r="M3610" t="str">
            <v xml:space="preserve">Porta Jabon </v>
          </cell>
          <cell r="O3610" t="str">
            <v>OTROS</v>
          </cell>
          <cell r="P3610">
            <v>2500</v>
          </cell>
          <cell r="T3610" t="str">
            <v>Bueno</v>
          </cell>
          <cell r="U3610" t="str">
            <v>N/T</v>
          </cell>
        </row>
        <row r="3611">
          <cell r="J3611" t="str">
            <v>42-04-07-00-3603</v>
          </cell>
          <cell r="L3611" t="str">
            <v>42-04-07-00-3603</v>
          </cell>
          <cell r="M3611" t="str">
            <v>Porta Toallas TORK</v>
          </cell>
          <cell r="O3611" t="str">
            <v>OTROS</v>
          </cell>
          <cell r="P3611">
            <v>17000</v>
          </cell>
          <cell r="T3611" t="str">
            <v>Bueno</v>
          </cell>
          <cell r="U3611" t="str">
            <v>TORK</v>
          </cell>
        </row>
        <row r="3612">
          <cell r="J3612" t="str">
            <v>42-04-07-00-3604</v>
          </cell>
          <cell r="L3612" t="str">
            <v>42-04-07-00-3604</v>
          </cell>
          <cell r="M3612" t="str">
            <v>Dispensador Jabon PISA</v>
          </cell>
          <cell r="O3612" t="str">
            <v>OTROS</v>
          </cell>
          <cell r="P3612">
            <v>4700</v>
          </cell>
          <cell r="T3612" t="str">
            <v>Bueno</v>
          </cell>
          <cell r="U3612" t="str">
            <v>PISA</v>
          </cell>
        </row>
        <row r="3613">
          <cell r="J3613" t="str">
            <v>42-04-07-00-3605</v>
          </cell>
          <cell r="L3613" t="str">
            <v>42-04-07-00-3605</v>
          </cell>
          <cell r="M3613" t="str">
            <v>Porta Confort</v>
          </cell>
          <cell r="O3613" t="str">
            <v>OTROS</v>
          </cell>
          <cell r="P3613">
            <v>4700</v>
          </cell>
          <cell r="T3613" t="str">
            <v>Bueno</v>
          </cell>
          <cell r="U3613" t="str">
            <v>N/T</v>
          </cell>
        </row>
        <row r="3614">
          <cell r="J3614" t="str">
            <v>42-06-01-00-3606</v>
          </cell>
          <cell r="L3614" t="str">
            <v>42-06-01-00-3606</v>
          </cell>
          <cell r="M3614" t="str">
            <v>Monitor 14 " Dell CN-04G765-64180-3AL-003B Negro</v>
          </cell>
          <cell r="O3614" t="str">
            <v>EQUIPOS COMPUTACIONALES Y PERIFÉRICOS</v>
          </cell>
          <cell r="P3614">
            <v>14000</v>
          </cell>
          <cell r="T3614" t="str">
            <v>Bueno</v>
          </cell>
          <cell r="U3614" t="str">
            <v>DELL</v>
          </cell>
        </row>
        <row r="3615">
          <cell r="J3615" t="str">
            <v>42-06-01-00-3607</v>
          </cell>
          <cell r="L3615" t="str">
            <v>42-06-01-00-3607</v>
          </cell>
          <cell r="M3615" t="str">
            <v>CPU IBM Think Centre MT-M 8171 KSE SN KCKD1ZD</v>
          </cell>
          <cell r="O3615" t="str">
            <v>EQUIPOS COMPUTACIONALES Y PERIFÉRICOS</v>
          </cell>
          <cell r="P3615">
            <v>140000</v>
          </cell>
          <cell r="T3615" t="str">
            <v>Bueno</v>
          </cell>
          <cell r="U3615" t="str">
            <v>IBM</v>
          </cell>
        </row>
        <row r="3616">
          <cell r="J3616" t="str">
            <v>42-06-01-00-3608</v>
          </cell>
          <cell r="L3616" t="str">
            <v>42-06-01-00-3608</v>
          </cell>
          <cell r="M3616" t="str">
            <v>Mouse Genius M/N Netscroll 120</v>
          </cell>
          <cell r="O3616" t="str">
            <v>EQUIPOS COMPUTACIONALES Y PERIFÉRICOS</v>
          </cell>
          <cell r="P3616">
            <v>4000</v>
          </cell>
          <cell r="T3616" t="str">
            <v>Bueno</v>
          </cell>
          <cell r="U3616" t="str">
            <v>GENIUS</v>
          </cell>
        </row>
        <row r="3617">
          <cell r="J3617" t="str">
            <v>42-06-01-00-3609</v>
          </cell>
          <cell r="L3617" t="str">
            <v>42-06-01-00-3609</v>
          </cell>
          <cell r="M3617" t="str">
            <v>Teclado marca Aopen S/N° 64206905 Negro</v>
          </cell>
          <cell r="O3617" t="str">
            <v>EQUIPOS COMPUTACIONALES Y PERIFÉRICOS</v>
          </cell>
          <cell r="P3617">
            <v>3000</v>
          </cell>
          <cell r="T3617" t="str">
            <v>Bueno</v>
          </cell>
          <cell r="U3617" t="str">
            <v>AOPEN</v>
          </cell>
        </row>
        <row r="3618">
          <cell r="J3618" t="str">
            <v>42-04-07-00-3610</v>
          </cell>
          <cell r="L3618" t="str">
            <v>42-04-07-00-3610</v>
          </cell>
          <cell r="M3618" t="str">
            <v>Dispensador Jabon PISA</v>
          </cell>
          <cell r="O3618" t="str">
            <v>OTROS</v>
          </cell>
          <cell r="P3618">
            <v>4700</v>
          </cell>
          <cell r="T3618" t="str">
            <v>Bueno</v>
          </cell>
          <cell r="U3618" t="str">
            <v>PISA</v>
          </cell>
        </row>
        <row r="3619">
          <cell r="J3619" t="str">
            <v>42-04-07-00-3611</v>
          </cell>
          <cell r="L3619" t="str">
            <v>42-04-07-00-3611</v>
          </cell>
          <cell r="M3619" t="str">
            <v xml:space="preserve">Porta Jabon </v>
          </cell>
          <cell r="O3619" t="str">
            <v>OTROS</v>
          </cell>
          <cell r="P3619">
            <v>2500</v>
          </cell>
          <cell r="T3619" t="str">
            <v>Bueno</v>
          </cell>
          <cell r="U3619" t="str">
            <v>N/T</v>
          </cell>
        </row>
        <row r="3620">
          <cell r="J3620" t="str">
            <v>42-04-07-00-3612</v>
          </cell>
          <cell r="L3620" t="str">
            <v>42-04-07-00-3612</v>
          </cell>
          <cell r="M3620" t="str">
            <v>Porta Confort</v>
          </cell>
          <cell r="O3620" t="str">
            <v>OTROS</v>
          </cell>
          <cell r="P3620">
            <v>4700</v>
          </cell>
          <cell r="T3620" t="str">
            <v>Bueno</v>
          </cell>
          <cell r="U3620" t="str">
            <v>N/T</v>
          </cell>
        </row>
        <row r="3621">
          <cell r="J3621" t="str">
            <v>42-04-07-00-3613</v>
          </cell>
          <cell r="L3621" t="str">
            <v>42-04-07-00-3613</v>
          </cell>
          <cell r="M3621" t="str">
            <v>Porta Toallas</v>
          </cell>
          <cell r="O3621" t="str">
            <v>OTROS</v>
          </cell>
          <cell r="P3621">
            <v>4500</v>
          </cell>
          <cell r="T3621" t="str">
            <v>Bueno</v>
          </cell>
          <cell r="U3621" t="str">
            <v>N/T</v>
          </cell>
        </row>
        <row r="3622">
          <cell r="J3622" t="str">
            <v>42-04-07-00-3614</v>
          </cell>
          <cell r="L3622" t="str">
            <v>42-04-07-00-3614</v>
          </cell>
          <cell r="M3622" t="str">
            <v>Espejo Pared 30x20 CM</v>
          </cell>
          <cell r="O3622" t="str">
            <v>OTROS</v>
          </cell>
          <cell r="P3622">
            <v>2000</v>
          </cell>
          <cell r="T3622" t="str">
            <v>Bueno</v>
          </cell>
          <cell r="U3622" t="str">
            <v>N/T</v>
          </cell>
        </row>
        <row r="3623">
          <cell r="J3623" t="str">
            <v>42-04-07-00-3615</v>
          </cell>
          <cell r="L3623" t="str">
            <v>42-04-07-00-3615</v>
          </cell>
          <cell r="M3623" t="str">
            <v>Basurero Plastico Color Blanco (BIN)</v>
          </cell>
          <cell r="O3623" t="str">
            <v>OTROS</v>
          </cell>
          <cell r="P3623">
            <v>3000</v>
          </cell>
          <cell r="T3623" t="str">
            <v>Bueno</v>
          </cell>
          <cell r="U3623" t="str">
            <v>N/T</v>
          </cell>
        </row>
        <row r="3624">
          <cell r="J3624" t="str">
            <v>42-04-03-00-3616</v>
          </cell>
          <cell r="L3624" t="str">
            <v>42-04-03-00-3616</v>
          </cell>
          <cell r="M3624" t="str">
            <v>Escritorio Mixto Madera Metal 2 Cajones 1 C/Llave Color Miel</v>
          </cell>
          <cell r="O3624" t="str">
            <v>ESCRITORIOS</v>
          </cell>
          <cell r="P3624">
            <v>25000</v>
          </cell>
          <cell r="T3624" t="str">
            <v>Bueno</v>
          </cell>
          <cell r="U3624" t="str">
            <v>N/T</v>
          </cell>
        </row>
        <row r="3625">
          <cell r="J3625" t="str">
            <v>42-05-02-07-3617</v>
          </cell>
          <cell r="L3625" t="str">
            <v>42-05-02-07-3617</v>
          </cell>
          <cell r="M3625" t="str">
            <v>Bombo Tipo Chilote Grande</v>
          </cell>
          <cell r="O3625" t="str">
            <v>EQUIPOS DE AUDIO</v>
          </cell>
          <cell r="P3625">
            <v>30000</v>
          </cell>
          <cell r="T3625" t="str">
            <v>Bueno</v>
          </cell>
          <cell r="U3625" t="str">
            <v>N/T</v>
          </cell>
        </row>
        <row r="3626">
          <cell r="J3626" t="str">
            <v>42-05-02-07-3618</v>
          </cell>
          <cell r="L3626" t="str">
            <v>42-05-02-07-3618</v>
          </cell>
          <cell r="M3626" t="str">
            <v>Amplificador 230 V SWX20 Ibanez</v>
          </cell>
          <cell r="O3626" t="str">
            <v>EQUIPOS DE AUDIO</v>
          </cell>
          <cell r="P3626">
            <v>74900</v>
          </cell>
          <cell r="T3626" t="str">
            <v>Bueno</v>
          </cell>
          <cell r="U3626" t="str">
            <v>IBANEZ</v>
          </cell>
        </row>
        <row r="3627">
          <cell r="J3627" t="str">
            <v>42-05-02-07-3619</v>
          </cell>
          <cell r="L3627" t="str">
            <v>42-05-02-07-3619</v>
          </cell>
          <cell r="M3627" t="str">
            <v>Pedestal RSM 300 PROEL</v>
          </cell>
          <cell r="O3627" t="str">
            <v>EQUIPOS DE AUDIO</v>
          </cell>
          <cell r="P3627">
            <v>19900</v>
          </cell>
          <cell r="T3627" t="str">
            <v>Bueno</v>
          </cell>
          <cell r="U3627" t="str">
            <v>PROEL</v>
          </cell>
        </row>
        <row r="3628">
          <cell r="J3628" t="str">
            <v>42-05-02-01-3620</v>
          </cell>
          <cell r="L3628" t="str">
            <v>42-05-02-01-3620</v>
          </cell>
          <cell r="M3628" t="str">
            <v>Flujómetros marca Mini Wright</v>
          </cell>
          <cell r="O3628" t="str">
            <v>EQUIPOS CLINICOS</v>
          </cell>
          <cell r="P3628">
            <v>30000</v>
          </cell>
          <cell r="T3628" t="str">
            <v>Bueno</v>
          </cell>
          <cell r="U3628" t="str">
            <v>Mini wright</v>
          </cell>
        </row>
        <row r="3629">
          <cell r="J3629" t="str">
            <v>42-05-02-01-3621</v>
          </cell>
          <cell r="L3629" t="str">
            <v>42-05-02-01-3621</v>
          </cell>
          <cell r="M3629" t="str">
            <v>Flujómetros marca Mini Wright</v>
          </cell>
          <cell r="O3629" t="str">
            <v>EQUIPOS CLINICOS</v>
          </cell>
          <cell r="P3629">
            <v>30000</v>
          </cell>
          <cell r="T3629" t="str">
            <v>Bueno</v>
          </cell>
          <cell r="U3629" t="str">
            <v>Mini wright</v>
          </cell>
        </row>
        <row r="3630">
          <cell r="J3630" t="str">
            <v>42-05-02-01-3622</v>
          </cell>
          <cell r="L3630" t="str">
            <v>42-05-02-01-3622</v>
          </cell>
          <cell r="M3630" t="str">
            <v>Flujómetros marca Mini Wright</v>
          </cell>
          <cell r="O3630" t="str">
            <v>EQUIPOS CLINICOS</v>
          </cell>
          <cell r="P3630">
            <v>30000</v>
          </cell>
          <cell r="T3630" t="str">
            <v>Bueno</v>
          </cell>
          <cell r="U3630" t="str">
            <v>Mini wright</v>
          </cell>
        </row>
        <row r="3631">
          <cell r="J3631" t="str">
            <v>42-04-02-00-3623</v>
          </cell>
          <cell r="L3631" t="str">
            <v>42-04-02-00-3623</v>
          </cell>
          <cell r="M3631" t="str">
            <v>Silla Computador Color Beige 5 Ruedas</v>
          </cell>
          <cell r="O3631" t="str">
            <v>SILLAS</v>
          </cell>
          <cell r="P3631">
            <v>15000</v>
          </cell>
          <cell r="T3631" t="str">
            <v>Bueno</v>
          </cell>
          <cell r="U3631" t="str">
            <v>N/T</v>
          </cell>
        </row>
        <row r="3632">
          <cell r="J3632" t="str">
            <v>42-05-02-01-3624</v>
          </cell>
          <cell r="L3632" t="str">
            <v>42-05-02-01-3624</v>
          </cell>
          <cell r="M3632" t="str">
            <v>Central Oxigeno</v>
          </cell>
          <cell r="O3632" t="str">
            <v>EQUIPOS CLINICOS</v>
          </cell>
          <cell r="P3632">
            <v>9000</v>
          </cell>
          <cell r="T3632" t="str">
            <v>Bueno</v>
          </cell>
          <cell r="U3632" t="str">
            <v>N/T</v>
          </cell>
        </row>
        <row r="3633">
          <cell r="J3633" t="str">
            <v>42-05-02-01-3625</v>
          </cell>
          <cell r="L3633" t="str">
            <v>42-05-02-01-3625</v>
          </cell>
          <cell r="M3633" t="str">
            <v>Bomba Aspiracion</v>
          </cell>
          <cell r="O3633" t="str">
            <v>EQUIPOS CLINICOS</v>
          </cell>
          <cell r="P3633">
            <v>19000</v>
          </cell>
          <cell r="T3633" t="str">
            <v>Bueno</v>
          </cell>
          <cell r="U3633" t="str">
            <v>N/T</v>
          </cell>
        </row>
        <row r="3634">
          <cell r="J3634" t="str">
            <v>42-05-02-01-3626</v>
          </cell>
          <cell r="L3634" t="str">
            <v>42-05-02-01-3626</v>
          </cell>
          <cell r="M3634" t="str">
            <v>Recolector Aspiracion</v>
          </cell>
          <cell r="O3634" t="str">
            <v>EQUIPOS CLINICOS</v>
          </cell>
          <cell r="P3634">
            <v>12000</v>
          </cell>
          <cell r="T3634" t="str">
            <v>Bueno</v>
          </cell>
          <cell r="U3634" t="str">
            <v>N/T</v>
          </cell>
        </row>
        <row r="3635">
          <cell r="J3635" t="str">
            <v>42-04-07-00-3627</v>
          </cell>
          <cell r="L3635" t="str">
            <v>42-04-07-00-3627</v>
          </cell>
          <cell r="M3635" t="str">
            <v>Basurero Plastico (BIN)</v>
          </cell>
          <cell r="O3635" t="str">
            <v>OTROS</v>
          </cell>
          <cell r="P3635">
            <v>3000</v>
          </cell>
          <cell r="T3635" t="str">
            <v>Bueno</v>
          </cell>
          <cell r="U3635" t="str">
            <v>N/T</v>
          </cell>
        </row>
        <row r="3636">
          <cell r="J3636" t="str">
            <v>42-05-02-01-3628</v>
          </cell>
          <cell r="L3636" t="str">
            <v>42-05-02-01-3628</v>
          </cell>
          <cell r="M3636" t="str">
            <v>Bomba aspiración de 12 Volt Silfab</v>
          </cell>
          <cell r="N3636">
            <v>1</v>
          </cell>
          <cell r="O3636" t="str">
            <v>EQUIPOS CLINICOS</v>
          </cell>
          <cell r="P3636">
            <v>231931</v>
          </cell>
          <cell r="T3636" t="str">
            <v>Bueno</v>
          </cell>
          <cell r="U3636" t="str">
            <v>SILFAB</v>
          </cell>
        </row>
        <row r="3637">
          <cell r="J3637" t="str">
            <v>42-04-07-00-3629</v>
          </cell>
          <cell r="L3637" t="str">
            <v>42-04-07-00-3629</v>
          </cell>
          <cell r="M3637" t="str">
            <v>Porta cortinas metálico</v>
          </cell>
          <cell r="O3637" t="str">
            <v>OTROS</v>
          </cell>
          <cell r="P3637">
            <v>1500</v>
          </cell>
          <cell r="T3637" t="str">
            <v>Bueno</v>
          </cell>
          <cell r="U3637" t="str">
            <v>N/T</v>
          </cell>
        </row>
        <row r="3638">
          <cell r="J3638" t="str">
            <v>FN-04-07-00-3630</v>
          </cell>
          <cell r="L3638" t="str">
            <v>FN-04-07-00-3630</v>
          </cell>
          <cell r="M3638" t="str">
            <v>Cortinas color verde</v>
          </cell>
          <cell r="O3638" t="str">
            <v>OTROS FUNGIBLE / NOMINABLE</v>
          </cell>
          <cell r="P3638">
            <v>12000</v>
          </cell>
          <cell r="T3638" t="str">
            <v>Bueno</v>
          </cell>
          <cell r="U3638" t="str">
            <v>N/T</v>
          </cell>
        </row>
        <row r="3639">
          <cell r="J3639" t="str">
            <v>42-05-01-01-3631</v>
          </cell>
          <cell r="L3639" t="str">
            <v>42-05-01-01-3631</v>
          </cell>
          <cell r="M3639" t="str">
            <v>Timbre impresión fechas c/ Tampon Azul</v>
          </cell>
          <cell r="O3639" t="str">
            <v>EQUIPO DE OFICINA</v>
          </cell>
          <cell r="P3639">
            <v>4500</v>
          </cell>
          <cell r="T3639" t="str">
            <v>Bueno</v>
          </cell>
          <cell r="U3639" t="str">
            <v>N/T</v>
          </cell>
        </row>
        <row r="3640">
          <cell r="J3640" t="str">
            <v>42-04-06-00-3632</v>
          </cell>
          <cell r="L3640" t="str">
            <v>42-04-06-00-3632</v>
          </cell>
          <cell r="M3640" t="str">
            <v>Repisa Hechiza melamina Blanca 1 Compartimiento</v>
          </cell>
          <cell r="O3640" t="str">
            <v>REPISA</v>
          </cell>
          <cell r="P3640">
            <v>10000</v>
          </cell>
          <cell r="T3640" t="str">
            <v>Bueno</v>
          </cell>
          <cell r="U3640" t="str">
            <v>N/T</v>
          </cell>
        </row>
        <row r="3641">
          <cell r="J3641" t="str">
            <v>42-05-01-01-3633</v>
          </cell>
          <cell r="L3641" t="str">
            <v>42-05-01-01-3633</v>
          </cell>
          <cell r="M3641" t="str">
            <v>Citófono/ teléfono marca Nortel Network, Modelo 7000</v>
          </cell>
          <cell r="O3641" t="str">
            <v>EQUIPO DE OFICINA</v>
          </cell>
          <cell r="P3641">
            <v>36000</v>
          </cell>
          <cell r="T3641" t="str">
            <v>Bueno</v>
          </cell>
          <cell r="U3641" t="str">
            <v>Nortel Network</v>
          </cell>
        </row>
        <row r="3642">
          <cell r="J3642" t="str">
            <v>42-04-07-00-3634</v>
          </cell>
          <cell r="L3642" t="str">
            <v>42-04-07-00-3634</v>
          </cell>
          <cell r="M3642" t="str">
            <v>Dispensador jabón marca Pisa</v>
          </cell>
          <cell r="O3642" t="str">
            <v>OTROS</v>
          </cell>
          <cell r="P3642">
            <v>17000</v>
          </cell>
          <cell r="T3642" t="str">
            <v>Bueno</v>
          </cell>
          <cell r="U3642" t="str">
            <v>N/T</v>
          </cell>
        </row>
        <row r="3643">
          <cell r="J3643" t="str">
            <v>42-04-07-00-3635</v>
          </cell>
          <cell r="L3643" t="str">
            <v>42-04-07-00-3635</v>
          </cell>
          <cell r="M3643" t="str">
            <v>Lavamanos con Pedestal Loza Blanco C/Llave Monomando</v>
          </cell>
          <cell r="O3643" t="str">
            <v>OTROS</v>
          </cell>
          <cell r="P3643">
            <v>11000</v>
          </cell>
          <cell r="T3643" t="str">
            <v>Bueno</v>
          </cell>
          <cell r="U3643" t="str">
            <v>N/T</v>
          </cell>
        </row>
        <row r="3644">
          <cell r="J3644" t="str">
            <v>42-05-02-05-3636</v>
          </cell>
          <cell r="L3644" t="str">
            <v>42-05-02-05-3636</v>
          </cell>
          <cell r="M3644" t="str">
            <v>Sistema Iluminación de Emergencia</v>
          </cell>
          <cell r="O3644" t="str">
            <v>EQUIPOS DE SEGURIDAD</v>
          </cell>
          <cell r="P3644">
            <v>35000</v>
          </cell>
          <cell r="T3644" t="str">
            <v>Bueno</v>
          </cell>
          <cell r="U3644" t="str">
            <v>N/T</v>
          </cell>
        </row>
        <row r="3645">
          <cell r="J3645" t="str">
            <v>NN-06-01-00-3637</v>
          </cell>
          <cell r="L3645" t="str">
            <v>NN-06-01-00-3637</v>
          </cell>
          <cell r="M3645" t="str">
            <v>Teclado Convencional Negro MODEL K3100 Olidata</v>
          </cell>
          <cell r="O3645" t="str">
            <v>EQUIPOS COMPUTACIONALES Y PERIFÉRICOS EN ARRIENDO</v>
          </cell>
          <cell r="P3645">
            <v>3000</v>
          </cell>
          <cell r="T3645" t="str">
            <v>Bueno</v>
          </cell>
          <cell r="U3645" t="str">
            <v>Olidata</v>
          </cell>
        </row>
        <row r="3646">
          <cell r="J3646" t="str">
            <v>NN-06-01-00-3638</v>
          </cell>
          <cell r="L3646" t="str">
            <v>NN-06-01-00-3638</v>
          </cell>
          <cell r="M3646" t="str">
            <v>Mouse Convencional Laser  Olidata MODEL KM-8903 Negro / Plomo</v>
          </cell>
          <cell r="O3646" t="str">
            <v>EQUIPOS COMPUTACIONALES Y PERIFÉRICOS EN ARRIENDO</v>
          </cell>
          <cell r="P3646">
            <v>4000</v>
          </cell>
          <cell r="T3646" t="str">
            <v>Bueno</v>
          </cell>
          <cell r="U3646" t="str">
            <v>Olidata</v>
          </cell>
        </row>
        <row r="3647">
          <cell r="J3647" t="str">
            <v>42-04-07-00-3639</v>
          </cell>
          <cell r="L3647" t="str">
            <v>42-04-07-00-3639</v>
          </cell>
          <cell r="M3647" t="str">
            <v>Tarjetero Blanco Terciado 3 Compartimientos</v>
          </cell>
          <cell r="O3647" t="str">
            <v>OTROS</v>
          </cell>
          <cell r="P3647">
            <v>5900</v>
          </cell>
          <cell r="T3647" t="str">
            <v>Bueno</v>
          </cell>
          <cell r="U3647" t="str">
            <v>N/T</v>
          </cell>
        </row>
        <row r="3648">
          <cell r="J3648" t="str">
            <v>NN-06-01-00-3640</v>
          </cell>
          <cell r="L3648" t="str">
            <v>NN-06-01-00-3640</v>
          </cell>
          <cell r="M3648" t="str">
            <v>Teclado Convencional Negro MODEL K3100 Olidata</v>
          </cell>
          <cell r="O3648" t="str">
            <v>EQUIPOS COMPUTACIONALES Y PERIFÉRICOS EN ARRIENDO</v>
          </cell>
          <cell r="P3648">
            <v>3000</v>
          </cell>
          <cell r="T3648" t="str">
            <v>Bueno</v>
          </cell>
          <cell r="U3648" t="str">
            <v>Olidata</v>
          </cell>
        </row>
        <row r="3649">
          <cell r="J3649" t="str">
            <v>42-04-07-00-3641</v>
          </cell>
          <cell r="L3649" t="str">
            <v>42-04-07-00-3641</v>
          </cell>
          <cell r="M3649" t="str">
            <v>Porta cortinas metálico</v>
          </cell>
          <cell r="O3649" t="str">
            <v>OTROS</v>
          </cell>
          <cell r="P3649">
            <v>1500</v>
          </cell>
          <cell r="T3649" t="str">
            <v>Bueno</v>
          </cell>
          <cell r="U3649" t="str">
            <v>N/T</v>
          </cell>
        </row>
        <row r="3650">
          <cell r="J3650" t="str">
            <v>FN-04-07-00-3642</v>
          </cell>
          <cell r="L3650" t="str">
            <v>FN-04-07-00-3642</v>
          </cell>
          <cell r="M3650" t="str">
            <v>Cortinas Color Verde Claro</v>
          </cell>
          <cell r="O3650" t="str">
            <v>OTROS FUNGIBLE / NOMINABLE</v>
          </cell>
          <cell r="P3650">
            <v>12000</v>
          </cell>
          <cell r="T3650" t="str">
            <v>Bueno</v>
          </cell>
          <cell r="U3650" t="str">
            <v>N/T</v>
          </cell>
        </row>
        <row r="3651">
          <cell r="J3651" t="str">
            <v>42-04-07-00-3643</v>
          </cell>
          <cell r="L3651" t="str">
            <v>42-04-07-00-3643</v>
          </cell>
          <cell r="M3651" t="str">
            <v>Dispensador Jabon PISA</v>
          </cell>
          <cell r="O3651" t="str">
            <v>OTROS</v>
          </cell>
          <cell r="P3651">
            <v>17000</v>
          </cell>
          <cell r="T3651" t="str">
            <v>Bueno</v>
          </cell>
          <cell r="U3651" t="str">
            <v>N/T</v>
          </cell>
        </row>
        <row r="3652">
          <cell r="J3652" t="str">
            <v>42-04-07-00-3644</v>
          </cell>
          <cell r="L3652" t="str">
            <v>42-04-07-00-3644</v>
          </cell>
          <cell r="M3652" t="str">
            <v>Lavamanos con Pedestal Loza Blanco C/Llave Monomando</v>
          </cell>
          <cell r="O3652" t="str">
            <v>OTROS</v>
          </cell>
          <cell r="P3652">
            <v>11000</v>
          </cell>
          <cell r="T3652" t="str">
            <v>Bueno</v>
          </cell>
          <cell r="U3652" t="str">
            <v>N/T</v>
          </cell>
        </row>
        <row r="3653">
          <cell r="J3653" t="str">
            <v>42-04-07-00-3645</v>
          </cell>
          <cell r="L3653" t="str">
            <v>42-04-07-00-3645</v>
          </cell>
          <cell r="M3653" t="str">
            <v>Porta Toallas</v>
          </cell>
          <cell r="O3653" t="str">
            <v>OTROS</v>
          </cell>
          <cell r="P3653">
            <v>4500</v>
          </cell>
          <cell r="T3653" t="str">
            <v>Bueno</v>
          </cell>
          <cell r="U3653" t="str">
            <v>TORK</v>
          </cell>
        </row>
        <row r="3654">
          <cell r="J3654" t="str">
            <v>42-04-07-00-3646</v>
          </cell>
          <cell r="L3654" t="str">
            <v>42-04-07-00-3646</v>
          </cell>
          <cell r="M3654" t="str">
            <v xml:space="preserve">Alfombra Piso Café </v>
          </cell>
          <cell r="O3654" t="str">
            <v>OTROS</v>
          </cell>
          <cell r="P3654">
            <v>22900</v>
          </cell>
          <cell r="T3654" t="str">
            <v>Bueno</v>
          </cell>
          <cell r="U3654" t="str">
            <v>N/T</v>
          </cell>
        </row>
        <row r="3655">
          <cell r="J3655" t="str">
            <v>42-04-07-00-3647</v>
          </cell>
          <cell r="L3655" t="str">
            <v>42-04-07-00-3647</v>
          </cell>
          <cell r="M3655" t="str">
            <v>Basurero Plastico Blanco (BIN)</v>
          </cell>
          <cell r="O3655" t="str">
            <v>OTROS</v>
          </cell>
          <cell r="P3655">
            <v>3000</v>
          </cell>
          <cell r="T3655" t="str">
            <v>Bueno</v>
          </cell>
          <cell r="U3655" t="str">
            <v>N/T</v>
          </cell>
        </row>
        <row r="3656">
          <cell r="J3656" t="str">
            <v>42-04-07-00-3648</v>
          </cell>
          <cell r="L3656" t="str">
            <v>42-04-07-00-3648</v>
          </cell>
          <cell r="M3656" t="str">
            <v>Lavamanos con Pedestal Loza Blanco C/Llave Monomando</v>
          </cell>
          <cell r="O3656" t="str">
            <v>OTROS</v>
          </cell>
          <cell r="P3656">
            <v>11000</v>
          </cell>
          <cell r="T3656" t="str">
            <v>Bueno</v>
          </cell>
          <cell r="U3656" t="str">
            <v>N/T</v>
          </cell>
        </row>
        <row r="3657">
          <cell r="J3657" t="str">
            <v>42-04-03-00-3649</v>
          </cell>
          <cell r="L3657" t="str">
            <v>42-04-03-00-3649</v>
          </cell>
          <cell r="M3657" t="str">
            <v>Escritorio Computador Melamina Color Nogal 03 Cajones</v>
          </cell>
          <cell r="O3657" t="str">
            <v>ESCRITORIOS</v>
          </cell>
          <cell r="P3657">
            <v>35000</v>
          </cell>
          <cell r="T3657" t="str">
            <v>Bueno</v>
          </cell>
          <cell r="U3657" t="str">
            <v>N/T</v>
          </cell>
        </row>
        <row r="3658">
          <cell r="J3658" t="str">
            <v>42-04-07-00-3650</v>
          </cell>
          <cell r="L3658" t="str">
            <v>42-04-07-00-3650</v>
          </cell>
          <cell r="M3658" t="str">
            <v>Porta Toallas TORK</v>
          </cell>
          <cell r="O3658" t="str">
            <v>OTROS</v>
          </cell>
          <cell r="P3658">
            <v>17000</v>
          </cell>
          <cell r="T3658" t="str">
            <v>Bueno</v>
          </cell>
          <cell r="U3658" t="str">
            <v>TORK</v>
          </cell>
        </row>
        <row r="3659">
          <cell r="J3659" t="str">
            <v>42-05-02-01-3651</v>
          </cell>
          <cell r="L3659" t="str">
            <v>42-05-02-01-3651</v>
          </cell>
          <cell r="M3659" t="str">
            <v>Balon Pilates Medicinal Rojo</v>
          </cell>
          <cell r="O3659" t="str">
            <v>EQUIPOS CLINICOS</v>
          </cell>
          <cell r="P3659">
            <v>16990</v>
          </cell>
          <cell r="T3659" t="str">
            <v>Bueno</v>
          </cell>
          <cell r="U3659" t="str">
            <v>N/T</v>
          </cell>
        </row>
        <row r="3660">
          <cell r="J3660" t="str">
            <v>42-05-01-01-3652</v>
          </cell>
          <cell r="L3660" t="str">
            <v>42-05-01-01-3652</v>
          </cell>
          <cell r="M3660" t="str">
            <v>Extractor de Aire Tipo Aerolite Sin Marca</v>
          </cell>
          <cell r="O3660" t="str">
            <v>EQUIPO DE OFICINA</v>
          </cell>
          <cell r="P3660">
            <v>25000</v>
          </cell>
          <cell r="T3660" t="str">
            <v>Bueno</v>
          </cell>
          <cell r="U3660" t="str">
            <v>N/T</v>
          </cell>
        </row>
        <row r="3661">
          <cell r="J3661" t="str">
            <v>42-05-02-01-3653</v>
          </cell>
          <cell r="L3661" t="str">
            <v>42-05-02-01-3653</v>
          </cell>
          <cell r="M3661" t="str">
            <v>Camilla Electrica Neurologica Marca Deluxe</v>
          </cell>
          <cell r="O3661" t="str">
            <v>EQUIPOS CLINICOS</v>
          </cell>
          <cell r="P3661">
            <v>386700</v>
          </cell>
          <cell r="T3661" t="str">
            <v>Bueno</v>
          </cell>
          <cell r="U3661" t="str">
            <v>N/T</v>
          </cell>
        </row>
        <row r="3662">
          <cell r="J3662" t="str">
            <v>42-04-07-00-3654</v>
          </cell>
          <cell r="L3662" t="str">
            <v>42-04-07-00-3654</v>
          </cell>
          <cell r="M3662" t="str">
            <v>Mueble Metalico Cubierta Vidrio 02 Espacios 01 Cajon</v>
          </cell>
          <cell r="O3662" t="str">
            <v>OTROS</v>
          </cell>
          <cell r="P3662">
            <v>35990</v>
          </cell>
          <cell r="T3662" t="str">
            <v>Bueno</v>
          </cell>
          <cell r="U3662" t="str">
            <v>N/T</v>
          </cell>
        </row>
        <row r="3663">
          <cell r="J3663" t="str">
            <v>42-04-07-00-3655</v>
          </cell>
          <cell r="L3663" t="str">
            <v>42-04-07-00-3655</v>
          </cell>
          <cell r="M3663" t="str">
            <v>Porta Toallas TORK</v>
          </cell>
          <cell r="O3663" t="str">
            <v>OTROS</v>
          </cell>
          <cell r="P3663">
            <v>17000</v>
          </cell>
          <cell r="T3663" t="str">
            <v>Bueno</v>
          </cell>
          <cell r="U3663" t="str">
            <v>TORK</v>
          </cell>
        </row>
        <row r="3664">
          <cell r="J3664" t="str">
            <v>42-05-02-01-3656</v>
          </cell>
          <cell r="L3664" t="str">
            <v>42-05-02-01-3656</v>
          </cell>
          <cell r="M3664" t="str">
            <v>Escala Esquina Madera Negro / Amarillo</v>
          </cell>
          <cell r="O3664" t="str">
            <v>EQUIPOS CLINICOS</v>
          </cell>
          <cell r="P3664">
            <v>149000</v>
          </cell>
          <cell r="T3664" t="str">
            <v>Bueno</v>
          </cell>
          <cell r="U3664" t="str">
            <v>N/T</v>
          </cell>
        </row>
        <row r="3665">
          <cell r="J3665" t="str">
            <v>42-05-02-01-3657</v>
          </cell>
          <cell r="L3665" t="str">
            <v>42-05-02-01-3657</v>
          </cell>
          <cell r="M3665" t="str">
            <v>Mesa Trabajo de Manos Con Juego de Pesas y poleas</v>
          </cell>
          <cell r="O3665" t="str">
            <v>EQUIPOS CLINICOS</v>
          </cell>
          <cell r="P3665">
            <v>249000</v>
          </cell>
          <cell r="T3665" t="str">
            <v>Bueno</v>
          </cell>
          <cell r="U3665" t="str">
            <v>N/T</v>
          </cell>
        </row>
        <row r="3666">
          <cell r="J3666" t="str">
            <v>42-05-02-01-3658</v>
          </cell>
          <cell r="L3666" t="str">
            <v>42-05-02-01-3658</v>
          </cell>
          <cell r="M3666" t="str">
            <v>Carro Andador Neurologico Rojo 04 Ruedas Chico</v>
          </cell>
          <cell r="O3666" t="str">
            <v>EQUIPOS CLINICOS</v>
          </cell>
          <cell r="P3666">
            <v>59990</v>
          </cell>
          <cell r="T3666" t="str">
            <v>Bueno</v>
          </cell>
          <cell r="U3666" t="str">
            <v>N/T</v>
          </cell>
        </row>
        <row r="3667">
          <cell r="J3667" t="str">
            <v>42-05-02-01-3659</v>
          </cell>
          <cell r="L3667" t="str">
            <v>42-05-02-01-3659</v>
          </cell>
          <cell r="M3667" t="str">
            <v>Carro Andador Paseo Negro / Morado 04 Ruedas Con Parrilla</v>
          </cell>
          <cell r="O3667" t="str">
            <v>EQUIPOS CLINICOS</v>
          </cell>
          <cell r="P3667">
            <v>49990</v>
          </cell>
          <cell r="T3667" t="str">
            <v>Bueno</v>
          </cell>
          <cell r="U3667" t="str">
            <v>N/T</v>
          </cell>
        </row>
        <row r="3668">
          <cell r="J3668" t="str">
            <v>42-05-02-01-3660</v>
          </cell>
          <cell r="L3668" t="str">
            <v>42-05-02-01-3660</v>
          </cell>
          <cell r="M3668" t="str">
            <v>Carro Andador Neurologico Rojo 04 Ruedas con Correa Sugesion Pelvica Grande</v>
          </cell>
          <cell r="O3668" t="str">
            <v>EQUIPOS CLINICOS</v>
          </cell>
          <cell r="P3668">
            <v>69990</v>
          </cell>
          <cell r="T3668" t="str">
            <v>Bueno</v>
          </cell>
          <cell r="U3668" t="str">
            <v>N/T</v>
          </cell>
        </row>
        <row r="3669">
          <cell r="J3669" t="str">
            <v>42-05-02-01-3661</v>
          </cell>
          <cell r="L3669" t="str">
            <v>42-05-02-01-3661</v>
          </cell>
          <cell r="M3669" t="str">
            <v xml:space="preserve">Silla de Ruedas Neurologica Negra </v>
          </cell>
          <cell r="O3669" t="str">
            <v>EQUIPOS CLINICOS</v>
          </cell>
          <cell r="P3669">
            <v>279000</v>
          </cell>
          <cell r="T3669" t="str">
            <v>Bueno</v>
          </cell>
          <cell r="U3669" t="str">
            <v>N/T</v>
          </cell>
        </row>
        <row r="3670">
          <cell r="J3670" t="str">
            <v>42-05-02-01-3662</v>
          </cell>
          <cell r="L3670" t="str">
            <v>42-05-02-01-3662</v>
          </cell>
          <cell r="M3670" t="str">
            <v>Silla de Ruedas Standard Negra</v>
          </cell>
          <cell r="O3670" t="str">
            <v>EQUIPOS CLINICOS</v>
          </cell>
          <cell r="P3670">
            <v>89990</v>
          </cell>
          <cell r="T3670" t="str">
            <v>Bueno</v>
          </cell>
          <cell r="U3670" t="str">
            <v>N/T</v>
          </cell>
        </row>
        <row r="3671">
          <cell r="J3671" t="str">
            <v>42-05-02-01-3663</v>
          </cell>
          <cell r="L3671" t="str">
            <v>42-05-02-01-3663</v>
          </cell>
          <cell r="M3671" t="str">
            <v xml:space="preserve">Baston Neurologico 04 Puntas </v>
          </cell>
          <cell r="O3671" t="str">
            <v>EQUIPOS CLINICOS</v>
          </cell>
          <cell r="P3671">
            <v>29990</v>
          </cell>
          <cell r="T3671" t="str">
            <v>Bueno</v>
          </cell>
          <cell r="U3671" t="str">
            <v>N/T</v>
          </cell>
        </row>
        <row r="3672">
          <cell r="J3672" t="str">
            <v>FN-05-02-01-3664</v>
          </cell>
          <cell r="L3672" t="str">
            <v>FN-05-02-01-3664</v>
          </cell>
          <cell r="M3672" t="str">
            <v>Colchoneta Negra 80 x 05 CM</v>
          </cell>
          <cell r="O3672" t="str">
            <v>EQUIPOS CLINICOS FUNGIBLE / NOMINABLE</v>
          </cell>
          <cell r="P3672">
            <v>39990</v>
          </cell>
          <cell r="T3672" t="str">
            <v>Bueno</v>
          </cell>
          <cell r="U3672" t="str">
            <v>N/T</v>
          </cell>
        </row>
        <row r="3673">
          <cell r="J3673" t="str">
            <v>42-05-02-01-3665</v>
          </cell>
          <cell r="L3673" t="str">
            <v>42-05-02-01-3665</v>
          </cell>
          <cell r="M3673" t="str">
            <v>Colchoneta Negra 1.80 x 05 CM</v>
          </cell>
          <cell r="O3673" t="str">
            <v>EQUIPOS CLINICOS</v>
          </cell>
          <cell r="P3673">
            <v>45990</v>
          </cell>
          <cell r="T3673" t="str">
            <v>Bueno</v>
          </cell>
          <cell r="U3673" t="str">
            <v>N/T</v>
          </cell>
        </row>
        <row r="3674">
          <cell r="J3674" t="str">
            <v>42-05-02-01-3666</v>
          </cell>
          <cell r="L3674" t="str">
            <v>42-05-02-01-3666</v>
          </cell>
          <cell r="M3674" t="str">
            <v>Set Pesas 4 de 3KG; 9 de 1KG; 4 de 0.5KG; 2 de 2KG; 4 de 3KG</v>
          </cell>
          <cell r="O3674" t="str">
            <v>EQUIPOS CLINICOS</v>
          </cell>
          <cell r="P3674">
            <v>65990</v>
          </cell>
          <cell r="T3674" t="str">
            <v>Bueno</v>
          </cell>
          <cell r="U3674" t="str">
            <v>N/T</v>
          </cell>
        </row>
        <row r="3675">
          <cell r="J3675" t="str">
            <v>42-04-07-00-3667</v>
          </cell>
          <cell r="L3675" t="str">
            <v>42-04-07-00-3667</v>
          </cell>
          <cell r="M3675" t="str">
            <v>Lavamanos con Pedestal Loza Blanco C/Llave Monomando</v>
          </cell>
          <cell r="O3675" t="str">
            <v>OTROS</v>
          </cell>
          <cell r="P3675">
            <v>11000</v>
          </cell>
          <cell r="T3675" t="str">
            <v>Bueno</v>
          </cell>
          <cell r="U3675" t="str">
            <v>N/T</v>
          </cell>
        </row>
        <row r="3676">
          <cell r="J3676" t="str">
            <v>42-05-02-01-3668</v>
          </cell>
          <cell r="L3676" t="str">
            <v>42-05-02-01-3668</v>
          </cell>
          <cell r="M3676" t="str">
            <v>Mesa Gris Metalica 02 Compartimientos</v>
          </cell>
          <cell r="O3676" t="str">
            <v>EQUIPOS CLINICOS</v>
          </cell>
          <cell r="P3676">
            <v>49990</v>
          </cell>
          <cell r="T3676" t="str">
            <v>Bueno</v>
          </cell>
          <cell r="U3676" t="str">
            <v>N/T</v>
          </cell>
        </row>
        <row r="3677">
          <cell r="J3677" t="str">
            <v>42-04-07-00-3669</v>
          </cell>
          <cell r="L3677" t="str">
            <v>42-04-07-00-3669</v>
          </cell>
          <cell r="M3677" t="str">
            <v>Dispensador Jabon PISA</v>
          </cell>
          <cell r="O3677" t="str">
            <v>OTROS</v>
          </cell>
          <cell r="P3677">
            <v>17000</v>
          </cell>
          <cell r="T3677" t="str">
            <v>Bueno</v>
          </cell>
          <cell r="U3677" t="str">
            <v>PISA</v>
          </cell>
        </row>
        <row r="3678">
          <cell r="J3678" t="str">
            <v>FN-04-07-00-3670</v>
          </cell>
          <cell r="L3678" t="str">
            <v>FN-04-07-00-3670</v>
          </cell>
          <cell r="M3678" t="str">
            <v>Porta Toallas TORK</v>
          </cell>
          <cell r="O3678" t="str">
            <v>OTROS FUNGIBLE / NOMINABLE</v>
          </cell>
          <cell r="P3678">
            <v>17000</v>
          </cell>
          <cell r="T3678" t="str">
            <v>Bueno</v>
          </cell>
          <cell r="U3678" t="str">
            <v>TORK</v>
          </cell>
        </row>
        <row r="3679">
          <cell r="J3679" t="str">
            <v>42-05-02-02-3671</v>
          </cell>
          <cell r="L3679" t="str">
            <v>42-05-02-02-3671</v>
          </cell>
          <cell r="M3679" t="str">
            <v>Tetera Aluminio 03 LT.</v>
          </cell>
          <cell r="O3679" t="str">
            <v>EQUIPOS DE COCINA</v>
          </cell>
          <cell r="P3679">
            <v>22900</v>
          </cell>
          <cell r="T3679" t="str">
            <v>Bueno</v>
          </cell>
          <cell r="U3679" t="str">
            <v>N/T</v>
          </cell>
        </row>
        <row r="3680">
          <cell r="J3680" t="str">
            <v>42-04-07-00-3672</v>
          </cell>
          <cell r="L3680" t="str">
            <v>42-04-07-00-3672</v>
          </cell>
          <cell r="M3680" t="str">
            <v>Porta Toallas TORK</v>
          </cell>
          <cell r="O3680" t="str">
            <v>OTROS</v>
          </cell>
          <cell r="P3680">
            <v>17000</v>
          </cell>
          <cell r="T3680" t="str">
            <v>Bueno</v>
          </cell>
          <cell r="U3680" t="str">
            <v>TORK</v>
          </cell>
        </row>
        <row r="3681">
          <cell r="J3681" t="str">
            <v>42-05-02-01-3673</v>
          </cell>
          <cell r="L3681" t="str">
            <v>42-05-02-01-3673</v>
          </cell>
          <cell r="M3681" t="str">
            <v>Test Laminas de Imágenes (Para Niños)</v>
          </cell>
          <cell r="O3681" t="str">
            <v>EQUIPOS CLINICOS</v>
          </cell>
          <cell r="P3681">
            <v>19900</v>
          </cell>
          <cell r="T3681" t="str">
            <v>Bueno</v>
          </cell>
          <cell r="U3681" t="str">
            <v>N/T</v>
          </cell>
        </row>
        <row r="3682">
          <cell r="J3682" t="str">
            <v>42-04-07-00-3674</v>
          </cell>
          <cell r="L3682" t="str">
            <v>42-04-07-00-3674</v>
          </cell>
          <cell r="M3682" t="str">
            <v>Caja Set Jueguetes Niño Varios</v>
          </cell>
          <cell r="O3682" t="str">
            <v>OTROS</v>
          </cell>
          <cell r="P3682">
            <v>20000</v>
          </cell>
          <cell r="T3682" t="str">
            <v>Bueno</v>
          </cell>
          <cell r="U3682" t="str">
            <v>N/T</v>
          </cell>
        </row>
        <row r="3683">
          <cell r="J3683" t="str">
            <v>42-05-01-01-3675</v>
          </cell>
          <cell r="L3683" t="str">
            <v>42-05-01-01-3675</v>
          </cell>
          <cell r="M3683" t="str">
            <v>Caja Disketera 50 Unidades  3 ½</v>
          </cell>
          <cell r="O3683" t="str">
            <v>EQUIPO DE OFICINA</v>
          </cell>
          <cell r="P3683">
            <v>6000</v>
          </cell>
          <cell r="T3683" t="str">
            <v>Regular</v>
          </cell>
          <cell r="U3683" t="str">
            <v>N/T</v>
          </cell>
        </row>
        <row r="3684">
          <cell r="J3684" t="str">
            <v>42-05-01-01-3676</v>
          </cell>
          <cell r="L3684" t="str">
            <v>42-05-01-01-3676</v>
          </cell>
          <cell r="M3684" t="str">
            <v>Porta Scotch Grande Gris Isofit</v>
          </cell>
          <cell r="O3684" t="str">
            <v>EQUIPO DE OFICINA</v>
          </cell>
          <cell r="P3684">
            <v>4500</v>
          </cell>
          <cell r="T3684" t="str">
            <v>Bueno</v>
          </cell>
          <cell r="U3684" t="str">
            <v>Isofit</v>
          </cell>
        </row>
        <row r="3685">
          <cell r="J3685" t="str">
            <v>42-04-07-00-3677</v>
          </cell>
          <cell r="L3685" t="str">
            <v>42-04-07-00-3677</v>
          </cell>
          <cell r="M3685" t="str">
            <v>Mueble Melamina Blanco 8 puertas 2 cajones</v>
          </cell>
          <cell r="O3685" t="str">
            <v>OTROS</v>
          </cell>
          <cell r="P3685">
            <v>249000</v>
          </cell>
          <cell r="T3685" t="str">
            <v>Bueno</v>
          </cell>
          <cell r="U3685" t="str">
            <v>N/T</v>
          </cell>
        </row>
        <row r="3686">
          <cell r="J3686" t="str">
            <v>42-04-07-00-3678</v>
          </cell>
          <cell r="L3686" t="str">
            <v>42-04-07-00-3678</v>
          </cell>
          <cell r="M3686" t="str">
            <v>Dispensador Jabon Jhonsons</v>
          </cell>
          <cell r="O3686" t="str">
            <v>OTROS</v>
          </cell>
          <cell r="P3686">
            <v>4700</v>
          </cell>
          <cell r="T3686" t="str">
            <v>Bueno</v>
          </cell>
          <cell r="U3686" t="str">
            <v>Jhonsons</v>
          </cell>
        </row>
        <row r="3687">
          <cell r="J3687" t="str">
            <v>42-04-07-00-3679</v>
          </cell>
          <cell r="L3687" t="str">
            <v>42-04-07-00-3679</v>
          </cell>
          <cell r="M3687" t="str">
            <v>Mueble Melamina Blanco 4 puertas 2 cajones con Lavaplato y Llave de Combinacion</v>
          </cell>
          <cell r="O3687" t="str">
            <v>OTROS</v>
          </cell>
          <cell r="P3687">
            <v>249900</v>
          </cell>
          <cell r="T3687" t="str">
            <v>Bueno</v>
          </cell>
          <cell r="U3687" t="str">
            <v>N/T</v>
          </cell>
        </row>
        <row r="3688">
          <cell r="J3688" t="str">
            <v>42-04-07-00-3680</v>
          </cell>
          <cell r="L3688" t="str">
            <v>42-04-07-00-3680</v>
          </cell>
          <cell r="M3688" t="str">
            <v xml:space="preserve">Mural Pared Madera / Plumavit </v>
          </cell>
          <cell r="O3688" t="str">
            <v>OTROS</v>
          </cell>
          <cell r="P3688">
            <v>8990</v>
          </cell>
          <cell r="T3688" t="str">
            <v>Bueno</v>
          </cell>
          <cell r="U3688" t="str">
            <v>N/T</v>
          </cell>
        </row>
        <row r="3689">
          <cell r="J3689" t="str">
            <v>NN-06-01-00-3681</v>
          </cell>
          <cell r="L3689" t="str">
            <v>NN-06-01-00-3681</v>
          </cell>
          <cell r="M3689" t="str">
            <v>PC All in One Olidata NºS 014568-000370</v>
          </cell>
          <cell r="O3689" t="str">
            <v>EQUIPOS COMPUTACIONALES Y PERIFÉRICOS EN ARRIENDO</v>
          </cell>
          <cell r="P3689">
            <v>270000</v>
          </cell>
          <cell r="T3689" t="str">
            <v>Bueno</v>
          </cell>
          <cell r="U3689" t="str">
            <v>Olidata</v>
          </cell>
        </row>
        <row r="3690">
          <cell r="J3690" t="str">
            <v>NN-06-01-00-3682</v>
          </cell>
          <cell r="L3690" t="str">
            <v>NN-06-01-00-3682</v>
          </cell>
          <cell r="M3690" t="str">
            <v>Mouse Convencional Laser  Olidata MODEL KM-8903 Negro / Plomo</v>
          </cell>
          <cell r="O3690" t="str">
            <v>EQUIPOS COMPUTACIONALES Y PERIFÉRICOS EN ARRIENDO</v>
          </cell>
          <cell r="P3690">
            <v>4000</v>
          </cell>
          <cell r="T3690" t="str">
            <v>Bueno</v>
          </cell>
          <cell r="U3690" t="str">
            <v>Olidata</v>
          </cell>
        </row>
        <row r="3691">
          <cell r="J3691" t="str">
            <v>42-06-01-00-3683</v>
          </cell>
          <cell r="L3691" t="str">
            <v>42-06-01-00-3683</v>
          </cell>
          <cell r="M3691" t="str">
            <v>Teclado Convencional Model K3100</v>
          </cell>
          <cell r="O3691" t="str">
            <v>EQUIPOS COMPUTACIONALES Y PERIFÉRICOS</v>
          </cell>
          <cell r="P3691">
            <v>3500</v>
          </cell>
          <cell r="T3691" t="str">
            <v>Bueno</v>
          </cell>
          <cell r="U3691" t="str">
            <v>Olidata</v>
          </cell>
        </row>
        <row r="3692">
          <cell r="J3692" t="str">
            <v>42-04-03-00-3684</v>
          </cell>
          <cell r="L3692" t="str">
            <v>42-04-03-00-3684</v>
          </cell>
          <cell r="M3692" t="str">
            <v>Escritorio Para Computador color miel con cajon C/Llave y bandeja</v>
          </cell>
          <cell r="O3692" t="str">
            <v>ESCRITORIOS</v>
          </cell>
          <cell r="P3692">
            <v>79500</v>
          </cell>
          <cell r="T3692" t="str">
            <v>Bueno</v>
          </cell>
          <cell r="U3692" t="str">
            <v>N/T</v>
          </cell>
        </row>
        <row r="3693">
          <cell r="J3693" t="str">
            <v>42-05-01-01-3685</v>
          </cell>
          <cell r="L3693" t="str">
            <v>42-05-01-01-3685</v>
          </cell>
          <cell r="M3693" t="str">
            <v xml:space="preserve">Corchetera Torre Negra </v>
          </cell>
          <cell r="O3693" t="str">
            <v>EQUIPO DE OFICINA</v>
          </cell>
          <cell r="P3693">
            <v>4000</v>
          </cell>
          <cell r="T3693" t="str">
            <v>Bueno</v>
          </cell>
          <cell r="U3693" t="str">
            <v>N/T</v>
          </cell>
        </row>
        <row r="3694">
          <cell r="J3694" t="str">
            <v>42-04-05-00-3686</v>
          </cell>
          <cell r="L3694" t="str">
            <v>42-04-05-00-3686</v>
          </cell>
          <cell r="M3694" t="str">
            <v>Kardex Metalico Color Gris 2 Compartimientos</v>
          </cell>
          <cell r="O3694" t="str">
            <v>KARDEX</v>
          </cell>
          <cell r="P3694">
            <v>49990</v>
          </cell>
          <cell r="T3694" t="str">
            <v>Bueno</v>
          </cell>
          <cell r="U3694" t="str">
            <v>N/T</v>
          </cell>
        </row>
        <row r="3695">
          <cell r="J3695" t="str">
            <v>42-06-01-00-3687</v>
          </cell>
          <cell r="L3695" t="str">
            <v>42-06-01-00-3687</v>
          </cell>
          <cell r="M3695" t="str">
            <v>Teclado Convencional Model K3100</v>
          </cell>
          <cell r="O3695" t="str">
            <v>EQUIPOS COMPUTACIONALES Y PERIFÉRICOS</v>
          </cell>
          <cell r="P3695">
            <v>3500</v>
          </cell>
          <cell r="T3695" t="str">
            <v>Bueno</v>
          </cell>
          <cell r="U3695" t="str">
            <v>Olidata</v>
          </cell>
        </row>
        <row r="3696">
          <cell r="J3696" t="str">
            <v>42-04-03-00-3688</v>
          </cell>
          <cell r="L3696" t="str">
            <v>42-04-03-00-3688</v>
          </cell>
          <cell r="M3696" t="str">
            <v>Escritorio Para Computador color miel con cajon C/Llave y bandeja</v>
          </cell>
          <cell r="O3696" t="str">
            <v>ESCRITORIOS</v>
          </cell>
          <cell r="P3696">
            <v>79500</v>
          </cell>
          <cell r="T3696" t="str">
            <v>Bueno</v>
          </cell>
          <cell r="U3696" t="str">
            <v>N/T</v>
          </cell>
        </row>
        <row r="3697">
          <cell r="J3697" t="str">
            <v>42-04-02-00-3689</v>
          </cell>
          <cell r="L3697" t="str">
            <v>42-04-02-00-3689</v>
          </cell>
          <cell r="M3697" t="str">
            <v>Silla PC Color Burdeo 5 Ruedas con Apoya Brazos</v>
          </cell>
          <cell r="O3697" t="str">
            <v>SILLAS</v>
          </cell>
          <cell r="P3697">
            <v>42500</v>
          </cell>
          <cell r="T3697" t="str">
            <v>Bueno</v>
          </cell>
          <cell r="U3697" t="str">
            <v>N/T</v>
          </cell>
        </row>
        <row r="3698">
          <cell r="J3698" t="str">
            <v>42-04-07-00-3690</v>
          </cell>
          <cell r="L3698" t="str">
            <v>42-04-07-00-3690</v>
          </cell>
          <cell r="M3698" t="str">
            <v>Tarjetero Amarillo 05 Compartimientos</v>
          </cell>
          <cell r="O3698" t="str">
            <v>OTROS</v>
          </cell>
          <cell r="P3698">
            <v>5990</v>
          </cell>
          <cell r="T3698" t="str">
            <v>Bueno</v>
          </cell>
          <cell r="U3698" t="str">
            <v>N/T</v>
          </cell>
        </row>
        <row r="3699">
          <cell r="J3699" t="str">
            <v>42-04-01-00-3691</v>
          </cell>
          <cell r="L3699" t="str">
            <v>42-04-01-00-3691</v>
          </cell>
          <cell r="M3699" t="str">
            <v>Mesa Metalica Blanca 2 Compartimientos</v>
          </cell>
          <cell r="O3699" t="str">
            <v>MESAS</v>
          </cell>
          <cell r="P3699">
            <v>15990</v>
          </cell>
          <cell r="T3699" t="str">
            <v>Bueno</v>
          </cell>
          <cell r="U3699" t="str">
            <v>N/T</v>
          </cell>
        </row>
        <row r="3700">
          <cell r="J3700" t="str">
            <v>42-04-07-00-3692</v>
          </cell>
          <cell r="L3700" t="str">
            <v>42-04-07-00-3692</v>
          </cell>
          <cell r="M3700" t="str">
            <v>Basurero Metalico Café</v>
          </cell>
          <cell r="O3700" t="str">
            <v>OTROS</v>
          </cell>
          <cell r="P3700">
            <v>4000</v>
          </cell>
          <cell r="T3700" t="str">
            <v>Bueno</v>
          </cell>
          <cell r="U3700" t="str">
            <v>N/T</v>
          </cell>
        </row>
        <row r="3701">
          <cell r="J3701" t="str">
            <v>42-04-07-00-3693</v>
          </cell>
          <cell r="L3701" t="str">
            <v>42-04-07-00-3693</v>
          </cell>
          <cell r="M3701" t="str">
            <v>Portacortinas Metalico</v>
          </cell>
          <cell r="O3701" t="str">
            <v>OTROS</v>
          </cell>
          <cell r="P3701">
            <v>2500</v>
          </cell>
          <cell r="T3701" t="str">
            <v>Bueno</v>
          </cell>
          <cell r="U3701" t="str">
            <v>N/T</v>
          </cell>
        </row>
        <row r="3702">
          <cell r="J3702" t="str">
            <v>FN-04-07-00-3694</v>
          </cell>
          <cell r="L3702" t="str">
            <v>FN-04-07-00-3694</v>
          </cell>
          <cell r="M3702" t="str">
            <v>Cortinas Color Blanco Invierno</v>
          </cell>
          <cell r="O3702" t="str">
            <v>OTROS FUNGIBLE / NOMINABLE</v>
          </cell>
          <cell r="P3702">
            <v>12500</v>
          </cell>
          <cell r="T3702" t="str">
            <v>Bueno</v>
          </cell>
          <cell r="U3702" t="str">
            <v>N/T</v>
          </cell>
        </row>
        <row r="3703">
          <cell r="J3703" t="str">
            <v>42-04-02-00-3695</v>
          </cell>
          <cell r="L3703" t="str">
            <v>42-04-02-00-3695</v>
          </cell>
          <cell r="M3703" t="str">
            <v>Silla Mixta Formalita Café Claro</v>
          </cell>
          <cell r="O3703" t="str">
            <v>SILLAS</v>
          </cell>
          <cell r="P3703">
            <v>6902</v>
          </cell>
          <cell r="T3703" t="str">
            <v>Bueno</v>
          </cell>
          <cell r="U3703" t="str">
            <v>N/T</v>
          </cell>
        </row>
        <row r="3704">
          <cell r="J3704" t="str">
            <v>42-04-02-00-3696</v>
          </cell>
          <cell r="L3704" t="str">
            <v>42-04-02-00-3696</v>
          </cell>
          <cell r="M3704" t="str">
            <v>Silla Mixta Formalita Café Obscuro</v>
          </cell>
          <cell r="O3704" t="str">
            <v>SILLAS</v>
          </cell>
          <cell r="P3704">
            <v>6902</v>
          </cell>
          <cell r="T3704" t="str">
            <v>Bueno</v>
          </cell>
          <cell r="U3704" t="str">
            <v>N/T</v>
          </cell>
        </row>
        <row r="3705">
          <cell r="J3705" t="str">
            <v>42-05-02-01-3697</v>
          </cell>
          <cell r="L3705" t="str">
            <v>42-05-02-01-3697</v>
          </cell>
          <cell r="M3705" t="str">
            <v>Oftanmoscopio Blanco  Lineas Amarillas</v>
          </cell>
          <cell r="O3705" t="str">
            <v>EQUIPOS CLINICOS</v>
          </cell>
          <cell r="P3705">
            <v>139900</v>
          </cell>
          <cell r="T3705" t="str">
            <v>Bueno</v>
          </cell>
          <cell r="U3705" t="str">
            <v>N/T</v>
          </cell>
        </row>
        <row r="3706">
          <cell r="J3706" t="str">
            <v>42-04-07-00-3698</v>
          </cell>
          <cell r="L3706" t="str">
            <v>42-04-07-00-3698</v>
          </cell>
          <cell r="M3706" t="str">
            <v>Tarjetero Madera 10 Compartimientos</v>
          </cell>
          <cell r="O3706" t="str">
            <v>OTROS</v>
          </cell>
          <cell r="P3706">
            <v>6990</v>
          </cell>
          <cell r="T3706" t="str">
            <v>Bueno</v>
          </cell>
          <cell r="U3706" t="str">
            <v>N/T</v>
          </cell>
        </row>
        <row r="3707">
          <cell r="J3707" t="str">
            <v>FN-05-02-01-3699</v>
          </cell>
          <cell r="L3707" t="str">
            <v>FN-05-02-01-3699</v>
          </cell>
          <cell r="M3707" t="str">
            <v>Riñon acero inoxidable 26 cms.</v>
          </cell>
          <cell r="O3707" t="str">
            <v>EQUIPOS CLINICOS FUNGIBLE / NOMINABLE</v>
          </cell>
          <cell r="P3707">
            <v>20000</v>
          </cell>
          <cell r="T3707" t="str">
            <v>Bueno</v>
          </cell>
          <cell r="U3707" t="str">
            <v>N/T</v>
          </cell>
        </row>
        <row r="3708">
          <cell r="J3708" t="str">
            <v>42-04-07-00-3700</v>
          </cell>
          <cell r="L3708" t="str">
            <v>42-04-07-00-3700</v>
          </cell>
          <cell r="M3708" t="str">
            <v>Porta Toallas TORK</v>
          </cell>
          <cell r="O3708" t="str">
            <v>OTROS</v>
          </cell>
          <cell r="P3708">
            <v>17000</v>
          </cell>
          <cell r="T3708" t="str">
            <v>Bueno</v>
          </cell>
          <cell r="U3708" t="str">
            <v>TORK</v>
          </cell>
        </row>
        <row r="3709">
          <cell r="J3709" t="str">
            <v>42-04-07-00-3701</v>
          </cell>
          <cell r="L3709" t="str">
            <v>42-04-07-00-3701</v>
          </cell>
          <cell r="M3709" t="str">
            <v>Lavamanos con Pedestal Loza Blanco C/Llave Monomando</v>
          </cell>
          <cell r="O3709" t="str">
            <v>OTROS</v>
          </cell>
          <cell r="P3709">
            <v>11000</v>
          </cell>
          <cell r="T3709" t="str">
            <v>Bueno</v>
          </cell>
          <cell r="U3709" t="str">
            <v>N/T</v>
          </cell>
        </row>
        <row r="3710">
          <cell r="J3710" t="str">
            <v>42-04-07-00-3702</v>
          </cell>
          <cell r="L3710" t="str">
            <v>42-04-07-00-3702</v>
          </cell>
          <cell r="M3710" t="str">
            <v>Portacortinas Metalico</v>
          </cell>
          <cell r="O3710" t="str">
            <v>OTROS</v>
          </cell>
          <cell r="P3710">
            <v>2500</v>
          </cell>
          <cell r="T3710" t="str">
            <v>Bueno</v>
          </cell>
          <cell r="U3710" t="str">
            <v>N/T</v>
          </cell>
        </row>
        <row r="3711">
          <cell r="J3711" t="str">
            <v>FN-04-07-00-3703</v>
          </cell>
          <cell r="L3711" t="str">
            <v>FN-04-07-00-3703</v>
          </cell>
          <cell r="M3711" t="str">
            <v>Cortinas Color Blanco Invierno</v>
          </cell>
          <cell r="O3711" t="str">
            <v>OTROS FUNGIBLE / NOMINABLE</v>
          </cell>
          <cell r="P3711">
            <v>12500</v>
          </cell>
          <cell r="T3711" t="str">
            <v>Bueno</v>
          </cell>
          <cell r="U3711" t="str">
            <v>N/T</v>
          </cell>
        </row>
        <row r="3712">
          <cell r="J3712" t="str">
            <v>NN-06-01-00-3704</v>
          </cell>
          <cell r="L3712" t="str">
            <v>NN-06-01-00-3704</v>
          </cell>
          <cell r="M3712" t="str">
            <v>Monitor LCD 17" Olidata SNº 75L11N - 75K2372 - 018748</v>
          </cell>
          <cell r="O3712" t="str">
            <v>EQUIPOS COMPUTACIONALES Y PERIFÉRICOS EN ARRIENDO</v>
          </cell>
          <cell r="P3712">
            <v>69990</v>
          </cell>
          <cell r="T3712" t="str">
            <v>Bueno</v>
          </cell>
          <cell r="U3712" t="str">
            <v>N/T</v>
          </cell>
        </row>
        <row r="3713">
          <cell r="J3713" t="str">
            <v>42-05-01-01-3705</v>
          </cell>
          <cell r="L3713" t="str">
            <v>42-05-01-01-3705</v>
          </cell>
          <cell r="M3713" t="str">
            <v>Perforador Colon Office Negro / Gris</v>
          </cell>
          <cell r="O3713" t="str">
            <v>EQUIPO DE OFICINA</v>
          </cell>
          <cell r="P3713">
            <v>4990</v>
          </cell>
          <cell r="T3713" t="str">
            <v>Bueno</v>
          </cell>
          <cell r="U3713" t="str">
            <v>Colon</v>
          </cell>
        </row>
        <row r="3714">
          <cell r="J3714" t="str">
            <v>42-04-07-00-3706</v>
          </cell>
          <cell r="L3714" t="str">
            <v>42-04-07-00-3706</v>
          </cell>
          <cell r="M3714" t="str">
            <v>Lavamanos con Pedestal Loza Blanco C/Llave Monomando</v>
          </cell>
          <cell r="O3714" t="str">
            <v>OTROS</v>
          </cell>
          <cell r="P3714">
            <v>11000</v>
          </cell>
          <cell r="T3714" t="str">
            <v>Bueno</v>
          </cell>
          <cell r="U3714" t="str">
            <v>N/T</v>
          </cell>
        </row>
        <row r="3715">
          <cell r="J3715" t="str">
            <v>42-04-07-00-3707</v>
          </cell>
          <cell r="L3715" t="str">
            <v>42-04-07-00-3707</v>
          </cell>
          <cell r="M3715" t="str">
            <v>Dispensador Jabon Jhonsons</v>
          </cell>
          <cell r="O3715" t="str">
            <v>OTROS</v>
          </cell>
          <cell r="P3715">
            <v>4700</v>
          </cell>
          <cell r="T3715" t="str">
            <v>Bueno</v>
          </cell>
          <cell r="U3715" t="str">
            <v>Jhonsons</v>
          </cell>
        </row>
        <row r="3716">
          <cell r="J3716" t="str">
            <v>42-04-07-00-3708</v>
          </cell>
          <cell r="L3716" t="str">
            <v>42-04-07-00-3708</v>
          </cell>
          <cell r="M3716" t="str">
            <v>Porta Toallas TORK</v>
          </cell>
          <cell r="O3716" t="str">
            <v>OTROS</v>
          </cell>
          <cell r="P3716">
            <v>17000</v>
          </cell>
          <cell r="T3716" t="str">
            <v>Bueno</v>
          </cell>
          <cell r="U3716" t="str">
            <v>TORK</v>
          </cell>
        </row>
        <row r="3717">
          <cell r="J3717" t="str">
            <v>42-04-02-00-3709</v>
          </cell>
          <cell r="L3717" t="str">
            <v>42-04-02-00-3709</v>
          </cell>
          <cell r="M3717" t="str">
            <v>Silla Mixta Formalita Café Claro</v>
          </cell>
          <cell r="O3717" t="str">
            <v>SILLAS</v>
          </cell>
          <cell r="P3717">
            <v>6902</v>
          </cell>
          <cell r="T3717" t="str">
            <v>Bueno</v>
          </cell>
          <cell r="U3717" t="str">
            <v>N/T</v>
          </cell>
        </row>
        <row r="3718">
          <cell r="J3718" t="str">
            <v>42-05-02-01-3710</v>
          </cell>
          <cell r="L3718" t="str">
            <v>42-05-02-01-3710</v>
          </cell>
          <cell r="M3718" t="str">
            <v>Pesa Pediatrica SECA 10 KG</v>
          </cell>
          <cell r="O3718" t="str">
            <v>EQUIPOS CLINICOS</v>
          </cell>
          <cell r="P3718">
            <v>49990</v>
          </cell>
          <cell r="T3718" t="str">
            <v>Bueno</v>
          </cell>
          <cell r="U3718" t="str">
            <v>Seca</v>
          </cell>
        </row>
        <row r="3719">
          <cell r="J3719" t="str">
            <v>42-05-02-01-3711</v>
          </cell>
          <cell r="L3719" t="str">
            <v>42-05-02-01-3711</v>
          </cell>
          <cell r="M3719" t="str">
            <v xml:space="preserve">Podometro Madera Enchapado </v>
          </cell>
          <cell r="O3719" t="str">
            <v>EQUIPOS CLINICOS</v>
          </cell>
          <cell r="P3719">
            <v>29990</v>
          </cell>
          <cell r="T3719" t="str">
            <v>Bueno</v>
          </cell>
          <cell r="U3719" t="str">
            <v>N/T</v>
          </cell>
        </row>
        <row r="3720">
          <cell r="J3720" t="str">
            <v>42-04-07-00-3712</v>
          </cell>
          <cell r="L3720" t="str">
            <v>42-04-07-00-3712</v>
          </cell>
          <cell r="M3720" t="str">
            <v>Banquillo  Madera Blanco 4 Patas</v>
          </cell>
          <cell r="O3720" t="str">
            <v>OTROS</v>
          </cell>
          <cell r="P3720">
            <v>4990</v>
          </cell>
          <cell r="T3720" t="str">
            <v>Bueno</v>
          </cell>
          <cell r="U3720" t="str">
            <v>N/T</v>
          </cell>
        </row>
        <row r="3721">
          <cell r="J3721" t="str">
            <v>42-04-07-00-3713</v>
          </cell>
          <cell r="L3721" t="str">
            <v>42-04-07-00-3713</v>
          </cell>
          <cell r="M3721" t="str">
            <v>Portacortinas Metalico</v>
          </cell>
          <cell r="O3721" t="str">
            <v>OTROS</v>
          </cell>
          <cell r="P3721">
            <v>2500</v>
          </cell>
          <cell r="T3721" t="str">
            <v>Bueno</v>
          </cell>
          <cell r="U3721" t="str">
            <v>N/T</v>
          </cell>
        </row>
        <row r="3722">
          <cell r="J3722" t="str">
            <v>FN-04-07-00-3714</v>
          </cell>
          <cell r="L3722" t="str">
            <v>FN-04-07-00-3714</v>
          </cell>
          <cell r="M3722" t="str">
            <v>Cortinas Color Blanco Invierno</v>
          </cell>
          <cell r="O3722" t="str">
            <v>OTROS FUNGIBLE / NOMINABLE</v>
          </cell>
          <cell r="P3722">
            <v>12500</v>
          </cell>
          <cell r="T3722" t="str">
            <v>Bueno</v>
          </cell>
          <cell r="U3722" t="str">
            <v>N/T</v>
          </cell>
        </row>
        <row r="3723">
          <cell r="J3723" t="str">
            <v>42-04-07-00-3715</v>
          </cell>
          <cell r="L3723" t="str">
            <v>42-04-07-00-3715</v>
          </cell>
          <cell r="M3723" t="str">
            <v xml:space="preserve">Mural Pared Madera / Plumavit </v>
          </cell>
          <cell r="O3723" t="str">
            <v>OTROS</v>
          </cell>
          <cell r="P3723">
            <v>9990</v>
          </cell>
          <cell r="T3723" t="str">
            <v>Bueno</v>
          </cell>
          <cell r="U3723" t="str">
            <v>N/T</v>
          </cell>
        </row>
        <row r="3724">
          <cell r="J3724" t="str">
            <v>42-05-02-01-3716</v>
          </cell>
          <cell r="L3724" t="str">
            <v>42-05-02-01-3716</v>
          </cell>
          <cell r="M3724" t="str">
            <v>Esfingomanometro Portatil Negro</v>
          </cell>
          <cell r="O3724" t="str">
            <v>EQUIPOS CLINICOS</v>
          </cell>
          <cell r="P3724">
            <v>24990</v>
          </cell>
          <cell r="T3724" t="str">
            <v>Bueno</v>
          </cell>
          <cell r="U3724" t="str">
            <v>N/T</v>
          </cell>
        </row>
        <row r="3725">
          <cell r="J3725" t="str">
            <v>42-04-07-00-3717</v>
          </cell>
          <cell r="L3725" t="str">
            <v>42-04-07-00-3717</v>
          </cell>
          <cell r="M3725" t="str">
            <v>Basurero Metalico Café</v>
          </cell>
          <cell r="O3725" t="str">
            <v>OTROS</v>
          </cell>
          <cell r="P3725">
            <v>4500</v>
          </cell>
          <cell r="T3725" t="str">
            <v>Bueno</v>
          </cell>
          <cell r="U3725" t="str">
            <v>N/T</v>
          </cell>
        </row>
        <row r="3726">
          <cell r="J3726" t="str">
            <v>42-04-02-00-3718</v>
          </cell>
          <cell r="L3726" t="str">
            <v>42-04-02-00-3718</v>
          </cell>
          <cell r="M3726" t="str">
            <v>Silla Mixta Color Café Claro</v>
          </cell>
          <cell r="O3726" t="str">
            <v>SILLAS</v>
          </cell>
          <cell r="P3726">
            <v>6900</v>
          </cell>
          <cell r="T3726" t="str">
            <v>Bueno</v>
          </cell>
          <cell r="U3726" t="str">
            <v>N/T</v>
          </cell>
        </row>
        <row r="3727">
          <cell r="J3727" t="str">
            <v>42-04-07-00-3719</v>
          </cell>
          <cell r="L3727" t="str">
            <v>42-04-07-00-3719</v>
          </cell>
          <cell r="M3727" t="str">
            <v>Tarjetero Madera Color Miel 03 Compartimientos</v>
          </cell>
          <cell r="O3727" t="str">
            <v>OTROS</v>
          </cell>
          <cell r="P3727">
            <v>4990</v>
          </cell>
          <cell r="T3727" t="str">
            <v>Bueno</v>
          </cell>
          <cell r="U3727" t="str">
            <v>N/T</v>
          </cell>
        </row>
        <row r="3728">
          <cell r="J3728" t="str">
            <v>42-04-07-00-3720</v>
          </cell>
          <cell r="L3728" t="str">
            <v>42-04-07-00-3720</v>
          </cell>
          <cell r="M3728" t="str">
            <v>Dispensador Jabon PISA</v>
          </cell>
          <cell r="O3728" t="str">
            <v>OTROS</v>
          </cell>
          <cell r="P3728">
            <v>4700</v>
          </cell>
          <cell r="T3728" t="str">
            <v>Bueno</v>
          </cell>
          <cell r="U3728" t="str">
            <v>PISA</v>
          </cell>
        </row>
        <row r="3729">
          <cell r="J3729" t="str">
            <v>42-04-07-00-3721</v>
          </cell>
          <cell r="L3729" t="str">
            <v>42-04-07-00-3721</v>
          </cell>
          <cell r="M3729" t="str">
            <v>Porta Toallas TORK</v>
          </cell>
          <cell r="O3729" t="str">
            <v>OTROS</v>
          </cell>
          <cell r="P3729">
            <v>17000</v>
          </cell>
          <cell r="T3729" t="str">
            <v>Bueno</v>
          </cell>
          <cell r="U3729" t="str">
            <v>TORK</v>
          </cell>
        </row>
        <row r="3730">
          <cell r="J3730" t="str">
            <v>NN-06-01-00-3722</v>
          </cell>
          <cell r="L3730" t="str">
            <v>NN-06-01-00-3722</v>
          </cell>
          <cell r="M3730" t="str">
            <v>Monitor Olidata 17" NºS 70095-95025888-000817</v>
          </cell>
          <cell r="O3730" t="str">
            <v>EQUIPOS COMPUTACIONALES Y PERIFÉRICOS EN ARRIENDO</v>
          </cell>
          <cell r="P3730">
            <v>14000</v>
          </cell>
          <cell r="T3730" t="str">
            <v>Bueno</v>
          </cell>
          <cell r="U3730" t="str">
            <v>Olidata</v>
          </cell>
        </row>
        <row r="3731">
          <cell r="J3731" t="str">
            <v>NN-06-01-00-3723</v>
          </cell>
          <cell r="L3731" t="str">
            <v>NN-06-01-00-3723</v>
          </cell>
          <cell r="M3731" t="str">
            <v>Computador CPU Olidata NºS 013433 - 000061</v>
          </cell>
          <cell r="O3731" t="str">
            <v>EQUIPOS COMPUTACIONALES Y PERIFÉRICOS EN ARRIENDO</v>
          </cell>
          <cell r="P3731">
            <v>230000</v>
          </cell>
          <cell r="T3731" t="str">
            <v>Bueno</v>
          </cell>
          <cell r="U3731" t="str">
            <v>OLIDATA</v>
          </cell>
        </row>
        <row r="3732">
          <cell r="J3732" t="str">
            <v>NN-06-01-00-3724</v>
          </cell>
          <cell r="L3732" t="str">
            <v>NN-06-01-00-3724</v>
          </cell>
          <cell r="M3732" t="str">
            <v>Mouse Convencional Laser  Olidata MODEL KM-8920</v>
          </cell>
          <cell r="O3732" t="str">
            <v>EQUIPOS COMPUTACIONALES Y PERIFÉRICOS EN ARRIENDO</v>
          </cell>
          <cell r="P3732">
            <v>4000</v>
          </cell>
          <cell r="T3732" t="str">
            <v>Bueno</v>
          </cell>
          <cell r="U3732" t="str">
            <v>OLIDATA</v>
          </cell>
        </row>
        <row r="3733">
          <cell r="J3733" t="str">
            <v>42-06-01-00-3725</v>
          </cell>
          <cell r="L3733" t="str">
            <v>42-06-01-00-3725</v>
          </cell>
          <cell r="M3733" t="str">
            <v>Teclado Model K3100</v>
          </cell>
          <cell r="O3733" t="str">
            <v>EQUIPOS COMPUTACIONALES Y PERIFÉRICOS</v>
          </cell>
          <cell r="P3733">
            <v>3500</v>
          </cell>
          <cell r="T3733" t="str">
            <v>Bueno</v>
          </cell>
          <cell r="U3733" t="str">
            <v>OLIDATA</v>
          </cell>
        </row>
        <row r="3734">
          <cell r="J3734" t="str">
            <v>42-05-02-01-3726</v>
          </cell>
          <cell r="L3734" t="str">
            <v>42-05-02-01-3726</v>
          </cell>
          <cell r="M3734" t="str">
            <v>Camilla Metalica Blanca Ajustable 4 Ruedas Colchon Cuero Café</v>
          </cell>
          <cell r="O3734" t="str">
            <v>EQUIPOS CLINICOS</v>
          </cell>
          <cell r="P3734">
            <v>35990</v>
          </cell>
          <cell r="T3734" t="str">
            <v>Bueno</v>
          </cell>
          <cell r="U3734" t="str">
            <v>N/T</v>
          </cell>
        </row>
        <row r="3735">
          <cell r="J3735" t="str">
            <v>NN-06-01-00-3727</v>
          </cell>
          <cell r="L3735" t="str">
            <v>NN-06-01-00-3727</v>
          </cell>
          <cell r="M3735" t="str">
            <v>Monitor LCD 17" Olidata SNº 75L11N - 008025</v>
          </cell>
          <cell r="O3735" t="str">
            <v>EQUIPOS COMPUTACIONALES Y PERIFÉRICOS EN ARRIENDO</v>
          </cell>
          <cell r="P3735">
            <v>14000</v>
          </cell>
          <cell r="T3735" t="str">
            <v>Bueno</v>
          </cell>
          <cell r="U3735" t="str">
            <v>Olidata</v>
          </cell>
        </row>
        <row r="3736">
          <cell r="J3736" t="str">
            <v>42-05-01-01-3728</v>
          </cell>
          <cell r="L3736" t="str">
            <v>42-05-01-01-3728</v>
          </cell>
          <cell r="M3736" t="str">
            <v>Citófono/ teléfono marca Nortel Network, Modelo 7000</v>
          </cell>
          <cell r="O3736" t="str">
            <v>EQUIPO DE OFICINA</v>
          </cell>
          <cell r="P3736">
            <v>36000</v>
          </cell>
          <cell r="T3736" t="str">
            <v>Bueno</v>
          </cell>
          <cell r="U3736" t="str">
            <v>Nortel Network</v>
          </cell>
        </row>
        <row r="3737">
          <cell r="J3737" t="str">
            <v>NN-06-01-00-3729</v>
          </cell>
          <cell r="L3737" t="str">
            <v>NN-06-01-00-3729</v>
          </cell>
          <cell r="M3737" t="str">
            <v>Teclado Convencional Olidata Model K3100</v>
          </cell>
          <cell r="O3737" t="str">
            <v>EQUIPOS COMPUTACIONALES Y PERIFÉRICOS EN ARRIENDO</v>
          </cell>
          <cell r="P3737">
            <v>3000</v>
          </cell>
          <cell r="T3737" t="str">
            <v>Bueno</v>
          </cell>
          <cell r="U3737" t="str">
            <v>Olidata</v>
          </cell>
        </row>
        <row r="3738">
          <cell r="J3738" t="str">
            <v>42-04-07-00-3730</v>
          </cell>
          <cell r="L3738" t="str">
            <v>42-04-07-00-3730</v>
          </cell>
          <cell r="M3738" t="str">
            <v>Mural Madera Plumavit Recubierto Verde 70X100</v>
          </cell>
          <cell r="O3738" t="str">
            <v>OTROS</v>
          </cell>
          <cell r="P3738">
            <v>9990</v>
          </cell>
          <cell r="T3738" t="str">
            <v>Bueno</v>
          </cell>
          <cell r="U3738" t="str">
            <v>N/T</v>
          </cell>
        </row>
        <row r="3739">
          <cell r="J3739" t="str">
            <v>42-04-07-00-3731</v>
          </cell>
          <cell r="L3739" t="str">
            <v>42-04-07-00-3731</v>
          </cell>
          <cell r="M3739" t="str">
            <v>Lavamanos con Pedestal Loza Blanco C/Llave Monomando</v>
          </cell>
          <cell r="O3739" t="str">
            <v>OTROS</v>
          </cell>
          <cell r="P3739">
            <v>11000</v>
          </cell>
          <cell r="T3739" t="str">
            <v>Bueno</v>
          </cell>
          <cell r="U3739" t="str">
            <v>N/T</v>
          </cell>
        </row>
        <row r="3740">
          <cell r="J3740" t="str">
            <v>42-04-07-00-3732</v>
          </cell>
          <cell r="L3740" t="str">
            <v>42-04-07-00-3732</v>
          </cell>
          <cell r="M3740" t="str">
            <v>Basurero Blanco Plastico (BIN)</v>
          </cell>
          <cell r="O3740" t="str">
            <v>OTROS</v>
          </cell>
          <cell r="P3740">
            <v>4000</v>
          </cell>
          <cell r="T3740" t="str">
            <v>Bueno</v>
          </cell>
          <cell r="U3740" t="str">
            <v>N/T</v>
          </cell>
        </row>
        <row r="3741">
          <cell r="J3741" t="str">
            <v>42-05-02-01-3733</v>
          </cell>
          <cell r="L3741" t="str">
            <v>42-05-02-01-3733</v>
          </cell>
          <cell r="M3741" t="str">
            <v>Escabel Mixto Plomo / Negro 02 Peldaños</v>
          </cell>
          <cell r="O3741" t="str">
            <v>EQUIPOS CLINICOS</v>
          </cell>
          <cell r="P3741">
            <v>17000</v>
          </cell>
          <cell r="T3741" t="str">
            <v>Bueno</v>
          </cell>
          <cell r="U3741" t="str">
            <v>N/T</v>
          </cell>
        </row>
        <row r="3742">
          <cell r="J3742" t="str">
            <v>42-04-07-00-3734</v>
          </cell>
          <cell r="L3742" t="str">
            <v>42-04-07-00-3734</v>
          </cell>
          <cell r="M3742" t="str">
            <v>Dispensador Jabon PISA</v>
          </cell>
          <cell r="O3742" t="str">
            <v>OTROS</v>
          </cell>
          <cell r="P3742">
            <v>4700</v>
          </cell>
          <cell r="T3742" t="str">
            <v>Bueno</v>
          </cell>
          <cell r="U3742" t="str">
            <v>PISA</v>
          </cell>
        </row>
        <row r="3743">
          <cell r="J3743" t="str">
            <v>42-04-07-00-3735</v>
          </cell>
          <cell r="L3743" t="str">
            <v>42-04-07-00-3735</v>
          </cell>
          <cell r="M3743" t="str">
            <v>Porta cortinas metálico</v>
          </cell>
          <cell r="O3743" t="str">
            <v>OTROS</v>
          </cell>
          <cell r="P3743">
            <v>2500</v>
          </cell>
          <cell r="T3743" t="str">
            <v>Bueno</v>
          </cell>
          <cell r="U3743" t="str">
            <v>N/T</v>
          </cell>
        </row>
        <row r="3744">
          <cell r="J3744" t="str">
            <v>FN-04-07-00-3736</v>
          </cell>
          <cell r="L3744" t="str">
            <v>FN-04-07-00-3736</v>
          </cell>
          <cell r="M3744" t="str">
            <v>Cortinas verde musgo</v>
          </cell>
          <cell r="O3744" t="str">
            <v>OTROS FUNGIBLE / NOMINABLE</v>
          </cell>
          <cell r="P3744">
            <v>12500</v>
          </cell>
          <cell r="T3744" t="str">
            <v>Bueno</v>
          </cell>
          <cell r="U3744" t="str">
            <v>N/T</v>
          </cell>
        </row>
        <row r="3745">
          <cell r="J3745" t="str">
            <v>42-04-07-00-3737</v>
          </cell>
          <cell r="L3745" t="str">
            <v>42-04-07-00-3737</v>
          </cell>
          <cell r="M3745" t="str">
            <v>Papelero Plastico Plomo Con Tapa</v>
          </cell>
          <cell r="O3745" t="str">
            <v>OTROS</v>
          </cell>
          <cell r="P3745">
            <v>4000</v>
          </cell>
          <cell r="T3745" t="str">
            <v>Bueno</v>
          </cell>
          <cell r="U3745" t="str">
            <v>N/T</v>
          </cell>
        </row>
        <row r="3746">
          <cell r="J3746" t="str">
            <v>42-05-02-01-3738</v>
          </cell>
          <cell r="L3746" t="str">
            <v>42-05-02-01-3738</v>
          </cell>
          <cell r="M3746" t="str">
            <v>Carro Metalico Curaciones 2 Cajones 1 Compartimiento; Tipo Mesa Blanco / Verde</v>
          </cell>
          <cell r="O3746" t="str">
            <v>EQUIPOS CLINICOS</v>
          </cell>
          <cell r="P3746">
            <v>45990</v>
          </cell>
          <cell r="T3746" t="str">
            <v>Bueno</v>
          </cell>
          <cell r="U3746" t="str">
            <v>N/T</v>
          </cell>
        </row>
        <row r="3747">
          <cell r="J3747" t="str">
            <v>42-04-07-00-3739</v>
          </cell>
          <cell r="L3747" t="str">
            <v>42-04-07-00-3739</v>
          </cell>
          <cell r="M3747" t="str">
            <v>Lavamanos con Pedestal Loza Blanco C/Llave Monomando</v>
          </cell>
          <cell r="O3747" t="str">
            <v>OTROS</v>
          </cell>
          <cell r="P3747">
            <v>11000</v>
          </cell>
          <cell r="T3747" t="str">
            <v>Bueno</v>
          </cell>
          <cell r="U3747" t="str">
            <v>N/T</v>
          </cell>
        </row>
        <row r="3748">
          <cell r="J3748" t="str">
            <v>42-04-07-00-3740</v>
          </cell>
          <cell r="L3748" t="str">
            <v>42-04-07-00-3740</v>
          </cell>
          <cell r="M3748" t="str">
            <v>Porta Toallas TORK</v>
          </cell>
          <cell r="O3748" t="str">
            <v>OTROS</v>
          </cell>
          <cell r="P3748">
            <v>17000</v>
          </cell>
          <cell r="T3748" t="str">
            <v>Bueno</v>
          </cell>
          <cell r="U3748" t="str">
            <v>N/T</v>
          </cell>
        </row>
        <row r="3749">
          <cell r="J3749" t="str">
            <v>42-04-07-00-3741</v>
          </cell>
          <cell r="L3749" t="str">
            <v>42-04-07-00-3741</v>
          </cell>
          <cell r="M3749" t="str">
            <v>Dispensador Jabon PISA</v>
          </cell>
          <cell r="O3749" t="str">
            <v>OTROS</v>
          </cell>
          <cell r="P3749">
            <v>4500</v>
          </cell>
          <cell r="T3749" t="str">
            <v>Bueno</v>
          </cell>
          <cell r="U3749" t="str">
            <v>N/T</v>
          </cell>
        </row>
        <row r="3750">
          <cell r="J3750" t="str">
            <v>42-05-01-01-3742</v>
          </cell>
          <cell r="L3750" t="str">
            <v>42-05-01-01-3742</v>
          </cell>
          <cell r="M3750" t="str">
            <v xml:space="preserve">Corchetera Torre Negra </v>
          </cell>
          <cell r="O3750" t="str">
            <v>EQUIPO DE OFICINA</v>
          </cell>
          <cell r="P3750">
            <v>4600</v>
          </cell>
          <cell r="T3750" t="str">
            <v>Bueno</v>
          </cell>
          <cell r="U3750" t="str">
            <v>N/T</v>
          </cell>
        </row>
        <row r="3751">
          <cell r="J3751" t="str">
            <v>42-05-02-01-3743</v>
          </cell>
          <cell r="L3751" t="str">
            <v>42-05-02-01-3743</v>
          </cell>
          <cell r="M3751" t="str">
            <v xml:space="preserve">Podometro Madera Pediatrico Enchapado </v>
          </cell>
          <cell r="O3751" t="str">
            <v>EQUIPOS CLINICOS</v>
          </cell>
          <cell r="P3751">
            <v>9990</v>
          </cell>
          <cell r="T3751" t="str">
            <v>Bueno</v>
          </cell>
          <cell r="U3751" t="str">
            <v>N/T</v>
          </cell>
        </row>
        <row r="3752">
          <cell r="J3752" t="str">
            <v>NN-06-01-00-3744</v>
          </cell>
          <cell r="L3752" t="str">
            <v>NN-06-01-00-3744</v>
          </cell>
          <cell r="M3752" t="str">
            <v>Teclado Olidata Model K3100</v>
          </cell>
          <cell r="O3752" t="str">
            <v>EQUIPOS COMPUTACIONALES Y PERIFÉRICOS EN ARRIENDO</v>
          </cell>
          <cell r="P3752">
            <v>3000</v>
          </cell>
          <cell r="T3752" t="str">
            <v>Bueno</v>
          </cell>
          <cell r="U3752" t="str">
            <v>Olidata</v>
          </cell>
        </row>
        <row r="3753">
          <cell r="J3753" t="str">
            <v>42-04-07-00-3745</v>
          </cell>
          <cell r="L3753" t="str">
            <v>42-04-07-00-3745</v>
          </cell>
          <cell r="M3753" t="str">
            <v>Papelero Plastico Con Tapa Plomo</v>
          </cell>
          <cell r="O3753" t="str">
            <v>OTROS</v>
          </cell>
          <cell r="P3753">
            <v>4000</v>
          </cell>
          <cell r="T3753" t="str">
            <v>Bueno</v>
          </cell>
          <cell r="U3753" t="str">
            <v>N/T</v>
          </cell>
        </row>
        <row r="3754">
          <cell r="J3754" t="str">
            <v>42-04-07-00-3746</v>
          </cell>
          <cell r="L3754" t="str">
            <v>42-04-07-00-3746</v>
          </cell>
          <cell r="M3754" t="str">
            <v>Papelero Plastico café</v>
          </cell>
          <cell r="O3754" t="str">
            <v>OTROS</v>
          </cell>
          <cell r="P3754">
            <v>4000</v>
          </cell>
          <cell r="T3754" t="str">
            <v>Bueno</v>
          </cell>
          <cell r="U3754" t="str">
            <v>N/T</v>
          </cell>
        </row>
        <row r="3755">
          <cell r="J3755" t="str">
            <v>42-04-07-00-3747</v>
          </cell>
          <cell r="L3755" t="str">
            <v>42-04-07-00-3747</v>
          </cell>
          <cell r="M3755" t="str">
            <v>Porta Toallas TORK</v>
          </cell>
          <cell r="O3755" t="str">
            <v>OTROS</v>
          </cell>
          <cell r="P3755">
            <v>17000</v>
          </cell>
          <cell r="T3755" t="str">
            <v>Bueno</v>
          </cell>
          <cell r="U3755" t="str">
            <v>TORK</v>
          </cell>
        </row>
        <row r="3756">
          <cell r="J3756" t="str">
            <v>42-04-07-00-3748</v>
          </cell>
          <cell r="L3756" t="str">
            <v>42-04-07-00-3748</v>
          </cell>
          <cell r="M3756" t="str">
            <v>Porta cortinas metálico</v>
          </cell>
          <cell r="O3756" t="str">
            <v>OTROS</v>
          </cell>
          <cell r="P3756">
            <v>2500</v>
          </cell>
          <cell r="T3756" t="str">
            <v>Bueno</v>
          </cell>
          <cell r="U3756" t="str">
            <v>N/T</v>
          </cell>
        </row>
        <row r="3757">
          <cell r="J3757" t="str">
            <v>FN-04-07-00-3749</v>
          </cell>
          <cell r="L3757" t="str">
            <v>FN-04-07-00-3749</v>
          </cell>
          <cell r="M3757" t="str">
            <v>Cortinas Blanco Invierno</v>
          </cell>
          <cell r="O3757" t="str">
            <v>OTROS FUNGIBLE / NOMINABLE</v>
          </cell>
          <cell r="P3757">
            <v>12500</v>
          </cell>
          <cell r="T3757" t="str">
            <v>Bueno</v>
          </cell>
          <cell r="U3757" t="str">
            <v>N/T</v>
          </cell>
        </row>
        <row r="3758">
          <cell r="J3758" t="str">
            <v>42-04-07-00-3750</v>
          </cell>
          <cell r="L3758" t="str">
            <v>42-04-07-00-3750</v>
          </cell>
          <cell r="M3758" t="str">
            <v>Dispensador Jabon PISA</v>
          </cell>
          <cell r="O3758" t="str">
            <v>OTROS</v>
          </cell>
          <cell r="P3758">
            <v>4700</v>
          </cell>
          <cell r="T3758" t="str">
            <v>Bueno</v>
          </cell>
          <cell r="U3758" t="str">
            <v>PISA</v>
          </cell>
        </row>
        <row r="3759">
          <cell r="J3759" t="str">
            <v>42-04-07-00-3751</v>
          </cell>
          <cell r="L3759" t="str">
            <v>42-04-07-00-3751</v>
          </cell>
          <cell r="M3759" t="str">
            <v>Lavamanos con Pedestal Loza Blanco C/Llave Monomando</v>
          </cell>
          <cell r="O3759" t="str">
            <v>OTROS</v>
          </cell>
          <cell r="P3759">
            <v>11000</v>
          </cell>
          <cell r="T3759" t="str">
            <v>Bueno</v>
          </cell>
          <cell r="U3759" t="str">
            <v>N/T</v>
          </cell>
        </row>
        <row r="3760">
          <cell r="J3760" t="str">
            <v>42-04-07-00-3752</v>
          </cell>
          <cell r="L3760" t="str">
            <v>42-04-07-00-3752</v>
          </cell>
          <cell r="M3760" t="str">
            <v>Separador Documentos Madera 4 Compartimientos Color Nogal</v>
          </cell>
          <cell r="O3760" t="str">
            <v>OTROS</v>
          </cell>
          <cell r="P3760">
            <v>6990</v>
          </cell>
          <cell r="T3760" t="str">
            <v>Bueno</v>
          </cell>
          <cell r="U3760" t="str">
            <v>N/T</v>
          </cell>
        </row>
        <row r="3761">
          <cell r="J3761" t="str">
            <v>42-05-01-01-3753</v>
          </cell>
          <cell r="L3761" t="str">
            <v>42-05-01-01-3753</v>
          </cell>
          <cell r="M3761" t="str">
            <v xml:space="preserve">Corchetera Torre Negra </v>
          </cell>
          <cell r="O3761" t="str">
            <v>EQUIPO DE OFICINA</v>
          </cell>
          <cell r="P3761">
            <v>4000</v>
          </cell>
          <cell r="T3761" t="str">
            <v>Bueno</v>
          </cell>
          <cell r="U3761" t="str">
            <v>Torre</v>
          </cell>
        </row>
        <row r="3762">
          <cell r="J3762" t="str">
            <v>42-05-01-01-3754</v>
          </cell>
          <cell r="L3762" t="str">
            <v>42-05-01-01-3754</v>
          </cell>
          <cell r="M3762" t="str">
            <v>Perforadora Negra Sello Office</v>
          </cell>
          <cell r="O3762" t="str">
            <v>EQUIPO DE OFICINA</v>
          </cell>
          <cell r="P3762">
            <v>4500</v>
          </cell>
          <cell r="T3762" t="str">
            <v>Bueno</v>
          </cell>
          <cell r="U3762" t="str">
            <v>Sello Office</v>
          </cell>
        </row>
        <row r="3763">
          <cell r="J3763" t="str">
            <v>42-05-01-01-3755</v>
          </cell>
          <cell r="L3763" t="str">
            <v>42-05-01-01-3755</v>
          </cell>
          <cell r="M3763" t="str">
            <v>Calculadora Casio MX - 120 V 12 digits</v>
          </cell>
          <cell r="O3763" t="str">
            <v>EQUIPO DE OFICINA</v>
          </cell>
          <cell r="P3763">
            <v>5990</v>
          </cell>
          <cell r="T3763" t="str">
            <v>Bueno</v>
          </cell>
          <cell r="U3763" t="str">
            <v>Casio</v>
          </cell>
        </row>
        <row r="3764">
          <cell r="J3764" t="str">
            <v>NN-06-01-00-3756</v>
          </cell>
          <cell r="L3764" t="str">
            <v>NN-06-01-00-3756</v>
          </cell>
          <cell r="M3764" t="str">
            <v>Mouse Olidata 8920 Negro</v>
          </cell>
          <cell r="O3764" t="str">
            <v>EQUIPOS COMPUTACIONALES Y PERIFÉRICOS EN ARRIENDO</v>
          </cell>
          <cell r="P3764">
            <v>4000</v>
          </cell>
          <cell r="T3764" t="str">
            <v>Bueno</v>
          </cell>
          <cell r="U3764" t="str">
            <v>Olidata</v>
          </cell>
        </row>
        <row r="3765">
          <cell r="J3765" t="str">
            <v>NN-06-01-00-3757</v>
          </cell>
          <cell r="L3765" t="str">
            <v>NN-06-01-00-3757</v>
          </cell>
          <cell r="M3765" t="str">
            <v>Teclado Olidata Model K3100</v>
          </cell>
          <cell r="O3765" t="str">
            <v>EQUIPOS COMPUTACIONALES Y PERIFÉRICOS EN ARRIENDO</v>
          </cell>
          <cell r="P3765">
            <v>3000</v>
          </cell>
          <cell r="T3765" t="str">
            <v>Bueno</v>
          </cell>
          <cell r="U3765" t="str">
            <v>Olidata</v>
          </cell>
        </row>
        <row r="3766">
          <cell r="J3766" t="str">
            <v>NN-06-01-00-3758</v>
          </cell>
          <cell r="L3766" t="str">
            <v>NN-06-01-00-3758</v>
          </cell>
          <cell r="M3766" t="str">
            <v>Monitor TFT 17" NS 7009S-95B2230-023432</v>
          </cell>
          <cell r="O3766" t="str">
            <v>EQUIPOS COMPUTACIONALES Y PERIFÉRICOS EN ARRIENDO</v>
          </cell>
          <cell r="P3766">
            <v>14000</v>
          </cell>
          <cell r="T3766" t="str">
            <v>Bueno</v>
          </cell>
          <cell r="U3766" t="str">
            <v>Olidata</v>
          </cell>
        </row>
        <row r="3767">
          <cell r="J3767" t="str">
            <v>NN-06-01-00-3759</v>
          </cell>
          <cell r="L3767" t="str">
            <v>NN-06-01-00-3759</v>
          </cell>
          <cell r="M3767" t="str">
            <v>Computador CPU Olidata Intel Core Negro / Gris</v>
          </cell>
          <cell r="O3767" t="str">
            <v>EQUIPOS COMPUTACIONALES Y PERIFÉRICOS EN ARRIENDO</v>
          </cell>
          <cell r="P3767">
            <v>240000</v>
          </cell>
          <cell r="T3767" t="str">
            <v>Bueno</v>
          </cell>
          <cell r="U3767" t="str">
            <v>Olidata</v>
          </cell>
        </row>
        <row r="3768">
          <cell r="J3768" t="str">
            <v>42-05-01-01-3760</v>
          </cell>
          <cell r="L3768" t="str">
            <v>42-05-01-01-3760</v>
          </cell>
          <cell r="M3768" t="str">
            <v xml:space="preserve">Perforador Colon Office Negro </v>
          </cell>
          <cell r="O3768" t="str">
            <v>EQUIPO DE OFICINA</v>
          </cell>
          <cell r="P3768">
            <v>4500</v>
          </cell>
          <cell r="T3768" t="str">
            <v>Bueno</v>
          </cell>
          <cell r="U3768" t="str">
            <v>Colon</v>
          </cell>
        </row>
        <row r="3769">
          <cell r="J3769" t="str">
            <v>42-05-01-01-3761</v>
          </cell>
          <cell r="L3769" t="str">
            <v>42-05-01-01-3761</v>
          </cell>
          <cell r="M3769" t="str">
            <v>Corchetera Negra marca Torre 26/6</v>
          </cell>
          <cell r="O3769" t="str">
            <v>EQUIPO DE OFICINA</v>
          </cell>
          <cell r="P3769">
            <v>4990</v>
          </cell>
          <cell r="T3769" t="str">
            <v>Bueno</v>
          </cell>
          <cell r="U3769" t="str">
            <v>Torre</v>
          </cell>
        </row>
        <row r="3770">
          <cell r="J3770" t="str">
            <v>FN-04-07-00-3762</v>
          </cell>
          <cell r="L3770" t="str">
            <v>FN-04-07-00-3762</v>
          </cell>
          <cell r="M3770" t="str">
            <v>Cortinas color café claro</v>
          </cell>
          <cell r="O3770" t="str">
            <v>OTROS FUNGIBLE / NOMINABLE</v>
          </cell>
          <cell r="P3770">
            <v>12500</v>
          </cell>
          <cell r="T3770" t="str">
            <v>Bueno</v>
          </cell>
          <cell r="U3770" t="str">
            <v>N/T</v>
          </cell>
        </row>
        <row r="3771">
          <cell r="J3771" t="str">
            <v>42-04-07-00-3763</v>
          </cell>
          <cell r="L3771" t="str">
            <v>42-04-07-00-3763</v>
          </cell>
          <cell r="M3771" t="str">
            <v>Porta cortinas metálico</v>
          </cell>
          <cell r="O3771" t="str">
            <v>OTROS</v>
          </cell>
          <cell r="P3771">
            <v>2500</v>
          </cell>
          <cell r="T3771" t="str">
            <v>Bueno</v>
          </cell>
          <cell r="U3771" t="str">
            <v>N/T</v>
          </cell>
        </row>
        <row r="3772">
          <cell r="J3772" t="str">
            <v>42-04-07-00-3764</v>
          </cell>
          <cell r="L3772" t="str">
            <v>42-04-07-00-3764</v>
          </cell>
          <cell r="M3772" t="str">
            <v>Papelero Madera Barniz Café</v>
          </cell>
          <cell r="O3772" t="str">
            <v>OTROS</v>
          </cell>
          <cell r="P3772">
            <v>4000</v>
          </cell>
          <cell r="T3772" t="str">
            <v>Bueno</v>
          </cell>
          <cell r="U3772" t="str">
            <v>N/T</v>
          </cell>
        </row>
        <row r="3773">
          <cell r="J3773" t="str">
            <v>42-04-07-00-3765</v>
          </cell>
          <cell r="L3773" t="str">
            <v>42-04-07-00-3765</v>
          </cell>
          <cell r="M3773" t="str">
            <v>Sillon Living Chico Cañamazo con Soporte</v>
          </cell>
          <cell r="O3773" t="str">
            <v>OTROS</v>
          </cell>
          <cell r="P3773">
            <v>44990</v>
          </cell>
          <cell r="T3773" t="str">
            <v>Bueno</v>
          </cell>
          <cell r="U3773" t="str">
            <v>N/T</v>
          </cell>
        </row>
        <row r="3774">
          <cell r="J3774" t="str">
            <v>NN-06-01-00-3766</v>
          </cell>
          <cell r="L3774" t="str">
            <v>NN-06-01-00-3766</v>
          </cell>
          <cell r="M3774" t="str">
            <v>Mouse Optico Olidata 8903</v>
          </cell>
          <cell r="O3774" t="str">
            <v>EQUIPOS COMPUTACIONALES Y PERIFÉRICOS EN ARRIENDO</v>
          </cell>
          <cell r="P3774">
            <v>4000</v>
          </cell>
          <cell r="T3774" t="str">
            <v>Bueno</v>
          </cell>
          <cell r="U3774" t="str">
            <v>Olidata</v>
          </cell>
        </row>
        <row r="3775">
          <cell r="J3775" t="str">
            <v>NN-06-01-00-3767</v>
          </cell>
          <cell r="L3775" t="str">
            <v>NN-06-01-00-3767</v>
          </cell>
          <cell r="M3775" t="str">
            <v>Teclado Convencional Olidata Model K3100</v>
          </cell>
          <cell r="O3775" t="str">
            <v>EQUIPOS COMPUTACIONALES Y PERIFÉRICOS EN ARRIENDO</v>
          </cell>
          <cell r="P3775">
            <v>3000</v>
          </cell>
          <cell r="T3775" t="str">
            <v>Bueno</v>
          </cell>
          <cell r="U3775" t="str">
            <v>Olidata</v>
          </cell>
        </row>
        <row r="3776">
          <cell r="J3776" t="str">
            <v>42-04-07-00-3768</v>
          </cell>
          <cell r="L3776" t="str">
            <v>42-04-07-00-3768</v>
          </cell>
          <cell r="M3776" t="str">
            <v>Portacortinas Metalico</v>
          </cell>
          <cell r="O3776" t="str">
            <v>OTROS</v>
          </cell>
          <cell r="P3776">
            <v>2500</v>
          </cell>
          <cell r="T3776" t="str">
            <v>Bueno</v>
          </cell>
          <cell r="U3776" t="str">
            <v>N/T</v>
          </cell>
        </row>
        <row r="3777">
          <cell r="J3777" t="str">
            <v>FN-04-07-00-3769</v>
          </cell>
          <cell r="L3777" t="str">
            <v>FN-04-07-00-3769</v>
          </cell>
          <cell r="M3777" t="str">
            <v>Cortinas color café claro</v>
          </cell>
          <cell r="O3777" t="str">
            <v>OTROS FUNGIBLE / NOMINABLE</v>
          </cell>
          <cell r="P3777">
            <v>12500</v>
          </cell>
          <cell r="T3777" t="str">
            <v>Bueno</v>
          </cell>
          <cell r="U3777" t="str">
            <v>N/T</v>
          </cell>
        </row>
        <row r="3778">
          <cell r="J3778" t="str">
            <v>42-04-07-00-3770</v>
          </cell>
          <cell r="L3778" t="str">
            <v>42-04-07-00-3770</v>
          </cell>
          <cell r="M3778" t="str">
            <v>Papelero Plastico Blanco con Tapa y Pedal</v>
          </cell>
          <cell r="O3778" t="str">
            <v>OTROS</v>
          </cell>
          <cell r="P3778">
            <v>4000</v>
          </cell>
          <cell r="T3778" t="str">
            <v>Bueno</v>
          </cell>
          <cell r="U3778" t="str">
            <v>N/T</v>
          </cell>
        </row>
        <row r="3779">
          <cell r="J3779" t="str">
            <v>42-04-02-00-3771</v>
          </cell>
          <cell r="L3779" t="str">
            <v>42-04-02-00-3771</v>
          </cell>
          <cell r="M3779" t="str">
            <v>Silla Computador 05 Ruedas con Apoya Brazos Color Azul</v>
          </cell>
          <cell r="O3779" t="str">
            <v>SILLAS</v>
          </cell>
          <cell r="P3779">
            <v>42500</v>
          </cell>
          <cell r="T3779" t="str">
            <v>Bueno</v>
          </cell>
          <cell r="U3779" t="str">
            <v>N/T</v>
          </cell>
        </row>
        <row r="3780">
          <cell r="J3780" t="str">
            <v>42-06-01-00-3772</v>
          </cell>
          <cell r="L3780" t="str">
            <v>42-06-01-00-3772</v>
          </cell>
          <cell r="M3780" t="str">
            <v>Teclado Convencional Mod 7563</v>
          </cell>
          <cell r="O3780" t="str">
            <v>EQUIPOS COMPUTACIONALES Y PERIFÉRICOS</v>
          </cell>
          <cell r="P3780">
            <v>3000</v>
          </cell>
          <cell r="T3780" t="str">
            <v>Bueno</v>
          </cell>
          <cell r="U3780" t="str">
            <v>Olidata</v>
          </cell>
        </row>
        <row r="3781">
          <cell r="J3781" t="str">
            <v>42-04-07-00-3773</v>
          </cell>
          <cell r="L3781" t="str">
            <v>42-04-07-00-3773</v>
          </cell>
          <cell r="M3781" t="str">
            <v>Velador Metalico Verde / Blanco Mesa Retractil</v>
          </cell>
          <cell r="O3781" t="str">
            <v>OTROS</v>
          </cell>
          <cell r="P3781">
            <v>15600</v>
          </cell>
          <cell r="T3781" t="str">
            <v>Bueno</v>
          </cell>
          <cell r="U3781" t="str">
            <v>N/T</v>
          </cell>
        </row>
        <row r="3782">
          <cell r="J3782" t="str">
            <v>42-04-07-00-3774</v>
          </cell>
          <cell r="L3782" t="str">
            <v>42-04-07-00-3774</v>
          </cell>
          <cell r="M3782" t="str">
            <v xml:space="preserve">Reloj De Pared </v>
          </cell>
          <cell r="O3782" t="str">
            <v>OTROS</v>
          </cell>
          <cell r="P3782">
            <v>3500</v>
          </cell>
          <cell r="T3782" t="str">
            <v>Bueno</v>
          </cell>
          <cell r="U3782" t="str">
            <v>N/T</v>
          </cell>
        </row>
        <row r="3783">
          <cell r="J3783" t="str">
            <v>42-04-07-00-3775</v>
          </cell>
          <cell r="L3783" t="str">
            <v>42-04-07-00-3775</v>
          </cell>
          <cell r="M3783" t="str">
            <v>Lavamanos con Pedestal Loza Blanco C/Llave Monomando</v>
          </cell>
          <cell r="O3783" t="str">
            <v>OTROS</v>
          </cell>
          <cell r="P3783">
            <v>11000</v>
          </cell>
          <cell r="T3783" t="str">
            <v>Bueno</v>
          </cell>
          <cell r="U3783" t="str">
            <v>N/T</v>
          </cell>
        </row>
        <row r="3784">
          <cell r="J3784" t="str">
            <v>42-04-07-00-3776</v>
          </cell>
          <cell r="L3784" t="str">
            <v>42-04-07-00-3776</v>
          </cell>
          <cell r="M3784" t="str">
            <v>Percha Madera 02 Colgadores Metalicos</v>
          </cell>
          <cell r="O3784" t="str">
            <v>OTROS</v>
          </cell>
          <cell r="P3784">
            <v>6990</v>
          </cell>
          <cell r="T3784" t="str">
            <v>Bueno</v>
          </cell>
          <cell r="U3784" t="str">
            <v>N/T</v>
          </cell>
        </row>
        <row r="3785">
          <cell r="J3785" t="str">
            <v>42-04-07-00-3777</v>
          </cell>
          <cell r="L3785" t="str">
            <v>42-04-07-00-3777</v>
          </cell>
          <cell r="M3785" t="str">
            <v>Mural Madera Plumavit Blanco</v>
          </cell>
          <cell r="O3785" t="str">
            <v>OTROS</v>
          </cell>
          <cell r="P3785">
            <v>4990</v>
          </cell>
          <cell r="T3785" t="str">
            <v>Bueno</v>
          </cell>
          <cell r="U3785" t="str">
            <v>N/T</v>
          </cell>
        </row>
        <row r="3786">
          <cell r="J3786" t="str">
            <v>42-04-07-00-3778</v>
          </cell>
          <cell r="L3786" t="str">
            <v>42-04-07-00-3778</v>
          </cell>
          <cell r="M3786" t="str">
            <v>Lavamanos con Pedestal Loza Blanco C/Llave Monomando</v>
          </cell>
          <cell r="O3786" t="str">
            <v>OTROS</v>
          </cell>
          <cell r="P3786">
            <v>11000</v>
          </cell>
          <cell r="T3786" t="str">
            <v>Bueno</v>
          </cell>
          <cell r="U3786" t="str">
            <v>N/T</v>
          </cell>
        </row>
        <row r="3787">
          <cell r="J3787" t="str">
            <v>42-04-03-00-3779</v>
          </cell>
          <cell r="L3787" t="str">
            <v>42-04-03-00-3779</v>
          </cell>
          <cell r="M3787" t="str">
            <v>Mueble Escritorio Mixtyo Madera / Metal Color Miel 023 Cajones</v>
          </cell>
          <cell r="O3787" t="str">
            <v>ESCRITORIOS</v>
          </cell>
          <cell r="P3787">
            <v>42500</v>
          </cell>
          <cell r="T3787" t="str">
            <v>Bueno</v>
          </cell>
          <cell r="U3787" t="str">
            <v>N/T</v>
          </cell>
        </row>
        <row r="3788">
          <cell r="J3788" t="str">
            <v>42-04-07-00-3780</v>
          </cell>
          <cell r="L3788" t="str">
            <v>42-04-07-00-3780</v>
          </cell>
          <cell r="M3788" t="str">
            <v>Velador Metalico Verde / Blanco Mesa Retractil</v>
          </cell>
          <cell r="O3788" t="str">
            <v>OTROS</v>
          </cell>
          <cell r="P3788">
            <v>15600</v>
          </cell>
          <cell r="T3788" t="str">
            <v>Bueno</v>
          </cell>
          <cell r="U3788" t="str">
            <v>N/T</v>
          </cell>
        </row>
        <row r="3789">
          <cell r="J3789" t="str">
            <v>42-04-07-00-3781</v>
          </cell>
          <cell r="L3789" t="str">
            <v>42-04-07-00-3781</v>
          </cell>
          <cell r="M3789" t="str">
            <v>Porta Toallas Tork</v>
          </cell>
          <cell r="O3789" t="str">
            <v>OTROS</v>
          </cell>
          <cell r="P3789">
            <v>17000</v>
          </cell>
          <cell r="T3789" t="str">
            <v>Bueno</v>
          </cell>
          <cell r="U3789" t="str">
            <v>Tork</v>
          </cell>
        </row>
        <row r="3790">
          <cell r="J3790" t="str">
            <v>FN-04-07-00-3782</v>
          </cell>
          <cell r="L3790" t="str">
            <v>FN-04-07-00-3782</v>
          </cell>
          <cell r="M3790" t="str">
            <v>Cortinas Color Verde</v>
          </cell>
          <cell r="O3790" t="str">
            <v>OTROS FUNGIBLE / NOMINABLE</v>
          </cell>
          <cell r="P3790">
            <v>12500</v>
          </cell>
          <cell r="T3790" t="str">
            <v>Bueno</v>
          </cell>
          <cell r="U3790" t="str">
            <v>N/T</v>
          </cell>
        </row>
        <row r="3791">
          <cell r="J3791" t="str">
            <v>42-04-07-00-3783</v>
          </cell>
          <cell r="L3791" t="str">
            <v>42-04-07-00-3783</v>
          </cell>
          <cell r="M3791" t="str">
            <v>Dispensador de Jabon Jhonsons</v>
          </cell>
          <cell r="O3791" t="str">
            <v>OTROS</v>
          </cell>
          <cell r="P3791">
            <v>4700</v>
          </cell>
          <cell r="T3791" t="str">
            <v>Bueno</v>
          </cell>
          <cell r="U3791" t="str">
            <v>Jhonsons</v>
          </cell>
        </row>
        <row r="3792">
          <cell r="J3792" t="str">
            <v>42-04-07-00-3784</v>
          </cell>
          <cell r="L3792" t="str">
            <v>42-04-07-00-3784</v>
          </cell>
          <cell r="M3792" t="str">
            <v>Porta Toallas TORK</v>
          </cell>
          <cell r="O3792" t="str">
            <v>OTROS</v>
          </cell>
          <cell r="P3792">
            <v>17000</v>
          </cell>
          <cell r="T3792" t="str">
            <v>Bueno</v>
          </cell>
          <cell r="U3792" t="str">
            <v>Tork</v>
          </cell>
        </row>
        <row r="3793">
          <cell r="J3793" t="str">
            <v>42-04-07-00-3785</v>
          </cell>
          <cell r="L3793" t="str">
            <v>42-04-07-00-3785</v>
          </cell>
          <cell r="M3793" t="str">
            <v>Lavamanos con Pedestal Loza Blanco C/Llave Monomando</v>
          </cell>
          <cell r="O3793" t="str">
            <v>OTROS</v>
          </cell>
          <cell r="P3793">
            <v>11000</v>
          </cell>
          <cell r="T3793" t="str">
            <v>Bueno</v>
          </cell>
          <cell r="U3793" t="str">
            <v>N/T</v>
          </cell>
        </row>
        <row r="3794">
          <cell r="J3794" t="str">
            <v>42-04-07-00-3786</v>
          </cell>
          <cell r="L3794" t="str">
            <v>42-04-07-00-3786</v>
          </cell>
          <cell r="M3794" t="str">
            <v>Velador Metalico Blanco 01 Puerta</v>
          </cell>
          <cell r="O3794" t="str">
            <v>OTROS</v>
          </cell>
          <cell r="P3794">
            <v>16900</v>
          </cell>
          <cell r="T3794" t="str">
            <v>Bueno</v>
          </cell>
          <cell r="U3794" t="str">
            <v>N/T</v>
          </cell>
        </row>
        <row r="3795">
          <cell r="J3795" t="str">
            <v>42-04-07-00-3787</v>
          </cell>
          <cell r="L3795" t="str">
            <v>42-04-07-00-3787</v>
          </cell>
          <cell r="M3795" t="str">
            <v>Bandeja Acero Inoxidable 20 x 40 CM</v>
          </cell>
          <cell r="O3795" t="str">
            <v>OTROS</v>
          </cell>
          <cell r="P3795">
            <v>5990</v>
          </cell>
          <cell r="T3795" t="str">
            <v>Bueno</v>
          </cell>
          <cell r="U3795" t="str">
            <v>N/T</v>
          </cell>
        </row>
        <row r="3796">
          <cell r="J3796" t="str">
            <v>42-04-07-00-3788</v>
          </cell>
          <cell r="L3796" t="str">
            <v>42-04-07-00-3788</v>
          </cell>
          <cell r="M3796" t="str">
            <v>Percha Metalica 03 Colgadores</v>
          </cell>
          <cell r="O3796" t="str">
            <v>OTROS</v>
          </cell>
          <cell r="P3796">
            <v>4500</v>
          </cell>
          <cell r="T3796" t="str">
            <v>Bueno</v>
          </cell>
          <cell r="U3796" t="str">
            <v>N/T</v>
          </cell>
        </row>
        <row r="3797">
          <cell r="J3797" t="str">
            <v>42-04-07-00-3789</v>
          </cell>
          <cell r="L3797" t="str">
            <v>42-04-07-00-3789</v>
          </cell>
          <cell r="M3797" t="str">
            <v>Mural Madera / Plumavit / Blanco y Azul</v>
          </cell>
          <cell r="O3797" t="str">
            <v>OTROS</v>
          </cell>
          <cell r="P3797">
            <v>4500</v>
          </cell>
          <cell r="T3797" t="str">
            <v>Bueno</v>
          </cell>
          <cell r="U3797" t="str">
            <v>N/T</v>
          </cell>
        </row>
        <row r="3798">
          <cell r="J3798" t="str">
            <v>42-04-07-00-3790</v>
          </cell>
          <cell r="L3798" t="str">
            <v>42-04-07-00-3790</v>
          </cell>
          <cell r="M3798" t="str">
            <v>Repisa Madera / Metal Color Blanco / Plomo</v>
          </cell>
          <cell r="O3798" t="str">
            <v>OTROS</v>
          </cell>
          <cell r="P3798">
            <v>14990</v>
          </cell>
          <cell r="T3798" t="str">
            <v>Bueno</v>
          </cell>
          <cell r="U3798" t="str">
            <v>N/T</v>
          </cell>
        </row>
        <row r="3799">
          <cell r="J3799" t="str">
            <v>42-04-07-00-3791</v>
          </cell>
          <cell r="L3799" t="str">
            <v>42-04-07-00-3791</v>
          </cell>
          <cell r="M3799" t="str">
            <v>Tarjetero Blanco 04 Compartimientos</v>
          </cell>
          <cell r="O3799" t="str">
            <v>OTROS</v>
          </cell>
          <cell r="P3799">
            <v>4990</v>
          </cell>
          <cell r="T3799" t="str">
            <v>Bueno</v>
          </cell>
          <cell r="U3799" t="str">
            <v>N/T</v>
          </cell>
        </row>
        <row r="3800">
          <cell r="J3800" t="str">
            <v>42-04-07-00-3792</v>
          </cell>
          <cell r="L3800" t="str">
            <v>42-04-07-00-3792</v>
          </cell>
          <cell r="M3800" t="str">
            <v>Termostato Temperatura Externo</v>
          </cell>
          <cell r="O3800" t="str">
            <v>OTROS</v>
          </cell>
          <cell r="P3800">
            <v>6990</v>
          </cell>
          <cell r="T3800" t="str">
            <v>Bueno</v>
          </cell>
          <cell r="U3800" t="str">
            <v>N/T</v>
          </cell>
        </row>
        <row r="3801">
          <cell r="J3801" t="str">
            <v>NN-06-01-00-3793</v>
          </cell>
          <cell r="L3801" t="str">
            <v>NN-06-01-00-3793</v>
          </cell>
          <cell r="M3801" t="str">
            <v>Mouse Olidata Mod 8942</v>
          </cell>
          <cell r="O3801" t="str">
            <v>EQUIPOS COMPUTACIONALES Y PERIFÉRICOS EN ARRIENDO</v>
          </cell>
          <cell r="P3801">
            <v>4000</v>
          </cell>
          <cell r="T3801" t="str">
            <v>Bueno</v>
          </cell>
          <cell r="U3801" t="str">
            <v>Olidata</v>
          </cell>
        </row>
        <row r="3802">
          <cell r="J3802" t="str">
            <v>NN-06-01-00-3794</v>
          </cell>
          <cell r="L3802" t="str">
            <v>NN-06-01-00-3794</v>
          </cell>
          <cell r="M3802" t="str">
            <v>Teclado Olidato Mod 5108</v>
          </cell>
          <cell r="O3802" t="str">
            <v>EQUIPOS COMPUTACIONALES Y PERIFÉRICOS EN ARRIENDO</v>
          </cell>
          <cell r="P3802">
            <v>3000</v>
          </cell>
          <cell r="T3802" t="str">
            <v>Bueno</v>
          </cell>
          <cell r="U3802" t="str">
            <v>Olidata</v>
          </cell>
        </row>
        <row r="3803">
          <cell r="J3803" t="str">
            <v>42-04-07-00-3795</v>
          </cell>
          <cell r="L3803" t="str">
            <v>42-04-07-00-3795</v>
          </cell>
          <cell r="M3803" t="str">
            <v>Porta Toallas TORK</v>
          </cell>
          <cell r="O3803" t="str">
            <v>OTROS</v>
          </cell>
          <cell r="P3803">
            <v>17000</v>
          </cell>
          <cell r="T3803" t="str">
            <v>Bueno</v>
          </cell>
          <cell r="U3803" t="str">
            <v>Tork</v>
          </cell>
        </row>
        <row r="3804">
          <cell r="J3804" t="str">
            <v>42-04-07-00-3796</v>
          </cell>
          <cell r="L3804" t="str">
            <v>42-04-07-00-3796</v>
          </cell>
          <cell r="M3804" t="str">
            <v>Basurero Blanco Invierno Con Tapa y Pedal</v>
          </cell>
          <cell r="O3804" t="str">
            <v>OTROS</v>
          </cell>
          <cell r="P3804">
            <v>4000</v>
          </cell>
          <cell r="T3804" t="str">
            <v>Bueno</v>
          </cell>
          <cell r="U3804" t="str">
            <v>N/T</v>
          </cell>
        </row>
        <row r="3805">
          <cell r="J3805" t="str">
            <v>42-05-02-01-3797</v>
          </cell>
          <cell r="L3805" t="str">
            <v>42-05-02-01-3797</v>
          </cell>
          <cell r="M3805" t="str">
            <v>Camilla Metalica Blanca Tapizada en Tevinil Verde</v>
          </cell>
          <cell r="O3805" t="str">
            <v>EQUIPOS CLINICOS</v>
          </cell>
          <cell r="P3805">
            <v>99900</v>
          </cell>
          <cell r="T3805" t="str">
            <v>Bueno</v>
          </cell>
          <cell r="U3805" t="str">
            <v>N/T</v>
          </cell>
        </row>
        <row r="3806">
          <cell r="J3806" t="str">
            <v>42-04-07-00-3798</v>
          </cell>
          <cell r="L3806" t="str">
            <v>42-04-07-00-3798</v>
          </cell>
          <cell r="M3806" t="str">
            <v>Dispensador Jabon PISA</v>
          </cell>
          <cell r="O3806" t="str">
            <v>OTROS</v>
          </cell>
          <cell r="P3806">
            <v>4700</v>
          </cell>
          <cell r="T3806" t="str">
            <v>Bueno</v>
          </cell>
          <cell r="U3806" t="str">
            <v>PISA</v>
          </cell>
        </row>
        <row r="3807">
          <cell r="J3807" t="str">
            <v>42-04-07-00-3799</v>
          </cell>
          <cell r="L3807" t="str">
            <v>42-04-07-00-3799</v>
          </cell>
          <cell r="M3807" t="str">
            <v>Porta Toallas TORK</v>
          </cell>
          <cell r="O3807" t="str">
            <v>OTROS</v>
          </cell>
          <cell r="P3807">
            <v>17000</v>
          </cell>
          <cell r="T3807" t="str">
            <v>Bueno</v>
          </cell>
          <cell r="U3807" t="str">
            <v>Tork</v>
          </cell>
        </row>
        <row r="3808">
          <cell r="J3808" t="str">
            <v>42-04-07-00-3800</v>
          </cell>
          <cell r="L3808" t="str">
            <v>42-04-07-00-3800</v>
          </cell>
          <cell r="M3808" t="str">
            <v>Lavamanos con Pedestal Loza Blanco C/Llave Monomando</v>
          </cell>
          <cell r="O3808" t="str">
            <v>OTROS</v>
          </cell>
          <cell r="P3808">
            <v>11000</v>
          </cell>
          <cell r="T3808" t="str">
            <v>Bueno</v>
          </cell>
          <cell r="U3808" t="str">
            <v>N/T</v>
          </cell>
        </row>
        <row r="3809">
          <cell r="J3809" t="str">
            <v>42-04-07-00-3801</v>
          </cell>
          <cell r="L3809" t="str">
            <v>42-04-07-00-3801</v>
          </cell>
          <cell r="M3809" t="str">
            <v>Kit Baño Completo</v>
          </cell>
          <cell r="O3809" t="str">
            <v>OTROS</v>
          </cell>
          <cell r="P3809">
            <v>25990</v>
          </cell>
          <cell r="T3809" t="str">
            <v>Bueno</v>
          </cell>
          <cell r="U3809" t="str">
            <v>N/T</v>
          </cell>
        </row>
        <row r="3810">
          <cell r="J3810" t="str">
            <v>42-04-06-00-3802</v>
          </cell>
          <cell r="L3810" t="str">
            <v>42-04-06-00-3802</v>
          </cell>
          <cell r="M3810" t="str">
            <v>Repisa 3 Compartimientos Melamina enchapada Color Miel</v>
          </cell>
          <cell r="O3810" t="str">
            <v>REPISA</v>
          </cell>
          <cell r="P3810">
            <v>39900</v>
          </cell>
          <cell r="T3810" t="str">
            <v>Bueno</v>
          </cell>
          <cell r="U3810" t="str">
            <v>N/T</v>
          </cell>
        </row>
        <row r="3811">
          <cell r="J3811" t="str">
            <v>FN-04-07-00-3803</v>
          </cell>
          <cell r="L3811" t="str">
            <v>FN-04-07-00-3803</v>
          </cell>
          <cell r="M3811" t="str">
            <v>Colgador Plastico De Pared</v>
          </cell>
          <cell r="O3811" t="str">
            <v>OTROS FUNGIBLE / NOMINABLE</v>
          </cell>
          <cell r="P3811">
            <v>1000</v>
          </cell>
          <cell r="T3811" t="str">
            <v>Bueno</v>
          </cell>
          <cell r="U3811" t="str">
            <v>N/T</v>
          </cell>
        </row>
        <row r="3812">
          <cell r="J3812" t="str">
            <v>42-04-07-00-3804</v>
          </cell>
          <cell r="L3812" t="str">
            <v>42-04-07-00-3804</v>
          </cell>
          <cell r="M3812" t="str">
            <v>Dispensador Jabon PISA</v>
          </cell>
          <cell r="O3812" t="str">
            <v>OTROS</v>
          </cell>
          <cell r="P3812">
            <v>4700</v>
          </cell>
          <cell r="T3812" t="str">
            <v>Bueno</v>
          </cell>
          <cell r="U3812" t="str">
            <v>PISA</v>
          </cell>
        </row>
        <row r="3813">
          <cell r="J3813" t="str">
            <v>42-04-07-00-3805</v>
          </cell>
          <cell r="L3813" t="str">
            <v>42-04-07-00-3805</v>
          </cell>
          <cell r="M3813" t="str">
            <v>Porta Toalla TORK</v>
          </cell>
          <cell r="O3813" t="str">
            <v>OTROS</v>
          </cell>
          <cell r="P3813">
            <v>17000</v>
          </cell>
          <cell r="T3813" t="str">
            <v>Bueno</v>
          </cell>
          <cell r="U3813" t="str">
            <v>TORK</v>
          </cell>
        </row>
        <row r="3814">
          <cell r="J3814" t="str">
            <v>42-04-07-00-3806</v>
          </cell>
          <cell r="L3814" t="str">
            <v>42-04-07-00-3806</v>
          </cell>
          <cell r="M3814" t="str">
            <v>Lavamanos con Pedestal Loza Blanco C/Llave Monomando</v>
          </cell>
          <cell r="O3814" t="str">
            <v>OTROS</v>
          </cell>
          <cell r="P3814">
            <v>11000</v>
          </cell>
          <cell r="T3814" t="str">
            <v>Bueno</v>
          </cell>
          <cell r="U3814" t="str">
            <v>N/T</v>
          </cell>
        </row>
        <row r="3815">
          <cell r="J3815" t="str">
            <v>42-05-01-01-3807</v>
          </cell>
          <cell r="L3815" t="str">
            <v>42-05-01-01-3807</v>
          </cell>
          <cell r="M3815" t="str">
            <v>Radio CD RADIO FM  RCA (Cod Int. 42-2160)</v>
          </cell>
          <cell r="O3815" t="str">
            <v>EQUIPO DE OFICINA</v>
          </cell>
          <cell r="P3815">
            <v>24990</v>
          </cell>
          <cell r="T3815" t="str">
            <v>Bueno</v>
          </cell>
          <cell r="U3815" t="str">
            <v>RCA</v>
          </cell>
        </row>
        <row r="3816">
          <cell r="J3816" t="str">
            <v>42-06-01-00-3808</v>
          </cell>
          <cell r="L3816" t="str">
            <v>42-06-01-00-3808</v>
          </cell>
          <cell r="M3816" t="str">
            <v>Monitor TFT 17" NS 7005L11N-83D2733-008380</v>
          </cell>
          <cell r="O3816" t="str">
            <v>EQUIPOS COMPUTACIONALES Y PERIFÉRICOS</v>
          </cell>
          <cell r="P3816">
            <v>35500</v>
          </cell>
          <cell r="T3816" t="str">
            <v>Bueno</v>
          </cell>
          <cell r="U3816" t="str">
            <v>Olidata</v>
          </cell>
        </row>
        <row r="3817">
          <cell r="J3817" t="str">
            <v>42-04-07-00-3809</v>
          </cell>
          <cell r="L3817" t="str">
            <v>42-04-07-00-3809</v>
          </cell>
          <cell r="M3817" t="str">
            <v>Papelero Blanco con Tapa y Pedal Plastico</v>
          </cell>
          <cell r="O3817" t="str">
            <v>OTROS</v>
          </cell>
          <cell r="P3817">
            <v>4000</v>
          </cell>
          <cell r="T3817" t="str">
            <v>Bueno</v>
          </cell>
          <cell r="U3817" t="str">
            <v>N/T</v>
          </cell>
        </row>
        <row r="3818">
          <cell r="J3818" t="str">
            <v>42-04-07-00-3810</v>
          </cell>
          <cell r="L3818" t="str">
            <v>42-04-07-00-3810</v>
          </cell>
          <cell r="M3818" t="str">
            <v>Lavamanos con Pedestal Loza Blanco C/Llave Monomando</v>
          </cell>
          <cell r="O3818" t="str">
            <v>OTROS</v>
          </cell>
          <cell r="P3818">
            <v>11000</v>
          </cell>
          <cell r="T3818" t="str">
            <v>Bueno</v>
          </cell>
          <cell r="U3818" t="str">
            <v>N/T</v>
          </cell>
        </row>
        <row r="3819">
          <cell r="J3819" t="str">
            <v>42-04-07-00-3811</v>
          </cell>
          <cell r="L3819" t="str">
            <v>42-04-07-00-3811</v>
          </cell>
          <cell r="M3819" t="str">
            <v>Dispensador Jabon Jhonsons</v>
          </cell>
          <cell r="O3819" t="str">
            <v>OTROS</v>
          </cell>
          <cell r="P3819">
            <v>4700</v>
          </cell>
          <cell r="T3819" t="str">
            <v>Bueno</v>
          </cell>
          <cell r="U3819" t="str">
            <v>Jhonsons</v>
          </cell>
        </row>
        <row r="3820">
          <cell r="J3820" t="str">
            <v>42-04-07-00-3812</v>
          </cell>
          <cell r="L3820" t="str">
            <v>42-04-07-00-3812</v>
          </cell>
          <cell r="M3820" t="str">
            <v>Porta Toallas Tork</v>
          </cell>
          <cell r="O3820" t="str">
            <v>OTROS</v>
          </cell>
          <cell r="P3820">
            <v>17000</v>
          </cell>
          <cell r="T3820" t="str">
            <v>Bueno</v>
          </cell>
          <cell r="U3820" t="str">
            <v>TORK</v>
          </cell>
        </row>
        <row r="3821">
          <cell r="J3821" t="str">
            <v>FN-05-02-01-3813</v>
          </cell>
          <cell r="L3821" t="str">
            <v>FN-05-02-01-3813</v>
          </cell>
          <cell r="M3821" t="str">
            <v>Caja acero inoxidable c/tapa 30x15x10 cms.</v>
          </cell>
          <cell r="O3821" t="str">
            <v>EQUIPOS CLINICOS FUNGIBLE / NOMINABLE</v>
          </cell>
          <cell r="P3821">
            <v>4990</v>
          </cell>
          <cell r="T3821" t="str">
            <v>Bueno</v>
          </cell>
          <cell r="U3821" t="str">
            <v>N/T</v>
          </cell>
        </row>
        <row r="3822">
          <cell r="J3822" t="str">
            <v>NN-06-01-00-3814</v>
          </cell>
          <cell r="L3822" t="str">
            <v>NN-06-01-00-3814</v>
          </cell>
          <cell r="M3822" t="str">
            <v>Mouse Olidata 8909 Negro</v>
          </cell>
          <cell r="O3822" t="str">
            <v>EQUIPOS COMPUTACIONALES Y PERIFÉRICOS EN ARRIENDO</v>
          </cell>
          <cell r="P3822">
            <v>4000</v>
          </cell>
          <cell r="T3822" t="str">
            <v>Bueno</v>
          </cell>
          <cell r="U3822" t="str">
            <v>Olidata</v>
          </cell>
        </row>
        <row r="3823">
          <cell r="J3823" t="str">
            <v>NN-06-01-00-3815</v>
          </cell>
          <cell r="L3823" t="str">
            <v>NN-06-01-00-3815</v>
          </cell>
          <cell r="M3823" t="str">
            <v>Teclado Olidata Model K3100 Negro</v>
          </cell>
          <cell r="O3823" t="str">
            <v>EQUIPOS COMPUTACIONALES Y PERIFÉRICOS EN ARRIENDO</v>
          </cell>
          <cell r="P3823">
            <v>3000</v>
          </cell>
          <cell r="T3823" t="str">
            <v>Bueno</v>
          </cell>
          <cell r="U3823" t="str">
            <v>Olidata</v>
          </cell>
        </row>
        <row r="3824">
          <cell r="J3824" t="str">
            <v>42-06-01-00-3816</v>
          </cell>
          <cell r="L3824" t="str">
            <v>42-06-01-00-3816</v>
          </cell>
          <cell r="M3824" t="str">
            <v>Monitor TFT 17" Negro NS 7009S-95D2588-000824</v>
          </cell>
          <cell r="O3824" t="str">
            <v>EQUIPOS COMPUTACIONALES Y PERIFÉRICOS</v>
          </cell>
          <cell r="P3824">
            <v>45900</v>
          </cell>
          <cell r="T3824" t="str">
            <v>Bueno</v>
          </cell>
          <cell r="U3824" t="str">
            <v>Olidata</v>
          </cell>
        </row>
        <row r="3825">
          <cell r="J3825" t="str">
            <v>NN-06-01-00-3817</v>
          </cell>
          <cell r="L3825" t="str">
            <v>NN-06-01-00-3817</v>
          </cell>
          <cell r="M3825" t="str">
            <v>CPU Computador Olidata Intel Core Duo 2 Negro NS 013433-000067</v>
          </cell>
          <cell r="O3825" t="str">
            <v>EQUIPOS COMPUTACIONALES Y PERIFÉRICOS EN ARRIENDO</v>
          </cell>
          <cell r="P3825">
            <v>320000</v>
          </cell>
          <cell r="T3825" t="str">
            <v>Bueno</v>
          </cell>
          <cell r="U3825" t="str">
            <v>Olidata</v>
          </cell>
        </row>
        <row r="3826">
          <cell r="J3826" t="str">
            <v>42-04-03-00-3818</v>
          </cell>
          <cell r="L3826" t="str">
            <v>42-04-03-00-3818</v>
          </cell>
          <cell r="M3826" t="str">
            <v>Mueble Escritorio PC Madera 4 Cajones Color Café</v>
          </cell>
          <cell r="O3826" t="str">
            <v>ESCRITORIOS</v>
          </cell>
          <cell r="P3826">
            <v>42990</v>
          </cell>
          <cell r="T3826" t="str">
            <v>Bueno</v>
          </cell>
          <cell r="U3826" t="str">
            <v>N/T</v>
          </cell>
        </row>
        <row r="3827">
          <cell r="J3827" t="str">
            <v>42-05-01-01-3819</v>
          </cell>
          <cell r="L3827" t="str">
            <v>42-05-01-01-3819</v>
          </cell>
          <cell r="M3827" t="str">
            <v>Sistema De Sonido SubWoofer  Genius 2 x 1</v>
          </cell>
          <cell r="O3827" t="str">
            <v>EQUIPO DE OFICINA</v>
          </cell>
          <cell r="P3827">
            <v>22990</v>
          </cell>
          <cell r="T3827" t="str">
            <v>Bueno</v>
          </cell>
          <cell r="U3827" t="str">
            <v>GENIUS</v>
          </cell>
        </row>
        <row r="3828">
          <cell r="J3828" t="str">
            <v>42-05-01-01-3820</v>
          </cell>
          <cell r="L3828" t="str">
            <v>42-05-01-01-3820</v>
          </cell>
          <cell r="M3828" t="str">
            <v>Horno Electrico NEX Blanco</v>
          </cell>
          <cell r="O3828" t="str">
            <v>EQUIPO DE OFICINA</v>
          </cell>
          <cell r="P3828">
            <v>24900</v>
          </cell>
          <cell r="T3828" t="str">
            <v>Bueno</v>
          </cell>
          <cell r="U3828" t="str">
            <v>NEX</v>
          </cell>
        </row>
        <row r="3829">
          <cell r="J3829" t="str">
            <v>42-05-01-01-3821</v>
          </cell>
          <cell r="L3829" t="str">
            <v>42-05-01-01-3821</v>
          </cell>
          <cell r="M3829" t="str">
            <v>Microondas Thomas Negro / Terracota</v>
          </cell>
          <cell r="O3829" t="str">
            <v>EQUIPO DE OFICINA</v>
          </cell>
          <cell r="P3829">
            <v>32900</v>
          </cell>
          <cell r="T3829" t="str">
            <v>Bueno</v>
          </cell>
          <cell r="U3829" t="str">
            <v>Thomas</v>
          </cell>
        </row>
        <row r="3830">
          <cell r="J3830" t="str">
            <v>42-05-01-01-3822</v>
          </cell>
          <cell r="L3830" t="str">
            <v>42-05-01-01-3822</v>
          </cell>
          <cell r="M3830" t="str">
            <v>Tostador Grande NEX Balco/Gris</v>
          </cell>
          <cell r="O3830" t="str">
            <v>EQUIPO DE OFICINA</v>
          </cell>
          <cell r="P3830">
            <v>19900</v>
          </cell>
          <cell r="T3830" t="str">
            <v>Bueno</v>
          </cell>
          <cell r="U3830" t="str">
            <v>NEX</v>
          </cell>
        </row>
        <row r="3831">
          <cell r="J3831" t="str">
            <v>42-05-01-01-3823</v>
          </cell>
          <cell r="L3831" t="str">
            <v>42-05-01-01-3823</v>
          </cell>
          <cell r="M3831" t="str">
            <v>Mini Refrigerador IRT Blanco 1 Puerta</v>
          </cell>
          <cell r="O3831" t="str">
            <v>EQUIPO DE OFICINA</v>
          </cell>
          <cell r="P3831">
            <v>99900</v>
          </cell>
          <cell r="T3831" t="str">
            <v>Bueno</v>
          </cell>
          <cell r="U3831" t="str">
            <v>IRT</v>
          </cell>
        </row>
        <row r="3832">
          <cell r="J3832" t="str">
            <v>42-04-07-00-3824</v>
          </cell>
          <cell r="L3832" t="str">
            <v>42-04-07-00-3824</v>
          </cell>
          <cell r="M3832" t="str">
            <v>Porta Toallas TORK</v>
          </cell>
          <cell r="O3832" t="str">
            <v>OTROS</v>
          </cell>
          <cell r="P3832">
            <v>17000</v>
          </cell>
          <cell r="T3832" t="str">
            <v>Bueno</v>
          </cell>
          <cell r="U3832" t="str">
            <v>TORK</v>
          </cell>
        </row>
        <row r="3833">
          <cell r="J3833" t="str">
            <v>42-04-07-00-3825</v>
          </cell>
          <cell r="L3833" t="str">
            <v>42-04-07-00-3825</v>
          </cell>
          <cell r="M3833" t="str">
            <v>Mural Madera Plumavit Blanco / Azul</v>
          </cell>
          <cell r="O3833" t="str">
            <v>OTROS</v>
          </cell>
          <cell r="P3833">
            <v>19500</v>
          </cell>
          <cell r="T3833" t="str">
            <v>Bueno</v>
          </cell>
          <cell r="U3833" t="str">
            <v>N/T</v>
          </cell>
        </row>
        <row r="3834">
          <cell r="J3834" t="str">
            <v>42-05-02-03-3826</v>
          </cell>
          <cell r="L3834" t="str">
            <v>42-05-02-03-3826</v>
          </cell>
          <cell r="M3834" t="str">
            <v>Radio Comunicador Motorola EP 350 con Cargador</v>
          </cell>
          <cell r="O3834" t="str">
            <v>EQUIPOS DE COMUNICACIÓN</v>
          </cell>
          <cell r="P3834">
            <v>139900</v>
          </cell>
          <cell r="T3834" t="str">
            <v>Bueno</v>
          </cell>
          <cell r="U3834" t="str">
            <v>Motorola</v>
          </cell>
        </row>
        <row r="3835">
          <cell r="J3835" t="str">
            <v>42-04-06-00-3827</v>
          </cell>
          <cell r="L3835" t="str">
            <v>42-04-06-00-3827</v>
          </cell>
          <cell r="M3835" t="str">
            <v xml:space="preserve">Mueble Repisa 01 Nivel Melamina Blanco con respaldos metalicos </v>
          </cell>
          <cell r="O3835" t="str">
            <v>REPISA</v>
          </cell>
          <cell r="P3835">
            <v>14900</v>
          </cell>
          <cell r="T3835" t="str">
            <v>Bueno</v>
          </cell>
          <cell r="U3835" t="str">
            <v>N/T</v>
          </cell>
        </row>
        <row r="3836">
          <cell r="J3836" t="str">
            <v>42-05-01-01-3828</v>
          </cell>
          <cell r="L3836" t="str">
            <v>42-05-01-01-3828</v>
          </cell>
          <cell r="M3836" t="str">
            <v>Calentador y Ventilador  MAGAFESA GREY Color Gris</v>
          </cell>
          <cell r="O3836" t="str">
            <v>EQUIPO DE OFICINA</v>
          </cell>
          <cell r="P3836">
            <v>24500</v>
          </cell>
          <cell r="T3836" t="str">
            <v>Bueno</v>
          </cell>
          <cell r="U3836" t="str">
            <v>MAGAFESA</v>
          </cell>
        </row>
        <row r="3837">
          <cell r="J3837" t="str">
            <v>42-05-01-01-3829</v>
          </cell>
          <cell r="L3837" t="str">
            <v>42-05-01-01-3829</v>
          </cell>
          <cell r="M3837" t="str">
            <v xml:space="preserve">Calentador y Ventilador Somela Blanco </v>
          </cell>
          <cell r="O3837" t="str">
            <v>EQUIPO DE OFICINA</v>
          </cell>
          <cell r="P3837">
            <v>22300</v>
          </cell>
          <cell r="T3837" t="str">
            <v>Bueno</v>
          </cell>
          <cell r="U3837" t="str">
            <v>SOMELA</v>
          </cell>
        </row>
        <row r="3838">
          <cell r="J3838" t="str">
            <v>42-05-01-01-3830</v>
          </cell>
          <cell r="L3838" t="str">
            <v>42-05-01-01-3830</v>
          </cell>
          <cell r="M3838" t="str">
            <v>Hervidor Agua Blanco Kioto JK - 1703</v>
          </cell>
          <cell r="O3838" t="str">
            <v>EQUIPO DE OFICINA</v>
          </cell>
          <cell r="P3838">
            <v>17900</v>
          </cell>
          <cell r="T3838" t="str">
            <v>Bueno</v>
          </cell>
          <cell r="U3838" t="str">
            <v>KIOTO</v>
          </cell>
        </row>
        <row r="3839">
          <cell r="J3839" t="str">
            <v>42-04-07-00-3831</v>
          </cell>
          <cell r="L3839" t="str">
            <v>42-04-07-00-3831</v>
          </cell>
          <cell r="M3839" t="str">
            <v>Papelero Plastico Con Tapa Terracota</v>
          </cell>
          <cell r="O3839" t="str">
            <v>OTROS</v>
          </cell>
          <cell r="P3839">
            <v>3500</v>
          </cell>
          <cell r="T3839" t="str">
            <v>Bueno</v>
          </cell>
          <cell r="U3839" t="str">
            <v>N/T</v>
          </cell>
        </row>
        <row r="3840">
          <cell r="J3840" t="str">
            <v>42-05-02-05-3832</v>
          </cell>
          <cell r="L3840" t="str">
            <v>42-05-02-05-3832</v>
          </cell>
          <cell r="M3840" t="str">
            <v>Sistema Luz De Emergencia VKB AT 108A</v>
          </cell>
          <cell r="O3840" t="str">
            <v>EQUIPOS DE SEGURIDAD</v>
          </cell>
          <cell r="P3840">
            <v>35000</v>
          </cell>
          <cell r="T3840" t="str">
            <v>Bueno</v>
          </cell>
          <cell r="U3840" t="str">
            <v>N/T</v>
          </cell>
        </row>
        <row r="3841">
          <cell r="J3841" t="str">
            <v>42-05-01-01-3833</v>
          </cell>
          <cell r="L3841" t="str">
            <v>42-05-01-01-3833</v>
          </cell>
          <cell r="M3841" t="str">
            <v>LCD 32" AOC Envision Series Negro Model N LC32W033</v>
          </cell>
          <cell r="O3841" t="str">
            <v>EQUIPO DE OFICINA</v>
          </cell>
          <cell r="P3841">
            <v>180000</v>
          </cell>
          <cell r="T3841" t="str">
            <v>Bueno</v>
          </cell>
          <cell r="U3841" t="str">
            <v>AOC</v>
          </cell>
        </row>
        <row r="3842">
          <cell r="J3842" t="str">
            <v>42-05-01-01-3834</v>
          </cell>
          <cell r="L3842" t="str">
            <v>42-05-01-01-3834</v>
          </cell>
          <cell r="M3842" t="str">
            <v>Regulador Temperatura IMIT Blanco</v>
          </cell>
          <cell r="O3842" t="str">
            <v>EQUIPO DE OFICINA</v>
          </cell>
          <cell r="P3842">
            <v>25200</v>
          </cell>
          <cell r="T3842" t="str">
            <v>Bueno</v>
          </cell>
          <cell r="U3842" t="str">
            <v>IMIT</v>
          </cell>
        </row>
        <row r="3843">
          <cell r="J3843" t="str">
            <v>42-05-01-01-3835</v>
          </cell>
          <cell r="L3843" t="str">
            <v>42-05-01-01-3835</v>
          </cell>
          <cell r="M3843" t="str">
            <v>Citòfono/ telefono marca Nortel Network, Modelo 7000</v>
          </cell>
          <cell r="O3843" t="str">
            <v>EQUIPO DE OFICINA</v>
          </cell>
          <cell r="P3843">
            <v>36200</v>
          </cell>
          <cell r="T3843" t="str">
            <v>Bueno</v>
          </cell>
          <cell r="U3843" t="str">
            <v>Nortel Network</v>
          </cell>
        </row>
        <row r="3844">
          <cell r="J3844" t="str">
            <v>42-05-02-05-3836</v>
          </cell>
          <cell r="L3844" t="str">
            <v>42-05-02-05-3836</v>
          </cell>
          <cell r="M3844" t="str">
            <v>Tablero Electrico T.D.G.A.F. y Computación</v>
          </cell>
          <cell r="O3844" t="str">
            <v>EQUIPOS DE SEGURIDAD</v>
          </cell>
          <cell r="P3844">
            <v>110000</v>
          </cell>
          <cell r="T3844" t="str">
            <v>Bueno</v>
          </cell>
          <cell r="U3844" t="str">
            <v>N/T</v>
          </cell>
        </row>
        <row r="3845">
          <cell r="J3845" t="str">
            <v>42-05-02-05-3837</v>
          </cell>
          <cell r="L3845" t="str">
            <v>42-05-02-05-3837</v>
          </cell>
          <cell r="M3845" t="str">
            <v>Interruptor Ascensor Hidalgo</v>
          </cell>
          <cell r="O3845" t="str">
            <v>EQUIPOS DE SEGURIDAD</v>
          </cell>
          <cell r="P3845">
            <v>19900</v>
          </cell>
          <cell r="T3845" t="str">
            <v>Bueno</v>
          </cell>
          <cell r="U3845" t="str">
            <v>N/T</v>
          </cell>
        </row>
        <row r="3846">
          <cell r="J3846" t="str">
            <v>42-05-02-05-3838</v>
          </cell>
          <cell r="L3846" t="str">
            <v>42-05-02-05-3838</v>
          </cell>
          <cell r="M3846" t="str">
            <v>Tablero Electrico T. D. A. y Maternidad</v>
          </cell>
          <cell r="O3846" t="str">
            <v>EQUIPOS DE SEGURIDAD</v>
          </cell>
          <cell r="P3846">
            <v>110000</v>
          </cell>
          <cell r="T3846" t="str">
            <v>Bueno</v>
          </cell>
          <cell r="U3846" t="str">
            <v>N/T</v>
          </cell>
        </row>
        <row r="3847">
          <cell r="J3847" t="str">
            <v>42-05-01-01-3839</v>
          </cell>
          <cell r="L3847" t="str">
            <v>42-05-01-01-3839</v>
          </cell>
          <cell r="M3847" t="str">
            <v>Citòfono/ telefono marca Nortel Network, Modelo 7000</v>
          </cell>
          <cell r="O3847" t="str">
            <v>EQUIPO DE OFICINA</v>
          </cell>
          <cell r="P3847">
            <v>13200</v>
          </cell>
          <cell r="T3847" t="str">
            <v>Bueno</v>
          </cell>
          <cell r="U3847" t="str">
            <v>Nortel Network</v>
          </cell>
        </row>
        <row r="3848">
          <cell r="J3848" t="str">
            <v>42-05-01-01-3840</v>
          </cell>
          <cell r="L3848" t="str">
            <v>42-05-01-01-3840</v>
          </cell>
          <cell r="M3848" t="str">
            <v>Parlante Ambiental / Citofono</v>
          </cell>
          <cell r="O3848" t="str">
            <v>EQUIPO DE OFICINA</v>
          </cell>
          <cell r="P3848">
            <v>16500</v>
          </cell>
          <cell r="T3848" t="str">
            <v>Bueno</v>
          </cell>
          <cell r="U3848" t="str">
            <v>N/T</v>
          </cell>
        </row>
        <row r="3849">
          <cell r="J3849" t="str">
            <v>42-05-02-05-3841</v>
          </cell>
          <cell r="L3849" t="str">
            <v>42-05-02-05-3841</v>
          </cell>
          <cell r="M3849" t="str">
            <v>Sistema Emergencia SUMMIT Fire</v>
          </cell>
          <cell r="O3849" t="str">
            <v>EQUIPOS DE SEGURIDAD</v>
          </cell>
          <cell r="P3849">
            <v>21900</v>
          </cell>
          <cell r="T3849" t="str">
            <v>Bueno</v>
          </cell>
          <cell r="U3849" t="str">
            <v>SUMMIT</v>
          </cell>
        </row>
        <row r="3850">
          <cell r="J3850" t="str">
            <v>42-04-07-00-3842</v>
          </cell>
          <cell r="L3850" t="str">
            <v>42-04-07-00-3842</v>
          </cell>
          <cell r="M3850" t="str">
            <v>Altar Con Imagenes Religiosas Cristo + Virgen Maria + Florero y 2 Caldelabros</v>
          </cell>
          <cell r="O3850" t="str">
            <v>OTROS</v>
          </cell>
          <cell r="P3850">
            <v>250000</v>
          </cell>
          <cell r="T3850" t="str">
            <v>Bueno</v>
          </cell>
          <cell r="U3850" t="str">
            <v>N/T</v>
          </cell>
        </row>
        <row r="3851">
          <cell r="J3851" t="str">
            <v>42-06-01-00-3843</v>
          </cell>
          <cell r="L3851" t="str">
            <v>42-06-01-00-3843</v>
          </cell>
          <cell r="M3851" t="str">
            <v xml:space="preserve">Caja Box RACK Instalación De RED y Sistema Conexión </v>
          </cell>
          <cell r="O3851" t="str">
            <v>EQUIPOS COMPUTACIONALES Y PERIFÉRICOS</v>
          </cell>
          <cell r="P3851">
            <v>269000</v>
          </cell>
          <cell r="T3851" t="str">
            <v>Bueno</v>
          </cell>
          <cell r="U3851" t="str">
            <v>N/T</v>
          </cell>
        </row>
        <row r="3852">
          <cell r="J3852" t="str">
            <v>42-05-02-05-3844</v>
          </cell>
          <cell r="L3852" t="str">
            <v>42-05-02-05-3844</v>
          </cell>
          <cell r="M3852" t="str">
            <v>Sistema Alarma Contra Incendio Sensor Humo</v>
          </cell>
          <cell r="O3852" t="str">
            <v>EQUIPOS DE SEGURIDAD</v>
          </cell>
          <cell r="P3852">
            <v>21900</v>
          </cell>
          <cell r="T3852" t="str">
            <v>Bueno</v>
          </cell>
          <cell r="U3852" t="str">
            <v>N/T</v>
          </cell>
        </row>
        <row r="3853">
          <cell r="J3853" t="str">
            <v>42-05-02-03-3845</v>
          </cell>
          <cell r="L3853" t="str">
            <v>42-05-02-03-3845</v>
          </cell>
          <cell r="M3853" t="str">
            <v>Citofono Parlante Ambiental</v>
          </cell>
          <cell r="O3853" t="str">
            <v>EQUIPOS DE COMUNICACIÓN</v>
          </cell>
          <cell r="P3853">
            <v>26200</v>
          </cell>
          <cell r="T3853" t="str">
            <v>Bueno</v>
          </cell>
          <cell r="U3853" t="str">
            <v>Nortel Network</v>
          </cell>
        </row>
        <row r="3854">
          <cell r="J3854" t="str">
            <v>42-05-02-05-3846</v>
          </cell>
          <cell r="L3854" t="str">
            <v>42-05-02-05-3846</v>
          </cell>
          <cell r="M3854" t="str">
            <v>Tablero T.D. A. y F. Policlinico</v>
          </cell>
          <cell r="O3854" t="str">
            <v>EQUIPOS DE SEGURIDAD</v>
          </cell>
          <cell r="P3854">
            <v>120000</v>
          </cell>
          <cell r="T3854" t="str">
            <v>Bueno</v>
          </cell>
          <cell r="U3854" t="str">
            <v>N/T</v>
          </cell>
        </row>
        <row r="3855">
          <cell r="J3855" t="str">
            <v>42-04-07-00-3847</v>
          </cell>
          <cell r="L3855" t="str">
            <v>42-04-07-00-3847</v>
          </cell>
          <cell r="M3855" t="str">
            <v>Basurero Plastico Plomo Con Tapa</v>
          </cell>
          <cell r="O3855" t="str">
            <v>OTROS</v>
          </cell>
          <cell r="P3855">
            <v>4000</v>
          </cell>
          <cell r="T3855" t="str">
            <v>Bueno</v>
          </cell>
          <cell r="U3855" t="str">
            <v>N/T</v>
          </cell>
        </row>
        <row r="3856">
          <cell r="J3856" t="str">
            <v>42-04-07-00-3848</v>
          </cell>
          <cell r="L3856" t="str">
            <v>42-04-07-00-3848</v>
          </cell>
          <cell r="M3856" t="str">
            <v>Mural Madera Blanco Plumavit Forro Azul</v>
          </cell>
          <cell r="O3856" t="str">
            <v>OTROS</v>
          </cell>
          <cell r="P3856">
            <v>7500</v>
          </cell>
          <cell r="T3856" t="str">
            <v>Bueno</v>
          </cell>
          <cell r="U3856" t="str">
            <v>N/T</v>
          </cell>
        </row>
        <row r="3857">
          <cell r="J3857" t="str">
            <v>42-05-02-03-3849</v>
          </cell>
          <cell r="L3857" t="str">
            <v>42-05-02-03-3849</v>
          </cell>
          <cell r="M3857" t="str">
            <v>Parlante Ambiental / Citofono</v>
          </cell>
          <cell r="O3857" t="str">
            <v>EQUIPOS DE COMUNICACIÓN</v>
          </cell>
          <cell r="P3857">
            <v>16500</v>
          </cell>
          <cell r="T3857" t="str">
            <v>Bueno</v>
          </cell>
          <cell r="U3857" t="str">
            <v>N/T</v>
          </cell>
        </row>
        <row r="3858">
          <cell r="J3858" t="str">
            <v>42-04-07-00-3850</v>
          </cell>
          <cell r="L3858" t="str">
            <v>42-04-07-00-3850</v>
          </cell>
          <cell r="M3858" t="str">
            <v>Basurero Color Plomo Con Tapa Plastico</v>
          </cell>
          <cell r="O3858" t="str">
            <v>OTROS</v>
          </cell>
          <cell r="P3858">
            <v>4000</v>
          </cell>
          <cell r="T3858" t="str">
            <v>Bueno</v>
          </cell>
          <cell r="U3858" t="str">
            <v>N/T</v>
          </cell>
        </row>
        <row r="3859">
          <cell r="J3859" t="str">
            <v>42-04-07-00-3851</v>
          </cell>
          <cell r="L3859" t="str">
            <v>42-04-07-00-3851</v>
          </cell>
          <cell r="M3859" t="str">
            <v>Banca Madera Color Plomo</v>
          </cell>
          <cell r="O3859" t="str">
            <v>OTROS</v>
          </cell>
          <cell r="P3859">
            <v>16500</v>
          </cell>
          <cell r="T3859" t="str">
            <v>Bueno</v>
          </cell>
          <cell r="U3859" t="str">
            <v>N/T</v>
          </cell>
        </row>
        <row r="3860">
          <cell r="J3860" t="str">
            <v>42-05-02-05-3852</v>
          </cell>
          <cell r="L3860" t="str">
            <v>42-05-02-05-3852</v>
          </cell>
          <cell r="M3860" t="str">
            <v>Sistema Alerta Seguridad Fire SUMMIT</v>
          </cell>
          <cell r="O3860" t="str">
            <v>EQUIPOS DE SEGURIDAD</v>
          </cell>
          <cell r="P3860">
            <v>21900</v>
          </cell>
          <cell r="T3860" t="str">
            <v>Bueno</v>
          </cell>
          <cell r="U3860" t="str">
            <v>SUMMIT</v>
          </cell>
        </row>
        <row r="3861">
          <cell r="J3861" t="str">
            <v>42-05-01-01-3853</v>
          </cell>
          <cell r="L3861" t="str">
            <v>42-05-01-01-3853</v>
          </cell>
          <cell r="M3861" t="str">
            <v>Reloj Mural Blanco Redondo Marca Casio</v>
          </cell>
          <cell r="O3861" t="str">
            <v>EQUIPO DE OFICINA</v>
          </cell>
          <cell r="P3861">
            <v>6500</v>
          </cell>
          <cell r="T3861" t="str">
            <v>Bueno</v>
          </cell>
          <cell r="U3861" t="str">
            <v>CASIO</v>
          </cell>
        </row>
        <row r="3862">
          <cell r="J3862" t="str">
            <v>42-05-01-01-3854</v>
          </cell>
          <cell r="L3862" t="str">
            <v>42-05-01-01-3854</v>
          </cell>
          <cell r="M3862" t="str">
            <v>Counter Farmacia - Contador De Atenciones</v>
          </cell>
          <cell r="O3862" t="str">
            <v>EQUIPO DE OFICINA</v>
          </cell>
          <cell r="P3862">
            <v>89500</v>
          </cell>
          <cell r="T3862" t="str">
            <v>Bueno</v>
          </cell>
          <cell r="U3862" t="str">
            <v>N/T</v>
          </cell>
        </row>
        <row r="3863">
          <cell r="J3863" t="str">
            <v>42-04-07-00-3855</v>
          </cell>
          <cell r="L3863" t="str">
            <v>42-04-07-00-3855</v>
          </cell>
          <cell r="M3863" t="str">
            <v>Banca Madera Color Plomo</v>
          </cell>
          <cell r="O3863" t="str">
            <v>OTROS</v>
          </cell>
          <cell r="P3863">
            <v>14900</v>
          </cell>
          <cell r="T3863" t="str">
            <v>Bueno</v>
          </cell>
          <cell r="U3863" t="str">
            <v>N/T</v>
          </cell>
        </row>
        <row r="3864">
          <cell r="J3864" t="str">
            <v>42-04-07-00-3856</v>
          </cell>
          <cell r="L3864" t="str">
            <v>42-04-07-00-3856</v>
          </cell>
          <cell r="M3864" t="str">
            <v>Banca Mixta Color Plomo</v>
          </cell>
          <cell r="O3864" t="str">
            <v>OTROS</v>
          </cell>
          <cell r="P3864">
            <v>15900</v>
          </cell>
          <cell r="T3864" t="str">
            <v>Bueno</v>
          </cell>
          <cell r="U3864" t="str">
            <v>N/T</v>
          </cell>
        </row>
        <row r="3865">
          <cell r="J3865" t="str">
            <v>42-04-07-00-3857</v>
          </cell>
          <cell r="L3865" t="str">
            <v>42-04-07-00-3857</v>
          </cell>
          <cell r="M3865" t="str">
            <v>Basurero Plastico Color Gris Con Tapa</v>
          </cell>
          <cell r="O3865" t="str">
            <v>OTROS</v>
          </cell>
          <cell r="P3865">
            <v>4000</v>
          </cell>
          <cell r="T3865" t="str">
            <v>Bueno</v>
          </cell>
          <cell r="U3865" t="str">
            <v>N/T</v>
          </cell>
        </row>
        <row r="3866">
          <cell r="J3866" t="str">
            <v>42-05-01-01-3858</v>
          </cell>
          <cell r="L3866" t="str">
            <v>42-05-01-01-3858</v>
          </cell>
          <cell r="M3866" t="str">
            <v>Reloj Crono Termostato</v>
          </cell>
          <cell r="O3866" t="str">
            <v>EQUIPO DE OFICINA</v>
          </cell>
          <cell r="P3866">
            <v>28500</v>
          </cell>
          <cell r="T3866" t="str">
            <v>Bueno</v>
          </cell>
          <cell r="U3866" t="str">
            <v>N/T</v>
          </cell>
        </row>
        <row r="3867">
          <cell r="J3867" t="str">
            <v>42-04-07-00-3859</v>
          </cell>
          <cell r="L3867" t="str">
            <v>42-04-07-00-3859</v>
          </cell>
          <cell r="M3867" t="str">
            <v>Caja Masisa para Televisor color Miel Con tapa y Seguro de Candado</v>
          </cell>
          <cell r="O3867" t="str">
            <v>OTROS</v>
          </cell>
          <cell r="P3867">
            <v>25500</v>
          </cell>
          <cell r="T3867" t="str">
            <v>Bueno</v>
          </cell>
          <cell r="U3867" t="str">
            <v>N/T</v>
          </cell>
        </row>
        <row r="3868">
          <cell r="J3868" t="str">
            <v>42-04-07-00-3860</v>
          </cell>
          <cell r="L3868" t="str">
            <v>42-04-07-00-3860</v>
          </cell>
          <cell r="M3868" t="str">
            <v xml:space="preserve">Caja Masisa para Video Reproductor VHS Color Blanco Con Tapa y Seguro </v>
          </cell>
          <cell r="O3868" t="str">
            <v>OTROS</v>
          </cell>
          <cell r="P3868">
            <v>9900</v>
          </cell>
          <cell r="T3868" t="str">
            <v>Bueno</v>
          </cell>
          <cell r="U3868" t="str">
            <v>N/T</v>
          </cell>
        </row>
        <row r="3869">
          <cell r="J3869" t="str">
            <v>42-05-02-05-3861</v>
          </cell>
          <cell r="L3869" t="str">
            <v>42-05-02-05-3861</v>
          </cell>
          <cell r="M3869" t="str">
            <v>Sistema Iluminación de Emergencia VKB</v>
          </cell>
          <cell r="O3869" t="str">
            <v>EQUIPOS DE SEGURIDAD</v>
          </cell>
          <cell r="P3869">
            <v>35000</v>
          </cell>
          <cell r="T3869" t="str">
            <v>Bueno</v>
          </cell>
          <cell r="U3869" t="str">
            <v>VKB</v>
          </cell>
        </row>
        <row r="3870">
          <cell r="J3870" t="str">
            <v>42-05-02-03-3862</v>
          </cell>
          <cell r="L3870" t="str">
            <v>42-05-02-03-3862</v>
          </cell>
          <cell r="M3870" t="str">
            <v>Parlante Citofono Ambiental</v>
          </cell>
          <cell r="O3870" t="str">
            <v>EQUIPOS DE COMUNICACIÓN</v>
          </cell>
          <cell r="P3870">
            <v>16500</v>
          </cell>
          <cell r="T3870" t="str">
            <v>Bueno</v>
          </cell>
          <cell r="U3870" t="str">
            <v>N/T</v>
          </cell>
        </row>
        <row r="3871">
          <cell r="J3871" t="str">
            <v>42-05-02-05-3863</v>
          </cell>
          <cell r="L3871" t="str">
            <v>42-05-02-05-3863</v>
          </cell>
          <cell r="M3871" t="str">
            <v>Sistema Iluminación de Emergencia VKB</v>
          </cell>
          <cell r="O3871" t="str">
            <v>EQUIPOS DE SEGURIDAD</v>
          </cell>
          <cell r="P3871">
            <v>35000</v>
          </cell>
          <cell r="T3871" t="str">
            <v>Bueno</v>
          </cell>
          <cell r="U3871" t="str">
            <v>VKB</v>
          </cell>
        </row>
        <row r="3872">
          <cell r="J3872" t="str">
            <v>42-04-07-00-3864</v>
          </cell>
          <cell r="L3872" t="str">
            <v>42-04-07-00-3864</v>
          </cell>
          <cell r="M3872" t="str">
            <v>Banca Mixta Color Plomo</v>
          </cell>
          <cell r="O3872" t="str">
            <v>OTROS</v>
          </cell>
          <cell r="P3872">
            <v>15900</v>
          </cell>
          <cell r="T3872" t="str">
            <v>Bueno</v>
          </cell>
          <cell r="U3872" t="str">
            <v>N/T</v>
          </cell>
        </row>
        <row r="3873">
          <cell r="J3873" t="str">
            <v>42-04-07-00-3865</v>
          </cell>
          <cell r="L3873" t="str">
            <v>42-04-07-00-3865</v>
          </cell>
          <cell r="M3873" t="str">
            <v>Banca Mixta Color Plomo</v>
          </cell>
          <cell r="O3873" t="str">
            <v>OTROS</v>
          </cell>
          <cell r="P3873">
            <v>15900</v>
          </cell>
          <cell r="T3873" t="str">
            <v>Bueno</v>
          </cell>
          <cell r="U3873" t="str">
            <v>N/T</v>
          </cell>
        </row>
        <row r="3874">
          <cell r="J3874" t="str">
            <v>42-04-07-00-3866</v>
          </cell>
          <cell r="L3874" t="str">
            <v>42-04-07-00-3866</v>
          </cell>
          <cell r="M3874" t="str">
            <v>Banca Mixta Color Plomo</v>
          </cell>
          <cell r="O3874" t="str">
            <v>OTROS</v>
          </cell>
          <cell r="P3874">
            <v>15900</v>
          </cell>
          <cell r="T3874" t="str">
            <v>Bueno</v>
          </cell>
          <cell r="U3874" t="str">
            <v>N/T</v>
          </cell>
        </row>
        <row r="3875">
          <cell r="J3875" t="str">
            <v>42-05-02-05-3867</v>
          </cell>
          <cell r="L3875" t="str">
            <v>42-05-02-05-3867</v>
          </cell>
          <cell r="M3875" t="str">
            <v>Tablero T. D. A. y F. Urgencia</v>
          </cell>
          <cell r="O3875" t="str">
            <v>EQUIPOS DE SEGURIDAD</v>
          </cell>
          <cell r="P3875">
            <v>120000</v>
          </cell>
          <cell r="T3875" t="str">
            <v>Bueno</v>
          </cell>
          <cell r="U3875" t="str">
            <v>N/T</v>
          </cell>
        </row>
        <row r="3876">
          <cell r="J3876" t="str">
            <v>42-05-02-05-3868</v>
          </cell>
          <cell r="L3876" t="str">
            <v>42-05-02-05-3868</v>
          </cell>
          <cell r="M3876" t="str">
            <v xml:space="preserve">Control Valvulas de Emergencia Oxigeno - </v>
          </cell>
          <cell r="O3876" t="str">
            <v>EQUIPOS DE SEGURIDAD</v>
          </cell>
          <cell r="P3876">
            <v>99500</v>
          </cell>
          <cell r="T3876" t="str">
            <v>Bueno</v>
          </cell>
          <cell r="U3876" t="str">
            <v>N/T</v>
          </cell>
        </row>
        <row r="3877">
          <cell r="J3877" t="str">
            <v>42-04-07-00-3869</v>
          </cell>
          <cell r="L3877" t="str">
            <v>42-04-07-00-3869</v>
          </cell>
          <cell r="M3877" t="str">
            <v>Caja para llaves Madera Color Café Puerta con Vidrio</v>
          </cell>
          <cell r="O3877" t="str">
            <v>OTROS</v>
          </cell>
          <cell r="P3877">
            <v>8900</v>
          </cell>
          <cell r="T3877" t="str">
            <v>Bueno</v>
          </cell>
          <cell r="U3877" t="str">
            <v>N/T</v>
          </cell>
        </row>
        <row r="3878">
          <cell r="J3878" t="str">
            <v>42-04-07-00-3870</v>
          </cell>
          <cell r="L3878" t="str">
            <v>42-04-07-00-3870</v>
          </cell>
          <cell r="M3878" t="str">
            <v>Basurero Plastico Blanco Con Tapa</v>
          </cell>
          <cell r="O3878" t="str">
            <v>OTROS</v>
          </cell>
          <cell r="P3878">
            <v>4000</v>
          </cell>
          <cell r="T3878" t="str">
            <v>Bueno</v>
          </cell>
          <cell r="U3878" t="str">
            <v>N/T</v>
          </cell>
        </row>
        <row r="3879">
          <cell r="J3879" t="str">
            <v>42-04-07-00-3871</v>
          </cell>
          <cell r="L3879" t="str">
            <v>42-04-07-00-3871</v>
          </cell>
          <cell r="M3879" t="str">
            <v>Caja Masisa Color Plomo 1.70x60x60 C/Tapa y Seguro de Candado</v>
          </cell>
          <cell r="O3879" t="str">
            <v>OTROS</v>
          </cell>
          <cell r="P3879">
            <v>28900</v>
          </cell>
          <cell r="T3879" t="str">
            <v>Bueno</v>
          </cell>
          <cell r="U3879" t="str">
            <v>N/T</v>
          </cell>
        </row>
        <row r="3880">
          <cell r="J3880" t="str">
            <v>42-04-07-00-3872</v>
          </cell>
          <cell r="L3880" t="str">
            <v>42-04-07-00-3872</v>
          </cell>
          <cell r="M3880" t="str">
            <v>Mural Madera Verde con 2 Puertas De Vidrio con Seguro y Chapa</v>
          </cell>
          <cell r="O3880" t="str">
            <v>OTROS</v>
          </cell>
          <cell r="P3880">
            <v>19900</v>
          </cell>
          <cell r="T3880" t="str">
            <v>Bueno</v>
          </cell>
          <cell r="U3880" t="str">
            <v>N/T</v>
          </cell>
        </row>
        <row r="3881">
          <cell r="J3881" t="str">
            <v>42-05-02-03-3873</v>
          </cell>
          <cell r="L3881" t="str">
            <v>42-05-02-03-3873</v>
          </cell>
          <cell r="M3881" t="str">
            <v>Parlante Citofono Ambiental</v>
          </cell>
          <cell r="O3881" t="str">
            <v>EQUIPOS DE COMUNICACIÓN</v>
          </cell>
          <cell r="P3881">
            <v>16500</v>
          </cell>
          <cell r="T3881" t="str">
            <v>Bueno</v>
          </cell>
          <cell r="U3881" t="str">
            <v>N/T</v>
          </cell>
        </row>
        <row r="3882">
          <cell r="J3882" t="str">
            <v>42-05-02-03-3874</v>
          </cell>
          <cell r="L3882" t="str">
            <v>42-05-02-03-3874</v>
          </cell>
          <cell r="M3882" t="str">
            <v>Parlante Citofono Ambiental</v>
          </cell>
          <cell r="O3882" t="str">
            <v>EQUIPOS DE COMUNICACIÓN</v>
          </cell>
          <cell r="P3882">
            <v>16500</v>
          </cell>
          <cell r="T3882" t="str">
            <v>Bueno</v>
          </cell>
          <cell r="U3882" t="str">
            <v>N/T</v>
          </cell>
        </row>
        <row r="3883">
          <cell r="J3883" t="str">
            <v>42-05-02-05-3875</v>
          </cell>
          <cell r="L3883" t="str">
            <v>42-05-02-05-3875</v>
          </cell>
          <cell r="M3883" t="str">
            <v>Sensor Sistema Alerta Seguridad Contra Incendio - Humo</v>
          </cell>
          <cell r="O3883" t="str">
            <v>EQUIPOS DE SEGURIDAD</v>
          </cell>
          <cell r="P3883">
            <v>21900</v>
          </cell>
          <cell r="T3883" t="str">
            <v>Bueno</v>
          </cell>
          <cell r="U3883" t="str">
            <v>SUMMIT</v>
          </cell>
        </row>
        <row r="3884">
          <cell r="J3884" t="str">
            <v>42-05-02-05-3876</v>
          </cell>
          <cell r="L3884" t="str">
            <v>42-05-02-05-3876</v>
          </cell>
          <cell r="M3884" t="str">
            <v>Sistema Iluminación Emergencia VKB</v>
          </cell>
          <cell r="O3884" t="str">
            <v>EQUIPOS DE SEGURIDAD</v>
          </cell>
          <cell r="P3884">
            <v>35000</v>
          </cell>
          <cell r="T3884" t="str">
            <v>Bueno</v>
          </cell>
          <cell r="U3884" t="str">
            <v>VKB</v>
          </cell>
        </row>
        <row r="3885">
          <cell r="J3885" t="str">
            <v>42-04-02-00-3877</v>
          </cell>
          <cell r="L3885" t="str">
            <v>42-04-02-00-3877</v>
          </cell>
          <cell r="M3885" t="str">
            <v>Silla Computación 5 Ruedas Azul con Apoya Brazos</v>
          </cell>
          <cell r="O3885" t="str">
            <v>SILLAS</v>
          </cell>
          <cell r="P3885">
            <v>42500</v>
          </cell>
          <cell r="T3885" t="str">
            <v>Bueno</v>
          </cell>
          <cell r="U3885" t="str">
            <v>N/T</v>
          </cell>
        </row>
        <row r="3886">
          <cell r="J3886" t="str">
            <v>42-04-07-00-3878</v>
          </cell>
          <cell r="L3886" t="str">
            <v>42-04-07-00-3878</v>
          </cell>
          <cell r="M3886" t="str">
            <v>Porta Toallas TORK</v>
          </cell>
          <cell r="O3886" t="str">
            <v>OTROS</v>
          </cell>
          <cell r="P3886">
            <v>17000</v>
          </cell>
          <cell r="T3886" t="str">
            <v>Bueno</v>
          </cell>
          <cell r="U3886" t="str">
            <v>TORK</v>
          </cell>
        </row>
        <row r="3887">
          <cell r="J3887" t="str">
            <v>42-04-06-00-3879</v>
          </cell>
          <cell r="L3887" t="str">
            <v>42-04-06-00-3879</v>
          </cell>
          <cell r="M3887" t="str">
            <v>Mueble Blanco Madera y Melamina 21 Compartimientos</v>
          </cell>
          <cell r="O3887" t="str">
            <v>REPISA</v>
          </cell>
          <cell r="P3887">
            <v>24900</v>
          </cell>
          <cell r="T3887" t="str">
            <v>Bueno</v>
          </cell>
          <cell r="U3887" t="str">
            <v>N/T</v>
          </cell>
        </row>
        <row r="3888">
          <cell r="J3888" t="str">
            <v>42-04-07-00-3880</v>
          </cell>
          <cell r="L3888" t="str">
            <v>42-04-07-00-3880</v>
          </cell>
          <cell r="M3888" t="str">
            <v>Lavamanos con Pedestal Loza Blanco C/Llave Monomando</v>
          </cell>
          <cell r="O3888" t="str">
            <v>OTROS</v>
          </cell>
          <cell r="P3888">
            <v>11000</v>
          </cell>
          <cell r="T3888" t="str">
            <v>Bueno</v>
          </cell>
          <cell r="U3888" t="str">
            <v>N/T</v>
          </cell>
        </row>
        <row r="3889">
          <cell r="J3889" t="str">
            <v>42-04-07-00-3881</v>
          </cell>
          <cell r="L3889" t="str">
            <v>42-04-07-00-3881</v>
          </cell>
          <cell r="M3889" t="str">
            <v>Biombo Metalico Blanco con 3 Cortinas Verde Agua</v>
          </cell>
          <cell r="O3889" t="str">
            <v>OTROS</v>
          </cell>
          <cell r="P3889">
            <v>19900</v>
          </cell>
          <cell r="T3889" t="str">
            <v>Bueno</v>
          </cell>
          <cell r="U3889" t="str">
            <v>N/T</v>
          </cell>
        </row>
        <row r="3890">
          <cell r="J3890" t="str">
            <v>42-04-03-00-3882</v>
          </cell>
          <cell r="L3890" t="str">
            <v>42-04-03-00-3882</v>
          </cell>
          <cell r="M3890" t="str">
            <v>Escritorio Melamina Blanco Atención a Publico</v>
          </cell>
          <cell r="O3890" t="str">
            <v>ESCRITORIOS</v>
          </cell>
          <cell r="P3890">
            <v>24900</v>
          </cell>
          <cell r="T3890" t="str">
            <v>Bueno</v>
          </cell>
          <cell r="U3890" t="str">
            <v>N/T</v>
          </cell>
        </row>
        <row r="3891">
          <cell r="J3891" t="str">
            <v>42-05-02-01-3883</v>
          </cell>
          <cell r="L3891" t="str">
            <v>42-05-02-01-3883</v>
          </cell>
          <cell r="M3891" t="str">
            <v>Termometro Refrigeración Externo</v>
          </cell>
          <cell r="O3891" t="str">
            <v>EQUIPOS CLINICOS</v>
          </cell>
          <cell r="P3891">
            <v>15900</v>
          </cell>
          <cell r="T3891" t="str">
            <v>Bueno</v>
          </cell>
          <cell r="U3891" t="str">
            <v>N/T</v>
          </cell>
        </row>
        <row r="3892">
          <cell r="J3892" t="str">
            <v>FN-04-07-00-3884</v>
          </cell>
          <cell r="L3892" t="str">
            <v>FN-04-07-00-3884</v>
          </cell>
          <cell r="M3892" t="str">
            <v>Porta cortinas metálico</v>
          </cell>
          <cell r="O3892" t="str">
            <v>OTROS FUNGIBLE / NOMINABLE</v>
          </cell>
          <cell r="P3892">
            <v>2500</v>
          </cell>
          <cell r="T3892" t="str">
            <v>Bueno</v>
          </cell>
          <cell r="U3892" t="str">
            <v>N/T</v>
          </cell>
        </row>
        <row r="3893">
          <cell r="J3893" t="str">
            <v>FN-04-07-00-3885</v>
          </cell>
          <cell r="L3893" t="str">
            <v>FN-04-07-00-3885</v>
          </cell>
          <cell r="M3893" t="str">
            <v>Cortinas Blanco Invierno</v>
          </cell>
          <cell r="O3893" t="str">
            <v>OTROS FUNGIBLE / NOMINABLE</v>
          </cell>
          <cell r="P3893">
            <v>12500</v>
          </cell>
          <cell r="T3893" t="str">
            <v>Bueno</v>
          </cell>
          <cell r="U3893" t="str">
            <v>N/T</v>
          </cell>
        </row>
        <row r="3894">
          <cell r="J3894" t="str">
            <v>42-04-03-00-3886</v>
          </cell>
          <cell r="L3894" t="str">
            <v>42-04-03-00-3886</v>
          </cell>
          <cell r="M3894" t="str">
            <v>Escritorio PC Melamina Enchapado 01 Cajon C/ Llave</v>
          </cell>
          <cell r="O3894" t="str">
            <v>ESCRITORIOS</v>
          </cell>
          <cell r="P3894">
            <v>65900</v>
          </cell>
          <cell r="T3894" t="str">
            <v>Bueno</v>
          </cell>
          <cell r="U3894" t="str">
            <v>N/T</v>
          </cell>
        </row>
        <row r="3895">
          <cell r="J3895" t="str">
            <v>42-06-01-00-3887</v>
          </cell>
          <cell r="L3895" t="str">
            <v>42-06-01-00-3887</v>
          </cell>
          <cell r="M3895" t="str">
            <v>Impresora EPSON Stylus C43UX</v>
          </cell>
          <cell r="O3895" t="str">
            <v>EQUIPOS COMPUTACIONALES Y PERIFÉRICOS</v>
          </cell>
          <cell r="P3895">
            <v>54500</v>
          </cell>
          <cell r="T3895" t="str">
            <v>Bueno</v>
          </cell>
          <cell r="U3895" t="str">
            <v>EPSON</v>
          </cell>
        </row>
        <row r="3896">
          <cell r="J3896" t="str">
            <v>NN-06-01-00-3888</v>
          </cell>
          <cell r="L3896" t="str">
            <v>NN-06-01-00-3888</v>
          </cell>
          <cell r="M3896" t="str">
            <v>PC All in One Olidata NºS 014568-000848</v>
          </cell>
          <cell r="O3896" t="str">
            <v>EQUIPOS COMPUTACIONALES Y PERIFÉRICOS EN ARRIENDO</v>
          </cell>
          <cell r="P3896">
            <v>320000</v>
          </cell>
          <cell r="T3896" t="str">
            <v>Bueno</v>
          </cell>
          <cell r="U3896" t="str">
            <v>Olidata</v>
          </cell>
        </row>
        <row r="3897">
          <cell r="J3897" t="str">
            <v>NN-06-01-00-3889</v>
          </cell>
          <cell r="L3897" t="str">
            <v>NN-06-01-00-3889</v>
          </cell>
          <cell r="M3897" t="str">
            <v>Mouse Convencional Olidata 8903</v>
          </cell>
          <cell r="O3897" t="str">
            <v>EQUIPOS COMPUTACIONALES Y PERIFÉRICOS EN ARRIENDO</v>
          </cell>
          <cell r="P3897">
            <v>4000</v>
          </cell>
          <cell r="T3897" t="str">
            <v>Bueno</v>
          </cell>
          <cell r="U3897" t="str">
            <v>Olidata</v>
          </cell>
        </row>
        <row r="3898">
          <cell r="J3898" t="str">
            <v>NN-06-01-00-3890</v>
          </cell>
          <cell r="L3898" t="str">
            <v>NN-06-01-00-3890</v>
          </cell>
          <cell r="M3898" t="str">
            <v>Teclado Olidata Model K3100</v>
          </cell>
          <cell r="O3898" t="str">
            <v>EQUIPOS COMPUTACIONALES Y PERIFÉRICOS EN ARRIENDO</v>
          </cell>
          <cell r="P3898">
            <v>3500</v>
          </cell>
          <cell r="T3898" t="str">
            <v>Bueno</v>
          </cell>
          <cell r="U3898" t="str">
            <v>Olidata</v>
          </cell>
        </row>
        <row r="3899">
          <cell r="J3899" t="str">
            <v>42-05-02-06-3891</v>
          </cell>
          <cell r="L3899" t="str">
            <v>42-05-02-06-3891</v>
          </cell>
          <cell r="M3899" t="str">
            <v>Lavadora Industrial Centrifuga Maytag Comercial</v>
          </cell>
          <cell r="O3899" t="str">
            <v>HERRAMIENTAS</v>
          </cell>
          <cell r="P3899">
            <v>4400000</v>
          </cell>
          <cell r="T3899" t="str">
            <v>Bueno</v>
          </cell>
          <cell r="U3899" t="str">
            <v>MAYTAG</v>
          </cell>
        </row>
        <row r="3900">
          <cell r="J3900" t="str">
            <v>42-05-02-06-3892</v>
          </cell>
          <cell r="L3900" t="str">
            <v>42-05-02-06-3892</v>
          </cell>
          <cell r="M3900" t="str">
            <v>Lavadora Industrial Centrifuga UNIMAC</v>
          </cell>
          <cell r="O3900" t="str">
            <v>HERRAMIENTAS</v>
          </cell>
          <cell r="P3900">
            <v>4400000</v>
          </cell>
          <cell r="T3900" t="str">
            <v>Bueno</v>
          </cell>
          <cell r="U3900" t="str">
            <v>UNIMAC</v>
          </cell>
        </row>
        <row r="3901">
          <cell r="J3901" t="str">
            <v>42-05-02-06-3893</v>
          </cell>
          <cell r="L3901" t="str">
            <v>42-05-02-06-3893</v>
          </cell>
          <cell r="M3901" t="str">
            <v>Secadora Industrial CISSELL CT 075</v>
          </cell>
          <cell r="O3901" t="str">
            <v>HERRAMIENTAS</v>
          </cell>
          <cell r="P3901">
            <v>3803491</v>
          </cell>
          <cell r="T3901" t="str">
            <v>Bueno</v>
          </cell>
          <cell r="U3901" t="str">
            <v>CISSELL</v>
          </cell>
        </row>
        <row r="3902">
          <cell r="J3902" t="str">
            <v>42-05-02-05-3894</v>
          </cell>
          <cell r="L3902" t="str">
            <v>42-05-02-05-3894</v>
          </cell>
          <cell r="M3902" t="str">
            <v>Extintor Tipo ABC 06 KG</v>
          </cell>
          <cell r="O3902" t="str">
            <v>EQUIPOS DE SEGURIDAD</v>
          </cell>
          <cell r="P3902">
            <v>26900</v>
          </cell>
          <cell r="T3902" t="str">
            <v>Bueno</v>
          </cell>
          <cell r="U3902" t="str">
            <v>N/T</v>
          </cell>
        </row>
        <row r="3903">
          <cell r="J3903" t="str">
            <v>42-04-03-00-3895</v>
          </cell>
          <cell r="L3903" t="str">
            <v>42-04-03-00-3895</v>
          </cell>
          <cell r="M3903" t="str">
            <v>Mueble Escritorio Color Miel 08 Cajones</v>
          </cell>
          <cell r="O3903" t="str">
            <v>ESCRITORIOS</v>
          </cell>
          <cell r="P3903">
            <v>45900</v>
          </cell>
          <cell r="T3903" t="str">
            <v>Bueno</v>
          </cell>
          <cell r="U3903" t="str">
            <v>N/T</v>
          </cell>
        </row>
        <row r="3904">
          <cell r="J3904" t="str">
            <v>42-04-07-00-3896</v>
          </cell>
          <cell r="L3904" t="str">
            <v>42-04-07-00-3896</v>
          </cell>
          <cell r="M3904" t="str">
            <v>Vitrina Metalica Celeste Pta. Vidrio</v>
          </cell>
          <cell r="O3904" t="str">
            <v>OTROS</v>
          </cell>
          <cell r="P3904">
            <v>42500</v>
          </cell>
          <cell r="T3904" t="str">
            <v>Bueno</v>
          </cell>
          <cell r="U3904" t="str">
            <v>N/T</v>
          </cell>
        </row>
        <row r="3905">
          <cell r="J3905" t="str">
            <v>42-04-06-00-3897</v>
          </cell>
          <cell r="L3905" t="str">
            <v>42-04-06-00-3897</v>
          </cell>
          <cell r="M3905" t="str">
            <v>Estante Mixto Melamina Blanco Metal 4 Compartimientos</v>
          </cell>
          <cell r="O3905" t="str">
            <v>REPISA</v>
          </cell>
          <cell r="P3905">
            <v>54900</v>
          </cell>
          <cell r="T3905" t="str">
            <v>Bueno</v>
          </cell>
          <cell r="U3905" t="str">
            <v>N/T</v>
          </cell>
        </row>
        <row r="3906">
          <cell r="J3906" t="str">
            <v>42-04-07-00-3898</v>
          </cell>
          <cell r="L3906" t="str">
            <v>42-04-07-00-3898</v>
          </cell>
          <cell r="M3906" t="str">
            <v>Carro Tipo Supermercado Para traslado Ropa</v>
          </cell>
          <cell r="O3906" t="str">
            <v>OTROS</v>
          </cell>
          <cell r="P3906">
            <v>15900</v>
          </cell>
          <cell r="T3906" t="str">
            <v>Bueno</v>
          </cell>
          <cell r="U3906" t="str">
            <v>N/T</v>
          </cell>
        </row>
        <row r="3907">
          <cell r="J3907" t="str">
            <v>42-04-07-00-3899</v>
          </cell>
          <cell r="L3907" t="str">
            <v>42-04-07-00-3899</v>
          </cell>
          <cell r="M3907" t="str">
            <v>Bergere Negro Ecocuero Sillon Descanso</v>
          </cell>
          <cell r="O3907" t="str">
            <v>OTROS</v>
          </cell>
          <cell r="P3907">
            <v>130900</v>
          </cell>
          <cell r="T3907" t="str">
            <v>Bueno</v>
          </cell>
          <cell r="U3907" t="str">
            <v>Metarus</v>
          </cell>
        </row>
        <row r="3908">
          <cell r="J3908" t="str">
            <v>42-04-07-00-3900</v>
          </cell>
          <cell r="L3908" t="str">
            <v>42-04-07-00-3900</v>
          </cell>
          <cell r="M3908" t="str">
            <v>Porta Toallas TORK</v>
          </cell>
          <cell r="O3908" t="str">
            <v>OTROS</v>
          </cell>
          <cell r="P3908">
            <v>17000</v>
          </cell>
          <cell r="T3908" t="str">
            <v>Bueno</v>
          </cell>
          <cell r="U3908" t="str">
            <v>TORK</v>
          </cell>
        </row>
        <row r="3909">
          <cell r="J3909" t="str">
            <v>42-04-06-00-3901</v>
          </cell>
          <cell r="L3909" t="str">
            <v>42-04-06-00-3901</v>
          </cell>
          <cell r="M3909" t="str">
            <v>Repisa Melamina 4 Divisiones Color Nogal</v>
          </cell>
          <cell r="O3909" t="str">
            <v>REPISA</v>
          </cell>
          <cell r="P3909">
            <v>52500</v>
          </cell>
          <cell r="T3909" t="str">
            <v>Bueno</v>
          </cell>
          <cell r="U3909" t="str">
            <v>N/T</v>
          </cell>
        </row>
        <row r="3910">
          <cell r="J3910" t="str">
            <v>42-04-07-00-3902</v>
          </cell>
          <cell r="L3910" t="str">
            <v>42-04-07-00-3902</v>
          </cell>
          <cell r="M3910" t="str">
            <v>Porta cortinas metálico</v>
          </cell>
          <cell r="O3910" t="str">
            <v>OTROS</v>
          </cell>
          <cell r="P3910">
            <v>2500</v>
          </cell>
          <cell r="T3910" t="str">
            <v>Bueno</v>
          </cell>
          <cell r="U3910" t="str">
            <v>N/T</v>
          </cell>
        </row>
        <row r="3911">
          <cell r="J3911" t="str">
            <v>FN-04-07-00-3903</v>
          </cell>
          <cell r="L3911" t="str">
            <v>FN-04-07-00-3903</v>
          </cell>
          <cell r="M3911" t="str">
            <v>Cortinas color café claro</v>
          </cell>
          <cell r="O3911" t="str">
            <v>OTROS FUNGIBLE / NOMINABLE</v>
          </cell>
          <cell r="P3911">
            <v>12500</v>
          </cell>
          <cell r="T3911" t="str">
            <v>Bueno</v>
          </cell>
          <cell r="U3911" t="str">
            <v>N/T</v>
          </cell>
        </row>
        <row r="3912">
          <cell r="J3912" t="str">
            <v>42-04-07-00-3904</v>
          </cell>
          <cell r="L3912" t="str">
            <v>42-04-07-00-3904</v>
          </cell>
          <cell r="M3912" t="str">
            <v>Persiana Color Trigo</v>
          </cell>
          <cell r="O3912" t="str">
            <v>OTROS</v>
          </cell>
          <cell r="P3912">
            <v>10490</v>
          </cell>
          <cell r="T3912" t="str">
            <v>Bueno</v>
          </cell>
          <cell r="U3912" t="str">
            <v>N/T</v>
          </cell>
        </row>
        <row r="3913">
          <cell r="J3913" t="str">
            <v>42-05-01-01-3905</v>
          </cell>
          <cell r="L3913" t="str">
            <v>42-05-01-01-3905</v>
          </cell>
          <cell r="M3913" t="str">
            <v>Corchetera Torre color Gris</v>
          </cell>
          <cell r="O3913" t="str">
            <v>EQUIPO DE OFICINA</v>
          </cell>
          <cell r="P3913">
            <v>3500</v>
          </cell>
          <cell r="T3913" t="str">
            <v>Bueno</v>
          </cell>
          <cell r="U3913" t="str">
            <v>Torre</v>
          </cell>
        </row>
        <row r="3914">
          <cell r="J3914" t="str">
            <v>42-05-01-01-3906</v>
          </cell>
          <cell r="L3914" t="str">
            <v>42-05-01-01-3906</v>
          </cell>
          <cell r="M3914" t="str">
            <v>Porta Timbres Capacidad 6 Unidades</v>
          </cell>
          <cell r="O3914" t="str">
            <v>EQUIPO DE OFICINA</v>
          </cell>
          <cell r="P3914">
            <v>4000</v>
          </cell>
          <cell r="T3914" t="str">
            <v>Bueno</v>
          </cell>
          <cell r="U3914" t="str">
            <v>N/T</v>
          </cell>
        </row>
        <row r="3915">
          <cell r="J3915" t="str">
            <v>42-06-01-00-3907</v>
          </cell>
          <cell r="L3915" t="str">
            <v>42-06-01-00-3907</v>
          </cell>
          <cell r="M3915" t="str">
            <v>Mouse Optico Genius NS 147802809041</v>
          </cell>
          <cell r="O3915" t="str">
            <v>EQUIPOS COMPUTACIONALES Y PERIFÉRICOS</v>
          </cell>
          <cell r="P3915">
            <v>4500</v>
          </cell>
          <cell r="T3915" t="str">
            <v>Bueno</v>
          </cell>
          <cell r="U3915" t="str">
            <v>GENIUS</v>
          </cell>
        </row>
        <row r="3916">
          <cell r="J3916" t="str">
            <v>42-05-01-01-3908</v>
          </cell>
          <cell r="L3916" t="str">
            <v>42-05-01-01-3908</v>
          </cell>
          <cell r="M3916" t="str">
            <v>Papelero Blanco Sin Tapa Plastico</v>
          </cell>
          <cell r="O3916" t="str">
            <v>EQUIPO DE OFICINA</v>
          </cell>
          <cell r="P3916">
            <v>4000</v>
          </cell>
          <cell r="T3916" t="str">
            <v>Bueno</v>
          </cell>
          <cell r="U3916" t="str">
            <v>N/T</v>
          </cell>
        </row>
        <row r="3917">
          <cell r="J3917" t="str">
            <v>42-05-01-01-3909</v>
          </cell>
          <cell r="L3917" t="str">
            <v>42-05-01-01-3909</v>
          </cell>
          <cell r="M3917" t="str">
            <v>Corchetera Torre 26/6 Rojo / Negro</v>
          </cell>
          <cell r="O3917" t="str">
            <v>EQUIPO DE OFICINA</v>
          </cell>
          <cell r="P3917">
            <v>3500</v>
          </cell>
          <cell r="T3917" t="str">
            <v>Bueno</v>
          </cell>
          <cell r="U3917" t="str">
            <v>N/T</v>
          </cell>
        </row>
        <row r="3918">
          <cell r="J3918" t="str">
            <v>42-04-07-00-3910</v>
          </cell>
          <cell r="L3918" t="str">
            <v>42-04-07-00-3910</v>
          </cell>
          <cell r="M3918" t="str">
            <v>Papelero Plastico Negro Sin Tapa</v>
          </cell>
          <cell r="O3918" t="str">
            <v>OTROS</v>
          </cell>
          <cell r="P3918">
            <v>4000</v>
          </cell>
          <cell r="T3918" t="str">
            <v>Bueno</v>
          </cell>
          <cell r="U3918" t="str">
            <v>N/T</v>
          </cell>
        </row>
        <row r="3919">
          <cell r="J3919" t="str">
            <v>42-04-07-00-3911</v>
          </cell>
          <cell r="L3919" t="str">
            <v>42-04-07-00-3911</v>
          </cell>
          <cell r="M3919" t="str">
            <v>Pizarra 120x100 Blanca</v>
          </cell>
          <cell r="O3919" t="str">
            <v>OTROS</v>
          </cell>
          <cell r="P3919">
            <v>8900</v>
          </cell>
          <cell r="T3919" t="str">
            <v>Bueno</v>
          </cell>
          <cell r="U3919" t="str">
            <v>N/T</v>
          </cell>
        </row>
        <row r="3920">
          <cell r="J3920" t="str">
            <v>42-05-01-01-3912</v>
          </cell>
          <cell r="L3920" t="str">
            <v>42-05-01-01-3912</v>
          </cell>
          <cell r="M3920" t="str">
            <v>Calculadora Olivetti Logos 354 NS 0865085</v>
          </cell>
          <cell r="O3920" t="str">
            <v>EQUIPO DE OFICINA</v>
          </cell>
          <cell r="P3920">
            <v>15900</v>
          </cell>
          <cell r="T3920" t="str">
            <v>Mala</v>
          </cell>
          <cell r="U3920" t="str">
            <v>Olivetti</v>
          </cell>
        </row>
        <row r="3921">
          <cell r="J3921" t="str">
            <v>42-04-07-00-3913</v>
          </cell>
          <cell r="L3921" t="str">
            <v>42-04-07-00-3913</v>
          </cell>
          <cell r="M3921" t="str">
            <v>Persiana Color Trigo</v>
          </cell>
          <cell r="O3921" t="str">
            <v>OTROS</v>
          </cell>
          <cell r="P3921">
            <v>10490</v>
          </cell>
          <cell r="T3921" t="str">
            <v>Bueno</v>
          </cell>
          <cell r="U3921" t="str">
            <v>N/T</v>
          </cell>
        </row>
        <row r="3922">
          <cell r="J3922" t="str">
            <v>42-04-06-00-3914</v>
          </cell>
          <cell r="L3922" t="str">
            <v>42-04-06-00-3914</v>
          </cell>
          <cell r="M3922" t="str">
            <v>Repisa Melamina Enchapada 3 Divisiones Color Miel</v>
          </cell>
          <cell r="O3922" t="str">
            <v>REPISA</v>
          </cell>
          <cell r="P3922">
            <v>42500</v>
          </cell>
          <cell r="T3922" t="str">
            <v>Bueno</v>
          </cell>
          <cell r="U3922" t="str">
            <v>N/T</v>
          </cell>
        </row>
        <row r="3923">
          <cell r="J3923" t="str">
            <v>42-04-07-00-3915</v>
          </cell>
          <cell r="L3923" t="str">
            <v>42-04-07-00-3915</v>
          </cell>
          <cell r="M3923" t="str">
            <v>Porta Toalla TORK</v>
          </cell>
          <cell r="O3923" t="str">
            <v>OTROS</v>
          </cell>
          <cell r="P3923">
            <v>17000</v>
          </cell>
          <cell r="T3923" t="str">
            <v>Bueno</v>
          </cell>
          <cell r="U3923" t="str">
            <v>TORK</v>
          </cell>
        </row>
        <row r="3924">
          <cell r="J3924" t="str">
            <v>42-04-07-00-3916</v>
          </cell>
          <cell r="L3924" t="str">
            <v>42-04-07-00-3916</v>
          </cell>
          <cell r="M3924" t="str">
            <v>Lavamanos con Pedestal Loza Blanco C/Llave Monomando</v>
          </cell>
          <cell r="O3924" t="str">
            <v>OTROS</v>
          </cell>
          <cell r="P3924">
            <v>11000</v>
          </cell>
          <cell r="T3924" t="str">
            <v>Bueno</v>
          </cell>
          <cell r="U3924" t="str">
            <v>N/T</v>
          </cell>
        </row>
        <row r="3925">
          <cell r="J3925" t="str">
            <v>42-05-02-01-3917</v>
          </cell>
          <cell r="L3925" t="str">
            <v>42-05-02-01-3917</v>
          </cell>
          <cell r="M3925" t="str">
            <v>Manometro Oxigeno con Humidificador</v>
          </cell>
          <cell r="N3925" t="str">
            <v>Sala 1</v>
          </cell>
          <cell r="O3925" t="str">
            <v>EQUIPOS CLINICOS</v>
          </cell>
          <cell r="P3925">
            <v>42900</v>
          </cell>
          <cell r="T3925" t="str">
            <v>Bueno</v>
          </cell>
          <cell r="U3925" t="str">
            <v>N/T</v>
          </cell>
        </row>
        <row r="3926">
          <cell r="J3926" t="str">
            <v>42-05-02-01-3918</v>
          </cell>
          <cell r="L3926" t="str">
            <v>42-05-02-01-3918</v>
          </cell>
          <cell r="M3926" t="str">
            <v>Manometro Oxigeno con Humidificador</v>
          </cell>
          <cell r="N3926" t="str">
            <v>Sala 1</v>
          </cell>
          <cell r="O3926" t="str">
            <v>EQUIPOS CLINICOS</v>
          </cell>
          <cell r="P3926">
            <v>42900</v>
          </cell>
          <cell r="T3926" t="str">
            <v>Bueno</v>
          </cell>
          <cell r="U3926" t="str">
            <v>N/T</v>
          </cell>
        </row>
        <row r="3927">
          <cell r="J3927" t="str">
            <v>42-05-02-01-3919</v>
          </cell>
          <cell r="L3927" t="str">
            <v>42-05-02-01-3919</v>
          </cell>
          <cell r="M3927" t="str">
            <v>Manometro Oxigeno con Humidificador</v>
          </cell>
          <cell r="N3927" t="str">
            <v>Sala 1</v>
          </cell>
          <cell r="O3927" t="str">
            <v>EQUIPOS CLINICOS</v>
          </cell>
          <cell r="P3927">
            <v>42900</v>
          </cell>
          <cell r="T3927" t="str">
            <v>Bueno</v>
          </cell>
          <cell r="U3927" t="str">
            <v>N/T</v>
          </cell>
        </row>
        <row r="3928">
          <cell r="J3928" t="str">
            <v>42-05-02-01-3920</v>
          </cell>
          <cell r="L3928" t="str">
            <v>42-05-02-01-3920</v>
          </cell>
          <cell r="M3928" t="str">
            <v>Manometro Oxigeno con Humidificador</v>
          </cell>
          <cell r="N3928" t="str">
            <v>Sala 1</v>
          </cell>
          <cell r="O3928" t="str">
            <v>EQUIPOS CLINICOS</v>
          </cell>
          <cell r="P3928">
            <v>42900</v>
          </cell>
          <cell r="T3928" t="str">
            <v>Bueno</v>
          </cell>
          <cell r="U3928" t="str">
            <v>N/T</v>
          </cell>
        </row>
        <row r="3929">
          <cell r="J3929" t="str">
            <v>42-05-02-01-3921</v>
          </cell>
          <cell r="L3929" t="str">
            <v>42-05-02-01-3921</v>
          </cell>
          <cell r="M3929" t="str">
            <v>Manometro Oxigeno con Humidificador</v>
          </cell>
          <cell r="N3929" t="str">
            <v>Sala 1</v>
          </cell>
          <cell r="O3929" t="str">
            <v>EQUIPOS CLINICOS</v>
          </cell>
          <cell r="P3929">
            <v>42900</v>
          </cell>
          <cell r="T3929" t="str">
            <v>Bueno</v>
          </cell>
          <cell r="U3929" t="str">
            <v>N/T</v>
          </cell>
        </row>
        <row r="3930">
          <cell r="J3930" t="str">
            <v>42-05-02-01-3922</v>
          </cell>
          <cell r="L3930" t="str">
            <v>42-05-02-01-3922</v>
          </cell>
          <cell r="M3930" t="str">
            <v>Manometro Oxigeno con Humidificador</v>
          </cell>
          <cell r="N3930" t="str">
            <v>Sala 1</v>
          </cell>
          <cell r="O3930" t="str">
            <v>EQUIPOS CLINICOS</v>
          </cell>
          <cell r="P3930">
            <v>42900</v>
          </cell>
          <cell r="T3930" t="str">
            <v>Bueno</v>
          </cell>
          <cell r="U3930" t="str">
            <v>N/T</v>
          </cell>
        </row>
        <row r="3931">
          <cell r="J3931" t="str">
            <v>42-05-02-01-3923</v>
          </cell>
          <cell r="L3931" t="str">
            <v>42-05-02-01-3923</v>
          </cell>
          <cell r="M3931" t="str">
            <v>Manometro Oxigeno con Humidificador</v>
          </cell>
          <cell r="N3931" t="str">
            <v>Sala 2</v>
          </cell>
          <cell r="O3931" t="str">
            <v>EQUIPOS CLINICOS</v>
          </cell>
          <cell r="P3931">
            <v>42900</v>
          </cell>
          <cell r="T3931" t="str">
            <v>Bueno</v>
          </cell>
          <cell r="U3931" t="str">
            <v>N/T</v>
          </cell>
        </row>
        <row r="3932">
          <cell r="J3932" t="str">
            <v>42-05-02-01-3924</v>
          </cell>
          <cell r="L3932" t="str">
            <v>42-05-02-01-3924</v>
          </cell>
          <cell r="M3932" t="str">
            <v>Manometro Oxigeno con Humidificador</v>
          </cell>
          <cell r="N3932" t="str">
            <v>Sala 2</v>
          </cell>
          <cell r="O3932" t="str">
            <v>EQUIPOS CLINICOS</v>
          </cell>
          <cell r="P3932">
            <v>42900</v>
          </cell>
          <cell r="T3932" t="str">
            <v>Bueno</v>
          </cell>
          <cell r="U3932" t="str">
            <v>N/T</v>
          </cell>
        </row>
        <row r="3933">
          <cell r="J3933" t="str">
            <v>42-05-02-01-3925</v>
          </cell>
          <cell r="L3933" t="str">
            <v>42-05-02-01-3925</v>
          </cell>
          <cell r="M3933" t="str">
            <v>Manometro Oxigeno con Humidificador</v>
          </cell>
          <cell r="N3933" t="str">
            <v>Sala 2</v>
          </cell>
          <cell r="O3933" t="str">
            <v>EQUIPOS CLINICOS</v>
          </cell>
          <cell r="P3933">
            <v>42900</v>
          </cell>
          <cell r="T3933" t="str">
            <v>Bueno</v>
          </cell>
          <cell r="U3933" t="str">
            <v>N/T</v>
          </cell>
        </row>
        <row r="3934">
          <cell r="J3934" t="str">
            <v>42-05-02-01-3926</v>
          </cell>
          <cell r="L3934" t="str">
            <v>42-05-02-01-3926</v>
          </cell>
          <cell r="M3934" t="str">
            <v>Manometro Oxigeno con Humidificador</v>
          </cell>
          <cell r="N3934" t="str">
            <v>Sala 2</v>
          </cell>
          <cell r="O3934" t="str">
            <v>EQUIPOS CLINICOS</v>
          </cell>
          <cell r="P3934">
            <v>42900</v>
          </cell>
          <cell r="T3934" t="str">
            <v>Bueno</v>
          </cell>
          <cell r="U3934" t="str">
            <v>N/T</v>
          </cell>
        </row>
        <row r="3935">
          <cell r="J3935" t="str">
            <v>42-05-02-01-3927</v>
          </cell>
          <cell r="L3935" t="str">
            <v>42-05-02-01-3927</v>
          </cell>
          <cell r="M3935" t="str">
            <v>Manometro Oxigeno con Humidificador</v>
          </cell>
          <cell r="N3935" t="str">
            <v>Sala 2</v>
          </cell>
          <cell r="O3935" t="str">
            <v>EQUIPOS CLINICOS</v>
          </cell>
          <cell r="P3935">
            <v>42900</v>
          </cell>
          <cell r="T3935" t="str">
            <v>Bueno</v>
          </cell>
          <cell r="U3935" t="str">
            <v>N/T</v>
          </cell>
        </row>
        <row r="3936">
          <cell r="J3936" t="str">
            <v>42-05-02-01-3928</v>
          </cell>
          <cell r="L3936" t="str">
            <v>42-05-02-01-3928</v>
          </cell>
          <cell r="M3936" t="str">
            <v>Manometro Oxigeno con Humidificador</v>
          </cell>
          <cell r="N3936" t="str">
            <v>Sala 2</v>
          </cell>
          <cell r="O3936" t="str">
            <v>EQUIPOS CLINICOS</v>
          </cell>
          <cell r="P3936">
            <v>42900</v>
          </cell>
          <cell r="T3936" t="str">
            <v>Bueno</v>
          </cell>
          <cell r="U3936" t="str">
            <v>N/T</v>
          </cell>
        </row>
        <row r="3937">
          <cell r="J3937" t="str">
            <v>42-05-02-01-3929</v>
          </cell>
          <cell r="L3937" t="str">
            <v>42-05-02-01-3929</v>
          </cell>
          <cell r="M3937" t="str">
            <v>Manometro Oxigeno con Humidificador</v>
          </cell>
          <cell r="N3937" t="str">
            <v>Sala 3</v>
          </cell>
          <cell r="O3937" t="str">
            <v>EQUIPOS CLINICOS</v>
          </cell>
          <cell r="P3937">
            <v>42900</v>
          </cell>
          <cell r="T3937" t="str">
            <v>Bueno</v>
          </cell>
          <cell r="U3937" t="str">
            <v>N/T</v>
          </cell>
        </row>
        <row r="3938">
          <cell r="J3938" t="str">
            <v>42-05-02-01-3930</v>
          </cell>
          <cell r="L3938" t="str">
            <v>42-05-02-01-3930</v>
          </cell>
          <cell r="M3938" t="str">
            <v>Manometro Oxigeno con Humidificador</v>
          </cell>
          <cell r="N3938" t="str">
            <v>Sala 3</v>
          </cell>
          <cell r="O3938" t="str">
            <v>EQUIPOS CLINICOS</v>
          </cell>
          <cell r="P3938">
            <v>42900</v>
          </cell>
          <cell r="T3938" t="str">
            <v>Bueno</v>
          </cell>
          <cell r="U3938" t="str">
            <v>N/T</v>
          </cell>
        </row>
        <row r="3939">
          <cell r="J3939" t="str">
            <v>42-05-02-01-3931</v>
          </cell>
          <cell r="L3939" t="str">
            <v>42-05-02-01-3931</v>
          </cell>
          <cell r="M3939" t="str">
            <v>Manometro Oxigeno con Humidificador</v>
          </cell>
          <cell r="N3939" t="str">
            <v>Sala 3</v>
          </cell>
          <cell r="O3939" t="str">
            <v>EQUIPOS CLINICOS</v>
          </cell>
          <cell r="P3939">
            <v>42900</v>
          </cell>
          <cell r="T3939" t="str">
            <v>Bueno</v>
          </cell>
          <cell r="U3939" t="str">
            <v>N/T</v>
          </cell>
        </row>
        <row r="3940">
          <cell r="J3940" t="str">
            <v>42-05-02-01-3932</v>
          </cell>
          <cell r="L3940" t="str">
            <v>42-05-02-01-3932</v>
          </cell>
          <cell r="M3940" t="str">
            <v>Manometro Oxigeno con Humidificador</v>
          </cell>
          <cell r="N3940" t="str">
            <v>Sala 4</v>
          </cell>
          <cell r="O3940" t="str">
            <v>EQUIPOS CLINICOS</v>
          </cell>
          <cell r="P3940">
            <v>42900</v>
          </cell>
          <cell r="T3940" t="str">
            <v>Bueno</v>
          </cell>
          <cell r="U3940" t="str">
            <v>N/T</v>
          </cell>
        </row>
        <row r="3941">
          <cell r="J3941" t="str">
            <v>42-05-02-01-3933</v>
          </cell>
          <cell r="L3941" t="str">
            <v>42-05-02-01-3933</v>
          </cell>
          <cell r="M3941" t="str">
            <v>Manometro Oxigeno con Humidificador</v>
          </cell>
          <cell r="N3941" t="str">
            <v>Sala 4</v>
          </cell>
          <cell r="O3941" t="str">
            <v>EQUIPOS CLINICOS</v>
          </cell>
          <cell r="P3941">
            <v>42900</v>
          </cell>
          <cell r="T3941" t="str">
            <v>Bueno</v>
          </cell>
          <cell r="U3941" t="str">
            <v>N/T</v>
          </cell>
        </row>
        <row r="3942">
          <cell r="J3942" t="str">
            <v>42-05-02-01-3934</v>
          </cell>
          <cell r="L3942" t="str">
            <v>42-05-02-01-3934</v>
          </cell>
          <cell r="M3942" t="str">
            <v>Manometro Oxigeno con Humidificador</v>
          </cell>
          <cell r="N3942" t="str">
            <v>Sala 4</v>
          </cell>
          <cell r="O3942" t="str">
            <v>EQUIPOS CLINICOS</v>
          </cell>
          <cell r="P3942">
            <v>42900</v>
          </cell>
          <cell r="T3942" t="str">
            <v>Bueno</v>
          </cell>
          <cell r="U3942" t="str">
            <v>N/T</v>
          </cell>
        </row>
        <row r="3943">
          <cell r="J3943" t="str">
            <v>42-05-02-01-3935</v>
          </cell>
          <cell r="L3943" t="str">
            <v>42-05-02-01-3935</v>
          </cell>
          <cell r="M3943" t="str">
            <v>Manometro Oxigeno con Humidificador</v>
          </cell>
          <cell r="N3943" t="str">
            <v>Sala 5</v>
          </cell>
          <cell r="O3943" t="str">
            <v>EQUIPOS CLINICOS</v>
          </cell>
          <cell r="P3943">
            <v>42900</v>
          </cell>
          <cell r="T3943" t="str">
            <v>Bueno</v>
          </cell>
          <cell r="U3943" t="str">
            <v>N/T</v>
          </cell>
        </row>
        <row r="3944">
          <cell r="J3944" t="str">
            <v>42-05-02-01-3936</v>
          </cell>
          <cell r="L3944" t="str">
            <v>42-05-02-01-3936</v>
          </cell>
          <cell r="M3944" t="str">
            <v>Manometro Oxigeno con Humidificador</v>
          </cell>
          <cell r="N3944" t="str">
            <v>Sala 6</v>
          </cell>
          <cell r="O3944" t="str">
            <v>EQUIPOS CLINICOS</v>
          </cell>
          <cell r="P3944">
            <v>42900</v>
          </cell>
          <cell r="T3944" t="str">
            <v>Bueno</v>
          </cell>
          <cell r="U3944" t="str">
            <v>N/T</v>
          </cell>
        </row>
        <row r="3945">
          <cell r="J3945" t="str">
            <v>42-05-02-01-3937</v>
          </cell>
          <cell r="L3945" t="str">
            <v>42-05-02-01-3937</v>
          </cell>
          <cell r="M3945" t="str">
            <v>Sistema Aspiración Central</v>
          </cell>
          <cell r="N3945" t="str">
            <v>Sala 1</v>
          </cell>
          <cell r="O3945" t="str">
            <v>EQUIPOS CLINICOS</v>
          </cell>
          <cell r="P3945">
            <v>35600</v>
          </cell>
          <cell r="T3945" t="str">
            <v>Bueno</v>
          </cell>
          <cell r="U3945" t="str">
            <v>N/T</v>
          </cell>
        </row>
        <row r="3946">
          <cell r="J3946" t="str">
            <v>42-05-02-01-3938</v>
          </cell>
          <cell r="L3946" t="str">
            <v>42-05-02-01-3938</v>
          </cell>
          <cell r="M3946" t="str">
            <v>Sistema Aspiración Central</v>
          </cell>
          <cell r="N3946" t="str">
            <v>Sala 1</v>
          </cell>
          <cell r="O3946" t="str">
            <v>EQUIPOS CLINICOS</v>
          </cell>
          <cell r="P3946">
            <v>35600</v>
          </cell>
          <cell r="T3946" t="str">
            <v>Bueno</v>
          </cell>
          <cell r="U3946" t="str">
            <v>N/T</v>
          </cell>
        </row>
        <row r="3947">
          <cell r="J3947" t="str">
            <v>42-05-02-01-3939</v>
          </cell>
          <cell r="L3947" t="str">
            <v>42-05-02-01-3939</v>
          </cell>
          <cell r="M3947" t="str">
            <v>Sistema Aspiración Central</v>
          </cell>
          <cell r="N3947" t="str">
            <v>Sala 1</v>
          </cell>
          <cell r="O3947" t="str">
            <v>EQUIPOS CLINICOS</v>
          </cell>
          <cell r="P3947">
            <v>35600</v>
          </cell>
          <cell r="T3947" t="str">
            <v>Bueno</v>
          </cell>
          <cell r="U3947" t="str">
            <v>N/T</v>
          </cell>
        </row>
        <row r="3948">
          <cell r="J3948" t="str">
            <v>42-05-02-01-3940</v>
          </cell>
          <cell r="L3948" t="str">
            <v>42-05-02-01-3940</v>
          </cell>
          <cell r="M3948" t="str">
            <v>Sistema Aspiración Central</v>
          </cell>
          <cell r="N3948" t="str">
            <v>Sala 1</v>
          </cell>
          <cell r="O3948" t="str">
            <v>EQUIPOS CLINICOS</v>
          </cell>
          <cell r="P3948">
            <v>35600</v>
          </cell>
          <cell r="T3948" t="str">
            <v>Bueno</v>
          </cell>
          <cell r="U3948" t="str">
            <v>N/T</v>
          </cell>
        </row>
        <row r="3949">
          <cell r="J3949" t="str">
            <v>42-05-02-01-3941</v>
          </cell>
          <cell r="L3949" t="str">
            <v>42-05-02-01-3941</v>
          </cell>
          <cell r="M3949" t="str">
            <v>Sistema Aspiración Central</v>
          </cell>
          <cell r="N3949" t="str">
            <v>Sala 1</v>
          </cell>
          <cell r="O3949" t="str">
            <v>EQUIPOS CLINICOS</v>
          </cell>
          <cell r="P3949">
            <v>35600</v>
          </cell>
          <cell r="T3949" t="str">
            <v>Bueno</v>
          </cell>
          <cell r="U3949" t="str">
            <v>N/T</v>
          </cell>
        </row>
        <row r="3950">
          <cell r="J3950" t="str">
            <v>42-05-02-01-3942</v>
          </cell>
          <cell r="L3950" t="str">
            <v>42-05-02-01-3942</v>
          </cell>
          <cell r="M3950" t="str">
            <v>Sistema Aspiración Central</v>
          </cell>
          <cell r="N3950" t="str">
            <v>Sala 1</v>
          </cell>
          <cell r="O3950" t="str">
            <v>EQUIPOS CLINICOS</v>
          </cell>
          <cell r="P3950">
            <v>35600</v>
          </cell>
          <cell r="T3950" t="str">
            <v>Bueno</v>
          </cell>
          <cell r="U3950" t="str">
            <v>N/T</v>
          </cell>
        </row>
        <row r="3951">
          <cell r="J3951" t="str">
            <v>42-05-02-01-3943</v>
          </cell>
          <cell r="L3951" t="str">
            <v>42-05-02-01-3943</v>
          </cell>
          <cell r="M3951" t="str">
            <v>Sistema Aspiración Central</v>
          </cell>
          <cell r="N3951" t="str">
            <v>Sala 2</v>
          </cell>
          <cell r="O3951" t="str">
            <v>EQUIPOS CLINICOS</v>
          </cell>
          <cell r="P3951">
            <v>35600</v>
          </cell>
          <cell r="T3951" t="str">
            <v>Bueno</v>
          </cell>
          <cell r="U3951" t="str">
            <v>N/T</v>
          </cell>
        </row>
        <row r="3952">
          <cell r="J3952" t="str">
            <v>42-05-02-01-3944</v>
          </cell>
          <cell r="L3952" t="str">
            <v>42-05-02-01-3944</v>
          </cell>
          <cell r="M3952" t="str">
            <v>Sistema Aspiración Central</v>
          </cell>
          <cell r="N3952" t="str">
            <v>Sala 2</v>
          </cell>
          <cell r="O3952" t="str">
            <v>EQUIPOS CLINICOS</v>
          </cell>
          <cell r="P3952">
            <v>35600</v>
          </cell>
          <cell r="T3952" t="str">
            <v>Bueno</v>
          </cell>
          <cell r="U3952" t="str">
            <v>N/T</v>
          </cell>
        </row>
        <row r="3953">
          <cell r="J3953" t="str">
            <v>42-05-02-01-3945</v>
          </cell>
          <cell r="L3953" t="str">
            <v>42-05-02-01-3945</v>
          </cell>
          <cell r="M3953" t="str">
            <v>Sistema Aspiración Central</v>
          </cell>
          <cell r="N3953" t="str">
            <v>Sala 2</v>
          </cell>
          <cell r="O3953" t="str">
            <v>EQUIPOS CLINICOS</v>
          </cell>
          <cell r="P3953">
            <v>35600</v>
          </cell>
          <cell r="T3953" t="str">
            <v>Bueno</v>
          </cell>
          <cell r="U3953" t="str">
            <v>N/T</v>
          </cell>
        </row>
        <row r="3954">
          <cell r="J3954" t="str">
            <v>42-05-02-01-3946</v>
          </cell>
          <cell r="L3954" t="str">
            <v>42-05-02-01-3946</v>
          </cell>
          <cell r="M3954" t="str">
            <v>Sistema Aspiración Central</v>
          </cell>
          <cell r="N3954" t="str">
            <v>Sala 2</v>
          </cell>
          <cell r="O3954" t="str">
            <v>EQUIPOS CLINICOS</v>
          </cell>
          <cell r="P3954">
            <v>35600</v>
          </cell>
          <cell r="T3954" t="str">
            <v>Bueno</v>
          </cell>
          <cell r="U3954" t="str">
            <v>N/T</v>
          </cell>
        </row>
        <row r="3955">
          <cell r="J3955" t="str">
            <v>42-05-02-01-3947</v>
          </cell>
          <cell r="L3955" t="str">
            <v>42-05-02-01-3947</v>
          </cell>
          <cell r="M3955" t="str">
            <v>Sistema Aspiración Central</v>
          </cell>
          <cell r="N3955" t="str">
            <v>Sala 2</v>
          </cell>
          <cell r="O3955" t="str">
            <v>EQUIPOS CLINICOS</v>
          </cell>
          <cell r="P3955">
            <v>35600</v>
          </cell>
          <cell r="T3955" t="str">
            <v>Bueno</v>
          </cell>
          <cell r="U3955" t="str">
            <v>N/T</v>
          </cell>
        </row>
        <row r="3956">
          <cell r="J3956" t="str">
            <v>42-05-02-01-3948</v>
          </cell>
          <cell r="L3956" t="str">
            <v>42-05-02-01-3948</v>
          </cell>
          <cell r="M3956" t="str">
            <v>Sistema Aspiración Central</v>
          </cell>
          <cell r="N3956" t="str">
            <v>Sala 2</v>
          </cell>
          <cell r="O3956" t="str">
            <v>EQUIPOS CLINICOS</v>
          </cell>
          <cell r="P3956">
            <v>35600</v>
          </cell>
          <cell r="T3956" t="str">
            <v>Bueno</v>
          </cell>
          <cell r="U3956" t="str">
            <v>N/T</v>
          </cell>
        </row>
        <row r="3957">
          <cell r="J3957" t="str">
            <v>42-05-02-01-3949</v>
          </cell>
          <cell r="L3957" t="str">
            <v>42-05-02-01-3949</v>
          </cell>
          <cell r="M3957" t="str">
            <v>Sistema Aspiración Central</v>
          </cell>
          <cell r="N3957" t="str">
            <v>Sala 3</v>
          </cell>
          <cell r="O3957" t="str">
            <v>EQUIPOS CLINICOS</v>
          </cell>
          <cell r="P3957">
            <v>35600</v>
          </cell>
          <cell r="T3957" t="str">
            <v>Bueno</v>
          </cell>
          <cell r="U3957" t="str">
            <v>N/T</v>
          </cell>
        </row>
        <row r="3958">
          <cell r="J3958" t="str">
            <v>42-05-02-01-3950</v>
          </cell>
          <cell r="L3958" t="str">
            <v>42-05-02-01-3950</v>
          </cell>
          <cell r="M3958" t="str">
            <v>Sistema Aspiración Central</v>
          </cell>
          <cell r="N3958" t="str">
            <v>Sala 3</v>
          </cell>
          <cell r="O3958" t="str">
            <v>EQUIPOS CLINICOS</v>
          </cell>
          <cell r="P3958">
            <v>35600</v>
          </cell>
          <cell r="T3958" t="str">
            <v>Bueno</v>
          </cell>
          <cell r="U3958" t="str">
            <v>N/T</v>
          </cell>
        </row>
        <row r="3959">
          <cell r="J3959" t="str">
            <v>42-05-02-01-3951</v>
          </cell>
          <cell r="L3959" t="str">
            <v>42-05-02-01-3951</v>
          </cell>
          <cell r="M3959" t="str">
            <v>Sistema Aspiración Central</v>
          </cell>
          <cell r="N3959" t="str">
            <v>Sala 3</v>
          </cell>
          <cell r="O3959" t="str">
            <v>EQUIPOS CLINICOS</v>
          </cell>
          <cell r="P3959">
            <v>35600</v>
          </cell>
          <cell r="T3959" t="str">
            <v>Bueno</v>
          </cell>
          <cell r="U3959" t="str">
            <v>N/T</v>
          </cell>
        </row>
        <row r="3960">
          <cell r="J3960" t="str">
            <v>42-05-02-01-3952</v>
          </cell>
          <cell r="L3960" t="str">
            <v>42-05-02-01-3952</v>
          </cell>
          <cell r="M3960" t="str">
            <v>Sistema Aspiración Central</v>
          </cell>
          <cell r="N3960" t="str">
            <v>Sala 4</v>
          </cell>
          <cell r="O3960" t="str">
            <v>EQUIPOS CLINICOS</v>
          </cell>
          <cell r="P3960">
            <v>35600</v>
          </cell>
          <cell r="T3960" t="str">
            <v>Bueno</v>
          </cell>
          <cell r="U3960" t="str">
            <v>N/T</v>
          </cell>
        </row>
        <row r="3961">
          <cell r="J3961" t="str">
            <v>42-05-02-01-3953</v>
          </cell>
          <cell r="L3961" t="str">
            <v>42-05-02-01-3953</v>
          </cell>
          <cell r="M3961" t="str">
            <v>Sistema Aspiración Central</v>
          </cell>
          <cell r="N3961" t="str">
            <v>Sala 4</v>
          </cell>
          <cell r="O3961" t="str">
            <v>EQUIPOS CLINICOS</v>
          </cell>
          <cell r="P3961">
            <v>35600</v>
          </cell>
          <cell r="T3961" t="str">
            <v>Bueno</v>
          </cell>
          <cell r="U3961" t="str">
            <v>N/T</v>
          </cell>
        </row>
        <row r="3962">
          <cell r="J3962" t="str">
            <v>42-05-02-01-3954</v>
          </cell>
          <cell r="L3962" t="str">
            <v>42-05-02-01-3954</v>
          </cell>
          <cell r="M3962" t="str">
            <v>Sistema Aspiración Central</v>
          </cell>
          <cell r="N3962" t="str">
            <v>Sala 4</v>
          </cell>
          <cell r="O3962" t="str">
            <v>EQUIPOS CLINICOS</v>
          </cell>
          <cell r="P3962">
            <v>35600</v>
          </cell>
          <cell r="T3962" t="str">
            <v>Bueno</v>
          </cell>
          <cell r="U3962" t="str">
            <v>N/T</v>
          </cell>
        </row>
        <row r="3963">
          <cell r="J3963" t="str">
            <v>42-05-02-01-3955</v>
          </cell>
          <cell r="L3963" t="str">
            <v>42-05-02-01-3955</v>
          </cell>
          <cell r="M3963" t="str">
            <v>Sistema Aspiración Central</v>
          </cell>
          <cell r="N3963" t="str">
            <v>Sala 5</v>
          </cell>
          <cell r="O3963" t="str">
            <v>EQUIPOS CLINICOS</v>
          </cell>
          <cell r="P3963">
            <v>35600</v>
          </cell>
          <cell r="T3963" t="str">
            <v>Bueno</v>
          </cell>
          <cell r="U3963" t="str">
            <v>N/T</v>
          </cell>
        </row>
        <row r="3964">
          <cell r="J3964" t="str">
            <v>42-05-02-01-3956</v>
          </cell>
          <cell r="L3964" t="str">
            <v>42-05-02-01-3956</v>
          </cell>
          <cell r="M3964" t="str">
            <v>Sistema Aspiración Central</v>
          </cell>
          <cell r="N3964" t="str">
            <v>Sala 6</v>
          </cell>
          <cell r="O3964" t="str">
            <v>EQUIPOS CLINICOS</v>
          </cell>
          <cell r="P3964">
            <v>35600</v>
          </cell>
          <cell r="T3964" t="str">
            <v>Bueno</v>
          </cell>
          <cell r="U3964" t="str">
            <v>N/T</v>
          </cell>
        </row>
        <row r="3965">
          <cell r="J3965" t="str">
            <v>42-04-07-00-3957</v>
          </cell>
          <cell r="L3965" t="str">
            <v>42-04-07-00-3957</v>
          </cell>
          <cell r="M3965" t="str">
            <v>Papelero Plastico Blanco con Tapa y Pedal</v>
          </cell>
          <cell r="O3965" t="str">
            <v>OTROS</v>
          </cell>
          <cell r="P3965">
            <v>4000</v>
          </cell>
          <cell r="T3965" t="str">
            <v>Bueno</v>
          </cell>
          <cell r="U3965" t="str">
            <v>N/T</v>
          </cell>
        </row>
        <row r="3966">
          <cell r="J3966" t="str">
            <v>42-04-02-00-3958</v>
          </cell>
          <cell r="L3966" t="str">
            <v>42-04-02-00-3958</v>
          </cell>
          <cell r="M3966" t="str">
            <v>Silla de Madera Color Blanco</v>
          </cell>
          <cell r="O3966" t="str">
            <v>SILLAS</v>
          </cell>
          <cell r="P3966">
            <v>8990</v>
          </cell>
          <cell r="T3966" t="str">
            <v>Bueno</v>
          </cell>
          <cell r="U3966" t="str">
            <v>N/T</v>
          </cell>
        </row>
        <row r="3967">
          <cell r="J3967" t="str">
            <v>42-04-03-00-3959</v>
          </cell>
          <cell r="L3967" t="str">
            <v>42-04-03-00-3959</v>
          </cell>
          <cell r="M3967" t="str">
            <v>Estación de Trabajo Melamina Blanco Invierno 4 Compartimientos Bandeja Teclado Cubierta Postformada</v>
          </cell>
          <cell r="N3967" t="str">
            <v>Oficina Enfermeras</v>
          </cell>
          <cell r="O3967" t="str">
            <v>ESCRITORIOS</v>
          </cell>
          <cell r="P3967">
            <v>320000</v>
          </cell>
          <cell r="T3967" t="str">
            <v>Bueno</v>
          </cell>
          <cell r="U3967" t="str">
            <v>N/T</v>
          </cell>
        </row>
        <row r="3968">
          <cell r="J3968" t="str">
            <v>42-04-06-00-3960</v>
          </cell>
          <cell r="L3968" t="str">
            <v>42-04-06-00-3960</v>
          </cell>
          <cell r="M3968" t="str">
            <v>Archivador Madera Melamina Blanco Invierno 30 Compartimientos - Colgante</v>
          </cell>
          <cell r="N3968" t="str">
            <v>Oficina Enfermeras</v>
          </cell>
          <cell r="O3968" t="str">
            <v>REPISA</v>
          </cell>
          <cell r="P3968">
            <v>56200</v>
          </cell>
          <cell r="T3968" t="str">
            <v>Bueno</v>
          </cell>
          <cell r="U3968" t="str">
            <v>N/T</v>
          </cell>
        </row>
        <row r="3969">
          <cell r="J3969" t="str">
            <v>42-04-07-00-3961</v>
          </cell>
          <cell r="L3969" t="str">
            <v>42-04-07-00-3961</v>
          </cell>
          <cell r="M3969" t="str">
            <v>Mueble Tipo Mesa Esquinero cubierta Postformada Mini Refrigerador</v>
          </cell>
          <cell r="N3969" t="str">
            <v>Oficina Enfermeras</v>
          </cell>
          <cell r="O3969" t="str">
            <v>OTROS</v>
          </cell>
          <cell r="P3969">
            <v>48900</v>
          </cell>
          <cell r="T3969" t="str">
            <v>Bueno</v>
          </cell>
          <cell r="U3969" t="str">
            <v>N/T</v>
          </cell>
        </row>
        <row r="3970">
          <cell r="J3970" t="str">
            <v>42-04-07-00-3962</v>
          </cell>
          <cell r="L3970" t="str">
            <v>42-04-07-00-3962</v>
          </cell>
          <cell r="M3970" t="str">
            <v>Mueble Colgante Adosado a Pared 6 Puertas 6 Compartimientos Color Blanco Invierno</v>
          </cell>
          <cell r="N3970" t="str">
            <v>Oficina Enfermeras</v>
          </cell>
          <cell r="O3970" t="str">
            <v>OTROS</v>
          </cell>
          <cell r="P3970">
            <v>250000</v>
          </cell>
          <cell r="T3970" t="str">
            <v>Bueno</v>
          </cell>
          <cell r="U3970" t="str">
            <v>N/T</v>
          </cell>
        </row>
        <row r="3971">
          <cell r="J3971" t="str">
            <v>42-04-07-00-3963</v>
          </cell>
          <cell r="L3971" t="str">
            <v>42-04-07-00-3963</v>
          </cell>
          <cell r="M3971" t="str">
            <v>Mueble Colgante Adosado a Pared 8 Puertas 8 Compartimientos Color Blanco Invierno</v>
          </cell>
          <cell r="N3971" t="str">
            <v>Oficina Enfermeras</v>
          </cell>
          <cell r="O3971" t="str">
            <v>OTROS</v>
          </cell>
          <cell r="P3971">
            <v>270000</v>
          </cell>
          <cell r="T3971" t="str">
            <v>Bueno</v>
          </cell>
          <cell r="U3971" t="str">
            <v>N/T</v>
          </cell>
        </row>
        <row r="3972">
          <cell r="J3972" t="str">
            <v>42-04-06-00-3964</v>
          </cell>
          <cell r="L3972" t="str">
            <v>42-04-06-00-3964</v>
          </cell>
          <cell r="M3972" t="str">
            <v xml:space="preserve">Mueble Estacion de trabajo Melamina Cubierta Postformada 5 Puertas 16 Cajones Color Blanco Invierno </v>
          </cell>
          <cell r="N3972" t="str">
            <v>Oficina Enfermeras</v>
          </cell>
          <cell r="O3972" t="str">
            <v>REPISA</v>
          </cell>
          <cell r="P3972">
            <v>380000</v>
          </cell>
          <cell r="T3972" t="str">
            <v>Bueno</v>
          </cell>
          <cell r="U3972" t="str">
            <v>N/T</v>
          </cell>
        </row>
        <row r="3973">
          <cell r="J3973" t="str">
            <v>42-04-06-00-3965</v>
          </cell>
          <cell r="L3973" t="str">
            <v>42-04-06-00-3965</v>
          </cell>
          <cell r="M3973" t="str">
            <v>Mueble Estante Grande 2 Puertas 5 Compartimientos Melamina Color Blanco Invierno</v>
          </cell>
          <cell r="N3973" t="str">
            <v>Oficina Enfermeras</v>
          </cell>
          <cell r="O3973" t="str">
            <v>REPISA</v>
          </cell>
          <cell r="P3973">
            <v>170000</v>
          </cell>
          <cell r="T3973" t="str">
            <v>Bueno</v>
          </cell>
          <cell r="U3973" t="str">
            <v>N/T</v>
          </cell>
        </row>
        <row r="3974">
          <cell r="J3974" t="str">
            <v>42-05-02-05-3966</v>
          </cell>
          <cell r="L3974" t="str">
            <v>42-05-02-05-3966</v>
          </cell>
          <cell r="M3974" t="str">
            <v>Tablero Control Oxigeno, Aire Medico, Vacio Marca AMICO Corporation</v>
          </cell>
          <cell r="N3974" t="str">
            <v>Oficina Enfermeras</v>
          </cell>
          <cell r="O3974" t="str">
            <v>EQUIPOS DE SEGURIDAD</v>
          </cell>
          <cell r="P3974">
            <v>99900</v>
          </cell>
          <cell r="T3974" t="str">
            <v>Bueno</v>
          </cell>
          <cell r="U3974" t="str">
            <v>N/T</v>
          </cell>
        </row>
        <row r="3975">
          <cell r="J3975" t="str">
            <v>42-05-02-05-3967</v>
          </cell>
          <cell r="L3975" t="str">
            <v>42-05-02-05-3967</v>
          </cell>
          <cell r="M3975" t="str">
            <v>Tablero Control Timbres de Salas Hospitalizados</v>
          </cell>
          <cell r="N3975" t="str">
            <v>Oficina Enfermeras</v>
          </cell>
          <cell r="O3975" t="str">
            <v>EQUIPOS DE SEGURIDAD</v>
          </cell>
          <cell r="P3975">
            <v>79900</v>
          </cell>
          <cell r="T3975" t="str">
            <v>Bueno</v>
          </cell>
          <cell r="U3975" t="str">
            <v>N/T</v>
          </cell>
        </row>
        <row r="3976">
          <cell r="J3976" t="str">
            <v>42-05-02-01-3968</v>
          </cell>
          <cell r="L3976" t="str">
            <v>42-05-02-01-3968</v>
          </cell>
          <cell r="M3976" t="str">
            <v>Andador Metalico 2 Ruedas Tipo Burrito</v>
          </cell>
          <cell r="O3976" t="str">
            <v>EQUIPOS CLINICOS</v>
          </cell>
          <cell r="P3976">
            <v>45500</v>
          </cell>
          <cell r="T3976" t="str">
            <v>Bueno</v>
          </cell>
          <cell r="U3976" t="str">
            <v>N/T</v>
          </cell>
        </row>
        <row r="3977">
          <cell r="J3977" t="str">
            <v>42-04-07-00-3969</v>
          </cell>
          <cell r="L3977" t="str">
            <v>42-04-07-00-3969</v>
          </cell>
          <cell r="M3977" t="str">
            <v>Pilon Acero Inoxidable con  llave de Combinacion</v>
          </cell>
          <cell r="N3977" t="str">
            <v>Sala SUCIA</v>
          </cell>
          <cell r="O3977" t="str">
            <v>OTROS</v>
          </cell>
          <cell r="P3977">
            <v>90000</v>
          </cell>
          <cell r="T3977" t="str">
            <v>Bueno</v>
          </cell>
          <cell r="U3977" t="str">
            <v>N/T</v>
          </cell>
        </row>
        <row r="3978">
          <cell r="J3978" t="str">
            <v>42-04-07-00-3970</v>
          </cell>
          <cell r="L3978" t="str">
            <v>42-04-07-00-3970</v>
          </cell>
          <cell r="M3978" t="str">
            <v>Dispensador De Jabon PISA</v>
          </cell>
          <cell r="N3978" t="str">
            <v>Sala SUCIA</v>
          </cell>
          <cell r="O3978" t="str">
            <v>OTROS</v>
          </cell>
          <cell r="P3978">
            <v>4700</v>
          </cell>
          <cell r="T3978" t="str">
            <v>Bueno</v>
          </cell>
          <cell r="U3978" t="str">
            <v>PISA</v>
          </cell>
        </row>
        <row r="3979">
          <cell r="J3979" t="str">
            <v>42-04-07-00-3971</v>
          </cell>
          <cell r="L3979" t="str">
            <v>42-04-07-00-3971</v>
          </cell>
          <cell r="M3979" t="str">
            <v>Porta Toallas TORK</v>
          </cell>
          <cell r="N3979" t="str">
            <v>Sala SUCIA</v>
          </cell>
          <cell r="O3979" t="str">
            <v>OTROS</v>
          </cell>
          <cell r="P3979">
            <v>17000</v>
          </cell>
          <cell r="T3979" t="str">
            <v>Bueno</v>
          </cell>
          <cell r="U3979" t="str">
            <v>TORK</v>
          </cell>
        </row>
        <row r="3980">
          <cell r="J3980" t="str">
            <v>42-04-06-00-3972</v>
          </cell>
          <cell r="L3980" t="str">
            <v>42-04-06-00-3972</v>
          </cell>
          <cell r="M3980" t="str">
            <v>Mueble Melamina 4 Puertas Blanco Invierno Cubierta Pstformada</v>
          </cell>
          <cell r="N3980" t="str">
            <v>Sala SUCIA</v>
          </cell>
          <cell r="O3980" t="str">
            <v>REPISA</v>
          </cell>
          <cell r="P3980">
            <v>210000</v>
          </cell>
          <cell r="T3980" t="str">
            <v>Bueno</v>
          </cell>
          <cell r="U3980" t="str">
            <v>N/T</v>
          </cell>
        </row>
        <row r="3981">
          <cell r="J3981" t="str">
            <v>42-04-07-00-3973</v>
          </cell>
          <cell r="L3981" t="str">
            <v>42-04-07-00-3973</v>
          </cell>
          <cell r="M3981" t="str">
            <v>Mesa Metal Cubierta Melamina color Gris</v>
          </cell>
          <cell r="O3981" t="str">
            <v>OTROS</v>
          </cell>
          <cell r="P3981">
            <v>120000</v>
          </cell>
          <cell r="T3981" t="str">
            <v>Bueno</v>
          </cell>
          <cell r="U3981" t="str">
            <v>N/T</v>
          </cell>
        </row>
        <row r="3982">
          <cell r="J3982" t="str">
            <v>42-04-07-00-3974</v>
          </cell>
          <cell r="L3982" t="str">
            <v>42-04-07-00-3974</v>
          </cell>
          <cell r="M3982" t="str">
            <v>Bergere para Descanso Cuero Color CAFÉ</v>
          </cell>
          <cell r="O3982" t="str">
            <v>OTROS</v>
          </cell>
          <cell r="P3982">
            <v>330000</v>
          </cell>
          <cell r="T3982" t="str">
            <v>Bueno</v>
          </cell>
          <cell r="U3982" t="str">
            <v>N/T</v>
          </cell>
        </row>
        <row r="3983">
          <cell r="J3983" t="str">
            <v>42-04-07-00-3975</v>
          </cell>
          <cell r="L3983" t="str">
            <v>42-04-07-00-3975</v>
          </cell>
          <cell r="M3983" t="str">
            <v>Bergere para Descanso Cuero Color BEIGE</v>
          </cell>
          <cell r="O3983" t="str">
            <v>OTROS</v>
          </cell>
          <cell r="P3983">
            <v>330000</v>
          </cell>
          <cell r="T3983" t="str">
            <v>Bueno</v>
          </cell>
          <cell r="U3983" t="str">
            <v>N/T</v>
          </cell>
        </row>
        <row r="3984">
          <cell r="J3984" t="str">
            <v>42-04-07-00-3976</v>
          </cell>
          <cell r="L3984" t="str">
            <v>42-04-07-00-3976</v>
          </cell>
          <cell r="M3984" t="str">
            <v>Dispensador Jabon PISA</v>
          </cell>
          <cell r="O3984" t="str">
            <v>OTROS</v>
          </cell>
          <cell r="P3984">
            <v>4700</v>
          </cell>
          <cell r="T3984" t="str">
            <v>Bueno</v>
          </cell>
          <cell r="U3984" t="str">
            <v>PISA</v>
          </cell>
        </row>
        <row r="3985">
          <cell r="J3985" t="str">
            <v>42-04-07-00-3977</v>
          </cell>
          <cell r="L3985" t="str">
            <v>42-04-07-00-3977</v>
          </cell>
          <cell r="M3985" t="str">
            <v>Porta Toalla TORK</v>
          </cell>
          <cell r="O3985" t="str">
            <v>OTROS</v>
          </cell>
          <cell r="P3985">
            <v>17000</v>
          </cell>
          <cell r="T3985" t="str">
            <v>Bueno</v>
          </cell>
          <cell r="U3985" t="str">
            <v>TORK</v>
          </cell>
        </row>
        <row r="3986">
          <cell r="J3986" t="str">
            <v>42-04-07-00-3978</v>
          </cell>
          <cell r="L3986" t="str">
            <v>42-04-07-00-3978</v>
          </cell>
          <cell r="M3986" t="str">
            <v>Basurero Grande Color Gris Con tapa Negra ( Transporte De Ropa Sucia)</v>
          </cell>
          <cell r="O3986" t="str">
            <v>OTROS</v>
          </cell>
          <cell r="P3986">
            <v>8990</v>
          </cell>
          <cell r="T3986" t="str">
            <v>Bueno</v>
          </cell>
          <cell r="U3986" t="str">
            <v>N/T</v>
          </cell>
        </row>
        <row r="3987">
          <cell r="J3987" t="str">
            <v>42-05-02-01-3979</v>
          </cell>
          <cell r="L3987" t="str">
            <v>42-05-02-01-3979</v>
          </cell>
          <cell r="M3987" t="str">
            <v>Camilla Metalica Con Baranda Cuatro Ruedas Gris Sin Colchoneta</v>
          </cell>
          <cell r="N3987" t="str">
            <v>Pasillo Principal</v>
          </cell>
          <cell r="O3987" t="str">
            <v>EQUIPOS CLINICOS</v>
          </cell>
          <cell r="P3987">
            <v>85000</v>
          </cell>
          <cell r="T3987" t="str">
            <v>Bueno</v>
          </cell>
          <cell r="U3987" t="str">
            <v>N/T</v>
          </cell>
        </row>
        <row r="3988">
          <cell r="J3988" t="str">
            <v>42-04-07-00-3980</v>
          </cell>
          <cell r="L3988" t="str">
            <v>42-04-07-00-3980</v>
          </cell>
          <cell r="M3988" t="str">
            <v>Bergere para descanso Tapizado Azul</v>
          </cell>
          <cell r="N3988" t="str">
            <v>Residencia</v>
          </cell>
          <cell r="O3988" t="str">
            <v>OTROS</v>
          </cell>
          <cell r="P3988">
            <v>330000</v>
          </cell>
          <cell r="T3988" t="str">
            <v>Bueno</v>
          </cell>
          <cell r="U3988" t="str">
            <v>N/T</v>
          </cell>
        </row>
        <row r="3989">
          <cell r="J3989" t="str">
            <v>42-04-07-00-3981</v>
          </cell>
          <cell r="L3989" t="str">
            <v>42-04-07-00-3981</v>
          </cell>
          <cell r="M3989" t="str">
            <v>Bergere para descanso Ecocuero Beige</v>
          </cell>
          <cell r="N3989" t="str">
            <v>Residencia</v>
          </cell>
          <cell r="O3989" t="str">
            <v>OTROS</v>
          </cell>
          <cell r="P3989">
            <v>330000</v>
          </cell>
          <cell r="T3989" t="str">
            <v>Bueno</v>
          </cell>
          <cell r="U3989" t="str">
            <v>N/T</v>
          </cell>
        </row>
        <row r="3990">
          <cell r="J3990" t="str">
            <v>42-04-01-00-3982</v>
          </cell>
          <cell r="L3990" t="str">
            <v>42-04-01-00-3982</v>
          </cell>
          <cell r="M3990" t="str">
            <v>Mesa Mixta Cubierta Melamina Color Café</v>
          </cell>
          <cell r="N3990" t="str">
            <v>Residencia</v>
          </cell>
          <cell r="O3990" t="str">
            <v>MESAS</v>
          </cell>
          <cell r="P3990">
            <v>42500</v>
          </cell>
          <cell r="T3990" t="str">
            <v>Bueno</v>
          </cell>
          <cell r="U3990" t="str">
            <v>N/T</v>
          </cell>
        </row>
        <row r="3991">
          <cell r="J3991" t="str">
            <v>42-04-06-00-3983</v>
          </cell>
          <cell r="L3991" t="str">
            <v>42-04-06-00-3983</v>
          </cell>
          <cell r="M3991" t="str">
            <v>Mueble Melamina Blanco 1 Puerta con Llave</v>
          </cell>
          <cell r="N3991" t="str">
            <v>Residencia</v>
          </cell>
          <cell r="O3991" t="str">
            <v>REPISA</v>
          </cell>
          <cell r="P3991">
            <v>46200</v>
          </cell>
          <cell r="T3991" t="str">
            <v>Bueno</v>
          </cell>
          <cell r="U3991" t="str">
            <v>N/T</v>
          </cell>
        </row>
        <row r="3992">
          <cell r="J3992" t="str">
            <v>42-04-06-00-3984</v>
          </cell>
          <cell r="L3992" t="str">
            <v>42-04-06-00-3984</v>
          </cell>
          <cell r="M3992" t="str">
            <v xml:space="preserve">Mueble Adosado a pared 3 Cajones Con Llave </v>
          </cell>
          <cell r="N3992" t="str">
            <v>Residencia</v>
          </cell>
          <cell r="O3992" t="str">
            <v>REPISA</v>
          </cell>
          <cell r="P3992">
            <v>25600</v>
          </cell>
          <cell r="T3992" t="str">
            <v>Bueno</v>
          </cell>
          <cell r="U3992" t="str">
            <v>N/T</v>
          </cell>
        </row>
        <row r="3993">
          <cell r="J3993" t="str">
            <v>42-04-06-00-3985</v>
          </cell>
          <cell r="L3993" t="str">
            <v>42-04-06-00-3985</v>
          </cell>
          <cell r="M3993" t="str">
            <v>Mueble Melamina Blanco 12 Compartimientos</v>
          </cell>
          <cell r="N3993" t="str">
            <v>Residencia</v>
          </cell>
          <cell r="O3993" t="str">
            <v>REPISA</v>
          </cell>
          <cell r="P3993">
            <v>76200</v>
          </cell>
          <cell r="T3993" t="str">
            <v>Bueno</v>
          </cell>
          <cell r="U3993" t="str">
            <v>N/T</v>
          </cell>
        </row>
        <row r="3994">
          <cell r="J3994" t="str">
            <v>42-04-06-00-3986</v>
          </cell>
          <cell r="L3994" t="str">
            <v>42-04-06-00-3986</v>
          </cell>
          <cell r="M3994" t="str">
            <v>Estante Colgante 1 Cuerpo Melamina Blanco</v>
          </cell>
          <cell r="N3994" t="str">
            <v>Residencia</v>
          </cell>
          <cell r="O3994" t="str">
            <v>REPISA</v>
          </cell>
          <cell r="P3994">
            <v>35600</v>
          </cell>
          <cell r="T3994" t="str">
            <v>Bueno</v>
          </cell>
          <cell r="U3994" t="str">
            <v>N/T</v>
          </cell>
        </row>
        <row r="3995">
          <cell r="J3995" t="str">
            <v>42-04-07-00-3987</v>
          </cell>
          <cell r="L3995" t="str">
            <v>42-04-07-00-3987</v>
          </cell>
          <cell r="M3995" t="str">
            <v>Porta Confort Lite</v>
          </cell>
          <cell r="O3995" t="str">
            <v>OTROS</v>
          </cell>
          <cell r="P3995">
            <v>5200</v>
          </cell>
          <cell r="T3995" t="str">
            <v>Bueno</v>
          </cell>
          <cell r="U3995" t="str">
            <v>LITE</v>
          </cell>
        </row>
        <row r="3996">
          <cell r="J3996" t="str">
            <v>42-04-07-00-3988</v>
          </cell>
          <cell r="L3996" t="str">
            <v>42-04-07-00-3988</v>
          </cell>
          <cell r="M3996" t="str">
            <v>Lavatorio Metalico 4 Puertas Llave Combinación</v>
          </cell>
          <cell r="O3996" t="str">
            <v>OTROS</v>
          </cell>
          <cell r="P3996">
            <v>90000</v>
          </cell>
          <cell r="T3996" t="str">
            <v>Bueno</v>
          </cell>
          <cell r="U3996" t="str">
            <v>N/T</v>
          </cell>
        </row>
        <row r="3997">
          <cell r="J3997" t="str">
            <v>NN-06-01-00-3989</v>
          </cell>
          <cell r="L3997" t="str">
            <v>NN-06-01-00-3989</v>
          </cell>
          <cell r="M3997" t="str">
            <v>PC All in One Olidata NºS 014588-000854</v>
          </cell>
          <cell r="O3997" t="str">
            <v>EQUIPOS COMPUTACIONALES Y PERIFÉRICOS EN ARRIENDO</v>
          </cell>
          <cell r="P3997">
            <v>320000</v>
          </cell>
          <cell r="T3997" t="str">
            <v>Bueno</v>
          </cell>
          <cell r="U3997" t="str">
            <v>Olidata</v>
          </cell>
        </row>
        <row r="3998">
          <cell r="J3998" t="str">
            <v>NN-06-01-00-3990</v>
          </cell>
          <cell r="L3998" t="str">
            <v>NN-06-01-00-3990</v>
          </cell>
          <cell r="M3998" t="str">
            <v>Mouse Optico Olidata KM-8903</v>
          </cell>
          <cell r="O3998" t="str">
            <v>EQUIPOS COMPUTACIONALES Y PERIFÉRICOS EN ARRIENDO</v>
          </cell>
          <cell r="P3998">
            <v>4000</v>
          </cell>
          <cell r="T3998" t="str">
            <v>Bueno</v>
          </cell>
          <cell r="U3998" t="str">
            <v>Olidata</v>
          </cell>
        </row>
        <row r="3999">
          <cell r="J3999" t="str">
            <v>42-06-01-00-3991</v>
          </cell>
          <cell r="L3999" t="str">
            <v>42-06-01-00-3991</v>
          </cell>
          <cell r="M3999" t="str">
            <v>Teclado Convencional Model K-3100</v>
          </cell>
          <cell r="O3999" t="str">
            <v>EQUIPOS COMPUTACIONALES Y PERIFÉRICOS</v>
          </cell>
          <cell r="P3999">
            <v>3500</v>
          </cell>
          <cell r="T3999" t="str">
            <v>Bueno</v>
          </cell>
          <cell r="U3999" t="str">
            <v>Olidata</v>
          </cell>
        </row>
        <row r="4000">
          <cell r="J4000" t="str">
            <v>42-04-07-00-3992</v>
          </cell>
          <cell r="L4000" t="str">
            <v>42-04-07-00-3992</v>
          </cell>
          <cell r="M4000" t="str">
            <v>Vitrina metálica con 2 puertas de vidrio color blanco</v>
          </cell>
          <cell r="O4000" t="str">
            <v>OTROS</v>
          </cell>
          <cell r="P4000">
            <v>42500</v>
          </cell>
          <cell r="T4000" t="str">
            <v>Bueno</v>
          </cell>
          <cell r="U4000" t="str">
            <v>N/T</v>
          </cell>
        </row>
        <row r="4001">
          <cell r="J4001" t="str">
            <v>42-04-06-00-3993</v>
          </cell>
          <cell r="L4001" t="str">
            <v>42-04-06-00-3993</v>
          </cell>
          <cell r="M4001" t="str">
            <v>Repisa Madera Color Café 10 Compartimientos</v>
          </cell>
          <cell r="O4001" t="str">
            <v>REPISA</v>
          </cell>
          <cell r="P4001">
            <v>55000</v>
          </cell>
          <cell r="T4001" t="str">
            <v>Bueno</v>
          </cell>
          <cell r="U4001" t="str">
            <v>N/T</v>
          </cell>
        </row>
        <row r="4002">
          <cell r="J4002" t="str">
            <v>42-04-06-00-3994</v>
          </cell>
          <cell r="L4002" t="str">
            <v>42-04-06-00-3994</v>
          </cell>
          <cell r="M4002" t="str">
            <v>Repisa Madera Color Café 16 Compartimientos</v>
          </cell>
          <cell r="O4002" t="str">
            <v>REPISA</v>
          </cell>
          <cell r="P4002">
            <v>65000</v>
          </cell>
          <cell r="T4002" t="str">
            <v>Bueno</v>
          </cell>
          <cell r="U4002" t="str">
            <v>N/T</v>
          </cell>
        </row>
        <row r="4003">
          <cell r="J4003" t="str">
            <v>42-04-06-00-3995</v>
          </cell>
          <cell r="L4003" t="str">
            <v>42-04-06-00-3995</v>
          </cell>
          <cell r="M4003" t="str">
            <v>Repisa Madera Color Café 22 Compartimientos</v>
          </cell>
          <cell r="O4003" t="str">
            <v>REPISA</v>
          </cell>
          <cell r="P4003">
            <v>75000</v>
          </cell>
          <cell r="T4003" t="str">
            <v>Bueno</v>
          </cell>
          <cell r="U4003" t="str">
            <v>N/T</v>
          </cell>
        </row>
        <row r="4004">
          <cell r="J4004" t="str">
            <v>42-04-07-00-3996</v>
          </cell>
          <cell r="L4004" t="str">
            <v>42-04-07-00-3996</v>
          </cell>
          <cell r="M4004" t="str">
            <v>Lavamanos con Pedestal Loza Blanco C/Llave Monomando</v>
          </cell>
          <cell r="O4004" t="str">
            <v>OTROS</v>
          </cell>
          <cell r="P4004">
            <v>11000</v>
          </cell>
          <cell r="T4004" t="str">
            <v>Bueno</v>
          </cell>
          <cell r="U4004" t="str">
            <v>N/T</v>
          </cell>
        </row>
        <row r="4005">
          <cell r="J4005" t="str">
            <v>42-04-06-00-3997</v>
          </cell>
          <cell r="L4005" t="str">
            <v>42-04-06-00-3997</v>
          </cell>
          <cell r="M4005" t="str">
            <v>Repisa Madera Color Café 12 Compartimientos</v>
          </cell>
          <cell r="O4005" t="str">
            <v>REPISA</v>
          </cell>
          <cell r="P4005">
            <v>65000</v>
          </cell>
          <cell r="T4005" t="str">
            <v>Bueno</v>
          </cell>
          <cell r="U4005" t="str">
            <v>N/T</v>
          </cell>
        </row>
        <row r="4006">
          <cell r="J4006" t="str">
            <v>42-04-07-00-3998</v>
          </cell>
          <cell r="L4006" t="str">
            <v>42-04-07-00-3998</v>
          </cell>
          <cell r="M4006" t="str">
            <v>Porta Toalla TORK</v>
          </cell>
          <cell r="O4006" t="str">
            <v>OTROS</v>
          </cell>
          <cell r="P4006">
            <v>17000</v>
          </cell>
          <cell r="T4006" t="str">
            <v>Bueno</v>
          </cell>
          <cell r="U4006" t="str">
            <v>TORK</v>
          </cell>
        </row>
        <row r="4007">
          <cell r="J4007" t="str">
            <v>42-04-07-00-3999</v>
          </cell>
          <cell r="L4007" t="str">
            <v>42-04-07-00-3999</v>
          </cell>
          <cell r="M4007" t="str">
            <v>Dispensador Jabon PISA</v>
          </cell>
          <cell r="O4007" t="str">
            <v>OTROS</v>
          </cell>
          <cell r="P4007">
            <v>4700</v>
          </cell>
          <cell r="T4007" t="str">
            <v>Bueno</v>
          </cell>
          <cell r="U4007" t="str">
            <v>PISA</v>
          </cell>
        </row>
        <row r="4008">
          <cell r="J4008" t="str">
            <v>42-04-06-00-4000</v>
          </cell>
          <cell r="L4008" t="str">
            <v>42-04-06-00-4000</v>
          </cell>
          <cell r="M4008" t="str">
            <v>Repisa Melamina Blanca 2 Compartimientos</v>
          </cell>
          <cell r="O4008" t="str">
            <v>REPISA</v>
          </cell>
          <cell r="P4008">
            <v>45900</v>
          </cell>
          <cell r="T4008" t="str">
            <v>Bueno</v>
          </cell>
          <cell r="U4008" t="str">
            <v>N/T</v>
          </cell>
        </row>
        <row r="4009">
          <cell r="J4009" t="str">
            <v>42-04-06-00-4001</v>
          </cell>
          <cell r="L4009" t="str">
            <v>42-04-06-00-4001</v>
          </cell>
          <cell r="M4009" t="str">
            <v>Repisa Melamina Blanca 6 Compartimientos</v>
          </cell>
          <cell r="O4009" t="str">
            <v>REPISA</v>
          </cell>
          <cell r="P4009">
            <v>45900</v>
          </cell>
          <cell r="T4009" t="str">
            <v>Bueno</v>
          </cell>
          <cell r="U4009" t="str">
            <v>N/T</v>
          </cell>
        </row>
        <row r="4010">
          <cell r="J4010" t="str">
            <v>42-05-01-01-4002</v>
          </cell>
          <cell r="L4010" t="str">
            <v>42-05-01-01-4002</v>
          </cell>
          <cell r="M4010" t="str">
            <v>Porta Scotch Negro Torre</v>
          </cell>
          <cell r="O4010" t="str">
            <v>EQUIPO DE OFICINA</v>
          </cell>
          <cell r="P4010">
            <v>4000</v>
          </cell>
          <cell r="T4010" t="str">
            <v>Bueno</v>
          </cell>
          <cell r="U4010" t="str">
            <v>Torre</v>
          </cell>
        </row>
        <row r="4011">
          <cell r="J4011" t="str">
            <v>42-05-01-01-4003</v>
          </cell>
          <cell r="L4011" t="str">
            <v>42-05-01-01-4003</v>
          </cell>
          <cell r="M4011" t="str">
            <v>Corchetera Mediana Torre Negra</v>
          </cell>
          <cell r="O4011" t="str">
            <v>EQUIPO DE OFICINA</v>
          </cell>
          <cell r="P4011">
            <v>4200</v>
          </cell>
          <cell r="T4011" t="str">
            <v>Bueno</v>
          </cell>
          <cell r="U4011" t="str">
            <v>Torre</v>
          </cell>
        </row>
        <row r="4012">
          <cell r="J4012" t="str">
            <v>42-04-07-00-4004</v>
          </cell>
          <cell r="L4012" t="str">
            <v>42-04-07-00-4004</v>
          </cell>
          <cell r="M4012" t="str">
            <v>Papelero Gris c/Tapa Pedal</v>
          </cell>
          <cell r="O4012" t="str">
            <v>OTROS</v>
          </cell>
          <cell r="P4012">
            <v>4500</v>
          </cell>
          <cell r="T4012" t="str">
            <v>Bueno</v>
          </cell>
          <cell r="U4012" t="str">
            <v>Torre</v>
          </cell>
        </row>
        <row r="4013">
          <cell r="J4013" t="str">
            <v>42-04-07-00-4005</v>
          </cell>
          <cell r="L4013" t="str">
            <v>42-04-07-00-4005</v>
          </cell>
          <cell r="M4013" t="str">
            <v>Escabel Mixto Blanco 2 Peldaños</v>
          </cell>
          <cell r="O4013" t="str">
            <v>OTROS</v>
          </cell>
          <cell r="P4013">
            <v>5600</v>
          </cell>
          <cell r="T4013" t="str">
            <v>Bueno</v>
          </cell>
          <cell r="U4013" t="str">
            <v>N/T</v>
          </cell>
        </row>
        <row r="4014">
          <cell r="J4014" t="str">
            <v>FN-05-01-01-4006</v>
          </cell>
          <cell r="L4014" t="str">
            <v>FN-05-01-01-4006</v>
          </cell>
          <cell r="M4014" t="str">
            <v>Corchetera Negra Grande Marca Torre</v>
          </cell>
          <cell r="O4014" t="str">
            <v>EQUIPO DE OFICINA FUNGIBLE / NOMINABLE</v>
          </cell>
          <cell r="P4014">
            <v>6200</v>
          </cell>
          <cell r="T4014" t="str">
            <v>Bueno</v>
          </cell>
          <cell r="U4014" t="str">
            <v>Torre</v>
          </cell>
        </row>
        <row r="4015">
          <cell r="J4015" t="str">
            <v>42-04-07-00-4007</v>
          </cell>
          <cell r="L4015" t="str">
            <v>42-04-07-00-4007</v>
          </cell>
          <cell r="M4015" t="str">
            <v>Estanque Agua Caliente CORDIVARI 2000 LTS</v>
          </cell>
          <cell r="O4015" t="str">
            <v>OTROS</v>
          </cell>
          <cell r="P4015">
            <v>1400000</v>
          </cell>
          <cell r="T4015" t="str">
            <v>Bueno</v>
          </cell>
          <cell r="U4015" t="str">
            <v>CORDIVARI</v>
          </cell>
        </row>
        <row r="4016">
          <cell r="J4016" t="str">
            <v>42-04-07-00-4008</v>
          </cell>
          <cell r="L4016" t="str">
            <v>42-04-07-00-4008</v>
          </cell>
          <cell r="M4016" t="str">
            <v>Caldera Gas Mediana Presion I VAR SUPER RAC</v>
          </cell>
          <cell r="O4016" t="str">
            <v>OTROS</v>
          </cell>
          <cell r="P4016">
            <v>2700000</v>
          </cell>
          <cell r="T4016" t="str">
            <v>Bueno</v>
          </cell>
          <cell r="U4016" t="str">
            <v>I VAR</v>
          </cell>
        </row>
        <row r="4017">
          <cell r="J4017" t="str">
            <v>42-04-07-00-4009</v>
          </cell>
          <cell r="L4017" t="str">
            <v>42-04-07-00-4009</v>
          </cell>
          <cell r="M4017" t="str">
            <v>Quemador RIELLO BURVERS ANWO RS50</v>
          </cell>
          <cell r="O4017" t="str">
            <v>OTROS</v>
          </cell>
          <cell r="P4017">
            <v>1900000</v>
          </cell>
          <cell r="T4017" t="str">
            <v>Bueno</v>
          </cell>
          <cell r="U4017" t="str">
            <v>ANWO</v>
          </cell>
        </row>
        <row r="4018">
          <cell r="J4018" t="str">
            <v>42-04-07-00-4010</v>
          </cell>
          <cell r="L4018" t="str">
            <v>42-04-07-00-4010</v>
          </cell>
          <cell r="M4018" t="str">
            <v>Bomba Circuladora de Agua MOTOR ANWO Verde</v>
          </cell>
          <cell r="O4018" t="str">
            <v>OTROS</v>
          </cell>
          <cell r="P4018">
            <v>47000</v>
          </cell>
          <cell r="T4018" t="str">
            <v>Bueno</v>
          </cell>
          <cell r="U4018" t="str">
            <v>ANWO</v>
          </cell>
        </row>
        <row r="4019">
          <cell r="J4019" t="str">
            <v>42-04-07-00-4011</v>
          </cell>
          <cell r="L4019" t="str">
            <v>42-04-07-00-4011</v>
          </cell>
          <cell r="M4019" t="str">
            <v>Bomba Circuladora de Agua DAB PUMPS A 11/18OXMX</v>
          </cell>
          <cell r="O4019" t="str">
            <v>OTROS</v>
          </cell>
          <cell r="P4019">
            <v>47000</v>
          </cell>
          <cell r="T4019" t="str">
            <v>Bueno</v>
          </cell>
          <cell r="U4019" t="str">
            <v>DAB</v>
          </cell>
        </row>
        <row r="4020">
          <cell r="J4020" t="str">
            <v>42-04-07-00-4012</v>
          </cell>
          <cell r="L4020" t="str">
            <v>42-04-07-00-4012</v>
          </cell>
          <cell r="M4020" t="str">
            <v>Bomba Estanque Agua Caliente DAB VS 65 / 150</v>
          </cell>
          <cell r="O4020" t="str">
            <v>OTROS</v>
          </cell>
          <cell r="P4020">
            <v>70000</v>
          </cell>
          <cell r="T4020" t="str">
            <v>Bueno</v>
          </cell>
          <cell r="U4020" t="str">
            <v>DAB</v>
          </cell>
        </row>
        <row r="4021">
          <cell r="J4021" t="str">
            <v>42-04-07-00-4013</v>
          </cell>
          <cell r="L4021" t="str">
            <v>42-04-07-00-4013</v>
          </cell>
          <cell r="M4021" t="str">
            <v>Inter Calor AZUL ANWO P - 040 SN 181 - 01</v>
          </cell>
          <cell r="O4021" t="str">
            <v>OTROS</v>
          </cell>
          <cell r="P4021">
            <v>2500000</v>
          </cell>
          <cell r="T4021" t="str">
            <v>Bueno</v>
          </cell>
          <cell r="U4021" t="str">
            <v>ANWO</v>
          </cell>
        </row>
        <row r="4022">
          <cell r="J4022" t="str">
            <v>42-04-07-00-4014</v>
          </cell>
          <cell r="L4022" t="str">
            <v>42-04-07-00-4014</v>
          </cell>
          <cell r="M4022" t="str">
            <v>Bomba Surtidor Agua Caliente DAB VS 65 / 150 Nº 4</v>
          </cell>
          <cell r="O4022" t="str">
            <v>OTROS</v>
          </cell>
          <cell r="P4022">
            <v>70000</v>
          </cell>
          <cell r="T4022" t="str">
            <v>Bueno</v>
          </cell>
          <cell r="U4022" t="str">
            <v>DAB</v>
          </cell>
        </row>
        <row r="4023">
          <cell r="J4023" t="str">
            <v>42-04-07-00-4015</v>
          </cell>
          <cell r="L4023" t="str">
            <v>42-04-07-00-4015</v>
          </cell>
          <cell r="M4023" t="str">
            <v>Bomba Surtidor Agua Caliente NXL ALMSON NXL - 43 - 25 P</v>
          </cell>
          <cell r="O4023" t="str">
            <v>OTROS</v>
          </cell>
          <cell r="P4023">
            <v>70000</v>
          </cell>
          <cell r="T4023" t="str">
            <v>Bueno</v>
          </cell>
          <cell r="U4023" t="str">
            <v>ALMSON</v>
          </cell>
        </row>
        <row r="4024">
          <cell r="J4024" t="str">
            <v>42-04-07-00-4016</v>
          </cell>
          <cell r="L4024" t="str">
            <v>42-04-07-00-4016</v>
          </cell>
          <cell r="M4024" t="str">
            <v>Surtidor Agua Caliente Chico IMERA NS 3384677</v>
          </cell>
          <cell r="O4024" t="str">
            <v>OTROS</v>
          </cell>
          <cell r="P4024">
            <v>70000</v>
          </cell>
          <cell r="T4024" t="str">
            <v>Bueno</v>
          </cell>
          <cell r="U4024" t="str">
            <v>IMERA</v>
          </cell>
        </row>
        <row r="4025">
          <cell r="J4025" t="str">
            <v>42-04-07-00-4017</v>
          </cell>
          <cell r="L4025" t="str">
            <v>42-04-07-00-4017</v>
          </cell>
          <cell r="M4025" t="str">
            <v>Surtidor Agua Caliente Mediano IMERA 3041239</v>
          </cell>
          <cell r="O4025" t="str">
            <v>OTROS</v>
          </cell>
          <cell r="P4025">
            <v>70000</v>
          </cell>
          <cell r="T4025" t="str">
            <v>Bueno</v>
          </cell>
          <cell r="U4025" t="str">
            <v>IMERA</v>
          </cell>
        </row>
        <row r="4026">
          <cell r="J4026" t="str">
            <v>42-05-02-05-4018</v>
          </cell>
          <cell r="L4026" t="str">
            <v>42-05-02-05-4018</v>
          </cell>
          <cell r="M4026" t="str">
            <v>Tablero Electrico Chico MOLLER Caldera Nº 2</v>
          </cell>
          <cell r="O4026" t="str">
            <v>EQUIPOS DE SEGURIDAD</v>
          </cell>
          <cell r="P4026">
            <v>200000</v>
          </cell>
          <cell r="T4026" t="str">
            <v>Bueno</v>
          </cell>
          <cell r="U4026" t="str">
            <v>MOLLER</v>
          </cell>
        </row>
        <row r="4027">
          <cell r="J4027" t="str">
            <v>42-05-02-05-4019</v>
          </cell>
          <cell r="L4027" t="str">
            <v>42-05-02-05-4019</v>
          </cell>
          <cell r="M4027" t="str">
            <v>Tablero Electrico Bombas Calefaccion Agua Caliente T.D.F. y Control Bombas</v>
          </cell>
          <cell r="O4027" t="str">
            <v>EQUIPOS DE SEGURIDAD</v>
          </cell>
          <cell r="P4027">
            <v>150000</v>
          </cell>
          <cell r="T4027" t="str">
            <v>Bueno</v>
          </cell>
          <cell r="U4027" t="str">
            <v>N/T</v>
          </cell>
        </row>
        <row r="4028">
          <cell r="J4028" t="str">
            <v>42-05-02-05-4020</v>
          </cell>
          <cell r="L4028" t="str">
            <v>42-05-02-05-4020</v>
          </cell>
          <cell r="M4028" t="str">
            <v>Tablero Control Bombas 3 y 4 Antiguas</v>
          </cell>
          <cell r="O4028" t="str">
            <v>EQUIPOS DE SEGURIDAD</v>
          </cell>
          <cell r="P4028">
            <v>120000</v>
          </cell>
          <cell r="T4028" t="str">
            <v>Bueno</v>
          </cell>
          <cell r="U4028" t="str">
            <v>N/T</v>
          </cell>
        </row>
        <row r="4029">
          <cell r="J4029" t="str">
            <v>42-05-02-05-4021</v>
          </cell>
          <cell r="L4029" t="str">
            <v>42-05-02-05-4021</v>
          </cell>
          <cell r="M4029" t="str">
            <v xml:space="preserve">Botiquin Emergencia Standard </v>
          </cell>
          <cell r="O4029" t="str">
            <v>EQUIPOS DE SEGURIDAD</v>
          </cell>
          <cell r="P4029">
            <v>5000</v>
          </cell>
          <cell r="T4029" t="str">
            <v>Bueno</v>
          </cell>
          <cell r="U4029" t="str">
            <v>N/T</v>
          </cell>
        </row>
        <row r="4030">
          <cell r="J4030" t="str">
            <v>42-04-07-00-4022</v>
          </cell>
          <cell r="L4030" t="str">
            <v>42-04-07-00-4022</v>
          </cell>
          <cell r="M4030" t="str">
            <v xml:space="preserve">Banca Madera Color Miel </v>
          </cell>
          <cell r="O4030" t="str">
            <v>OTROS</v>
          </cell>
          <cell r="P4030">
            <v>15900</v>
          </cell>
          <cell r="T4030" t="str">
            <v>Bueno</v>
          </cell>
          <cell r="U4030" t="str">
            <v>N/T</v>
          </cell>
        </row>
        <row r="4031">
          <cell r="J4031" t="str">
            <v>42-04-04-00-4023</v>
          </cell>
          <cell r="L4031" t="str">
            <v>42-04-04-00-4023</v>
          </cell>
          <cell r="M4031" t="str">
            <v>Lavaplato Acero Inoxidable Doble con Llave Combinacion y Mueble Mixto Madera / Melamina Blanco 4 Cajones 2 Puertas</v>
          </cell>
          <cell r="O4031" t="str">
            <v>MUEBLES DE COCINA</v>
          </cell>
          <cell r="P4031">
            <v>260000</v>
          </cell>
          <cell r="T4031" t="str">
            <v>Bueno</v>
          </cell>
          <cell r="U4031" t="str">
            <v>N/T</v>
          </cell>
        </row>
        <row r="4032">
          <cell r="J4032" t="str">
            <v>42-05-01-01-4024</v>
          </cell>
          <cell r="L4032" t="str">
            <v>42-05-01-01-4024</v>
          </cell>
          <cell r="M4032" t="str">
            <v>Telefono Citofono Nortwell Network Blanco NS  0074438</v>
          </cell>
          <cell r="O4032" t="str">
            <v>EQUIPO DE OFICINA</v>
          </cell>
          <cell r="P4032">
            <v>13600</v>
          </cell>
          <cell r="T4032" t="str">
            <v>Bueno</v>
          </cell>
          <cell r="U4032" t="str">
            <v>Nortel Network</v>
          </cell>
        </row>
        <row r="4033">
          <cell r="J4033" t="str">
            <v>42-04-02-00-4025</v>
          </cell>
          <cell r="L4033" t="str">
            <v>42-04-02-00-4025</v>
          </cell>
          <cell r="M4033" t="str">
            <v>Silla Mixta Pequeña de Niño Roja</v>
          </cell>
          <cell r="O4033" t="str">
            <v>SILLAS</v>
          </cell>
          <cell r="P4033">
            <v>5200</v>
          </cell>
          <cell r="T4033" t="str">
            <v>Bueno</v>
          </cell>
          <cell r="U4033" t="str">
            <v>N/T</v>
          </cell>
        </row>
        <row r="4034">
          <cell r="J4034" t="str">
            <v>42-04-02-00-4026</v>
          </cell>
          <cell r="L4034" t="str">
            <v>42-04-02-00-4026</v>
          </cell>
          <cell r="M4034" t="str">
            <v>Silla Mixta Pequeña de Niño Amarilla</v>
          </cell>
          <cell r="O4034" t="str">
            <v>SILLAS</v>
          </cell>
          <cell r="P4034">
            <v>5200</v>
          </cell>
          <cell r="T4034" t="str">
            <v>Bueno</v>
          </cell>
          <cell r="U4034" t="str">
            <v>N/T</v>
          </cell>
        </row>
        <row r="4035">
          <cell r="J4035" t="str">
            <v>42-04-01-00-4027</v>
          </cell>
          <cell r="L4035" t="str">
            <v>42-04-01-00-4027</v>
          </cell>
          <cell r="M4035" t="str">
            <v>Mesa Mixta Pequeña Niño Amarilla</v>
          </cell>
          <cell r="O4035" t="str">
            <v>MESAS</v>
          </cell>
          <cell r="P4035">
            <v>8900</v>
          </cell>
          <cell r="T4035" t="str">
            <v>Bueno</v>
          </cell>
          <cell r="U4035" t="str">
            <v>N/T</v>
          </cell>
        </row>
        <row r="4036">
          <cell r="J4036" t="str">
            <v>42-04-07-00-4028</v>
          </cell>
          <cell r="L4036" t="str">
            <v>42-04-07-00-4028</v>
          </cell>
          <cell r="M4036" t="str">
            <v>Mural Interactivo con Motivos Infantiles Con Ruedas</v>
          </cell>
          <cell r="O4036" t="str">
            <v>OTROS</v>
          </cell>
          <cell r="P4036">
            <v>22900</v>
          </cell>
          <cell r="T4036" t="str">
            <v>Bueno</v>
          </cell>
          <cell r="U4036" t="str">
            <v>N/T</v>
          </cell>
        </row>
        <row r="4037">
          <cell r="J4037" t="str">
            <v>42-04-07-00-4029</v>
          </cell>
          <cell r="L4037" t="str">
            <v>42-04-07-00-4029</v>
          </cell>
          <cell r="M4037" t="str">
            <v>Mesa / Cama Madera Color Miel con Regulador de Cabecera Con Colchon Azul Ecocuero</v>
          </cell>
          <cell r="O4037" t="str">
            <v>OTROS</v>
          </cell>
          <cell r="P4037">
            <v>85900</v>
          </cell>
          <cell r="T4037" t="str">
            <v>Bueno</v>
          </cell>
          <cell r="U4037" t="str">
            <v>N/T</v>
          </cell>
        </row>
        <row r="4038">
          <cell r="J4038" t="str">
            <v>42-04-07-00-4030</v>
          </cell>
          <cell r="L4038" t="str">
            <v>42-04-07-00-4030</v>
          </cell>
          <cell r="M4038" t="str">
            <v>Frazada Motivos Florales, Celeste</v>
          </cell>
          <cell r="O4038" t="str">
            <v>OTROS</v>
          </cell>
          <cell r="P4038">
            <v>3500</v>
          </cell>
          <cell r="T4038" t="str">
            <v>Bueno</v>
          </cell>
          <cell r="U4038" t="str">
            <v>N/T</v>
          </cell>
        </row>
        <row r="4039">
          <cell r="J4039" t="str">
            <v>42-04-02-00-4031</v>
          </cell>
          <cell r="L4039" t="str">
            <v>42-04-02-00-4031</v>
          </cell>
          <cell r="M4039" t="str">
            <v xml:space="preserve">Silla Computacion Azul Con Apoya Brazos 5 Ruedas </v>
          </cell>
          <cell r="O4039" t="str">
            <v>SILLAS</v>
          </cell>
          <cell r="P4039">
            <v>42500</v>
          </cell>
          <cell r="T4039" t="str">
            <v>Bueno</v>
          </cell>
          <cell r="U4039" t="str">
            <v>N/T</v>
          </cell>
        </row>
        <row r="4040">
          <cell r="J4040" t="str">
            <v>42-04-07-00-4032</v>
          </cell>
          <cell r="L4040" t="str">
            <v>42-04-07-00-4032</v>
          </cell>
          <cell r="M4040" t="str">
            <v>Puerta MDF Terciado Con Chapa y Manilla</v>
          </cell>
          <cell r="O4040" t="str">
            <v>OTROS</v>
          </cell>
          <cell r="P4040">
            <v>22500</v>
          </cell>
          <cell r="T4040" t="str">
            <v>Bueno</v>
          </cell>
          <cell r="U4040" t="str">
            <v>N/T</v>
          </cell>
        </row>
        <row r="4041">
          <cell r="J4041" t="str">
            <v>42-04-07-00-4033</v>
          </cell>
          <cell r="L4041" t="str">
            <v>42-04-07-00-4033</v>
          </cell>
          <cell r="M4041" t="str">
            <v>Colchoneta Circular Tipo Rodillo Amarillo / Rojo / azul</v>
          </cell>
          <cell r="O4041" t="str">
            <v>OTROS</v>
          </cell>
          <cell r="P4041">
            <v>22600</v>
          </cell>
          <cell r="T4041" t="str">
            <v>Bueno</v>
          </cell>
          <cell r="U4041" t="str">
            <v>N/T</v>
          </cell>
        </row>
        <row r="4042">
          <cell r="J4042" t="str">
            <v>FN-04-07-00-4034</v>
          </cell>
          <cell r="L4042" t="str">
            <v>FN-04-07-00-4034</v>
          </cell>
          <cell r="M4042" t="str">
            <v xml:space="preserve">Plafon para Iluminacion Forma Media Luna </v>
          </cell>
          <cell r="O4042" t="str">
            <v>OTROS FUNGIBLE / NOMINABLE</v>
          </cell>
          <cell r="P4042">
            <v>3690</v>
          </cell>
          <cell r="T4042" t="str">
            <v>BUENO</v>
          </cell>
          <cell r="U4042" t="str">
            <v>N/T</v>
          </cell>
        </row>
        <row r="4043">
          <cell r="J4043" t="str">
            <v>42-04-07-00-4035</v>
          </cell>
          <cell r="L4043" t="str">
            <v>42-04-07-00-4035</v>
          </cell>
          <cell r="M4043" t="str">
            <v>Dispensador Jabon PISA</v>
          </cell>
          <cell r="O4043" t="str">
            <v>OTROS</v>
          </cell>
          <cell r="P4043">
            <v>4700</v>
          </cell>
          <cell r="T4043" t="str">
            <v>Bueno</v>
          </cell>
          <cell r="U4043" t="str">
            <v>PISA</v>
          </cell>
        </row>
        <row r="4044">
          <cell r="J4044" t="str">
            <v>42-04-07-00-4036</v>
          </cell>
          <cell r="L4044" t="str">
            <v>42-04-07-00-4036</v>
          </cell>
          <cell r="M4044" t="str">
            <v>Basurero Mediano Color Gris Con Tapa y Pedestal</v>
          </cell>
          <cell r="O4044" t="str">
            <v>OTROS</v>
          </cell>
          <cell r="P4044">
            <v>4800</v>
          </cell>
          <cell r="T4044" t="str">
            <v>Bueno</v>
          </cell>
          <cell r="U4044" t="str">
            <v>N/T</v>
          </cell>
        </row>
        <row r="4045">
          <cell r="J4045" t="str">
            <v>FN-04-07-00-4037</v>
          </cell>
          <cell r="L4045" t="str">
            <v>FN-04-07-00-4037</v>
          </cell>
          <cell r="M4045" t="str">
            <v>Basurero Gris Chico Con Tapa</v>
          </cell>
          <cell r="O4045" t="str">
            <v>OTROS FUNGIBLE / NOMINABLE</v>
          </cell>
          <cell r="P4045">
            <v>4000</v>
          </cell>
          <cell r="T4045" t="str">
            <v>Bueno</v>
          </cell>
          <cell r="U4045" t="str">
            <v>N/T</v>
          </cell>
        </row>
        <row r="4046">
          <cell r="J4046" t="str">
            <v>42-05-02-01-4038</v>
          </cell>
          <cell r="L4046" t="str">
            <v>42-05-02-01-4038</v>
          </cell>
          <cell r="M4046" t="str">
            <v>Centrifuga Para 8 Tubos SIGMA 201</v>
          </cell>
          <cell r="O4046" t="str">
            <v>EQUIPOS CLINICOS</v>
          </cell>
          <cell r="P4046">
            <v>160000</v>
          </cell>
          <cell r="T4046" t="str">
            <v>Bueno</v>
          </cell>
          <cell r="U4046" t="str">
            <v>SIGMA</v>
          </cell>
        </row>
        <row r="4047">
          <cell r="J4047" t="str">
            <v>42-04-07-00-4039</v>
          </cell>
          <cell r="L4047" t="str">
            <v>42-04-07-00-4039</v>
          </cell>
          <cell r="M4047" t="str">
            <v>Porta Toallas TORK</v>
          </cell>
          <cell r="O4047" t="str">
            <v>OTROS</v>
          </cell>
          <cell r="P4047">
            <v>17000</v>
          </cell>
          <cell r="T4047" t="str">
            <v>Bueno</v>
          </cell>
          <cell r="U4047" t="str">
            <v>TORK</v>
          </cell>
        </row>
        <row r="4048">
          <cell r="J4048" t="str">
            <v>NN-05-02-01-4040</v>
          </cell>
          <cell r="L4048" t="str">
            <v>NN-05-02-01-4040</v>
          </cell>
          <cell r="M4048" t="str">
            <v>Contador Hematologico MINDRAY BC - 5300 (VALTEK S.A.)</v>
          </cell>
          <cell r="O4048" t="str">
            <v>EQUIPOS CLINICOS EN ARRIENDO</v>
          </cell>
          <cell r="P4048">
            <v>1200000</v>
          </cell>
          <cell r="T4048" t="str">
            <v>Bueno</v>
          </cell>
          <cell r="U4048" t="str">
            <v>MINDRAY</v>
          </cell>
        </row>
        <row r="4049">
          <cell r="J4049" t="str">
            <v>NN-05-02-01-4041</v>
          </cell>
          <cell r="L4049" t="str">
            <v>NN-05-02-01-4041</v>
          </cell>
          <cell r="M4049" t="str">
            <v>Analizador Bioquimico MINDRAY BS - 300 (VALTEK S.A.)</v>
          </cell>
          <cell r="O4049" t="str">
            <v>EQUIPOS CLINICOS EN ARRIENDO</v>
          </cell>
          <cell r="P4049">
            <v>2500000</v>
          </cell>
          <cell r="T4049" t="str">
            <v>Bueno</v>
          </cell>
          <cell r="U4049" t="str">
            <v>MINDRAY</v>
          </cell>
        </row>
        <row r="4050">
          <cell r="J4050" t="str">
            <v>NN-06-01-00-4042</v>
          </cell>
          <cell r="L4050" t="str">
            <v>NN-06-01-00-4042</v>
          </cell>
          <cell r="M4050" t="str">
            <v xml:space="preserve">CPU IICI Nº 3062 Pentium Dual Core E5700  (VALTEK S.A.) </v>
          </cell>
          <cell r="O4050" t="str">
            <v>EQUIPOS COMPUTACIONALES Y PERIFÉRICOS EN ARRIENDO</v>
          </cell>
          <cell r="P4050">
            <v>320000</v>
          </cell>
          <cell r="T4050" t="str">
            <v>Bueno</v>
          </cell>
          <cell r="U4050" t="str">
            <v>IICI</v>
          </cell>
        </row>
        <row r="4051">
          <cell r="J4051" t="str">
            <v>NN-06-01-00-4043</v>
          </cell>
          <cell r="L4051" t="str">
            <v>NN-06-01-00-4043</v>
          </cell>
          <cell r="M4051" t="str">
            <v>Monitor Samsung Nº 2951 17 " (VALTEK S.A.)</v>
          </cell>
          <cell r="O4051" t="str">
            <v>EQUIPOS COMPUTACIONALES Y PERIFÉRICOS EN ARRIENDO</v>
          </cell>
          <cell r="P4051">
            <v>70000</v>
          </cell>
          <cell r="T4051" t="str">
            <v>Bueno</v>
          </cell>
          <cell r="U4051" t="str">
            <v>Samsung</v>
          </cell>
        </row>
        <row r="4052">
          <cell r="J4052" t="str">
            <v>NN-06-01-00-4044</v>
          </cell>
          <cell r="L4052" t="str">
            <v>NN-06-01-00-4044</v>
          </cell>
          <cell r="M4052" t="str">
            <v xml:space="preserve">Teclado Microsoft WK 600 </v>
          </cell>
          <cell r="O4052" t="str">
            <v>EQUIPOS COMPUTACIONALES Y PERIFÉRICOS EN ARRIENDO</v>
          </cell>
          <cell r="P4052">
            <v>3500</v>
          </cell>
          <cell r="T4052" t="str">
            <v>Bueno</v>
          </cell>
          <cell r="U4052" t="str">
            <v>Microsoft</v>
          </cell>
        </row>
        <row r="4053">
          <cell r="J4053" t="str">
            <v>NN-06-01-00-4045</v>
          </cell>
          <cell r="L4053" t="str">
            <v>NN-06-01-00-4045</v>
          </cell>
          <cell r="M4053" t="str">
            <v>Mouse Microsoft B O M  V.2.0</v>
          </cell>
          <cell r="O4053" t="str">
            <v>EQUIPOS COMPUTACIONALES Y PERIFÉRICOS EN ARRIENDO</v>
          </cell>
          <cell r="P4053">
            <v>4500</v>
          </cell>
          <cell r="T4053" t="str">
            <v>Bueno</v>
          </cell>
          <cell r="U4053" t="str">
            <v>Microsoft</v>
          </cell>
        </row>
        <row r="4054">
          <cell r="J4054" t="str">
            <v>NN-06-01-00-4046</v>
          </cell>
          <cell r="L4054" t="str">
            <v>NN-06-01-00-4046</v>
          </cell>
          <cell r="M4054" t="str">
            <v>Impresora Zebra GK 420 T Nº 2937 (VALTEK S.A.)</v>
          </cell>
          <cell r="O4054" t="str">
            <v>EQUIPOS COMPUTACIONALES Y PERIFÉRICOS EN ARRIENDO</v>
          </cell>
          <cell r="P4054">
            <v>90000</v>
          </cell>
          <cell r="T4054" t="str">
            <v>Bueno</v>
          </cell>
          <cell r="U4054" t="str">
            <v>ZEBRA</v>
          </cell>
        </row>
        <row r="4055">
          <cell r="J4055" t="str">
            <v>NN-06-01-00-4047</v>
          </cell>
          <cell r="L4055" t="str">
            <v>NN-06-01-00-4047</v>
          </cell>
          <cell r="M4055" t="str">
            <v>Impresora HP Laser Jet P1102W Nº 3024 (VALTEK S.A.)</v>
          </cell>
          <cell r="O4055" t="str">
            <v>EQUIPOS COMPUTACIONALES Y PERIFÉRICOS EN ARRIENDO</v>
          </cell>
          <cell r="P4055">
            <v>43500</v>
          </cell>
          <cell r="T4055" t="str">
            <v>Bueno</v>
          </cell>
          <cell r="U4055" t="str">
            <v>HP</v>
          </cell>
        </row>
        <row r="4056">
          <cell r="J4056" t="str">
            <v>NN-06-01-00-4048</v>
          </cell>
          <cell r="L4056" t="str">
            <v>NN-06-01-00-4048</v>
          </cell>
          <cell r="M4056" t="str">
            <v xml:space="preserve">CPU IICI Nº 2999 Pentium Dual Core E5700  (VALTEK S.A.) </v>
          </cell>
          <cell r="O4056" t="str">
            <v>EQUIPOS COMPUTACIONALES Y PERIFÉRICOS EN ARRIENDO</v>
          </cell>
          <cell r="P4056">
            <v>320000</v>
          </cell>
          <cell r="T4056" t="str">
            <v>Bueno</v>
          </cell>
          <cell r="U4056" t="str">
            <v>IICI</v>
          </cell>
        </row>
        <row r="4057">
          <cell r="J4057" t="str">
            <v>NN-06-01-00-4049</v>
          </cell>
          <cell r="L4057" t="str">
            <v>NN-06-01-00-4049</v>
          </cell>
          <cell r="M4057" t="str">
            <v>Monitor Samsung Nº 2993 17 " (VALTEK S.A.)</v>
          </cell>
          <cell r="O4057" t="str">
            <v>EQUIPOS COMPUTACIONALES Y PERIFÉRICOS EN ARRIENDO</v>
          </cell>
          <cell r="P4057">
            <v>70000</v>
          </cell>
          <cell r="T4057" t="str">
            <v>Bueno</v>
          </cell>
          <cell r="U4057" t="str">
            <v>Samsung</v>
          </cell>
        </row>
        <row r="4058">
          <cell r="J4058" t="str">
            <v>NN-06-01-00-4050</v>
          </cell>
          <cell r="L4058" t="str">
            <v>NN-06-01-00-4050</v>
          </cell>
          <cell r="M4058" t="str">
            <v xml:space="preserve">Teclado Microsoft WK 600 </v>
          </cell>
          <cell r="O4058" t="str">
            <v>EQUIPOS COMPUTACIONALES Y PERIFÉRICOS EN ARRIENDO</v>
          </cell>
          <cell r="P4058">
            <v>3500</v>
          </cell>
          <cell r="T4058" t="str">
            <v>Bueno</v>
          </cell>
          <cell r="U4058" t="str">
            <v>Microsoft</v>
          </cell>
        </row>
        <row r="4059">
          <cell r="J4059" t="str">
            <v>NN-06-01-00-4051</v>
          </cell>
          <cell r="L4059" t="str">
            <v>NN-06-01-00-4051</v>
          </cell>
          <cell r="M4059" t="str">
            <v>Mouse Microsoft B O M  V.2.0</v>
          </cell>
          <cell r="O4059" t="str">
            <v>EQUIPOS COMPUTACIONALES Y PERIFÉRICOS EN ARRIENDO</v>
          </cell>
          <cell r="P4059">
            <v>4500</v>
          </cell>
          <cell r="T4059" t="str">
            <v>Bueno</v>
          </cell>
          <cell r="U4059" t="str">
            <v>Microsoft</v>
          </cell>
        </row>
        <row r="4060">
          <cell r="J4060" t="str">
            <v>42-06-01-00-4052</v>
          </cell>
          <cell r="L4060" t="str">
            <v>42-06-01-00-4052</v>
          </cell>
          <cell r="M4060" t="str">
            <v>Lector Optico Codigo De Barra AIDA M 9010</v>
          </cell>
          <cell r="O4060" t="str">
            <v>EQUIPOS COMPUTACIONALES Y PERIFÉRICOS</v>
          </cell>
          <cell r="P4060">
            <v>22500</v>
          </cell>
          <cell r="T4060" t="str">
            <v>Bueno</v>
          </cell>
          <cell r="U4060" t="str">
            <v>AIDA</v>
          </cell>
        </row>
        <row r="4061">
          <cell r="J4061" t="str">
            <v>NN-05-02-05-4053</v>
          </cell>
          <cell r="L4061" t="str">
            <v>NN-05-02-05-4053</v>
          </cell>
          <cell r="M4061" t="str">
            <v>UPS Chico EAST Nº 2920 (VALTEK S.A.)</v>
          </cell>
          <cell r="O4061" t="str">
            <v>EQUIPOS DE SEGURIDAD EN ARRIENDO</v>
          </cell>
          <cell r="P4061">
            <v>45000</v>
          </cell>
          <cell r="T4061" t="str">
            <v>Bueno</v>
          </cell>
          <cell r="U4061" t="str">
            <v>EAST</v>
          </cell>
        </row>
        <row r="4062">
          <cell r="J4062" t="str">
            <v>NN-06-01-00-4054</v>
          </cell>
          <cell r="L4062" t="str">
            <v>NN-06-01-00-4054</v>
          </cell>
          <cell r="M4062" t="str">
            <v xml:space="preserve">CPU IICI Nº 3057 Pentium Dual Core E5700  (VALTEK S.A.) </v>
          </cell>
          <cell r="O4062" t="str">
            <v>EQUIPOS COMPUTACIONALES Y PERIFÉRICOS EN ARRIENDO</v>
          </cell>
          <cell r="P4062">
            <v>320000</v>
          </cell>
          <cell r="T4062" t="str">
            <v>Bueno</v>
          </cell>
          <cell r="U4062" t="str">
            <v>IICI</v>
          </cell>
        </row>
        <row r="4063">
          <cell r="J4063" t="str">
            <v>NN-06-01-00-4055</v>
          </cell>
          <cell r="L4063" t="str">
            <v>NN-06-01-00-4055</v>
          </cell>
          <cell r="M4063" t="str">
            <v xml:space="preserve">CPU IICI Nº 3065 Pentium Dual Core E5700  (VALTEK S.A.) </v>
          </cell>
          <cell r="O4063" t="str">
            <v>EQUIPOS COMPUTACIONALES Y PERIFÉRICOS EN ARRIENDO</v>
          </cell>
          <cell r="P4063">
            <v>320000</v>
          </cell>
          <cell r="T4063" t="str">
            <v>Bueno</v>
          </cell>
          <cell r="U4063" t="str">
            <v>IICI</v>
          </cell>
        </row>
        <row r="4064">
          <cell r="J4064" t="str">
            <v>NN-06-01-00-4056</v>
          </cell>
          <cell r="L4064" t="str">
            <v>NN-06-01-00-4056</v>
          </cell>
          <cell r="M4064" t="str">
            <v xml:space="preserve">Teclado Microsoft WK 600 </v>
          </cell>
          <cell r="O4064" t="str">
            <v>EQUIPOS COMPUTACIONALES Y PERIFÉRICOS EN ARRIENDO</v>
          </cell>
          <cell r="P4064">
            <v>70000</v>
          </cell>
          <cell r="T4064" t="str">
            <v>Bueno</v>
          </cell>
          <cell r="U4064" t="str">
            <v>Microsoft</v>
          </cell>
        </row>
        <row r="4065">
          <cell r="J4065" t="str">
            <v>NN-06-01-00-4057</v>
          </cell>
          <cell r="L4065" t="str">
            <v>NN-06-01-00-4057</v>
          </cell>
          <cell r="M4065" t="str">
            <v>Mouse Microsoft B O M  V.2.0</v>
          </cell>
          <cell r="O4065" t="str">
            <v>EQUIPOS COMPUTACIONALES Y PERIFÉRICOS EN ARRIENDO</v>
          </cell>
          <cell r="P4065">
            <v>3500</v>
          </cell>
          <cell r="T4065" t="str">
            <v>Bueno</v>
          </cell>
          <cell r="U4065" t="str">
            <v>Microsoft</v>
          </cell>
        </row>
        <row r="4066">
          <cell r="J4066" t="str">
            <v>NN-06-01-00-4058</v>
          </cell>
          <cell r="L4066" t="str">
            <v>NN-06-01-00-4058</v>
          </cell>
          <cell r="M4066" t="str">
            <v>Monitor Samsung Nº 2922 17 " (VALTEK S.A.)</v>
          </cell>
          <cell r="O4066" t="str">
            <v>EQUIPOS COMPUTACIONALES Y PERIFÉRICOS EN ARRIENDO</v>
          </cell>
          <cell r="P4066">
            <v>4500</v>
          </cell>
          <cell r="T4066" t="str">
            <v>Bueno</v>
          </cell>
          <cell r="U4066" t="str">
            <v>Samsung</v>
          </cell>
        </row>
        <row r="4067">
          <cell r="J4067" t="str">
            <v>NN-05-02-05-4059</v>
          </cell>
          <cell r="L4067" t="str">
            <v>NN-05-02-05-4059</v>
          </cell>
          <cell r="M4067" t="str">
            <v>UPS Mediano EAST Nº 2976 (VALTEK S.A.)</v>
          </cell>
          <cell r="O4067" t="str">
            <v>EQUIPOS DE SEGURIDAD EN ARRIENDO</v>
          </cell>
          <cell r="P4067">
            <v>56500</v>
          </cell>
          <cell r="T4067" t="str">
            <v>Bueno</v>
          </cell>
          <cell r="U4067" t="str">
            <v>EAST</v>
          </cell>
        </row>
        <row r="4068">
          <cell r="J4068" t="str">
            <v>NN-06-01-00-4060</v>
          </cell>
          <cell r="L4068" t="str">
            <v>NN-06-01-00-4060</v>
          </cell>
          <cell r="M4068" t="str">
            <v xml:space="preserve">CPU IICI Nº 2998 Pentium Dual Core E5700  (VALTEK S.A.) </v>
          </cell>
          <cell r="O4068" t="str">
            <v>EQUIPOS COMPUTACIONALES Y PERIFÉRICOS EN ARRIENDO</v>
          </cell>
          <cell r="P4068">
            <v>320000</v>
          </cell>
          <cell r="T4068" t="str">
            <v>Bueno</v>
          </cell>
          <cell r="U4068" t="str">
            <v>IICI</v>
          </cell>
        </row>
        <row r="4069">
          <cell r="J4069" t="str">
            <v>NN-06-01-00-4061</v>
          </cell>
          <cell r="L4069" t="str">
            <v>NN-06-01-00-4061</v>
          </cell>
          <cell r="M4069" t="str">
            <v>Monitor Samsung Nº 2988 17 " (VALTEK S.A.)</v>
          </cell>
          <cell r="O4069" t="str">
            <v>EQUIPOS COMPUTACIONALES Y PERIFÉRICOS EN ARRIENDO</v>
          </cell>
          <cell r="P4069">
            <v>70000</v>
          </cell>
          <cell r="T4069" t="str">
            <v>Bueno</v>
          </cell>
          <cell r="U4069" t="str">
            <v>Samsung</v>
          </cell>
        </row>
        <row r="4070">
          <cell r="J4070" t="str">
            <v>NN-06-01-00-4062</v>
          </cell>
          <cell r="L4070" t="str">
            <v>NN-06-01-00-4062</v>
          </cell>
          <cell r="M4070" t="str">
            <v xml:space="preserve">Teclado Microsoft WK 600 </v>
          </cell>
          <cell r="O4070" t="str">
            <v>EQUIPOS COMPUTACIONALES Y PERIFÉRICOS EN ARRIENDO</v>
          </cell>
          <cell r="P4070">
            <v>3500</v>
          </cell>
          <cell r="T4070" t="str">
            <v>Bueno</v>
          </cell>
          <cell r="U4070" t="str">
            <v>Microsoft</v>
          </cell>
        </row>
        <row r="4071">
          <cell r="J4071" t="str">
            <v>NN-06-01-00-4063</v>
          </cell>
          <cell r="L4071" t="str">
            <v>NN-06-01-00-4063</v>
          </cell>
          <cell r="M4071" t="str">
            <v>Mouse Microsoft B O M  V.2.0</v>
          </cell>
          <cell r="O4071" t="str">
            <v>EQUIPOS COMPUTACIONALES Y PERIFÉRICOS EN ARRIENDO</v>
          </cell>
          <cell r="P4071">
            <v>4500</v>
          </cell>
          <cell r="T4071" t="str">
            <v>Bueno</v>
          </cell>
          <cell r="U4071" t="str">
            <v>Microsoft</v>
          </cell>
        </row>
        <row r="4072">
          <cell r="J4072" t="str">
            <v>NN-05-02-05-4064</v>
          </cell>
          <cell r="L4072" t="str">
            <v>NN-05-02-05-4064</v>
          </cell>
          <cell r="M4072" t="str">
            <v>UPS Mediano EAST Nº 2640 (VALTEK S.A.)</v>
          </cell>
          <cell r="O4072" t="str">
            <v>EQUIPOS DE SEGURIDAD EN ARRIENDO</v>
          </cell>
          <cell r="P4072">
            <v>56500</v>
          </cell>
          <cell r="T4072" t="str">
            <v>Bueno</v>
          </cell>
          <cell r="U4072" t="str">
            <v>EAST</v>
          </cell>
        </row>
        <row r="4073">
          <cell r="J4073" t="str">
            <v>NN-06-01-00-4065</v>
          </cell>
          <cell r="L4073" t="str">
            <v>NN-06-01-00-4065</v>
          </cell>
          <cell r="M4073" t="str">
            <v xml:space="preserve">CPU IICI Nº 3038 Pentium Dual Core E5700  (VALTEK S.A.) </v>
          </cell>
          <cell r="O4073" t="str">
            <v>EQUIPOS COMPUTACIONALES Y PERIFÉRICOS EN ARRIENDO</v>
          </cell>
          <cell r="P4073">
            <v>320000</v>
          </cell>
          <cell r="T4073" t="str">
            <v>Bueno</v>
          </cell>
          <cell r="U4073" t="str">
            <v>IICI</v>
          </cell>
        </row>
        <row r="4074">
          <cell r="J4074" t="str">
            <v>NN-06-01-00-4066</v>
          </cell>
          <cell r="L4074" t="str">
            <v>NN-06-01-00-4066</v>
          </cell>
          <cell r="M4074" t="str">
            <v>Monitor Samsung Nº 2952 17 " (VALTEK S.A.)</v>
          </cell>
          <cell r="O4074" t="str">
            <v>EQUIPOS COMPUTACIONALES Y PERIFÉRICOS EN ARRIENDO</v>
          </cell>
          <cell r="P4074">
            <v>70000</v>
          </cell>
          <cell r="T4074" t="str">
            <v>Bueno</v>
          </cell>
          <cell r="U4074" t="str">
            <v>Samsung</v>
          </cell>
        </row>
        <row r="4075">
          <cell r="J4075" t="str">
            <v>NN-06-01-00-4067</v>
          </cell>
          <cell r="L4075" t="str">
            <v>NN-06-01-00-4067</v>
          </cell>
          <cell r="M4075" t="str">
            <v xml:space="preserve">Teclado Microsoft WK 600 </v>
          </cell>
          <cell r="O4075" t="str">
            <v>EQUIPOS COMPUTACIONALES Y PERIFÉRICOS EN ARRIENDO</v>
          </cell>
          <cell r="P4075">
            <v>3500</v>
          </cell>
          <cell r="T4075" t="str">
            <v>Bueno</v>
          </cell>
          <cell r="U4075" t="str">
            <v>Microsoft</v>
          </cell>
        </row>
        <row r="4076">
          <cell r="J4076" t="str">
            <v>NN-06-01-00-4068</v>
          </cell>
          <cell r="L4076" t="str">
            <v>NN-06-01-00-4068</v>
          </cell>
          <cell r="M4076" t="str">
            <v>Mouse Microsoft B O M  V.2.0</v>
          </cell>
          <cell r="O4076" t="str">
            <v>EQUIPOS COMPUTACIONALES Y PERIFÉRICOS EN ARRIENDO</v>
          </cell>
          <cell r="P4076">
            <v>4500</v>
          </cell>
          <cell r="T4076" t="str">
            <v>Bueno</v>
          </cell>
          <cell r="U4076" t="str">
            <v>Microsoft</v>
          </cell>
        </row>
        <row r="4077">
          <cell r="J4077" t="str">
            <v>42-05-02-05-4069</v>
          </cell>
          <cell r="L4077" t="str">
            <v>42-05-02-05-4069</v>
          </cell>
          <cell r="M4077" t="str">
            <v>FAN COIL UNIT Baumann Calefaccion Controlada</v>
          </cell>
          <cell r="O4077" t="str">
            <v>EQUIPOS DE SEGURIDAD</v>
          </cell>
          <cell r="P4077">
            <v>120000</v>
          </cell>
          <cell r="T4077" t="str">
            <v>Bueno</v>
          </cell>
          <cell r="U4077" t="str">
            <v>Baumann</v>
          </cell>
        </row>
        <row r="4078">
          <cell r="J4078" t="str">
            <v>42-05-02-05-4070</v>
          </cell>
          <cell r="L4078" t="str">
            <v>42-05-02-05-4070</v>
          </cell>
          <cell r="M4078" t="str">
            <v>Panel Control Electrico Frontal Energia Laboratorio</v>
          </cell>
          <cell r="O4078" t="str">
            <v>EQUIPOS DE SEGURIDAD</v>
          </cell>
          <cell r="P4078">
            <v>90000</v>
          </cell>
          <cell r="T4078" t="str">
            <v>Bueno</v>
          </cell>
          <cell r="U4078" t="str">
            <v>N/T</v>
          </cell>
        </row>
        <row r="4079">
          <cell r="J4079" t="str">
            <v>NN-06-01-00-4071</v>
          </cell>
          <cell r="L4079" t="str">
            <v>NN-06-01-00-4071</v>
          </cell>
          <cell r="M4079" t="str">
            <v>Monitor Olidata TFT 17 " SN 7009S-95D2588-001263</v>
          </cell>
          <cell r="O4079" t="str">
            <v>EQUIPOS COMPUTACIONALES Y PERIFÉRICOS EN ARRIENDO</v>
          </cell>
          <cell r="P4079">
            <v>70000</v>
          </cell>
          <cell r="T4079" t="str">
            <v>Bueno</v>
          </cell>
          <cell r="U4079" t="str">
            <v>Olidata</v>
          </cell>
        </row>
        <row r="4080">
          <cell r="J4080" t="str">
            <v>NN-06-01-00-4072</v>
          </cell>
          <cell r="L4080" t="str">
            <v>NN-06-01-00-4072</v>
          </cell>
          <cell r="M4080" t="str">
            <v>Impresora HP Laser Jet P1102W Nº 3022 (VALTEK S.A.)</v>
          </cell>
          <cell r="O4080" t="str">
            <v>EQUIPOS COMPUTACIONALES Y PERIFÉRICOS EN ARRIENDO</v>
          </cell>
          <cell r="P4080">
            <v>43500</v>
          </cell>
          <cell r="T4080" t="str">
            <v>Bueno</v>
          </cell>
          <cell r="U4080" t="str">
            <v>HP</v>
          </cell>
        </row>
        <row r="4081">
          <cell r="J4081" t="str">
            <v>NN-06-01-00-4073</v>
          </cell>
          <cell r="L4081" t="str">
            <v>NN-06-01-00-4073</v>
          </cell>
          <cell r="M4081" t="str">
            <v>Mouse Olidata 8920 Negro</v>
          </cell>
          <cell r="O4081" t="str">
            <v>EQUIPOS COMPUTACIONALES Y PERIFÉRICOS EN ARRIENDO</v>
          </cell>
          <cell r="P4081">
            <v>4000</v>
          </cell>
          <cell r="T4081" t="str">
            <v>Bueno</v>
          </cell>
          <cell r="U4081" t="str">
            <v>Olidata</v>
          </cell>
        </row>
        <row r="4082">
          <cell r="J4082" t="str">
            <v>NN-06-01-00-4074</v>
          </cell>
          <cell r="L4082" t="str">
            <v>NN-06-01-00-4074</v>
          </cell>
          <cell r="M4082" t="str">
            <v>Teclado Olidata MOD K3100</v>
          </cell>
          <cell r="O4082" t="str">
            <v>EQUIPOS COMPUTACIONALES Y PERIFÉRICOS EN ARRIENDO</v>
          </cell>
          <cell r="P4082">
            <v>3000</v>
          </cell>
          <cell r="T4082" t="str">
            <v>Bueno</v>
          </cell>
          <cell r="U4082" t="str">
            <v>Olidata</v>
          </cell>
        </row>
        <row r="4083">
          <cell r="J4083" t="str">
            <v>NN-06-01-00-4075</v>
          </cell>
          <cell r="L4083" t="str">
            <v>NN-06-01-00-4075</v>
          </cell>
          <cell r="M4083" t="str">
            <v>CPU Olidata Intel CORE 2 DUO E 7500</v>
          </cell>
          <cell r="O4083" t="str">
            <v>EQUIPOS COMPUTACIONALES Y PERIFÉRICOS EN ARRIENDO</v>
          </cell>
          <cell r="P4083">
            <v>270000</v>
          </cell>
          <cell r="T4083" t="str">
            <v>Bueno</v>
          </cell>
          <cell r="U4083" t="str">
            <v>Olidata</v>
          </cell>
        </row>
        <row r="4084">
          <cell r="J4084" t="str">
            <v>42-04-03-00-4076</v>
          </cell>
          <cell r="L4084" t="str">
            <v>42-04-03-00-4076</v>
          </cell>
          <cell r="M4084" t="str">
            <v>Escritorio Postformado Color Blanco Invierno 1 Cajon 1 Puerta + Bandeja Corredera Teclado</v>
          </cell>
          <cell r="O4084" t="str">
            <v>ESCRITORIOS</v>
          </cell>
          <cell r="P4084">
            <v>75000</v>
          </cell>
          <cell r="T4084" t="str">
            <v>Bueno</v>
          </cell>
          <cell r="U4084" t="str">
            <v>N/T</v>
          </cell>
        </row>
        <row r="4085">
          <cell r="J4085" t="str">
            <v>NN-06-01-00-4077</v>
          </cell>
          <cell r="L4085" t="str">
            <v>NN-06-01-00-4077</v>
          </cell>
          <cell r="M4085" t="str">
            <v>Impresora HP Laser Jet P1102W Nº 3017 (VALTEK S.A.)</v>
          </cell>
          <cell r="O4085" t="str">
            <v>EQUIPOS COMPUTACIONALES Y PERIFÉRICOS EN ARRIENDO</v>
          </cell>
          <cell r="P4085">
            <v>43500</v>
          </cell>
          <cell r="T4085" t="str">
            <v>Bueno</v>
          </cell>
          <cell r="U4085" t="str">
            <v>HP</v>
          </cell>
        </row>
        <row r="4086">
          <cell r="J4086" t="str">
            <v>NN-06-01-00-4078</v>
          </cell>
          <cell r="L4086" t="str">
            <v>NN-06-01-00-4078</v>
          </cell>
          <cell r="M4086" t="str">
            <v>Impresora Zebra GK 420 T Nº 2939 (VALTEK S.A.)</v>
          </cell>
          <cell r="O4086" t="str">
            <v>EQUIPOS COMPUTACIONALES Y PERIFÉRICOS EN ARRIENDO</v>
          </cell>
          <cell r="P4086">
            <v>90000</v>
          </cell>
          <cell r="T4086" t="str">
            <v>Bueno</v>
          </cell>
          <cell r="U4086" t="str">
            <v>ZEBRA</v>
          </cell>
        </row>
        <row r="4087">
          <cell r="J4087" t="str">
            <v>NN-06-01-00-4079</v>
          </cell>
          <cell r="L4087" t="str">
            <v>NN-06-01-00-4079</v>
          </cell>
          <cell r="M4087" t="str">
            <v xml:space="preserve">CPU IICI Nº 3043 Pentium Dual Core E5700  (VALTEK S.A.) </v>
          </cell>
          <cell r="O4087" t="str">
            <v>EQUIPOS COMPUTACIONALES Y PERIFÉRICOS EN ARRIENDO</v>
          </cell>
          <cell r="P4087">
            <v>320000</v>
          </cell>
          <cell r="T4087" t="str">
            <v>Bueno</v>
          </cell>
          <cell r="U4087" t="str">
            <v>IICI</v>
          </cell>
        </row>
        <row r="4088">
          <cell r="J4088" t="str">
            <v>NN-06-01-00-4080</v>
          </cell>
          <cell r="L4088" t="str">
            <v>NN-06-01-00-4080</v>
          </cell>
          <cell r="M4088" t="str">
            <v>Monitor Samsung Nº 2989 17 " (VALTEK S.A.)</v>
          </cell>
          <cell r="O4088" t="str">
            <v>EQUIPOS COMPUTACIONALES Y PERIFÉRICOS EN ARRIENDO</v>
          </cell>
          <cell r="P4088">
            <v>70000</v>
          </cell>
          <cell r="T4088" t="str">
            <v>Bueno</v>
          </cell>
          <cell r="U4088" t="str">
            <v>Samsung</v>
          </cell>
        </row>
        <row r="4089">
          <cell r="J4089" t="str">
            <v>NN-06-01-00-4081</v>
          </cell>
          <cell r="L4089" t="str">
            <v>NN-06-01-00-4081</v>
          </cell>
          <cell r="M4089" t="str">
            <v xml:space="preserve">Teclado Microsoft WK 600 </v>
          </cell>
          <cell r="O4089" t="str">
            <v>EQUIPOS COMPUTACIONALES Y PERIFÉRICOS EN ARRIENDO</v>
          </cell>
          <cell r="P4089">
            <v>3500</v>
          </cell>
          <cell r="T4089" t="str">
            <v>Bueno</v>
          </cell>
          <cell r="U4089" t="str">
            <v>Microsoft</v>
          </cell>
        </row>
        <row r="4090">
          <cell r="J4090" t="str">
            <v>NN-06-01-00-4082</v>
          </cell>
          <cell r="L4090" t="str">
            <v>NN-06-01-00-4082</v>
          </cell>
          <cell r="M4090" t="str">
            <v>Mouse Microsoft B O M  V.2.0</v>
          </cell>
          <cell r="O4090" t="str">
            <v>EQUIPOS COMPUTACIONALES Y PERIFÉRICOS EN ARRIENDO</v>
          </cell>
          <cell r="P4090">
            <v>4500</v>
          </cell>
          <cell r="T4090" t="str">
            <v>Bueno</v>
          </cell>
          <cell r="U4090" t="str">
            <v>Microsoft</v>
          </cell>
        </row>
        <row r="4091">
          <cell r="J4091" t="str">
            <v>42-05-02-01-4083</v>
          </cell>
          <cell r="L4091" t="str">
            <v>42-05-02-01-4083</v>
          </cell>
          <cell r="M4091" t="str">
            <v>Manometro Oxigeno con Humidificador</v>
          </cell>
          <cell r="N4091" t="str">
            <v>SALA IZQ</v>
          </cell>
          <cell r="O4091" t="str">
            <v>EQUIPOS CLINICOS</v>
          </cell>
          <cell r="P4091">
            <v>42900</v>
          </cell>
          <cell r="T4091" t="str">
            <v>Bueno</v>
          </cell>
          <cell r="U4091" t="str">
            <v>N/T</v>
          </cell>
        </row>
        <row r="4092">
          <cell r="J4092" t="str">
            <v>42-05-02-01-4084</v>
          </cell>
          <cell r="L4092" t="str">
            <v>42-05-02-01-4084</v>
          </cell>
          <cell r="M4092" t="str">
            <v>Sistema Aspiración Central</v>
          </cell>
          <cell r="N4092" t="str">
            <v>SALA IZQ</v>
          </cell>
          <cell r="O4092" t="str">
            <v>EQUIPOS CLINICOS</v>
          </cell>
          <cell r="P4092">
            <v>35600</v>
          </cell>
          <cell r="T4092" t="str">
            <v>Bueno</v>
          </cell>
          <cell r="U4092" t="str">
            <v>N/T</v>
          </cell>
        </row>
        <row r="4093">
          <cell r="J4093" t="str">
            <v>42-04-07-00-4085</v>
          </cell>
          <cell r="L4093" t="str">
            <v>42-04-07-00-4085</v>
          </cell>
          <cell r="M4093" t="str">
            <v>Lavamanos con Pedestal Loza Blanco C/Llave Monomando</v>
          </cell>
          <cell r="O4093" t="str">
            <v>OTROS</v>
          </cell>
          <cell r="P4093">
            <v>11000</v>
          </cell>
          <cell r="T4093" t="str">
            <v>Bueno</v>
          </cell>
          <cell r="U4093" t="str">
            <v>N/T</v>
          </cell>
        </row>
        <row r="4094">
          <cell r="J4094" t="str">
            <v>42-04-07-00-4086</v>
          </cell>
          <cell r="L4094" t="str">
            <v>42-04-07-00-4086</v>
          </cell>
          <cell r="M4094" t="str">
            <v>Porta Toallas TORK</v>
          </cell>
          <cell r="O4094" t="str">
            <v>OTROS</v>
          </cell>
          <cell r="P4094">
            <v>17000</v>
          </cell>
          <cell r="T4094" t="str">
            <v>Bueno</v>
          </cell>
          <cell r="U4094" t="str">
            <v>N/T</v>
          </cell>
        </row>
        <row r="4095">
          <cell r="J4095" t="str">
            <v>42-04-07-00-4087</v>
          </cell>
          <cell r="L4095" t="str">
            <v>42-04-07-00-4087</v>
          </cell>
          <cell r="M4095" t="str">
            <v>Dispensador Jabon Jhonsons</v>
          </cell>
          <cell r="O4095" t="str">
            <v>OTROS</v>
          </cell>
          <cell r="P4095">
            <v>4700</v>
          </cell>
          <cell r="T4095" t="str">
            <v>Bueno</v>
          </cell>
          <cell r="U4095" t="str">
            <v>N/T</v>
          </cell>
        </row>
        <row r="4096">
          <cell r="J4096" t="str">
            <v>42-05-02-01-4088</v>
          </cell>
          <cell r="L4096" t="str">
            <v>42-05-02-01-4088</v>
          </cell>
          <cell r="M4096" t="str">
            <v>Porta Suero 05 Ruedas 4 Colgadores</v>
          </cell>
          <cell r="O4096" t="str">
            <v>EQUIPOS CLINICOS</v>
          </cell>
          <cell r="P4096">
            <v>14200</v>
          </cell>
          <cell r="T4096" t="str">
            <v>Bueno</v>
          </cell>
          <cell r="U4096" t="str">
            <v>N/T</v>
          </cell>
        </row>
        <row r="4097">
          <cell r="J4097" t="str">
            <v>42-05-02-01-4089</v>
          </cell>
          <cell r="L4097" t="str">
            <v>42-05-02-01-4089</v>
          </cell>
          <cell r="M4097" t="str">
            <v>Manometro Oxigeno con Humidificador</v>
          </cell>
          <cell r="N4097" t="str">
            <v>SALA DER</v>
          </cell>
          <cell r="O4097" t="str">
            <v>EQUIPOS CLINICOS</v>
          </cell>
          <cell r="P4097">
            <v>42900</v>
          </cell>
          <cell r="T4097" t="str">
            <v>Bueno</v>
          </cell>
          <cell r="U4097" t="str">
            <v>N/T</v>
          </cell>
        </row>
        <row r="4098">
          <cell r="J4098" t="str">
            <v>42-05-02-01-4090</v>
          </cell>
          <cell r="L4098" t="str">
            <v>42-05-02-01-4090</v>
          </cell>
          <cell r="M4098" t="str">
            <v>Sistema Aspiración Central</v>
          </cell>
          <cell r="N4098" t="str">
            <v>SALA DER</v>
          </cell>
          <cell r="O4098" t="str">
            <v>EQUIPOS CLINICOS</v>
          </cell>
          <cell r="P4098">
            <v>35600</v>
          </cell>
          <cell r="T4098" t="str">
            <v>Bueno</v>
          </cell>
          <cell r="U4098" t="str">
            <v>N/T</v>
          </cell>
        </row>
        <row r="4099">
          <cell r="J4099" t="str">
            <v>42-04-07-00-4091</v>
          </cell>
          <cell r="L4099" t="str">
            <v>42-04-07-00-4091</v>
          </cell>
          <cell r="M4099" t="str">
            <v>Papelero Blanco Platico Con Tapa y Pedal</v>
          </cell>
          <cell r="O4099" t="str">
            <v>OTROS</v>
          </cell>
          <cell r="P4099">
            <v>4000</v>
          </cell>
          <cell r="T4099" t="str">
            <v>Bueno</v>
          </cell>
          <cell r="U4099" t="str">
            <v>N/T</v>
          </cell>
        </row>
        <row r="4100">
          <cell r="J4100" t="str">
            <v>FN-04-07-00-4092</v>
          </cell>
          <cell r="L4100" t="str">
            <v>FN-04-07-00-4092</v>
          </cell>
          <cell r="M4100" t="str">
            <v>Basurero Mediano Color  Blanco/Gris Con Tapa y Pedestal</v>
          </cell>
          <cell r="O4100" t="str">
            <v>OTROS FUNGIBLE / NOMINABLE</v>
          </cell>
          <cell r="P4100">
            <v>3500</v>
          </cell>
          <cell r="T4100" t="str">
            <v>Bueno</v>
          </cell>
          <cell r="U4100" t="str">
            <v>N/T</v>
          </cell>
        </row>
        <row r="4101">
          <cell r="J4101" t="str">
            <v>FN-05-02-01-4093</v>
          </cell>
          <cell r="L4101" t="str">
            <v>FN-05-02-01-4093</v>
          </cell>
          <cell r="M4101" t="str">
            <v>Chatas Metalicas Standard</v>
          </cell>
          <cell r="O4101" t="str">
            <v>EQUIPOS CLINICOS FUNGIBLE / NOMINABLE</v>
          </cell>
          <cell r="P4101">
            <v>9900</v>
          </cell>
          <cell r="T4101" t="str">
            <v>Bueno</v>
          </cell>
          <cell r="U4101" t="str">
            <v>N/T</v>
          </cell>
        </row>
        <row r="4102">
          <cell r="J4102" t="str">
            <v>42-04-07-00-4094</v>
          </cell>
          <cell r="L4102" t="str">
            <v>42-04-07-00-4094</v>
          </cell>
          <cell r="M4102" t="str">
            <v>Lavamanos con Pedestal Loza Blanco C/Llave Monomando</v>
          </cell>
          <cell r="O4102" t="str">
            <v>OTROS</v>
          </cell>
          <cell r="P4102">
            <v>11000</v>
          </cell>
          <cell r="T4102" t="str">
            <v>Bueno</v>
          </cell>
          <cell r="U4102" t="str">
            <v>N/T</v>
          </cell>
        </row>
        <row r="4103">
          <cell r="J4103" t="str">
            <v>42-04-07-00-4095</v>
          </cell>
          <cell r="L4103" t="str">
            <v>42-04-07-00-4095</v>
          </cell>
          <cell r="M4103" t="str">
            <v>Basurero Plastico Gris Con Tapa Omnium</v>
          </cell>
          <cell r="O4103" t="str">
            <v>OTROS</v>
          </cell>
          <cell r="P4103">
            <v>14900</v>
          </cell>
          <cell r="T4103" t="str">
            <v>Bueno</v>
          </cell>
          <cell r="U4103" t="str">
            <v>N/T</v>
          </cell>
        </row>
        <row r="4104">
          <cell r="J4104" t="str">
            <v>42-04-07-00-4096</v>
          </cell>
          <cell r="L4104" t="str">
            <v>42-04-07-00-4096</v>
          </cell>
          <cell r="M4104" t="str">
            <v>Ducha Telefono Metalica</v>
          </cell>
          <cell r="O4104" t="str">
            <v>OTROS</v>
          </cell>
          <cell r="P4104">
            <v>12900</v>
          </cell>
          <cell r="T4104" t="str">
            <v>Bueno</v>
          </cell>
          <cell r="U4104" t="str">
            <v>N/T</v>
          </cell>
        </row>
        <row r="4105">
          <cell r="J4105" t="str">
            <v>42-04-07-00-4097</v>
          </cell>
          <cell r="L4105" t="str">
            <v>42-04-07-00-4097</v>
          </cell>
          <cell r="M4105" t="str">
            <v>Porta cortinas metálico</v>
          </cell>
          <cell r="O4105" t="str">
            <v>OTROS</v>
          </cell>
          <cell r="P4105">
            <v>2500</v>
          </cell>
          <cell r="T4105" t="str">
            <v>Bueno</v>
          </cell>
          <cell r="U4105" t="str">
            <v>N/T</v>
          </cell>
        </row>
        <row r="4106">
          <cell r="J4106" t="str">
            <v>FN-04-07-00-4098</v>
          </cell>
          <cell r="L4106" t="str">
            <v>FN-04-07-00-4098</v>
          </cell>
          <cell r="M4106" t="str">
            <v>Cortinas Color Mostaza</v>
          </cell>
          <cell r="O4106" t="str">
            <v>OTROS FUNGIBLE / NOMINABLE</v>
          </cell>
          <cell r="P4106">
            <v>12500</v>
          </cell>
          <cell r="T4106" t="str">
            <v>Bueno</v>
          </cell>
          <cell r="U4106" t="str">
            <v>N/T</v>
          </cell>
        </row>
        <row r="4107">
          <cell r="J4107" t="str">
            <v>42-04-07-00-4099</v>
          </cell>
          <cell r="L4107" t="str">
            <v>42-04-07-00-4099</v>
          </cell>
          <cell r="M4107" t="str">
            <v>Pizarra Blanca 90x90 CM Melamina</v>
          </cell>
          <cell r="O4107" t="str">
            <v>OTROS</v>
          </cell>
          <cell r="P4107">
            <v>12100</v>
          </cell>
          <cell r="T4107" t="str">
            <v>Bueno</v>
          </cell>
          <cell r="U4107" t="str">
            <v>N/T</v>
          </cell>
        </row>
        <row r="4108">
          <cell r="J4108" t="str">
            <v>42-05-01-02-4100</v>
          </cell>
          <cell r="L4108" t="str">
            <v>42-05-01-02-4100</v>
          </cell>
          <cell r="M4108" t="str">
            <v>Selecciones Del Reader´s Digest, Nov 1984</v>
          </cell>
          <cell r="O4108" t="str">
            <v>LITERATURA</v>
          </cell>
          <cell r="P4108">
            <v>3000</v>
          </cell>
          <cell r="T4108" t="str">
            <v>Bueno</v>
          </cell>
          <cell r="U4108" t="str">
            <v>N/T</v>
          </cell>
        </row>
        <row r="4109">
          <cell r="J4109" t="str">
            <v>42-05-01-02-4101</v>
          </cell>
          <cell r="L4109" t="str">
            <v>42-05-01-02-4101</v>
          </cell>
          <cell r="M4109" t="str">
            <v>Selecciones Del Reader´s Digest, Jul 1967 Eº 200</v>
          </cell>
          <cell r="O4109" t="str">
            <v>LITERATURA</v>
          </cell>
          <cell r="P4109">
            <v>3000</v>
          </cell>
          <cell r="T4109" t="str">
            <v>Bueno</v>
          </cell>
          <cell r="U4109" t="str">
            <v>N/T</v>
          </cell>
        </row>
        <row r="4110">
          <cell r="J4110" t="str">
            <v>42-05-01-02-4102</v>
          </cell>
          <cell r="L4110" t="str">
            <v>42-05-01-02-4102</v>
          </cell>
          <cell r="M4110" t="str">
            <v>Selecciones Del Reader´s Digest, Octubre 1996</v>
          </cell>
          <cell r="O4110" t="str">
            <v>LITERATURA</v>
          </cell>
          <cell r="P4110">
            <v>3000</v>
          </cell>
          <cell r="T4110" t="str">
            <v>Bueno</v>
          </cell>
          <cell r="U4110" t="str">
            <v>N/T</v>
          </cell>
        </row>
        <row r="4111">
          <cell r="J4111" t="str">
            <v>42-05-01-02-4103</v>
          </cell>
          <cell r="L4111" t="str">
            <v>42-05-01-02-4103</v>
          </cell>
          <cell r="M4111" t="str">
            <v>Farsa De Amor; Barbara Cartland</v>
          </cell>
          <cell r="O4111" t="str">
            <v>LITERATURA</v>
          </cell>
          <cell r="P4111">
            <v>6900</v>
          </cell>
          <cell r="T4111" t="str">
            <v>Bueno</v>
          </cell>
          <cell r="U4111" t="str">
            <v>N/T</v>
          </cell>
        </row>
        <row r="4112">
          <cell r="J4112" t="str">
            <v>42-05-01-02-4104</v>
          </cell>
          <cell r="L4112" t="str">
            <v>42-05-01-02-4104</v>
          </cell>
          <cell r="M4112" t="str">
            <v>El Peso De La Noche; Jorge Edwards</v>
          </cell>
          <cell r="O4112" t="str">
            <v>LITERATURA</v>
          </cell>
          <cell r="P4112">
            <v>7500</v>
          </cell>
          <cell r="T4112" t="str">
            <v>Bueno</v>
          </cell>
          <cell r="U4112" t="str">
            <v>N/T</v>
          </cell>
        </row>
        <row r="4113">
          <cell r="J4113" t="str">
            <v>42-05-01-02-4105</v>
          </cell>
          <cell r="L4113" t="str">
            <v>42-05-01-02-4105</v>
          </cell>
          <cell r="M4113" t="str">
            <v>ANFA, Anuario Farmacologico de Chile; MERCK</v>
          </cell>
          <cell r="O4113" t="str">
            <v>LITERATURA</v>
          </cell>
          <cell r="P4113">
            <v>8900</v>
          </cell>
          <cell r="T4113" t="str">
            <v>Bueno</v>
          </cell>
          <cell r="U4113" t="str">
            <v>N/T</v>
          </cell>
        </row>
        <row r="4114">
          <cell r="J4114" t="str">
            <v>42-05-01-02-4106</v>
          </cell>
          <cell r="L4114" t="str">
            <v>42-05-01-02-4106</v>
          </cell>
          <cell r="M4114" t="str">
            <v>Ginecologia y Obstetricia; Dr. Ralph Benson</v>
          </cell>
          <cell r="O4114" t="str">
            <v>LITERATURA</v>
          </cell>
          <cell r="P4114">
            <v>9000</v>
          </cell>
          <cell r="T4114" t="str">
            <v>Bueno</v>
          </cell>
          <cell r="U4114" t="str">
            <v>N/T</v>
          </cell>
        </row>
        <row r="4115">
          <cell r="J4115" t="str">
            <v>42-05-01-02-4107</v>
          </cell>
          <cell r="L4115" t="str">
            <v>42-05-01-02-4107</v>
          </cell>
          <cell r="M4115" t="str">
            <v>LA Metamorfosis; Franz Kafka</v>
          </cell>
          <cell r="O4115" t="str">
            <v>LITERATURA</v>
          </cell>
          <cell r="P4115">
            <v>2500</v>
          </cell>
          <cell r="T4115" t="str">
            <v>Bueno</v>
          </cell>
          <cell r="U4115" t="str">
            <v>N/T</v>
          </cell>
        </row>
        <row r="4116">
          <cell r="J4116" t="str">
            <v>42-04-07-00-4108</v>
          </cell>
          <cell r="L4116" t="str">
            <v>42-04-07-00-4108</v>
          </cell>
          <cell r="M4116" t="str">
            <v>Cajon Madera Blanco Invierno Para Botas</v>
          </cell>
          <cell r="O4116" t="str">
            <v>OTROS</v>
          </cell>
          <cell r="P4116">
            <v>9900</v>
          </cell>
          <cell r="T4116" t="str">
            <v>Bueno</v>
          </cell>
          <cell r="U4116" t="str">
            <v>N/T</v>
          </cell>
        </row>
        <row r="4117">
          <cell r="J4117" t="str">
            <v>42-04-07-00-4109</v>
          </cell>
          <cell r="L4117" t="str">
            <v>42-04-07-00-4109</v>
          </cell>
          <cell r="M4117" t="str">
            <v>Porta Toallas TORK</v>
          </cell>
          <cell r="O4117" t="str">
            <v>OTROS</v>
          </cell>
          <cell r="P4117">
            <v>17000</v>
          </cell>
          <cell r="T4117" t="str">
            <v>Bueno</v>
          </cell>
          <cell r="U4117" t="str">
            <v>TORK</v>
          </cell>
        </row>
        <row r="4118">
          <cell r="J4118" t="str">
            <v>42-04-07-00-4110</v>
          </cell>
          <cell r="L4118" t="str">
            <v>42-04-07-00-4110</v>
          </cell>
          <cell r="M4118" t="str">
            <v>Dispensador de Jabon Jhonsons</v>
          </cell>
          <cell r="O4118" t="str">
            <v>OTROS</v>
          </cell>
          <cell r="P4118">
            <v>4700</v>
          </cell>
          <cell r="T4118" t="str">
            <v>Bueno</v>
          </cell>
          <cell r="U4118" t="str">
            <v>JHONSONS</v>
          </cell>
        </row>
        <row r="4119">
          <cell r="J4119" t="str">
            <v>42-05-02-01-4111</v>
          </cell>
          <cell r="L4119" t="str">
            <v>42-05-02-01-4111</v>
          </cell>
          <cell r="M4119" t="str">
            <v>Riñon De Porcelana Blanco</v>
          </cell>
          <cell r="O4119" t="str">
            <v>EQUIPOS CLINICOS</v>
          </cell>
          <cell r="P4119">
            <v>4900</v>
          </cell>
          <cell r="T4119" t="str">
            <v>Bueno</v>
          </cell>
          <cell r="U4119" t="str">
            <v>N/T</v>
          </cell>
        </row>
        <row r="4120">
          <cell r="J4120" t="str">
            <v>42-04-07-00-4112</v>
          </cell>
          <cell r="L4120" t="str">
            <v>42-04-07-00-4112</v>
          </cell>
          <cell r="M4120" t="str">
            <v>Caja Madera 30 X 20 CM Color Miel</v>
          </cell>
          <cell r="O4120" t="str">
            <v>OTROS</v>
          </cell>
          <cell r="P4120">
            <v>4500</v>
          </cell>
          <cell r="T4120" t="str">
            <v>Bueno</v>
          </cell>
          <cell r="U4120" t="str">
            <v>N/T</v>
          </cell>
        </row>
        <row r="4121">
          <cell r="J4121" t="str">
            <v>42-04-07-00-4113</v>
          </cell>
          <cell r="L4121" t="str">
            <v>42-04-07-00-4113</v>
          </cell>
          <cell r="M4121" t="str">
            <v>Mueble Tipo Mesa 50 CM Altura Melamina Blanco</v>
          </cell>
          <cell r="O4121" t="str">
            <v>OTROS</v>
          </cell>
          <cell r="P4121">
            <v>16500</v>
          </cell>
          <cell r="T4121" t="str">
            <v>Bueno</v>
          </cell>
          <cell r="U4121" t="str">
            <v>N/T</v>
          </cell>
        </row>
        <row r="4122">
          <cell r="J4122" t="str">
            <v>42-05-02-01-4114</v>
          </cell>
          <cell r="L4122" t="str">
            <v>42-05-02-01-4114</v>
          </cell>
          <cell r="M4122" t="str">
            <v>Detector Aislación 4 Conmtroles Sala De Parto</v>
          </cell>
          <cell r="O4122" t="str">
            <v>EQUIPOS CLINICOS</v>
          </cell>
          <cell r="P4122">
            <v>36900</v>
          </cell>
          <cell r="T4122" t="str">
            <v>Bueno</v>
          </cell>
          <cell r="U4122" t="str">
            <v>N/T</v>
          </cell>
        </row>
        <row r="4123">
          <cell r="J4123" t="str">
            <v>42-05-02-01-4115</v>
          </cell>
          <cell r="L4123" t="str">
            <v>42-05-02-01-4115</v>
          </cell>
          <cell r="M4123" t="str">
            <v>Pedestal Metalico Portasuero</v>
          </cell>
          <cell r="O4123" t="str">
            <v>EQUIPOS CLINICOS</v>
          </cell>
          <cell r="P4123">
            <v>12500</v>
          </cell>
          <cell r="T4123" t="str">
            <v>Bueno</v>
          </cell>
          <cell r="U4123" t="str">
            <v>N/T</v>
          </cell>
        </row>
        <row r="4124">
          <cell r="J4124" t="str">
            <v>42-05-02-01-4116</v>
          </cell>
          <cell r="L4124" t="str">
            <v>42-05-02-01-4116</v>
          </cell>
          <cell r="M4124" t="str">
            <v>Esfingomanometro Con Pedestal Suelo</v>
          </cell>
          <cell r="O4124" t="str">
            <v>EQUIPOS CLINICOS</v>
          </cell>
          <cell r="P4124">
            <v>39900</v>
          </cell>
          <cell r="T4124" t="str">
            <v>Bueno</v>
          </cell>
          <cell r="U4124" t="str">
            <v>N/T</v>
          </cell>
        </row>
        <row r="4125">
          <cell r="J4125" t="str">
            <v>42-05-02-01-4117</v>
          </cell>
          <cell r="L4125" t="str">
            <v>42-05-02-01-4117</v>
          </cell>
          <cell r="M4125" t="str">
            <v>Esfingomanometro Portatil</v>
          </cell>
          <cell r="O4125" t="str">
            <v>EQUIPOS CLINICOS</v>
          </cell>
          <cell r="P4125">
            <v>25500</v>
          </cell>
          <cell r="T4125" t="str">
            <v>BUENO</v>
          </cell>
          <cell r="U4125" t="str">
            <v>N/T</v>
          </cell>
        </row>
        <row r="4126">
          <cell r="J4126" t="str">
            <v>42-04-07-00-4118</v>
          </cell>
          <cell r="L4126" t="str">
            <v>42-04-07-00-4118</v>
          </cell>
          <cell r="M4126" t="str">
            <v>Papelero Gris Con Tapa y Pedal</v>
          </cell>
          <cell r="O4126" t="str">
            <v>OTROS</v>
          </cell>
          <cell r="P4126">
            <v>4000</v>
          </cell>
          <cell r="T4126" t="str">
            <v>BUENO</v>
          </cell>
          <cell r="U4126" t="str">
            <v>N/T</v>
          </cell>
        </row>
        <row r="4127">
          <cell r="J4127" t="str">
            <v>42-04-07-00-4119</v>
          </cell>
          <cell r="L4127" t="str">
            <v>42-04-07-00-4119</v>
          </cell>
          <cell r="M4127" t="str">
            <v>Mueble Colgante Melamina Blanco 2 Puertas De Vidrio</v>
          </cell>
          <cell r="O4127" t="str">
            <v>OTROS</v>
          </cell>
          <cell r="P4127">
            <v>25900</v>
          </cell>
          <cell r="T4127" t="str">
            <v>BUENO</v>
          </cell>
          <cell r="U4127" t="str">
            <v>N/T</v>
          </cell>
        </row>
        <row r="4128">
          <cell r="J4128" t="str">
            <v>42-05-02-01-4120</v>
          </cell>
          <cell r="L4128" t="str">
            <v>42-05-02-01-4120</v>
          </cell>
          <cell r="M4128" t="str">
            <v>Escabel Mixto Negro / Blanco</v>
          </cell>
          <cell r="O4128" t="str">
            <v>EQUIPOS CLINICOS</v>
          </cell>
          <cell r="P4128">
            <v>12500</v>
          </cell>
          <cell r="T4128" t="str">
            <v>BUENO</v>
          </cell>
          <cell r="U4128" t="str">
            <v>N/T</v>
          </cell>
        </row>
        <row r="4129">
          <cell r="J4129" t="str">
            <v>42-04-07-00-4121</v>
          </cell>
          <cell r="L4129" t="str">
            <v>42-04-07-00-4121</v>
          </cell>
          <cell r="M4129" t="str">
            <v>Basurero Blanco Plastico con Tapa y Pedal</v>
          </cell>
          <cell r="O4129" t="str">
            <v>OTROS</v>
          </cell>
          <cell r="P4129">
            <v>4000</v>
          </cell>
          <cell r="T4129" t="str">
            <v>BUENO</v>
          </cell>
          <cell r="U4129" t="str">
            <v>N/T</v>
          </cell>
        </row>
        <row r="4130">
          <cell r="J4130" t="str">
            <v>42-05-02-01-4122</v>
          </cell>
          <cell r="L4130" t="str">
            <v>42-05-02-01-4122</v>
          </cell>
          <cell r="M4130" t="str">
            <v>Lavatorio Aluminio Mediano</v>
          </cell>
          <cell r="O4130" t="str">
            <v>EQUIPOS CLINICOS</v>
          </cell>
          <cell r="P4130">
            <v>8500</v>
          </cell>
          <cell r="T4130" t="str">
            <v>BUENO</v>
          </cell>
          <cell r="U4130" t="str">
            <v>N/T</v>
          </cell>
        </row>
        <row r="4131">
          <cell r="J4131" t="str">
            <v>FN-04-07-00-4123</v>
          </cell>
          <cell r="L4131" t="str">
            <v>FN-04-07-00-4123</v>
          </cell>
          <cell r="M4131" t="str">
            <v>Cortinas Blanco Invierno</v>
          </cell>
          <cell r="O4131" t="str">
            <v>OTROS FUNGIBLE / NOMINABLE</v>
          </cell>
          <cell r="P4131">
            <v>12500</v>
          </cell>
          <cell r="T4131" t="str">
            <v>BUENO</v>
          </cell>
          <cell r="U4131" t="str">
            <v>N/T</v>
          </cell>
        </row>
        <row r="4132">
          <cell r="J4132" t="str">
            <v>42-04-07-00-4124</v>
          </cell>
          <cell r="L4132" t="str">
            <v>42-04-07-00-4124</v>
          </cell>
          <cell r="M4132" t="str">
            <v>Porta cortinas metálico</v>
          </cell>
          <cell r="O4132" t="str">
            <v>OTROS</v>
          </cell>
          <cell r="P4132">
            <v>2500</v>
          </cell>
          <cell r="T4132" t="str">
            <v>BUENO</v>
          </cell>
          <cell r="U4132" t="str">
            <v>N/T</v>
          </cell>
        </row>
        <row r="4133">
          <cell r="J4133" t="str">
            <v>42-04-07-00-4125</v>
          </cell>
          <cell r="L4133" t="str">
            <v>42-04-07-00-4125</v>
          </cell>
          <cell r="M4133" t="str">
            <v>Basurero Gris Chico Con Tapa y Pedal</v>
          </cell>
          <cell r="O4133" t="str">
            <v>OTROS</v>
          </cell>
          <cell r="P4133">
            <v>4000</v>
          </cell>
          <cell r="T4133" t="str">
            <v>BUENO</v>
          </cell>
          <cell r="U4133" t="str">
            <v>N/T</v>
          </cell>
        </row>
        <row r="4134">
          <cell r="J4134" t="str">
            <v>42-04-07-00-4126</v>
          </cell>
          <cell r="L4134" t="str">
            <v>42-04-07-00-4126</v>
          </cell>
          <cell r="M4134" t="str">
            <v>Velador Metalico 1 Cajon Clinico Marca Hope Full</v>
          </cell>
          <cell r="O4134" t="str">
            <v>OTROS</v>
          </cell>
          <cell r="P4134">
            <v>18900</v>
          </cell>
          <cell r="T4134" t="str">
            <v>BUENO</v>
          </cell>
          <cell r="U4134" t="str">
            <v>N/T</v>
          </cell>
        </row>
        <row r="4135">
          <cell r="J4135" t="str">
            <v>42-05-02-01-4127</v>
          </cell>
          <cell r="L4135" t="str">
            <v>42-05-02-01-4127</v>
          </cell>
          <cell r="M4135" t="str">
            <v>Manometro Oxigeno con Humidificador</v>
          </cell>
          <cell r="O4135" t="str">
            <v>EQUIPOS CLINICOS</v>
          </cell>
          <cell r="P4135">
            <v>42900</v>
          </cell>
          <cell r="T4135" t="str">
            <v>Bueno</v>
          </cell>
          <cell r="U4135" t="str">
            <v>N/T</v>
          </cell>
        </row>
        <row r="4136">
          <cell r="J4136" t="str">
            <v>42-05-02-01-4128</v>
          </cell>
          <cell r="L4136" t="str">
            <v>42-05-02-01-4128</v>
          </cell>
          <cell r="M4136" t="str">
            <v>Sistema Aspiración Central</v>
          </cell>
          <cell r="O4136" t="str">
            <v>EQUIPOS CLINICOS</v>
          </cell>
          <cell r="P4136">
            <v>35600</v>
          </cell>
          <cell r="T4136" t="str">
            <v>Bueno</v>
          </cell>
          <cell r="U4136" t="str">
            <v>N/T</v>
          </cell>
        </row>
        <row r="4137">
          <cell r="J4137" t="str">
            <v>42-05-02-01-4129</v>
          </cell>
          <cell r="L4137" t="str">
            <v>42-05-02-01-4129</v>
          </cell>
          <cell r="M4137" t="str">
            <v>Manometro Oxigeno con Humidificador</v>
          </cell>
          <cell r="O4137" t="str">
            <v>EQUIPOS CLINICOS</v>
          </cell>
          <cell r="P4137">
            <v>42900</v>
          </cell>
          <cell r="T4137" t="str">
            <v>Bueno</v>
          </cell>
          <cell r="U4137" t="str">
            <v>N/T</v>
          </cell>
        </row>
        <row r="4138">
          <cell r="J4138" t="str">
            <v>42-05-02-01-4130</v>
          </cell>
          <cell r="L4138" t="str">
            <v>42-05-02-01-4130</v>
          </cell>
          <cell r="M4138" t="str">
            <v>Sistema Aspiración Central</v>
          </cell>
          <cell r="O4138" t="str">
            <v>EQUIPOS CLINICOS</v>
          </cell>
          <cell r="P4138">
            <v>35600</v>
          </cell>
          <cell r="T4138" t="str">
            <v>Bueno</v>
          </cell>
          <cell r="U4138" t="str">
            <v>N/T</v>
          </cell>
        </row>
        <row r="4139">
          <cell r="J4139" t="str">
            <v>42-05-02-01-4131</v>
          </cell>
          <cell r="L4139" t="str">
            <v>42-05-02-01-4131</v>
          </cell>
          <cell r="M4139" t="str">
            <v>Manometro Oxigeno con Humidificador</v>
          </cell>
          <cell r="O4139" t="str">
            <v>EQUIPOS CLINICOS</v>
          </cell>
          <cell r="P4139">
            <v>42900</v>
          </cell>
          <cell r="T4139" t="str">
            <v>Bueno</v>
          </cell>
          <cell r="U4139" t="str">
            <v>N/T</v>
          </cell>
        </row>
        <row r="4140">
          <cell r="J4140" t="str">
            <v>42-05-02-01-4132</v>
          </cell>
          <cell r="L4140" t="str">
            <v>42-05-02-01-4132</v>
          </cell>
          <cell r="M4140" t="str">
            <v>Sistema Aspiración Central</v>
          </cell>
          <cell r="O4140" t="str">
            <v>EQUIPOS CLINICOS</v>
          </cell>
          <cell r="P4140">
            <v>35600</v>
          </cell>
          <cell r="T4140" t="str">
            <v>Bueno</v>
          </cell>
          <cell r="U4140" t="str">
            <v>N/T</v>
          </cell>
        </row>
        <row r="4141">
          <cell r="J4141" t="str">
            <v>42-05-02-01-4133</v>
          </cell>
          <cell r="L4141" t="str">
            <v>42-05-02-01-4133</v>
          </cell>
          <cell r="M4141" t="str">
            <v>Manometro Oxigeno con Humidificador</v>
          </cell>
          <cell r="O4141" t="str">
            <v>EQUIPOS CLINICOS</v>
          </cell>
          <cell r="P4141">
            <v>42900</v>
          </cell>
          <cell r="T4141" t="str">
            <v>Bueno</v>
          </cell>
          <cell r="U4141" t="str">
            <v>N/T</v>
          </cell>
        </row>
        <row r="4142">
          <cell r="J4142" t="str">
            <v>42-05-02-01-4134</v>
          </cell>
          <cell r="L4142" t="str">
            <v>42-05-02-01-4134</v>
          </cell>
          <cell r="M4142" t="str">
            <v>Sistema Aspiración Central</v>
          </cell>
          <cell r="O4142" t="str">
            <v>EQUIPOS CLINICOS</v>
          </cell>
          <cell r="P4142">
            <v>35600</v>
          </cell>
          <cell r="T4142" t="str">
            <v>Bueno</v>
          </cell>
          <cell r="U4142" t="str">
            <v>N/T</v>
          </cell>
        </row>
        <row r="4143">
          <cell r="J4143" t="str">
            <v>42-05-02-01-4135</v>
          </cell>
          <cell r="L4143" t="str">
            <v>42-05-02-01-4135</v>
          </cell>
          <cell r="M4143" t="str">
            <v>Manometro Oxigeno con Humidificador</v>
          </cell>
          <cell r="O4143" t="str">
            <v>EQUIPOS CLINICOS</v>
          </cell>
          <cell r="P4143">
            <v>42900</v>
          </cell>
          <cell r="T4143" t="str">
            <v>Bueno</v>
          </cell>
          <cell r="U4143" t="str">
            <v>N/T</v>
          </cell>
        </row>
        <row r="4144">
          <cell r="J4144" t="str">
            <v>42-05-02-01-4136</v>
          </cell>
          <cell r="L4144" t="str">
            <v>42-05-02-01-4136</v>
          </cell>
          <cell r="M4144" t="str">
            <v>Sistema Aspiración Central</v>
          </cell>
          <cell r="O4144" t="str">
            <v>EQUIPOS CLINICOS</v>
          </cell>
          <cell r="P4144">
            <v>35600</v>
          </cell>
          <cell r="T4144" t="str">
            <v>Bueno</v>
          </cell>
          <cell r="U4144" t="str">
            <v>N/T</v>
          </cell>
        </row>
        <row r="4145">
          <cell r="J4145" t="str">
            <v>42-05-02-01-4137</v>
          </cell>
          <cell r="L4145" t="str">
            <v>42-05-02-01-4137</v>
          </cell>
          <cell r="M4145" t="str">
            <v>Manometro Oxigeno con Humidificador</v>
          </cell>
          <cell r="O4145" t="str">
            <v>EQUIPOS CLINICOS</v>
          </cell>
          <cell r="P4145">
            <v>42900</v>
          </cell>
          <cell r="T4145" t="str">
            <v>Bueno</v>
          </cell>
          <cell r="U4145" t="str">
            <v>N/T</v>
          </cell>
        </row>
        <row r="4146">
          <cell r="J4146" t="str">
            <v>42-05-02-01-4138</v>
          </cell>
          <cell r="L4146" t="str">
            <v>42-05-02-01-4138</v>
          </cell>
          <cell r="M4146" t="str">
            <v>Sistema Aspiración Central</v>
          </cell>
          <cell r="O4146" t="str">
            <v>EQUIPOS CLINICOS</v>
          </cell>
          <cell r="P4146">
            <v>35600</v>
          </cell>
          <cell r="T4146" t="str">
            <v>Bueno</v>
          </cell>
          <cell r="U4146" t="str">
            <v>N/T</v>
          </cell>
        </row>
        <row r="4147">
          <cell r="J4147" t="str">
            <v>42-04-07-00-4139</v>
          </cell>
          <cell r="L4147" t="str">
            <v>42-04-07-00-4139</v>
          </cell>
          <cell r="M4147" t="str">
            <v>Lavamanos con Pedestal Loza Blanco C/Llave Monomando</v>
          </cell>
          <cell r="O4147" t="str">
            <v>OTROS</v>
          </cell>
          <cell r="P4147">
            <v>11000</v>
          </cell>
          <cell r="T4147" t="str">
            <v>BUENO</v>
          </cell>
          <cell r="U4147" t="str">
            <v>N/T</v>
          </cell>
        </row>
        <row r="4148">
          <cell r="J4148" t="str">
            <v>42-04-07-00-4140</v>
          </cell>
          <cell r="L4148" t="str">
            <v>42-04-07-00-4140</v>
          </cell>
          <cell r="M4148" t="str">
            <v>Porta Toallas TORK</v>
          </cell>
          <cell r="O4148" t="str">
            <v>OTROS</v>
          </cell>
          <cell r="P4148">
            <v>17000</v>
          </cell>
          <cell r="T4148" t="str">
            <v>BUENO</v>
          </cell>
          <cell r="U4148" t="str">
            <v>TORK</v>
          </cell>
        </row>
        <row r="4149">
          <cell r="J4149" t="str">
            <v>42-04-07-00-4141</v>
          </cell>
          <cell r="L4149" t="str">
            <v>42-04-07-00-4141</v>
          </cell>
          <cell r="M4149" t="str">
            <v>Dispensador Jabon Jhonsons</v>
          </cell>
          <cell r="O4149" t="str">
            <v>OTROS</v>
          </cell>
          <cell r="P4149">
            <v>4700</v>
          </cell>
          <cell r="T4149" t="str">
            <v>BUENO</v>
          </cell>
          <cell r="U4149" t="str">
            <v>JHONSONS</v>
          </cell>
        </row>
        <row r="4150">
          <cell r="J4150" t="str">
            <v>42-05-02-01-4142</v>
          </cell>
          <cell r="L4150" t="str">
            <v>42-05-02-01-4142</v>
          </cell>
          <cell r="M4150" t="str">
            <v>Cuna Metalica Recien Nacido Color Blanco</v>
          </cell>
          <cell r="O4150" t="str">
            <v>EQUIPOS CLINICOS</v>
          </cell>
          <cell r="P4150">
            <v>45000</v>
          </cell>
          <cell r="T4150" t="str">
            <v>Bueno</v>
          </cell>
          <cell r="U4150" t="str">
            <v>N/T</v>
          </cell>
        </row>
        <row r="4151">
          <cell r="J4151" t="str">
            <v>42-05-02-01-4143</v>
          </cell>
          <cell r="L4151" t="str">
            <v>42-05-02-01-4143</v>
          </cell>
          <cell r="M4151" t="str">
            <v>Cuna Metalica Recien Nacido Color Blanco</v>
          </cell>
          <cell r="O4151" t="str">
            <v>EQUIPOS CLINICOS</v>
          </cell>
          <cell r="P4151">
            <v>45000</v>
          </cell>
          <cell r="T4151" t="str">
            <v>Bueno</v>
          </cell>
          <cell r="U4151" t="str">
            <v>N/T</v>
          </cell>
        </row>
        <row r="4152">
          <cell r="J4152" t="str">
            <v>42-05-02-01-4144</v>
          </cell>
          <cell r="L4152" t="str">
            <v>42-05-02-01-4144</v>
          </cell>
          <cell r="M4152" t="str">
            <v>Luz Alogena Rojo / Negro</v>
          </cell>
          <cell r="O4152" t="str">
            <v>EQUIPOS CLINICOS</v>
          </cell>
          <cell r="P4152">
            <v>12000</v>
          </cell>
          <cell r="T4152" t="str">
            <v>Bueno</v>
          </cell>
          <cell r="U4152" t="str">
            <v>N/T</v>
          </cell>
        </row>
        <row r="4153">
          <cell r="J4153" t="str">
            <v>42-05-02-01-4145</v>
          </cell>
          <cell r="L4153" t="str">
            <v>42-05-02-01-4145</v>
          </cell>
          <cell r="M4153" t="str">
            <v>Manometro Oxigeno con Humidificador</v>
          </cell>
          <cell r="O4153" t="str">
            <v>EQUIPOS CLINICOS</v>
          </cell>
          <cell r="P4153">
            <v>42900</v>
          </cell>
          <cell r="T4153" t="str">
            <v>Bueno</v>
          </cell>
          <cell r="U4153" t="str">
            <v>N/T</v>
          </cell>
        </row>
        <row r="4154">
          <cell r="J4154" t="str">
            <v>42-05-02-01-4146</v>
          </cell>
          <cell r="L4154" t="str">
            <v>42-05-02-01-4146</v>
          </cell>
          <cell r="M4154" t="str">
            <v>Sistema Aspiración Central</v>
          </cell>
          <cell r="O4154" t="str">
            <v>EQUIPOS CLINICOS</v>
          </cell>
          <cell r="P4154">
            <v>35600</v>
          </cell>
          <cell r="T4154" t="str">
            <v>Bueno</v>
          </cell>
          <cell r="U4154" t="str">
            <v>N/T</v>
          </cell>
        </row>
        <row r="4155">
          <cell r="J4155" t="str">
            <v>42-05-02-01-4147</v>
          </cell>
          <cell r="L4155" t="str">
            <v>42-05-02-01-4147</v>
          </cell>
          <cell r="M4155" t="str">
            <v>Manometro Oxigeno con Humidificador</v>
          </cell>
          <cell r="O4155" t="str">
            <v>EQUIPOS CLINICOS</v>
          </cell>
          <cell r="P4155">
            <v>42900</v>
          </cell>
          <cell r="T4155" t="str">
            <v>Bueno</v>
          </cell>
          <cell r="U4155" t="str">
            <v>N/T</v>
          </cell>
        </row>
        <row r="4156">
          <cell r="J4156" t="str">
            <v>42-05-02-01-4148</v>
          </cell>
          <cell r="L4156" t="str">
            <v>42-05-02-01-4148</v>
          </cell>
          <cell r="M4156" t="str">
            <v>Sistema Aspiración Central</v>
          </cell>
          <cell r="O4156" t="str">
            <v>EQUIPOS CLINICOS</v>
          </cell>
          <cell r="P4156">
            <v>35600</v>
          </cell>
          <cell r="T4156" t="str">
            <v>Bueno</v>
          </cell>
          <cell r="U4156" t="str">
            <v>N/T</v>
          </cell>
        </row>
        <row r="4157">
          <cell r="J4157" t="str">
            <v>42-04-07-00-4149</v>
          </cell>
          <cell r="L4157" t="str">
            <v>42-04-07-00-4149</v>
          </cell>
          <cell r="M4157" t="str">
            <v>Lavamanos con Pedestal Loza Blanco C/Llave Monomando</v>
          </cell>
          <cell r="O4157" t="str">
            <v>OTROS</v>
          </cell>
          <cell r="P4157">
            <v>11000</v>
          </cell>
          <cell r="T4157" t="str">
            <v>Bueno</v>
          </cell>
          <cell r="U4157" t="str">
            <v>N/T</v>
          </cell>
        </row>
        <row r="4158">
          <cell r="J4158" t="str">
            <v>42-04-07-00-4150</v>
          </cell>
          <cell r="L4158" t="str">
            <v>42-04-07-00-4150</v>
          </cell>
          <cell r="M4158" t="str">
            <v>Porta Toallas TORK</v>
          </cell>
          <cell r="O4158" t="str">
            <v>OTROS</v>
          </cell>
          <cell r="P4158">
            <v>17000</v>
          </cell>
          <cell r="T4158" t="str">
            <v>Bueno</v>
          </cell>
          <cell r="U4158" t="str">
            <v>N/T</v>
          </cell>
        </row>
        <row r="4159">
          <cell r="J4159" t="str">
            <v>42-05-01-01-4151</v>
          </cell>
          <cell r="L4159" t="str">
            <v>42-05-01-01-4151</v>
          </cell>
          <cell r="M4159" t="str">
            <v>Reloj Mural Quartz</v>
          </cell>
          <cell r="O4159" t="str">
            <v>EQUIPO DE OFICINA</v>
          </cell>
          <cell r="P4159">
            <v>4500</v>
          </cell>
          <cell r="T4159" t="str">
            <v>Bueno</v>
          </cell>
          <cell r="U4159" t="str">
            <v>N/T</v>
          </cell>
        </row>
        <row r="4160">
          <cell r="J4160" t="str">
            <v>42-04-07-00-4152</v>
          </cell>
          <cell r="L4160" t="str">
            <v>42-04-07-00-4152</v>
          </cell>
          <cell r="M4160" t="str">
            <v>Cuadro Pared 50 X 25 Marco De Madera Color Miel con Vidrio</v>
          </cell>
          <cell r="O4160" t="str">
            <v>OTROS</v>
          </cell>
          <cell r="P4160">
            <v>9500</v>
          </cell>
          <cell r="T4160" t="str">
            <v>Bueno</v>
          </cell>
          <cell r="U4160" t="str">
            <v>N/T</v>
          </cell>
        </row>
        <row r="4161">
          <cell r="J4161" t="str">
            <v>NN-06-01-00-4153</v>
          </cell>
          <cell r="L4161" t="str">
            <v>NN-06-01-00-4153</v>
          </cell>
          <cell r="M4161" t="str">
            <v>PC Olidata Negro NS 013433 - 000059</v>
          </cell>
          <cell r="O4161" t="str">
            <v>EQUIPOS COMPUTACIONALES Y PERIFÉRICOS EN ARRIENDO</v>
          </cell>
          <cell r="P4161">
            <v>270000</v>
          </cell>
          <cell r="T4161" t="str">
            <v>BUENO</v>
          </cell>
          <cell r="U4161" t="str">
            <v>Olidata</v>
          </cell>
        </row>
        <row r="4162">
          <cell r="J4162" t="str">
            <v>NN-06-01-00-4154</v>
          </cell>
          <cell r="L4162" t="str">
            <v>NN-06-01-00-4154</v>
          </cell>
          <cell r="M4162" t="str">
            <v>Monitor TFT 17" Olidata NS 7009S-95D2588-000858</v>
          </cell>
          <cell r="O4162" t="str">
            <v>EQUIPOS COMPUTACIONALES Y PERIFÉRICOS EN ARRIENDO</v>
          </cell>
          <cell r="P4162">
            <v>32500</v>
          </cell>
          <cell r="T4162" t="str">
            <v>BUENO</v>
          </cell>
          <cell r="U4162" t="str">
            <v>Olidata</v>
          </cell>
        </row>
        <row r="4163">
          <cell r="J4163" t="str">
            <v>NN-06-01-00-4155</v>
          </cell>
          <cell r="L4163" t="str">
            <v>NN-06-01-00-4155</v>
          </cell>
          <cell r="M4163" t="str">
            <v>Teclado Olidata Negro Model K 3100</v>
          </cell>
          <cell r="O4163" t="str">
            <v>EQUIPOS COMPUTACIONALES Y PERIFÉRICOS EN ARRIENDO</v>
          </cell>
          <cell r="P4163">
            <v>3000</v>
          </cell>
          <cell r="T4163" t="str">
            <v>BUENO</v>
          </cell>
          <cell r="U4163" t="str">
            <v>Olidata</v>
          </cell>
        </row>
        <row r="4164">
          <cell r="J4164" t="str">
            <v>NN-06-01-00-4156</v>
          </cell>
          <cell r="L4164" t="str">
            <v>NN-06-01-00-4156</v>
          </cell>
          <cell r="M4164" t="str">
            <v>Mouse Olidata Negro KM 8920</v>
          </cell>
          <cell r="O4164" t="str">
            <v>EQUIPOS COMPUTACIONALES Y PERIFÉRICOS EN ARRIENDO</v>
          </cell>
          <cell r="P4164">
            <v>4000</v>
          </cell>
          <cell r="T4164" t="str">
            <v>BUENO</v>
          </cell>
          <cell r="U4164" t="str">
            <v>Olidata</v>
          </cell>
        </row>
        <row r="4165">
          <cell r="J4165" t="str">
            <v>42-04-03-00-4157</v>
          </cell>
          <cell r="L4165" t="str">
            <v>42-04-03-00-4157</v>
          </cell>
          <cell r="M4165" t="str">
            <v>Escritorio Melamina Color Miel 1 Cajon Llave + Porta Teclado</v>
          </cell>
          <cell r="O4165" t="str">
            <v>ESCRITORIOS</v>
          </cell>
          <cell r="P4165">
            <v>45600</v>
          </cell>
          <cell r="T4165" t="str">
            <v>BUENO</v>
          </cell>
          <cell r="U4165" t="str">
            <v>N/T</v>
          </cell>
        </row>
        <row r="4166">
          <cell r="J4166" t="str">
            <v>42-04-07-00-4158</v>
          </cell>
          <cell r="L4166" t="str">
            <v>42-04-07-00-4158</v>
          </cell>
          <cell r="M4166" t="str">
            <v>Melamina Blanca Tipo Repisa Sostenedores Metalicos Gris</v>
          </cell>
          <cell r="O4166" t="str">
            <v>OTROS</v>
          </cell>
          <cell r="P4166">
            <v>4500</v>
          </cell>
          <cell r="T4166" t="str">
            <v>BUENO</v>
          </cell>
          <cell r="U4166" t="str">
            <v>N/T</v>
          </cell>
        </row>
        <row r="4167">
          <cell r="J4167" t="str">
            <v>42-04-07-00-4159</v>
          </cell>
          <cell r="L4167" t="str">
            <v>42-04-07-00-4159</v>
          </cell>
          <cell r="M4167" t="str">
            <v>Porta Cortinas metálico</v>
          </cell>
          <cell r="O4167" t="str">
            <v>OTROS</v>
          </cell>
          <cell r="P4167">
            <v>2500</v>
          </cell>
          <cell r="T4167" t="str">
            <v>BUENO</v>
          </cell>
          <cell r="U4167" t="str">
            <v>N/T</v>
          </cell>
        </row>
        <row r="4168">
          <cell r="J4168" t="str">
            <v>FN-04-07-00-4160</v>
          </cell>
          <cell r="L4168" t="str">
            <v>FN-04-07-00-4160</v>
          </cell>
          <cell r="M4168" t="str">
            <v>Cortinas Verdes</v>
          </cell>
          <cell r="O4168" t="str">
            <v>OTROS FUNGIBLE / NOMINABLE</v>
          </cell>
          <cell r="P4168">
            <v>12500</v>
          </cell>
          <cell r="T4168" t="str">
            <v>BUENO</v>
          </cell>
          <cell r="U4168" t="str">
            <v>N/T</v>
          </cell>
        </row>
        <row r="4169">
          <cell r="J4169" t="str">
            <v>42-04-07-00-4161</v>
          </cell>
          <cell r="L4169" t="str">
            <v>42-04-07-00-4161</v>
          </cell>
          <cell r="M4169" t="str">
            <v>Melamina Blanca Tipo Repisa Sostenedores Metalicos Blancos</v>
          </cell>
          <cell r="O4169" t="str">
            <v>OTROS</v>
          </cell>
          <cell r="P4169">
            <v>4500</v>
          </cell>
          <cell r="T4169" t="str">
            <v>BUENO</v>
          </cell>
          <cell r="U4169" t="str">
            <v>N/T</v>
          </cell>
        </row>
        <row r="4170">
          <cell r="J4170" t="str">
            <v>42-04-02-00-4162</v>
          </cell>
          <cell r="L4170" t="str">
            <v>42-04-02-00-4162</v>
          </cell>
          <cell r="M4170" t="str">
            <v>Silla Mixta Postformada Blanca</v>
          </cell>
          <cell r="O4170" t="str">
            <v>SILLAS</v>
          </cell>
          <cell r="P4170">
            <v>26900</v>
          </cell>
          <cell r="T4170" t="str">
            <v>BUENO</v>
          </cell>
          <cell r="U4170" t="str">
            <v>N/T</v>
          </cell>
        </row>
        <row r="4171">
          <cell r="J4171" t="str">
            <v>42-05-02-05-4163</v>
          </cell>
          <cell r="L4171" t="str">
            <v>42-05-02-05-4163</v>
          </cell>
          <cell r="M4171" t="str">
            <v>Sistema Luz De Emergencia VKB AT 108A</v>
          </cell>
          <cell r="O4171" t="str">
            <v>EQUIPOS DE SEGURIDAD</v>
          </cell>
          <cell r="P4171">
            <v>35000</v>
          </cell>
          <cell r="T4171" t="str">
            <v>BUENO</v>
          </cell>
          <cell r="U4171" t="str">
            <v>N/T</v>
          </cell>
        </row>
        <row r="4172">
          <cell r="J4172" t="str">
            <v>42-05-02-01-4164</v>
          </cell>
          <cell r="L4172" t="str">
            <v>42-05-02-01-4164</v>
          </cell>
          <cell r="M4172" t="str">
            <v>Porta Suero Metalico Blanco Adosado a Pared</v>
          </cell>
          <cell r="O4172" t="str">
            <v>EQUIPOS CLINICOS</v>
          </cell>
          <cell r="P4172">
            <v>12800</v>
          </cell>
          <cell r="T4172" t="str">
            <v>BUENO</v>
          </cell>
          <cell r="U4172" t="str">
            <v>N/T</v>
          </cell>
        </row>
        <row r="4173">
          <cell r="J4173" t="str">
            <v>42-05-02-01-4165</v>
          </cell>
          <cell r="L4173" t="str">
            <v>42-05-02-01-4165</v>
          </cell>
          <cell r="M4173" t="str">
            <v>Manometro Oxigeno con Humidificador</v>
          </cell>
          <cell r="O4173" t="str">
            <v>EQUIPOS CLINICOS</v>
          </cell>
          <cell r="P4173">
            <v>42900</v>
          </cell>
          <cell r="T4173" t="str">
            <v>Bueno</v>
          </cell>
          <cell r="U4173" t="str">
            <v>N/T</v>
          </cell>
        </row>
        <row r="4174">
          <cell r="J4174" t="str">
            <v>42-05-02-01-4166</v>
          </cell>
          <cell r="L4174" t="str">
            <v>42-05-02-01-4166</v>
          </cell>
          <cell r="M4174" t="str">
            <v>Sistema Aspiración Central</v>
          </cell>
          <cell r="O4174" t="str">
            <v>EQUIPOS CLINICOS</v>
          </cell>
          <cell r="P4174">
            <v>35600</v>
          </cell>
          <cell r="T4174" t="str">
            <v>Bueno</v>
          </cell>
          <cell r="U4174" t="str">
            <v>N/T</v>
          </cell>
        </row>
        <row r="4175">
          <cell r="J4175" t="str">
            <v>42-05-02-01-4167</v>
          </cell>
          <cell r="L4175" t="str">
            <v>42-05-02-01-4167</v>
          </cell>
          <cell r="M4175" t="str">
            <v>Sistema Emergencia SUMMIT Fire</v>
          </cell>
          <cell r="O4175" t="str">
            <v>EQUIPOS CLINICOS</v>
          </cell>
          <cell r="P4175">
            <v>25000</v>
          </cell>
          <cell r="T4175" t="str">
            <v>Bueno</v>
          </cell>
          <cell r="U4175" t="str">
            <v>Fire Summit</v>
          </cell>
        </row>
        <row r="4176">
          <cell r="J4176" t="str">
            <v>42-05-02-01-4168</v>
          </cell>
          <cell r="L4176" t="str">
            <v>42-05-02-01-4168</v>
          </cell>
          <cell r="M4176" t="str">
            <v>Sistema Emergencia Detector Fuego / Humo</v>
          </cell>
          <cell r="O4176" t="str">
            <v>EQUIPOS CLINICOS</v>
          </cell>
          <cell r="P4176">
            <v>30000</v>
          </cell>
          <cell r="T4176" t="str">
            <v>Bueno</v>
          </cell>
          <cell r="U4176" t="str">
            <v>N/T</v>
          </cell>
        </row>
        <row r="4177">
          <cell r="J4177" t="str">
            <v>42-05-01-01-4169</v>
          </cell>
          <cell r="L4177" t="str">
            <v>42-05-01-01-4169</v>
          </cell>
          <cell r="M4177" t="str">
            <v>Timbre Atencion Publico Urgencias</v>
          </cell>
          <cell r="O4177" t="str">
            <v>EQUIPO DE OFICINA</v>
          </cell>
          <cell r="P4177">
            <v>15000</v>
          </cell>
          <cell r="T4177" t="str">
            <v>BUENO</v>
          </cell>
          <cell r="U4177" t="str">
            <v>N/T</v>
          </cell>
        </row>
        <row r="4178">
          <cell r="J4178" t="str">
            <v>42-05-01-01-4170</v>
          </cell>
          <cell r="L4178" t="str">
            <v>42-05-01-01-4170</v>
          </cell>
          <cell r="M4178" t="str">
            <v>Reloj Pared Mona Lisa Quartz</v>
          </cell>
          <cell r="O4178" t="str">
            <v>EQUIPO DE OFICINA</v>
          </cell>
          <cell r="P4178">
            <v>4000</v>
          </cell>
          <cell r="T4178" t="str">
            <v>BUENO</v>
          </cell>
          <cell r="U4178" t="str">
            <v>Quartz</v>
          </cell>
        </row>
        <row r="4179">
          <cell r="J4179" t="str">
            <v>42-04-07-00-4171</v>
          </cell>
          <cell r="L4179" t="str">
            <v>42-04-07-00-4171</v>
          </cell>
          <cell r="M4179" t="str">
            <v>Papelero Mediano Gris C/ Tapa y Pedal</v>
          </cell>
          <cell r="O4179" t="str">
            <v>OTROS</v>
          </cell>
          <cell r="P4179">
            <v>4000</v>
          </cell>
          <cell r="T4179" t="str">
            <v>BUENO</v>
          </cell>
          <cell r="U4179" t="str">
            <v>N/T</v>
          </cell>
        </row>
        <row r="4180">
          <cell r="J4180" t="str">
            <v>42-04-07-00-4172</v>
          </cell>
          <cell r="L4180" t="str">
            <v>42-04-07-00-4172</v>
          </cell>
          <cell r="M4180" t="str">
            <v>Living  Descanso 1 Cuerpo Color Azul</v>
          </cell>
          <cell r="O4180" t="str">
            <v>OTROS</v>
          </cell>
          <cell r="P4180">
            <v>45000</v>
          </cell>
          <cell r="T4180" t="str">
            <v>BUENO</v>
          </cell>
          <cell r="U4180" t="str">
            <v>N/T</v>
          </cell>
        </row>
        <row r="4181">
          <cell r="J4181" t="str">
            <v>42-04-07-00-4173</v>
          </cell>
          <cell r="L4181" t="str">
            <v>42-04-07-00-4173</v>
          </cell>
          <cell r="M4181" t="str">
            <v>Living  Descanso 1 Cuerpo Color Azul</v>
          </cell>
          <cell r="O4181" t="str">
            <v>OTROS</v>
          </cell>
          <cell r="P4181">
            <v>45000</v>
          </cell>
          <cell r="T4181" t="str">
            <v>BUENO</v>
          </cell>
          <cell r="U4181" t="str">
            <v>N/T</v>
          </cell>
        </row>
        <row r="4182">
          <cell r="J4182" t="str">
            <v>42-04-07-00-4174</v>
          </cell>
          <cell r="L4182" t="str">
            <v>42-04-07-00-4174</v>
          </cell>
          <cell r="M4182" t="str">
            <v>Sistema Ventilación Sobre Techo</v>
          </cell>
          <cell r="O4182" t="str">
            <v>OTROS</v>
          </cell>
          <cell r="P4182">
            <v>26500</v>
          </cell>
          <cell r="T4182" t="str">
            <v>BUENO</v>
          </cell>
          <cell r="U4182" t="str">
            <v>N/T</v>
          </cell>
        </row>
        <row r="4183">
          <cell r="J4183" t="str">
            <v>42-05-02-01-4175</v>
          </cell>
          <cell r="L4183" t="str">
            <v>42-05-02-01-4175</v>
          </cell>
          <cell r="M4183" t="str">
            <v>Carro Medicinal Gris Metalico Nº 07108909</v>
          </cell>
          <cell r="O4183" t="str">
            <v>EQUIPOS CLINICOS</v>
          </cell>
          <cell r="P4183">
            <v>42600</v>
          </cell>
          <cell r="T4183" t="str">
            <v>BUENO</v>
          </cell>
          <cell r="U4183" t="str">
            <v>N/T</v>
          </cell>
        </row>
        <row r="4184">
          <cell r="J4184" t="str">
            <v>42-05-02-01-4176</v>
          </cell>
          <cell r="L4184" t="str">
            <v>42-05-02-01-4176</v>
          </cell>
          <cell r="M4184" t="str">
            <v xml:space="preserve">Camilla Metalica Urgencias Con Fouler de Regulación, Dos Portasueros  y Ruedas </v>
          </cell>
          <cell r="O4184" t="str">
            <v>EQUIPOS CLINICOS</v>
          </cell>
          <cell r="P4184">
            <v>96800</v>
          </cell>
          <cell r="T4184" t="str">
            <v>BUENO</v>
          </cell>
          <cell r="U4184" t="str">
            <v>N/T</v>
          </cell>
        </row>
        <row r="4185">
          <cell r="J4185" t="str">
            <v>42-04-07-00-4177</v>
          </cell>
          <cell r="L4185" t="str">
            <v>42-04-07-00-4177</v>
          </cell>
          <cell r="M4185" t="str">
            <v xml:space="preserve">Colchón de Pergamoide Blanco </v>
          </cell>
          <cell r="O4185" t="str">
            <v>OTROS</v>
          </cell>
          <cell r="P4185">
            <v>25000</v>
          </cell>
          <cell r="T4185" t="str">
            <v>BUENO</v>
          </cell>
          <cell r="U4185" t="str">
            <v>N/T</v>
          </cell>
        </row>
        <row r="4186">
          <cell r="J4186" t="str">
            <v>42-05-02-01-4178</v>
          </cell>
          <cell r="L4186" t="str">
            <v>42-05-02-01-4178</v>
          </cell>
          <cell r="M4186" t="str">
            <v>Escabel Mixto Negro / Blanco 2 Peldaños</v>
          </cell>
          <cell r="O4186" t="str">
            <v>EQUIPOS CLINICOS</v>
          </cell>
          <cell r="P4186">
            <v>26500</v>
          </cell>
          <cell r="T4186" t="str">
            <v>BUENO</v>
          </cell>
          <cell r="U4186" t="str">
            <v>N/T</v>
          </cell>
        </row>
        <row r="4187">
          <cell r="J4187" t="str">
            <v>42-05-02-01-4179</v>
          </cell>
          <cell r="L4187" t="str">
            <v>42-05-02-01-4179</v>
          </cell>
          <cell r="M4187" t="str">
            <v>Manometro Oxigeno con Humidificador</v>
          </cell>
          <cell r="O4187" t="str">
            <v>EQUIPOS CLINICOS</v>
          </cell>
          <cell r="P4187">
            <v>42900</v>
          </cell>
          <cell r="T4187" t="str">
            <v>Bueno</v>
          </cell>
          <cell r="U4187" t="str">
            <v>N/T</v>
          </cell>
        </row>
        <row r="4188">
          <cell r="J4188" t="str">
            <v>42-05-02-01-4180</v>
          </cell>
          <cell r="L4188" t="str">
            <v>42-05-02-01-4180</v>
          </cell>
          <cell r="M4188" t="str">
            <v>Sistema Aspiración Central</v>
          </cell>
          <cell r="O4188" t="str">
            <v>EQUIPOS CLINICOS</v>
          </cell>
          <cell r="P4188">
            <v>35600</v>
          </cell>
          <cell r="T4188" t="str">
            <v>Bueno</v>
          </cell>
          <cell r="U4188" t="str">
            <v>N/T</v>
          </cell>
        </row>
        <row r="4189">
          <cell r="J4189" t="str">
            <v>42-04-07-00-4181</v>
          </cell>
          <cell r="L4189" t="str">
            <v>42-04-07-00-4181</v>
          </cell>
          <cell r="M4189" t="str">
            <v>Dispensador Jabon PISA</v>
          </cell>
          <cell r="O4189" t="str">
            <v>OTROS</v>
          </cell>
          <cell r="P4189">
            <v>4700</v>
          </cell>
          <cell r="T4189" t="str">
            <v>BUENO</v>
          </cell>
          <cell r="U4189" t="str">
            <v>PISA</v>
          </cell>
        </row>
        <row r="4190">
          <cell r="J4190" t="str">
            <v>42-04-07-00-4182</v>
          </cell>
          <cell r="L4190" t="str">
            <v>42-04-07-00-4182</v>
          </cell>
          <cell r="M4190" t="str">
            <v>Percha Madera Color Café 3 Colgadores Metalicos</v>
          </cell>
          <cell r="O4190" t="str">
            <v>OTROS</v>
          </cell>
          <cell r="P4190">
            <v>5000</v>
          </cell>
          <cell r="T4190" t="str">
            <v>BUENO</v>
          </cell>
          <cell r="U4190" t="str">
            <v>N/T</v>
          </cell>
        </row>
        <row r="4191">
          <cell r="J4191" t="str">
            <v>42-04-07-00-4183</v>
          </cell>
          <cell r="L4191" t="str">
            <v>42-04-07-00-4183</v>
          </cell>
          <cell r="M4191" t="str">
            <v>Percha Porta Llaves 10 Colgadores Chicos</v>
          </cell>
          <cell r="O4191" t="str">
            <v>OTROS</v>
          </cell>
          <cell r="P4191">
            <v>5000</v>
          </cell>
          <cell r="T4191" t="str">
            <v>BUENO</v>
          </cell>
          <cell r="U4191" t="str">
            <v>N/T</v>
          </cell>
        </row>
        <row r="4192">
          <cell r="J4192" t="str">
            <v>42-05-01-01-4184</v>
          </cell>
          <cell r="L4192" t="str">
            <v>42-05-01-01-4184</v>
          </cell>
          <cell r="M4192" t="str">
            <v>Ventilador / Calefactor Horizontal Gris Somela MOD FT - 1007</v>
          </cell>
          <cell r="O4192" t="str">
            <v>EQUIPO DE OFICINA</v>
          </cell>
          <cell r="P4192">
            <v>32600</v>
          </cell>
          <cell r="T4192" t="str">
            <v>BUENO</v>
          </cell>
          <cell r="U4192" t="str">
            <v>N/T</v>
          </cell>
        </row>
        <row r="4193">
          <cell r="J4193" t="str">
            <v>42-04-07-00-4185</v>
          </cell>
          <cell r="L4193" t="str">
            <v>42-04-07-00-4185</v>
          </cell>
          <cell r="M4193" t="str">
            <v>Basurero Blanco Con Tapa y Pedal Mediano</v>
          </cell>
          <cell r="O4193" t="str">
            <v>OTROS</v>
          </cell>
          <cell r="P4193">
            <v>4000</v>
          </cell>
          <cell r="T4193" t="str">
            <v>BUENO</v>
          </cell>
          <cell r="U4193" t="str">
            <v>N/T</v>
          </cell>
        </row>
        <row r="4194">
          <cell r="J4194" t="str">
            <v>42-05-01-01-4186</v>
          </cell>
          <cell r="L4194" t="str">
            <v>42-05-01-01-4186</v>
          </cell>
          <cell r="M4194" t="str">
            <v>Equipo Extractor De Aire Sobre Techo</v>
          </cell>
          <cell r="O4194" t="str">
            <v>EQUIPO DE OFICINA</v>
          </cell>
          <cell r="P4194">
            <v>25000</v>
          </cell>
          <cell r="T4194" t="str">
            <v>BUENO</v>
          </cell>
          <cell r="U4194" t="str">
            <v>N/T</v>
          </cell>
        </row>
        <row r="4195">
          <cell r="J4195" t="str">
            <v>42-05-02-05-4187</v>
          </cell>
          <cell r="L4195" t="str">
            <v>42-05-02-05-4187</v>
          </cell>
          <cell r="M4195" t="str">
            <v>Sistema Iluminación de Emergencia VKB</v>
          </cell>
          <cell r="O4195" t="str">
            <v>EQUIPOS DE SEGURIDAD</v>
          </cell>
          <cell r="P4195">
            <v>35000</v>
          </cell>
          <cell r="T4195" t="str">
            <v>BUENO</v>
          </cell>
          <cell r="U4195" t="str">
            <v>N/T</v>
          </cell>
        </row>
        <row r="4196">
          <cell r="J4196" t="str">
            <v>42-05-02-03-4188</v>
          </cell>
          <cell r="L4196" t="str">
            <v>42-05-02-03-4188</v>
          </cell>
          <cell r="M4196" t="str">
            <v>Equipo Radiocomunicador MOTOROLA DGM 6100 Con Microfono Handi Motorola</v>
          </cell>
          <cell r="O4196" t="str">
            <v>EQUIPOS DE COMUNICACIÓN</v>
          </cell>
          <cell r="P4196">
            <v>199500</v>
          </cell>
          <cell r="T4196" t="str">
            <v>BUENO</v>
          </cell>
          <cell r="U4196" t="str">
            <v>MOTOROLA</v>
          </cell>
        </row>
        <row r="4197">
          <cell r="J4197" t="str">
            <v>42-05-02-03-4189</v>
          </cell>
          <cell r="L4197" t="str">
            <v>42-05-02-03-4189</v>
          </cell>
          <cell r="M4197" t="str">
            <v>Equipo Energia ASTRON RS - 20A - BB</v>
          </cell>
          <cell r="O4197" t="str">
            <v>EQUIPOS DE COMUNICACIÓN</v>
          </cell>
          <cell r="P4197">
            <v>80000</v>
          </cell>
          <cell r="T4197" t="str">
            <v>BUENO</v>
          </cell>
          <cell r="U4197" t="str">
            <v>ASTRON</v>
          </cell>
        </row>
        <row r="4198">
          <cell r="J4198" t="str">
            <v>42-04-07-00-4190</v>
          </cell>
          <cell r="L4198" t="str">
            <v>42-04-07-00-4190</v>
          </cell>
          <cell r="M4198" t="str">
            <v>Basurero Plastico (BIN)</v>
          </cell>
          <cell r="O4198" t="str">
            <v>OTROS</v>
          </cell>
          <cell r="P4198">
            <v>4000</v>
          </cell>
          <cell r="T4198" t="str">
            <v>BUENO</v>
          </cell>
          <cell r="U4198" t="str">
            <v>N/T</v>
          </cell>
        </row>
        <row r="4199">
          <cell r="J4199" t="str">
            <v>42-04-07-00-4191</v>
          </cell>
          <cell r="L4199" t="str">
            <v>42-04-07-00-4191</v>
          </cell>
          <cell r="M4199" t="str">
            <v>Mural Marco Madera Blanco con Plumavit Covertura Azul</v>
          </cell>
          <cell r="O4199" t="str">
            <v>OTROS</v>
          </cell>
          <cell r="P4199">
            <v>12300</v>
          </cell>
          <cell r="T4199" t="str">
            <v>BUENO</v>
          </cell>
          <cell r="U4199" t="str">
            <v>N/T</v>
          </cell>
        </row>
        <row r="4200">
          <cell r="J4200" t="str">
            <v>42-05-02-03-4192</v>
          </cell>
          <cell r="L4200" t="str">
            <v>42-05-02-03-4192</v>
          </cell>
          <cell r="M4200" t="str">
            <v>Equipo Radiocomunicador MOTOROLA DGM 6100 Con Microfono Handi Motorola</v>
          </cell>
          <cell r="O4200" t="str">
            <v>EQUIPOS DE COMUNICACIÓN</v>
          </cell>
          <cell r="P4200">
            <v>199500</v>
          </cell>
          <cell r="T4200" t="str">
            <v>BUENO</v>
          </cell>
          <cell r="U4200" t="str">
            <v>MOTOROLA</v>
          </cell>
        </row>
        <row r="4201">
          <cell r="J4201" t="str">
            <v>42-05-02-03-4193</v>
          </cell>
          <cell r="L4201" t="str">
            <v>42-05-02-03-4193</v>
          </cell>
          <cell r="M4201" t="str">
            <v>Equipo Energia ASTRON RS - 20A - BB</v>
          </cell>
          <cell r="O4201" t="str">
            <v>EQUIPOS DE COMUNICACIÓN</v>
          </cell>
          <cell r="P4201">
            <v>80000</v>
          </cell>
          <cell r="T4201" t="str">
            <v>BUENO</v>
          </cell>
          <cell r="U4201" t="str">
            <v>ASTRON</v>
          </cell>
        </row>
        <row r="4202">
          <cell r="J4202" t="str">
            <v>42-05-01-01-4194</v>
          </cell>
          <cell r="L4202" t="str">
            <v>42-05-01-01-4194</v>
          </cell>
          <cell r="M4202" t="str">
            <v>Radio CD marca Sony BASS REFLEX BODY</v>
          </cell>
          <cell r="O4202" t="str">
            <v>EQUIPO DE OFICINA</v>
          </cell>
          <cell r="P4202">
            <v>15900</v>
          </cell>
          <cell r="T4202" t="str">
            <v>REGULAR</v>
          </cell>
          <cell r="U4202" t="str">
            <v>SONY</v>
          </cell>
        </row>
        <row r="4203">
          <cell r="J4203" t="str">
            <v>42-04-02-00-4195</v>
          </cell>
          <cell r="L4203" t="str">
            <v>42-04-02-00-4195</v>
          </cell>
          <cell r="M4203" t="str">
            <v>Silla Cuero Color Terracota Compoutacion Ruedas</v>
          </cell>
          <cell r="O4203" t="str">
            <v>SILLAS</v>
          </cell>
          <cell r="P4203">
            <v>45900</v>
          </cell>
          <cell r="T4203" t="str">
            <v>BUENO</v>
          </cell>
          <cell r="U4203" t="str">
            <v>N/T</v>
          </cell>
        </row>
        <row r="4204">
          <cell r="J4204" t="str">
            <v>42-04-03-00-4196</v>
          </cell>
          <cell r="L4204" t="str">
            <v>42-04-03-00-4196</v>
          </cell>
          <cell r="M4204" t="str">
            <v>Escritorio PC Melamina Enchapado 01 Cajon 1 Compartimiento C/ Llave</v>
          </cell>
          <cell r="O4204" t="str">
            <v>ESCRITORIOS</v>
          </cell>
          <cell r="P4204">
            <v>46900</v>
          </cell>
          <cell r="T4204" t="str">
            <v>BUENO</v>
          </cell>
          <cell r="U4204" t="str">
            <v>N/T</v>
          </cell>
        </row>
        <row r="4205">
          <cell r="J4205" t="str">
            <v>NN-06-01-00-4197</v>
          </cell>
          <cell r="L4205" t="str">
            <v>NN-06-01-00-4197</v>
          </cell>
          <cell r="M4205" t="str">
            <v>Teclado Olidata MOD K 3100</v>
          </cell>
          <cell r="O4205" t="str">
            <v>EQUIPOS COMPUTACIONALES Y PERIFÉRICOS EN ARRIENDO</v>
          </cell>
          <cell r="P4205">
            <v>3000</v>
          </cell>
          <cell r="T4205" t="str">
            <v>BUENO</v>
          </cell>
          <cell r="U4205" t="str">
            <v>Olidata</v>
          </cell>
        </row>
        <row r="4206">
          <cell r="J4206" t="str">
            <v>NN-06-01-00-4198</v>
          </cell>
          <cell r="L4206" t="str">
            <v>NN-06-01-00-4198</v>
          </cell>
          <cell r="M4206" t="str">
            <v>Mouse  Olidata MOD KM 8903</v>
          </cell>
          <cell r="O4206" t="str">
            <v>EQUIPOS COMPUTACIONALES Y PERIFÉRICOS EN ARRIENDO</v>
          </cell>
          <cell r="P4206">
            <v>4000</v>
          </cell>
          <cell r="T4206" t="str">
            <v>BUENO</v>
          </cell>
          <cell r="U4206" t="str">
            <v>Olidata</v>
          </cell>
        </row>
        <row r="4207">
          <cell r="J4207" t="str">
            <v>42-04-07-00-4199</v>
          </cell>
          <cell r="L4207" t="str">
            <v>42-04-07-00-4199</v>
          </cell>
          <cell r="M4207" t="str">
            <v>Melamina Tipo Respisa Café Con Sostenedores Metalicos Blancos</v>
          </cell>
          <cell r="O4207" t="str">
            <v>OTROS</v>
          </cell>
          <cell r="P4207">
            <v>5000</v>
          </cell>
          <cell r="T4207" t="str">
            <v>BUENO</v>
          </cell>
          <cell r="U4207" t="str">
            <v>N/T</v>
          </cell>
        </row>
        <row r="4208">
          <cell r="J4208" t="str">
            <v>42-04-07-00-4200</v>
          </cell>
          <cell r="L4208" t="str">
            <v>42-04-07-00-4200</v>
          </cell>
          <cell r="M4208" t="str">
            <v>Mueble Melamina Enchapado Porta Archivadores 10 Compartimientos</v>
          </cell>
          <cell r="O4208" t="str">
            <v>OTROS</v>
          </cell>
          <cell r="P4208">
            <v>19900</v>
          </cell>
          <cell r="T4208" t="str">
            <v>BUENO</v>
          </cell>
          <cell r="U4208" t="str">
            <v>N/T</v>
          </cell>
        </row>
        <row r="4209">
          <cell r="J4209" t="str">
            <v>42-05-01-01-4201</v>
          </cell>
          <cell r="L4209" t="str">
            <v>42-05-01-01-4201</v>
          </cell>
          <cell r="M4209" t="str">
            <v>Telefono Citofono Nortwell Network Blanco NS URGENCIA</v>
          </cell>
          <cell r="O4209" t="str">
            <v>EQUIPO DE OFICINA</v>
          </cell>
          <cell r="P4209">
            <v>16500</v>
          </cell>
          <cell r="T4209" t="str">
            <v>BUENO</v>
          </cell>
          <cell r="U4209" t="str">
            <v>N/T</v>
          </cell>
        </row>
        <row r="4210">
          <cell r="J4210" t="str">
            <v>42-04-07-00-4202</v>
          </cell>
          <cell r="L4210" t="str">
            <v>42-04-07-00-4202</v>
          </cell>
          <cell r="M4210" t="str">
            <v>Sillon Cama Tapizado CELESTE</v>
          </cell>
          <cell r="O4210" t="str">
            <v>OTROS</v>
          </cell>
          <cell r="P4210">
            <v>20000</v>
          </cell>
          <cell r="T4210" t="str">
            <v>BUENO</v>
          </cell>
          <cell r="U4210" t="str">
            <v>N/T</v>
          </cell>
        </row>
        <row r="4211">
          <cell r="J4211" t="str">
            <v>42-04-07-00-4203</v>
          </cell>
          <cell r="L4211" t="str">
            <v>42-04-07-00-4203</v>
          </cell>
          <cell r="M4211" t="str">
            <v>Porta Cortinas metálico</v>
          </cell>
          <cell r="O4211" t="str">
            <v>OTROS</v>
          </cell>
          <cell r="P4211">
            <v>2500</v>
          </cell>
          <cell r="T4211" t="str">
            <v>BUENO</v>
          </cell>
          <cell r="U4211" t="str">
            <v>N/T</v>
          </cell>
        </row>
        <row r="4212">
          <cell r="J4212" t="str">
            <v>FN-04-07-00-4204</v>
          </cell>
          <cell r="L4212" t="str">
            <v>FN-04-07-00-4204</v>
          </cell>
          <cell r="M4212" t="str">
            <v>Cortinas verde musgo</v>
          </cell>
          <cell r="O4212" t="str">
            <v>OTROS FUNGIBLE / NOMINABLE</v>
          </cell>
          <cell r="P4212">
            <v>12500</v>
          </cell>
          <cell r="T4212" t="str">
            <v>BUENO</v>
          </cell>
          <cell r="U4212" t="str">
            <v>N/T</v>
          </cell>
        </row>
        <row r="4213">
          <cell r="J4213" t="str">
            <v>42-05-01-01-4205</v>
          </cell>
          <cell r="L4213" t="str">
            <v>42-05-01-01-4205</v>
          </cell>
          <cell r="M4213" t="str">
            <v>Regulador Temperatura Pared DSC 1234</v>
          </cell>
          <cell r="O4213" t="str">
            <v>EQUIPO DE OFICINA</v>
          </cell>
          <cell r="P4213">
            <v>25600</v>
          </cell>
          <cell r="T4213" t="str">
            <v>BUENO</v>
          </cell>
          <cell r="U4213" t="str">
            <v>N/T</v>
          </cell>
        </row>
        <row r="4214">
          <cell r="J4214" t="str">
            <v>42-04-06-00-4206</v>
          </cell>
          <cell r="L4214" t="str">
            <v>42-04-06-00-4206</v>
          </cell>
          <cell r="M4214" t="str">
            <v>Mueble Melamina Blanco Esquinero Izquierdo Soportes Metalicos Blancos</v>
          </cell>
          <cell r="O4214" t="str">
            <v>REPISA</v>
          </cell>
          <cell r="P4214">
            <v>42600</v>
          </cell>
          <cell r="T4214" t="str">
            <v>BUENO</v>
          </cell>
          <cell r="U4214" t="str">
            <v>N/T</v>
          </cell>
        </row>
        <row r="4215">
          <cell r="J4215" t="str">
            <v>42-04-06-00-4207</v>
          </cell>
          <cell r="L4215" t="str">
            <v>42-04-06-00-4207</v>
          </cell>
          <cell r="M4215" t="str">
            <v>Mueble Melamina / Aluminio Blanco Soportes Metalicos Blancos</v>
          </cell>
          <cell r="O4215" t="str">
            <v>REPISA</v>
          </cell>
          <cell r="P4215">
            <v>35600</v>
          </cell>
          <cell r="T4215" t="str">
            <v>BUENO</v>
          </cell>
          <cell r="U4215" t="str">
            <v>N/T</v>
          </cell>
        </row>
        <row r="4216">
          <cell r="J4216" t="str">
            <v>42-04-06-00-4208</v>
          </cell>
          <cell r="L4216" t="str">
            <v>42-04-06-00-4208</v>
          </cell>
          <cell r="M4216" t="str">
            <v>Mueble Melamina Blanco Esquinero Derecho Soportes Metalicos Blancos</v>
          </cell>
          <cell r="O4216" t="str">
            <v>REPISA</v>
          </cell>
          <cell r="P4216">
            <v>42600</v>
          </cell>
          <cell r="T4216" t="str">
            <v>BUENO</v>
          </cell>
          <cell r="U4216" t="str">
            <v>N/T</v>
          </cell>
        </row>
        <row r="4217">
          <cell r="J4217" t="str">
            <v>42-05-02-01-4209</v>
          </cell>
          <cell r="L4217" t="str">
            <v>42-05-02-01-4209</v>
          </cell>
          <cell r="M4217" t="str">
            <v>Manometro Oxigeno con Humidificador</v>
          </cell>
          <cell r="O4217" t="str">
            <v>EQUIPOS CLINICOS</v>
          </cell>
          <cell r="P4217">
            <v>42900</v>
          </cell>
          <cell r="T4217" t="str">
            <v>Bueno</v>
          </cell>
          <cell r="U4217" t="str">
            <v>N/T</v>
          </cell>
        </row>
        <row r="4218">
          <cell r="J4218" t="str">
            <v>42-05-02-01-4210</v>
          </cell>
          <cell r="L4218" t="str">
            <v>42-05-02-01-4210</v>
          </cell>
          <cell r="M4218" t="str">
            <v>Sistema Aspiración Central</v>
          </cell>
          <cell r="O4218" t="str">
            <v>EQUIPOS CLINICOS</v>
          </cell>
          <cell r="P4218">
            <v>35600</v>
          </cell>
          <cell r="T4218" t="str">
            <v>Bueno</v>
          </cell>
          <cell r="U4218" t="str">
            <v>N/T</v>
          </cell>
        </row>
        <row r="4219">
          <cell r="J4219" t="str">
            <v>42-05-02-01-4211</v>
          </cell>
          <cell r="L4219" t="str">
            <v>42-05-02-01-4211</v>
          </cell>
          <cell r="M4219" t="str">
            <v>Glucometro Negro Optium Exceed</v>
          </cell>
          <cell r="O4219" t="str">
            <v>EQUIPOS CLINICOS</v>
          </cell>
          <cell r="P4219">
            <v>42500</v>
          </cell>
          <cell r="T4219" t="str">
            <v>Bueno</v>
          </cell>
          <cell r="U4219" t="str">
            <v>N/T</v>
          </cell>
        </row>
        <row r="4220">
          <cell r="J4220" t="str">
            <v>FN-05-02-01-4212</v>
          </cell>
          <cell r="L4220" t="str">
            <v>FN-05-02-01-4212</v>
          </cell>
          <cell r="M4220" t="str">
            <v>Tijera acero Inoxidable Tipo Pato</v>
          </cell>
          <cell r="O4220" t="str">
            <v>EQUIPOS CLINICOS FUNGIBLE / NOMINABLE</v>
          </cell>
          <cell r="P4220">
            <v>6200</v>
          </cell>
          <cell r="T4220" t="str">
            <v>Bueno</v>
          </cell>
          <cell r="U4220" t="str">
            <v>N/T</v>
          </cell>
        </row>
        <row r="4221">
          <cell r="J4221" t="str">
            <v>42-05-02-01-4213</v>
          </cell>
          <cell r="L4221" t="str">
            <v>42-05-02-01-4213</v>
          </cell>
          <cell r="M4221" t="str">
            <v xml:space="preserve">Tarro Metal Inoxidable Redondo Con Tapa y Seguro Para Esterilización </v>
          </cell>
          <cell r="O4221" t="str">
            <v>EQUIPOS CLINICOS</v>
          </cell>
          <cell r="P4221">
            <v>9900</v>
          </cell>
          <cell r="T4221" t="str">
            <v>Bueno</v>
          </cell>
          <cell r="U4221" t="str">
            <v>N/T</v>
          </cell>
        </row>
        <row r="4222">
          <cell r="J4222" t="str">
            <v>42-04-07-00-4214</v>
          </cell>
          <cell r="K4222" t="str">
            <v>42-2196 b</v>
          </cell>
          <cell r="L4222" t="str">
            <v>42-04-07-00-4214</v>
          </cell>
          <cell r="M4222" t="str">
            <v>Velador Metalico Blanco 1 Cajon 1 Puerta</v>
          </cell>
          <cell r="O4222" t="str">
            <v>OTROS</v>
          </cell>
          <cell r="P4222">
            <v>12300</v>
          </cell>
          <cell r="T4222" t="str">
            <v>BUENO</v>
          </cell>
          <cell r="U4222" t="str">
            <v>N/T</v>
          </cell>
        </row>
        <row r="4223">
          <cell r="J4223" t="str">
            <v>42-05-02-01-4215</v>
          </cell>
          <cell r="L4223" t="str">
            <v>42-05-02-01-4215</v>
          </cell>
          <cell r="M4223" t="str">
            <v>Manometro Regulador Oxigeno Victor Medical + Humidificador</v>
          </cell>
          <cell r="O4223" t="str">
            <v>EQUIPOS CLINICOS</v>
          </cell>
          <cell r="P4223">
            <v>15200</v>
          </cell>
          <cell r="T4223" t="str">
            <v>Bueno</v>
          </cell>
          <cell r="U4223" t="str">
            <v>VICTOR</v>
          </cell>
        </row>
        <row r="4224">
          <cell r="J4224" t="str">
            <v>42-05-02-01-4216</v>
          </cell>
          <cell r="L4224" t="str">
            <v>42-05-02-01-4216</v>
          </cell>
          <cell r="M4224" t="str">
            <v>Balón Pilates Color Negro</v>
          </cell>
          <cell r="O4224" t="str">
            <v>EQUIPOS CLINICOS</v>
          </cell>
          <cell r="P4224">
            <v>25000</v>
          </cell>
          <cell r="T4224" t="str">
            <v>Bueno</v>
          </cell>
          <cell r="U4224" t="str">
            <v>N/T</v>
          </cell>
        </row>
        <row r="4225">
          <cell r="J4225" t="str">
            <v>42-05-01-01-4217</v>
          </cell>
          <cell r="L4225" t="str">
            <v>42-05-01-01-4217</v>
          </cell>
          <cell r="M4225" t="str">
            <v>Calefactor Radiant Somela Electrico</v>
          </cell>
          <cell r="O4225" t="str">
            <v>EQUIPO DE OFICINA</v>
          </cell>
          <cell r="P4225">
            <v>20000</v>
          </cell>
          <cell r="T4225" t="str">
            <v>Bueno</v>
          </cell>
          <cell r="U4225" t="str">
            <v>Somela</v>
          </cell>
        </row>
        <row r="4226">
          <cell r="J4226" t="str">
            <v>42-04-07-00-4218</v>
          </cell>
          <cell r="L4226" t="str">
            <v>42-04-07-00-4218</v>
          </cell>
          <cell r="M4226" t="str">
            <v>Dispensador Jabon Jhonsons</v>
          </cell>
          <cell r="O4226" t="str">
            <v>OTROS</v>
          </cell>
          <cell r="P4226">
            <v>4700</v>
          </cell>
          <cell r="T4226" t="str">
            <v>Bueno</v>
          </cell>
          <cell r="U4226" t="str">
            <v>JHONSONS</v>
          </cell>
        </row>
        <row r="4227">
          <cell r="J4227" t="str">
            <v>42-04-07-00-4219</v>
          </cell>
          <cell r="L4227" t="str">
            <v>42-04-07-00-4219</v>
          </cell>
          <cell r="M4227" t="str">
            <v>Porta Toallas TORK</v>
          </cell>
          <cell r="O4227" t="str">
            <v>OTROS</v>
          </cell>
          <cell r="P4227">
            <v>17000</v>
          </cell>
          <cell r="T4227" t="str">
            <v>BUENO</v>
          </cell>
          <cell r="U4227" t="str">
            <v>TORK</v>
          </cell>
        </row>
        <row r="4228">
          <cell r="J4228" t="str">
            <v>42-05-01-01-4220</v>
          </cell>
          <cell r="L4228" t="str">
            <v>42-05-01-01-4220</v>
          </cell>
          <cell r="M4228" t="str">
            <v>Reloj Pared Negro BELTZ</v>
          </cell>
          <cell r="O4228" t="str">
            <v>EQUIPO DE OFICINA</v>
          </cell>
          <cell r="P4228">
            <v>4500</v>
          </cell>
          <cell r="T4228" t="str">
            <v>BUENO</v>
          </cell>
          <cell r="U4228" t="str">
            <v>BELTZ</v>
          </cell>
        </row>
        <row r="4229">
          <cell r="J4229" t="str">
            <v>42-04-07-00-4221</v>
          </cell>
          <cell r="L4229" t="str">
            <v>42-04-07-00-4221</v>
          </cell>
          <cell r="M4229" t="str">
            <v>Mueble Melamina Color Crema 3 Puertas 8 Cajones Con Lavamanos Acero Inoxidable y Llave Combinacion</v>
          </cell>
          <cell r="O4229" t="str">
            <v>OTROS</v>
          </cell>
          <cell r="P4229">
            <v>169900</v>
          </cell>
          <cell r="T4229" t="str">
            <v>BUENO</v>
          </cell>
          <cell r="U4229" t="str">
            <v>N/T</v>
          </cell>
        </row>
        <row r="4230">
          <cell r="J4230" t="str">
            <v>42-04-07-00-4222</v>
          </cell>
          <cell r="L4230" t="str">
            <v>42-04-07-00-4222</v>
          </cell>
          <cell r="M4230" t="str">
            <v>Papelero Blanco Con Tapa Plastico</v>
          </cell>
          <cell r="O4230" t="str">
            <v>OTROS</v>
          </cell>
          <cell r="P4230">
            <v>4000</v>
          </cell>
          <cell r="T4230" t="str">
            <v>BUENO</v>
          </cell>
          <cell r="U4230" t="str">
            <v>N/T</v>
          </cell>
        </row>
        <row r="4231">
          <cell r="J4231" t="str">
            <v>42-04-07-00-4223</v>
          </cell>
          <cell r="L4231" t="str">
            <v>42-04-07-00-4223</v>
          </cell>
          <cell r="M4231" t="str">
            <v>Papelero Gris Con Tapa y Pedal</v>
          </cell>
          <cell r="O4231" t="str">
            <v>OTROS</v>
          </cell>
          <cell r="P4231">
            <v>4000</v>
          </cell>
          <cell r="T4231" t="str">
            <v>BUENO</v>
          </cell>
          <cell r="U4231" t="str">
            <v>N/T</v>
          </cell>
        </row>
        <row r="4232">
          <cell r="J4232" t="str">
            <v>42-05-02-01-4224</v>
          </cell>
          <cell r="L4232" t="str">
            <v>42-05-02-01-4224</v>
          </cell>
          <cell r="M4232" t="str">
            <v>Cilindros Oxigeno Blancos</v>
          </cell>
          <cell r="O4232" t="str">
            <v>EQUIPOS CLINICOS</v>
          </cell>
          <cell r="P4232">
            <v>35000</v>
          </cell>
          <cell r="T4232" t="str">
            <v>BUENO</v>
          </cell>
          <cell r="U4232" t="str">
            <v>N/T</v>
          </cell>
        </row>
        <row r="4233">
          <cell r="J4233" t="str">
            <v>42-04-07-00-4225</v>
          </cell>
          <cell r="L4233" t="str">
            <v>42-04-07-00-4225</v>
          </cell>
          <cell r="M4233" t="str">
            <v>Velador Metalico 1 Cajon 1 Puerta Color Café</v>
          </cell>
          <cell r="O4233" t="str">
            <v>OTROS</v>
          </cell>
          <cell r="P4233">
            <v>15000</v>
          </cell>
          <cell r="T4233" t="str">
            <v>BUENO</v>
          </cell>
          <cell r="U4233" t="str">
            <v>N/T</v>
          </cell>
        </row>
        <row r="4234">
          <cell r="J4234" t="str">
            <v>42-04-07-00-4226</v>
          </cell>
          <cell r="L4234" t="str">
            <v>42-04-07-00-4226</v>
          </cell>
          <cell r="M4234" t="str">
            <v>Porta Toallas TORK</v>
          </cell>
          <cell r="O4234" t="str">
            <v>OTROS</v>
          </cell>
          <cell r="P4234">
            <v>17000</v>
          </cell>
          <cell r="T4234" t="str">
            <v>BUENO</v>
          </cell>
          <cell r="U4234" t="str">
            <v>N/T</v>
          </cell>
        </row>
        <row r="4235">
          <cell r="J4235" t="str">
            <v>42-04-07-00-4227</v>
          </cell>
          <cell r="L4235" t="str">
            <v>42-04-07-00-4227</v>
          </cell>
          <cell r="M4235" t="str">
            <v>Lavamanos con Pedestal Loza Blanco C/Llave Monomando</v>
          </cell>
          <cell r="O4235" t="str">
            <v>OTROS</v>
          </cell>
          <cell r="P4235">
            <v>11000</v>
          </cell>
          <cell r="T4235" t="str">
            <v>BUENO</v>
          </cell>
          <cell r="U4235" t="str">
            <v>N/T</v>
          </cell>
        </row>
        <row r="4236">
          <cell r="J4236" t="str">
            <v>42-04-07-00-4228</v>
          </cell>
          <cell r="L4236" t="str">
            <v>42-04-07-00-4228</v>
          </cell>
          <cell r="M4236" t="str">
            <v>Basurero Plastico Tapa y Pedal Blanco</v>
          </cell>
          <cell r="O4236" t="str">
            <v>OTROS</v>
          </cell>
          <cell r="P4236">
            <v>4000</v>
          </cell>
          <cell r="T4236" t="str">
            <v>BUENO</v>
          </cell>
          <cell r="U4236" t="str">
            <v>N/T</v>
          </cell>
        </row>
        <row r="4237">
          <cell r="J4237" t="str">
            <v>42-05-02-01-4229</v>
          </cell>
          <cell r="L4237" t="str">
            <v>42-05-02-01-4229</v>
          </cell>
          <cell r="M4237" t="str">
            <v>Manometro Oxigeno con Humidificador</v>
          </cell>
          <cell r="O4237" t="str">
            <v>EQUIPOS CLINICOS</v>
          </cell>
          <cell r="P4237">
            <v>42900</v>
          </cell>
          <cell r="T4237" t="str">
            <v>Bueno</v>
          </cell>
          <cell r="U4237" t="str">
            <v>N/T</v>
          </cell>
        </row>
        <row r="4238">
          <cell r="J4238" t="str">
            <v>42-05-02-01-4230</v>
          </cell>
          <cell r="L4238" t="str">
            <v>42-05-02-01-4230</v>
          </cell>
          <cell r="M4238" t="str">
            <v>Sistema Aspiración Central</v>
          </cell>
          <cell r="O4238" t="str">
            <v>EQUIPOS CLINICOS</v>
          </cell>
          <cell r="P4238">
            <v>35600</v>
          </cell>
          <cell r="T4238" t="str">
            <v>Bueno</v>
          </cell>
          <cell r="U4238" t="str">
            <v>N/T</v>
          </cell>
        </row>
        <row r="4239">
          <cell r="J4239" t="str">
            <v>42-05-02-01-4231</v>
          </cell>
          <cell r="L4239" t="str">
            <v>42-05-02-01-4231</v>
          </cell>
          <cell r="M4239" t="str">
            <v>Manometro Oxigeno con Humidificador</v>
          </cell>
          <cell r="O4239" t="str">
            <v>EQUIPOS CLINICOS</v>
          </cell>
          <cell r="P4239">
            <v>42900</v>
          </cell>
          <cell r="T4239" t="str">
            <v>Bueno</v>
          </cell>
          <cell r="U4239" t="str">
            <v>N/T</v>
          </cell>
        </row>
        <row r="4240">
          <cell r="J4240" t="str">
            <v>42-05-02-01-4232</v>
          </cell>
          <cell r="L4240" t="str">
            <v>42-05-02-01-4232</v>
          </cell>
          <cell r="M4240" t="str">
            <v>Sistema Aspiración Central</v>
          </cell>
          <cell r="O4240" t="str">
            <v>EQUIPOS CLINICOS</v>
          </cell>
          <cell r="P4240">
            <v>35600</v>
          </cell>
          <cell r="T4240" t="str">
            <v>Bueno</v>
          </cell>
          <cell r="U4240" t="str">
            <v>N/T</v>
          </cell>
        </row>
        <row r="4241">
          <cell r="J4241" t="str">
            <v>42-05-02-01-4233</v>
          </cell>
          <cell r="L4241" t="str">
            <v>42-05-02-01-4233</v>
          </cell>
          <cell r="M4241" t="str">
            <v>Manometro Oxigeno con Humidificador</v>
          </cell>
          <cell r="O4241" t="str">
            <v>EQUIPOS CLINICOS</v>
          </cell>
          <cell r="P4241">
            <v>42900</v>
          </cell>
          <cell r="T4241" t="str">
            <v>Bueno</v>
          </cell>
          <cell r="U4241" t="str">
            <v>N/T</v>
          </cell>
        </row>
        <row r="4242">
          <cell r="J4242" t="str">
            <v>42-05-02-01-4234</v>
          </cell>
          <cell r="L4242" t="str">
            <v>42-05-02-01-4234</v>
          </cell>
          <cell r="M4242" t="str">
            <v>Sistema Aspiración Central</v>
          </cell>
          <cell r="O4242" t="str">
            <v>EQUIPOS CLINICOS</v>
          </cell>
          <cell r="P4242">
            <v>35600</v>
          </cell>
          <cell r="T4242" t="str">
            <v>Bueno</v>
          </cell>
          <cell r="U4242" t="str">
            <v>N/T</v>
          </cell>
        </row>
        <row r="4243">
          <cell r="J4243" t="str">
            <v>42-05-02-01-4235</v>
          </cell>
          <cell r="L4243" t="str">
            <v>42-05-02-01-4235</v>
          </cell>
          <cell r="M4243" t="str">
            <v>Manometro Oxigeno con Humidificador</v>
          </cell>
          <cell r="O4243" t="str">
            <v>EQUIPOS CLINICOS</v>
          </cell>
          <cell r="P4243">
            <v>42900</v>
          </cell>
          <cell r="T4243" t="str">
            <v>Bueno</v>
          </cell>
          <cell r="U4243" t="str">
            <v>N/T</v>
          </cell>
        </row>
        <row r="4244">
          <cell r="J4244" t="str">
            <v>42-05-02-01-4236</v>
          </cell>
          <cell r="L4244" t="str">
            <v>42-05-02-01-4236</v>
          </cell>
          <cell r="M4244" t="str">
            <v>Sistema Aspiración Central</v>
          </cell>
          <cell r="O4244" t="str">
            <v>EQUIPOS CLINICOS</v>
          </cell>
          <cell r="P4244">
            <v>35600</v>
          </cell>
          <cell r="T4244" t="str">
            <v>Bueno</v>
          </cell>
          <cell r="U4244" t="str">
            <v>N/T</v>
          </cell>
        </row>
        <row r="4245">
          <cell r="J4245" t="str">
            <v>42-05-02-01-4237</v>
          </cell>
          <cell r="L4245" t="str">
            <v>42-05-02-01-4237</v>
          </cell>
          <cell r="M4245" t="str">
            <v>Manometro Oxigeno con Humidificador</v>
          </cell>
          <cell r="O4245" t="str">
            <v>EQUIPOS CLINICOS</v>
          </cell>
          <cell r="P4245">
            <v>42900</v>
          </cell>
          <cell r="T4245" t="str">
            <v>Bueno</v>
          </cell>
          <cell r="U4245" t="str">
            <v>N/T</v>
          </cell>
        </row>
        <row r="4246">
          <cell r="J4246" t="str">
            <v>42-05-02-01-4238</v>
          </cell>
          <cell r="L4246" t="str">
            <v>42-05-02-01-4238</v>
          </cell>
          <cell r="M4246" t="str">
            <v>Sistema Aspiración Central</v>
          </cell>
          <cell r="O4246" t="str">
            <v>EQUIPOS CLINICOS</v>
          </cell>
          <cell r="P4246">
            <v>35600</v>
          </cell>
          <cell r="T4246" t="str">
            <v>Bueno</v>
          </cell>
          <cell r="U4246" t="str">
            <v>N/T</v>
          </cell>
        </row>
        <row r="4247">
          <cell r="J4247" t="str">
            <v>42-05-02-01-4239</v>
          </cell>
          <cell r="L4247" t="str">
            <v>42-05-02-01-4239</v>
          </cell>
          <cell r="M4247" t="str">
            <v>Manometro Oxigeno con Humidificador</v>
          </cell>
          <cell r="O4247" t="str">
            <v>EQUIPOS CLINICOS</v>
          </cell>
          <cell r="P4247">
            <v>42900</v>
          </cell>
          <cell r="T4247" t="str">
            <v>Bueno</v>
          </cell>
          <cell r="U4247" t="str">
            <v>N/T</v>
          </cell>
        </row>
        <row r="4248">
          <cell r="J4248" t="str">
            <v>42-05-02-01-4240</v>
          </cell>
          <cell r="L4248" t="str">
            <v>42-05-02-01-4240</v>
          </cell>
          <cell r="M4248" t="str">
            <v>Sistema Aspiración Central</v>
          </cell>
          <cell r="O4248" t="str">
            <v>EQUIPOS CLINICOS</v>
          </cell>
          <cell r="P4248">
            <v>35600</v>
          </cell>
          <cell r="T4248" t="str">
            <v>Bueno</v>
          </cell>
          <cell r="U4248" t="str">
            <v>N/T</v>
          </cell>
        </row>
        <row r="4249">
          <cell r="J4249" t="str">
            <v>42-04-07-00-4241</v>
          </cell>
          <cell r="L4249" t="str">
            <v>42-04-07-00-4241</v>
          </cell>
          <cell r="M4249" t="str">
            <v>Cubre Cama 1 Plaza</v>
          </cell>
          <cell r="O4249" t="str">
            <v>OTROS</v>
          </cell>
          <cell r="P4249">
            <v>11600</v>
          </cell>
          <cell r="T4249" t="str">
            <v>Bueno</v>
          </cell>
          <cell r="U4249" t="str">
            <v>N/T</v>
          </cell>
        </row>
        <row r="4250">
          <cell r="J4250" t="str">
            <v>42-05-02-01-4242</v>
          </cell>
          <cell r="L4250" t="str">
            <v>42-05-02-01-4242</v>
          </cell>
          <cell r="M4250" t="str">
            <v>Sistema Regulador Oxigeno y Aire Medico</v>
          </cell>
          <cell r="O4250" t="str">
            <v>EQUIPOS CLINICOS</v>
          </cell>
          <cell r="P4250">
            <v>66500</v>
          </cell>
          <cell r="T4250" t="str">
            <v>Bueno</v>
          </cell>
          <cell r="U4250" t="str">
            <v>N/T</v>
          </cell>
        </row>
        <row r="4251">
          <cell r="J4251" t="str">
            <v>42-04-06-00-4243</v>
          </cell>
          <cell r="L4251" t="str">
            <v>42-04-06-00-4243</v>
          </cell>
          <cell r="M4251" t="str">
            <v>Mueble Colgante Melamina Color Crema 6 Puertas Con Vidrio</v>
          </cell>
          <cell r="O4251" t="str">
            <v>REPISA</v>
          </cell>
          <cell r="P4251">
            <v>99900</v>
          </cell>
          <cell r="T4251" t="str">
            <v>BUENO</v>
          </cell>
          <cell r="U4251" t="str">
            <v>N/T</v>
          </cell>
        </row>
        <row r="4252">
          <cell r="J4252" t="str">
            <v>42-04-06-00-4244</v>
          </cell>
          <cell r="L4252" t="str">
            <v>42-04-06-00-4244</v>
          </cell>
          <cell r="M4252" t="str">
            <v>Mueble Base Esquinero 5 Puertas 4 Cajones de Melamina con Cubierta Postformada + Lavamanos y llave combinacion</v>
          </cell>
          <cell r="O4252" t="str">
            <v>REPISA</v>
          </cell>
          <cell r="P4252">
            <v>270000</v>
          </cell>
          <cell r="T4252" t="str">
            <v>BUENO</v>
          </cell>
          <cell r="U4252" t="str">
            <v>N/T</v>
          </cell>
        </row>
        <row r="4253">
          <cell r="J4253" t="str">
            <v>42-04-07-00-4245</v>
          </cell>
          <cell r="L4253" t="str">
            <v>42-04-07-00-4245</v>
          </cell>
          <cell r="M4253" t="str">
            <v>Porta Toallas PISA</v>
          </cell>
          <cell r="O4253" t="str">
            <v>OTROS</v>
          </cell>
          <cell r="P4253">
            <v>17000</v>
          </cell>
          <cell r="T4253" t="str">
            <v>BUENO</v>
          </cell>
          <cell r="U4253" t="str">
            <v>PISA</v>
          </cell>
        </row>
        <row r="4254">
          <cell r="J4254" t="str">
            <v>42-04-07-00-4246</v>
          </cell>
          <cell r="L4254" t="str">
            <v>42-04-07-00-4246</v>
          </cell>
          <cell r="M4254" t="str">
            <v>Basurero Plastico Tapa Pedestal Blanco</v>
          </cell>
          <cell r="O4254" t="str">
            <v>OTROS</v>
          </cell>
          <cell r="P4254">
            <v>4000</v>
          </cell>
          <cell r="T4254" t="str">
            <v>BUENO</v>
          </cell>
          <cell r="U4254" t="str">
            <v>N/T</v>
          </cell>
        </row>
        <row r="4255">
          <cell r="J4255" t="str">
            <v>42-05-01-01-4247</v>
          </cell>
          <cell r="L4255" t="str">
            <v>42-05-01-01-4247</v>
          </cell>
          <cell r="M4255" t="str">
            <v>Reloj Mural QUARTZ Gris / Terracota</v>
          </cell>
          <cell r="O4255" t="str">
            <v>EQUIPO DE OFICINA</v>
          </cell>
          <cell r="P4255">
            <v>4500</v>
          </cell>
          <cell r="T4255" t="str">
            <v>BUENO</v>
          </cell>
          <cell r="U4255" t="str">
            <v>Quartz</v>
          </cell>
        </row>
        <row r="4256">
          <cell r="J4256" t="str">
            <v>42-04-05-00-4248</v>
          </cell>
          <cell r="L4256" t="str">
            <v>42-04-05-00-4248</v>
          </cell>
          <cell r="M4256" t="str">
            <v>Mueble Melamina Color Crema 16 Compartimientos Colgante</v>
          </cell>
          <cell r="O4256" t="str">
            <v>KARDEX</v>
          </cell>
          <cell r="P4256">
            <v>35200</v>
          </cell>
          <cell r="T4256" t="str">
            <v>BUENO</v>
          </cell>
          <cell r="U4256" t="str">
            <v>N/T</v>
          </cell>
        </row>
        <row r="4257">
          <cell r="J4257" t="str">
            <v>42-05-01-01-4249</v>
          </cell>
          <cell r="L4257" t="str">
            <v>42-05-01-01-4249</v>
          </cell>
          <cell r="M4257" t="str">
            <v xml:space="preserve">Perforador Celeste </v>
          </cell>
          <cell r="O4257" t="str">
            <v>EQUIPO DE OFICINA</v>
          </cell>
          <cell r="P4257">
            <v>3500</v>
          </cell>
          <cell r="T4257" t="str">
            <v>BUENO</v>
          </cell>
          <cell r="U4257" t="str">
            <v>N/T</v>
          </cell>
        </row>
        <row r="4258">
          <cell r="J4258" t="str">
            <v>42-04-06-00-4250</v>
          </cell>
          <cell r="L4258" t="str">
            <v>42-04-06-00-4250</v>
          </cell>
          <cell r="M4258" t="str">
            <v>Repisa Melamina Crema 200x150 4 Puertas 10 Compartimientos</v>
          </cell>
          <cell r="O4258" t="str">
            <v>REPISA</v>
          </cell>
          <cell r="P4258">
            <v>230000</v>
          </cell>
          <cell r="T4258" t="str">
            <v>BUENO</v>
          </cell>
          <cell r="U4258" t="str">
            <v>N/T</v>
          </cell>
        </row>
        <row r="4259">
          <cell r="J4259" t="str">
            <v>42-05-01-01-4251</v>
          </cell>
          <cell r="L4259" t="str">
            <v>42-05-01-01-4251</v>
          </cell>
          <cell r="M4259" t="str">
            <v>Frigobar MABE Blanco Mod. MAC65B0/220/50</v>
          </cell>
          <cell r="O4259" t="str">
            <v>EQUIPO DE OFICINA</v>
          </cell>
          <cell r="P4259">
            <v>75000</v>
          </cell>
          <cell r="T4259" t="str">
            <v>BUENO</v>
          </cell>
          <cell r="U4259" t="str">
            <v>N/T</v>
          </cell>
        </row>
        <row r="4260">
          <cell r="J4260" t="str">
            <v>42-04-07-00-4252</v>
          </cell>
          <cell r="L4260" t="str">
            <v>42-04-07-00-4252</v>
          </cell>
          <cell r="M4260" t="str">
            <v xml:space="preserve">Mueble Melamina Color Crema 3 Puertas Cubierta Postformada </v>
          </cell>
          <cell r="O4260" t="str">
            <v>OTROS</v>
          </cell>
          <cell r="P4260">
            <v>85500</v>
          </cell>
          <cell r="T4260" t="str">
            <v>BUENO</v>
          </cell>
          <cell r="U4260" t="str">
            <v>N/T</v>
          </cell>
        </row>
        <row r="4261">
          <cell r="J4261" t="str">
            <v>42-04-07-00-4253</v>
          </cell>
          <cell r="L4261" t="str">
            <v>42-04-07-00-4253</v>
          </cell>
          <cell r="M4261" t="str">
            <v>Porta Toallas Tork</v>
          </cell>
          <cell r="O4261" t="str">
            <v>OTROS</v>
          </cell>
          <cell r="P4261">
            <v>17000</v>
          </cell>
          <cell r="T4261" t="str">
            <v>BUENO</v>
          </cell>
          <cell r="U4261" t="str">
            <v>TORK</v>
          </cell>
        </row>
        <row r="4262">
          <cell r="J4262" t="str">
            <v>42-04-07-00-4254</v>
          </cell>
          <cell r="L4262" t="str">
            <v>42-04-07-00-4254</v>
          </cell>
          <cell r="M4262" t="str">
            <v>Dispensador Jabon PISA</v>
          </cell>
          <cell r="O4262" t="str">
            <v>OTROS</v>
          </cell>
          <cell r="P4262">
            <v>4700</v>
          </cell>
          <cell r="T4262" t="str">
            <v>BUENO</v>
          </cell>
          <cell r="U4262" t="str">
            <v>PISA</v>
          </cell>
        </row>
        <row r="4263">
          <cell r="J4263" t="str">
            <v>42-04-07-00-4255</v>
          </cell>
          <cell r="L4263" t="str">
            <v>42-04-07-00-4255</v>
          </cell>
          <cell r="M4263" t="str">
            <v>Basurero Blanco Con Tapa y Pedal Mediano</v>
          </cell>
          <cell r="O4263" t="str">
            <v>OTROS</v>
          </cell>
          <cell r="P4263">
            <v>4000</v>
          </cell>
          <cell r="T4263" t="str">
            <v>BUENO</v>
          </cell>
          <cell r="U4263" t="str">
            <v>N/T</v>
          </cell>
        </row>
        <row r="4264">
          <cell r="J4264" t="str">
            <v>42-04-07-00-4256</v>
          </cell>
          <cell r="L4264" t="str">
            <v>42-04-07-00-4256</v>
          </cell>
          <cell r="M4264" t="str">
            <v>Percha Paraguero 4 Colgadores Metalica Color Blanca</v>
          </cell>
          <cell r="O4264" t="str">
            <v>OTROS</v>
          </cell>
          <cell r="P4264">
            <v>15900</v>
          </cell>
          <cell r="T4264" t="str">
            <v>BUENO</v>
          </cell>
          <cell r="U4264" t="str">
            <v>N/T</v>
          </cell>
        </row>
        <row r="4265">
          <cell r="J4265" t="str">
            <v>42-05-02-01-4257</v>
          </cell>
          <cell r="L4265" t="str">
            <v>42-05-02-01-4257</v>
          </cell>
          <cell r="M4265" t="str">
            <v>Estetoscopio Tipo Pinard Aluminio</v>
          </cell>
          <cell r="O4265" t="str">
            <v>EQUIPOS CLINICOS</v>
          </cell>
          <cell r="P4265">
            <v>5900</v>
          </cell>
          <cell r="T4265" t="str">
            <v>BUENO</v>
          </cell>
          <cell r="U4265" t="str">
            <v>N/T</v>
          </cell>
        </row>
        <row r="4266">
          <cell r="J4266" t="str">
            <v>NN-06-01-00-4258</v>
          </cell>
          <cell r="L4266" t="str">
            <v>NN-06-01-00-4258</v>
          </cell>
          <cell r="M4266" t="str">
            <v>Monitor TFT 17" Olidata NS 7009S-95D2588-000237</v>
          </cell>
          <cell r="O4266" t="str">
            <v>EQUIPOS COMPUTACIONALES Y PERIFÉRICOS EN ARRIENDO</v>
          </cell>
          <cell r="P4266">
            <v>32500</v>
          </cell>
          <cell r="T4266" t="str">
            <v>BUENO</v>
          </cell>
          <cell r="U4266" t="str">
            <v>Olidata</v>
          </cell>
        </row>
        <row r="4267">
          <cell r="J4267" t="str">
            <v>NN-06-01-00-4259</v>
          </cell>
          <cell r="L4267" t="str">
            <v>NN-06-01-00-4259</v>
          </cell>
          <cell r="M4267" t="str">
            <v>Mouse Olidata KM - 8920</v>
          </cell>
          <cell r="O4267" t="str">
            <v>EQUIPOS COMPUTACIONALES Y PERIFÉRICOS EN ARRIENDO</v>
          </cell>
          <cell r="P4267">
            <v>4000</v>
          </cell>
          <cell r="T4267" t="str">
            <v>Bueno</v>
          </cell>
          <cell r="U4267" t="str">
            <v>Olidata</v>
          </cell>
        </row>
        <row r="4268">
          <cell r="J4268" t="str">
            <v>NN-06-01-00-4260</v>
          </cell>
          <cell r="L4268" t="str">
            <v>NN-06-01-00-4260</v>
          </cell>
          <cell r="M4268" t="str">
            <v xml:space="preserve">Teclado Olidata KM - 8920 </v>
          </cell>
          <cell r="O4268" t="str">
            <v>EQUIPOS COMPUTACIONALES Y PERIFÉRICOS EN ARRIENDO</v>
          </cell>
          <cell r="P4268">
            <v>3500</v>
          </cell>
          <cell r="T4268" t="str">
            <v>Bueno</v>
          </cell>
          <cell r="U4268" t="str">
            <v>Olidata</v>
          </cell>
        </row>
        <row r="4269">
          <cell r="J4269" t="str">
            <v>42-05-01-01-4261</v>
          </cell>
          <cell r="L4269" t="str">
            <v>42-05-01-01-4261</v>
          </cell>
          <cell r="M4269" t="str">
            <v>Televisor Phillips 14" Convencional Color Gris</v>
          </cell>
          <cell r="O4269" t="str">
            <v>EQUIPO DE OFICINA</v>
          </cell>
          <cell r="P4269">
            <v>46500</v>
          </cell>
          <cell r="T4269" t="str">
            <v>Bueno</v>
          </cell>
          <cell r="U4269" t="str">
            <v>Olidata</v>
          </cell>
        </row>
        <row r="4270">
          <cell r="J4270" t="str">
            <v>NN-06-01-00-4262</v>
          </cell>
          <cell r="L4270" t="str">
            <v>NN-06-01-00-4262</v>
          </cell>
          <cell r="M4270" t="str">
            <v>CPU Computador Olidata NS 76460-OEM-0011903-00145 NEGRO</v>
          </cell>
          <cell r="O4270" t="str">
            <v>EQUIPOS COMPUTACIONALES Y PERIFÉRICOS EN ARRIENDO</v>
          </cell>
          <cell r="P4270">
            <v>270000</v>
          </cell>
          <cell r="T4270" t="str">
            <v>Bueno</v>
          </cell>
          <cell r="U4270" t="str">
            <v>Olidata</v>
          </cell>
        </row>
        <row r="4271">
          <cell r="J4271" t="str">
            <v>42-04-03-00-4263</v>
          </cell>
          <cell r="L4271" t="str">
            <v>42-04-03-00-4263</v>
          </cell>
          <cell r="M4271" t="str">
            <v>Mueble Escritorio Melamina Color Crema 4 Cajones Cubierta Postformada</v>
          </cell>
          <cell r="O4271" t="str">
            <v>ESCRITORIOS</v>
          </cell>
          <cell r="P4271">
            <v>199500</v>
          </cell>
          <cell r="T4271" t="str">
            <v>BUENO</v>
          </cell>
          <cell r="U4271" t="str">
            <v>N/T</v>
          </cell>
        </row>
        <row r="4272">
          <cell r="J4272" t="str">
            <v>42-04-05-00-4264</v>
          </cell>
          <cell r="L4272" t="str">
            <v>42-04-05-00-4264</v>
          </cell>
          <cell r="M4272" t="str">
            <v>Colgante Archivador Melamina Color Crema 22 Compartimientos</v>
          </cell>
          <cell r="O4272" t="str">
            <v>KARDEX</v>
          </cell>
          <cell r="P4272">
            <v>42500</v>
          </cell>
          <cell r="T4272" t="str">
            <v>BUENO</v>
          </cell>
          <cell r="U4272" t="str">
            <v>N/T</v>
          </cell>
        </row>
        <row r="4273">
          <cell r="J4273" t="str">
            <v>42-04-07-00-4265</v>
          </cell>
          <cell r="L4273" t="str">
            <v>42-04-07-00-4265</v>
          </cell>
          <cell r="M4273" t="str">
            <v>Porta Toalla TORK</v>
          </cell>
          <cell r="O4273" t="str">
            <v>OTROS</v>
          </cell>
          <cell r="P4273">
            <v>17000</v>
          </cell>
          <cell r="T4273" t="str">
            <v>Bueno</v>
          </cell>
          <cell r="U4273" t="str">
            <v>TORK</v>
          </cell>
        </row>
        <row r="4274">
          <cell r="J4274" t="str">
            <v>42-04-01-00-4266</v>
          </cell>
          <cell r="L4274" t="str">
            <v>42-04-01-00-4266</v>
          </cell>
          <cell r="M4274" t="str">
            <v>Mesa Metalica Cubierta Gris</v>
          </cell>
          <cell r="O4274" t="str">
            <v>MESAS</v>
          </cell>
          <cell r="P4274">
            <v>15600</v>
          </cell>
          <cell r="T4274" t="str">
            <v>Bueno</v>
          </cell>
          <cell r="U4274" t="str">
            <v>N/T</v>
          </cell>
        </row>
        <row r="4275">
          <cell r="J4275" t="str">
            <v>42-04-07-00-4267</v>
          </cell>
          <cell r="L4275" t="str">
            <v>42-04-07-00-4267</v>
          </cell>
          <cell r="M4275" t="str">
            <v>Pedestal Biombo Metalico Blanco Para Colgar Nariceras</v>
          </cell>
          <cell r="O4275" t="str">
            <v>OTROS</v>
          </cell>
          <cell r="P4275">
            <v>12500</v>
          </cell>
          <cell r="T4275" t="str">
            <v>Bueno</v>
          </cell>
          <cell r="U4275" t="str">
            <v>N/T</v>
          </cell>
        </row>
        <row r="4276">
          <cell r="J4276" t="str">
            <v>42-04-07-00-4268</v>
          </cell>
          <cell r="L4276" t="str">
            <v>42-04-07-00-4268</v>
          </cell>
          <cell r="M4276" t="str">
            <v>Estacion De Trabajo Esquinero Fija cubierto en baldosas 4 Puertas Melamina 1 Lavaplatos Acero Inoxidable con Llave Combinacion Color Blanco</v>
          </cell>
          <cell r="O4276" t="str">
            <v>OTROS</v>
          </cell>
          <cell r="P4276">
            <v>210000</v>
          </cell>
          <cell r="T4276" t="str">
            <v>Bueno</v>
          </cell>
          <cell r="U4276" t="str">
            <v>N/T</v>
          </cell>
        </row>
        <row r="4277">
          <cell r="J4277" t="str">
            <v>42-04-07-00-4269</v>
          </cell>
          <cell r="L4277" t="str">
            <v>42-04-07-00-4269</v>
          </cell>
          <cell r="M4277" t="str">
            <v>Estacion De Trabajo Fija cubierto en baldosas 8 Puertas Melamina Color Blanco</v>
          </cell>
          <cell r="O4277" t="str">
            <v>OTROS</v>
          </cell>
          <cell r="P4277">
            <v>180000</v>
          </cell>
          <cell r="T4277" t="str">
            <v>BUENO</v>
          </cell>
          <cell r="U4277" t="str">
            <v>N/T</v>
          </cell>
        </row>
        <row r="4278">
          <cell r="J4278" t="str">
            <v>42-05-02-01-4270</v>
          </cell>
          <cell r="L4278" t="str">
            <v>42-05-02-01-4270</v>
          </cell>
          <cell r="M4278" t="str">
            <v>Bandeja Acero Inoxidable (Caja Equipo De Sutura Nº 1)</v>
          </cell>
          <cell r="O4278" t="str">
            <v>EQUIPOS CLINICOS</v>
          </cell>
          <cell r="P4278">
            <v>8500</v>
          </cell>
          <cell r="T4278" t="str">
            <v>BUENO</v>
          </cell>
          <cell r="U4278" t="str">
            <v>N/T</v>
          </cell>
        </row>
        <row r="4279">
          <cell r="J4279" t="str">
            <v>42-05-02-01-4271</v>
          </cell>
          <cell r="L4279" t="str">
            <v>42-05-02-01-4271</v>
          </cell>
          <cell r="M4279" t="str">
            <v>Pinza Quirurjica</v>
          </cell>
          <cell r="O4279" t="str">
            <v>EQUIPOS CLINICOS</v>
          </cell>
          <cell r="P4279">
            <v>1470</v>
          </cell>
          <cell r="T4279" t="str">
            <v>BUENO</v>
          </cell>
          <cell r="U4279" t="str">
            <v>N/T</v>
          </cell>
        </row>
        <row r="4280">
          <cell r="J4280" t="str">
            <v>42-05-02-01-4272</v>
          </cell>
          <cell r="L4280" t="str">
            <v>42-05-02-01-4272</v>
          </cell>
          <cell r="M4280" t="str">
            <v>Porta Aguja</v>
          </cell>
          <cell r="O4280" t="str">
            <v>EQUIPOS CLINICOS</v>
          </cell>
          <cell r="P4280">
            <v>3500</v>
          </cell>
          <cell r="T4280" t="str">
            <v>BUENO</v>
          </cell>
          <cell r="U4280" t="str">
            <v>N/T</v>
          </cell>
        </row>
        <row r="4281">
          <cell r="J4281" t="str">
            <v>42-05-02-01-4273</v>
          </cell>
          <cell r="L4281" t="str">
            <v>42-05-02-01-4273</v>
          </cell>
          <cell r="M4281" t="str">
            <v>Tijera acero Inoxidable Tipo Pato</v>
          </cell>
          <cell r="O4281" t="str">
            <v>EQUIPOS CLINICOS</v>
          </cell>
          <cell r="P4281">
            <v>1870</v>
          </cell>
          <cell r="T4281" t="str">
            <v>BUENO</v>
          </cell>
          <cell r="U4281" t="str">
            <v>N/T</v>
          </cell>
        </row>
        <row r="4282">
          <cell r="J4282" t="str">
            <v>42-05-02-01-4274</v>
          </cell>
          <cell r="L4282" t="str">
            <v>42-05-02-01-4274</v>
          </cell>
          <cell r="M4282" t="str">
            <v>Pinza Kelly</v>
          </cell>
          <cell r="O4282" t="str">
            <v>EQUIPOS CLINICOS</v>
          </cell>
          <cell r="P4282">
            <v>2270</v>
          </cell>
          <cell r="T4282" t="str">
            <v>BUENO</v>
          </cell>
          <cell r="U4282" t="str">
            <v>N/T</v>
          </cell>
        </row>
        <row r="4283">
          <cell r="J4283" t="str">
            <v>42-05-02-01-4275</v>
          </cell>
          <cell r="L4283" t="str">
            <v>42-05-02-01-4275</v>
          </cell>
          <cell r="M4283" t="str">
            <v>Bandeja Acero Inoxidable (Caja Equipo De Sutura Nº 2)</v>
          </cell>
          <cell r="O4283" t="str">
            <v>EQUIPOS CLINICOS</v>
          </cell>
          <cell r="P4283">
            <v>8500</v>
          </cell>
          <cell r="T4283" t="str">
            <v>BUENO</v>
          </cell>
          <cell r="U4283" t="str">
            <v>N/T</v>
          </cell>
        </row>
        <row r="4284">
          <cell r="J4284" t="str">
            <v>42-05-02-01-4276</v>
          </cell>
          <cell r="L4284" t="str">
            <v>42-05-02-01-4276</v>
          </cell>
          <cell r="M4284" t="str">
            <v>Pinza Quirurjica</v>
          </cell>
          <cell r="O4284" t="str">
            <v>EQUIPOS CLINICOS</v>
          </cell>
          <cell r="P4284">
            <v>1470</v>
          </cell>
          <cell r="T4284" t="str">
            <v>BUENO</v>
          </cell>
          <cell r="U4284" t="str">
            <v>N/T</v>
          </cell>
        </row>
        <row r="4285">
          <cell r="J4285" t="str">
            <v>42-05-02-01-4277</v>
          </cell>
          <cell r="L4285" t="str">
            <v>42-05-02-01-4277</v>
          </cell>
          <cell r="M4285" t="str">
            <v>Porta Aguja</v>
          </cell>
          <cell r="O4285" t="str">
            <v>EQUIPOS CLINICOS</v>
          </cell>
          <cell r="P4285">
            <v>3500</v>
          </cell>
          <cell r="T4285" t="str">
            <v>BUENO</v>
          </cell>
          <cell r="U4285" t="str">
            <v>N/T</v>
          </cell>
        </row>
        <row r="4286">
          <cell r="J4286" t="str">
            <v>42-05-02-01-4278</v>
          </cell>
          <cell r="L4286" t="str">
            <v>42-05-02-01-4278</v>
          </cell>
          <cell r="M4286" t="str">
            <v>Tijera acero Inoxidable Tipo Pato</v>
          </cell>
          <cell r="O4286" t="str">
            <v>EQUIPOS CLINICOS</v>
          </cell>
          <cell r="P4286">
            <v>1870</v>
          </cell>
          <cell r="T4286" t="str">
            <v>BUENO</v>
          </cell>
          <cell r="U4286" t="str">
            <v>N/T</v>
          </cell>
        </row>
        <row r="4287">
          <cell r="J4287" t="str">
            <v>42-05-02-01-4279</v>
          </cell>
          <cell r="L4287" t="str">
            <v>42-05-02-01-4279</v>
          </cell>
          <cell r="M4287" t="str">
            <v>Pinza Kelly</v>
          </cell>
          <cell r="O4287" t="str">
            <v>EQUIPOS CLINICOS</v>
          </cell>
          <cell r="P4287">
            <v>2270</v>
          </cell>
          <cell r="T4287" t="str">
            <v>BUENO</v>
          </cell>
          <cell r="U4287" t="str">
            <v>N/T</v>
          </cell>
        </row>
        <row r="4288">
          <cell r="J4288" t="str">
            <v>42-05-02-01-4280</v>
          </cell>
          <cell r="L4288" t="str">
            <v>42-05-02-01-4280</v>
          </cell>
          <cell r="M4288" t="str">
            <v>Bandeja Acero Inoxidable (Caja Equipo De Sutura Nº 3)</v>
          </cell>
          <cell r="O4288" t="str">
            <v>EQUIPOS CLINICOS</v>
          </cell>
          <cell r="P4288">
            <v>8500</v>
          </cell>
          <cell r="T4288" t="str">
            <v>BUENO</v>
          </cell>
          <cell r="U4288" t="str">
            <v>N/T</v>
          </cell>
        </row>
        <row r="4289">
          <cell r="J4289" t="str">
            <v>42-05-02-01-4281</v>
          </cell>
          <cell r="L4289" t="str">
            <v>42-05-02-01-4281</v>
          </cell>
          <cell r="M4289" t="str">
            <v>Pinza Quirurjica</v>
          </cell>
          <cell r="O4289" t="str">
            <v>EQUIPOS CLINICOS</v>
          </cell>
          <cell r="P4289">
            <v>1470</v>
          </cell>
          <cell r="T4289" t="str">
            <v>BUENO</v>
          </cell>
          <cell r="U4289" t="str">
            <v>N/T</v>
          </cell>
        </row>
        <row r="4290">
          <cell r="J4290" t="str">
            <v>42-05-02-01-4282</v>
          </cell>
          <cell r="L4290" t="str">
            <v>42-05-02-01-4282</v>
          </cell>
          <cell r="M4290" t="str">
            <v>Porta Aguja</v>
          </cell>
          <cell r="O4290" t="str">
            <v>EQUIPOS CLINICOS</v>
          </cell>
          <cell r="P4290">
            <v>3500</v>
          </cell>
          <cell r="T4290" t="str">
            <v>BUENO</v>
          </cell>
          <cell r="U4290" t="str">
            <v>N/T</v>
          </cell>
        </row>
        <row r="4291">
          <cell r="J4291" t="str">
            <v>42-05-02-01-4283</v>
          </cell>
          <cell r="L4291" t="str">
            <v>42-05-02-01-4283</v>
          </cell>
          <cell r="M4291" t="str">
            <v>Tijera acero Inoxidable Tipo Pato</v>
          </cell>
          <cell r="O4291" t="str">
            <v>EQUIPOS CLINICOS</v>
          </cell>
          <cell r="P4291">
            <v>1870</v>
          </cell>
          <cell r="T4291" t="str">
            <v>BUENO</v>
          </cell>
          <cell r="U4291" t="str">
            <v>N/T</v>
          </cell>
        </row>
        <row r="4292">
          <cell r="J4292" t="str">
            <v>42-05-02-01-4284</v>
          </cell>
          <cell r="L4292" t="str">
            <v>42-05-02-01-4284</v>
          </cell>
          <cell r="M4292" t="str">
            <v>Pinza Kelly</v>
          </cell>
          <cell r="O4292" t="str">
            <v>EQUIPOS CLINICOS</v>
          </cell>
          <cell r="P4292">
            <v>2270</v>
          </cell>
          <cell r="T4292" t="str">
            <v>BUENO</v>
          </cell>
          <cell r="U4292" t="str">
            <v>N/T</v>
          </cell>
        </row>
        <row r="4293">
          <cell r="J4293" t="str">
            <v>42-05-02-01-4285</v>
          </cell>
          <cell r="L4293" t="str">
            <v>42-05-02-01-4285</v>
          </cell>
          <cell r="M4293" t="str">
            <v>Bandeja Acero Inoxidable (Caja Equipo De Sutura Nº 4)</v>
          </cell>
          <cell r="O4293" t="str">
            <v>EQUIPOS CLINICOS</v>
          </cell>
          <cell r="P4293">
            <v>8500</v>
          </cell>
          <cell r="T4293" t="str">
            <v>BUENO</v>
          </cell>
          <cell r="U4293" t="str">
            <v>N/T</v>
          </cell>
        </row>
        <row r="4294">
          <cell r="J4294" t="str">
            <v>42-05-02-01-4286</v>
          </cell>
          <cell r="L4294" t="str">
            <v>42-05-02-01-4286</v>
          </cell>
          <cell r="M4294" t="str">
            <v>Pinza Quirurjica</v>
          </cell>
          <cell r="O4294" t="str">
            <v>EQUIPOS CLINICOS</v>
          </cell>
          <cell r="P4294">
            <v>1470</v>
          </cell>
          <cell r="T4294" t="str">
            <v>BUENO</v>
          </cell>
          <cell r="U4294" t="str">
            <v>N/T</v>
          </cell>
        </row>
        <row r="4295">
          <cell r="J4295" t="str">
            <v>42-05-02-01-4287</v>
          </cell>
          <cell r="L4295" t="str">
            <v>42-05-02-01-4287</v>
          </cell>
          <cell r="M4295" t="str">
            <v>Porta Aguja</v>
          </cell>
          <cell r="O4295" t="str">
            <v>EQUIPOS CLINICOS</v>
          </cell>
          <cell r="P4295">
            <v>3500</v>
          </cell>
          <cell r="T4295" t="str">
            <v>BUENO</v>
          </cell>
          <cell r="U4295" t="str">
            <v>N/T</v>
          </cell>
        </row>
        <row r="4296">
          <cell r="J4296" t="str">
            <v>42-05-02-01-4288</v>
          </cell>
          <cell r="L4296" t="str">
            <v>42-05-02-01-4288</v>
          </cell>
          <cell r="M4296" t="str">
            <v>Tijera acero Inoxidable Tipo Pato</v>
          </cell>
          <cell r="O4296" t="str">
            <v>EQUIPOS CLINICOS</v>
          </cell>
          <cell r="P4296">
            <v>1870</v>
          </cell>
          <cell r="T4296" t="str">
            <v>BUENO</v>
          </cell>
          <cell r="U4296" t="str">
            <v>N/T</v>
          </cell>
        </row>
        <row r="4297">
          <cell r="J4297" t="str">
            <v>42-05-02-01-4289</v>
          </cell>
          <cell r="L4297" t="str">
            <v>42-05-02-01-4289</v>
          </cell>
          <cell r="M4297" t="str">
            <v>Pinza Kelly</v>
          </cell>
          <cell r="O4297" t="str">
            <v>EQUIPOS CLINICOS</v>
          </cell>
          <cell r="P4297">
            <v>2270</v>
          </cell>
          <cell r="T4297" t="str">
            <v>BUENO</v>
          </cell>
          <cell r="U4297" t="str">
            <v>N/T</v>
          </cell>
        </row>
        <row r="4298">
          <cell r="J4298" t="str">
            <v>42-04-07-00-4290</v>
          </cell>
          <cell r="L4298" t="str">
            <v>42-04-07-00-4290</v>
          </cell>
          <cell r="M4298" t="str">
            <v>Basurero Blanco Plastico (BIN)</v>
          </cell>
          <cell r="O4298" t="str">
            <v>OTROS</v>
          </cell>
          <cell r="P4298">
            <v>4000</v>
          </cell>
          <cell r="T4298" t="str">
            <v>Bueno</v>
          </cell>
          <cell r="U4298" t="str">
            <v>N/T</v>
          </cell>
        </row>
        <row r="4299">
          <cell r="J4299" t="str">
            <v>42-05-02-01-4291</v>
          </cell>
          <cell r="L4299" t="str">
            <v>42-05-02-01-4291</v>
          </cell>
          <cell r="M4299" t="str">
            <v>Colchoneta Camilla Ambulancia Tevinil Naranja</v>
          </cell>
          <cell r="O4299" t="str">
            <v>EQUIPOS CLINICOS</v>
          </cell>
          <cell r="P4299">
            <v>25000</v>
          </cell>
          <cell r="T4299" t="str">
            <v>Bueno</v>
          </cell>
          <cell r="U4299" t="str">
            <v>N/T</v>
          </cell>
        </row>
        <row r="4300">
          <cell r="J4300" t="str">
            <v>42-05-02-01-4292</v>
          </cell>
          <cell r="L4300" t="str">
            <v>42-05-02-01-4292</v>
          </cell>
          <cell r="M4300" t="str">
            <v xml:space="preserve">Jeringa CARPULE C/ Tornillo  DENPHER 1.8 ML </v>
          </cell>
          <cell r="O4300" t="str">
            <v>EQUIPOS CLINICOS</v>
          </cell>
          <cell r="P4300">
            <v>6165</v>
          </cell>
          <cell r="T4300" t="str">
            <v>Bueno</v>
          </cell>
          <cell r="U4300" t="str">
            <v>N/T</v>
          </cell>
        </row>
        <row r="4301">
          <cell r="J4301" t="str">
            <v>42-05-02-06-4293</v>
          </cell>
          <cell r="L4301" t="str">
            <v>42-05-02-06-4293</v>
          </cell>
          <cell r="M4301" t="str">
            <v>Remachador Profesional POP Trupper</v>
          </cell>
          <cell r="O4301" t="str">
            <v>HERRAMIENTAS</v>
          </cell>
          <cell r="P4301">
            <v>6500</v>
          </cell>
          <cell r="T4301" t="str">
            <v>BUENO</v>
          </cell>
          <cell r="U4301" t="str">
            <v>Trupper</v>
          </cell>
        </row>
        <row r="4302">
          <cell r="J4302" t="str">
            <v>42-04-07-00-4294</v>
          </cell>
          <cell r="K4302" t="str">
            <v>42-3331 B</v>
          </cell>
          <cell r="L4302" t="str">
            <v>42-04-07-00-4294</v>
          </cell>
          <cell r="M4302" t="str">
            <v>Mural Marco Madera con Plumavit Blanco</v>
          </cell>
          <cell r="O4302" t="str">
            <v>OTROS</v>
          </cell>
          <cell r="P4302">
            <v>6500</v>
          </cell>
          <cell r="T4302" t="str">
            <v>BUENO</v>
          </cell>
          <cell r="U4302" t="str">
            <v>N/T</v>
          </cell>
        </row>
        <row r="4303">
          <cell r="J4303" t="str">
            <v>42-04-07-00-4295</v>
          </cell>
          <cell r="K4303" t="str">
            <v>42-2290</v>
          </cell>
          <cell r="L4303" t="str">
            <v>42-04-07-00-4295</v>
          </cell>
          <cell r="M4303" t="str">
            <v>Mueble Pared Chico Blanco mTipo Esquinero</v>
          </cell>
          <cell r="O4303" t="str">
            <v>OTROS</v>
          </cell>
          <cell r="P4303">
            <v>4600</v>
          </cell>
          <cell r="T4303" t="str">
            <v>BUENO</v>
          </cell>
          <cell r="U4303" t="str">
            <v>N/T</v>
          </cell>
        </row>
        <row r="4304">
          <cell r="J4304" t="str">
            <v>42-05-02-06-4296</v>
          </cell>
          <cell r="L4304" t="str">
            <v>42-05-02-06-4296</v>
          </cell>
          <cell r="M4304" t="str">
            <v>Cuchara Metalica Albañil</v>
          </cell>
          <cell r="O4304" t="str">
            <v>HERRAMIENTAS</v>
          </cell>
          <cell r="P4304">
            <v>5200</v>
          </cell>
          <cell r="T4304" t="str">
            <v>BUENO</v>
          </cell>
          <cell r="U4304" t="str">
            <v>N/T</v>
          </cell>
        </row>
        <row r="4305">
          <cell r="J4305" t="str">
            <v>42-05-02-06-4297</v>
          </cell>
          <cell r="L4305" t="str">
            <v>42-05-02-06-4297</v>
          </cell>
          <cell r="M4305" t="str">
            <v>Espatula Metalica Albañil</v>
          </cell>
          <cell r="O4305" t="str">
            <v>HERRAMIENTAS</v>
          </cell>
          <cell r="P4305">
            <v>5200</v>
          </cell>
          <cell r="T4305" t="str">
            <v>BUENO</v>
          </cell>
          <cell r="U4305" t="str">
            <v>N/T</v>
          </cell>
        </row>
        <row r="4306">
          <cell r="J4306" t="str">
            <v>NN-06-01-00-4298</v>
          </cell>
          <cell r="L4306" t="str">
            <v>NN-06-01-00-4298</v>
          </cell>
          <cell r="M4306" t="str">
            <v>PC All in One Olidata NºS 014588-000893</v>
          </cell>
          <cell r="O4306" t="str">
            <v>EQUIPOS COMPUTACIONALES Y PERIFÉRICOS EN ARRIENDO</v>
          </cell>
          <cell r="P4306">
            <v>320000</v>
          </cell>
          <cell r="T4306" t="str">
            <v>BUENO</v>
          </cell>
          <cell r="U4306" t="str">
            <v>Olidata</v>
          </cell>
        </row>
        <row r="4307">
          <cell r="J4307" t="str">
            <v>NN-06-01-00-4299</v>
          </cell>
          <cell r="L4307" t="str">
            <v>NN-06-01-00-4299</v>
          </cell>
          <cell r="M4307" t="str">
            <v>Teclado Olidata Modelo K 3100</v>
          </cell>
          <cell r="O4307" t="str">
            <v>EQUIPOS COMPUTACIONALES Y PERIFÉRICOS EN ARRIENDO</v>
          </cell>
          <cell r="P4307">
            <v>3000</v>
          </cell>
          <cell r="T4307" t="str">
            <v>BUENO</v>
          </cell>
          <cell r="U4307" t="str">
            <v>Olidata</v>
          </cell>
        </row>
        <row r="4308">
          <cell r="J4308" t="str">
            <v>NN-06-01-00-4300</v>
          </cell>
          <cell r="L4308" t="str">
            <v>NN-06-01-00-4300</v>
          </cell>
          <cell r="M4308" t="str">
            <v>Mouse Olidata Model 8903</v>
          </cell>
          <cell r="O4308" t="str">
            <v>EQUIPOS COMPUTACIONALES Y PERIFÉRICOS EN ARRIENDO</v>
          </cell>
          <cell r="P4308">
            <v>4000</v>
          </cell>
          <cell r="T4308" t="str">
            <v>BUENO</v>
          </cell>
          <cell r="U4308" t="str">
            <v>Olidata</v>
          </cell>
        </row>
        <row r="4309">
          <cell r="J4309" t="str">
            <v>42-04-07-00-4301</v>
          </cell>
          <cell r="L4309" t="str">
            <v>42-04-07-00-4301</v>
          </cell>
          <cell r="M4309" t="str">
            <v>Mueble Archivador Colgante 2 Compartimientos Color Cefe</v>
          </cell>
          <cell r="O4309" t="str">
            <v>OTROS</v>
          </cell>
          <cell r="P4309">
            <v>32300</v>
          </cell>
          <cell r="T4309" t="str">
            <v>BUENO</v>
          </cell>
          <cell r="U4309" t="str">
            <v>N/T</v>
          </cell>
        </row>
        <row r="4310">
          <cell r="J4310" t="str">
            <v>FN-05-02-05-4302</v>
          </cell>
          <cell r="L4310" t="str">
            <v>FN-05-02-05-4302</v>
          </cell>
          <cell r="M4310" t="str">
            <v>Cascos Protectores Construccion y Faena color Blanco</v>
          </cell>
          <cell r="O4310" t="str">
            <v>EQUIPOS DE SEGURIDAD FUNGIBLE / NOMINABLE</v>
          </cell>
          <cell r="P4310">
            <v>12000</v>
          </cell>
          <cell r="T4310" t="str">
            <v>BUENO</v>
          </cell>
          <cell r="U4310" t="str">
            <v>N/T</v>
          </cell>
        </row>
        <row r="4311">
          <cell r="J4311" t="str">
            <v>42-05-02-01-4303</v>
          </cell>
          <cell r="K4311" t="str">
            <v>42-830</v>
          </cell>
          <cell r="L4311" t="str">
            <v>42-05-02-01-4303</v>
          </cell>
          <cell r="M4311" t="str">
            <v>Pupinel Esterilización Memmet</v>
          </cell>
          <cell r="O4311" t="str">
            <v>EQUIPOS CLINICOS</v>
          </cell>
          <cell r="P4311">
            <v>100000</v>
          </cell>
          <cell r="T4311" t="str">
            <v>Malo</v>
          </cell>
          <cell r="U4311" t="str">
            <v>Memmet</v>
          </cell>
        </row>
        <row r="4312">
          <cell r="J4312" t="str">
            <v>42-05-02-01-4304</v>
          </cell>
          <cell r="K4312" t="str">
            <v>42-1678B</v>
          </cell>
          <cell r="L4312" t="str">
            <v>42-05-02-01-4304</v>
          </cell>
          <cell r="M4312" t="str">
            <v>Pupinel Esterilización Memmet</v>
          </cell>
          <cell r="O4312" t="str">
            <v>EQUIPOS CLINICOS</v>
          </cell>
          <cell r="P4312">
            <v>100000</v>
          </cell>
          <cell r="T4312" t="str">
            <v>Malo</v>
          </cell>
          <cell r="U4312" t="str">
            <v>Memmet</v>
          </cell>
        </row>
        <row r="4313">
          <cell r="J4313" t="str">
            <v>42-05-02-06-4305</v>
          </cell>
          <cell r="K4313" t="str">
            <v>42-393</v>
          </cell>
          <cell r="L4313" t="str">
            <v>42-05-02-06-4305</v>
          </cell>
          <cell r="M4313" t="str">
            <v>Compresor Con Protección Cila Dry</v>
          </cell>
          <cell r="O4313" t="str">
            <v>HERRAMIENTAS</v>
          </cell>
          <cell r="P4313">
            <v>50000</v>
          </cell>
          <cell r="T4313" t="str">
            <v>Malo</v>
          </cell>
          <cell r="U4313" t="str">
            <v>Cila Dry</v>
          </cell>
        </row>
        <row r="4314">
          <cell r="J4314" t="str">
            <v>42-04-01-00-4306</v>
          </cell>
          <cell r="K4314" t="str">
            <v>42-1343</v>
          </cell>
          <cell r="L4314" t="str">
            <v>42-04-01-00-4306</v>
          </cell>
          <cell r="M4314" t="str">
            <v>Meson Madera Celeste Con Compartimiento Inferior</v>
          </cell>
          <cell r="O4314" t="str">
            <v>MESAS</v>
          </cell>
          <cell r="P4314">
            <v>12500</v>
          </cell>
          <cell r="T4314" t="str">
            <v>Malo</v>
          </cell>
          <cell r="U4314" t="str">
            <v>N/T</v>
          </cell>
        </row>
        <row r="4315">
          <cell r="J4315" t="str">
            <v>42-04-02-00-4307</v>
          </cell>
          <cell r="K4315" t="str">
            <v>42-8460</v>
          </cell>
          <cell r="L4315" t="str">
            <v>42-04-02-00-4307</v>
          </cell>
          <cell r="M4315" t="str">
            <v>Silla Madera Mixta Madera Metal Color Barniz Natural</v>
          </cell>
          <cell r="O4315" t="str">
            <v>SILLAS</v>
          </cell>
          <cell r="P4315">
            <v>12500</v>
          </cell>
          <cell r="T4315" t="str">
            <v>Malo</v>
          </cell>
          <cell r="U4315" t="str">
            <v>N/T</v>
          </cell>
        </row>
        <row r="4316">
          <cell r="J4316" t="str">
            <v>42-06-01-00-4308</v>
          </cell>
          <cell r="K4316" t="str">
            <v>42-1871</v>
          </cell>
          <cell r="L4316" t="str">
            <v>42-06-01-00-4308</v>
          </cell>
          <cell r="M4316" t="str">
            <v xml:space="preserve">Impresora T 420 LEXMARK </v>
          </cell>
          <cell r="O4316" t="str">
            <v>EQUIPOS COMPUTACIONALES Y PERIFÉRICOS</v>
          </cell>
          <cell r="P4316">
            <v>30000</v>
          </cell>
          <cell r="T4316" t="str">
            <v>Malo</v>
          </cell>
          <cell r="U4316" t="str">
            <v>LEXMARK</v>
          </cell>
        </row>
        <row r="4317">
          <cell r="J4317" t="str">
            <v>42-06-01-00-4309</v>
          </cell>
          <cell r="K4317" t="str">
            <v>42-1877b</v>
          </cell>
          <cell r="L4317" t="str">
            <v>42-06-01-00-4309</v>
          </cell>
          <cell r="M4317" t="str">
            <v>CPU Pentium INSIDE Horizontal Blanca</v>
          </cell>
          <cell r="O4317" t="str">
            <v>EQUIPOS COMPUTACIONALES Y PERIFÉRICOS</v>
          </cell>
          <cell r="P4317">
            <v>70000</v>
          </cell>
          <cell r="T4317" t="str">
            <v>Malo</v>
          </cell>
          <cell r="U4317" t="str">
            <v>N/T</v>
          </cell>
        </row>
        <row r="4318">
          <cell r="J4318" t="str">
            <v>42-06-01-00-4310</v>
          </cell>
          <cell r="K4318" t="str">
            <v>42-1451</v>
          </cell>
          <cell r="L4318" t="str">
            <v>42-06-01-00-4310</v>
          </cell>
          <cell r="M4318" t="str">
            <v>CPU Intel Inside Horizontal Blanca</v>
          </cell>
          <cell r="O4318" t="str">
            <v>EQUIPOS COMPUTACIONALES Y PERIFÉRICOS</v>
          </cell>
          <cell r="P4318">
            <v>70000</v>
          </cell>
          <cell r="T4318" t="str">
            <v>Malo</v>
          </cell>
          <cell r="U4318" t="str">
            <v>N/T</v>
          </cell>
        </row>
        <row r="4319">
          <cell r="J4319" t="str">
            <v>42-06-01-00-4311</v>
          </cell>
          <cell r="K4319" t="str">
            <v>42-1780</v>
          </cell>
          <cell r="L4319" t="str">
            <v>42-06-01-00-4311</v>
          </cell>
          <cell r="M4319" t="str">
            <v>CPU Intel Inside Horizontal Blanca ()</v>
          </cell>
          <cell r="O4319" t="str">
            <v>EQUIPOS COMPUTACIONALES Y PERIFÉRICOS</v>
          </cell>
          <cell r="P4319">
            <v>70000</v>
          </cell>
          <cell r="T4319" t="str">
            <v>Malo</v>
          </cell>
          <cell r="U4319" t="str">
            <v>N/T</v>
          </cell>
        </row>
        <row r="4320">
          <cell r="J4320" t="str">
            <v>42-06-01-00-4312</v>
          </cell>
          <cell r="K4320" t="str">
            <v>42-2329</v>
          </cell>
          <cell r="L4320" t="str">
            <v>42-06-01-00-4312</v>
          </cell>
          <cell r="M4320" t="str">
            <v>CPU Pentium 4 Horizontal Blanco ()</v>
          </cell>
          <cell r="O4320" t="str">
            <v>EQUIPOS COMPUTACIONALES Y PERIFÉRICOS</v>
          </cell>
          <cell r="P4320">
            <v>70000</v>
          </cell>
          <cell r="T4320" t="str">
            <v>Malo</v>
          </cell>
          <cell r="U4320" t="str">
            <v>N/T</v>
          </cell>
        </row>
        <row r="4321">
          <cell r="J4321" t="str">
            <v>42-05-02-05-4313</v>
          </cell>
          <cell r="K4321" t="str">
            <v>42-142</v>
          </cell>
          <cell r="L4321" t="str">
            <v>42-05-02-05-4313</v>
          </cell>
          <cell r="M4321" t="str">
            <v>Estabilizador de Tension Varias Salidas</v>
          </cell>
          <cell r="O4321" t="str">
            <v>EQUIPOS DE SEGURIDAD</v>
          </cell>
          <cell r="P4321">
            <v>25000</v>
          </cell>
          <cell r="T4321" t="str">
            <v>Malo</v>
          </cell>
          <cell r="U4321" t="str">
            <v>N/T</v>
          </cell>
        </row>
        <row r="4322">
          <cell r="J4322" t="str">
            <v>42-06-01-00-4314</v>
          </cell>
          <cell r="K4322" t="str">
            <v>42-2616b</v>
          </cell>
          <cell r="L4322" t="str">
            <v>42-06-01-00-4314</v>
          </cell>
          <cell r="M4322" t="str">
            <v>CPU Intel Celeron Horizontal Blanca ()</v>
          </cell>
          <cell r="O4322" t="str">
            <v>EQUIPOS COMPUTACIONALES Y PERIFÉRICOS</v>
          </cell>
          <cell r="P4322">
            <v>70000</v>
          </cell>
          <cell r="T4322" t="str">
            <v>Malo</v>
          </cell>
          <cell r="U4322" t="str">
            <v>N/T</v>
          </cell>
        </row>
        <row r="4323">
          <cell r="J4323" t="str">
            <v>42-05-02-01-4315</v>
          </cell>
          <cell r="L4323" t="str">
            <v>42-05-02-01-4315</v>
          </cell>
          <cell r="M4323" t="str">
            <v>Parte de Catre Clinico Mal Estado</v>
          </cell>
          <cell r="O4323" t="str">
            <v>EQUIPOS CLINICOS</v>
          </cell>
          <cell r="P4323">
            <v>50000</v>
          </cell>
          <cell r="T4323" t="str">
            <v>Malo</v>
          </cell>
          <cell r="U4323" t="str">
            <v>N/T</v>
          </cell>
        </row>
        <row r="4324">
          <cell r="J4324" t="str">
            <v>42-04-07-00-4316</v>
          </cell>
          <cell r="L4324" t="str">
            <v>42-04-07-00-4316</v>
          </cell>
          <cell r="M4324" t="str">
            <v>Basurero Metalico con Pedal y Tapa ALUM</v>
          </cell>
          <cell r="O4324" t="str">
            <v>OTROS</v>
          </cell>
          <cell r="P4324">
            <v>8000</v>
          </cell>
          <cell r="T4324" t="str">
            <v>Malo</v>
          </cell>
          <cell r="U4324" t="str">
            <v>N/T</v>
          </cell>
        </row>
        <row r="4325">
          <cell r="J4325" t="str">
            <v>42-05-02-01-4317</v>
          </cell>
          <cell r="L4325" t="str">
            <v>42-05-02-01-4317</v>
          </cell>
          <cell r="M4325" t="str">
            <v>Escabel Mixto 2 Peldaños Blanco</v>
          </cell>
          <cell r="O4325" t="str">
            <v>EQUIPOS CLINICOS</v>
          </cell>
          <cell r="P4325">
            <v>8000</v>
          </cell>
          <cell r="T4325" t="str">
            <v>Malo</v>
          </cell>
          <cell r="U4325" t="str">
            <v>N/T</v>
          </cell>
        </row>
        <row r="4326">
          <cell r="J4326" t="str">
            <v>42-04-02-00-4318</v>
          </cell>
          <cell r="L4326" t="str">
            <v>42-04-02-00-4318</v>
          </cell>
          <cell r="M4326" t="str">
            <v>Silla Madera Ploma</v>
          </cell>
          <cell r="O4326" t="str">
            <v>SILLAS</v>
          </cell>
          <cell r="P4326">
            <v>5000</v>
          </cell>
          <cell r="T4326" t="str">
            <v>Malo</v>
          </cell>
          <cell r="U4326" t="str">
            <v>N/T</v>
          </cell>
        </row>
        <row r="4327">
          <cell r="J4327" t="str">
            <v>42-04-02-00-4319</v>
          </cell>
          <cell r="L4327" t="str">
            <v>42-04-02-00-4319</v>
          </cell>
          <cell r="M4327" t="str">
            <v>Silla Madera Blanca</v>
          </cell>
          <cell r="O4327" t="str">
            <v>SILLAS</v>
          </cell>
          <cell r="P4327">
            <v>5000</v>
          </cell>
          <cell r="T4327" t="str">
            <v>Malo</v>
          </cell>
          <cell r="U4327" t="str">
            <v>N/T</v>
          </cell>
        </row>
        <row r="4328">
          <cell r="J4328" t="str">
            <v>42-04-07-00-4320</v>
          </cell>
          <cell r="L4328" t="str">
            <v>42-04-07-00-4320</v>
          </cell>
          <cell r="M4328" t="str">
            <v>Porta Toallas Tork</v>
          </cell>
          <cell r="O4328" t="str">
            <v>OTROS</v>
          </cell>
          <cell r="P4328">
            <v>5000</v>
          </cell>
          <cell r="T4328" t="str">
            <v>Malo</v>
          </cell>
          <cell r="U4328" t="str">
            <v>N/T</v>
          </cell>
        </row>
        <row r="4329">
          <cell r="J4329" t="str">
            <v>42-05-02-01-4321</v>
          </cell>
          <cell r="L4329" t="str">
            <v>42-05-02-01-4321</v>
          </cell>
          <cell r="M4329" t="str">
            <v xml:space="preserve">Silla De Ruedas Standard Medicina  Negra </v>
          </cell>
          <cell r="O4329" t="str">
            <v>EQUIPOS CLINICOS</v>
          </cell>
          <cell r="P4329">
            <v>20000</v>
          </cell>
          <cell r="T4329" t="str">
            <v>Malo</v>
          </cell>
          <cell r="U4329" t="str">
            <v>N/T</v>
          </cell>
        </row>
        <row r="4330">
          <cell r="J4330" t="str">
            <v>42-04-07-00-4322</v>
          </cell>
          <cell r="L4330" t="str">
            <v>42-04-07-00-4322</v>
          </cell>
          <cell r="M4330" t="str">
            <v>Quemador Petroleo Caldera Nº 2 NS 02085000459</v>
          </cell>
          <cell r="O4330" t="str">
            <v>OTROS</v>
          </cell>
          <cell r="P4330">
            <v>1000000</v>
          </cell>
          <cell r="T4330" t="str">
            <v>Malo</v>
          </cell>
          <cell r="U4330" t="str">
            <v>N/T</v>
          </cell>
        </row>
        <row r="4331">
          <cell r="J4331" t="str">
            <v>42-04-07-00-4323</v>
          </cell>
          <cell r="L4331" t="str">
            <v>42-04-07-00-4323</v>
          </cell>
          <cell r="M4331" t="str">
            <v>Parte Estanque De Agua AUTOCLAVE</v>
          </cell>
          <cell r="O4331" t="str">
            <v>OTROS</v>
          </cell>
          <cell r="P4331">
            <v>6000</v>
          </cell>
          <cell r="T4331" t="str">
            <v>Malo</v>
          </cell>
          <cell r="U4331" t="str">
            <v>N/T</v>
          </cell>
        </row>
        <row r="4332">
          <cell r="J4332" t="str">
            <v>42-04-07-00-4324</v>
          </cell>
          <cell r="L4332" t="str">
            <v>42-04-07-00-4324</v>
          </cell>
          <cell r="M4332" t="str">
            <v>Extractor Aire AEROLIT</v>
          </cell>
          <cell r="O4332" t="str">
            <v>OTROS</v>
          </cell>
          <cell r="P4332">
            <v>25000</v>
          </cell>
          <cell r="T4332" t="str">
            <v>Malo</v>
          </cell>
          <cell r="U4332" t="str">
            <v>N/T</v>
          </cell>
        </row>
        <row r="4333">
          <cell r="J4333" t="str">
            <v>FN-05-02-01-4325</v>
          </cell>
          <cell r="L4333" t="str">
            <v>FN-05-02-01-4325</v>
          </cell>
          <cell r="M4333" t="str">
            <v>CAJAS INSUMOS PARA ENFERMERIA Y MEDICINA</v>
          </cell>
          <cell r="O4333" t="str">
            <v>EQUIPOS CLINICOS FUNGIBLE / NOMINABLE</v>
          </cell>
          <cell r="P4333">
            <v>9900</v>
          </cell>
          <cell r="T4333" t="str">
            <v>Bueno</v>
          </cell>
          <cell r="U4333" t="str">
            <v>N/T</v>
          </cell>
        </row>
        <row r="4334">
          <cell r="J4334" t="str">
            <v>FN-04-07-00-4326</v>
          </cell>
          <cell r="L4334" t="str">
            <v>FN-04-07-00-4326</v>
          </cell>
          <cell r="M4334" t="str">
            <v>Pasta MURO  (BIN) 20 KG Tajamar</v>
          </cell>
          <cell r="O4334" t="str">
            <v>OTROS FUNGIBLE / NOMINABLE</v>
          </cell>
          <cell r="P4334">
            <v>13000</v>
          </cell>
          <cell r="T4334" t="str">
            <v>BUENO</v>
          </cell>
          <cell r="U4334" t="str">
            <v>TAJAMAR</v>
          </cell>
        </row>
        <row r="4335">
          <cell r="J4335" t="str">
            <v>42-04-07-00-4327</v>
          </cell>
          <cell r="L4335" t="str">
            <v>42-04-07-00-4327</v>
          </cell>
          <cell r="M4335" t="str">
            <v>Puerta Terciado Color Crema</v>
          </cell>
          <cell r="O4335" t="str">
            <v>OTROS</v>
          </cell>
          <cell r="P4335">
            <v>15000</v>
          </cell>
          <cell r="T4335" t="str">
            <v>Malo</v>
          </cell>
          <cell r="U4335" t="str">
            <v>N/T</v>
          </cell>
        </row>
        <row r="4336">
          <cell r="J4336" t="str">
            <v>42-04-07-00-4328</v>
          </cell>
          <cell r="L4336" t="str">
            <v>42-04-07-00-4328</v>
          </cell>
          <cell r="M4336" t="str">
            <v>Puerta Madera 3/4 Cuerpo y Vidrio Color Gris</v>
          </cell>
          <cell r="O4336" t="str">
            <v>OTROS</v>
          </cell>
          <cell r="P4336">
            <v>19000</v>
          </cell>
          <cell r="T4336" t="str">
            <v>Malo</v>
          </cell>
          <cell r="U4336" t="str">
            <v>N/T</v>
          </cell>
        </row>
        <row r="4337">
          <cell r="J4337" t="str">
            <v>42-06-01-00-4329</v>
          </cell>
          <cell r="L4337" t="str">
            <v>42-06-01-00-4329</v>
          </cell>
          <cell r="M4337" t="str">
            <v>CPU Optiplex Vertical Color Blanco</v>
          </cell>
          <cell r="O4337" t="str">
            <v>EQUIPOS COMPUTACIONALES Y PERIFÉRICOS</v>
          </cell>
          <cell r="P4337">
            <v>50000</v>
          </cell>
          <cell r="T4337" t="str">
            <v>Malo</v>
          </cell>
          <cell r="U4337" t="str">
            <v>OPTIPLEX</v>
          </cell>
        </row>
        <row r="4338">
          <cell r="J4338" t="str">
            <v>42-06-01-00-4330</v>
          </cell>
          <cell r="L4338" t="str">
            <v>42-06-01-00-4330</v>
          </cell>
          <cell r="M4338" t="str">
            <v>Teclado Convencional Marca DELL</v>
          </cell>
          <cell r="O4338" t="str">
            <v>EQUIPOS COMPUTACIONALES Y PERIFÉRICOS</v>
          </cell>
          <cell r="P4338">
            <v>2000</v>
          </cell>
          <cell r="T4338" t="str">
            <v>Malo</v>
          </cell>
          <cell r="U4338" t="str">
            <v>DELL</v>
          </cell>
        </row>
        <row r="4339">
          <cell r="J4339" t="str">
            <v>42-06-01-00-4331</v>
          </cell>
          <cell r="L4339" t="str">
            <v>42-06-01-00-4331</v>
          </cell>
          <cell r="M4339" t="str">
            <v>CPU Vertical Negro Marca DELL Intel Inside</v>
          </cell>
          <cell r="O4339" t="str">
            <v>EQUIPOS COMPUTACIONALES Y PERIFÉRICOS</v>
          </cell>
          <cell r="P4339">
            <v>70000</v>
          </cell>
          <cell r="T4339" t="str">
            <v>Malo</v>
          </cell>
          <cell r="U4339" t="str">
            <v>DELL</v>
          </cell>
        </row>
        <row r="4340">
          <cell r="J4340" t="str">
            <v>42-06-01-00-4332</v>
          </cell>
          <cell r="L4340" t="str">
            <v>42-06-01-00-4332</v>
          </cell>
          <cell r="M4340" t="str">
            <v>Pantalla Convencional CRT Marca DELL color Negro</v>
          </cell>
          <cell r="O4340" t="str">
            <v>EQUIPOS COMPUTACIONALES Y PERIFÉRICOS</v>
          </cell>
          <cell r="P4340">
            <v>20000</v>
          </cell>
          <cell r="T4340" t="str">
            <v>Malo</v>
          </cell>
          <cell r="U4340" t="str">
            <v>DELL</v>
          </cell>
        </row>
        <row r="4341">
          <cell r="J4341" t="str">
            <v>42-04-07-00-4333</v>
          </cell>
          <cell r="L4341" t="str">
            <v>42-04-07-00-4333</v>
          </cell>
          <cell r="M4341" t="str">
            <v xml:space="preserve">Maquina De Cocer Marca LADA </v>
          </cell>
          <cell r="O4341" t="str">
            <v>OTROS</v>
          </cell>
          <cell r="P4341">
            <v>50000</v>
          </cell>
          <cell r="T4341" t="str">
            <v>Malo</v>
          </cell>
          <cell r="U4341" t="str">
            <v>LADA</v>
          </cell>
        </row>
        <row r="4342">
          <cell r="J4342" t="str">
            <v>42-05-02-01-4334</v>
          </cell>
          <cell r="L4342" t="str">
            <v>42-05-02-01-4334</v>
          </cell>
          <cell r="M4342" t="str">
            <v>Caja Portatil Oxigeno Campanion Auxilio Maltes</v>
          </cell>
          <cell r="O4342" t="str">
            <v>EQUIPOS CLINICOS</v>
          </cell>
          <cell r="P4342">
            <v>32000</v>
          </cell>
          <cell r="T4342" t="str">
            <v>Malo</v>
          </cell>
          <cell r="U4342" t="str">
            <v>N/T</v>
          </cell>
        </row>
        <row r="4343">
          <cell r="J4343" t="str">
            <v>42-04-07-00-4335</v>
          </cell>
          <cell r="L4343" t="str">
            <v>42-04-07-00-4335</v>
          </cell>
          <cell r="M4343" t="str">
            <v>Rollo Intalaciones Sanitarias y Otros Plastico Blanco</v>
          </cell>
          <cell r="O4343" t="str">
            <v>OTROS</v>
          </cell>
          <cell r="P4343">
            <v>35000</v>
          </cell>
          <cell r="T4343" t="str">
            <v>Malo</v>
          </cell>
          <cell r="U4343" t="str">
            <v>N/T</v>
          </cell>
        </row>
        <row r="4344">
          <cell r="J4344" t="str">
            <v>42-04-07-00-4336</v>
          </cell>
          <cell r="L4344" t="str">
            <v>42-04-07-00-4336</v>
          </cell>
          <cell r="M4344" t="str">
            <v>Carro Metalico Porta Oxigenos</v>
          </cell>
          <cell r="O4344" t="str">
            <v>OTROS</v>
          </cell>
          <cell r="P4344">
            <v>15000</v>
          </cell>
          <cell r="T4344" t="str">
            <v>Malo</v>
          </cell>
          <cell r="U4344" t="str">
            <v>N/T</v>
          </cell>
        </row>
        <row r="4345">
          <cell r="J4345" t="str">
            <v>42-04-02-00-4337</v>
          </cell>
          <cell r="L4345" t="str">
            <v>42-04-02-00-4337</v>
          </cell>
          <cell r="M4345" t="str">
            <v>Parte Silla Computación Azul</v>
          </cell>
          <cell r="O4345" t="str">
            <v>SILLAS</v>
          </cell>
          <cell r="P4345">
            <v>4000</v>
          </cell>
          <cell r="T4345" t="str">
            <v>Malo</v>
          </cell>
          <cell r="U4345" t="str">
            <v>N/T</v>
          </cell>
        </row>
        <row r="4346">
          <cell r="J4346" t="str">
            <v>42-04-02-00-4338</v>
          </cell>
          <cell r="L4346" t="str">
            <v>42-04-02-00-4338</v>
          </cell>
          <cell r="M4346" t="str">
            <v>Parte Silla Computación Gris</v>
          </cell>
          <cell r="O4346" t="str">
            <v>SILLAS</v>
          </cell>
          <cell r="P4346">
            <v>4000</v>
          </cell>
          <cell r="T4346" t="str">
            <v>Malo</v>
          </cell>
          <cell r="U4346" t="str">
            <v>N/T</v>
          </cell>
        </row>
        <row r="4347">
          <cell r="J4347" t="str">
            <v>42-04-07-00-4339</v>
          </cell>
          <cell r="L4347" t="str">
            <v>42-04-07-00-4339</v>
          </cell>
          <cell r="M4347" t="str">
            <v>Fuenton Lavamanos Loza (De Instalación)</v>
          </cell>
          <cell r="O4347" t="str">
            <v>OTROS</v>
          </cell>
          <cell r="P4347">
            <v>3500</v>
          </cell>
          <cell r="T4347" t="str">
            <v>Malo</v>
          </cell>
          <cell r="U4347" t="str">
            <v>N/T</v>
          </cell>
        </row>
        <row r="4348">
          <cell r="J4348" t="str">
            <v>42-04-07-00-4340</v>
          </cell>
          <cell r="L4348" t="str">
            <v>42-04-07-00-4340</v>
          </cell>
          <cell r="M4348" t="str">
            <v xml:space="preserve">Puerta Aluminio Medio Cuerpo VIDRIO </v>
          </cell>
          <cell r="O4348" t="str">
            <v>OTROS</v>
          </cell>
          <cell r="P4348">
            <v>20000</v>
          </cell>
          <cell r="T4348" t="str">
            <v>Malo</v>
          </cell>
          <cell r="U4348" t="str">
            <v>N/T</v>
          </cell>
        </row>
        <row r="4349">
          <cell r="J4349" t="str">
            <v>FN-04-07-00-4341</v>
          </cell>
          <cell r="L4349" t="str">
            <v>FN-04-07-00-4341</v>
          </cell>
          <cell r="M4349" t="str">
            <v>Rejilla Metalica De Protección</v>
          </cell>
          <cell r="O4349" t="str">
            <v>OTROS FUNGIBLE / NOMINABLE</v>
          </cell>
          <cell r="P4349">
            <v>9000</v>
          </cell>
          <cell r="T4349" t="str">
            <v>Malo</v>
          </cell>
          <cell r="U4349" t="str">
            <v>N/T</v>
          </cell>
        </row>
        <row r="4350">
          <cell r="J4350" t="str">
            <v>42-05-02-06-4342</v>
          </cell>
          <cell r="L4350" t="str">
            <v>42-05-02-06-4342</v>
          </cell>
          <cell r="M4350" t="str">
            <v xml:space="preserve">Motor Bombas De Caldera </v>
          </cell>
          <cell r="O4350" t="str">
            <v>HERRAMIENTAS</v>
          </cell>
          <cell r="P4350">
            <v>90000</v>
          </cell>
          <cell r="T4350" t="str">
            <v>Malo</v>
          </cell>
          <cell r="U4350" t="str">
            <v>N/T</v>
          </cell>
        </row>
        <row r="4351">
          <cell r="J4351" t="str">
            <v>42-04-07-00-4343</v>
          </cell>
          <cell r="L4351" t="str">
            <v>42-04-07-00-4343</v>
          </cell>
          <cell r="M4351" t="str">
            <v>Juego Marqueza Madera Color Miel</v>
          </cell>
          <cell r="O4351" t="str">
            <v>OTROS</v>
          </cell>
          <cell r="P4351">
            <v>45000</v>
          </cell>
          <cell r="T4351" t="str">
            <v>Malo</v>
          </cell>
          <cell r="U4351" t="str">
            <v>N/T</v>
          </cell>
        </row>
        <row r="4352">
          <cell r="J4352" t="str">
            <v>FN-04-07-00-4344</v>
          </cell>
          <cell r="L4352" t="str">
            <v>FN-04-07-00-4344</v>
          </cell>
          <cell r="M4352" t="str">
            <v>Cajones De Muebles en Melamina Color Blanco</v>
          </cell>
          <cell r="O4352" t="str">
            <v>OTROS FUNGIBLE / NOMINABLE</v>
          </cell>
          <cell r="P4352">
            <v>5000</v>
          </cell>
          <cell r="T4352" t="str">
            <v>Malo</v>
          </cell>
          <cell r="U4352" t="str">
            <v>N/T</v>
          </cell>
        </row>
        <row r="4353">
          <cell r="J4353" t="str">
            <v>42-04-07-00-4345</v>
          </cell>
          <cell r="L4353" t="str">
            <v>42-04-07-00-4345</v>
          </cell>
          <cell r="M4353" t="str">
            <v xml:space="preserve">Colchon Esponja 1 Plaza </v>
          </cell>
          <cell r="O4353" t="str">
            <v>OTROS</v>
          </cell>
          <cell r="P4353">
            <v>8000</v>
          </cell>
          <cell r="T4353" t="str">
            <v>Malo</v>
          </cell>
          <cell r="U4353" t="str">
            <v>N/T</v>
          </cell>
        </row>
        <row r="4354">
          <cell r="J4354" t="str">
            <v>42-05-02-01-4346</v>
          </cell>
          <cell r="L4354" t="str">
            <v>42-05-02-01-4346</v>
          </cell>
          <cell r="M4354" t="str">
            <v>Porta Suero Metalico 3 Ruedas</v>
          </cell>
          <cell r="O4354" t="str">
            <v>EQUIPOS CLINICOS</v>
          </cell>
          <cell r="P4354">
            <v>12000</v>
          </cell>
          <cell r="T4354" t="str">
            <v>Malo</v>
          </cell>
          <cell r="U4354" t="str">
            <v>N/T</v>
          </cell>
        </row>
        <row r="4355">
          <cell r="J4355" t="str">
            <v>42-04-07-00-4347</v>
          </cell>
          <cell r="L4355" t="str">
            <v>42-04-07-00-4347</v>
          </cell>
          <cell r="M4355" t="str">
            <v>Pedestal Lampara mal estado</v>
          </cell>
          <cell r="O4355" t="str">
            <v>OTROS</v>
          </cell>
          <cell r="P4355">
            <v>4000</v>
          </cell>
          <cell r="T4355" t="str">
            <v>Malo</v>
          </cell>
          <cell r="U4355" t="str">
            <v>N/T</v>
          </cell>
        </row>
        <row r="4356">
          <cell r="J4356" t="str">
            <v>42-05-02-05-4348</v>
          </cell>
          <cell r="L4356" t="str">
            <v>42-05-02-05-4348</v>
          </cell>
          <cell r="M4356" t="str">
            <v>Caja Tablero Electrico</v>
          </cell>
          <cell r="O4356" t="str">
            <v>EQUIPOS DE SEGURIDAD</v>
          </cell>
          <cell r="P4356">
            <v>4000</v>
          </cell>
          <cell r="T4356" t="str">
            <v>Malo</v>
          </cell>
          <cell r="U4356" t="str">
            <v>N/T</v>
          </cell>
        </row>
        <row r="4357">
          <cell r="J4357" t="str">
            <v>42-05-02-05-4349</v>
          </cell>
          <cell r="L4357" t="str">
            <v>42-05-02-05-4349</v>
          </cell>
          <cell r="M4357" t="str">
            <v>Regulador De Voltaje Blanco (Laboratorio)</v>
          </cell>
          <cell r="O4357" t="str">
            <v>EQUIPOS DE SEGURIDAD</v>
          </cell>
          <cell r="P4357">
            <v>20000</v>
          </cell>
          <cell r="T4357" t="str">
            <v>Malo</v>
          </cell>
          <cell r="U4357" t="str">
            <v>N/T</v>
          </cell>
        </row>
        <row r="4358">
          <cell r="J4358" t="str">
            <v>42-05-02-05-4350</v>
          </cell>
          <cell r="L4358" t="str">
            <v>42-05-02-05-4350</v>
          </cell>
          <cell r="M4358" t="str">
            <v>Rollo Lana Mineral De Vidrio (Aislación)</v>
          </cell>
          <cell r="O4358" t="str">
            <v>EQUIPOS DE SEGURIDAD</v>
          </cell>
          <cell r="P4358">
            <v>7000</v>
          </cell>
          <cell r="T4358" t="str">
            <v>Malo</v>
          </cell>
          <cell r="U4358" t="str">
            <v>N/T</v>
          </cell>
        </row>
        <row r="4359">
          <cell r="J4359" t="str">
            <v>42-05-02-05-4351</v>
          </cell>
          <cell r="L4359" t="str">
            <v>42-05-02-05-4351</v>
          </cell>
          <cell r="M4359" t="str">
            <v>UPS OptiUps Enhanced Series 1000 CC</v>
          </cell>
          <cell r="O4359" t="str">
            <v>EQUIPOS DE SEGURIDAD</v>
          </cell>
          <cell r="P4359">
            <v>15000</v>
          </cell>
          <cell r="T4359" t="str">
            <v>Malo</v>
          </cell>
          <cell r="U4359" t="str">
            <v>N/T</v>
          </cell>
        </row>
        <row r="4360">
          <cell r="J4360" t="str">
            <v>42-06-01-00-4352</v>
          </cell>
          <cell r="L4360" t="str">
            <v>42-06-01-00-4352</v>
          </cell>
          <cell r="M4360" t="str">
            <v>CPU Intel Inside CRECIC Blanco</v>
          </cell>
          <cell r="O4360" t="str">
            <v>EQUIPOS COMPUTACIONALES Y PERIFÉRICOS</v>
          </cell>
          <cell r="P4360">
            <v>50000</v>
          </cell>
          <cell r="T4360" t="str">
            <v>Malo</v>
          </cell>
          <cell r="U4360" t="str">
            <v>CRECIC</v>
          </cell>
        </row>
        <row r="4361">
          <cell r="J4361" t="str">
            <v>42-06-01-00-4353</v>
          </cell>
          <cell r="L4361" t="str">
            <v>42-06-01-00-4353</v>
          </cell>
          <cell r="M4361" t="str">
            <v>CPU LANIX Genesis Intel Vertical</v>
          </cell>
          <cell r="O4361" t="str">
            <v>EQUIPOS COMPUTACIONALES Y PERIFÉRICOS</v>
          </cell>
          <cell r="P4361">
            <v>50000</v>
          </cell>
          <cell r="T4361" t="str">
            <v>Malo</v>
          </cell>
          <cell r="U4361" t="str">
            <v>LANIX</v>
          </cell>
        </row>
        <row r="4362">
          <cell r="J4362" t="str">
            <v>42-06-01-00-4354</v>
          </cell>
          <cell r="L4362" t="str">
            <v>42-06-01-00-4354</v>
          </cell>
          <cell r="M4362" t="str">
            <v>CPU Blanca 52X Max No Marca</v>
          </cell>
          <cell r="O4362" t="str">
            <v>EQUIPOS COMPUTACIONALES Y PERIFÉRICOS</v>
          </cell>
          <cell r="P4362">
            <v>50000</v>
          </cell>
          <cell r="T4362" t="str">
            <v>Malo</v>
          </cell>
          <cell r="U4362" t="str">
            <v>N/T</v>
          </cell>
        </row>
        <row r="4363">
          <cell r="J4363" t="str">
            <v>42-06-01-00-4355</v>
          </cell>
          <cell r="L4363" t="str">
            <v>42-06-01-00-4355</v>
          </cell>
          <cell r="M4363" t="str">
            <v>CPU CP Componente Pro Blanco</v>
          </cell>
          <cell r="O4363" t="str">
            <v>EQUIPOS COMPUTACIONALES Y PERIFÉRICOS</v>
          </cell>
          <cell r="P4363">
            <v>50000</v>
          </cell>
          <cell r="T4363" t="str">
            <v>Malo</v>
          </cell>
          <cell r="U4363" t="str">
            <v>CP</v>
          </cell>
        </row>
        <row r="4364">
          <cell r="J4364" t="str">
            <v>42-05-02-02-4356</v>
          </cell>
          <cell r="L4364" t="str">
            <v>42-05-02-02-4356</v>
          </cell>
          <cell r="M4364" t="str">
            <v>Tetera Aluminio Grande</v>
          </cell>
          <cell r="O4364" t="str">
            <v>EQUIPOS DE COCINA</v>
          </cell>
          <cell r="P4364">
            <v>3000</v>
          </cell>
          <cell r="T4364" t="str">
            <v>Malo</v>
          </cell>
          <cell r="U4364" t="str">
            <v>N/T</v>
          </cell>
        </row>
        <row r="4365">
          <cell r="J4365" t="str">
            <v>42-05-02-02-4357</v>
          </cell>
          <cell r="L4365" t="str">
            <v>42-05-02-02-4357</v>
          </cell>
          <cell r="M4365" t="str">
            <v>Olla Aluminio Grande</v>
          </cell>
          <cell r="O4365" t="str">
            <v>EQUIPOS DE COCINA</v>
          </cell>
          <cell r="P4365">
            <v>3000</v>
          </cell>
          <cell r="T4365" t="str">
            <v>Malo</v>
          </cell>
          <cell r="U4365" t="str">
            <v>N/T</v>
          </cell>
        </row>
        <row r="4366">
          <cell r="J4366" t="str">
            <v>42-05-02-02-4358</v>
          </cell>
          <cell r="L4366" t="str">
            <v>42-05-02-02-4358</v>
          </cell>
          <cell r="M4366" t="str">
            <v>Kit Licuadora y jarro En Mal Estado</v>
          </cell>
          <cell r="O4366" t="str">
            <v>EQUIPOS DE COCINA</v>
          </cell>
          <cell r="P4366">
            <v>3000</v>
          </cell>
          <cell r="T4366" t="str">
            <v>Malo</v>
          </cell>
          <cell r="U4366" t="str">
            <v>N/T</v>
          </cell>
        </row>
        <row r="4367">
          <cell r="J4367" t="str">
            <v>42-04-07-00-4359</v>
          </cell>
          <cell r="L4367" t="str">
            <v>42-04-07-00-4359</v>
          </cell>
          <cell r="M4367" t="str">
            <v>Estanque Agua Caliente 5000 Litros Caldera</v>
          </cell>
          <cell r="O4367" t="str">
            <v>OTROS</v>
          </cell>
          <cell r="P4367">
            <v>400000</v>
          </cell>
          <cell r="T4367" t="str">
            <v>Malo</v>
          </cell>
          <cell r="U4367" t="str">
            <v>N/T</v>
          </cell>
        </row>
        <row r="4368">
          <cell r="J4368" t="str">
            <v>42-04-07-00-4360</v>
          </cell>
          <cell r="L4368" t="str">
            <v>42-04-07-00-4360</v>
          </cell>
          <cell r="M4368" t="str">
            <v>Estanque Agua Fria Color Verde Aprox 3000 LTS Caldera</v>
          </cell>
          <cell r="O4368" t="str">
            <v>OTROS</v>
          </cell>
          <cell r="P4368">
            <v>200000</v>
          </cell>
          <cell r="T4368" t="str">
            <v>Malo</v>
          </cell>
          <cell r="U4368" t="str">
            <v>N/T</v>
          </cell>
        </row>
        <row r="4369">
          <cell r="J4369" t="str">
            <v>42-04-07-00-4361</v>
          </cell>
          <cell r="L4369" t="str">
            <v>42-04-07-00-4361</v>
          </cell>
          <cell r="M4369" t="str">
            <v>Estanque Agua Caliente Verde Aprox 3000 LTS Caldera</v>
          </cell>
          <cell r="O4369" t="str">
            <v>OTROS</v>
          </cell>
          <cell r="P4369">
            <v>200000</v>
          </cell>
          <cell r="T4369" t="str">
            <v>Malo</v>
          </cell>
          <cell r="U4369" t="str">
            <v>N/T</v>
          </cell>
        </row>
        <row r="4370">
          <cell r="J4370" t="str">
            <v>42-04-07-00-4362</v>
          </cell>
          <cell r="L4370" t="str">
            <v>42-04-07-00-4362</v>
          </cell>
          <cell r="M4370" t="str">
            <v>Cerpentin Metalico Estanque Agua Caldera</v>
          </cell>
          <cell r="O4370" t="str">
            <v>OTROS</v>
          </cell>
          <cell r="P4370">
            <v>50000</v>
          </cell>
          <cell r="T4370" t="str">
            <v>Malo</v>
          </cell>
          <cell r="U4370" t="str">
            <v>N/T</v>
          </cell>
        </row>
        <row r="4371">
          <cell r="J4371" t="str">
            <v>42-04-07-00-4363</v>
          </cell>
          <cell r="L4371" t="str">
            <v>42-04-07-00-4363</v>
          </cell>
          <cell r="M4371" t="str">
            <v>Caldera A Leña Color Amarillo (Excaldera)</v>
          </cell>
          <cell r="O4371" t="str">
            <v>OTROS</v>
          </cell>
          <cell r="P4371">
            <v>900000</v>
          </cell>
          <cell r="T4371" t="str">
            <v>Malo</v>
          </cell>
          <cell r="U4371" t="str">
            <v>N/T</v>
          </cell>
        </row>
        <row r="4372">
          <cell r="J4372" t="str">
            <v>42-04-07-00-4364</v>
          </cell>
          <cell r="L4372" t="str">
            <v>42-04-07-00-4364</v>
          </cell>
          <cell r="M4372" t="str">
            <v>Quemador De Petroleo Caldera con Soportes</v>
          </cell>
          <cell r="O4372" t="str">
            <v>OTROS</v>
          </cell>
          <cell r="P4372">
            <v>500000</v>
          </cell>
          <cell r="T4372" t="str">
            <v>Malo</v>
          </cell>
          <cell r="U4372" t="str">
            <v>N/T</v>
          </cell>
        </row>
        <row r="4373">
          <cell r="J4373" t="str">
            <v>42-04-07-00-4365</v>
          </cell>
          <cell r="L4373" t="str">
            <v>42-04-07-00-4365</v>
          </cell>
          <cell r="M4373" t="str">
            <v>Radiador Angosto Instalación Antigua Calefacción</v>
          </cell>
          <cell r="O4373" t="str">
            <v>OTROS</v>
          </cell>
          <cell r="P4373">
            <v>5000</v>
          </cell>
          <cell r="T4373" t="str">
            <v>Malo</v>
          </cell>
          <cell r="U4373" t="str">
            <v>N/T</v>
          </cell>
        </row>
        <row r="4374">
          <cell r="J4374" t="str">
            <v>FN-04-07-00-4366</v>
          </cell>
          <cell r="L4374" t="str">
            <v>FN-04-07-00-4366</v>
          </cell>
          <cell r="M4374" t="str">
            <v>Radiador Ancho Instalación Antigua Calefacción Color Blanco</v>
          </cell>
          <cell r="O4374" t="str">
            <v>OTROS FUNGIBLE / NOMINABLE</v>
          </cell>
          <cell r="P4374">
            <v>8000</v>
          </cell>
          <cell r="T4374" t="str">
            <v>Malo</v>
          </cell>
          <cell r="U4374" t="str">
            <v>N/T</v>
          </cell>
        </row>
        <row r="4375">
          <cell r="J4375" t="str">
            <v>42-05-02-02-4367</v>
          </cell>
          <cell r="L4375" t="str">
            <v>42-05-02-02-4367</v>
          </cell>
          <cell r="M4375" t="str">
            <v>Lavaplatos Aluminio Doble en Mal Estado</v>
          </cell>
          <cell r="O4375" t="str">
            <v>EQUIPOS DE COCINA</v>
          </cell>
          <cell r="P4375">
            <v>12000</v>
          </cell>
          <cell r="T4375" t="str">
            <v>Malo</v>
          </cell>
          <cell r="U4375" t="str">
            <v>N/T</v>
          </cell>
        </row>
        <row r="4376">
          <cell r="J4376" t="str">
            <v>42-05-02-01-4368</v>
          </cell>
          <cell r="L4376" t="str">
            <v>42-05-02-01-4368</v>
          </cell>
          <cell r="M4376" t="str">
            <v>Camilla Metalica Con Soporte lateral de Madera Color Blanco</v>
          </cell>
          <cell r="O4376" t="str">
            <v>EQUIPOS CLINICOS</v>
          </cell>
          <cell r="P4376">
            <v>10000</v>
          </cell>
          <cell r="T4376" t="str">
            <v>Malo</v>
          </cell>
          <cell r="U4376" t="str">
            <v>N/T</v>
          </cell>
        </row>
        <row r="4377">
          <cell r="J4377" t="str">
            <v>42-05-02-06-4369</v>
          </cell>
          <cell r="L4377" t="str">
            <v>42-05-02-06-4369</v>
          </cell>
          <cell r="M4377" t="str">
            <v>Carro Para Transporte Color Plomo 2 Ruedas Carretilla (Hechizo - Dos Porta Oxigeno)</v>
          </cell>
          <cell r="N4377" t="str">
            <v>Bodega Farmacia</v>
          </cell>
          <cell r="O4377" t="str">
            <v>HERRAMIENTAS</v>
          </cell>
          <cell r="P4377">
            <v>25000</v>
          </cell>
          <cell r="T4377" t="str">
            <v>Bueno</v>
          </cell>
          <cell r="U4377" t="str">
            <v>N/T</v>
          </cell>
        </row>
        <row r="4378">
          <cell r="J4378" t="str">
            <v>42-05-01-01-4370</v>
          </cell>
          <cell r="L4378" t="str">
            <v>42-05-01-01-4370</v>
          </cell>
          <cell r="M4378" t="str">
            <v>Citòfono/ telefono marca Nortel Network, Modelo 7000</v>
          </cell>
          <cell r="O4378" t="str">
            <v>EQUIPO DE OFICINA</v>
          </cell>
          <cell r="P4378">
            <v>36200</v>
          </cell>
          <cell r="T4378" t="str">
            <v>Bueno</v>
          </cell>
          <cell r="U4378" t="str">
            <v>Nortel Network</v>
          </cell>
        </row>
        <row r="4379">
          <cell r="J4379" t="str">
            <v>42-05-02-01-4371</v>
          </cell>
          <cell r="L4379" t="str">
            <v>42-05-02-01-4371</v>
          </cell>
          <cell r="M4379" t="str">
            <v>Esfingomanometro de Mercurio Portatil con Caja Gris</v>
          </cell>
          <cell r="O4379" t="str">
            <v>EQUIPOS CLINICOS</v>
          </cell>
          <cell r="P4379">
            <v>16500</v>
          </cell>
          <cell r="T4379" t="str">
            <v>Bueno</v>
          </cell>
          <cell r="U4379" t="str">
            <v>N/T</v>
          </cell>
        </row>
        <row r="4380">
          <cell r="J4380" t="str">
            <v>42-05-02-01-4372</v>
          </cell>
          <cell r="L4380" t="str">
            <v>42-05-02-01-4372</v>
          </cell>
          <cell r="M4380" t="str">
            <v>Esfingomanometro de Mercurio Portatil con Caja Azul</v>
          </cell>
          <cell r="O4380" t="str">
            <v>EQUIPOS CLINICOS</v>
          </cell>
          <cell r="P4380">
            <v>16500</v>
          </cell>
          <cell r="T4380" t="str">
            <v>Bueno</v>
          </cell>
          <cell r="U4380" t="str">
            <v>N/T</v>
          </cell>
        </row>
        <row r="4381">
          <cell r="J4381" t="str">
            <v>42-04-07-00-4373</v>
          </cell>
          <cell r="L4381" t="str">
            <v>42-04-07-00-4373</v>
          </cell>
          <cell r="M4381" t="str">
            <v>Velador Clinico con Mesa Desplegable / Color Crema y Verde</v>
          </cell>
          <cell r="O4381" t="str">
            <v>OTROS</v>
          </cell>
          <cell r="P4381">
            <v>16000</v>
          </cell>
          <cell r="T4381" t="str">
            <v>Bueno</v>
          </cell>
          <cell r="U4381" t="str">
            <v>N/T</v>
          </cell>
        </row>
        <row r="4382">
          <cell r="J4382" t="str">
            <v>NN-06-01-00-4374</v>
          </cell>
          <cell r="L4382" t="str">
            <v>NN-06-01-00-4374</v>
          </cell>
          <cell r="M4382" t="str">
            <v>Impresora KYOCERA FS - 1320DN SERIE Q5V2203844</v>
          </cell>
          <cell r="N4382" t="str">
            <v>EQ. EN ARRIENDO</v>
          </cell>
          <cell r="O4382" t="str">
            <v>EQUIPOS COMPUTACIONALES Y PERIFÉRICOS EN ARRIENDO</v>
          </cell>
          <cell r="P4382">
            <v>291550</v>
          </cell>
          <cell r="T4382" t="str">
            <v>Bueno</v>
          </cell>
          <cell r="U4382" t="str">
            <v>KYOCERA</v>
          </cell>
        </row>
        <row r="4383">
          <cell r="J4383" t="str">
            <v>NN-06-01-00-4375</v>
          </cell>
          <cell r="L4383" t="str">
            <v>NN-06-01-00-4375</v>
          </cell>
          <cell r="M4383" t="str">
            <v>Impresora KYOCERA FS - 1320DN SERIE Q5V2203861</v>
          </cell>
          <cell r="N4383" t="str">
            <v>EQ. EN ARRIENDO</v>
          </cell>
          <cell r="O4383" t="str">
            <v>EQUIPOS COMPUTACIONALES Y PERIFÉRICOS EN ARRIENDO</v>
          </cell>
          <cell r="P4383">
            <v>291550</v>
          </cell>
          <cell r="T4383" t="str">
            <v>Bueno</v>
          </cell>
          <cell r="U4383" t="str">
            <v>KYOCERA</v>
          </cell>
        </row>
        <row r="4384">
          <cell r="J4384" t="str">
            <v>NN-06-01-00-4376</v>
          </cell>
          <cell r="L4384" t="str">
            <v>NN-06-01-00-4376</v>
          </cell>
          <cell r="M4384" t="str">
            <v>Impresora KYOCERA FS - 1320DN SERIE Q5V2203852</v>
          </cell>
          <cell r="N4384" t="str">
            <v>EQ. EN ARRIENDO</v>
          </cell>
          <cell r="O4384" t="str">
            <v>EQUIPOS COMPUTACIONALES Y PERIFÉRICOS EN ARRIENDO</v>
          </cell>
          <cell r="P4384">
            <v>291550</v>
          </cell>
          <cell r="T4384" t="str">
            <v>Bueno</v>
          </cell>
          <cell r="U4384" t="str">
            <v>KYOCERA</v>
          </cell>
        </row>
        <row r="4385">
          <cell r="J4385" t="str">
            <v>NN-06-01-00-4377</v>
          </cell>
          <cell r="L4385" t="str">
            <v>NN-06-01-00-4377</v>
          </cell>
          <cell r="M4385" t="str">
            <v>Impresora KYOCERA FS - 1320DN SERIE Q5V2203791</v>
          </cell>
          <cell r="N4385" t="str">
            <v>EQ. EN ARRIENDO</v>
          </cell>
          <cell r="O4385" t="str">
            <v>EQUIPOS COMPUTACIONALES Y PERIFÉRICOS EN ARRIENDO</v>
          </cell>
          <cell r="P4385">
            <v>291550</v>
          </cell>
          <cell r="T4385" t="str">
            <v>Bueno</v>
          </cell>
          <cell r="U4385" t="str">
            <v>KYOCERA</v>
          </cell>
        </row>
        <row r="4386">
          <cell r="J4386" t="str">
            <v>NN-06-01-00-4378</v>
          </cell>
          <cell r="L4386" t="str">
            <v>NN-06-01-00-4378</v>
          </cell>
          <cell r="M4386" t="str">
            <v>Impresora KYOCERA FS - 1320DN SERIE Q5V2203992</v>
          </cell>
          <cell r="N4386" t="str">
            <v>EQ. EN ARRIENDO</v>
          </cell>
          <cell r="O4386" t="str">
            <v>EQUIPOS COMPUTACIONALES Y PERIFÉRICOS EN ARRIENDO</v>
          </cell>
          <cell r="P4386">
            <v>291550</v>
          </cell>
          <cell r="T4386" t="str">
            <v>Bueno</v>
          </cell>
          <cell r="U4386" t="str">
            <v>KYOCERA</v>
          </cell>
        </row>
        <row r="4387">
          <cell r="J4387" t="str">
            <v>NN-06-01-00-4379</v>
          </cell>
          <cell r="L4387" t="str">
            <v>NN-06-01-00-4379</v>
          </cell>
          <cell r="M4387" t="str">
            <v>Impresora KYOCERA FS - 1320DN SERIE Q5V2203906</v>
          </cell>
          <cell r="N4387" t="str">
            <v>EQ. EN ARRIENDO</v>
          </cell>
          <cell r="O4387" t="str">
            <v>EQUIPOS COMPUTACIONALES Y PERIFÉRICOS EN ARRIENDO</v>
          </cell>
          <cell r="P4387">
            <v>291550</v>
          </cell>
          <cell r="T4387" t="str">
            <v>Bueno</v>
          </cell>
          <cell r="U4387" t="str">
            <v>KYOCERA</v>
          </cell>
        </row>
        <row r="4388">
          <cell r="J4388" t="str">
            <v>42-05-02-02-4380</v>
          </cell>
          <cell r="K4388" t="str">
            <v>42-840</v>
          </cell>
          <cell r="L4388" t="str">
            <v>42-05-02-02-4380</v>
          </cell>
          <cell r="M4388" t="str">
            <v>Cocina a Gas 4 Platos Mademsa</v>
          </cell>
          <cell r="N4388" t="str">
            <v>COCINA</v>
          </cell>
          <cell r="O4388" t="str">
            <v>EQUIPOS DE COCINA</v>
          </cell>
          <cell r="P4388">
            <v>75000</v>
          </cell>
          <cell r="T4388" t="str">
            <v>Bueno</v>
          </cell>
          <cell r="U4388" t="str">
            <v>Mademsa</v>
          </cell>
        </row>
        <row r="4389">
          <cell r="J4389" t="str">
            <v>42-05-02-02-4381</v>
          </cell>
          <cell r="K4389" t="str">
            <v>42-845b</v>
          </cell>
          <cell r="L4389" t="str">
            <v>42-05-02-02-4381</v>
          </cell>
          <cell r="M4389" t="str">
            <v>Calefont Mademsa Cap. 10 Lts</v>
          </cell>
          <cell r="N4389" t="str">
            <v>COCINA</v>
          </cell>
          <cell r="O4389" t="str">
            <v>EQUIPOS DE COCINA</v>
          </cell>
          <cell r="P4389">
            <v>10000</v>
          </cell>
          <cell r="T4389" t="str">
            <v>Bueno</v>
          </cell>
          <cell r="U4389" t="str">
            <v>Mademsa</v>
          </cell>
        </row>
        <row r="4390">
          <cell r="J4390" t="str">
            <v>42-04-04-00-4382</v>
          </cell>
          <cell r="K4390" t="str">
            <v>42-843</v>
          </cell>
          <cell r="L4390" t="str">
            <v>42-04-04-00-4382</v>
          </cell>
          <cell r="M4390" t="str">
            <v>Lavaplatos de Acero Inoxidable Marca Fensa con 2 Fuentones y 1 Secador y llave combinacion con mueble de masisa enchapado en formalita claro con 3 Puertas</v>
          </cell>
          <cell r="N4390" t="str">
            <v>COCINA</v>
          </cell>
          <cell r="O4390" t="str">
            <v>MUEBLES DE COCINA</v>
          </cell>
          <cell r="P4390">
            <v>260000</v>
          </cell>
          <cell r="T4390" t="str">
            <v>Bueno</v>
          </cell>
          <cell r="U4390" t="str">
            <v>Fensa</v>
          </cell>
        </row>
        <row r="4391">
          <cell r="J4391" t="str">
            <v>42-04-07-00-4383</v>
          </cell>
          <cell r="K4391" t="str">
            <v>42-843b</v>
          </cell>
          <cell r="L4391" t="str">
            <v>42-04-07-00-4383</v>
          </cell>
          <cell r="M4391" t="str">
            <v>Mueble De Madera Barniz Café con cubierta de ceramica 4 puertas 4 cajones</v>
          </cell>
          <cell r="N4391" t="str">
            <v>COCINA</v>
          </cell>
          <cell r="O4391" t="str">
            <v>OTROS</v>
          </cell>
          <cell r="P4391">
            <v>125000</v>
          </cell>
          <cell r="T4391" t="str">
            <v>Bueno</v>
          </cell>
          <cell r="U4391" t="str">
            <v>N/T</v>
          </cell>
        </row>
        <row r="4392">
          <cell r="J4392" t="str">
            <v>42-04-07-00-4384</v>
          </cell>
          <cell r="K4392" t="str">
            <v>42-844</v>
          </cell>
          <cell r="L4392" t="str">
            <v>42-04-07-00-4384</v>
          </cell>
          <cell r="M4392" t="str">
            <v>Mueble De Madera Barniz Café con cubierta de ceramica 3 puertas 3 cajones</v>
          </cell>
          <cell r="N4392" t="str">
            <v>COCINA</v>
          </cell>
          <cell r="O4392" t="str">
            <v>OTROS</v>
          </cell>
          <cell r="P4392">
            <v>120000</v>
          </cell>
          <cell r="T4392" t="str">
            <v>Bueno</v>
          </cell>
          <cell r="U4392" t="str">
            <v>N/T</v>
          </cell>
        </row>
        <row r="4393">
          <cell r="J4393" t="str">
            <v>42-04-01-00-4385</v>
          </cell>
          <cell r="K4393" t="str">
            <v>42-844b</v>
          </cell>
          <cell r="L4393" t="str">
            <v>42-04-01-00-4385</v>
          </cell>
          <cell r="M4393" t="str">
            <v>Mesa Mixta de 80x80x70 cms. Con cubierta de formalita color Beige</v>
          </cell>
          <cell r="N4393" t="str">
            <v>COCINA</v>
          </cell>
          <cell r="O4393" t="str">
            <v>MESAS</v>
          </cell>
          <cell r="P4393">
            <v>40000</v>
          </cell>
          <cell r="T4393" t="str">
            <v>Bueno</v>
          </cell>
          <cell r="U4393" t="str">
            <v>N/T</v>
          </cell>
        </row>
        <row r="4394">
          <cell r="J4394" t="str">
            <v>42-04-02-00-4386</v>
          </cell>
          <cell r="K4394" t="str">
            <v>42-846b</v>
          </cell>
          <cell r="L4394" t="str">
            <v>42-04-02-00-4386</v>
          </cell>
          <cell r="M4394" t="str">
            <v>Silla Mixta Barniz Natural</v>
          </cell>
          <cell r="N4394" t="str">
            <v>COCINA</v>
          </cell>
          <cell r="O4394" t="str">
            <v>SILLAS</v>
          </cell>
          <cell r="P4394">
            <v>6900</v>
          </cell>
          <cell r="T4394" t="str">
            <v>BUENO</v>
          </cell>
          <cell r="U4394" t="str">
            <v>N/T</v>
          </cell>
        </row>
        <row r="4395">
          <cell r="J4395" t="str">
            <v>42-04-02-00-4387</v>
          </cell>
          <cell r="K4395" t="str">
            <v>42-1535</v>
          </cell>
          <cell r="L4395" t="str">
            <v>42-04-02-00-4387</v>
          </cell>
          <cell r="M4395" t="str">
            <v>Silla Metalica, Asiento y Respaldo en Formalita</v>
          </cell>
          <cell r="N4395" t="str">
            <v>COCINA</v>
          </cell>
          <cell r="O4395" t="str">
            <v>SILLAS</v>
          </cell>
          <cell r="P4395">
            <v>12100</v>
          </cell>
          <cell r="T4395" t="str">
            <v>Bueno</v>
          </cell>
          <cell r="U4395" t="str">
            <v>N/T</v>
          </cell>
        </row>
        <row r="4396">
          <cell r="J4396" t="str">
            <v>42-04-02-00-4388</v>
          </cell>
          <cell r="K4396" t="str">
            <v>42-1536</v>
          </cell>
          <cell r="L4396" t="str">
            <v>42-04-02-00-4388</v>
          </cell>
          <cell r="M4396" t="str">
            <v>Silla Metalica, Asiento y Respaldo en Formalita</v>
          </cell>
          <cell r="N4396" t="str">
            <v>COCINA</v>
          </cell>
          <cell r="O4396" t="str">
            <v>SILLAS</v>
          </cell>
          <cell r="P4396">
            <v>12100</v>
          </cell>
          <cell r="T4396" t="str">
            <v>Bueno</v>
          </cell>
          <cell r="U4396" t="str">
            <v>N/T</v>
          </cell>
        </row>
        <row r="4397">
          <cell r="J4397" t="str">
            <v>42-04-02-00-4389</v>
          </cell>
          <cell r="K4397" t="str">
            <v>42-1537</v>
          </cell>
          <cell r="L4397" t="str">
            <v>42-04-02-00-4389</v>
          </cell>
          <cell r="M4397" t="str">
            <v>Silla Metalica, Asiento y Respaldo en Formalita</v>
          </cell>
          <cell r="N4397" t="str">
            <v>COCINA</v>
          </cell>
          <cell r="O4397" t="str">
            <v>SILLAS</v>
          </cell>
          <cell r="P4397">
            <v>12100</v>
          </cell>
          <cell r="T4397" t="str">
            <v>Bueno</v>
          </cell>
          <cell r="U4397" t="str">
            <v>N/T</v>
          </cell>
        </row>
        <row r="4398">
          <cell r="J4398" t="str">
            <v>42-04-07-00-4390</v>
          </cell>
          <cell r="L4398" t="str">
            <v>42-04-07-00-4390</v>
          </cell>
          <cell r="M4398" t="str">
            <v>Porta Toalla Plástico</v>
          </cell>
          <cell r="N4398" t="str">
            <v>COCINA</v>
          </cell>
          <cell r="O4398" t="str">
            <v>OTROS</v>
          </cell>
          <cell r="P4398">
            <v>2500</v>
          </cell>
          <cell r="T4398" t="str">
            <v>Bueno</v>
          </cell>
          <cell r="U4398" t="str">
            <v>N/T</v>
          </cell>
        </row>
        <row r="4399">
          <cell r="J4399" t="str">
            <v>42-05-02-05-4391</v>
          </cell>
          <cell r="L4399" t="str">
            <v>42-05-02-05-4391</v>
          </cell>
          <cell r="M4399" t="str">
            <v>Extintor</v>
          </cell>
          <cell r="N4399" t="str">
            <v>COCINA</v>
          </cell>
          <cell r="O4399" t="str">
            <v>EQUIPOS DE SEGURIDAD</v>
          </cell>
          <cell r="P4399">
            <v>26900</v>
          </cell>
          <cell r="T4399" t="str">
            <v>Bueno</v>
          </cell>
          <cell r="U4399" t="str">
            <v>N/T</v>
          </cell>
        </row>
        <row r="4400">
          <cell r="J4400" t="str">
            <v>42-04-07-00-4392</v>
          </cell>
          <cell r="L4400" t="str">
            <v>42-04-07-00-4392</v>
          </cell>
          <cell r="M4400" t="str">
            <v>Basurero Plastico con tapa color Blanco</v>
          </cell>
          <cell r="N4400" t="str">
            <v>COCINA</v>
          </cell>
          <cell r="O4400" t="str">
            <v>OTROS</v>
          </cell>
          <cell r="P4400">
            <v>4000</v>
          </cell>
          <cell r="T4400" t="str">
            <v>Bueno</v>
          </cell>
          <cell r="U4400" t="str">
            <v>N/T</v>
          </cell>
        </row>
        <row r="4401">
          <cell r="J4401" t="str">
            <v>42-04-07-00-4393</v>
          </cell>
          <cell r="L4401" t="str">
            <v>42-04-07-00-4393</v>
          </cell>
          <cell r="M4401" t="str">
            <v>Pala Plastica</v>
          </cell>
          <cell r="N4401" t="str">
            <v>COCINA</v>
          </cell>
          <cell r="O4401" t="str">
            <v>OTROS</v>
          </cell>
          <cell r="P4401">
            <v>3500</v>
          </cell>
          <cell r="T4401" t="str">
            <v>Bueno</v>
          </cell>
          <cell r="U4401" t="str">
            <v>N/T</v>
          </cell>
        </row>
        <row r="4402">
          <cell r="J4402" t="str">
            <v>42-04-07-00-4394</v>
          </cell>
          <cell r="L4402" t="str">
            <v>42-04-07-00-4394</v>
          </cell>
          <cell r="M4402" t="str">
            <v>Escobillón</v>
          </cell>
          <cell r="N4402" t="str">
            <v>COCINA</v>
          </cell>
          <cell r="O4402" t="str">
            <v>OTROS</v>
          </cell>
          <cell r="P4402">
            <v>3500</v>
          </cell>
          <cell r="T4402" t="str">
            <v>Bueno</v>
          </cell>
          <cell r="U4402" t="str">
            <v>N/T</v>
          </cell>
        </row>
        <row r="4403">
          <cell r="J4403" t="str">
            <v>42-04-07-00-4395</v>
          </cell>
          <cell r="L4403" t="str">
            <v>42-04-07-00-4395</v>
          </cell>
          <cell r="M4403" t="str">
            <v>Porta Cortinas metálico</v>
          </cell>
          <cell r="N4403" t="str">
            <v>COCINA</v>
          </cell>
          <cell r="O4403" t="str">
            <v>OTROS</v>
          </cell>
          <cell r="P4403">
            <v>2500</v>
          </cell>
          <cell r="T4403" t="str">
            <v>Bueno</v>
          </cell>
          <cell r="U4403" t="str">
            <v>N/T</v>
          </cell>
        </row>
        <row r="4404">
          <cell r="J4404" t="str">
            <v>FN-04-07-00-4396</v>
          </cell>
          <cell r="L4404" t="str">
            <v>FN-04-07-00-4396</v>
          </cell>
          <cell r="M4404" t="str">
            <v>Cortinas Con Motivos Infantiles Color Celeste</v>
          </cell>
          <cell r="N4404" t="str">
            <v>COCINA</v>
          </cell>
          <cell r="O4404" t="str">
            <v>OTROS FUNGIBLE / NOMINABLE</v>
          </cell>
          <cell r="P4404">
            <v>12500</v>
          </cell>
          <cell r="T4404" t="str">
            <v>Bueno</v>
          </cell>
          <cell r="U4404" t="str">
            <v>N/T</v>
          </cell>
        </row>
        <row r="4405">
          <cell r="J4405" t="str">
            <v>42-05-02-02-4397</v>
          </cell>
          <cell r="L4405" t="str">
            <v>42-05-02-02-4397</v>
          </cell>
          <cell r="M4405" t="str">
            <v>Olla Aluminio 4 Lts</v>
          </cell>
          <cell r="N4405" t="str">
            <v>COCINA</v>
          </cell>
          <cell r="O4405" t="str">
            <v>EQUIPOS DE COCINA</v>
          </cell>
          <cell r="P4405">
            <v>4000</v>
          </cell>
          <cell r="T4405" t="str">
            <v>Bueno</v>
          </cell>
          <cell r="U4405" t="str">
            <v>NT</v>
          </cell>
        </row>
        <row r="4406">
          <cell r="J4406" t="str">
            <v>42-05-02-02-4398</v>
          </cell>
          <cell r="L4406" t="str">
            <v>42-05-02-02-4398</v>
          </cell>
          <cell r="M4406" t="str">
            <v>Olla Aluminio 2 Lts</v>
          </cell>
          <cell r="N4406" t="str">
            <v>COCINA</v>
          </cell>
          <cell r="O4406" t="str">
            <v>EQUIPOS DE COCINA</v>
          </cell>
          <cell r="P4406">
            <v>3500</v>
          </cell>
          <cell r="T4406" t="str">
            <v>Bueno</v>
          </cell>
          <cell r="U4406" t="str">
            <v>N/T</v>
          </cell>
        </row>
        <row r="4407">
          <cell r="J4407" t="str">
            <v>42-05-02-02-4399</v>
          </cell>
          <cell r="L4407" t="str">
            <v>42-05-02-02-4399</v>
          </cell>
          <cell r="M4407" t="str">
            <v>Lechero De Loza 2 Lts</v>
          </cell>
          <cell r="N4407" t="str">
            <v>COCINA</v>
          </cell>
          <cell r="O4407" t="str">
            <v>EQUIPOS DE COCINA</v>
          </cell>
          <cell r="P4407">
            <v>5000</v>
          </cell>
          <cell r="T4407" t="str">
            <v>Bueno</v>
          </cell>
          <cell r="U4407" t="str">
            <v>N/T</v>
          </cell>
        </row>
        <row r="4408">
          <cell r="J4408" t="str">
            <v>42-05-02-02-4400</v>
          </cell>
          <cell r="L4408" t="str">
            <v>42-05-02-02-4400</v>
          </cell>
          <cell r="M4408" t="str">
            <v>Sárten de Aluminio Nº 26</v>
          </cell>
          <cell r="N4408" t="str">
            <v>COCINA</v>
          </cell>
          <cell r="O4408" t="str">
            <v>EQUIPOS DE COCINA</v>
          </cell>
          <cell r="P4408">
            <v>4800</v>
          </cell>
          <cell r="T4408" t="str">
            <v>Bueno</v>
          </cell>
          <cell r="U4408" t="str">
            <v>N/T</v>
          </cell>
        </row>
        <row r="4409">
          <cell r="J4409" t="str">
            <v>42-05-02-02-4401</v>
          </cell>
          <cell r="L4409" t="str">
            <v>42-05-02-02-4401</v>
          </cell>
          <cell r="M4409" t="str">
            <v>Secador de Loza Acero Inoxidable</v>
          </cell>
          <cell r="N4409" t="str">
            <v>COCINA</v>
          </cell>
          <cell r="O4409" t="str">
            <v>EQUIPOS DE COCINA</v>
          </cell>
          <cell r="P4409">
            <v>6000</v>
          </cell>
          <cell r="T4409" t="str">
            <v>Bueno</v>
          </cell>
          <cell r="U4409" t="str">
            <v>N/T</v>
          </cell>
        </row>
        <row r="4410">
          <cell r="J4410" t="str">
            <v>42-05-02-02-4402</v>
          </cell>
          <cell r="L4410" t="str">
            <v>42-05-02-02-4402</v>
          </cell>
          <cell r="M4410" t="str">
            <v>Porta Servicio Plastico color Azul</v>
          </cell>
          <cell r="N4410" t="str">
            <v>COCINA</v>
          </cell>
          <cell r="O4410" t="str">
            <v>EQUIPOS DE COCINA</v>
          </cell>
          <cell r="P4410">
            <v>3500</v>
          </cell>
          <cell r="T4410" t="str">
            <v>Bueno</v>
          </cell>
          <cell r="U4410" t="str">
            <v>N/T</v>
          </cell>
        </row>
        <row r="4411">
          <cell r="J4411" t="str">
            <v>42-05-02-02-4403</v>
          </cell>
          <cell r="L4411" t="str">
            <v>42-05-02-02-4403</v>
          </cell>
          <cell r="M4411" t="str">
            <v>Paila Enlozada Color Azul</v>
          </cell>
          <cell r="N4411" t="str">
            <v>COCINA</v>
          </cell>
          <cell r="O4411" t="str">
            <v>EQUIPOS DE COCINA</v>
          </cell>
          <cell r="P4411">
            <v>5000</v>
          </cell>
          <cell r="T4411" t="str">
            <v>Bueno</v>
          </cell>
          <cell r="U4411" t="str">
            <v>N/T</v>
          </cell>
        </row>
        <row r="4412">
          <cell r="J4412" t="str">
            <v>42-05-02-02-4404</v>
          </cell>
          <cell r="L4412" t="str">
            <v>42-05-02-02-4404</v>
          </cell>
          <cell r="M4412" t="str">
            <v>Platos Hondos</v>
          </cell>
          <cell r="N4412" t="str">
            <v>COCINA</v>
          </cell>
          <cell r="O4412" t="str">
            <v>EQUIPOS DE COCINA</v>
          </cell>
          <cell r="P4412">
            <v>250</v>
          </cell>
          <cell r="T4412" t="str">
            <v>Bueno</v>
          </cell>
          <cell r="U4412" t="str">
            <v>N/T</v>
          </cell>
        </row>
        <row r="4413">
          <cell r="J4413" t="str">
            <v>42-05-02-02-4405</v>
          </cell>
          <cell r="L4413" t="str">
            <v>42-05-02-02-4405</v>
          </cell>
          <cell r="M4413" t="str">
            <v>Platos Bajos</v>
          </cell>
          <cell r="N4413" t="str">
            <v>COCINA</v>
          </cell>
          <cell r="O4413" t="str">
            <v>EQUIPOS DE COCINA</v>
          </cell>
          <cell r="P4413">
            <v>250</v>
          </cell>
          <cell r="T4413" t="str">
            <v>Bueno</v>
          </cell>
          <cell r="U4413" t="str">
            <v>N/T</v>
          </cell>
        </row>
        <row r="4414">
          <cell r="J4414" t="str">
            <v>42-05-02-02-4406</v>
          </cell>
          <cell r="L4414" t="str">
            <v>42-05-02-02-4406</v>
          </cell>
          <cell r="M4414" t="str">
            <v>Platos De Servilletas</v>
          </cell>
          <cell r="N4414" t="str">
            <v>COCINA</v>
          </cell>
          <cell r="O4414" t="str">
            <v>EQUIPOS DE COCINA</v>
          </cell>
          <cell r="P4414">
            <v>300</v>
          </cell>
          <cell r="T4414" t="str">
            <v>Bueno</v>
          </cell>
          <cell r="U4414" t="str">
            <v>N/T</v>
          </cell>
        </row>
        <row r="4415">
          <cell r="J4415" t="str">
            <v>42-05-02-02-4407</v>
          </cell>
          <cell r="L4415" t="str">
            <v>42-05-02-02-4407</v>
          </cell>
          <cell r="M4415" t="str">
            <v>Tazas De Te</v>
          </cell>
          <cell r="N4415" t="str">
            <v>COCINA</v>
          </cell>
          <cell r="O4415" t="str">
            <v>EQUIPOS DE COCINA</v>
          </cell>
          <cell r="P4415">
            <v>300</v>
          </cell>
          <cell r="T4415" t="str">
            <v>Bueno</v>
          </cell>
          <cell r="U4415" t="str">
            <v>N/T</v>
          </cell>
        </row>
        <row r="4416">
          <cell r="J4416" t="str">
            <v>42-05-02-02-4408</v>
          </cell>
          <cell r="L4416" t="str">
            <v>42-05-02-02-4408</v>
          </cell>
          <cell r="M4416" t="str">
            <v>Platos De Taza</v>
          </cell>
          <cell r="N4416" t="str">
            <v>COCINA</v>
          </cell>
          <cell r="O4416" t="str">
            <v>EQUIPOS DE COCINA</v>
          </cell>
          <cell r="P4416">
            <v>300</v>
          </cell>
          <cell r="T4416" t="str">
            <v>Bueno</v>
          </cell>
          <cell r="U4416" t="str">
            <v>N/T</v>
          </cell>
        </row>
        <row r="4417">
          <cell r="J4417" t="str">
            <v>42-05-02-02-4409</v>
          </cell>
          <cell r="L4417" t="str">
            <v>42-05-02-02-4409</v>
          </cell>
          <cell r="M4417" t="str">
            <v>Espumador Enlozado</v>
          </cell>
          <cell r="N4417" t="str">
            <v>COCINA</v>
          </cell>
          <cell r="O4417" t="str">
            <v>EQUIPOS DE COCINA</v>
          </cell>
          <cell r="P4417">
            <v>4000</v>
          </cell>
          <cell r="T4417" t="str">
            <v>Bueno</v>
          </cell>
          <cell r="U4417" t="str">
            <v>N/T</v>
          </cell>
        </row>
        <row r="4418">
          <cell r="J4418" t="str">
            <v>42-05-02-02-4410</v>
          </cell>
          <cell r="L4418" t="str">
            <v>42-05-02-02-4410</v>
          </cell>
          <cell r="M4418" t="str">
            <v>Cucharon Enlozado</v>
          </cell>
          <cell r="N4418" t="str">
            <v>COCINA</v>
          </cell>
          <cell r="O4418" t="str">
            <v>EQUIPOS DE COCINA</v>
          </cell>
          <cell r="P4418">
            <v>4000</v>
          </cell>
          <cell r="T4418" t="str">
            <v>Bueno</v>
          </cell>
          <cell r="U4418" t="str">
            <v>N/T</v>
          </cell>
        </row>
        <row r="4419">
          <cell r="J4419" t="str">
            <v>FN-05-02-02-4411</v>
          </cell>
          <cell r="L4419" t="str">
            <v>FN-05-02-02-4411</v>
          </cell>
          <cell r="M4419" t="str">
            <v>Tenedores</v>
          </cell>
          <cell r="N4419" t="str">
            <v>COCINA</v>
          </cell>
          <cell r="O4419" t="str">
            <v>EQUIPOS DE COCINA FUNGIBLE / NOMINABLE</v>
          </cell>
          <cell r="P4419">
            <v>120</v>
          </cell>
          <cell r="T4419" t="str">
            <v>Bueno</v>
          </cell>
          <cell r="U4419" t="str">
            <v>N/T</v>
          </cell>
        </row>
        <row r="4420">
          <cell r="J4420" t="str">
            <v>FN-05-02-02-4412</v>
          </cell>
          <cell r="L4420" t="str">
            <v>FN-05-02-02-4412</v>
          </cell>
          <cell r="M4420" t="str">
            <v>Cucharas De Sopa</v>
          </cell>
          <cell r="N4420" t="str">
            <v>COCINA</v>
          </cell>
          <cell r="O4420" t="str">
            <v>EQUIPOS DE COCINA FUNGIBLE / NOMINABLE</v>
          </cell>
          <cell r="P4420">
            <v>200</v>
          </cell>
          <cell r="T4420" t="str">
            <v>BUENO</v>
          </cell>
          <cell r="U4420" t="str">
            <v>N/T</v>
          </cell>
        </row>
        <row r="4421">
          <cell r="J4421" t="str">
            <v>FN-05-02-02-4413</v>
          </cell>
          <cell r="L4421" t="str">
            <v>FN-05-02-02-4413</v>
          </cell>
          <cell r="M4421" t="str">
            <v>Cucharas De Postre</v>
          </cell>
          <cell r="N4421" t="str">
            <v>COCINA</v>
          </cell>
          <cell r="O4421" t="str">
            <v>EQUIPOS DE COCINA FUNGIBLE / NOMINABLE</v>
          </cell>
          <cell r="P4421">
            <v>150</v>
          </cell>
          <cell r="T4421" t="str">
            <v>BUENO</v>
          </cell>
          <cell r="U4421" t="str">
            <v>N/T</v>
          </cell>
        </row>
        <row r="4422">
          <cell r="J4422" t="str">
            <v>FN-05-02-02-4414</v>
          </cell>
          <cell r="L4422" t="str">
            <v>FN-05-02-02-4414</v>
          </cell>
          <cell r="M4422" t="str">
            <v>Cucharas De Te</v>
          </cell>
          <cell r="N4422" t="str">
            <v>COCINA</v>
          </cell>
          <cell r="O4422" t="str">
            <v>EQUIPOS DE COCINA FUNGIBLE / NOMINABLE</v>
          </cell>
          <cell r="P4422">
            <v>120</v>
          </cell>
          <cell r="T4422" t="str">
            <v>BUENO</v>
          </cell>
          <cell r="U4422" t="str">
            <v>N/T</v>
          </cell>
        </row>
        <row r="4423">
          <cell r="J4423" t="str">
            <v>42-05-02-02-4415</v>
          </cell>
          <cell r="L4423" t="str">
            <v>42-05-02-02-4415</v>
          </cell>
          <cell r="M4423" t="str">
            <v>Fuentón plastico Azul, Cuadrado</v>
          </cell>
          <cell r="N4423" t="str">
            <v>COCINA</v>
          </cell>
          <cell r="O4423" t="str">
            <v>EQUIPOS DE COCINA</v>
          </cell>
          <cell r="P4423">
            <v>5000</v>
          </cell>
          <cell r="T4423" t="str">
            <v>Bueno</v>
          </cell>
          <cell r="U4423" t="str">
            <v>N/T</v>
          </cell>
        </row>
        <row r="4424">
          <cell r="J4424" t="str">
            <v>42-05-02-02-4416</v>
          </cell>
          <cell r="L4424" t="str">
            <v>42-05-02-02-4416</v>
          </cell>
          <cell r="M4424" t="str">
            <v>Posillos de Postre Plasticos</v>
          </cell>
          <cell r="N4424" t="str">
            <v>COCINA</v>
          </cell>
          <cell r="O4424" t="str">
            <v>EQUIPOS DE COCINA</v>
          </cell>
          <cell r="P4424">
            <v>450</v>
          </cell>
          <cell r="T4424" t="str">
            <v>Bueno</v>
          </cell>
          <cell r="U4424" t="str">
            <v>N/T</v>
          </cell>
        </row>
        <row r="4425">
          <cell r="J4425" t="str">
            <v>42-05-02-02-4417</v>
          </cell>
          <cell r="L4425" t="str">
            <v>42-05-02-02-4417</v>
          </cell>
          <cell r="M4425" t="str">
            <v>Tenazas Metalicas</v>
          </cell>
          <cell r="N4425" t="str">
            <v>COCINA</v>
          </cell>
          <cell r="O4425" t="str">
            <v>EQUIPOS DE COCINA</v>
          </cell>
          <cell r="P4425">
            <v>2500</v>
          </cell>
          <cell r="T4425" t="str">
            <v>Bueno</v>
          </cell>
          <cell r="U4425" t="str">
            <v>N/T</v>
          </cell>
        </row>
        <row r="4426">
          <cell r="J4426" t="str">
            <v>FN-05-02-02-4418</v>
          </cell>
          <cell r="L4426" t="str">
            <v>FN-05-02-02-4418</v>
          </cell>
          <cell r="M4426" t="str">
            <v>Cuchillos</v>
          </cell>
          <cell r="N4426" t="str">
            <v>COCINA</v>
          </cell>
          <cell r="O4426" t="str">
            <v>EQUIPOS DE COCINA FUNGIBLE / NOMINABLE</v>
          </cell>
          <cell r="P4426">
            <v>192</v>
          </cell>
          <cell r="T4426" t="str">
            <v>Bueno</v>
          </cell>
          <cell r="U4426" t="str">
            <v>N/T</v>
          </cell>
        </row>
        <row r="4427">
          <cell r="J4427" t="str">
            <v>42-04-06-00-4419</v>
          </cell>
          <cell r="L4427" t="str">
            <v>42-04-06-00-4419</v>
          </cell>
          <cell r="M4427" t="str">
            <v>Repisa Melamina Blanca Colgante 3 Compartimientos</v>
          </cell>
          <cell r="N4427" t="str">
            <v>COCINA</v>
          </cell>
          <cell r="O4427" t="str">
            <v>REPISA</v>
          </cell>
          <cell r="P4427">
            <v>56000</v>
          </cell>
          <cell r="T4427" t="str">
            <v>Bueno</v>
          </cell>
          <cell r="U4427" t="str">
            <v>N/T</v>
          </cell>
        </row>
        <row r="4428">
          <cell r="J4428" t="str">
            <v>42-04-07-00-4420</v>
          </cell>
          <cell r="L4428" t="str">
            <v>42-04-07-00-4420</v>
          </cell>
          <cell r="M4428" t="str">
            <v>Porta Toalla TORK</v>
          </cell>
          <cell r="N4428" t="str">
            <v>COCINA</v>
          </cell>
          <cell r="O4428" t="str">
            <v>OTROS</v>
          </cell>
          <cell r="P4428">
            <v>17000</v>
          </cell>
          <cell r="T4428" t="str">
            <v>Bueno</v>
          </cell>
          <cell r="U4428" t="str">
            <v>N/T</v>
          </cell>
        </row>
        <row r="4429">
          <cell r="J4429" t="str">
            <v>42-04-06-00-4421</v>
          </cell>
          <cell r="K4429" t="str">
            <v>42-3130</v>
          </cell>
          <cell r="L4429" t="str">
            <v>42-04-06-00-4421</v>
          </cell>
          <cell r="M4429" t="str">
            <v>Repisa Cod - 42-3130 Masisa</v>
          </cell>
          <cell r="N4429" t="str">
            <v>COCINA</v>
          </cell>
          <cell r="O4429" t="str">
            <v>REPISA</v>
          </cell>
          <cell r="P4429">
            <v>40000</v>
          </cell>
          <cell r="T4429" t="str">
            <v>Bueno</v>
          </cell>
          <cell r="U4429" t="str">
            <v>N/T</v>
          </cell>
        </row>
        <row r="4430">
          <cell r="J4430" t="str">
            <v>42-04-06-00-4422</v>
          </cell>
          <cell r="K4430" t="str">
            <v>42-3365</v>
          </cell>
          <cell r="L4430" t="str">
            <v>42-04-06-00-4422</v>
          </cell>
          <cell r="M4430" t="str">
            <v>Mueble Repisa Enchapado 6 Compartimientos</v>
          </cell>
          <cell r="N4430" t="str">
            <v>COCINA</v>
          </cell>
          <cell r="O4430" t="str">
            <v>REPISA</v>
          </cell>
          <cell r="P4430">
            <v>65000</v>
          </cell>
          <cell r="T4430" t="str">
            <v>Bueno</v>
          </cell>
          <cell r="U4430" t="str">
            <v>N/T</v>
          </cell>
        </row>
        <row r="4431">
          <cell r="J4431" t="str">
            <v>42-04-07-00-4423</v>
          </cell>
          <cell r="L4431" t="str">
            <v>42-04-07-00-4423</v>
          </cell>
          <cell r="M4431" t="str">
            <v>Bergere Negro Ecocuero Sillon Descanso</v>
          </cell>
          <cell r="N4431" t="str">
            <v>COCINA</v>
          </cell>
          <cell r="O4431" t="str">
            <v>OTROS</v>
          </cell>
          <cell r="P4431">
            <v>916300</v>
          </cell>
          <cell r="T4431" t="str">
            <v>Bueno</v>
          </cell>
          <cell r="U4431" t="str">
            <v>N/T</v>
          </cell>
        </row>
        <row r="4432">
          <cell r="J4432" t="str">
            <v>42-04-07-00-4424</v>
          </cell>
          <cell r="L4432" t="str">
            <v>42-04-07-00-4424</v>
          </cell>
          <cell r="M4432" t="str">
            <v>Bergere Negro Ecocuero Sillon Descanso</v>
          </cell>
          <cell r="N4432" t="str">
            <v>COCINA</v>
          </cell>
          <cell r="O4432" t="str">
            <v>OTROS</v>
          </cell>
          <cell r="P4432">
            <v>916300</v>
          </cell>
          <cell r="T4432" t="str">
            <v>Bueno</v>
          </cell>
          <cell r="U4432" t="str">
            <v>N/T</v>
          </cell>
        </row>
        <row r="4433">
          <cell r="J4433" t="str">
            <v>42-04-07-00-4425</v>
          </cell>
          <cell r="L4433" t="str">
            <v>42-04-07-00-4425</v>
          </cell>
          <cell r="M4433" t="str">
            <v>Sillon Descanso Simple Color Verde</v>
          </cell>
          <cell r="N4433" t="str">
            <v>COCINA</v>
          </cell>
          <cell r="O4433" t="str">
            <v>OTROS</v>
          </cell>
          <cell r="P4433">
            <v>60000</v>
          </cell>
          <cell r="T4433" t="str">
            <v>Bueno</v>
          </cell>
          <cell r="U4433" t="str">
            <v>N/T</v>
          </cell>
        </row>
        <row r="4434">
          <cell r="J4434" t="str">
            <v>42-04-06-00-4426</v>
          </cell>
          <cell r="L4434" t="str">
            <v>42-04-06-00-4426</v>
          </cell>
          <cell r="M4434" t="str">
            <v>Mueble Blanco Invierno 2 Puertas Con Llave</v>
          </cell>
          <cell r="N4434" t="str">
            <v>COCINA</v>
          </cell>
          <cell r="O4434" t="str">
            <v>REPISA</v>
          </cell>
          <cell r="P4434">
            <v>55800</v>
          </cell>
          <cell r="T4434" t="str">
            <v>Bueno</v>
          </cell>
          <cell r="U4434" t="str">
            <v>N/T</v>
          </cell>
        </row>
        <row r="4435">
          <cell r="J4435" t="str">
            <v>42-04-07-00-4427</v>
          </cell>
          <cell r="K4435" t="str">
            <v>42-874</v>
          </cell>
          <cell r="L4435" t="str">
            <v>42-04-07-00-4427</v>
          </cell>
          <cell r="M4435" t="str">
            <v>Catre cuna 57x108x110 cms. metálico color crema</v>
          </cell>
          <cell r="N4435" t="str">
            <v>SALA CUNA</v>
          </cell>
          <cell r="O4435" t="str">
            <v>OTROS</v>
          </cell>
          <cell r="P4435">
            <v>62900</v>
          </cell>
          <cell r="T4435" t="str">
            <v>Bueno</v>
          </cell>
          <cell r="U4435" t="str">
            <v>N/T</v>
          </cell>
        </row>
        <row r="4436">
          <cell r="J4436" t="str">
            <v>42-04-07-00-4428</v>
          </cell>
          <cell r="K4436" t="str">
            <v>42-875</v>
          </cell>
          <cell r="L4436" t="str">
            <v>42-04-07-00-4428</v>
          </cell>
          <cell r="M4436" t="str">
            <v>Catre cuna 57x108x110 cms. metálico color crema</v>
          </cell>
          <cell r="N4436" t="str">
            <v>SALA CUNA</v>
          </cell>
          <cell r="O4436" t="str">
            <v>OTROS</v>
          </cell>
          <cell r="P4436">
            <v>62900</v>
          </cell>
          <cell r="T4436" t="str">
            <v>Bueno</v>
          </cell>
          <cell r="U4436" t="str">
            <v>N/T</v>
          </cell>
        </row>
        <row r="4437">
          <cell r="J4437" t="str">
            <v>42-04-07-00-4429</v>
          </cell>
          <cell r="K4437" t="str">
            <v>42-876</v>
          </cell>
          <cell r="L4437" t="str">
            <v>42-04-07-00-4429</v>
          </cell>
          <cell r="M4437" t="str">
            <v>Catre cuna 57x108x110 cms. metálico color crema</v>
          </cell>
          <cell r="N4437" t="str">
            <v>SALA CUNA</v>
          </cell>
          <cell r="O4437" t="str">
            <v>OTROS</v>
          </cell>
          <cell r="P4437">
            <v>62900</v>
          </cell>
          <cell r="T4437" t="str">
            <v>Bueno</v>
          </cell>
          <cell r="U4437" t="str">
            <v>N/T</v>
          </cell>
        </row>
        <row r="4438">
          <cell r="J4438" t="str">
            <v>42-04-07-00-4430</v>
          </cell>
          <cell r="K4438" t="str">
            <v>42-877</v>
          </cell>
          <cell r="L4438" t="str">
            <v>42-04-07-00-4430</v>
          </cell>
          <cell r="M4438" t="str">
            <v>Catre cuna 57x108x110 cms. metálico color crema</v>
          </cell>
          <cell r="N4438" t="str">
            <v>SALA CUNA</v>
          </cell>
          <cell r="O4438" t="str">
            <v>OTROS</v>
          </cell>
          <cell r="P4438">
            <v>62900</v>
          </cell>
          <cell r="T4438" t="str">
            <v>Bueno</v>
          </cell>
          <cell r="U4438" t="str">
            <v>N/T</v>
          </cell>
        </row>
        <row r="4439">
          <cell r="J4439" t="str">
            <v>42-04-07-00-4431</v>
          </cell>
          <cell r="K4439" t="str">
            <v>42-882</v>
          </cell>
          <cell r="L4439" t="str">
            <v>42-04-07-00-4431</v>
          </cell>
          <cell r="M4439" t="str">
            <v>Mudador de madera cubierta de formalita 4 puertas colores 180x84x60 cms., lavamanos 1 fuentón con llave de combinación, 1 colchoneta</v>
          </cell>
          <cell r="N4439" t="str">
            <v>SALA CUNA</v>
          </cell>
          <cell r="O4439" t="str">
            <v>OTROS</v>
          </cell>
          <cell r="P4439">
            <v>75600</v>
          </cell>
          <cell r="T4439" t="str">
            <v>Bueno</v>
          </cell>
          <cell r="U4439" t="str">
            <v>N/T</v>
          </cell>
        </row>
        <row r="4440">
          <cell r="J4440" t="str">
            <v>42-04-03-00-4432</v>
          </cell>
          <cell r="K4440" t="str">
            <v>42-883</v>
          </cell>
          <cell r="L4440" t="str">
            <v>42-04-03-00-4432</v>
          </cell>
          <cell r="M4440" t="str">
            <v>Escritorio de madera barniz natural 60x100x80 cms.</v>
          </cell>
          <cell r="N4440" t="str">
            <v>SALA CUNA</v>
          </cell>
          <cell r="O4440" t="str">
            <v>ESCRITORIOS</v>
          </cell>
          <cell r="P4440">
            <v>70000</v>
          </cell>
          <cell r="T4440" t="str">
            <v>Bueno</v>
          </cell>
          <cell r="U4440" t="str">
            <v>N/T</v>
          </cell>
        </row>
        <row r="4441">
          <cell r="J4441" t="str">
            <v>42-04-06-00-4433</v>
          </cell>
          <cell r="K4441" t="str">
            <v>42-884</v>
          </cell>
          <cell r="L4441" t="str">
            <v>42-04-06-00-4433</v>
          </cell>
          <cell r="M4441" t="str">
            <v>Repisa metálica superficie de vidrio 50x13 cms.</v>
          </cell>
          <cell r="N4441" t="str">
            <v>SALA CUNA</v>
          </cell>
          <cell r="O4441" t="str">
            <v>REPISA</v>
          </cell>
          <cell r="P4441">
            <v>25000</v>
          </cell>
          <cell r="T4441" t="str">
            <v>Bueno</v>
          </cell>
          <cell r="U4441" t="str">
            <v>N/T</v>
          </cell>
        </row>
        <row r="4442">
          <cell r="J4442" t="str">
            <v>42-04-06-00-4434</v>
          </cell>
          <cell r="K4442" t="str">
            <v>42-885</v>
          </cell>
          <cell r="L4442" t="str">
            <v>42-04-06-00-4434</v>
          </cell>
          <cell r="M4442" t="str">
            <v>Repisa mixta 2 divisiones de 72x80 cms.</v>
          </cell>
          <cell r="N4442" t="str">
            <v>SALA CUNA</v>
          </cell>
          <cell r="O4442" t="str">
            <v>REPISA</v>
          </cell>
          <cell r="P4442">
            <v>22500</v>
          </cell>
          <cell r="T4442" t="str">
            <v>Bueno</v>
          </cell>
          <cell r="U4442" t="str">
            <v>N/T</v>
          </cell>
        </row>
        <row r="4443">
          <cell r="J4443" t="str">
            <v>42-04-06-00-4435</v>
          </cell>
          <cell r="K4443" t="str">
            <v>42-886</v>
          </cell>
          <cell r="L4443" t="str">
            <v>42-04-06-00-4435</v>
          </cell>
          <cell r="M4443" t="str">
            <v>Repisa mixta 2 divisiones de 72x80 cms.</v>
          </cell>
          <cell r="N4443" t="str">
            <v>SALA CUNA</v>
          </cell>
          <cell r="O4443" t="str">
            <v>REPISA</v>
          </cell>
          <cell r="P4443">
            <v>22500</v>
          </cell>
          <cell r="T4443" t="str">
            <v>Bueno</v>
          </cell>
          <cell r="U4443" t="str">
            <v>N/T</v>
          </cell>
        </row>
        <row r="4444">
          <cell r="J4444" t="str">
            <v>42-04-02-00-4436</v>
          </cell>
          <cell r="K4444" t="str">
            <v>42-1223</v>
          </cell>
          <cell r="L4444" t="str">
            <v>42-04-02-00-4436</v>
          </cell>
          <cell r="M4444" t="str">
            <v>Silla Commet Tapi color negro</v>
          </cell>
          <cell r="N4444" t="str">
            <v>SALA CUNA</v>
          </cell>
          <cell r="O4444" t="str">
            <v>SILLAS</v>
          </cell>
          <cell r="P4444">
            <v>12600</v>
          </cell>
          <cell r="T4444" t="str">
            <v>BUENO</v>
          </cell>
          <cell r="U4444" t="str">
            <v>N/T</v>
          </cell>
        </row>
        <row r="4445">
          <cell r="J4445" t="str">
            <v>FN-04-07-00-4437</v>
          </cell>
          <cell r="L4445" t="str">
            <v>FN-04-07-00-4437</v>
          </cell>
          <cell r="M4445" t="str">
            <v>Colchones de esponja de cuna</v>
          </cell>
          <cell r="N4445" t="str">
            <v>SALA CUNA</v>
          </cell>
          <cell r="O4445" t="str">
            <v>OTROS FUNGIBLE / NOMINABLE</v>
          </cell>
          <cell r="P4445">
            <v>22300</v>
          </cell>
          <cell r="T4445" t="str">
            <v>Bueno</v>
          </cell>
          <cell r="U4445" t="str">
            <v>N/T</v>
          </cell>
        </row>
        <row r="4446">
          <cell r="J4446" t="str">
            <v>FN-04-07-00-4438</v>
          </cell>
          <cell r="L4446" t="str">
            <v>FN-04-07-00-4438</v>
          </cell>
          <cell r="M4446" t="str">
            <v>Cubre camas con motivos infantiles</v>
          </cell>
          <cell r="N4446" t="str">
            <v>SALA CUNA</v>
          </cell>
          <cell r="O4446" t="str">
            <v>OTROS FUNGIBLE / NOMINABLE</v>
          </cell>
          <cell r="P4446">
            <v>12000</v>
          </cell>
          <cell r="T4446" t="str">
            <v>Bueno</v>
          </cell>
          <cell r="U4446" t="str">
            <v>N/T</v>
          </cell>
        </row>
        <row r="4447">
          <cell r="J4447" t="str">
            <v>FN-04-07-00-4439</v>
          </cell>
          <cell r="L4447" t="str">
            <v>FN-04-07-00-4439</v>
          </cell>
          <cell r="M4447" t="str">
            <v>Cortinas con motivos infantiles</v>
          </cell>
          <cell r="N4447" t="str">
            <v>SALA CUNA</v>
          </cell>
          <cell r="O4447" t="str">
            <v>OTROS FUNGIBLE / NOMINABLE</v>
          </cell>
          <cell r="P4447">
            <v>12500</v>
          </cell>
          <cell r="T4447" t="str">
            <v>Bueno</v>
          </cell>
          <cell r="U4447" t="str">
            <v>N/T</v>
          </cell>
        </row>
        <row r="4448">
          <cell r="J4448" t="str">
            <v>42-04-07-00-4440</v>
          </cell>
          <cell r="L4448" t="str">
            <v>42-04-07-00-4440</v>
          </cell>
          <cell r="M4448" t="str">
            <v>Espejo de 49x33 cms. marco de cuero</v>
          </cell>
          <cell r="N4448" t="str">
            <v>SALA CUNA</v>
          </cell>
          <cell r="O4448" t="str">
            <v>OTROS</v>
          </cell>
          <cell r="P4448">
            <v>9900</v>
          </cell>
          <cell r="T4448" t="str">
            <v>Bueno</v>
          </cell>
          <cell r="U4448" t="str">
            <v>N/T</v>
          </cell>
        </row>
        <row r="4449">
          <cell r="J4449" t="str">
            <v>FN-04-07-00-4441</v>
          </cell>
          <cell r="L4449" t="str">
            <v>FN-04-07-00-4441</v>
          </cell>
          <cell r="M4449" t="str">
            <v>Perchas metálicas con 6 ganchos</v>
          </cell>
          <cell r="N4449" t="str">
            <v>SALA CUNA</v>
          </cell>
          <cell r="O4449" t="str">
            <v>OTROS FUNGIBLE / NOMINABLE</v>
          </cell>
          <cell r="P4449">
            <v>2000</v>
          </cell>
          <cell r="T4449" t="str">
            <v>Bueno</v>
          </cell>
          <cell r="U4449" t="str">
            <v>N/T</v>
          </cell>
        </row>
        <row r="4450">
          <cell r="J4450" t="str">
            <v>FN-04-07-00-4442</v>
          </cell>
          <cell r="L4450" t="str">
            <v>FN-04-07-00-4442</v>
          </cell>
          <cell r="M4450" t="str">
            <v xml:space="preserve">Porta cortina </v>
          </cell>
          <cell r="N4450" t="str">
            <v>SALA CUNA</v>
          </cell>
          <cell r="O4450" t="str">
            <v>OTROS FUNGIBLE / NOMINABLE</v>
          </cell>
          <cell r="P4450">
            <v>2500</v>
          </cell>
          <cell r="T4450" t="str">
            <v>Bueno</v>
          </cell>
          <cell r="U4450" t="str">
            <v>N/T</v>
          </cell>
        </row>
        <row r="4451">
          <cell r="J4451" t="str">
            <v>42-04-07-00-4443</v>
          </cell>
          <cell r="L4451" t="str">
            <v>42-04-07-00-4443</v>
          </cell>
          <cell r="M4451" t="str">
            <v>Pantalla de vidrio para tubo fluorescente</v>
          </cell>
          <cell r="N4451" t="str">
            <v>SALA CUNA</v>
          </cell>
          <cell r="O4451" t="str">
            <v>OTROS</v>
          </cell>
          <cell r="P4451">
            <v>4600</v>
          </cell>
          <cell r="T4451" t="str">
            <v>Bueno</v>
          </cell>
          <cell r="U4451" t="str">
            <v>N/T</v>
          </cell>
        </row>
        <row r="4452">
          <cell r="J4452" t="str">
            <v>FN-04-07-00-4444</v>
          </cell>
          <cell r="L4452" t="str">
            <v>FN-04-07-00-4444</v>
          </cell>
          <cell r="M4452" t="str">
            <v>Repisas de alambre con madera</v>
          </cell>
          <cell r="N4452" t="str">
            <v>SALA CUNA</v>
          </cell>
          <cell r="O4452" t="str">
            <v>OTROS FUNGIBLE / NOMINABLE</v>
          </cell>
          <cell r="P4452">
            <v>5600</v>
          </cell>
          <cell r="T4452" t="str">
            <v>Bueno</v>
          </cell>
          <cell r="U4452" t="str">
            <v>N/T</v>
          </cell>
        </row>
        <row r="4453">
          <cell r="J4453" t="str">
            <v>42-04-02-00-4445</v>
          </cell>
          <cell r="L4453" t="str">
            <v>42-04-02-00-4445</v>
          </cell>
          <cell r="M4453" t="str">
            <v>Silla nido</v>
          </cell>
          <cell r="N4453" t="str">
            <v>SALA CUNA</v>
          </cell>
          <cell r="O4453" t="str">
            <v>SILLAS</v>
          </cell>
          <cell r="P4453">
            <v>12600</v>
          </cell>
          <cell r="T4453" t="str">
            <v>Bueno</v>
          </cell>
          <cell r="U4453" t="str">
            <v>N/T</v>
          </cell>
        </row>
        <row r="4454">
          <cell r="J4454" t="str">
            <v>42-04-07-00-4446</v>
          </cell>
          <cell r="L4454" t="str">
            <v>42-04-07-00-4446</v>
          </cell>
          <cell r="M4454" t="str">
            <v>Cojines de esponja</v>
          </cell>
          <cell r="N4454" t="str">
            <v>SALA CUNA</v>
          </cell>
          <cell r="O4454" t="str">
            <v>OTROS</v>
          </cell>
          <cell r="P4454">
            <v>2600</v>
          </cell>
          <cell r="T4454" t="str">
            <v>Bueno</v>
          </cell>
          <cell r="U4454" t="str">
            <v>N/T</v>
          </cell>
        </row>
        <row r="4455">
          <cell r="J4455" t="str">
            <v>42-04-07-00-4447</v>
          </cell>
          <cell r="L4455" t="str">
            <v>42-04-07-00-4447</v>
          </cell>
          <cell r="M4455" t="str">
            <v>Pantalla de vidrio para tubo fluorescente</v>
          </cell>
          <cell r="N4455" t="str">
            <v>SALA CUNA</v>
          </cell>
          <cell r="O4455" t="str">
            <v>OTROS</v>
          </cell>
          <cell r="P4455">
            <v>3500</v>
          </cell>
          <cell r="T4455" t="str">
            <v>Bueno</v>
          </cell>
          <cell r="U4455" t="str">
            <v>N/T</v>
          </cell>
        </row>
        <row r="4456">
          <cell r="J4456" t="str">
            <v>42-04-07-00-4448</v>
          </cell>
          <cell r="L4456" t="str">
            <v>42-04-07-00-4448</v>
          </cell>
          <cell r="M4456" t="str">
            <v>Cortina de baño</v>
          </cell>
          <cell r="N4456" t="str">
            <v>SALA CUNA</v>
          </cell>
          <cell r="O4456" t="str">
            <v>OTROS</v>
          </cell>
          <cell r="P4456">
            <v>3200</v>
          </cell>
          <cell r="T4456" t="str">
            <v>Bueno</v>
          </cell>
          <cell r="U4456" t="str">
            <v>N/T</v>
          </cell>
        </row>
        <row r="4457">
          <cell r="J4457" t="str">
            <v>FN-04-06-00-4449</v>
          </cell>
          <cell r="L4457" t="str">
            <v>FN-04-06-00-4449</v>
          </cell>
          <cell r="M4457" t="str">
            <v>Repisa de 55x20 cms. con base metálica</v>
          </cell>
          <cell r="N4457" t="str">
            <v>SALA CUNA</v>
          </cell>
          <cell r="O4457" t="str">
            <v>REPISA FUNGIBLE / NOMINABLE</v>
          </cell>
          <cell r="P4457">
            <v>4800</v>
          </cell>
          <cell r="T4457" t="str">
            <v>Bueno</v>
          </cell>
          <cell r="U4457" t="str">
            <v>N/T</v>
          </cell>
        </row>
        <row r="4458">
          <cell r="J4458" t="str">
            <v>FN-04-07-00-4450</v>
          </cell>
          <cell r="L4458" t="str">
            <v>FN-04-07-00-4450</v>
          </cell>
          <cell r="M4458" t="str">
            <v>Cojines de apoyo en cuadrillé celestes</v>
          </cell>
          <cell r="N4458" t="str">
            <v>SALA CUNA</v>
          </cell>
          <cell r="O4458" t="str">
            <v>OTROS FUNGIBLE / NOMINABLE</v>
          </cell>
          <cell r="P4458">
            <v>3500</v>
          </cell>
          <cell r="T4458" t="str">
            <v>Bueno</v>
          </cell>
          <cell r="U4458" t="str">
            <v>N/T</v>
          </cell>
        </row>
        <row r="4459">
          <cell r="J4459" t="str">
            <v>42-04-07-00-4451</v>
          </cell>
          <cell r="K4459" t="str">
            <v>42-2301</v>
          </cell>
          <cell r="L4459" t="str">
            <v>42-04-07-00-4451</v>
          </cell>
          <cell r="M4459" t="str">
            <v>Dispensador de jabón marca Johnson</v>
          </cell>
          <cell r="N4459" t="str">
            <v>SALA CUNA</v>
          </cell>
          <cell r="O4459" t="str">
            <v>OTROS</v>
          </cell>
          <cell r="P4459">
            <v>4700</v>
          </cell>
          <cell r="T4459" t="str">
            <v>Bueno</v>
          </cell>
          <cell r="U4459" t="str">
            <v>N/T</v>
          </cell>
        </row>
        <row r="4460">
          <cell r="J4460" t="str">
            <v>42-04-07-00-4452</v>
          </cell>
          <cell r="L4460" t="str">
            <v>42-04-07-00-4452</v>
          </cell>
          <cell r="M4460" t="str">
            <v>Chales diferentes colores</v>
          </cell>
          <cell r="N4460" t="str">
            <v>SALA CUNA</v>
          </cell>
          <cell r="O4460" t="str">
            <v>OTROS</v>
          </cell>
          <cell r="P4460">
            <v>3500</v>
          </cell>
          <cell r="T4460" t="str">
            <v>Bueno</v>
          </cell>
          <cell r="U4460" t="str">
            <v>N/T</v>
          </cell>
        </row>
        <row r="4461">
          <cell r="J4461" t="str">
            <v>FN-04-07-00-4453</v>
          </cell>
          <cell r="L4461" t="str">
            <v>FN-04-07-00-4453</v>
          </cell>
          <cell r="M4461" t="str">
            <v>Cubrecamas celestes c / motivos infantiles</v>
          </cell>
          <cell r="N4461" t="str">
            <v>SALA CUNA</v>
          </cell>
          <cell r="O4461" t="str">
            <v>OTROS FUNGIBLE / NOMINABLE</v>
          </cell>
          <cell r="P4461">
            <v>12000</v>
          </cell>
          <cell r="T4461" t="str">
            <v>Bueno</v>
          </cell>
          <cell r="U4461" t="str">
            <v>N/T</v>
          </cell>
        </row>
        <row r="4462">
          <cell r="J4462" t="str">
            <v>FN-04-07-00-4454</v>
          </cell>
          <cell r="L4462" t="str">
            <v>FN-04-07-00-4454</v>
          </cell>
          <cell r="M4462" t="str">
            <v>Cortinas color celeste c / motivos infantiles</v>
          </cell>
          <cell r="N4462" t="str">
            <v>SALA CUNA</v>
          </cell>
          <cell r="O4462" t="str">
            <v>OTROS FUNGIBLE / NOMINABLE</v>
          </cell>
          <cell r="P4462">
            <v>12500</v>
          </cell>
          <cell r="T4462" t="str">
            <v>Bueno</v>
          </cell>
          <cell r="U4462" t="str">
            <v>N/T</v>
          </cell>
        </row>
        <row r="4463">
          <cell r="J4463" t="str">
            <v>FN-04-07-00-4455</v>
          </cell>
          <cell r="L4463" t="str">
            <v>FN-04-07-00-4455</v>
          </cell>
          <cell r="M4463" t="str">
            <v>Pantalla Vidrio Tubo Fluorescente Simple</v>
          </cell>
          <cell r="N4463" t="str">
            <v>SALA CUNA</v>
          </cell>
          <cell r="O4463" t="str">
            <v>OTROS FUNGIBLE / NOMINABLE</v>
          </cell>
          <cell r="P4463">
            <v>3500</v>
          </cell>
          <cell r="T4463" t="str">
            <v>Bueno</v>
          </cell>
          <cell r="U4463" t="str">
            <v>N/T</v>
          </cell>
        </row>
        <row r="4464">
          <cell r="J4464" t="str">
            <v>42-04-07-00-4456</v>
          </cell>
          <cell r="L4464" t="str">
            <v>42-04-07-00-4456</v>
          </cell>
          <cell r="M4464" t="str">
            <v>Pantalla Tubo VKB Simple</v>
          </cell>
          <cell r="N4464" t="str">
            <v>SALA CUNA</v>
          </cell>
          <cell r="O4464" t="str">
            <v>OTROS</v>
          </cell>
          <cell r="P4464">
            <v>3000</v>
          </cell>
          <cell r="T4464" t="str">
            <v>Bueno</v>
          </cell>
          <cell r="U4464" t="str">
            <v>N/T</v>
          </cell>
        </row>
        <row r="4465">
          <cell r="J4465" t="str">
            <v>42-04-07-00-4457</v>
          </cell>
          <cell r="L4465" t="str">
            <v>42-04-07-00-4457</v>
          </cell>
          <cell r="M4465" t="str">
            <v>Porta Toalla TORK</v>
          </cell>
          <cell r="N4465" t="str">
            <v>SALA CUNA</v>
          </cell>
          <cell r="O4465" t="str">
            <v>OTROS</v>
          </cell>
          <cell r="P4465">
            <v>17000</v>
          </cell>
          <cell r="T4465" t="str">
            <v>Bueno</v>
          </cell>
          <cell r="U4465" t="str">
            <v>Tork</v>
          </cell>
        </row>
        <row r="4466">
          <cell r="J4466" t="str">
            <v>42-04-07-00-4458</v>
          </cell>
          <cell r="L4466" t="str">
            <v>42-04-07-00-4458</v>
          </cell>
          <cell r="M4466" t="str">
            <v>Porta Toalla TORK</v>
          </cell>
          <cell r="N4466" t="str">
            <v>SALA CUNA</v>
          </cell>
          <cell r="O4466" t="str">
            <v>OTROS</v>
          </cell>
          <cell r="P4466">
            <v>17000</v>
          </cell>
          <cell r="T4466" t="str">
            <v>Bueno</v>
          </cell>
          <cell r="U4466" t="str">
            <v>Tork</v>
          </cell>
        </row>
        <row r="4467">
          <cell r="J4467" t="str">
            <v>42-04-07-00-4459</v>
          </cell>
          <cell r="L4467" t="str">
            <v>42-04-07-00-4459</v>
          </cell>
          <cell r="M4467" t="str">
            <v>Porta Toalla de Baño Metalico</v>
          </cell>
          <cell r="N4467" t="str">
            <v>SALA CUNA</v>
          </cell>
          <cell r="O4467" t="str">
            <v>OTROS</v>
          </cell>
          <cell r="P4467">
            <v>2500</v>
          </cell>
          <cell r="T4467" t="str">
            <v>Bueno</v>
          </cell>
          <cell r="U4467" t="str">
            <v>Tork</v>
          </cell>
        </row>
        <row r="4468">
          <cell r="J4468" t="str">
            <v>42-04-07-00-4460</v>
          </cell>
          <cell r="K4468" t="str">
            <v>42-2296</v>
          </cell>
          <cell r="L4468" t="str">
            <v>42-04-07-00-4460</v>
          </cell>
          <cell r="M4468" t="str">
            <v>Escalador de fierro amarillo y azúl</v>
          </cell>
          <cell r="N4468" t="str">
            <v>PATIO Y BAÑO</v>
          </cell>
          <cell r="O4468" t="str">
            <v>OTROS</v>
          </cell>
          <cell r="P4468">
            <v>25600</v>
          </cell>
          <cell r="T4468" t="str">
            <v>Bueno</v>
          </cell>
          <cell r="U4468" t="str">
            <v>N/T</v>
          </cell>
        </row>
        <row r="4469">
          <cell r="J4469" t="str">
            <v>42-04-07-00-4461</v>
          </cell>
          <cell r="K4469" t="str">
            <v>42-2299</v>
          </cell>
          <cell r="L4469" t="str">
            <v>42-04-07-00-4461</v>
          </cell>
          <cell r="M4469" t="str">
            <v>Toldo color blanco 300 x 300 cms</v>
          </cell>
          <cell r="N4469" t="str">
            <v>PATIO Y BAÑO</v>
          </cell>
          <cell r="O4469" t="str">
            <v>OTROS</v>
          </cell>
          <cell r="P4469">
            <v>12500</v>
          </cell>
          <cell r="T4469" t="str">
            <v>Bueno</v>
          </cell>
          <cell r="U4469" t="str">
            <v>N/T</v>
          </cell>
        </row>
        <row r="4470">
          <cell r="J4470" t="str">
            <v>42-04-01-00-4462</v>
          </cell>
          <cell r="K4470" t="str">
            <v>42-2297</v>
          </cell>
          <cell r="L4470" t="str">
            <v>42-04-01-00-4462</v>
          </cell>
          <cell r="M4470" t="str">
            <v>Mesa Picnic chica madera natural</v>
          </cell>
          <cell r="N4470" t="str">
            <v>PATIO Y BAÑO</v>
          </cell>
          <cell r="O4470" t="str">
            <v>MESAS</v>
          </cell>
          <cell r="P4470">
            <v>18000</v>
          </cell>
          <cell r="T4470" t="str">
            <v>BUENO</v>
          </cell>
          <cell r="U4470" t="str">
            <v>N/T</v>
          </cell>
        </row>
        <row r="4471">
          <cell r="J4471" t="str">
            <v>42-04-01-00-4463</v>
          </cell>
          <cell r="K4471" t="str">
            <v>42-2298</v>
          </cell>
          <cell r="L4471" t="str">
            <v>42-04-01-00-4463</v>
          </cell>
          <cell r="M4471" t="str">
            <v>Mesa Picnic chica madera natural</v>
          </cell>
          <cell r="N4471" t="str">
            <v>PATIO Y BAÑO</v>
          </cell>
          <cell r="O4471" t="str">
            <v>MESAS</v>
          </cell>
          <cell r="P4471">
            <v>18000</v>
          </cell>
          <cell r="T4471" t="str">
            <v>BUENO</v>
          </cell>
          <cell r="U4471" t="str">
            <v>N/T</v>
          </cell>
        </row>
        <row r="4472">
          <cell r="J4472" t="str">
            <v>42-04-07-00-4464</v>
          </cell>
          <cell r="L4472" t="str">
            <v>42-04-07-00-4464</v>
          </cell>
          <cell r="M4472" t="str">
            <v>Papelero plástico con tapa color blanco</v>
          </cell>
          <cell r="N4472" t="str">
            <v>PATIO Y BAÑO</v>
          </cell>
          <cell r="O4472" t="str">
            <v>OTROS</v>
          </cell>
          <cell r="P4472">
            <v>4000</v>
          </cell>
          <cell r="T4472" t="str">
            <v>BUENO</v>
          </cell>
          <cell r="U4472" t="str">
            <v>N/T</v>
          </cell>
        </row>
        <row r="4473">
          <cell r="J4473" t="str">
            <v>42-04-07-00-4465</v>
          </cell>
          <cell r="L4473" t="str">
            <v>42-04-07-00-4465</v>
          </cell>
          <cell r="M4473" t="str">
            <v>Porta confort</v>
          </cell>
          <cell r="N4473" t="str">
            <v>PATIO Y BAÑO</v>
          </cell>
          <cell r="O4473" t="str">
            <v>OTROS</v>
          </cell>
          <cell r="P4473">
            <v>3500</v>
          </cell>
          <cell r="T4473" t="str">
            <v>Bueno</v>
          </cell>
          <cell r="U4473" t="str">
            <v>N/T</v>
          </cell>
        </row>
        <row r="4474">
          <cell r="J4474" t="str">
            <v>FN-04-07-00-4466</v>
          </cell>
          <cell r="L4474" t="str">
            <v>FN-04-07-00-4466</v>
          </cell>
          <cell r="M4474" t="str">
            <v>Perchas de alambre blanco 4 ganchos</v>
          </cell>
          <cell r="N4474" t="str">
            <v>PATIO Y BAÑO</v>
          </cell>
          <cell r="O4474" t="str">
            <v>OTROS FUNGIBLE / NOMINABLE</v>
          </cell>
          <cell r="P4474">
            <v>3600</v>
          </cell>
          <cell r="T4474" t="str">
            <v>Bueno</v>
          </cell>
          <cell r="U4474" t="str">
            <v>N/T</v>
          </cell>
        </row>
        <row r="4475">
          <cell r="J4475" t="str">
            <v>FN-04-07-00-4467</v>
          </cell>
          <cell r="L4475" t="str">
            <v>FN-04-07-00-4467</v>
          </cell>
          <cell r="M4475" t="str">
            <v>Perchas metálicas con 2 ganchos c/u</v>
          </cell>
          <cell r="N4475" t="str">
            <v>PATIO Y BAÑO</v>
          </cell>
          <cell r="O4475" t="str">
            <v>OTROS FUNGIBLE / NOMINABLE</v>
          </cell>
          <cell r="P4475">
            <v>3600</v>
          </cell>
          <cell r="T4475" t="str">
            <v>Bueno</v>
          </cell>
          <cell r="U4475" t="str">
            <v>N/T</v>
          </cell>
        </row>
        <row r="4476">
          <cell r="J4476" t="str">
            <v>FN-04-07-00-4468</v>
          </cell>
          <cell r="L4476" t="str">
            <v>FN-04-07-00-4468</v>
          </cell>
          <cell r="M4476" t="str">
            <v>Espejos 50x50 cms. marco madera café</v>
          </cell>
          <cell r="N4476" t="str">
            <v>PATIO Y BAÑO</v>
          </cell>
          <cell r="O4476" t="str">
            <v>OTROS FUNGIBLE / NOMINABLE</v>
          </cell>
          <cell r="P4476">
            <v>7500</v>
          </cell>
          <cell r="T4476" t="str">
            <v>Bueno</v>
          </cell>
          <cell r="U4476" t="str">
            <v>N/T</v>
          </cell>
        </row>
        <row r="4477">
          <cell r="J4477" t="str">
            <v>42-04-06-00-4469</v>
          </cell>
          <cell r="K4477" t="str">
            <v>42-2300</v>
          </cell>
          <cell r="L4477" t="str">
            <v>42-04-06-00-4469</v>
          </cell>
          <cell r="M4477" t="str">
            <v>Repisa de 70x20 cms. con soportes metálicos color rojo</v>
          </cell>
          <cell r="N4477" t="str">
            <v>PATIO Y BAÑO</v>
          </cell>
          <cell r="O4477" t="str">
            <v>REPISA</v>
          </cell>
          <cell r="P4477">
            <v>14600</v>
          </cell>
          <cell r="T4477" t="str">
            <v>Bueno</v>
          </cell>
          <cell r="U4477" t="str">
            <v>N/T</v>
          </cell>
        </row>
        <row r="4478">
          <cell r="J4478" t="str">
            <v>FN-04-07-00-4470</v>
          </cell>
          <cell r="L4478" t="str">
            <v>FN-04-07-00-4470</v>
          </cell>
          <cell r="M4478" t="str">
            <v>Bacenicas  plásticas</v>
          </cell>
          <cell r="N4478" t="str">
            <v>PATIO Y BAÑO</v>
          </cell>
          <cell r="O4478" t="str">
            <v>OTROS FUNGIBLE / NOMINABLE</v>
          </cell>
          <cell r="P4478">
            <v>3500</v>
          </cell>
          <cell r="T4478" t="str">
            <v>Bueno</v>
          </cell>
          <cell r="U4478" t="str">
            <v>N/T</v>
          </cell>
        </row>
        <row r="4479">
          <cell r="J4479" t="str">
            <v>42-05-01-01-4471</v>
          </cell>
          <cell r="K4479" t="str">
            <v>42-1601</v>
          </cell>
          <cell r="L4479" t="str">
            <v>42-05-01-01-4471</v>
          </cell>
          <cell r="M4479" t="str">
            <v>Televisor a color marca LG de 14 pulgadas</v>
          </cell>
          <cell r="N4479" t="str">
            <v>SALA ACTIV</v>
          </cell>
          <cell r="O4479" t="str">
            <v>EQUIPO DE OFICINA</v>
          </cell>
          <cell r="P4479">
            <v>64500</v>
          </cell>
          <cell r="T4479" t="str">
            <v>Bueno</v>
          </cell>
          <cell r="U4479" t="str">
            <v>N/T</v>
          </cell>
        </row>
        <row r="4480">
          <cell r="J4480" t="str">
            <v>42-05-01-01-4472</v>
          </cell>
          <cell r="K4480" t="str">
            <v>42-1602</v>
          </cell>
          <cell r="L4480" t="str">
            <v>42-05-01-01-4472</v>
          </cell>
          <cell r="M4480" t="str">
            <v>Video grabador  LG</v>
          </cell>
          <cell r="N4480" t="str">
            <v>SALA ACTIV</v>
          </cell>
          <cell r="O4480" t="str">
            <v>EQUIPO DE OFICINA</v>
          </cell>
          <cell r="P4480">
            <v>56500</v>
          </cell>
          <cell r="T4480" t="str">
            <v>Bueno</v>
          </cell>
          <cell r="U4480" t="str">
            <v>N/T</v>
          </cell>
        </row>
        <row r="4481">
          <cell r="J4481" t="str">
            <v>42-05-01-01-4473</v>
          </cell>
          <cell r="K4481" t="str">
            <v>42-1603</v>
          </cell>
          <cell r="L4481" t="str">
            <v>42-05-01-01-4473</v>
          </cell>
          <cell r="M4481" t="str">
            <v>Minicomponente marca Phillips</v>
          </cell>
          <cell r="N4481" t="str">
            <v>SALA ACTIV</v>
          </cell>
          <cell r="O4481" t="str">
            <v>EQUIPO DE OFICINA</v>
          </cell>
          <cell r="P4481">
            <v>65900</v>
          </cell>
          <cell r="T4481" t="str">
            <v>Bueno</v>
          </cell>
          <cell r="U4481" t="str">
            <v>N/T</v>
          </cell>
        </row>
        <row r="4482">
          <cell r="J4482" t="str">
            <v>42-05-01-01-4474</v>
          </cell>
          <cell r="K4482" t="str">
            <v>42-847</v>
          </cell>
          <cell r="L4482" t="str">
            <v>42-05-01-01-4474</v>
          </cell>
          <cell r="M4482" t="str">
            <v>Estufa a gas marca CIMET</v>
          </cell>
          <cell r="N4482" t="str">
            <v>SALA ACTIV</v>
          </cell>
          <cell r="O4482" t="str">
            <v>EQUIPO DE OFICINA</v>
          </cell>
          <cell r="P4482">
            <v>60000</v>
          </cell>
          <cell r="T4482" t="str">
            <v>Bueno</v>
          </cell>
          <cell r="U4482" t="str">
            <v>N/T</v>
          </cell>
        </row>
        <row r="4483">
          <cell r="J4483" t="str">
            <v>42-05-01-01-4475</v>
          </cell>
          <cell r="K4483" t="str">
            <v>42-848</v>
          </cell>
          <cell r="L4483" t="str">
            <v>42-05-01-01-4475</v>
          </cell>
          <cell r="M4483" t="str">
            <v>Regulador de gas</v>
          </cell>
          <cell r="N4483" t="str">
            <v>SALA ACTIV</v>
          </cell>
          <cell r="O4483" t="str">
            <v>EQUIPO DE OFICINA</v>
          </cell>
          <cell r="P4483">
            <v>12500</v>
          </cell>
          <cell r="T4483" t="str">
            <v>Bueno</v>
          </cell>
          <cell r="U4483" t="str">
            <v>N/T</v>
          </cell>
        </row>
        <row r="4484">
          <cell r="J4484" t="str">
            <v>42-05-01-01-4476</v>
          </cell>
          <cell r="L4484" t="str">
            <v>42-05-01-01-4476</v>
          </cell>
          <cell r="M4484" t="str">
            <v>Cilindros de gas</v>
          </cell>
          <cell r="N4484" t="str">
            <v>SALA ACTIV</v>
          </cell>
          <cell r="O4484" t="str">
            <v>EQUIPO DE OFICINA</v>
          </cell>
          <cell r="P4484">
            <v>12000</v>
          </cell>
          <cell r="T4484" t="str">
            <v>Bueno</v>
          </cell>
          <cell r="U4484" t="str">
            <v>N/T</v>
          </cell>
        </row>
        <row r="4485">
          <cell r="J4485" t="str">
            <v>42-05-01-01-4477</v>
          </cell>
          <cell r="K4485" t="str">
            <v>42-1961</v>
          </cell>
          <cell r="L4485" t="str">
            <v>42-05-01-01-4477</v>
          </cell>
          <cell r="M4485" t="str">
            <v>Citófono/ teléfono marca Nortel Network, Modelo 7000</v>
          </cell>
          <cell r="N4485" t="str">
            <v>SALA ACTIV</v>
          </cell>
          <cell r="O4485" t="str">
            <v>EQUIPO DE OFICINA</v>
          </cell>
          <cell r="P4485">
            <v>36000</v>
          </cell>
          <cell r="T4485" t="str">
            <v>Bueno</v>
          </cell>
          <cell r="U4485" t="str">
            <v>N/T</v>
          </cell>
        </row>
        <row r="4486">
          <cell r="J4486" t="str">
            <v>42-04-01-00-4478</v>
          </cell>
          <cell r="K4486" t="str">
            <v>42-849</v>
          </cell>
          <cell r="L4486" t="str">
            <v>42-04-01-00-4478</v>
          </cell>
          <cell r="M4486" t="str">
            <v>Mesa mixta párvulo formalita café claro</v>
          </cell>
          <cell r="N4486" t="str">
            <v>SALA ACTIV</v>
          </cell>
          <cell r="O4486" t="str">
            <v>MESAS</v>
          </cell>
          <cell r="P4486">
            <v>25000</v>
          </cell>
          <cell r="T4486" t="str">
            <v>Bueno</v>
          </cell>
          <cell r="U4486" t="str">
            <v>N/T</v>
          </cell>
        </row>
        <row r="4487">
          <cell r="J4487" t="str">
            <v>42-04-01-00-4479</v>
          </cell>
          <cell r="K4487" t="str">
            <v>42-850</v>
          </cell>
          <cell r="L4487" t="str">
            <v>42-04-01-00-4479</v>
          </cell>
          <cell r="M4487" t="str">
            <v>Mesa mixta párvulo formalita café claro</v>
          </cell>
          <cell r="N4487" t="str">
            <v>SALA ACTIV</v>
          </cell>
          <cell r="O4487" t="str">
            <v>MESAS</v>
          </cell>
          <cell r="P4487">
            <v>25000</v>
          </cell>
          <cell r="T4487" t="str">
            <v>Bueno</v>
          </cell>
          <cell r="U4487" t="str">
            <v>N/T</v>
          </cell>
        </row>
        <row r="4488">
          <cell r="J4488" t="str">
            <v>42-04-01-00-4480</v>
          </cell>
          <cell r="K4488" t="str">
            <v>42-851</v>
          </cell>
          <cell r="L4488" t="str">
            <v>42-04-01-00-4480</v>
          </cell>
          <cell r="M4488" t="str">
            <v>Mesa mixta párvulo formalita café claro</v>
          </cell>
          <cell r="N4488" t="str">
            <v>SALA ACTIV</v>
          </cell>
          <cell r="O4488" t="str">
            <v>MESAS</v>
          </cell>
          <cell r="P4488">
            <v>25000</v>
          </cell>
          <cell r="T4488" t="str">
            <v>Bueno</v>
          </cell>
          <cell r="U4488" t="str">
            <v>N/T</v>
          </cell>
        </row>
        <row r="4489">
          <cell r="J4489" t="str">
            <v>42-04-01-00-4481</v>
          </cell>
          <cell r="K4489" t="str">
            <v>42-852</v>
          </cell>
          <cell r="L4489" t="str">
            <v>42-04-01-00-4481</v>
          </cell>
          <cell r="M4489" t="str">
            <v>Mesa mixta párvulo formalita café claro</v>
          </cell>
          <cell r="N4489" t="str">
            <v>SALA ACTIV</v>
          </cell>
          <cell r="O4489" t="str">
            <v>MESAS</v>
          </cell>
          <cell r="P4489">
            <v>25000</v>
          </cell>
          <cell r="T4489" t="str">
            <v>Bueno</v>
          </cell>
          <cell r="U4489" t="str">
            <v>N/T</v>
          </cell>
        </row>
        <row r="4490">
          <cell r="J4490" t="str">
            <v>42-04-02-00-4482</v>
          </cell>
          <cell r="K4490" t="str">
            <v>42-852b</v>
          </cell>
          <cell r="L4490" t="str">
            <v>42-04-02-00-4482</v>
          </cell>
          <cell r="M4490" t="str">
            <v>Silla mixta párvulo formalita café claro</v>
          </cell>
          <cell r="N4490" t="str">
            <v>SALA ACTIV</v>
          </cell>
          <cell r="O4490" t="str">
            <v>SILLAS</v>
          </cell>
          <cell r="P4490">
            <v>6900</v>
          </cell>
          <cell r="T4490" t="str">
            <v>BUENO</v>
          </cell>
          <cell r="U4490" t="str">
            <v>N/T</v>
          </cell>
        </row>
        <row r="4491">
          <cell r="J4491" t="str">
            <v>42-04-02-00-4483</v>
          </cell>
          <cell r="K4491" t="str">
            <v>42-853</v>
          </cell>
          <cell r="L4491" t="str">
            <v>42-04-02-00-4483</v>
          </cell>
          <cell r="M4491" t="str">
            <v>Silla mixta párvulo formalita café claro</v>
          </cell>
          <cell r="N4491" t="str">
            <v>SALA ACTIV</v>
          </cell>
          <cell r="O4491" t="str">
            <v>SILLAS</v>
          </cell>
          <cell r="P4491">
            <v>6900</v>
          </cell>
          <cell r="T4491" t="str">
            <v>BUENO</v>
          </cell>
          <cell r="U4491" t="str">
            <v>N/T</v>
          </cell>
        </row>
        <row r="4492">
          <cell r="J4492" t="str">
            <v>42-04-02-00-4484</v>
          </cell>
          <cell r="K4492" t="str">
            <v>42-854</v>
          </cell>
          <cell r="L4492" t="str">
            <v>42-04-02-00-4484</v>
          </cell>
          <cell r="M4492" t="str">
            <v>Silla mixta párvulo formalita café claro</v>
          </cell>
          <cell r="N4492" t="str">
            <v>SALA ACTIV</v>
          </cell>
          <cell r="O4492" t="str">
            <v>SILLAS</v>
          </cell>
          <cell r="P4492">
            <v>6900</v>
          </cell>
          <cell r="T4492" t="str">
            <v>BUENO</v>
          </cell>
          <cell r="U4492" t="str">
            <v>N/T</v>
          </cell>
        </row>
        <row r="4493">
          <cell r="J4493" t="str">
            <v>42-04-02-00-4485</v>
          </cell>
          <cell r="K4493" t="str">
            <v>42-855</v>
          </cell>
          <cell r="L4493" t="str">
            <v>42-04-02-00-4485</v>
          </cell>
          <cell r="M4493" t="str">
            <v>Silla mixta párvulo formalita café claro</v>
          </cell>
          <cell r="N4493" t="str">
            <v>SALA ACTIV</v>
          </cell>
          <cell r="O4493" t="str">
            <v>SILLAS</v>
          </cell>
          <cell r="P4493">
            <v>6900</v>
          </cell>
          <cell r="T4493" t="str">
            <v>BUENO</v>
          </cell>
          <cell r="U4493" t="str">
            <v>N/T</v>
          </cell>
        </row>
        <row r="4494">
          <cell r="J4494" t="str">
            <v>42-04-02-00-4486</v>
          </cell>
          <cell r="K4494" t="str">
            <v>42-856</v>
          </cell>
          <cell r="L4494" t="str">
            <v>42-04-02-00-4486</v>
          </cell>
          <cell r="M4494" t="str">
            <v>Silla mixta párvulo formalita café claro</v>
          </cell>
          <cell r="N4494" t="str">
            <v>SALA ACTIV</v>
          </cell>
          <cell r="O4494" t="str">
            <v>SILLAS</v>
          </cell>
          <cell r="P4494">
            <v>6900</v>
          </cell>
          <cell r="T4494" t="str">
            <v>BUENO</v>
          </cell>
          <cell r="U4494" t="str">
            <v>N/T</v>
          </cell>
        </row>
        <row r="4495">
          <cell r="J4495" t="str">
            <v>42-04-02-00-4487</v>
          </cell>
          <cell r="K4495" t="str">
            <v>42-857</v>
          </cell>
          <cell r="L4495" t="str">
            <v>42-04-02-00-4487</v>
          </cell>
          <cell r="M4495" t="str">
            <v>Silla mixta párvulo formalita café claro</v>
          </cell>
          <cell r="N4495" t="str">
            <v>SALA ACTIV</v>
          </cell>
          <cell r="O4495" t="str">
            <v>SILLAS</v>
          </cell>
          <cell r="P4495">
            <v>6900</v>
          </cell>
          <cell r="T4495" t="str">
            <v>BUENO</v>
          </cell>
          <cell r="U4495" t="str">
            <v>N/T</v>
          </cell>
        </row>
        <row r="4496">
          <cell r="J4496" t="str">
            <v>42-04-02-00-4488</v>
          </cell>
          <cell r="K4496" t="str">
            <v>42-857b</v>
          </cell>
          <cell r="L4496" t="str">
            <v>42-04-02-00-4488</v>
          </cell>
          <cell r="M4496" t="str">
            <v>Silla mixta párvulo formalita café claro</v>
          </cell>
          <cell r="N4496" t="str">
            <v>SALA ACTIV</v>
          </cell>
          <cell r="O4496" t="str">
            <v>SILLAS</v>
          </cell>
          <cell r="P4496">
            <v>6900</v>
          </cell>
          <cell r="T4496" t="str">
            <v>BUENO</v>
          </cell>
          <cell r="U4496" t="str">
            <v>N/T</v>
          </cell>
        </row>
        <row r="4497">
          <cell r="J4497" t="str">
            <v>42-04-02-00-4489</v>
          </cell>
          <cell r="K4497" t="str">
            <v>42-858</v>
          </cell>
          <cell r="L4497" t="str">
            <v>42-04-02-00-4489</v>
          </cell>
          <cell r="M4497" t="str">
            <v>Silla mixta párvulo formalita café claro</v>
          </cell>
          <cell r="N4497" t="str">
            <v>SALA ACTIV</v>
          </cell>
          <cell r="O4497" t="str">
            <v>SILLAS</v>
          </cell>
          <cell r="P4497">
            <v>6900</v>
          </cell>
          <cell r="T4497" t="str">
            <v>BUENO</v>
          </cell>
          <cell r="U4497" t="str">
            <v>N/T</v>
          </cell>
        </row>
        <row r="4498">
          <cell r="J4498" t="str">
            <v>42-04-02-00-4490</v>
          </cell>
          <cell r="K4498" t="str">
            <v>42-859</v>
          </cell>
          <cell r="L4498" t="str">
            <v>42-04-02-00-4490</v>
          </cell>
          <cell r="M4498" t="str">
            <v>Silla mixta párvulo formalita café claro</v>
          </cell>
          <cell r="N4498" t="str">
            <v>SALA ACTIV</v>
          </cell>
          <cell r="O4498" t="str">
            <v>SILLAS</v>
          </cell>
          <cell r="P4498">
            <v>6900</v>
          </cell>
          <cell r="T4498" t="str">
            <v>BUENO</v>
          </cell>
          <cell r="U4498" t="str">
            <v>N/T</v>
          </cell>
        </row>
        <row r="4499">
          <cell r="J4499" t="str">
            <v>42-04-02-00-4491</v>
          </cell>
          <cell r="K4499" t="str">
            <v>42-860</v>
          </cell>
          <cell r="L4499" t="str">
            <v>42-04-02-00-4491</v>
          </cell>
          <cell r="M4499" t="str">
            <v>Silla mixta párvulo formalita café claro</v>
          </cell>
          <cell r="N4499" t="str">
            <v>SALA ACTIV</v>
          </cell>
          <cell r="O4499" t="str">
            <v>SILLAS</v>
          </cell>
          <cell r="P4499">
            <v>6900</v>
          </cell>
          <cell r="T4499" t="str">
            <v>BUENO</v>
          </cell>
          <cell r="U4499" t="str">
            <v>N/T</v>
          </cell>
        </row>
        <row r="4500">
          <cell r="J4500" t="str">
            <v>42-04-02-00-4492</v>
          </cell>
          <cell r="K4500" t="str">
            <v>42-860b</v>
          </cell>
          <cell r="L4500" t="str">
            <v>42-04-02-00-4492</v>
          </cell>
          <cell r="M4500" t="str">
            <v>Silla mixta párvulo formalita café claro</v>
          </cell>
          <cell r="N4500" t="str">
            <v>SALA ACTIV</v>
          </cell>
          <cell r="O4500" t="str">
            <v>SILLAS</v>
          </cell>
          <cell r="P4500">
            <v>6900</v>
          </cell>
          <cell r="T4500" t="str">
            <v>BUENO</v>
          </cell>
          <cell r="U4500" t="str">
            <v>N/T</v>
          </cell>
        </row>
        <row r="4501">
          <cell r="J4501" t="str">
            <v>42-04-02-00-4493</v>
          </cell>
          <cell r="K4501" t="str">
            <v>42-861</v>
          </cell>
          <cell r="L4501" t="str">
            <v>42-04-02-00-4493</v>
          </cell>
          <cell r="M4501" t="str">
            <v>Silla mixta párvulo formalita café claro</v>
          </cell>
          <cell r="N4501" t="str">
            <v>SALA ACTIV</v>
          </cell>
          <cell r="O4501" t="str">
            <v>SILLAS</v>
          </cell>
          <cell r="P4501">
            <v>6900</v>
          </cell>
          <cell r="T4501" t="str">
            <v>BUENO</v>
          </cell>
          <cell r="U4501" t="str">
            <v>N/T</v>
          </cell>
        </row>
        <row r="4502">
          <cell r="J4502" t="str">
            <v>42-04-02-00-4494</v>
          </cell>
          <cell r="K4502" t="str">
            <v>42-861b</v>
          </cell>
          <cell r="L4502" t="str">
            <v>42-04-02-00-4494</v>
          </cell>
          <cell r="M4502" t="str">
            <v>Silla mixta párvulo formalita café claro</v>
          </cell>
          <cell r="N4502" t="str">
            <v>SALA ACTIV</v>
          </cell>
          <cell r="O4502" t="str">
            <v>SILLAS</v>
          </cell>
          <cell r="P4502">
            <v>6900</v>
          </cell>
          <cell r="T4502" t="str">
            <v>BUENO</v>
          </cell>
          <cell r="U4502" t="str">
            <v>N/T</v>
          </cell>
        </row>
        <row r="4503">
          <cell r="J4503" t="str">
            <v>42-04-02-00-4495</v>
          </cell>
          <cell r="K4503" t="str">
            <v>42-862</v>
          </cell>
          <cell r="L4503" t="str">
            <v>42-04-02-00-4495</v>
          </cell>
          <cell r="M4503" t="str">
            <v>Silla mixta párvulo formalita café claro</v>
          </cell>
          <cell r="N4503" t="str">
            <v>SALA ACTIV</v>
          </cell>
          <cell r="O4503" t="str">
            <v>SILLAS</v>
          </cell>
          <cell r="P4503">
            <v>6900</v>
          </cell>
          <cell r="T4503" t="str">
            <v>BUENO</v>
          </cell>
          <cell r="U4503" t="str">
            <v>N/T</v>
          </cell>
        </row>
        <row r="4504">
          <cell r="J4504" t="str">
            <v>42-04-07-00-4496</v>
          </cell>
          <cell r="K4504" t="str">
            <v>42-869</v>
          </cell>
          <cell r="L4504" t="str">
            <v>42-04-07-00-4496</v>
          </cell>
          <cell r="M4504" t="str">
            <v>Mueble de macisa y formalita blanco, 6 puertas de 58x300x106 cms.</v>
          </cell>
          <cell r="N4504" t="str">
            <v>SALA ACTIV</v>
          </cell>
          <cell r="O4504" t="str">
            <v>OTROS</v>
          </cell>
          <cell r="P4504">
            <v>76500</v>
          </cell>
          <cell r="T4504" t="str">
            <v>Bueno</v>
          </cell>
          <cell r="U4504" t="str">
            <v>N/T</v>
          </cell>
        </row>
        <row r="4505">
          <cell r="J4505" t="str">
            <v>42-04-07-00-4497</v>
          </cell>
          <cell r="K4505" t="str">
            <v>42-870</v>
          </cell>
          <cell r="L4505" t="str">
            <v>42-04-07-00-4497</v>
          </cell>
          <cell r="M4505" t="str">
            <v>Mueble de madera azúl 11 divisiones de 110x24x111 cms.</v>
          </cell>
          <cell r="N4505" t="str">
            <v>SALA ACTIV</v>
          </cell>
          <cell r="O4505" t="str">
            <v>OTROS</v>
          </cell>
          <cell r="P4505">
            <v>56900</v>
          </cell>
          <cell r="T4505" t="str">
            <v>Bueno</v>
          </cell>
          <cell r="U4505" t="str">
            <v>N/T</v>
          </cell>
        </row>
        <row r="4506">
          <cell r="J4506" t="str">
            <v>42-04-07-00-4498</v>
          </cell>
          <cell r="K4506" t="str">
            <v>42-871</v>
          </cell>
          <cell r="L4506" t="str">
            <v>42-04-07-00-4498</v>
          </cell>
          <cell r="M4506" t="str">
            <v>Mueble de madera naranjo con 11 divisiones  110x24x111 cms.</v>
          </cell>
          <cell r="N4506" t="str">
            <v>SALA ACTIV</v>
          </cell>
          <cell r="O4506" t="str">
            <v>OTROS</v>
          </cell>
          <cell r="P4506">
            <v>66500</v>
          </cell>
          <cell r="T4506" t="str">
            <v>Bueno</v>
          </cell>
          <cell r="U4506" t="str">
            <v>N/T</v>
          </cell>
        </row>
        <row r="4507">
          <cell r="J4507" t="str">
            <v>42-04-07-00-4499</v>
          </cell>
          <cell r="K4507" t="str">
            <v>42-872</v>
          </cell>
          <cell r="L4507" t="str">
            <v>42-04-07-00-4499</v>
          </cell>
          <cell r="M4507" t="str">
            <v>Mueble de madera blanco 2 puertas 100x70x90 cms.</v>
          </cell>
          <cell r="N4507" t="str">
            <v>SALA ACTIV</v>
          </cell>
          <cell r="O4507" t="str">
            <v>OTROS</v>
          </cell>
          <cell r="P4507">
            <v>55900</v>
          </cell>
          <cell r="T4507" t="str">
            <v>Bueno</v>
          </cell>
          <cell r="U4507" t="str">
            <v>N/T</v>
          </cell>
        </row>
        <row r="4508">
          <cell r="J4508" t="str">
            <v>42-04-07-00-4500</v>
          </cell>
          <cell r="K4508" t="str">
            <v>42-866</v>
          </cell>
          <cell r="L4508" t="str">
            <v>42-04-07-00-4500</v>
          </cell>
          <cell r="M4508" t="str">
            <v>Caja de instrumentos musicales con 25 instrumentos</v>
          </cell>
          <cell r="N4508" t="str">
            <v>SALA ACTIV</v>
          </cell>
          <cell r="O4508" t="str">
            <v>OTROS</v>
          </cell>
          <cell r="P4508">
            <v>20000</v>
          </cell>
          <cell r="T4508" t="str">
            <v>Bueno</v>
          </cell>
          <cell r="U4508" t="str">
            <v>N/T</v>
          </cell>
        </row>
        <row r="4509">
          <cell r="J4509" t="str">
            <v>FN-04-07-00-4501</v>
          </cell>
          <cell r="L4509" t="str">
            <v>FN-04-07-00-4501</v>
          </cell>
          <cell r="M4509" t="str">
            <v>Colchones de espuma</v>
          </cell>
          <cell r="N4509" t="str">
            <v>SALA ACTIV</v>
          </cell>
          <cell r="O4509" t="str">
            <v>OTROS FUNGIBLE / NOMINABLE</v>
          </cell>
          <cell r="P4509">
            <v>22300</v>
          </cell>
          <cell r="T4509" t="str">
            <v>Bueno</v>
          </cell>
          <cell r="U4509" t="str">
            <v>N/T</v>
          </cell>
        </row>
        <row r="4510">
          <cell r="J4510" t="str">
            <v>42-04-07-00-4502</v>
          </cell>
          <cell r="L4510" t="str">
            <v>42-04-07-00-4502</v>
          </cell>
          <cell r="M4510" t="str">
            <v>Pizarrón</v>
          </cell>
          <cell r="N4510" t="str">
            <v>SALA ACTIV</v>
          </cell>
          <cell r="O4510" t="str">
            <v>OTROS</v>
          </cell>
          <cell r="P4510">
            <v>12600</v>
          </cell>
          <cell r="T4510" t="str">
            <v>Bueno</v>
          </cell>
          <cell r="U4510" t="str">
            <v>N/T</v>
          </cell>
        </row>
        <row r="4511">
          <cell r="J4511" t="str">
            <v>42-04-07-00-4503</v>
          </cell>
          <cell r="L4511" t="str">
            <v>42-04-07-00-4503</v>
          </cell>
          <cell r="M4511" t="str">
            <v>Timbre musical</v>
          </cell>
          <cell r="N4511" t="str">
            <v>SALA ACTIV</v>
          </cell>
          <cell r="O4511" t="str">
            <v>OTROS</v>
          </cell>
          <cell r="P4511">
            <v>12500</v>
          </cell>
          <cell r="T4511" t="str">
            <v>Bueno</v>
          </cell>
          <cell r="U4511" t="str">
            <v>N/T</v>
          </cell>
        </row>
        <row r="4512">
          <cell r="J4512" t="str">
            <v>42-04-07-00-4504</v>
          </cell>
          <cell r="L4512" t="str">
            <v>42-04-07-00-4504</v>
          </cell>
          <cell r="M4512" t="str">
            <v>Perchas de bronce</v>
          </cell>
          <cell r="N4512" t="str">
            <v>SALA ACTIV</v>
          </cell>
          <cell r="O4512" t="str">
            <v>OTROS</v>
          </cell>
          <cell r="P4512">
            <v>2600</v>
          </cell>
          <cell r="T4512" t="str">
            <v>Bueno</v>
          </cell>
          <cell r="U4512" t="str">
            <v>N/T</v>
          </cell>
        </row>
        <row r="4513">
          <cell r="J4513" t="str">
            <v>42-04-07-00-4505</v>
          </cell>
          <cell r="L4513" t="str">
            <v>42-04-07-00-4505</v>
          </cell>
          <cell r="M4513" t="str">
            <v>Cortinas de chinz azul</v>
          </cell>
          <cell r="N4513" t="str">
            <v>SALA ACTIV</v>
          </cell>
          <cell r="O4513" t="str">
            <v>OTROS</v>
          </cell>
          <cell r="P4513">
            <v>12500</v>
          </cell>
          <cell r="T4513" t="str">
            <v>Bueno</v>
          </cell>
          <cell r="U4513" t="str">
            <v>N/T</v>
          </cell>
        </row>
        <row r="4514">
          <cell r="J4514" t="str">
            <v>FN-04-07-00-4506</v>
          </cell>
          <cell r="L4514" t="str">
            <v>FN-04-07-00-4506</v>
          </cell>
          <cell r="M4514" t="str">
            <v>Porta cortinas metálicos</v>
          </cell>
          <cell r="N4514" t="str">
            <v>SALA ACTIV</v>
          </cell>
          <cell r="O4514" t="str">
            <v>OTROS FUNGIBLE / NOMINABLE</v>
          </cell>
          <cell r="P4514">
            <v>2500</v>
          </cell>
          <cell r="T4514" t="str">
            <v>Bueno</v>
          </cell>
          <cell r="U4514" t="str">
            <v>N/T</v>
          </cell>
        </row>
        <row r="4515">
          <cell r="J4515" t="str">
            <v>42-04-07-00-4507</v>
          </cell>
          <cell r="K4515" t="str">
            <v>42-2302</v>
          </cell>
          <cell r="L4515" t="str">
            <v>42-04-07-00-4507</v>
          </cell>
          <cell r="M4515" t="str">
            <v>Casa cubo de colores para juegos, rojo, amarillo, verde, azul, blanco de cuadrado</v>
          </cell>
          <cell r="N4515" t="str">
            <v>SALA ACTIV</v>
          </cell>
          <cell r="O4515" t="str">
            <v>OTROS</v>
          </cell>
          <cell r="P4515">
            <v>20000</v>
          </cell>
          <cell r="T4515" t="str">
            <v>Bueno</v>
          </cell>
          <cell r="U4515" t="str">
            <v>N/T</v>
          </cell>
        </row>
        <row r="4516">
          <cell r="J4516" t="str">
            <v>FN-04-07-00-4508</v>
          </cell>
          <cell r="L4516" t="str">
            <v>FN-04-07-00-4508</v>
          </cell>
          <cell r="M4516" t="str">
            <v>Cortinas c / flores color rojo</v>
          </cell>
          <cell r="N4516" t="str">
            <v>SALA ACTIV</v>
          </cell>
          <cell r="O4516" t="str">
            <v>OTROS FUNGIBLE / NOMINABLE</v>
          </cell>
          <cell r="P4516">
            <v>12500</v>
          </cell>
          <cell r="T4516" t="str">
            <v>Bueno</v>
          </cell>
          <cell r="U4516" t="str">
            <v>N/T</v>
          </cell>
        </row>
        <row r="4517">
          <cell r="J4517" t="str">
            <v>FN-04-07-00-4509</v>
          </cell>
          <cell r="L4517" t="str">
            <v>FN-04-07-00-4509</v>
          </cell>
          <cell r="M4517" t="str">
            <v>Cortinas c / osos color azul</v>
          </cell>
          <cell r="N4517" t="str">
            <v>SALA ACTIV</v>
          </cell>
          <cell r="O4517" t="str">
            <v>OTROS FUNGIBLE / NOMINABLE</v>
          </cell>
          <cell r="P4517">
            <v>12500</v>
          </cell>
          <cell r="T4517" t="str">
            <v>Bueno</v>
          </cell>
          <cell r="U4517" t="str">
            <v>N/T</v>
          </cell>
        </row>
        <row r="4518">
          <cell r="J4518" t="str">
            <v>42-04-01-00-4510</v>
          </cell>
          <cell r="K4518" t="str">
            <v>42-2303</v>
          </cell>
          <cell r="L4518" t="str">
            <v>42-04-01-00-4510</v>
          </cell>
          <cell r="M4518" t="str">
            <v>Mesa plástica chica marca Wenco color roja, 4 sillas plásticas marca Wenco color azul</v>
          </cell>
          <cell r="N4518" t="str">
            <v>SALA ACTIV</v>
          </cell>
          <cell r="O4518" t="str">
            <v>MESAS</v>
          </cell>
          <cell r="P4518">
            <v>25600</v>
          </cell>
          <cell r="T4518" t="str">
            <v>Bueno</v>
          </cell>
          <cell r="U4518" t="str">
            <v>N/T</v>
          </cell>
        </row>
        <row r="4519">
          <cell r="J4519" t="str">
            <v>42-04-01-00-4511</v>
          </cell>
          <cell r="K4519" t="str">
            <v>42-2304</v>
          </cell>
          <cell r="L4519" t="str">
            <v>42-04-01-00-4511</v>
          </cell>
          <cell r="M4519" t="str">
            <v>Mesa madera natural chica, 4 sillas madera natural chicas</v>
          </cell>
          <cell r="N4519" t="str">
            <v>SALA ACTIV</v>
          </cell>
          <cell r="O4519" t="str">
            <v>MESAS</v>
          </cell>
          <cell r="P4519">
            <v>32900</v>
          </cell>
          <cell r="T4519" t="str">
            <v>Bueno</v>
          </cell>
          <cell r="U4519" t="str">
            <v>N/T</v>
          </cell>
        </row>
        <row r="4520">
          <cell r="J4520" t="str">
            <v>42-04-07-00-4512</v>
          </cell>
          <cell r="L4520" t="str">
            <v>42-04-07-00-4512</v>
          </cell>
          <cell r="M4520" t="str">
            <v>Estufa Gas Mademsa Vittale 15</v>
          </cell>
          <cell r="N4520" t="str">
            <v>SALA ACTIV</v>
          </cell>
          <cell r="O4520" t="str">
            <v>OTROS</v>
          </cell>
          <cell r="P4520">
            <v>68900</v>
          </cell>
          <cell r="T4520" t="str">
            <v>Bueno</v>
          </cell>
          <cell r="U4520" t="str">
            <v>N/T</v>
          </cell>
        </row>
        <row r="4521">
          <cell r="J4521" t="str">
            <v>42-04-07-00-4513</v>
          </cell>
          <cell r="K4521" t="str">
            <v>42-3364</v>
          </cell>
          <cell r="L4521" t="str">
            <v>42-04-07-00-4513</v>
          </cell>
          <cell r="M4521" t="str">
            <v xml:space="preserve">Mueble Masisa Enchapado 2 Puertas Correderas </v>
          </cell>
          <cell r="N4521" t="str">
            <v>SALA ACTIV</v>
          </cell>
          <cell r="O4521" t="str">
            <v>OTROS</v>
          </cell>
          <cell r="P4521">
            <v>46900</v>
          </cell>
          <cell r="T4521" t="str">
            <v>Bueno</v>
          </cell>
          <cell r="U4521" t="str">
            <v>N/T</v>
          </cell>
        </row>
        <row r="4522">
          <cell r="J4522" t="str">
            <v>FN-04-07-00-4514</v>
          </cell>
          <cell r="L4522" t="str">
            <v>FN-04-07-00-4514</v>
          </cell>
          <cell r="M4522" t="str">
            <v>Colgador Metalico Doble Tipo Gancho</v>
          </cell>
          <cell r="N4522" t="str">
            <v>SALA ACTIV</v>
          </cell>
          <cell r="O4522" t="str">
            <v>OTROS FUNGIBLE / NOMINABLE</v>
          </cell>
          <cell r="P4522">
            <v>3500</v>
          </cell>
          <cell r="T4522" t="str">
            <v>Bueno</v>
          </cell>
          <cell r="U4522" t="str">
            <v>N/T</v>
          </cell>
        </row>
        <row r="4523">
          <cell r="J4523" t="str">
            <v>42-05-01-01-4515</v>
          </cell>
          <cell r="K4523" t="str">
            <v>42-2643</v>
          </cell>
          <cell r="L4523" t="str">
            <v>42-05-01-01-4515</v>
          </cell>
          <cell r="M4523" t="str">
            <v xml:space="preserve">Televisor 21" Color Gris </v>
          </cell>
          <cell r="N4523" t="str">
            <v>SALA ACTIV</v>
          </cell>
          <cell r="O4523" t="str">
            <v>EQUIPO DE OFICINA</v>
          </cell>
          <cell r="P4523">
            <v>76500</v>
          </cell>
          <cell r="T4523" t="str">
            <v>Bueno</v>
          </cell>
          <cell r="U4523" t="str">
            <v>N/T</v>
          </cell>
        </row>
        <row r="4524">
          <cell r="J4524" t="str">
            <v>42-05-01-01-4516</v>
          </cell>
          <cell r="K4524" t="str">
            <v>42-2641</v>
          </cell>
          <cell r="L4524" t="str">
            <v>42-05-01-01-4516</v>
          </cell>
          <cell r="M4524" t="str">
            <v>DVD Phillips Color Gris DIV X</v>
          </cell>
          <cell r="N4524" t="str">
            <v>SALA ACTIV</v>
          </cell>
          <cell r="O4524" t="str">
            <v>EQUIPO DE OFICINA</v>
          </cell>
          <cell r="P4524">
            <v>27600</v>
          </cell>
          <cell r="T4524" t="str">
            <v>Bueno</v>
          </cell>
          <cell r="U4524" t="str">
            <v>N/T</v>
          </cell>
        </row>
        <row r="4525">
          <cell r="J4525" t="str">
            <v>42-05-01-01-4517</v>
          </cell>
          <cell r="L4525" t="str">
            <v>42-05-01-01-4517</v>
          </cell>
          <cell r="M4525" t="str">
            <v>SubWoofer GROVEN Technologies 2 X 1</v>
          </cell>
          <cell r="N4525" t="str">
            <v>SALA ACTIV</v>
          </cell>
          <cell r="O4525" t="str">
            <v>EQUIPO DE OFICINA</v>
          </cell>
          <cell r="P4525">
            <v>22600</v>
          </cell>
          <cell r="T4525" t="str">
            <v>Bueno</v>
          </cell>
          <cell r="U4525" t="str">
            <v>N/T</v>
          </cell>
        </row>
        <row r="4526">
          <cell r="J4526" t="str">
            <v>42-04-07-00-4518</v>
          </cell>
          <cell r="L4526" t="str">
            <v>42-04-07-00-4518</v>
          </cell>
          <cell r="M4526" t="str">
            <v>Balancines Chicos Para Niños</v>
          </cell>
          <cell r="N4526" t="str">
            <v>PATIO Y BAÑO</v>
          </cell>
          <cell r="O4526" t="str">
            <v>OTROS</v>
          </cell>
          <cell r="P4526">
            <v>15600</v>
          </cell>
          <cell r="T4526" t="str">
            <v>Bueno</v>
          </cell>
          <cell r="U4526" t="str">
            <v>N/T</v>
          </cell>
        </row>
        <row r="4527">
          <cell r="J4527" t="str">
            <v>42-06-01-00-4519</v>
          </cell>
          <cell r="L4527" t="str">
            <v>42-06-01-00-4519</v>
          </cell>
          <cell r="M4527" t="str">
            <v>Porta Toalla Tork Mediano</v>
          </cell>
          <cell r="O4527" t="str">
            <v>EQUIPOS COMPUTACIONALES Y PERIFÉRICOS</v>
          </cell>
          <cell r="P4527">
            <v>15600</v>
          </cell>
          <cell r="T4527" t="str">
            <v>Bueno</v>
          </cell>
          <cell r="U4527" t="str">
            <v>N/T</v>
          </cell>
        </row>
        <row r="4528">
          <cell r="J4528" t="str">
            <v>NN-06-01-00-4520</v>
          </cell>
          <cell r="L4528" t="str">
            <v>NN-06-01-00-4520</v>
          </cell>
          <cell r="M4528" t="str">
            <v>Monitor 17"  TFT Olidatra Negro Nº 7009S - 95D2588 - 000916</v>
          </cell>
          <cell r="O4528" t="str">
            <v>EQUIPOS COMPUTACIONALES Y PERIFÉRICOS EN ARRIENDO</v>
          </cell>
          <cell r="P4528">
            <v>65000</v>
          </cell>
          <cell r="T4528" t="str">
            <v>Bueno</v>
          </cell>
          <cell r="U4528" t="str">
            <v>Olidata</v>
          </cell>
        </row>
        <row r="4529">
          <cell r="J4529" t="str">
            <v>NN-06-01-00-4521</v>
          </cell>
          <cell r="L4529" t="str">
            <v>NN-06-01-00-4521</v>
          </cell>
          <cell r="M4529" t="str">
            <v>CPU Olidata Negro / Gris Nº 013433-000062-OL 6 - 395</v>
          </cell>
          <cell r="O4529" t="str">
            <v>EQUIPOS COMPUTACIONALES Y PERIFÉRICOS EN ARRIENDO</v>
          </cell>
          <cell r="P4529">
            <v>240000</v>
          </cell>
          <cell r="T4529" t="str">
            <v>Bueno</v>
          </cell>
          <cell r="U4529" t="str">
            <v>Olidata</v>
          </cell>
        </row>
        <row r="4530">
          <cell r="J4530" t="str">
            <v>NN-06-01-00-4522</v>
          </cell>
          <cell r="L4530" t="str">
            <v>NN-06-01-00-4522</v>
          </cell>
          <cell r="M4530" t="str">
            <v>Teclado Olidata Model K - 3100</v>
          </cell>
          <cell r="O4530" t="str">
            <v>EQUIPOS COMPUTACIONALES Y PERIFÉRICOS EN ARRIENDO</v>
          </cell>
          <cell r="P4530">
            <v>3000</v>
          </cell>
          <cell r="T4530" t="str">
            <v>Bueno</v>
          </cell>
          <cell r="U4530" t="str">
            <v>Olidata</v>
          </cell>
        </row>
        <row r="4531">
          <cell r="J4531" t="str">
            <v>NN-06-01-00-4523</v>
          </cell>
          <cell r="L4531" t="str">
            <v>NN-06-01-00-4523</v>
          </cell>
          <cell r="M4531" t="str">
            <v>Mouse Olidata KM - 8920</v>
          </cell>
          <cell r="O4531" t="str">
            <v>EQUIPOS COMPUTACIONALES Y PERIFÉRICOS EN ARRIENDO</v>
          </cell>
          <cell r="P4531">
            <v>4000</v>
          </cell>
          <cell r="T4531" t="str">
            <v>Bueno</v>
          </cell>
          <cell r="U4531" t="str">
            <v>Olidata</v>
          </cell>
        </row>
        <row r="4532">
          <cell r="J4532" t="str">
            <v>NN-06-01-00-4524</v>
          </cell>
          <cell r="L4532" t="str">
            <v>NN-06-01-00-4524</v>
          </cell>
          <cell r="M4532" t="str">
            <v>Monitor 17"  TFT Olidatra Negro Nº 7009S - 95D2588 - 000611</v>
          </cell>
          <cell r="O4532" t="str">
            <v>EQUIPOS COMPUTACIONALES Y PERIFÉRICOS EN ARRIENDO</v>
          </cell>
          <cell r="P4532">
            <v>65000</v>
          </cell>
          <cell r="T4532" t="str">
            <v>Bueno</v>
          </cell>
          <cell r="U4532" t="str">
            <v>Olidata</v>
          </cell>
        </row>
        <row r="4533">
          <cell r="J4533" t="str">
            <v>NN-06-01-00-4525</v>
          </cell>
          <cell r="L4533" t="str">
            <v>NN-06-01-00-4525</v>
          </cell>
          <cell r="M4533" t="str">
            <v>CPU Olidata Negro / Gris Nº 013433-000045-OL 6 - 395</v>
          </cell>
          <cell r="O4533" t="str">
            <v>EQUIPOS COMPUTACIONALES Y PERIFÉRICOS EN ARRIENDO</v>
          </cell>
          <cell r="P4533">
            <v>240000</v>
          </cell>
          <cell r="T4533" t="str">
            <v>Bueno</v>
          </cell>
          <cell r="U4533" t="str">
            <v>Olidata</v>
          </cell>
        </row>
        <row r="4534">
          <cell r="J4534" t="str">
            <v>NN-06-01-00-4526</v>
          </cell>
          <cell r="L4534" t="str">
            <v>NN-06-01-00-4526</v>
          </cell>
          <cell r="M4534" t="str">
            <v>Teclado Olidata Model K - 3100</v>
          </cell>
          <cell r="O4534" t="str">
            <v>EQUIPOS COMPUTACIONALES Y PERIFÉRICOS EN ARRIENDO</v>
          </cell>
          <cell r="P4534">
            <v>3000</v>
          </cell>
          <cell r="T4534" t="str">
            <v>Bueno</v>
          </cell>
          <cell r="U4534" t="str">
            <v>Olidata</v>
          </cell>
        </row>
        <row r="4535">
          <cell r="J4535" t="str">
            <v>NN-06-01-00-4527</v>
          </cell>
          <cell r="L4535" t="str">
            <v>NN-06-01-00-4527</v>
          </cell>
          <cell r="M4535" t="str">
            <v>Mouse Olidata KM - 8920</v>
          </cell>
          <cell r="O4535" t="str">
            <v>EQUIPOS COMPUTACIONALES Y PERIFÉRICOS EN ARRIENDO</v>
          </cell>
          <cell r="P4535">
            <v>4000</v>
          </cell>
          <cell r="T4535" t="str">
            <v>Bueno</v>
          </cell>
          <cell r="U4535" t="str">
            <v>Olidata</v>
          </cell>
        </row>
        <row r="4536">
          <cell r="J4536" t="str">
            <v>FN-04-07-00-4528</v>
          </cell>
          <cell r="L4536" t="str">
            <v>FN-04-07-00-4528</v>
          </cell>
          <cell r="M4536" t="str">
            <v>Papelero Gris Plastico Con Tapa y Pedal</v>
          </cell>
          <cell r="O4536" t="str">
            <v>OTROS FUNGIBLE / NOMINABLE</v>
          </cell>
          <cell r="P4536">
            <v>4000</v>
          </cell>
          <cell r="T4536" t="str">
            <v>Bueno</v>
          </cell>
          <cell r="U4536" t="str">
            <v>N/T</v>
          </cell>
        </row>
        <row r="4537">
          <cell r="J4537" t="str">
            <v>42-05-02-06-4529</v>
          </cell>
          <cell r="L4537" t="str">
            <v>42-05-02-06-4529</v>
          </cell>
          <cell r="M4537" t="str">
            <v>Atornillador Inalambrico Black &amp; Decker A12 - E</v>
          </cell>
          <cell r="O4537" t="str">
            <v>HERRAMIENTAS</v>
          </cell>
          <cell r="P4537">
            <v>33280</v>
          </cell>
          <cell r="T4537" t="str">
            <v>Bueno</v>
          </cell>
          <cell r="U4537" t="str">
            <v>Black &amp; Decker</v>
          </cell>
        </row>
        <row r="4538">
          <cell r="J4538" t="str">
            <v>42-05-02-01-4530</v>
          </cell>
          <cell r="L4538" t="str">
            <v>42-05-02-01-4530</v>
          </cell>
          <cell r="M4538" t="str">
            <v>Fonendoscopio Neonatal RIESTER QUALITY</v>
          </cell>
          <cell r="O4538" t="str">
            <v>EQUIPOS CLINICOS</v>
          </cell>
          <cell r="P4538">
            <v>47576</v>
          </cell>
          <cell r="T4538" t="str">
            <v>Bueno</v>
          </cell>
          <cell r="U4538" t="str">
            <v>RIESTER</v>
          </cell>
        </row>
        <row r="4539">
          <cell r="J4539" t="str">
            <v>42-05-02-01-4531</v>
          </cell>
          <cell r="L4539" t="str">
            <v>42-05-02-01-4531</v>
          </cell>
          <cell r="M4539" t="str">
            <v>Fonendoscopio Neonatal RIESTER QUALITY</v>
          </cell>
          <cell r="O4539" t="str">
            <v>EQUIPOS CLINICOS</v>
          </cell>
          <cell r="P4539">
            <v>47576</v>
          </cell>
          <cell r="T4539" t="str">
            <v>Bueno</v>
          </cell>
          <cell r="U4539" t="str">
            <v>RIESTER</v>
          </cell>
        </row>
        <row r="4540">
          <cell r="J4540" t="str">
            <v>42-05-02-01-4532</v>
          </cell>
          <cell r="K4540" t="str">
            <v>42-2391</v>
          </cell>
          <cell r="L4540" t="str">
            <v>42-05-02-01-4532</v>
          </cell>
          <cell r="M4540" t="str">
            <v>Fotómetro BTS - 10 (Nº 42-2391)</v>
          </cell>
          <cell r="O4540" t="str">
            <v>EQUIPOS CLINICOS</v>
          </cell>
          <cell r="P4540">
            <v>40000</v>
          </cell>
          <cell r="T4540" t="str">
            <v>Malo</v>
          </cell>
          <cell r="U4540" t="str">
            <v>BTS</v>
          </cell>
        </row>
        <row r="4541">
          <cell r="J4541" t="str">
            <v>42-05-02-01-4533</v>
          </cell>
          <cell r="L4541" t="str">
            <v>42-05-02-01-4533</v>
          </cell>
          <cell r="M4541" t="str">
            <v>Lector De Tiras De Orina Combi Scan 100 (Com. Olsis)</v>
          </cell>
          <cell r="O4541" t="str">
            <v>EQUIPOS CLINICOS</v>
          </cell>
          <cell r="P4541">
            <v>350000</v>
          </cell>
          <cell r="T4541" t="str">
            <v>Malo</v>
          </cell>
          <cell r="U4541" t="str">
            <v>Combi</v>
          </cell>
        </row>
        <row r="4542">
          <cell r="J4542" t="str">
            <v>42-04-06-00-4534</v>
          </cell>
          <cell r="L4542" t="str">
            <v>42-04-06-00-4534</v>
          </cell>
          <cell r="M4542" t="str">
            <v>Mueble Melamina 4 Puertas C/Llave Blanco Invierno Tipo Casilleros</v>
          </cell>
          <cell r="O4542" t="str">
            <v>REPISA</v>
          </cell>
          <cell r="P4542">
            <v>120000</v>
          </cell>
          <cell r="T4542" t="str">
            <v>BUENO</v>
          </cell>
          <cell r="U4542" t="str">
            <v>N/T</v>
          </cell>
        </row>
        <row r="4543">
          <cell r="J4543" t="str">
            <v>42-04-06-00-4535</v>
          </cell>
          <cell r="L4543" t="str">
            <v>42-04-06-00-4535</v>
          </cell>
          <cell r="M4543" t="str">
            <v>Mueble Melamina Tipo Repisa 1 Puerta C/Llave Blanco Invierno 180 x 60 2 Compartimientos</v>
          </cell>
          <cell r="O4543" t="str">
            <v>REPISA</v>
          </cell>
          <cell r="P4543">
            <v>80000</v>
          </cell>
          <cell r="T4543" t="str">
            <v>BUENO</v>
          </cell>
          <cell r="U4543" t="str">
            <v>N/T</v>
          </cell>
        </row>
        <row r="4544">
          <cell r="J4544" t="str">
            <v>42-05-01-01-4536</v>
          </cell>
          <cell r="K4544" t="str">
            <v>42-3550</v>
          </cell>
          <cell r="L4544" t="str">
            <v>42-05-01-01-4536</v>
          </cell>
          <cell r="M4544" t="str">
            <v>Refrigerador MADEMSA ALTUS MR-740 G/220/50 (NUM ANTIGUO 42-3550)</v>
          </cell>
          <cell r="O4544" t="str">
            <v>EQUIPO DE OFICINA</v>
          </cell>
          <cell r="P4544">
            <v>244480</v>
          </cell>
          <cell r="T4544" t="str">
            <v>BUENO</v>
          </cell>
          <cell r="U4544" t="str">
            <v>Mademsa</v>
          </cell>
        </row>
        <row r="4545">
          <cell r="J4545" t="str">
            <v>42-04-07-00-4537</v>
          </cell>
          <cell r="L4545" t="str">
            <v>42-04-07-00-4537</v>
          </cell>
          <cell r="M4545" t="str">
            <v>Gabinete LB Intergroupe Sintesis 90x46x143</v>
          </cell>
          <cell r="O4545" t="str">
            <v>OTROS</v>
          </cell>
          <cell r="P4545">
            <v>169105</v>
          </cell>
          <cell r="T4545" t="str">
            <v>BUENO</v>
          </cell>
          <cell r="U4545" t="str">
            <v>Intergroupe</v>
          </cell>
        </row>
        <row r="4546">
          <cell r="J4546" t="str">
            <v>42-04-07-00-4538</v>
          </cell>
          <cell r="L4546" t="str">
            <v>42-04-07-00-4538</v>
          </cell>
          <cell r="M4546" t="str">
            <v>Gabinete LB Intergroupe Sintesis 90x46x143</v>
          </cell>
          <cell r="O4546" t="str">
            <v>OTROS</v>
          </cell>
          <cell r="P4546">
            <v>169105</v>
          </cell>
          <cell r="T4546" t="str">
            <v>BUENO</v>
          </cell>
          <cell r="U4546" t="str">
            <v>Intergroupe</v>
          </cell>
        </row>
        <row r="4547">
          <cell r="J4547" t="str">
            <v>42-04-07-00-4539</v>
          </cell>
          <cell r="L4547" t="str">
            <v>42-04-07-00-4539</v>
          </cell>
          <cell r="M4547" t="str">
            <v>Gabinete LB Intergroupe Sintesis 90x46x143</v>
          </cell>
          <cell r="O4547" t="str">
            <v>OTROS</v>
          </cell>
          <cell r="P4547">
            <v>169105</v>
          </cell>
          <cell r="T4547" t="str">
            <v>BUENO</v>
          </cell>
          <cell r="U4547" t="str">
            <v>Intergroupe</v>
          </cell>
        </row>
        <row r="4548">
          <cell r="J4548" t="str">
            <v>42-04-07-00-4540</v>
          </cell>
          <cell r="L4548" t="str">
            <v>42-04-07-00-4540</v>
          </cell>
          <cell r="M4548" t="str">
            <v>Gabinete LB Intergroupe Sintesis 90x46x143</v>
          </cell>
          <cell r="O4548" t="str">
            <v>OTROS</v>
          </cell>
          <cell r="P4548">
            <v>169105</v>
          </cell>
          <cell r="T4548" t="str">
            <v>BUENO</v>
          </cell>
          <cell r="U4548" t="str">
            <v>Intergroupe</v>
          </cell>
        </row>
        <row r="4549">
          <cell r="J4549" t="str">
            <v>42-06-01-00-4541</v>
          </cell>
          <cell r="L4549" t="str">
            <v>42-06-01-00-4541</v>
          </cell>
          <cell r="M4549" t="str">
            <v>Impresora Termica BROTHER PT-2730 803898</v>
          </cell>
          <cell r="N4549">
            <v>803898</v>
          </cell>
          <cell r="O4549" t="str">
            <v>EQUIPOS COMPUTACIONALES Y PERIFÉRICOS</v>
          </cell>
          <cell r="P4549">
            <v>91924</v>
          </cell>
          <cell r="T4549" t="str">
            <v>BUENO</v>
          </cell>
          <cell r="U4549" t="str">
            <v>BROTHER</v>
          </cell>
        </row>
        <row r="4550">
          <cell r="J4550" t="str">
            <v>42-04-07-00-4542</v>
          </cell>
          <cell r="L4550" t="str">
            <v>42-04-07-00-4542</v>
          </cell>
          <cell r="M4550" t="str">
            <v xml:space="preserve">Caja Almacenaje Plastica C/ Ruedas 50 LTS Rojo / Azul </v>
          </cell>
          <cell r="O4550" t="str">
            <v>OTROS</v>
          </cell>
          <cell r="P4550">
            <v>99900</v>
          </cell>
          <cell r="T4550" t="str">
            <v>BUENO</v>
          </cell>
          <cell r="U4550" t="str">
            <v>N/T</v>
          </cell>
        </row>
        <row r="4551">
          <cell r="J4551" t="str">
            <v>FN-04-07-00-4543</v>
          </cell>
          <cell r="L4551" t="str">
            <v>FN-04-07-00-4543</v>
          </cell>
          <cell r="M4551" t="str">
            <v xml:space="preserve">Cortinas Verde Pistaccio </v>
          </cell>
          <cell r="O4551" t="str">
            <v>OTROS FUNGIBLE / NOMINABLE</v>
          </cell>
          <cell r="P4551">
            <v>12500</v>
          </cell>
          <cell r="T4551" t="str">
            <v>BUENO</v>
          </cell>
          <cell r="U4551" t="str">
            <v>N/T</v>
          </cell>
        </row>
        <row r="4552">
          <cell r="J4552" t="str">
            <v>42-04-07-00-4544</v>
          </cell>
          <cell r="L4552" t="str">
            <v>42-04-07-00-4544</v>
          </cell>
          <cell r="M4552" t="str">
            <v>Espejo 150 x 120 Marco Madera Café</v>
          </cell>
          <cell r="O4552" t="str">
            <v>OTROS</v>
          </cell>
          <cell r="P4552">
            <v>25000</v>
          </cell>
          <cell r="T4552" t="str">
            <v>BUENO</v>
          </cell>
          <cell r="U4552" t="str">
            <v>N/T</v>
          </cell>
        </row>
        <row r="4553">
          <cell r="J4553" t="str">
            <v>42-05-02-03-4545</v>
          </cell>
          <cell r="L4553" t="str">
            <v>42-05-02-03-4545</v>
          </cell>
          <cell r="M4553" t="str">
            <v>Radio Comunicador Motorola DGP 6150 Impress S/N 037TMLD833 Model LAH55JDH9JA1AN</v>
          </cell>
          <cell r="O4553" t="str">
            <v>EQUIPOS DE COMUNICACIÓN</v>
          </cell>
          <cell r="P4553">
            <v>214000</v>
          </cell>
          <cell r="T4553" t="str">
            <v>BUENO</v>
          </cell>
          <cell r="U4553" t="str">
            <v>MOTOROLA</v>
          </cell>
        </row>
        <row r="4554">
          <cell r="J4554" t="str">
            <v>42-05-02-03-4546</v>
          </cell>
          <cell r="L4554" t="str">
            <v>42-05-02-03-4546</v>
          </cell>
          <cell r="M4554" t="str">
            <v>Antena VHF Motorola</v>
          </cell>
          <cell r="O4554" t="str">
            <v>EQUIPOS DE COMUNICACIÓN</v>
          </cell>
          <cell r="P4554">
            <v>12000</v>
          </cell>
          <cell r="T4554" t="str">
            <v>Bueno</v>
          </cell>
          <cell r="U4554" t="str">
            <v>MOTOROLA</v>
          </cell>
        </row>
        <row r="4555">
          <cell r="J4555" t="str">
            <v>42-05-02-03-4547</v>
          </cell>
          <cell r="L4555" t="str">
            <v>42-05-02-03-4547</v>
          </cell>
          <cell r="M4555" t="str">
            <v>Bateria Litio Motorola 11.1WH PMNN4066A 1220 ANT4 IMPRESS C/Porta Cinturon</v>
          </cell>
          <cell r="O4555" t="str">
            <v>EQUIPOS DE COMUNICACIÓN</v>
          </cell>
          <cell r="P4555">
            <v>30000</v>
          </cell>
          <cell r="T4555" t="str">
            <v>Bueno</v>
          </cell>
          <cell r="U4555" t="str">
            <v>MOTOROLA</v>
          </cell>
        </row>
        <row r="4556">
          <cell r="J4556" t="str">
            <v>42-05-02-03-4548</v>
          </cell>
          <cell r="L4556" t="str">
            <v>42-05-02-03-4548</v>
          </cell>
          <cell r="M4556" t="str">
            <v>Microfono REMOTE SPEAKER IMPRES PMMN4025A C/ Tapa Cobertor Polvo  UC DUST</v>
          </cell>
          <cell r="O4556" t="str">
            <v>EQUIPOS DE COMUNICACIÓN</v>
          </cell>
          <cell r="P4556">
            <v>30000</v>
          </cell>
          <cell r="T4556" t="str">
            <v>Bueno</v>
          </cell>
          <cell r="U4556" t="str">
            <v>MOTOROLA</v>
          </cell>
        </row>
        <row r="4557">
          <cell r="J4557" t="str">
            <v>42-05-02-03-4549</v>
          </cell>
          <cell r="L4557" t="str">
            <v>42-05-02-03-4549</v>
          </cell>
          <cell r="M4557" t="str">
            <v>Cargador Motorola PART Nº 2571586S07 Model 48180090 C5 18 V</v>
          </cell>
          <cell r="O4557" t="str">
            <v>EQUIPOS DE COMUNICACIÓN</v>
          </cell>
          <cell r="P4557">
            <v>22000</v>
          </cell>
          <cell r="T4557" t="str">
            <v>Bueno</v>
          </cell>
          <cell r="U4557" t="str">
            <v>MOTOROLA</v>
          </cell>
        </row>
        <row r="4558">
          <cell r="J4558" t="str">
            <v>42-05-02-03-4550</v>
          </cell>
          <cell r="L4558" t="str">
            <v>42-05-02-03-4550</v>
          </cell>
          <cell r="M4558" t="str">
            <v>Pedestal Cargador Motorola WPLN4223A V3.90  -  1215 ML 21</v>
          </cell>
          <cell r="O4558" t="str">
            <v>EQUIPOS DE COMUNICACIÓN</v>
          </cell>
          <cell r="P4558">
            <v>12000</v>
          </cell>
          <cell r="T4558" t="str">
            <v>Bueno</v>
          </cell>
          <cell r="U4558" t="str">
            <v>MOTOROLA</v>
          </cell>
        </row>
        <row r="4559">
          <cell r="J4559" t="str">
            <v>42-05-02-03-4551</v>
          </cell>
          <cell r="L4559" t="str">
            <v>42-05-02-03-4551</v>
          </cell>
          <cell r="M4559" t="str">
            <v xml:space="preserve">Bateria Litio Motorola 15.9WH PMNN4077C 1222 ANT2D IMPRESS </v>
          </cell>
          <cell r="O4559" t="str">
            <v>EQUIPOS DE COMUNICACIÓN</v>
          </cell>
          <cell r="P4559">
            <v>30000</v>
          </cell>
          <cell r="T4559" t="str">
            <v>Bueno</v>
          </cell>
          <cell r="U4559" t="str">
            <v>MOTOROLA</v>
          </cell>
        </row>
        <row r="4560">
          <cell r="J4560" t="str">
            <v>42-05-02-03-4552</v>
          </cell>
          <cell r="L4560" t="str">
            <v>42-05-02-03-4552</v>
          </cell>
          <cell r="M4560" t="str">
            <v>Radio Comunicador Motorola DGP 6150 Impress S/N 037TMLD829 Model LAH55JDH9JA1AN</v>
          </cell>
          <cell r="O4560" t="str">
            <v>EQUIPOS DE COMUNICACIÓN</v>
          </cell>
          <cell r="P4560">
            <v>214000</v>
          </cell>
          <cell r="T4560" t="str">
            <v>BUENO</v>
          </cell>
          <cell r="U4560" t="str">
            <v>MOTOROLA</v>
          </cell>
        </row>
        <row r="4561">
          <cell r="J4561" t="str">
            <v>42-05-02-03-4553</v>
          </cell>
          <cell r="L4561" t="str">
            <v>42-05-02-03-4553</v>
          </cell>
          <cell r="M4561" t="str">
            <v>Antena VHF Motorola</v>
          </cell>
          <cell r="O4561" t="str">
            <v>EQUIPOS DE COMUNICACIÓN</v>
          </cell>
          <cell r="P4561">
            <v>12000</v>
          </cell>
          <cell r="T4561" t="str">
            <v>Bueno</v>
          </cell>
          <cell r="U4561" t="str">
            <v>MOTOROLA</v>
          </cell>
        </row>
        <row r="4562">
          <cell r="J4562" t="str">
            <v>42-05-02-03-4554</v>
          </cell>
          <cell r="L4562" t="str">
            <v>42-05-02-03-4554</v>
          </cell>
          <cell r="M4562" t="str">
            <v>Bateria Litio Motorola 11.1WH PMNN4066A 1220 ANT4 IMPRESS C/Porta Cinturon</v>
          </cell>
          <cell r="O4562" t="str">
            <v>EQUIPOS DE COMUNICACIÓN</v>
          </cell>
          <cell r="P4562">
            <v>30000</v>
          </cell>
          <cell r="T4562" t="str">
            <v>Bueno</v>
          </cell>
          <cell r="U4562" t="str">
            <v>MOTOROLA</v>
          </cell>
        </row>
        <row r="4563">
          <cell r="J4563" t="str">
            <v>42-05-02-03-4555</v>
          </cell>
          <cell r="L4563" t="str">
            <v>42-05-02-03-4555</v>
          </cell>
          <cell r="M4563" t="str">
            <v>Microfono REMOTE SPEAKER IMPRES PMMN4025A C/ Tapa Cobertor Polvo  UC DUST</v>
          </cell>
          <cell r="O4563" t="str">
            <v>EQUIPOS DE COMUNICACIÓN</v>
          </cell>
          <cell r="P4563">
            <v>30000</v>
          </cell>
          <cell r="T4563" t="str">
            <v>Bueno</v>
          </cell>
          <cell r="U4563" t="str">
            <v>MOTOROLA</v>
          </cell>
        </row>
        <row r="4564">
          <cell r="J4564" t="str">
            <v>42-05-02-03-4556</v>
          </cell>
          <cell r="L4564" t="str">
            <v>42-05-02-03-4556</v>
          </cell>
          <cell r="M4564" t="str">
            <v>Cargador Motorola PART Nº 2571586S07 Model 48180090 C5 18 V</v>
          </cell>
          <cell r="O4564" t="str">
            <v>EQUIPOS DE COMUNICACIÓN</v>
          </cell>
          <cell r="P4564">
            <v>22000</v>
          </cell>
          <cell r="T4564" t="str">
            <v>Bueno</v>
          </cell>
          <cell r="U4564" t="str">
            <v>MOTOROLA</v>
          </cell>
        </row>
        <row r="4565">
          <cell r="J4565" t="str">
            <v>42-05-02-03-4557</v>
          </cell>
          <cell r="L4565" t="str">
            <v>42-05-02-03-4557</v>
          </cell>
          <cell r="M4565" t="str">
            <v>Pedestal Cargador Motorola WPLN4243A V3.90  -  1215 ML 21</v>
          </cell>
          <cell r="O4565" t="str">
            <v>EQUIPOS DE COMUNICACIÓN</v>
          </cell>
          <cell r="P4565">
            <v>12000</v>
          </cell>
          <cell r="T4565" t="str">
            <v>Bueno</v>
          </cell>
          <cell r="U4565" t="str">
            <v>MOTOROLA</v>
          </cell>
        </row>
        <row r="4566">
          <cell r="J4566" t="str">
            <v>42-05-02-03-4558</v>
          </cell>
          <cell r="L4566" t="str">
            <v>42-05-02-03-4558</v>
          </cell>
          <cell r="M4566" t="str">
            <v xml:space="preserve">Bateria Litio Motorola 15.9WH PMNN4077C 1222 ANT2D IMPRESS </v>
          </cell>
          <cell r="O4566" t="str">
            <v>EQUIPOS DE COMUNICACIÓN</v>
          </cell>
          <cell r="P4566">
            <v>30000</v>
          </cell>
          <cell r="T4566" t="str">
            <v>Bueno</v>
          </cell>
          <cell r="U4566" t="str">
            <v>MOTOROLA</v>
          </cell>
        </row>
        <row r="4567">
          <cell r="J4567" t="str">
            <v>42-05-02-01-4559</v>
          </cell>
          <cell r="L4567" t="str">
            <v>42-05-02-01-4559</v>
          </cell>
          <cell r="M4567" t="str">
            <v>Monitor APNEA S/N BAM 2509 SNUDA</v>
          </cell>
          <cell r="O4567" t="str">
            <v>EQUIPOS CLINICOS</v>
          </cell>
          <cell r="P4567">
            <v>113050</v>
          </cell>
          <cell r="T4567" t="str">
            <v>Bueno</v>
          </cell>
          <cell r="U4567" t="str">
            <v>SNUDA</v>
          </cell>
        </row>
        <row r="4568">
          <cell r="J4568" t="str">
            <v>42-05-02-02-4560</v>
          </cell>
          <cell r="L4568" t="str">
            <v>42-05-02-02-4560</v>
          </cell>
          <cell r="M4568" t="str">
            <v>Bandeja Plastica Colación Tipo Escolar Verde</v>
          </cell>
          <cell r="O4568" t="str">
            <v>EQUIPOS DE COCINA</v>
          </cell>
          <cell r="P4568">
            <v>3000</v>
          </cell>
          <cell r="T4568" t="str">
            <v>Bueno</v>
          </cell>
          <cell r="U4568" t="str">
            <v>N/T</v>
          </cell>
        </row>
        <row r="4569">
          <cell r="J4569" t="str">
            <v>42-05-02-02-4561</v>
          </cell>
          <cell r="L4569" t="str">
            <v>42-05-02-02-4561</v>
          </cell>
          <cell r="M4569" t="str">
            <v xml:space="preserve">Bandeja Aluminio Tipo Plato 20X10 </v>
          </cell>
          <cell r="O4569" t="str">
            <v>EQUIPOS DE COCINA</v>
          </cell>
          <cell r="P4569">
            <v>4000</v>
          </cell>
          <cell r="T4569" t="str">
            <v>Bueno</v>
          </cell>
          <cell r="U4569" t="str">
            <v>N/T</v>
          </cell>
        </row>
        <row r="4570">
          <cell r="J4570" t="str">
            <v>42-05-02-02-4562</v>
          </cell>
          <cell r="L4570" t="str">
            <v>42-05-02-02-4562</v>
          </cell>
          <cell r="M4570" t="str">
            <v xml:space="preserve">Posillo Aluminio Postre </v>
          </cell>
          <cell r="O4570" t="str">
            <v>EQUIPOS DE COCINA</v>
          </cell>
          <cell r="P4570">
            <v>3500</v>
          </cell>
          <cell r="T4570" t="str">
            <v>Bueno</v>
          </cell>
          <cell r="U4570" t="str">
            <v>N/T</v>
          </cell>
        </row>
        <row r="4571">
          <cell r="J4571" t="str">
            <v>42-04-07-00-4563</v>
          </cell>
          <cell r="L4571" t="str">
            <v>42-04-07-00-4563</v>
          </cell>
          <cell r="M4571" t="str">
            <v>Fichero Mural Marco Melamina Enchapada Color Miel 150x150 Fondo Azul Poliuretano; Paritario (Hall Central)</v>
          </cell>
          <cell r="O4571" t="str">
            <v>OTROS</v>
          </cell>
          <cell r="P4571">
            <v>35105</v>
          </cell>
          <cell r="T4571" t="str">
            <v>Bueno</v>
          </cell>
          <cell r="U4571" t="str">
            <v>N/T</v>
          </cell>
        </row>
        <row r="4572">
          <cell r="J4572" t="str">
            <v>42-04-07-00-4564</v>
          </cell>
          <cell r="L4572" t="str">
            <v>42-04-07-00-4564</v>
          </cell>
          <cell r="M4572" t="str">
            <v>Fichero Mural Marco Melamina Enchapada Color Miel 150x150 Fondo Azul Poliuretano; Comunicación (Hall Central)</v>
          </cell>
          <cell r="O4572" t="str">
            <v>OTROS</v>
          </cell>
          <cell r="P4572">
            <v>35105</v>
          </cell>
          <cell r="T4572" t="str">
            <v>Bueno</v>
          </cell>
          <cell r="U4572" t="str">
            <v>N/T</v>
          </cell>
        </row>
        <row r="4573">
          <cell r="J4573" t="str">
            <v>42-04-07-00-4565</v>
          </cell>
          <cell r="L4573" t="str">
            <v>42-04-07-00-4565</v>
          </cell>
          <cell r="M4573" t="str">
            <v>Fichero Mural Marco Melamina Enchapada Color Miel 150x150 Fondo Azul Poliuretano; Capacitación (Hall Central)</v>
          </cell>
          <cell r="O4573" t="str">
            <v>OTROS</v>
          </cell>
          <cell r="P4573">
            <v>35105</v>
          </cell>
          <cell r="T4573" t="str">
            <v>Bueno</v>
          </cell>
          <cell r="U4573" t="str">
            <v>N/T</v>
          </cell>
        </row>
        <row r="4574">
          <cell r="J4574" t="str">
            <v>42-04-07-00-4566</v>
          </cell>
          <cell r="L4574" t="str">
            <v>42-04-07-00-4566</v>
          </cell>
          <cell r="M4574" t="str">
            <v xml:space="preserve">Fichero Mural Marco Melamina Enchapada Color Miel 150x150 Fondo Azul Poliuretano; Informaciones y SOME </v>
          </cell>
          <cell r="O4574" t="str">
            <v>OTROS</v>
          </cell>
          <cell r="P4574">
            <v>35105</v>
          </cell>
          <cell r="T4574" t="str">
            <v>Bueno</v>
          </cell>
          <cell r="U4574" t="str">
            <v>N/T</v>
          </cell>
        </row>
        <row r="4575">
          <cell r="J4575" t="str">
            <v>42-04-07-00-4567</v>
          </cell>
          <cell r="L4575" t="str">
            <v>42-04-07-00-4567</v>
          </cell>
          <cell r="M4575" t="str">
            <v>Fichero Mural Marco Melamina Enchapada Color Miel 150x150 Fondo Azul Poliuretano; Sector Azul</v>
          </cell>
          <cell r="O4575" t="str">
            <v>OTROS</v>
          </cell>
          <cell r="P4575">
            <v>35105</v>
          </cell>
          <cell r="T4575" t="str">
            <v>Bueno</v>
          </cell>
          <cell r="U4575" t="str">
            <v>N/T</v>
          </cell>
        </row>
        <row r="4576">
          <cell r="J4576" t="str">
            <v>42-04-07-00-4568</v>
          </cell>
          <cell r="L4576" t="str">
            <v>42-04-07-00-4568</v>
          </cell>
          <cell r="M4576" t="str">
            <v>Fichero Mural Marco Melamina Enchapada Color Miel 150x150 Fondo Azul Poliuretano; Sector Amarillo</v>
          </cell>
          <cell r="O4576" t="str">
            <v>OTROS</v>
          </cell>
          <cell r="P4576">
            <v>35105</v>
          </cell>
          <cell r="T4576" t="str">
            <v>Bueno</v>
          </cell>
          <cell r="U4576" t="str">
            <v>N/T</v>
          </cell>
        </row>
        <row r="4577">
          <cell r="J4577" t="str">
            <v>42-04-07-00-4569</v>
          </cell>
          <cell r="L4577" t="str">
            <v>42-04-07-00-4569</v>
          </cell>
          <cell r="M4577" t="str">
            <v>Fichero Mural Marco Melamina Enchapada Color Miel 150x150 Fondo Azul Poliuretano; Sector Verde</v>
          </cell>
          <cell r="O4577" t="str">
            <v>OTROS</v>
          </cell>
          <cell r="P4577">
            <v>35105</v>
          </cell>
          <cell r="T4577" t="str">
            <v>Bueno</v>
          </cell>
          <cell r="U4577" t="str">
            <v>N/T</v>
          </cell>
        </row>
        <row r="4578">
          <cell r="J4578" t="str">
            <v>42-04-07-00-4570</v>
          </cell>
          <cell r="L4578" t="str">
            <v>42-04-07-00-4570</v>
          </cell>
          <cell r="M4578" t="str">
            <v>Fichero Mural Marco Melamina Enchapada Color Miel 150x150 Fondo Azul Poliuretano; Laboratorio</v>
          </cell>
          <cell r="O4578" t="str">
            <v>OTROS</v>
          </cell>
          <cell r="P4578">
            <v>35105</v>
          </cell>
          <cell r="T4578" t="str">
            <v>Bueno</v>
          </cell>
          <cell r="U4578" t="str">
            <v>N/T</v>
          </cell>
        </row>
        <row r="4579">
          <cell r="J4579" t="str">
            <v>42-04-07-00-4571</v>
          </cell>
          <cell r="L4579" t="str">
            <v>42-04-07-00-4571</v>
          </cell>
          <cell r="M4579" t="str">
            <v>Fichero Mural Marco Melamina Enchapada Color Miel 150x150 Fondo Azul Poliuretano; Sala Estimulación</v>
          </cell>
          <cell r="O4579" t="str">
            <v>OTROS</v>
          </cell>
          <cell r="P4579">
            <v>35105</v>
          </cell>
          <cell r="T4579" t="str">
            <v>Bueno</v>
          </cell>
          <cell r="U4579" t="str">
            <v>N/T</v>
          </cell>
        </row>
        <row r="4580">
          <cell r="J4580" t="str">
            <v>42-04-07-00-4572</v>
          </cell>
          <cell r="L4580" t="str">
            <v>42-04-07-00-4572</v>
          </cell>
          <cell r="M4580" t="str">
            <v>Fichero Mural Marco Melamina Enchapada Color Miel 150x150 Fondo Azul Poliuretano; FENATS / FENPRUS (Hall Central)</v>
          </cell>
          <cell r="O4580" t="str">
            <v>OTROS</v>
          </cell>
          <cell r="P4580">
            <v>35105</v>
          </cell>
          <cell r="T4580" t="str">
            <v>Bueno</v>
          </cell>
          <cell r="U4580" t="str">
            <v>N/T</v>
          </cell>
        </row>
        <row r="4581">
          <cell r="J4581" t="str">
            <v>42-04-07-00-4573</v>
          </cell>
          <cell r="L4581" t="str">
            <v>42-04-07-00-4573</v>
          </cell>
          <cell r="M4581" t="str">
            <v>Fichero Mural Marco Melamina Enchapada Color Miel 150x150 Fondo Azul Poliuretano; Servicio Social</v>
          </cell>
          <cell r="O4581" t="str">
            <v>OTROS</v>
          </cell>
          <cell r="P4581">
            <v>35105</v>
          </cell>
          <cell r="T4581" t="str">
            <v>Bueno</v>
          </cell>
          <cell r="U4581" t="str">
            <v>N/T</v>
          </cell>
        </row>
        <row r="4582">
          <cell r="J4582" t="str">
            <v>42-04-07-00-4574</v>
          </cell>
          <cell r="L4582" t="str">
            <v>42-04-07-00-4574</v>
          </cell>
          <cell r="M4582" t="str">
            <v>Fichero Mural Marco Melamina Enchapada Color Miel 150x150 Fondo Azul Poliuretano; Urgencia</v>
          </cell>
          <cell r="O4582" t="str">
            <v>OTROS</v>
          </cell>
          <cell r="P4582">
            <v>35105</v>
          </cell>
          <cell r="T4582" t="str">
            <v>Bueno</v>
          </cell>
          <cell r="U4582" t="str">
            <v>N/T</v>
          </cell>
        </row>
        <row r="4583">
          <cell r="J4583" t="str">
            <v>42-05-01-02-4575</v>
          </cell>
          <cell r="L4583" t="str">
            <v>42-05-01-02-4575</v>
          </cell>
          <cell r="M4583" t="str">
            <v>Historias De Hospital - Autor: Guadalupe Becerra - Ejemplar 01 / Ed. Arttegrama</v>
          </cell>
          <cell r="O4583" t="str">
            <v>LITERATURA</v>
          </cell>
          <cell r="P4583">
            <v>15000</v>
          </cell>
          <cell r="T4583" t="str">
            <v>Bueno</v>
          </cell>
          <cell r="U4583" t="str">
            <v>N/T</v>
          </cell>
        </row>
        <row r="4584">
          <cell r="J4584" t="str">
            <v>42-05-01-02-4576</v>
          </cell>
          <cell r="L4584" t="str">
            <v>42-05-01-02-4576</v>
          </cell>
          <cell r="M4584" t="str">
            <v>Historias De Hospital - Autor: Guadalupe Becerra - Ejemplar 02/ Ed. Arttegrama</v>
          </cell>
          <cell r="O4584" t="str">
            <v>LITERATURA</v>
          </cell>
          <cell r="P4584">
            <v>15000</v>
          </cell>
          <cell r="T4584" t="str">
            <v>Bueno</v>
          </cell>
          <cell r="U4584" t="str">
            <v>N/T</v>
          </cell>
        </row>
        <row r="4585">
          <cell r="J4585" t="str">
            <v>42-05-02-01-4577</v>
          </cell>
          <cell r="L4585" t="str">
            <v>42-05-02-01-4577</v>
          </cell>
          <cell r="M4585" t="str">
            <v>Oximetro De Pulso MEDKE MOD P-100 Serie 60120540372</v>
          </cell>
          <cell r="O4585" t="str">
            <v>EQUIPOS CLINICOS</v>
          </cell>
          <cell r="P4585">
            <v>38080</v>
          </cell>
          <cell r="T4585" t="str">
            <v>Bueno</v>
          </cell>
          <cell r="U4585" t="str">
            <v>MEDKE</v>
          </cell>
        </row>
        <row r="4586">
          <cell r="J4586" t="str">
            <v>42-05-02-01-4578</v>
          </cell>
          <cell r="L4586" t="str">
            <v>42-05-02-01-4578</v>
          </cell>
          <cell r="M4586" t="str">
            <v>Oximetro De Pulso MEDKE MOD P-100 Serie 601203400003</v>
          </cell>
          <cell r="O4586" t="str">
            <v>EQUIPOS CLINICOS</v>
          </cell>
          <cell r="P4586">
            <v>38080</v>
          </cell>
          <cell r="T4586" t="str">
            <v>Bueno</v>
          </cell>
          <cell r="U4586" t="str">
            <v>MEDKE</v>
          </cell>
        </row>
        <row r="4587">
          <cell r="J4587" t="str">
            <v>42-05-02-01-4579</v>
          </cell>
          <cell r="L4587" t="str">
            <v>42-05-02-01-4579</v>
          </cell>
          <cell r="M4587" t="str">
            <v>Oximetro De Pulso MEDKE MOD P-100 Serie 60120540369</v>
          </cell>
          <cell r="O4587" t="str">
            <v>EQUIPOS CLINICOS</v>
          </cell>
          <cell r="P4587">
            <v>38080</v>
          </cell>
          <cell r="T4587" t="str">
            <v>Bueno</v>
          </cell>
          <cell r="U4587" t="str">
            <v>MEDKE</v>
          </cell>
        </row>
        <row r="4588">
          <cell r="J4588" t="str">
            <v>42-05-01-01-4580</v>
          </cell>
          <cell r="L4588" t="str">
            <v>42-05-01-01-4580</v>
          </cell>
          <cell r="M4588" t="str">
            <v>Impresora EPSON Multifuncional STYLUS Tx235W</v>
          </cell>
          <cell r="O4588" t="str">
            <v>EQUIPO DE OFICINA</v>
          </cell>
          <cell r="P4588">
            <v>43295</v>
          </cell>
          <cell r="T4588" t="str">
            <v>Bueno</v>
          </cell>
          <cell r="U4588" t="str">
            <v>EPSON</v>
          </cell>
        </row>
        <row r="4589">
          <cell r="J4589" t="str">
            <v>42-05-01-01-4581</v>
          </cell>
          <cell r="L4589" t="str">
            <v>42-05-01-01-4581</v>
          </cell>
          <cell r="M4589" t="str">
            <v>Scanner HP 2410 NV 43949 HP2186</v>
          </cell>
          <cell r="O4589" t="str">
            <v>EQUIPO DE OFICINA</v>
          </cell>
          <cell r="P4589">
            <v>36391</v>
          </cell>
          <cell r="T4589" t="str">
            <v>Bueno</v>
          </cell>
          <cell r="U4589" t="str">
            <v>HP</v>
          </cell>
        </row>
        <row r="4590">
          <cell r="J4590" t="str">
            <v>42-05-02-01-4582</v>
          </cell>
          <cell r="L4590" t="str">
            <v>42-05-02-01-4582</v>
          </cell>
          <cell r="M4590" t="str">
            <v>Terminal de Videoconferencia Polycom Kit; Monitor 21" Lenovo; Videocam Smart SDC 336; Box Gob. Chile; CPU Lenovo; Teclado Convencional Lenovo Black</v>
          </cell>
          <cell r="O4590" t="str">
            <v>EQUIPOS CLINICOS</v>
          </cell>
          <cell r="P4590">
            <v>7378930</v>
          </cell>
          <cell r="T4590" t="str">
            <v>Bueno</v>
          </cell>
          <cell r="U4590" t="str">
            <v>N/T</v>
          </cell>
        </row>
        <row r="4591">
          <cell r="J4591" t="str">
            <v>42-05-02-01-4583</v>
          </cell>
          <cell r="L4591" t="str">
            <v>42-05-02-01-4583</v>
          </cell>
          <cell r="M4591" t="str">
            <v>CARRO PARO Marca CAPSA SOLUTIONS MOD AVALO KIT PORTA SUERO, TABLA ACRYLITE, CILINDRO TC 3ALM139 LUXFER, 4 Ruedas color Plomo / Rojo</v>
          </cell>
          <cell r="O4591" t="str">
            <v>EQUIPOS CLINICOS</v>
          </cell>
          <cell r="P4591">
            <v>1059100</v>
          </cell>
          <cell r="T4591" t="str">
            <v>BUENO</v>
          </cell>
          <cell r="U4591" t="str">
            <v>CAPSA SOLUTIONS</v>
          </cell>
        </row>
        <row r="4592">
          <cell r="J4592" t="str">
            <v>42-05-01-01-4584</v>
          </cell>
          <cell r="L4592" t="str">
            <v>42-05-01-01-4584</v>
          </cell>
          <cell r="M4592" t="str">
            <v>Radio Con CD Portatil Marca RCA Mod. RCD002 SNº 0636</v>
          </cell>
          <cell r="O4592" t="str">
            <v>EQUIPO DE OFICINA</v>
          </cell>
          <cell r="P4592">
            <v>34900</v>
          </cell>
          <cell r="T4592" t="str">
            <v>BUENO</v>
          </cell>
          <cell r="U4592" t="str">
            <v>RCA</v>
          </cell>
        </row>
        <row r="4593">
          <cell r="J4593" t="str">
            <v>42-05-01-01-4585</v>
          </cell>
          <cell r="L4593" t="str">
            <v>42-05-01-01-4585</v>
          </cell>
          <cell r="M4593" t="str">
            <v>TV LCD IRT 24" Full HD 1080 P HDMI</v>
          </cell>
          <cell r="O4593" t="str">
            <v>EQUIPO DE OFICINA</v>
          </cell>
          <cell r="P4593">
            <v>149940</v>
          </cell>
          <cell r="T4593" t="str">
            <v>BUENO</v>
          </cell>
          <cell r="U4593" t="str">
            <v>IRT</v>
          </cell>
        </row>
        <row r="4594">
          <cell r="J4594" t="str">
            <v>42-05-02-01-4586</v>
          </cell>
          <cell r="K4594">
            <v>10747</v>
          </cell>
          <cell r="L4594" t="str">
            <v>42-05-02-01-4586</v>
          </cell>
          <cell r="M4594" t="str">
            <v>Amalgamador DENTSPLY DENTOMAT Compact N/S 9726363 100-120/200-240 V 50/60 HZ</v>
          </cell>
          <cell r="O4594" t="str">
            <v>EQUIPOS CLINICOS</v>
          </cell>
          <cell r="P4594">
            <v>200000</v>
          </cell>
          <cell r="T4594" t="str">
            <v>BUENO</v>
          </cell>
          <cell r="U4594" t="str">
            <v>DENTSPLY</v>
          </cell>
        </row>
        <row r="4595">
          <cell r="J4595" t="str">
            <v>42-05-01-01-4587</v>
          </cell>
          <cell r="L4595" t="str">
            <v>42-05-01-01-4587</v>
          </cell>
          <cell r="M4595" t="str">
            <v xml:space="preserve">Freezer Whirpool WVE28B1 Vertical </v>
          </cell>
          <cell r="O4595" t="str">
            <v>EQUIPO DE OFICINA</v>
          </cell>
          <cell r="P4595">
            <v>499986</v>
          </cell>
          <cell r="T4595" t="str">
            <v>BUENO</v>
          </cell>
          <cell r="U4595" t="str">
            <v xml:space="preserve">WHIRPOOL </v>
          </cell>
        </row>
        <row r="4596">
          <cell r="J4596" t="str">
            <v>42-05-02-01-4588</v>
          </cell>
          <cell r="L4596" t="str">
            <v>42-05-02-01-4588</v>
          </cell>
          <cell r="M4596" t="str">
            <v>Carro Metalico con Cajonera Blanco; Pedestal y Carro</v>
          </cell>
          <cell r="N4596" t="str">
            <v>Equipo Terlemedicina</v>
          </cell>
          <cell r="O4596" t="str">
            <v>EQUIPOS CLINICOS</v>
          </cell>
          <cell r="P4596">
            <v>100000</v>
          </cell>
          <cell r="T4596" t="str">
            <v>BUENO</v>
          </cell>
          <cell r="U4596" t="str">
            <v>N/T</v>
          </cell>
        </row>
        <row r="4597">
          <cell r="J4597" t="str">
            <v>42-05-02-01-4589</v>
          </cell>
          <cell r="L4597" t="str">
            <v>42-05-02-01-4589</v>
          </cell>
          <cell r="M4597" t="str">
            <v>Kit Cables De Red 10 Mts, Estensión USB 5 Mts, Cable De Poder, Amarras, Fijaciones y Llaves</v>
          </cell>
          <cell r="N4597" t="str">
            <v>Equipo Terlemedicina</v>
          </cell>
          <cell r="O4597" t="str">
            <v>EQUIPOS CLINICOS</v>
          </cell>
          <cell r="P4597">
            <v>60000</v>
          </cell>
          <cell r="T4597" t="str">
            <v>BUENO</v>
          </cell>
          <cell r="U4597" t="str">
            <v>N/T</v>
          </cell>
        </row>
        <row r="4598">
          <cell r="J4598" t="str">
            <v>42-05-02-01-4590</v>
          </cell>
          <cell r="L4598" t="str">
            <v>42-05-02-01-4590</v>
          </cell>
          <cell r="M4598" t="str">
            <v>UPS Modelo SMART - UPOS XL 2200 VA</v>
          </cell>
          <cell r="N4598" t="str">
            <v>Equipo Terlemedicina</v>
          </cell>
          <cell r="O4598" t="str">
            <v>EQUIPOS CLINICOS</v>
          </cell>
          <cell r="P4598">
            <v>120000</v>
          </cell>
          <cell r="T4598" t="str">
            <v>BUENO</v>
          </cell>
          <cell r="U4598" t="str">
            <v>SMART UPS</v>
          </cell>
        </row>
        <row r="4599">
          <cell r="J4599" t="str">
            <v>42-05-02-01-4591</v>
          </cell>
          <cell r="L4599" t="str">
            <v>42-05-02-01-4591</v>
          </cell>
          <cell r="M4599" t="str">
            <v>Camara HD Modelo Life CAM HD 6000</v>
          </cell>
          <cell r="N4599" t="str">
            <v>Equipo Terlemedicina</v>
          </cell>
          <cell r="O4599" t="str">
            <v>EQUIPOS CLINICOS</v>
          </cell>
          <cell r="P4599">
            <v>360000</v>
          </cell>
          <cell r="T4599" t="str">
            <v>BUENO</v>
          </cell>
          <cell r="U4599" t="str">
            <v>LIFE CAM</v>
          </cell>
        </row>
        <row r="4600">
          <cell r="J4600" t="str">
            <v>42-05-02-01-4592</v>
          </cell>
          <cell r="L4600" t="str">
            <v>42-05-02-01-4592</v>
          </cell>
          <cell r="M4600" t="str">
            <v>Camara de Documento Modelo SMART Document Camera SDC 330</v>
          </cell>
          <cell r="N4600" t="str">
            <v>Equipo Terlemedicina</v>
          </cell>
          <cell r="O4600" t="str">
            <v>EQUIPOS CLINICOS</v>
          </cell>
          <cell r="P4600">
            <v>250000</v>
          </cell>
          <cell r="T4600" t="str">
            <v>BUENO</v>
          </cell>
          <cell r="U4600" t="str">
            <v>SMART</v>
          </cell>
        </row>
        <row r="4601">
          <cell r="J4601" t="str">
            <v>42-06-01-00-4593</v>
          </cell>
          <cell r="L4601" t="str">
            <v>42-06-01-00-4593</v>
          </cell>
          <cell r="M4601" t="str">
            <v>PC All in One Lenovo Negro SNº VS50056633</v>
          </cell>
          <cell r="N4601" t="str">
            <v>Equipo Terlemedicina</v>
          </cell>
          <cell r="O4601" t="str">
            <v>EQUIPOS COMPUTACIONALES Y PERIFÉRICOS</v>
          </cell>
          <cell r="P4601">
            <v>320000</v>
          </cell>
          <cell r="T4601" t="str">
            <v>BUENO</v>
          </cell>
          <cell r="U4601" t="str">
            <v>LENOVO</v>
          </cell>
        </row>
        <row r="4602">
          <cell r="J4602" t="str">
            <v>42-06-01-00-4594</v>
          </cell>
          <cell r="L4602" t="str">
            <v>42-06-01-00-4594</v>
          </cell>
          <cell r="M4602" t="str">
            <v>Mouse Convencional LENOVO</v>
          </cell>
          <cell r="N4602" t="str">
            <v>Equipo Terlemedicina</v>
          </cell>
          <cell r="O4602" t="str">
            <v>EQUIPOS COMPUTACIONALES Y PERIFÉRICOS</v>
          </cell>
          <cell r="P4602">
            <v>4000</v>
          </cell>
          <cell r="T4602" t="str">
            <v>BUENO</v>
          </cell>
          <cell r="U4602" t="str">
            <v>LENOVO</v>
          </cell>
        </row>
        <row r="4603">
          <cell r="J4603" t="str">
            <v>42-06-01-00-4595</v>
          </cell>
          <cell r="L4603" t="str">
            <v>42-06-01-00-4595</v>
          </cell>
          <cell r="M4603" t="str">
            <v>Teclado Convencional Negro Convencional</v>
          </cell>
          <cell r="N4603" t="str">
            <v>Equipo Terlemedicina</v>
          </cell>
          <cell r="O4603" t="str">
            <v>EQUIPOS COMPUTACIONALES Y PERIFÉRICOS</v>
          </cell>
          <cell r="P4603">
            <v>4000</v>
          </cell>
          <cell r="T4603" t="str">
            <v>BUENO</v>
          </cell>
          <cell r="U4603" t="str">
            <v>LENOVO</v>
          </cell>
        </row>
        <row r="4604">
          <cell r="J4604" t="str">
            <v>42-04-07-00-4596</v>
          </cell>
          <cell r="L4604" t="str">
            <v>42-04-07-00-4596</v>
          </cell>
          <cell r="M4604" t="str">
            <v>Estanque Boiller 1200 Litros Calefaccion</v>
          </cell>
          <cell r="O4604" t="str">
            <v>OTROS</v>
          </cell>
          <cell r="P4604">
            <v>200000</v>
          </cell>
          <cell r="T4604" t="str">
            <v>DESUSO</v>
          </cell>
          <cell r="U4604" t="str">
            <v>N/T</v>
          </cell>
        </row>
        <row r="4605">
          <cell r="J4605" t="str">
            <v>42-04-07-00-4597</v>
          </cell>
          <cell r="L4605" t="str">
            <v>42-04-07-00-4597</v>
          </cell>
          <cell r="M4605" t="str">
            <v>Cañones Chimenea Caldera Metal Aprox 5 Mts</v>
          </cell>
          <cell r="O4605" t="str">
            <v>OTROS</v>
          </cell>
          <cell r="P4605">
            <v>60000</v>
          </cell>
          <cell r="T4605" t="str">
            <v>DESUSO</v>
          </cell>
          <cell r="U4605" t="str">
            <v>N/T</v>
          </cell>
        </row>
        <row r="4606">
          <cell r="J4606" t="str">
            <v>42-04-07-00-4598</v>
          </cell>
          <cell r="L4606" t="str">
            <v>42-04-07-00-4598</v>
          </cell>
          <cell r="M4606" t="str">
            <v>Estanque HidroPack Maxi Varent Serie L09000941 Vol 200 LT</v>
          </cell>
          <cell r="O4606" t="str">
            <v>OTROS</v>
          </cell>
          <cell r="P4606">
            <v>300000</v>
          </cell>
          <cell r="T4606" t="str">
            <v>DESUSO</v>
          </cell>
          <cell r="U4606" t="str">
            <v>VAREN</v>
          </cell>
        </row>
        <row r="4607">
          <cell r="J4607" t="str">
            <v>42-05-01-01-4599</v>
          </cell>
          <cell r="K4607" t="str">
            <v>42-3196</v>
          </cell>
          <cell r="L4607" t="str">
            <v>42-05-01-01-4599</v>
          </cell>
          <cell r="M4607" t="str">
            <v>Calculadora a pila marca Casio Modelo MS-20TV</v>
          </cell>
          <cell r="O4607" t="str">
            <v>EQUIPO DE OFICINA</v>
          </cell>
          <cell r="P4607">
            <v>7000</v>
          </cell>
          <cell r="T4607" t="str">
            <v>Bueno</v>
          </cell>
          <cell r="U4607" t="str">
            <v>Casio</v>
          </cell>
        </row>
        <row r="4608">
          <cell r="J4608" t="str">
            <v>42-04-07-00-4600</v>
          </cell>
          <cell r="L4608" t="str">
            <v>42-04-07-00-4600</v>
          </cell>
          <cell r="M4608" t="str">
            <v>Pesa Mancuerna 5 KG. Amarilla</v>
          </cell>
          <cell r="O4608" t="str">
            <v>OTROS</v>
          </cell>
          <cell r="P4608">
            <v>11990</v>
          </cell>
          <cell r="T4608" t="str">
            <v>Bueno</v>
          </cell>
          <cell r="U4608" t="str">
            <v>N/T</v>
          </cell>
        </row>
        <row r="4609">
          <cell r="J4609" t="str">
            <v>42-04-07-00-4601</v>
          </cell>
          <cell r="L4609" t="str">
            <v>42-04-07-00-4601</v>
          </cell>
          <cell r="M4609" t="str">
            <v>Pesa Mancuerna 3 KG. Negra</v>
          </cell>
          <cell r="O4609" t="str">
            <v>OTROS</v>
          </cell>
          <cell r="P4609">
            <v>6990</v>
          </cell>
          <cell r="T4609" t="str">
            <v>Bueno</v>
          </cell>
          <cell r="U4609" t="str">
            <v>N/T</v>
          </cell>
        </row>
        <row r="4610">
          <cell r="J4610" t="str">
            <v>42-04-07-00-4602</v>
          </cell>
          <cell r="L4610" t="str">
            <v>42-04-07-00-4602</v>
          </cell>
          <cell r="M4610" t="str">
            <v>Pesa Mancuerna 4 KG. Gris</v>
          </cell>
          <cell r="O4610" t="str">
            <v>OTROS</v>
          </cell>
          <cell r="P4610">
            <v>7990</v>
          </cell>
          <cell r="T4610" t="str">
            <v>BUENO</v>
          </cell>
          <cell r="U4610" t="str">
            <v>N/T</v>
          </cell>
        </row>
        <row r="4611">
          <cell r="J4611" t="str">
            <v>42-04-07-00-4603</v>
          </cell>
          <cell r="L4611" t="str">
            <v>42-04-07-00-4603</v>
          </cell>
          <cell r="M4611" t="str">
            <v>Pesa Mancuerna 2 KG. Azul Marino</v>
          </cell>
          <cell r="O4611" t="str">
            <v>OTROS</v>
          </cell>
          <cell r="P4611">
            <v>5490</v>
          </cell>
          <cell r="T4611" t="str">
            <v>Bueno</v>
          </cell>
          <cell r="U4611" t="str">
            <v>N/T</v>
          </cell>
        </row>
        <row r="4612">
          <cell r="J4612" t="str">
            <v>42-04-07-00-4604</v>
          </cell>
          <cell r="L4612" t="str">
            <v>42-04-07-00-4604</v>
          </cell>
          <cell r="M4612" t="str">
            <v>Pesa Mancuerna 1 KG. Verde</v>
          </cell>
          <cell r="O4612" t="str">
            <v>OTROS</v>
          </cell>
          <cell r="P4612">
            <v>4990</v>
          </cell>
          <cell r="T4612" t="str">
            <v>Bueno</v>
          </cell>
          <cell r="U4612" t="str">
            <v>N/T</v>
          </cell>
        </row>
        <row r="4613">
          <cell r="J4613" t="str">
            <v>42-04-07-00-4605</v>
          </cell>
          <cell r="L4613" t="str">
            <v>42-04-07-00-4605</v>
          </cell>
          <cell r="M4613" t="str">
            <v>Pesa Mancuerna 0.5 KG. Roja</v>
          </cell>
          <cell r="O4613" t="str">
            <v>OTROS</v>
          </cell>
          <cell r="P4613">
            <v>3490</v>
          </cell>
          <cell r="T4613" t="str">
            <v>Bueno</v>
          </cell>
          <cell r="U4613" t="str">
            <v>N/T</v>
          </cell>
        </row>
        <row r="4614">
          <cell r="J4614" t="str">
            <v>42-04-07-00-4606</v>
          </cell>
          <cell r="L4614" t="str">
            <v>42-04-07-00-4606</v>
          </cell>
          <cell r="M4614" t="str">
            <v>Set Atril Pesas Con sistema de anclaje a pared</v>
          </cell>
          <cell r="O4614" t="str">
            <v>OTROS</v>
          </cell>
          <cell r="P4614">
            <v>6990</v>
          </cell>
          <cell r="T4614" t="str">
            <v>Bueno</v>
          </cell>
          <cell r="U4614" t="str">
            <v>N/T</v>
          </cell>
        </row>
        <row r="4615">
          <cell r="J4615" t="str">
            <v>FN-04-07-00-4607</v>
          </cell>
          <cell r="L4615" t="str">
            <v>FN-04-07-00-4607</v>
          </cell>
          <cell r="M4615" t="str">
            <v>Bandas Elasticas de Goma para ejercicios Diferentes Colores.</v>
          </cell>
          <cell r="O4615" t="str">
            <v>OTROS FUNGIBLE / NOMINABLE</v>
          </cell>
          <cell r="P4615">
            <v>4500</v>
          </cell>
          <cell r="T4615" t="str">
            <v>Bueno</v>
          </cell>
          <cell r="U4615" t="str">
            <v>N/T</v>
          </cell>
        </row>
        <row r="4616">
          <cell r="J4616" t="str">
            <v>42-05-02-06-4608</v>
          </cell>
          <cell r="L4616" t="str">
            <v>42-05-02-06-4608</v>
          </cell>
          <cell r="M4616" t="str">
            <v>Desbrozadora Husquarna 236 (133-R) - Cortadora De Pasto</v>
          </cell>
          <cell r="O4616" t="str">
            <v>HERRAMIENTAS</v>
          </cell>
          <cell r="P4616">
            <v>353365</v>
          </cell>
          <cell r="T4616" t="str">
            <v>Bueno</v>
          </cell>
          <cell r="U4616" t="str">
            <v xml:space="preserve">Hisquarna </v>
          </cell>
        </row>
        <row r="4617">
          <cell r="J4617" t="str">
            <v>42-05-02-01-4609</v>
          </cell>
          <cell r="L4617" t="str">
            <v>42-05-02-01-4609</v>
          </cell>
          <cell r="M4617" t="str">
            <v>Oximetro de Pulso Modelo CmS50A Marca Contec LT/QTY: NOLOTE: 000001</v>
          </cell>
          <cell r="O4617" t="str">
            <v>EQUIPOS CLINICOS</v>
          </cell>
          <cell r="P4617">
            <v>32130</v>
          </cell>
          <cell r="T4617" t="str">
            <v>Bueno</v>
          </cell>
          <cell r="U4617" t="str">
            <v>Contec</v>
          </cell>
        </row>
        <row r="4618">
          <cell r="J4618" t="str">
            <v>42-05-02-01-4610</v>
          </cell>
          <cell r="L4618" t="str">
            <v>42-05-02-01-4610</v>
          </cell>
          <cell r="M4618" t="str">
            <v>Microscopio Biologico LABOMED LX400 Trinocular Plano Acromatico Sistema Optico al Infinito y Cubierta contra hongos.</v>
          </cell>
          <cell r="N4618" t="str">
            <v>DONACION</v>
          </cell>
          <cell r="O4618" t="str">
            <v>EQUIPOS CLINICOS</v>
          </cell>
          <cell r="P4618">
            <v>1487500</v>
          </cell>
          <cell r="T4618" t="str">
            <v>Bueno</v>
          </cell>
          <cell r="U4618" t="str">
            <v>LABOMED</v>
          </cell>
        </row>
        <row r="4619">
          <cell r="J4619" t="str">
            <v>42-05-02-03-4611</v>
          </cell>
          <cell r="L4619" t="str">
            <v>42-05-02-03-4611</v>
          </cell>
          <cell r="M4619" t="str">
            <v>Radio Comunicador Motorola DGP 6150 Impress S/N 037TMLD Model LAH55JDH9JA1AN</v>
          </cell>
          <cell r="O4619" t="str">
            <v>EQUIPOS DE COMUNICACIÓN</v>
          </cell>
          <cell r="P4619">
            <v>214000</v>
          </cell>
          <cell r="T4619" t="str">
            <v>BUENO</v>
          </cell>
          <cell r="U4619" t="str">
            <v>MOTOROLA</v>
          </cell>
        </row>
        <row r="4620">
          <cell r="J4620" t="str">
            <v>42-05-02-03-4612</v>
          </cell>
          <cell r="L4620" t="str">
            <v>42-05-02-03-4612</v>
          </cell>
          <cell r="M4620" t="str">
            <v>Antena VHF Motorola</v>
          </cell>
          <cell r="O4620" t="str">
            <v>EQUIPOS DE COMUNICACIÓN</v>
          </cell>
          <cell r="P4620">
            <v>12000</v>
          </cell>
          <cell r="T4620" t="str">
            <v>Bueno</v>
          </cell>
          <cell r="U4620" t="str">
            <v>MOTOROLA</v>
          </cell>
        </row>
        <row r="4621">
          <cell r="J4621" t="str">
            <v>42-05-02-03-4613</v>
          </cell>
          <cell r="L4621" t="str">
            <v>42-05-02-03-4613</v>
          </cell>
          <cell r="M4621" t="str">
            <v>Bateria Litio Motorola 11.1WH PMNN4066A 1220 ANT4 IMPRESS C/Porta Cinturon</v>
          </cell>
          <cell r="O4621" t="str">
            <v>EQUIPOS DE COMUNICACIÓN</v>
          </cell>
          <cell r="P4621">
            <v>30000</v>
          </cell>
          <cell r="T4621" t="str">
            <v>Bueno</v>
          </cell>
          <cell r="U4621" t="str">
            <v>MOTOROLA</v>
          </cell>
        </row>
        <row r="4622">
          <cell r="J4622" t="str">
            <v>42-05-02-03-4614</v>
          </cell>
          <cell r="L4622" t="str">
            <v>42-05-02-03-4614</v>
          </cell>
          <cell r="M4622" t="str">
            <v>Microfono REMOTE SPEAKER IMPRES PMMN4025A C/ Tapa Cobertor Polvo  UC DUST</v>
          </cell>
          <cell r="O4622" t="str">
            <v>EQUIPOS DE COMUNICACIÓN</v>
          </cell>
          <cell r="P4622">
            <v>30000</v>
          </cell>
          <cell r="T4622" t="str">
            <v>Bueno</v>
          </cell>
          <cell r="U4622" t="str">
            <v>MOTOROLA</v>
          </cell>
        </row>
        <row r="4623">
          <cell r="J4623" t="str">
            <v>42-05-02-03-4615</v>
          </cell>
          <cell r="L4623" t="str">
            <v>42-05-02-03-4615</v>
          </cell>
          <cell r="M4623" t="str">
            <v>Cargador Motorola PART Nº 2571586S07 Model 48180090 C5 18 V</v>
          </cell>
          <cell r="O4623" t="str">
            <v>EQUIPOS DE COMUNICACIÓN</v>
          </cell>
          <cell r="P4623">
            <v>22000</v>
          </cell>
          <cell r="T4623" t="str">
            <v>Bueno</v>
          </cell>
          <cell r="U4623" t="str">
            <v>MOTOROLA</v>
          </cell>
        </row>
        <row r="4624">
          <cell r="J4624" t="str">
            <v>42-05-02-03-4616</v>
          </cell>
          <cell r="L4624" t="str">
            <v>42-05-02-03-4616</v>
          </cell>
          <cell r="M4624" t="str">
            <v>Pedestal Cargador Motorola WPLN4223A V3.90  -  1215 ML 21</v>
          </cell>
          <cell r="O4624" t="str">
            <v>EQUIPOS DE COMUNICACIÓN</v>
          </cell>
          <cell r="P4624">
            <v>12000</v>
          </cell>
          <cell r="T4624" t="str">
            <v>Bueno</v>
          </cell>
          <cell r="U4624" t="str">
            <v>MOTOROLA</v>
          </cell>
        </row>
        <row r="4625">
          <cell r="J4625" t="str">
            <v>42-05-02-03-4617</v>
          </cell>
          <cell r="L4625" t="str">
            <v>42-05-02-03-4617</v>
          </cell>
          <cell r="M4625" t="str">
            <v xml:space="preserve">Bateria Litio Motorola 15.9WH PMNN4077C 1222 ANT2D IMPRESS </v>
          </cell>
          <cell r="O4625" t="str">
            <v>EQUIPOS DE COMUNICACIÓN</v>
          </cell>
          <cell r="P4625">
            <v>30000</v>
          </cell>
          <cell r="T4625" t="str">
            <v>Bueno</v>
          </cell>
          <cell r="U4625" t="str">
            <v>MOTOROLA</v>
          </cell>
        </row>
        <row r="4626">
          <cell r="J4626" t="str">
            <v>42-04-07-00-4618</v>
          </cell>
          <cell r="L4626" t="str">
            <v>42-04-07-00-4618</v>
          </cell>
          <cell r="M4626" t="str">
            <v>Juego Camiseta y Short Basquetbol Damas (7 Juegos Completos)</v>
          </cell>
          <cell r="O4626" t="str">
            <v>OTROS</v>
          </cell>
          <cell r="P4626">
            <v>65743</v>
          </cell>
          <cell r="T4626" t="str">
            <v>Bueno</v>
          </cell>
          <cell r="U4626" t="str">
            <v>N/T</v>
          </cell>
        </row>
        <row r="4627">
          <cell r="J4627" t="str">
            <v>42-04-07-00-4619</v>
          </cell>
          <cell r="L4627" t="str">
            <v>42-04-07-00-4619</v>
          </cell>
          <cell r="M4627" t="str">
            <v>Juego Camiseta y Short Basquetbol Varones (6 Juegos Completos)</v>
          </cell>
          <cell r="O4627" t="str">
            <v>OTROS</v>
          </cell>
          <cell r="P4627">
            <v>65742</v>
          </cell>
          <cell r="T4627" t="str">
            <v>Bueno</v>
          </cell>
          <cell r="U4627" t="str">
            <v>N/T</v>
          </cell>
        </row>
        <row r="4628">
          <cell r="J4628" t="str">
            <v>42-05-02-01-4620</v>
          </cell>
          <cell r="L4628" t="str">
            <v>42-05-02-01-4620</v>
          </cell>
          <cell r="M4628" t="str">
            <v>Set Maniqui para RCP set 5 Adultos 2 Infantiles</v>
          </cell>
          <cell r="O4628" t="str">
            <v>EQUIPOS CLINICOS</v>
          </cell>
          <cell r="P4628">
            <v>511688</v>
          </cell>
          <cell r="T4628" t="str">
            <v>Bueno</v>
          </cell>
          <cell r="U4628" t="str">
            <v>NASCO</v>
          </cell>
        </row>
        <row r="4629">
          <cell r="J4629" t="str">
            <v>42-05-02-01-4621</v>
          </cell>
          <cell r="L4629" t="str">
            <v>42-05-02-01-4621</v>
          </cell>
          <cell r="M4629" t="str">
            <v>Kit Triage Sistema Emergencia Con Bolso</v>
          </cell>
          <cell r="O4629" t="str">
            <v>EQUIPOS CLINICOS</v>
          </cell>
          <cell r="P4629">
            <v>77350</v>
          </cell>
          <cell r="T4629" t="str">
            <v>Bueno</v>
          </cell>
          <cell r="U4629" t="str">
            <v>N/T</v>
          </cell>
        </row>
        <row r="4630">
          <cell r="J4630" t="str">
            <v>FN-05-02-01-4622</v>
          </cell>
          <cell r="L4630" t="str">
            <v>FN-05-02-01-4622</v>
          </cell>
          <cell r="M4630" t="str">
            <v>Mascara para RCP (Pocket) Unidireccional + Filtro (Silicona) Lavable</v>
          </cell>
          <cell r="O4630" t="str">
            <v>EQUIPOS CLINICOS FUNGIBLE / NOMINABLE</v>
          </cell>
          <cell r="P4630">
            <v>6545</v>
          </cell>
          <cell r="T4630" t="str">
            <v>Bueno</v>
          </cell>
          <cell r="U4630" t="str">
            <v>N/T</v>
          </cell>
        </row>
        <row r="4631">
          <cell r="J4631" t="str">
            <v>FN-05-02-01-4623</v>
          </cell>
          <cell r="L4631" t="str">
            <v>FN-05-02-01-4623</v>
          </cell>
          <cell r="M4631" t="str">
            <v>Tijeras de Extricación 7.5 " Empuñadura Reforzada, Alta Densidad</v>
          </cell>
          <cell r="O4631" t="str">
            <v>EQUIPOS CLINICOS FUNGIBLE / NOMINABLE</v>
          </cell>
          <cell r="P4631">
            <v>2261</v>
          </cell>
          <cell r="T4631" t="str">
            <v>Bueno</v>
          </cell>
          <cell r="U4631" t="str">
            <v>N/T</v>
          </cell>
        </row>
        <row r="4632">
          <cell r="J4632" t="str">
            <v>NN-06-01-00-4624</v>
          </cell>
          <cell r="K4632">
            <v>1</v>
          </cell>
          <cell r="L4632" t="str">
            <v>NN-06-01-00-4624</v>
          </cell>
          <cell r="M4632" t="str">
            <v xml:space="preserve">PC All in One Intel ® core ™ I3 2100 CPU 3.10GHZ N/S: 15202-012237 (ol) </v>
          </cell>
          <cell r="N4632" t="str">
            <v>EQ. EN ARRIENDO</v>
          </cell>
          <cell r="O4632" t="str">
            <v>EQUIPOS COMPUTACIONALES Y PERIFÉRICOS EN ARRIENDO</v>
          </cell>
          <cell r="P4632">
            <v>350000</v>
          </cell>
          <cell r="Q4632" t="str">
            <v>Black 22 "</v>
          </cell>
          <cell r="T4632" t="str">
            <v>Bueno</v>
          </cell>
          <cell r="U4632" t="str">
            <v>Olidata</v>
          </cell>
        </row>
        <row r="4633">
          <cell r="J4633" t="str">
            <v>NN-06-01-00-4625</v>
          </cell>
          <cell r="K4633">
            <v>1</v>
          </cell>
          <cell r="L4633" t="str">
            <v>NN-06-01-00-4625</v>
          </cell>
          <cell r="M4633" t="str">
            <v>Mouse Olidata Model KM 8903 Negro/Gris</v>
          </cell>
          <cell r="N4633" t="str">
            <v>EQ. EN ARRIENDO</v>
          </cell>
          <cell r="O4633" t="str">
            <v>EQUIPOS COMPUTACIONALES Y PERIFÉRICOS EN ARRIENDO</v>
          </cell>
          <cell r="P4633">
            <v>4000</v>
          </cell>
          <cell r="T4633" t="str">
            <v>Bueno</v>
          </cell>
          <cell r="U4633" t="str">
            <v>Olidata</v>
          </cell>
        </row>
        <row r="4634">
          <cell r="J4634" t="str">
            <v>NN-06-01-00-4626</v>
          </cell>
          <cell r="K4634">
            <v>1</v>
          </cell>
          <cell r="L4634" t="str">
            <v>NN-06-01-00-4626</v>
          </cell>
          <cell r="M4634" t="str">
            <v>Teclado Olidata Modelo K 5015 Negro/Gris Teclas Accesos Rapidos</v>
          </cell>
          <cell r="N4634" t="str">
            <v>EQ. EN ARRIENDO</v>
          </cell>
          <cell r="O4634" t="str">
            <v>EQUIPOS COMPUTACIONALES Y PERIFÉRICOS EN ARRIENDO</v>
          </cell>
          <cell r="P4634">
            <v>10000</v>
          </cell>
          <cell r="T4634" t="str">
            <v>Bueno</v>
          </cell>
          <cell r="U4634" t="str">
            <v>Olidata</v>
          </cell>
        </row>
        <row r="4635">
          <cell r="J4635" t="str">
            <v>42-04-07-00-4627</v>
          </cell>
          <cell r="L4635" t="str">
            <v>42-04-07-00-4627</v>
          </cell>
          <cell r="M4635" t="str">
            <v xml:space="preserve">Mesa Juego De Taca Taca Standard </v>
          </cell>
          <cell r="N4635" t="str">
            <v>DONACION</v>
          </cell>
          <cell r="O4635" t="str">
            <v>OTROS</v>
          </cell>
          <cell r="P4635">
            <v>149990</v>
          </cell>
          <cell r="T4635" t="str">
            <v>Bueno</v>
          </cell>
          <cell r="U4635" t="str">
            <v>N/T</v>
          </cell>
        </row>
        <row r="4636">
          <cell r="J4636" t="str">
            <v>NN-06-01-00-4628</v>
          </cell>
          <cell r="L4636" t="str">
            <v>NN-06-01-00-4628</v>
          </cell>
          <cell r="M4636" t="str">
            <v>Impresora Copiadora Laser Industrial Multifuncional Konica Minolta BIZHUB 350</v>
          </cell>
          <cell r="N4636" t="str">
            <v>EQ. EN ARRIENDO</v>
          </cell>
          <cell r="O4636" t="str">
            <v>EQUIPOS COMPUTACIONALES Y PERIFÉRICOS EN ARRIENDO</v>
          </cell>
          <cell r="P4636">
            <v>850000</v>
          </cell>
          <cell r="T4636" t="str">
            <v>Bueno</v>
          </cell>
          <cell r="U4636" t="str">
            <v>Konica Minolta</v>
          </cell>
        </row>
        <row r="4637">
          <cell r="J4637" t="str">
            <v>42-05-01-01-4629</v>
          </cell>
          <cell r="L4637" t="str">
            <v>42-05-01-01-4629</v>
          </cell>
          <cell r="M4637" t="str">
            <v xml:space="preserve">Televisor 21 Pulgadas TCR 2164 IRT Color Gris </v>
          </cell>
          <cell r="N4637" t="str">
            <v>Donacion</v>
          </cell>
          <cell r="O4637" t="str">
            <v>EQUIPO DE OFICINA</v>
          </cell>
          <cell r="P4637">
            <v>65000</v>
          </cell>
          <cell r="T4637" t="str">
            <v>Bueno</v>
          </cell>
          <cell r="U4637" t="str">
            <v>IRT</v>
          </cell>
        </row>
        <row r="4638">
          <cell r="J4638" t="str">
            <v>NN-06-01-00-4630</v>
          </cell>
          <cell r="K4638">
            <v>2</v>
          </cell>
          <cell r="L4638" t="str">
            <v>NN-06-01-00-4630</v>
          </cell>
          <cell r="M4638" t="str">
            <v xml:space="preserve">PC All in One Intel ® core ™ I3 2100 CPU 3.10GHZ N/S: 15202-012226 (ol) </v>
          </cell>
          <cell r="N4638" t="str">
            <v>EQ. EN ARRIENDO</v>
          </cell>
          <cell r="O4638" t="str">
            <v>EQUIPOS COMPUTACIONALES Y PERIFÉRICOS EN ARRIENDO</v>
          </cell>
          <cell r="P4638">
            <v>350000</v>
          </cell>
          <cell r="Q4638" t="str">
            <v>Black 22 "</v>
          </cell>
          <cell r="T4638" t="str">
            <v>Bueno</v>
          </cell>
          <cell r="U4638" t="str">
            <v>Olidata</v>
          </cell>
        </row>
        <row r="4639">
          <cell r="J4639" t="str">
            <v>NN-06-01-00-4631</v>
          </cell>
          <cell r="K4639">
            <v>2</v>
          </cell>
          <cell r="L4639" t="str">
            <v>NN-06-01-00-4631</v>
          </cell>
          <cell r="M4639" t="str">
            <v>Mouse Convencional Olidata Model KM - 8903</v>
          </cell>
          <cell r="N4639" t="str">
            <v>EQ. EN ARRIENDO</v>
          </cell>
          <cell r="O4639" t="str">
            <v>EQUIPOS COMPUTACIONALES Y PERIFÉRICOS EN ARRIENDO</v>
          </cell>
          <cell r="P4639">
            <v>4000</v>
          </cell>
          <cell r="T4639" t="str">
            <v>Bueno</v>
          </cell>
          <cell r="U4639" t="str">
            <v>Olidata</v>
          </cell>
        </row>
        <row r="4640">
          <cell r="J4640" t="str">
            <v>NN-06-01-00-4632</v>
          </cell>
          <cell r="K4640">
            <v>2</v>
          </cell>
          <cell r="L4640" t="str">
            <v>NN-06-01-00-4632</v>
          </cell>
          <cell r="M4640" t="str">
            <v>Teclado Olidata Internet Model K 5051 S/N: K50151206003679</v>
          </cell>
          <cell r="N4640" t="str">
            <v>EQ. EN ARRIENDO</v>
          </cell>
          <cell r="O4640" t="str">
            <v>EQUIPOS COMPUTACIONALES Y PERIFÉRICOS EN ARRIENDO</v>
          </cell>
          <cell r="P4640">
            <v>10000</v>
          </cell>
          <cell r="T4640" t="str">
            <v>Bueno</v>
          </cell>
          <cell r="U4640" t="str">
            <v>Olidata</v>
          </cell>
        </row>
        <row r="4641">
          <cell r="J4641" t="str">
            <v>NN-06-01-00-4633</v>
          </cell>
          <cell r="K4641">
            <v>3</v>
          </cell>
          <cell r="L4641" t="str">
            <v>NN-06-01-00-4633</v>
          </cell>
          <cell r="M4641" t="str">
            <v xml:space="preserve">PC All in One Intel ® core ™ I3 2100 CPU 3.10GHZ N/S: 15202-012236 (ol) </v>
          </cell>
          <cell r="N4641" t="str">
            <v>EQ. EN ARRIENDO</v>
          </cell>
          <cell r="O4641" t="str">
            <v>EQUIPOS COMPUTACIONALES Y PERIFÉRICOS EN ARRIENDO</v>
          </cell>
          <cell r="P4641">
            <v>350000</v>
          </cell>
          <cell r="Q4641" t="str">
            <v>Black 22 "</v>
          </cell>
          <cell r="T4641" t="str">
            <v>Bueno</v>
          </cell>
          <cell r="U4641" t="str">
            <v>Olidata</v>
          </cell>
        </row>
        <row r="4642">
          <cell r="J4642" t="str">
            <v>NN-06-01-00-4634</v>
          </cell>
          <cell r="K4642">
            <v>3</v>
          </cell>
          <cell r="L4642" t="str">
            <v>NN-06-01-00-4634</v>
          </cell>
          <cell r="M4642" t="str">
            <v>Mouse Convencional Olidata Model KM - 8903</v>
          </cell>
          <cell r="N4642" t="str">
            <v>EQ. EN ARRIENDO</v>
          </cell>
          <cell r="O4642" t="str">
            <v>EQUIPOS COMPUTACIONALES Y PERIFÉRICOS EN ARRIENDO</v>
          </cell>
          <cell r="P4642">
            <v>4000</v>
          </cell>
          <cell r="T4642" t="str">
            <v>Bueno</v>
          </cell>
          <cell r="U4642" t="str">
            <v>Olidata</v>
          </cell>
        </row>
        <row r="4643">
          <cell r="J4643" t="str">
            <v>NN-06-01-00-4635</v>
          </cell>
          <cell r="K4643">
            <v>3</v>
          </cell>
          <cell r="L4643" t="str">
            <v>NN-06-01-00-4635</v>
          </cell>
          <cell r="M4643" t="str">
            <v>Teclado Olidata Internet Model K 5051 S/N: K50151206003681</v>
          </cell>
          <cell r="N4643" t="str">
            <v>EQ. EN ARRIENDO</v>
          </cell>
          <cell r="O4643" t="str">
            <v>EQUIPOS COMPUTACIONALES Y PERIFÉRICOS EN ARRIENDO</v>
          </cell>
          <cell r="P4643">
            <v>10000</v>
          </cell>
          <cell r="T4643" t="str">
            <v>Bueno</v>
          </cell>
          <cell r="U4643" t="str">
            <v>Olidata</v>
          </cell>
        </row>
        <row r="4644">
          <cell r="J4644" t="str">
            <v>NN-06-01-00-4636</v>
          </cell>
          <cell r="K4644">
            <v>4</v>
          </cell>
          <cell r="L4644" t="str">
            <v>NN-06-01-00-4636</v>
          </cell>
          <cell r="M4644" t="str">
            <v xml:space="preserve">PC All in One Intel ® core ™ I3 2100 CPU 3.10GHZ N/S: 15202-012225 (ol) </v>
          </cell>
          <cell r="N4644" t="str">
            <v>EQ. EN ARRIENDO</v>
          </cell>
          <cell r="O4644" t="str">
            <v>EQUIPOS COMPUTACIONALES Y PERIFÉRICOS EN ARRIENDO</v>
          </cell>
          <cell r="P4644">
            <v>350000</v>
          </cell>
          <cell r="Q4644" t="str">
            <v>Black 22 "</v>
          </cell>
          <cell r="T4644" t="str">
            <v>Bueno</v>
          </cell>
          <cell r="U4644" t="str">
            <v>Olidata</v>
          </cell>
        </row>
        <row r="4645">
          <cell r="J4645" t="str">
            <v>NN-06-01-00-4637</v>
          </cell>
          <cell r="K4645">
            <v>4</v>
          </cell>
          <cell r="L4645" t="str">
            <v>NN-06-01-00-4637</v>
          </cell>
          <cell r="M4645" t="str">
            <v>Mouse Convencional Olidata Model KM - 8903</v>
          </cell>
          <cell r="N4645" t="str">
            <v>EQ. EN ARRIENDO</v>
          </cell>
          <cell r="O4645" t="str">
            <v>EQUIPOS COMPUTACIONALES Y PERIFÉRICOS EN ARRIENDO</v>
          </cell>
          <cell r="P4645">
            <v>4000</v>
          </cell>
          <cell r="T4645" t="str">
            <v>Bueno</v>
          </cell>
          <cell r="U4645" t="str">
            <v>Olidata</v>
          </cell>
        </row>
        <row r="4646">
          <cell r="J4646" t="str">
            <v>NN-06-01-00-4638</v>
          </cell>
          <cell r="K4646">
            <v>4</v>
          </cell>
          <cell r="L4646" t="str">
            <v>NN-06-01-00-4638</v>
          </cell>
          <cell r="M4646" t="str">
            <v>Teclado Olidata Internet Model K 5051 S/N: K50151206012475</v>
          </cell>
          <cell r="N4646" t="str">
            <v>EQ. EN ARRIENDO</v>
          </cell>
          <cell r="O4646" t="str">
            <v>EQUIPOS COMPUTACIONALES Y PERIFÉRICOS EN ARRIENDO</v>
          </cell>
          <cell r="P4646">
            <v>10000</v>
          </cell>
          <cell r="T4646" t="str">
            <v>Bueno</v>
          </cell>
          <cell r="U4646" t="str">
            <v>Olidata</v>
          </cell>
        </row>
        <row r="4647">
          <cell r="J4647" t="str">
            <v>NN-06-01-00-4639</v>
          </cell>
          <cell r="K4647">
            <v>5</v>
          </cell>
          <cell r="L4647" t="str">
            <v>NN-06-01-00-4639</v>
          </cell>
          <cell r="M4647" t="str">
            <v xml:space="preserve">PC All in One Intel ® core ™ I3 2100 CPU 3.10GHZ N/S: 15202-012216 (ol) </v>
          </cell>
          <cell r="N4647" t="str">
            <v>EQ. EN ARRIENDO</v>
          </cell>
          <cell r="O4647" t="str">
            <v>EQUIPOS COMPUTACIONALES Y PERIFÉRICOS EN ARRIENDO</v>
          </cell>
          <cell r="P4647">
            <v>350000</v>
          </cell>
          <cell r="Q4647" t="str">
            <v>Black 22 "</v>
          </cell>
          <cell r="T4647" t="str">
            <v>Bueno</v>
          </cell>
          <cell r="U4647" t="str">
            <v>Olidata</v>
          </cell>
        </row>
        <row r="4648">
          <cell r="J4648" t="str">
            <v>NN-06-01-00-4640</v>
          </cell>
          <cell r="K4648">
            <v>5</v>
          </cell>
          <cell r="L4648" t="str">
            <v>NN-06-01-00-4640</v>
          </cell>
          <cell r="M4648" t="str">
            <v>Mouse Convencional Olidata Model KM - 8903</v>
          </cell>
          <cell r="N4648" t="str">
            <v>EQ. EN ARRIENDO</v>
          </cell>
          <cell r="O4648" t="str">
            <v>EQUIPOS COMPUTACIONALES Y PERIFÉRICOS EN ARRIENDO</v>
          </cell>
          <cell r="P4648">
            <v>4000</v>
          </cell>
          <cell r="T4648" t="str">
            <v>Bueno</v>
          </cell>
          <cell r="U4648" t="str">
            <v>Olidata</v>
          </cell>
        </row>
        <row r="4649">
          <cell r="J4649" t="str">
            <v>NN-06-01-00-4641</v>
          </cell>
          <cell r="K4649">
            <v>5</v>
          </cell>
          <cell r="L4649" t="str">
            <v>NN-06-01-00-4641</v>
          </cell>
          <cell r="M4649" t="str">
            <v>Teclado Olidata Internet Model K 5051 S/N: K50151206063683</v>
          </cell>
          <cell r="N4649" t="str">
            <v>EQ. EN ARRIENDO</v>
          </cell>
          <cell r="O4649" t="str">
            <v>EQUIPOS COMPUTACIONALES Y PERIFÉRICOS EN ARRIENDO</v>
          </cell>
          <cell r="P4649">
            <v>10000</v>
          </cell>
          <cell r="T4649" t="str">
            <v>Bueno</v>
          </cell>
          <cell r="U4649" t="str">
            <v>Olidata</v>
          </cell>
        </row>
        <row r="4650">
          <cell r="J4650" t="str">
            <v>NN-06-01-00-4642</v>
          </cell>
          <cell r="K4650">
            <v>6</v>
          </cell>
          <cell r="L4650" t="str">
            <v>NN-06-01-00-4642</v>
          </cell>
          <cell r="M4650" t="str">
            <v xml:space="preserve">PC All in One Intel ® core ™ I3 2100 CPU 3.10GHZ N/S: 15202-012238 (ol) </v>
          </cell>
          <cell r="N4650" t="str">
            <v>EQ. EN ARRIENDO</v>
          </cell>
          <cell r="O4650" t="str">
            <v>EQUIPOS COMPUTACIONALES Y PERIFÉRICOS EN ARRIENDO</v>
          </cell>
          <cell r="P4650">
            <v>350000</v>
          </cell>
          <cell r="Q4650" t="str">
            <v>Black 22 "</v>
          </cell>
          <cell r="T4650" t="str">
            <v>Bueno</v>
          </cell>
          <cell r="U4650" t="str">
            <v>Olidata</v>
          </cell>
        </row>
        <row r="4651">
          <cell r="J4651" t="str">
            <v>NN-06-01-00-4643</v>
          </cell>
          <cell r="K4651">
            <v>6</v>
          </cell>
          <cell r="L4651" t="str">
            <v>NN-06-01-00-4643</v>
          </cell>
          <cell r="M4651" t="str">
            <v>Mouse Convencional Olidata Model KM - 8903</v>
          </cell>
          <cell r="N4651" t="str">
            <v>EQ. EN ARRIENDO</v>
          </cell>
          <cell r="O4651" t="str">
            <v>EQUIPOS COMPUTACIONALES Y PERIFÉRICOS EN ARRIENDO</v>
          </cell>
          <cell r="P4651">
            <v>4000</v>
          </cell>
          <cell r="T4651" t="str">
            <v>Bueno</v>
          </cell>
          <cell r="U4651" t="str">
            <v>Olidata</v>
          </cell>
        </row>
        <row r="4652">
          <cell r="J4652" t="str">
            <v>NN-06-01-00-4644</v>
          </cell>
          <cell r="K4652">
            <v>6</v>
          </cell>
          <cell r="L4652" t="str">
            <v>NN-06-01-00-4644</v>
          </cell>
          <cell r="M4652" t="str">
            <v>Teclado Olidata Internet Model K 5051 S/N: K5015120612498</v>
          </cell>
          <cell r="N4652" t="str">
            <v>EQ. EN ARRIENDO</v>
          </cell>
          <cell r="O4652" t="str">
            <v>EQUIPOS COMPUTACIONALES Y PERIFÉRICOS EN ARRIENDO</v>
          </cell>
          <cell r="P4652">
            <v>10000</v>
          </cell>
          <cell r="T4652" t="str">
            <v>Bueno</v>
          </cell>
          <cell r="U4652" t="str">
            <v>Olidata</v>
          </cell>
        </row>
        <row r="4653">
          <cell r="J4653" t="str">
            <v>NN-06-01-00-4645</v>
          </cell>
          <cell r="K4653">
            <v>7</v>
          </cell>
          <cell r="L4653" t="str">
            <v>NN-06-01-00-4645</v>
          </cell>
          <cell r="M4653" t="str">
            <v xml:space="preserve">PC All in One Intel ® core ™ I3 2100 CPU 3.10GHZ N/S: 15202-012 (ol) </v>
          </cell>
          <cell r="N4653" t="str">
            <v>EQ. EN ARRIENDO</v>
          </cell>
          <cell r="O4653" t="str">
            <v>EQUIPOS COMPUTACIONALES Y PERIFÉRICOS EN ARRIENDO</v>
          </cell>
          <cell r="P4653">
            <v>350000</v>
          </cell>
          <cell r="Q4653" t="str">
            <v>Black 22 "</v>
          </cell>
          <cell r="T4653" t="str">
            <v>Bueno</v>
          </cell>
          <cell r="U4653" t="str">
            <v>Olidata</v>
          </cell>
        </row>
        <row r="4654">
          <cell r="J4654" t="str">
            <v>NN-06-01-00-4646</v>
          </cell>
          <cell r="K4654">
            <v>7</v>
          </cell>
          <cell r="L4654" t="str">
            <v>NN-06-01-00-4646</v>
          </cell>
          <cell r="M4654" t="str">
            <v>Mouse Convencional Olidata Model KM - 8903</v>
          </cell>
          <cell r="N4654" t="str">
            <v>EQ. EN ARRIENDO</v>
          </cell>
          <cell r="O4654" t="str">
            <v>EQUIPOS COMPUTACIONALES Y PERIFÉRICOS EN ARRIENDO</v>
          </cell>
          <cell r="P4654">
            <v>4000</v>
          </cell>
          <cell r="T4654" t="str">
            <v>Bueno</v>
          </cell>
          <cell r="U4654" t="str">
            <v>Olidata</v>
          </cell>
        </row>
        <row r="4655">
          <cell r="J4655" t="str">
            <v>NN-06-01-00-4647</v>
          </cell>
          <cell r="K4655">
            <v>7</v>
          </cell>
          <cell r="L4655" t="str">
            <v>NN-06-01-00-4647</v>
          </cell>
          <cell r="M4655" t="str">
            <v>Teclado Olidata Internet Model K 5051 S/N: K501512</v>
          </cell>
          <cell r="N4655" t="str">
            <v>EQ. EN ARRIENDO</v>
          </cell>
          <cell r="O4655" t="str">
            <v>EQUIPOS COMPUTACIONALES Y PERIFÉRICOS EN ARRIENDO</v>
          </cell>
          <cell r="P4655">
            <v>10000</v>
          </cell>
          <cell r="T4655" t="str">
            <v>Bueno</v>
          </cell>
          <cell r="U4655" t="str">
            <v>Olidata</v>
          </cell>
        </row>
        <row r="4656">
          <cell r="J4656" t="str">
            <v>NN-06-01-00-4648</v>
          </cell>
          <cell r="K4656">
            <v>8</v>
          </cell>
          <cell r="L4656" t="str">
            <v>NN-06-01-00-4648</v>
          </cell>
          <cell r="M4656" t="str">
            <v xml:space="preserve">PC All in One Intel ® core ™ I3 2100 CPU 3.10GHZ N/S: 15202-012 (ol) </v>
          </cell>
          <cell r="N4656" t="str">
            <v>EQ. EN ARRIENDO</v>
          </cell>
          <cell r="O4656" t="str">
            <v>EQUIPOS COMPUTACIONALES Y PERIFÉRICOS EN ARRIENDO</v>
          </cell>
          <cell r="P4656">
            <v>350000</v>
          </cell>
          <cell r="Q4656" t="str">
            <v>Black 22 "</v>
          </cell>
          <cell r="T4656" t="str">
            <v>Bueno</v>
          </cell>
          <cell r="U4656" t="str">
            <v>Olidata</v>
          </cell>
        </row>
        <row r="4657">
          <cell r="J4657" t="str">
            <v>NN-06-01-00-4649</v>
          </cell>
          <cell r="K4657">
            <v>8</v>
          </cell>
          <cell r="L4657" t="str">
            <v>NN-06-01-00-4649</v>
          </cell>
          <cell r="M4657" t="str">
            <v>Mouse Convencional Olidata Model KM - 8903</v>
          </cell>
          <cell r="N4657" t="str">
            <v>EQ. EN ARRIENDO</v>
          </cell>
          <cell r="O4657" t="str">
            <v>EQUIPOS COMPUTACIONALES Y PERIFÉRICOS EN ARRIENDO</v>
          </cell>
          <cell r="P4657">
            <v>4000</v>
          </cell>
          <cell r="T4657" t="str">
            <v>Bueno</v>
          </cell>
          <cell r="U4657" t="str">
            <v>Olidata</v>
          </cell>
        </row>
        <row r="4658">
          <cell r="J4658" t="str">
            <v>NN-06-01-00-4650</v>
          </cell>
          <cell r="K4658">
            <v>8</v>
          </cell>
          <cell r="L4658" t="str">
            <v>NN-06-01-00-4650</v>
          </cell>
          <cell r="M4658" t="str">
            <v>Teclado Olidata Internet Model K 5051 S/N: K501512</v>
          </cell>
          <cell r="N4658" t="str">
            <v>EQ. EN ARRIENDO</v>
          </cell>
          <cell r="O4658" t="str">
            <v>EQUIPOS COMPUTACIONALES Y PERIFÉRICOS EN ARRIENDO</v>
          </cell>
          <cell r="P4658">
            <v>10000</v>
          </cell>
          <cell r="T4658" t="str">
            <v>Bueno</v>
          </cell>
          <cell r="U4658" t="str">
            <v>Olidata</v>
          </cell>
        </row>
        <row r="4659">
          <cell r="J4659" t="str">
            <v>NN-06-01-00-4651</v>
          </cell>
          <cell r="K4659">
            <v>9</v>
          </cell>
          <cell r="L4659" t="str">
            <v>NN-06-01-00-4651</v>
          </cell>
          <cell r="M4659" t="str">
            <v xml:space="preserve">PC All in One Intel ® core ™ I3 2100 CPU 3.10GHZ N/S: 15202-012 (ol) </v>
          </cell>
          <cell r="N4659" t="str">
            <v>EQ. EN ARRIENDO</v>
          </cell>
          <cell r="O4659" t="str">
            <v>EQUIPOS COMPUTACIONALES Y PERIFÉRICOS EN ARRIENDO</v>
          </cell>
          <cell r="P4659">
            <v>350000</v>
          </cell>
          <cell r="Q4659" t="str">
            <v>Black 22 "</v>
          </cell>
          <cell r="T4659" t="str">
            <v>Bueno</v>
          </cell>
          <cell r="U4659" t="str">
            <v>Olidata</v>
          </cell>
        </row>
        <row r="4660">
          <cell r="J4660" t="str">
            <v>NN-06-01-00-4652</v>
          </cell>
          <cell r="K4660">
            <v>9</v>
          </cell>
          <cell r="L4660" t="str">
            <v>NN-06-01-00-4652</v>
          </cell>
          <cell r="M4660" t="str">
            <v>Mouse Convencional Olidata Model KM - 8903</v>
          </cell>
          <cell r="N4660" t="str">
            <v>EQ. EN ARRIENDO</v>
          </cell>
          <cell r="O4660" t="str">
            <v>EQUIPOS COMPUTACIONALES Y PERIFÉRICOS EN ARRIENDO</v>
          </cell>
          <cell r="P4660">
            <v>4000</v>
          </cell>
          <cell r="T4660" t="str">
            <v>Bueno</v>
          </cell>
          <cell r="U4660" t="str">
            <v>Olidata</v>
          </cell>
        </row>
        <row r="4661">
          <cell r="J4661" t="str">
            <v>NN-06-01-00-4653</v>
          </cell>
          <cell r="K4661">
            <v>9</v>
          </cell>
          <cell r="L4661" t="str">
            <v>NN-06-01-00-4653</v>
          </cell>
          <cell r="M4661" t="str">
            <v>Teclado Olidata Internet Model K 5051 S/N: K501512</v>
          </cell>
          <cell r="N4661" t="str">
            <v>EQ. EN ARRIENDO</v>
          </cell>
          <cell r="O4661" t="str">
            <v>EQUIPOS COMPUTACIONALES Y PERIFÉRICOS EN ARRIENDO</v>
          </cell>
          <cell r="P4661">
            <v>10000</v>
          </cell>
          <cell r="T4661" t="str">
            <v>Bueno</v>
          </cell>
          <cell r="U4661" t="str">
            <v>Olidata</v>
          </cell>
        </row>
        <row r="4662">
          <cell r="J4662" t="str">
            <v>NN-06-01-00-4654</v>
          </cell>
          <cell r="K4662">
            <v>10</v>
          </cell>
          <cell r="L4662" t="str">
            <v>NN-06-01-00-4654</v>
          </cell>
          <cell r="M4662" t="str">
            <v xml:space="preserve">PC All in One Intel ® core ™ I3 2100 CPU 3.10GHZ N/S: 15202-012 (ol) </v>
          </cell>
          <cell r="N4662" t="str">
            <v>EQ. EN ARRIENDO</v>
          </cell>
          <cell r="O4662" t="str">
            <v>EQUIPOS COMPUTACIONALES Y PERIFÉRICOS EN ARRIENDO</v>
          </cell>
          <cell r="P4662">
            <v>350000</v>
          </cell>
          <cell r="Q4662" t="str">
            <v>Black 22 "</v>
          </cell>
          <cell r="T4662" t="str">
            <v>Bueno</v>
          </cell>
          <cell r="U4662" t="str">
            <v>Olidata</v>
          </cell>
        </row>
        <row r="4663">
          <cell r="J4663" t="str">
            <v>NN-06-01-00-4655</v>
          </cell>
          <cell r="K4663">
            <v>10</v>
          </cell>
          <cell r="L4663" t="str">
            <v>NN-06-01-00-4655</v>
          </cell>
          <cell r="M4663" t="str">
            <v>Mouse Convencional Olidata Model KM - 8903</v>
          </cell>
          <cell r="N4663" t="str">
            <v>EQ. EN ARRIENDO</v>
          </cell>
          <cell r="O4663" t="str">
            <v>EQUIPOS COMPUTACIONALES Y PERIFÉRICOS EN ARRIENDO</v>
          </cell>
          <cell r="P4663">
            <v>4000</v>
          </cell>
          <cell r="T4663" t="str">
            <v>Bueno</v>
          </cell>
          <cell r="U4663" t="str">
            <v>Olidata</v>
          </cell>
        </row>
        <row r="4664">
          <cell r="J4664" t="str">
            <v>NN-06-01-00-4656</v>
          </cell>
          <cell r="K4664">
            <v>10</v>
          </cell>
          <cell r="L4664" t="str">
            <v>NN-06-01-00-4656</v>
          </cell>
          <cell r="M4664" t="str">
            <v>Teclado Olidata Internet Model K 5051 S/N: K501512</v>
          </cell>
          <cell r="N4664" t="str">
            <v>EQ. EN ARRIENDO</v>
          </cell>
          <cell r="O4664" t="str">
            <v>EQUIPOS COMPUTACIONALES Y PERIFÉRICOS EN ARRIENDO</v>
          </cell>
          <cell r="P4664">
            <v>10000</v>
          </cell>
          <cell r="T4664" t="str">
            <v>Bueno</v>
          </cell>
          <cell r="U4664" t="str">
            <v>Olidata</v>
          </cell>
        </row>
        <row r="4665">
          <cell r="J4665" t="str">
            <v>NN-06-01-00-4657</v>
          </cell>
          <cell r="K4665">
            <v>11</v>
          </cell>
          <cell r="L4665" t="str">
            <v>NN-06-01-00-4657</v>
          </cell>
          <cell r="M4665" t="str">
            <v xml:space="preserve">PC All in One Intel ® core ™ I3 2100 CPU 3.10GHZ N/S: 15202-012 (ol) </v>
          </cell>
          <cell r="N4665" t="str">
            <v>EQ. EN ARRIENDO</v>
          </cell>
          <cell r="O4665" t="str">
            <v>EQUIPOS COMPUTACIONALES Y PERIFÉRICOS EN ARRIENDO</v>
          </cell>
          <cell r="P4665">
            <v>350000</v>
          </cell>
          <cell r="Q4665" t="str">
            <v>Black 22 "</v>
          </cell>
          <cell r="T4665" t="str">
            <v>Bueno</v>
          </cell>
          <cell r="U4665" t="str">
            <v>Olidata</v>
          </cell>
        </row>
        <row r="4666">
          <cell r="J4666" t="str">
            <v>NN-06-01-00-4658</v>
          </cell>
          <cell r="K4666">
            <v>11</v>
          </cell>
          <cell r="L4666" t="str">
            <v>NN-06-01-00-4658</v>
          </cell>
          <cell r="M4666" t="str">
            <v>Mouse Convencional Olidata Model KM - 8903</v>
          </cell>
          <cell r="N4666" t="str">
            <v>EQ. EN ARRIENDO</v>
          </cell>
          <cell r="O4666" t="str">
            <v>EQUIPOS COMPUTACIONALES Y PERIFÉRICOS EN ARRIENDO</v>
          </cell>
          <cell r="P4666">
            <v>4000</v>
          </cell>
          <cell r="T4666" t="str">
            <v>Bueno</v>
          </cell>
          <cell r="U4666" t="str">
            <v>Olidata</v>
          </cell>
        </row>
        <row r="4667">
          <cell r="J4667" t="str">
            <v>NN-06-01-00-4659</v>
          </cell>
          <cell r="K4667">
            <v>11</v>
          </cell>
          <cell r="L4667" t="str">
            <v>NN-06-01-00-4659</v>
          </cell>
          <cell r="M4667" t="str">
            <v>Teclado Olidata Internet Model K 5051 S/N: K501512</v>
          </cell>
          <cell r="N4667" t="str">
            <v>EQ. EN ARRIENDO</v>
          </cell>
          <cell r="O4667" t="str">
            <v>EQUIPOS COMPUTACIONALES Y PERIFÉRICOS EN ARRIENDO</v>
          </cell>
          <cell r="P4667">
            <v>10000</v>
          </cell>
          <cell r="T4667" t="str">
            <v>Bueno</v>
          </cell>
          <cell r="U4667" t="str">
            <v>Olidata</v>
          </cell>
        </row>
        <row r="4668">
          <cell r="J4668" t="str">
            <v>NN-06-01-00-4660</v>
          </cell>
          <cell r="K4668">
            <v>12</v>
          </cell>
          <cell r="L4668" t="str">
            <v>NN-06-01-00-4660</v>
          </cell>
          <cell r="M4668" t="str">
            <v xml:space="preserve">PC All in One Intel ® core ™ I3 2100 CPU 3.10GHZ N/S: 15202-012 (ol) </v>
          </cell>
          <cell r="N4668" t="str">
            <v>EQ. EN ARRIENDO</v>
          </cell>
          <cell r="O4668" t="str">
            <v>EQUIPOS COMPUTACIONALES Y PERIFÉRICOS EN ARRIENDO</v>
          </cell>
          <cell r="P4668">
            <v>350000</v>
          </cell>
          <cell r="Q4668" t="str">
            <v>Black 22 "</v>
          </cell>
          <cell r="T4668" t="str">
            <v>Bueno</v>
          </cell>
          <cell r="U4668" t="str">
            <v>Olidata</v>
          </cell>
        </row>
        <row r="4669">
          <cell r="J4669" t="str">
            <v>NN-06-01-00-4661</v>
          </cell>
          <cell r="K4669">
            <v>12</v>
          </cell>
          <cell r="L4669" t="str">
            <v>NN-06-01-00-4661</v>
          </cell>
          <cell r="M4669" t="str">
            <v>Mouse Convencional Olidata Model KM - 8903</v>
          </cell>
          <cell r="N4669" t="str">
            <v>EQ. EN ARRIENDO</v>
          </cell>
          <cell r="O4669" t="str">
            <v>EQUIPOS COMPUTACIONALES Y PERIFÉRICOS EN ARRIENDO</v>
          </cell>
          <cell r="P4669">
            <v>4000</v>
          </cell>
          <cell r="T4669" t="str">
            <v>Bueno</v>
          </cell>
          <cell r="U4669" t="str">
            <v>Olidata</v>
          </cell>
        </row>
        <row r="4670">
          <cell r="J4670" t="str">
            <v>NN-06-01-00-4662</v>
          </cell>
          <cell r="K4670">
            <v>12</v>
          </cell>
          <cell r="L4670" t="str">
            <v>NN-06-01-00-4662</v>
          </cell>
          <cell r="M4670" t="str">
            <v>Teclado Olidata Internet Model K 5051 S/N: K501512</v>
          </cell>
          <cell r="N4670" t="str">
            <v>EQ. EN ARRIENDO</v>
          </cell>
          <cell r="O4670" t="str">
            <v>EQUIPOS COMPUTACIONALES Y PERIFÉRICOS EN ARRIENDO</v>
          </cell>
          <cell r="P4670">
            <v>10000</v>
          </cell>
          <cell r="T4670" t="str">
            <v>Bueno</v>
          </cell>
          <cell r="U4670" t="str">
            <v>Olidata</v>
          </cell>
        </row>
        <row r="4671">
          <cell r="J4671" t="str">
            <v>NN-06-01-00-4663</v>
          </cell>
          <cell r="K4671">
            <v>13</v>
          </cell>
          <cell r="L4671" t="str">
            <v>NN-06-01-00-4663</v>
          </cell>
          <cell r="M4671" t="str">
            <v xml:space="preserve">PC All in One Intel ® core ™ I3 2100 CPU 3.10GHZ N/S: 15202-012 (ol) </v>
          </cell>
          <cell r="N4671" t="str">
            <v>EQ. EN ARRIENDO</v>
          </cell>
          <cell r="O4671" t="str">
            <v>EQUIPOS COMPUTACIONALES Y PERIFÉRICOS EN ARRIENDO</v>
          </cell>
          <cell r="P4671">
            <v>350000</v>
          </cell>
          <cell r="Q4671" t="str">
            <v>Black 22 "</v>
          </cell>
          <cell r="T4671" t="str">
            <v>Bueno</v>
          </cell>
          <cell r="U4671" t="str">
            <v>Olidata</v>
          </cell>
        </row>
        <row r="4672">
          <cell r="J4672" t="str">
            <v>NN-06-01-00-4664</v>
          </cell>
          <cell r="K4672">
            <v>13</v>
          </cell>
          <cell r="L4672" t="str">
            <v>NN-06-01-00-4664</v>
          </cell>
          <cell r="M4672" t="str">
            <v>Mouse Convencional Olidata Model KM - 8903</v>
          </cell>
          <cell r="N4672" t="str">
            <v>EQ. EN ARRIENDO</v>
          </cell>
          <cell r="O4672" t="str">
            <v>EQUIPOS COMPUTACIONALES Y PERIFÉRICOS EN ARRIENDO</v>
          </cell>
          <cell r="P4672">
            <v>4000</v>
          </cell>
          <cell r="T4672" t="str">
            <v>Bueno</v>
          </cell>
          <cell r="U4672" t="str">
            <v>Olidata</v>
          </cell>
        </row>
        <row r="4673">
          <cell r="J4673" t="str">
            <v>NN-06-01-00-4665</v>
          </cell>
          <cell r="K4673">
            <v>13</v>
          </cell>
          <cell r="L4673" t="str">
            <v>NN-06-01-00-4665</v>
          </cell>
          <cell r="M4673" t="str">
            <v>Teclado Olidata Internet Model K 5051 S/N: K501512</v>
          </cell>
          <cell r="N4673" t="str">
            <v>EQ. EN ARRIENDO</v>
          </cell>
          <cell r="O4673" t="str">
            <v>EQUIPOS COMPUTACIONALES Y PERIFÉRICOS EN ARRIENDO</v>
          </cell>
          <cell r="P4673">
            <v>10000</v>
          </cell>
          <cell r="T4673" t="str">
            <v>Bueno</v>
          </cell>
          <cell r="U4673" t="str">
            <v>Olidata</v>
          </cell>
        </row>
        <row r="4674">
          <cell r="J4674" t="str">
            <v>NN-06-01-00-4666</v>
          </cell>
          <cell r="K4674">
            <v>14</v>
          </cell>
          <cell r="L4674" t="str">
            <v>NN-06-01-00-4666</v>
          </cell>
          <cell r="M4674" t="str">
            <v xml:space="preserve">PC All in One Intel ® core ™ I3 2100 CPU 3.10GHZ N/S: 15202-012 (ol) </v>
          </cell>
          <cell r="N4674" t="str">
            <v>EQ. EN ARRIENDO</v>
          </cell>
          <cell r="O4674" t="str">
            <v>EQUIPOS COMPUTACIONALES Y PERIFÉRICOS EN ARRIENDO</v>
          </cell>
          <cell r="P4674">
            <v>350000</v>
          </cell>
          <cell r="Q4674" t="str">
            <v>Black 22 "</v>
          </cell>
          <cell r="T4674" t="str">
            <v>Bueno</v>
          </cell>
          <cell r="U4674" t="str">
            <v>Olidata</v>
          </cell>
        </row>
        <row r="4675">
          <cell r="J4675" t="str">
            <v>NN-06-01-00-4667</v>
          </cell>
          <cell r="K4675">
            <v>14</v>
          </cell>
          <cell r="L4675" t="str">
            <v>NN-06-01-00-4667</v>
          </cell>
          <cell r="M4675" t="str">
            <v>Mouse Convencional Olidata Model KM - 8903</v>
          </cell>
          <cell r="N4675" t="str">
            <v>EQ. EN ARRIENDO</v>
          </cell>
          <cell r="O4675" t="str">
            <v>EQUIPOS COMPUTACIONALES Y PERIFÉRICOS EN ARRIENDO</v>
          </cell>
          <cell r="P4675">
            <v>4000</v>
          </cell>
          <cell r="T4675" t="str">
            <v>Bueno</v>
          </cell>
          <cell r="U4675" t="str">
            <v>Olidata</v>
          </cell>
        </row>
        <row r="4676">
          <cell r="J4676" t="str">
            <v>NN-06-01-00-4668</v>
          </cell>
          <cell r="K4676">
            <v>14</v>
          </cell>
          <cell r="L4676" t="str">
            <v>NN-06-01-00-4668</v>
          </cell>
          <cell r="M4676" t="str">
            <v>Teclado Olidata Internet Model K 5051 S/N: K501512</v>
          </cell>
          <cell r="N4676" t="str">
            <v>EQ. EN ARRIENDO</v>
          </cell>
          <cell r="O4676" t="str">
            <v>EQUIPOS COMPUTACIONALES Y PERIFÉRICOS EN ARRIENDO</v>
          </cell>
          <cell r="P4676">
            <v>10000</v>
          </cell>
          <cell r="T4676" t="str">
            <v>Bueno</v>
          </cell>
          <cell r="U4676" t="str">
            <v>Olidata</v>
          </cell>
        </row>
        <row r="4677">
          <cell r="J4677" t="str">
            <v>NN-06-01-00-4669</v>
          </cell>
          <cell r="K4677">
            <v>15</v>
          </cell>
          <cell r="L4677" t="str">
            <v>NN-06-01-00-4669</v>
          </cell>
          <cell r="M4677" t="str">
            <v xml:space="preserve">PC All in One Intel ® core ™ I3 2100 CPU 3.10GHZ N/S: 15202-012 (ol) </v>
          </cell>
          <cell r="N4677" t="str">
            <v>EQ. EN ARRIENDO</v>
          </cell>
          <cell r="O4677" t="str">
            <v>EQUIPOS COMPUTACIONALES Y PERIFÉRICOS EN ARRIENDO</v>
          </cell>
          <cell r="P4677">
            <v>350000</v>
          </cell>
          <cell r="Q4677" t="str">
            <v>Black 22 "</v>
          </cell>
          <cell r="T4677" t="str">
            <v>Bueno</v>
          </cell>
          <cell r="U4677" t="str">
            <v>Olidata</v>
          </cell>
        </row>
        <row r="4678">
          <cell r="J4678" t="str">
            <v>NN-06-01-00-4670</v>
          </cell>
          <cell r="K4678">
            <v>15</v>
          </cell>
          <cell r="L4678" t="str">
            <v>NN-06-01-00-4670</v>
          </cell>
          <cell r="M4678" t="str">
            <v>Mouse Convencional Olidata Model KM - 8903</v>
          </cell>
          <cell r="N4678" t="str">
            <v>EQ. EN ARRIENDO</v>
          </cell>
          <cell r="O4678" t="str">
            <v>EQUIPOS COMPUTACIONALES Y PERIFÉRICOS EN ARRIENDO</v>
          </cell>
          <cell r="P4678">
            <v>4000</v>
          </cell>
          <cell r="T4678" t="str">
            <v>Bueno</v>
          </cell>
          <cell r="U4678" t="str">
            <v>Olidata</v>
          </cell>
        </row>
        <row r="4679">
          <cell r="J4679" t="str">
            <v>NN-06-01-00-4671</v>
          </cell>
          <cell r="K4679">
            <v>15</v>
          </cell>
          <cell r="L4679" t="str">
            <v>NN-06-01-00-4671</v>
          </cell>
          <cell r="M4679" t="str">
            <v>Teclado Olidata Internet Model K 5051 S/N: K501512</v>
          </cell>
          <cell r="N4679" t="str">
            <v>EQ. EN ARRIENDO</v>
          </cell>
          <cell r="O4679" t="str">
            <v>EQUIPOS COMPUTACIONALES Y PERIFÉRICOS EN ARRIENDO</v>
          </cell>
          <cell r="P4679">
            <v>10000</v>
          </cell>
          <cell r="T4679" t="str">
            <v>Bueno</v>
          </cell>
          <cell r="U4679" t="str">
            <v>Olidata</v>
          </cell>
        </row>
        <row r="4680">
          <cell r="J4680" t="str">
            <v>FN-04-07-00-4672</v>
          </cell>
          <cell r="L4680" t="str">
            <v>FN-04-07-00-4672</v>
          </cell>
          <cell r="M4680" t="str">
            <v>Frazadas Simples de Camilla Ambulancia</v>
          </cell>
          <cell r="N4680">
            <v>801</v>
          </cell>
          <cell r="O4680" t="str">
            <v>OTROS FUNGIBLE / NOMINABLE</v>
          </cell>
          <cell r="P4680">
            <v>6000</v>
          </cell>
          <cell r="T4680" t="str">
            <v>Bueno</v>
          </cell>
          <cell r="U4680" t="str">
            <v>N/T</v>
          </cell>
        </row>
        <row r="4681">
          <cell r="J4681" t="str">
            <v>FN-04-07-00-4673</v>
          </cell>
          <cell r="L4681" t="str">
            <v>FN-04-07-00-4673</v>
          </cell>
          <cell r="M4681" t="str">
            <v>Frazadas Simples de Camilla Ambulancia</v>
          </cell>
          <cell r="N4681">
            <v>802</v>
          </cell>
          <cell r="O4681" t="str">
            <v>OTROS FUNGIBLE / NOMINABLE</v>
          </cell>
          <cell r="P4681">
            <v>6000</v>
          </cell>
          <cell r="T4681" t="str">
            <v>Bueno</v>
          </cell>
          <cell r="U4681" t="str">
            <v>N/T</v>
          </cell>
        </row>
        <row r="4682">
          <cell r="J4682" t="str">
            <v>FN-04-07-00-4674</v>
          </cell>
          <cell r="L4682" t="str">
            <v>FN-04-07-00-4674</v>
          </cell>
          <cell r="M4682" t="str">
            <v>Frazadas Simples de Camilla Ambulancia</v>
          </cell>
          <cell r="N4682">
            <v>803</v>
          </cell>
          <cell r="O4682" t="str">
            <v>OTROS FUNGIBLE / NOMINABLE</v>
          </cell>
          <cell r="P4682">
            <v>6000</v>
          </cell>
          <cell r="T4682" t="str">
            <v>Bueno</v>
          </cell>
          <cell r="U4682" t="str">
            <v>N/T</v>
          </cell>
        </row>
        <row r="4683">
          <cell r="J4683" t="str">
            <v>FN-04-07-00-4675</v>
          </cell>
          <cell r="L4683" t="str">
            <v>FN-04-07-00-4675</v>
          </cell>
          <cell r="M4683" t="str">
            <v>Sabanillas Simples de Camilla Ambulancia</v>
          </cell>
          <cell r="N4683">
            <v>801</v>
          </cell>
          <cell r="O4683" t="str">
            <v>OTROS FUNGIBLE / NOMINABLE</v>
          </cell>
          <cell r="P4683">
            <v>4000</v>
          </cell>
          <cell r="T4683" t="str">
            <v>Bueno</v>
          </cell>
          <cell r="U4683" t="str">
            <v>N/T</v>
          </cell>
        </row>
        <row r="4684">
          <cell r="J4684" t="str">
            <v>FN-04-07-00-4676</v>
          </cell>
          <cell r="L4684" t="str">
            <v>FN-04-07-00-4676</v>
          </cell>
          <cell r="M4684" t="str">
            <v>Sabanillas Simples de Camilla Ambulancia</v>
          </cell>
          <cell r="N4684">
            <v>802</v>
          </cell>
          <cell r="O4684" t="str">
            <v>OTROS FUNGIBLE / NOMINABLE</v>
          </cell>
          <cell r="P4684">
            <v>4000</v>
          </cell>
          <cell r="T4684" t="str">
            <v>Bueno</v>
          </cell>
          <cell r="U4684" t="str">
            <v>N/T</v>
          </cell>
        </row>
        <row r="4685">
          <cell r="J4685" t="str">
            <v>FN-04-07-00-4677</v>
          </cell>
          <cell r="L4685" t="str">
            <v>FN-04-07-00-4677</v>
          </cell>
          <cell r="M4685" t="str">
            <v>Sabanillas Simples de Camilla Ambulancia</v>
          </cell>
          <cell r="N4685">
            <v>803</v>
          </cell>
          <cell r="O4685" t="str">
            <v>OTROS FUNGIBLE / NOMINABLE</v>
          </cell>
          <cell r="P4685">
            <v>4000</v>
          </cell>
          <cell r="T4685" t="str">
            <v>Bueno</v>
          </cell>
          <cell r="U4685" t="str">
            <v>N/T</v>
          </cell>
        </row>
        <row r="4686">
          <cell r="J4686" t="str">
            <v>NN-05-02-01-4678</v>
          </cell>
          <cell r="L4686" t="str">
            <v>NN-05-02-01-4678</v>
          </cell>
          <cell r="M4686" t="str">
            <v>Bomba Infusion Continua GEMCO 1 CANAL DAIWHA SNºEXP1301055</v>
          </cell>
          <cell r="N4686" t="str">
            <v>SAMU</v>
          </cell>
          <cell r="O4686" t="str">
            <v>EQUIPOS CLINICOS EN ARRIENDO</v>
          </cell>
          <cell r="P4686">
            <v>800000</v>
          </cell>
          <cell r="T4686" t="str">
            <v>Bueno</v>
          </cell>
          <cell r="U4686" t="str">
            <v>GEMCO</v>
          </cell>
        </row>
        <row r="4687">
          <cell r="J4687" t="str">
            <v>NN-05-02-01-4679</v>
          </cell>
          <cell r="L4687" t="str">
            <v>NN-05-02-01-4679</v>
          </cell>
          <cell r="M4687" t="str">
            <v>Bomba Infusion Continua GEMCO 1 CANAL DAIWHA SNºEXP1301056</v>
          </cell>
          <cell r="N4687" t="str">
            <v>MEDICINA</v>
          </cell>
          <cell r="O4687" t="str">
            <v>EQUIPOS CLINICOS EN ARRIENDO</v>
          </cell>
          <cell r="P4687">
            <v>800000</v>
          </cell>
          <cell r="T4687" t="str">
            <v>Bueno</v>
          </cell>
          <cell r="U4687" t="str">
            <v>GEMCO</v>
          </cell>
        </row>
        <row r="4688">
          <cell r="J4688" t="str">
            <v>NN-05-02-01-4680</v>
          </cell>
          <cell r="L4688" t="str">
            <v>NN-05-02-01-4680</v>
          </cell>
          <cell r="M4688" t="str">
            <v>Bomba Infusion Continua GEMCO 1 CANAL DAIWHA SNºEXP1301057</v>
          </cell>
          <cell r="N4688" t="str">
            <v>URGENCIA</v>
          </cell>
          <cell r="O4688" t="str">
            <v>EQUIPOS CLINICOS EN ARRIENDO</v>
          </cell>
          <cell r="P4688">
            <v>800000</v>
          </cell>
          <cell r="T4688" t="str">
            <v>Bueno</v>
          </cell>
          <cell r="U4688" t="str">
            <v>GEMCO</v>
          </cell>
        </row>
        <row r="4689">
          <cell r="J4689" t="str">
            <v>42-04-02-00-4681</v>
          </cell>
          <cell r="L4689" t="str">
            <v>42-04-02-00-4681</v>
          </cell>
          <cell r="M4689" t="str">
            <v>Silla Ergonometrica Con Brazo Fijo Cod Interno Bodega 7003270010</v>
          </cell>
          <cell r="N4689" t="str">
            <v>FENATS</v>
          </cell>
          <cell r="O4689" t="str">
            <v>SILLAS</v>
          </cell>
          <cell r="P4689">
            <v>39865</v>
          </cell>
          <cell r="T4689" t="str">
            <v>Bueno</v>
          </cell>
          <cell r="U4689" t="str">
            <v>N/T</v>
          </cell>
        </row>
        <row r="4690">
          <cell r="J4690" t="str">
            <v>42-04-03-00-4682</v>
          </cell>
          <cell r="L4690" t="str">
            <v>42-04-03-00-4682</v>
          </cell>
          <cell r="M4690" t="str">
            <v>Escritorio Melamina 120x70x75 CM band P/Teclado Int. Bodega 7003270101</v>
          </cell>
          <cell r="N4690" t="str">
            <v>FENATS</v>
          </cell>
          <cell r="O4690" t="str">
            <v>ESCRITORIOS</v>
          </cell>
          <cell r="P4690">
            <v>68000</v>
          </cell>
          <cell r="T4690" t="str">
            <v>Bueno</v>
          </cell>
          <cell r="U4690" t="str">
            <v>N/T</v>
          </cell>
        </row>
        <row r="4691">
          <cell r="J4691" t="str">
            <v>42-04-06-00-4683</v>
          </cell>
          <cell r="L4691" t="str">
            <v>42-04-06-00-4683</v>
          </cell>
          <cell r="M4691" t="str">
            <v>Repisa Melamina Color Chocolate 8 Divisiones</v>
          </cell>
          <cell r="O4691" t="str">
            <v>REPISA</v>
          </cell>
          <cell r="P4691">
            <v>80000</v>
          </cell>
          <cell r="S4691" t="str">
            <v>Hechizo</v>
          </cell>
          <cell r="T4691" t="str">
            <v>Bueno</v>
          </cell>
          <cell r="U4691" t="str">
            <v>N/T</v>
          </cell>
        </row>
        <row r="4692">
          <cell r="J4692" t="str">
            <v>42-05-01-01-4684</v>
          </cell>
          <cell r="L4692" t="str">
            <v>42-05-01-01-4684</v>
          </cell>
          <cell r="M4692" t="str">
            <v>Porta Scotch Chico EAGLE Gris</v>
          </cell>
          <cell r="O4692" t="str">
            <v>EQUIPO DE OFICINA</v>
          </cell>
          <cell r="P4692">
            <v>2500</v>
          </cell>
          <cell r="T4692" t="str">
            <v>Bueno</v>
          </cell>
          <cell r="U4692" t="str">
            <v>EAGLE</v>
          </cell>
        </row>
        <row r="4693">
          <cell r="J4693" t="str">
            <v>42-05-01-01-4685</v>
          </cell>
          <cell r="L4693" t="str">
            <v>42-05-01-01-4685</v>
          </cell>
          <cell r="M4693" t="str">
            <v>Timbre Automatico Rojo Marca Trodat Printy 46040 "Contador"</v>
          </cell>
          <cell r="O4693" t="str">
            <v>EQUIPO DE OFICINA</v>
          </cell>
          <cell r="P4693">
            <v>14500</v>
          </cell>
          <cell r="S4693" t="str">
            <v>TRODAT</v>
          </cell>
          <cell r="T4693" t="str">
            <v>Bueno</v>
          </cell>
          <cell r="U4693" t="str">
            <v>TRODAT</v>
          </cell>
        </row>
        <row r="4694">
          <cell r="J4694" t="str">
            <v>42-05-01-01-4686</v>
          </cell>
          <cell r="L4694" t="str">
            <v>42-05-01-01-4686</v>
          </cell>
          <cell r="M4694" t="str">
            <v>Timbre Automatico Rojo Marca Trodat Printy 46040 "CAJA"</v>
          </cell>
          <cell r="O4694" t="str">
            <v>EQUIPO DE OFICINA</v>
          </cell>
          <cell r="P4694">
            <v>14500</v>
          </cell>
          <cell r="S4694" t="str">
            <v>TRODAT</v>
          </cell>
          <cell r="T4694" t="str">
            <v>Bueno</v>
          </cell>
          <cell r="U4694" t="str">
            <v>TRODAT</v>
          </cell>
        </row>
        <row r="4695">
          <cell r="J4695" t="str">
            <v>42-05-01-01-4687</v>
          </cell>
          <cell r="L4695" t="str">
            <v>42-05-01-01-4687</v>
          </cell>
          <cell r="M4695" t="str">
            <v>Timbre Automatico Rojo Marca Trodat Printy 46040 "SUBDIRECTOR ADMINISTRATIVO"</v>
          </cell>
          <cell r="O4695" t="str">
            <v>EQUIPO DE OFICINA</v>
          </cell>
          <cell r="P4695">
            <v>14500</v>
          </cell>
          <cell r="S4695" t="str">
            <v>TRODAT</v>
          </cell>
          <cell r="T4695" t="str">
            <v>Bueno</v>
          </cell>
          <cell r="U4695" t="str">
            <v>TRODAT</v>
          </cell>
        </row>
        <row r="4696">
          <cell r="J4696" t="str">
            <v>42-04-06-00-4688</v>
          </cell>
          <cell r="L4696" t="str">
            <v>42-04-06-00-4688</v>
          </cell>
          <cell r="M4696" t="str">
            <v>Repisa Melamina Color Chocolate 4 Divisiones</v>
          </cell>
          <cell r="O4696" t="str">
            <v>REPISA</v>
          </cell>
          <cell r="P4696">
            <v>50000</v>
          </cell>
          <cell r="S4696" t="str">
            <v>Hechizo</v>
          </cell>
          <cell r="T4696" t="str">
            <v>Bueno</v>
          </cell>
          <cell r="U4696" t="str">
            <v>N/T</v>
          </cell>
        </row>
        <row r="4697">
          <cell r="J4697" t="str">
            <v>42-05-02-05-4689</v>
          </cell>
          <cell r="L4697" t="str">
            <v>42-05-02-05-4689</v>
          </cell>
          <cell r="M4697" t="str">
            <v>Extintor 4 KG Tipo ABC Rojo</v>
          </cell>
          <cell r="O4697" t="str">
            <v>EQUIPOS DE SEGURIDAD</v>
          </cell>
          <cell r="P4697">
            <v>27000</v>
          </cell>
          <cell r="T4697" t="str">
            <v>Bueno</v>
          </cell>
          <cell r="U4697" t="str">
            <v>Fire Master</v>
          </cell>
        </row>
        <row r="4698">
          <cell r="J4698" t="str">
            <v>42-06-01-00-4690</v>
          </cell>
          <cell r="L4698" t="str">
            <v>42-06-01-00-4690</v>
          </cell>
          <cell r="M4698" t="str">
            <v>Impresora HP Laser Jet Pro P1102W + Kit Instalación</v>
          </cell>
          <cell r="O4698" t="str">
            <v>EQUIPOS COMPUTACIONALES Y PERIFÉRICOS</v>
          </cell>
          <cell r="P4698">
            <v>25000</v>
          </cell>
          <cell r="T4698" t="str">
            <v>Bueno</v>
          </cell>
          <cell r="U4698" t="str">
            <v>HP</v>
          </cell>
        </row>
        <row r="4699">
          <cell r="J4699" t="str">
            <v>NN-06-01-00-4691</v>
          </cell>
          <cell r="L4699" t="str">
            <v>NN-06-01-00-4691</v>
          </cell>
          <cell r="M4699" t="str">
            <v>Impresora KYOCERA FS - 1320DN Ecosys SERIE Q5V</v>
          </cell>
          <cell r="N4699" t="str">
            <v>EQ. EN ARRIENDO</v>
          </cell>
          <cell r="O4699" t="str">
            <v>EQUIPOS COMPUTACIONALES Y PERIFÉRICOS EN ARRIENDO</v>
          </cell>
          <cell r="P4699">
            <v>291550</v>
          </cell>
          <cell r="T4699" t="str">
            <v>Bueno</v>
          </cell>
          <cell r="U4699" t="str">
            <v>KYOCERA</v>
          </cell>
        </row>
        <row r="4700">
          <cell r="J4700" t="str">
            <v>42-04-02-00-4692</v>
          </cell>
          <cell r="L4700" t="str">
            <v>42-04-02-00-4692</v>
          </cell>
          <cell r="M4700" t="str">
            <v>Silla Mixta Formalita Metal Color Crema</v>
          </cell>
          <cell r="O4700" t="str">
            <v>SILLAS</v>
          </cell>
          <cell r="P4700">
            <v>15000</v>
          </cell>
          <cell r="T4700" t="str">
            <v>Bueno</v>
          </cell>
          <cell r="U4700" t="str">
            <v>N/T</v>
          </cell>
        </row>
        <row r="4701">
          <cell r="J4701" t="str">
            <v>42-04-02-00-4693</v>
          </cell>
          <cell r="L4701" t="str">
            <v>42-04-02-00-4693</v>
          </cell>
          <cell r="M4701" t="str">
            <v>Silla Mixta Blanco Invierno Metal Formalita</v>
          </cell>
          <cell r="O4701" t="str">
            <v>SILLAS</v>
          </cell>
          <cell r="P4701">
            <v>15000</v>
          </cell>
          <cell r="T4701" t="str">
            <v>Bueno</v>
          </cell>
          <cell r="U4701" t="str">
            <v>N/T</v>
          </cell>
        </row>
        <row r="4702">
          <cell r="J4702" t="str">
            <v>42-04-07-00-4694</v>
          </cell>
          <cell r="L4702" t="str">
            <v>42-04-07-00-4694</v>
          </cell>
          <cell r="M4702" t="str">
            <v>Portatoallas TORK Blanco Gris</v>
          </cell>
          <cell r="O4702" t="str">
            <v>OTROS</v>
          </cell>
          <cell r="P4702">
            <v>17000</v>
          </cell>
          <cell r="T4702" t="str">
            <v>Bueno</v>
          </cell>
          <cell r="U4702" t="str">
            <v>TORK</v>
          </cell>
        </row>
        <row r="4703">
          <cell r="J4703" t="str">
            <v>42-04-07-00-4695</v>
          </cell>
          <cell r="L4703" t="str">
            <v>42-04-07-00-4695</v>
          </cell>
          <cell r="M4703" t="str">
            <v>Lavamanos con Pedestal Loza Blanco C/Llave Monomando</v>
          </cell>
          <cell r="O4703" t="str">
            <v>OTROS</v>
          </cell>
          <cell r="P4703">
            <v>11000</v>
          </cell>
          <cell r="T4703" t="str">
            <v>Bueno</v>
          </cell>
          <cell r="U4703" t="str">
            <v>N/T</v>
          </cell>
        </row>
        <row r="4704">
          <cell r="J4704" t="str">
            <v>FN-04-07-00-4696</v>
          </cell>
          <cell r="L4704" t="str">
            <v>FN-04-07-00-4696</v>
          </cell>
          <cell r="M4704" t="str">
            <v>Cortinas Verde Claro</v>
          </cell>
          <cell r="O4704" t="str">
            <v>OTROS FUNGIBLE / NOMINABLE</v>
          </cell>
          <cell r="P4704">
            <v>12000</v>
          </cell>
          <cell r="T4704" t="str">
            <v>Bueno</v>
          </cell>
          <cell r="U4704" t="str">
            <v>N/T</v>
          </cell>
        </row>
        <row r="4705">
          <cell r="J4705" t="str">
            <v>42-04-07-00-4697</v>
          </cell>
          <cell r="L4705" t="str">
            <v>42-04-07-00-4697</v>
          </cell>
          <cell r="M4705" t="str">
            <v>Porta Cortinas Metalico</v>
          </cell>
          <cell r="O4705" t="str">
            <v>OTROS</v>
          </cell>
          <cell r="P4705">
            <v>6000</v>
          </cell>
          <cell r="T4705" t="str">
            <v>Bueno</v>
          </cell>
          <cell r="U4705" t="str">
            <v>N/T</v>
          </cell>
        </row>
        <row r="4706">
          <cell r="J4706" t="str">
            <v>42-04-02-00-4698</v>
          </cell>
          <cell r="L4706" t="str">
            <v>42-04-02-00-4698</v>
          </cell>
          <cell r="M4706" t="str">
            <v>Silla Mixta Metalica Respaldo Ecocuero Azul + Tapiz asiento Gris</v>
          </cell>
          <cell r="O4706" t="str">
            <v>SILLAS</v>
          </cell>
          <cell r="P4706">
            <v>10000</v>
          </cell>
          <cell r="T4706" t="str">
            <v>Regular</v>
          </cell>
          <cell r="U4706" t="str">
            <v>N/T</v>
          </cell>
        </row>
        <row r="4707">
          <cell r="J4707" t="str">
            <v>42-04-07-00-4699</v>
          </cell>
          <cell r="L4707" t="str">
            <v>42-04-07-00-4699</v>
          </cell>
          <cell r="M4707" t="str">
            <v>Pizarra Melamina Blanca 90x100 cm</v>
          </cell>
          <cell r="O4707" t="str">
            <v>OTROS</v>
          </cell>
          <cell r="P4707">
            <v>19000</v>
          </cell>
          <cell r="T4707" t="str">
            <v>Bueno</v>
          </cell>
          <cell r="U4707" t="str">
            <v>N/T</v>
          </cell>
        </row>
        <row r="4708">
          <cell r="J4708" t="str">
            <v>42-04-03-00-4700</v>
          </cell>
          <cell r="L4708" t="str">
            <v>42-04-03-00-4700</v>
          </cell>
          <cell r="M4708" t="str">
            <v>Mueble Escritorio Computador Color Cereza porta Teclado 1 Cajon + 1 Archivador 80x150x80</v>
          </cell>
          <cell r="O4708" t="str">
            <v>ESCRITORIOS</v>
          </cell>
          <cell r="P4708">
            <v>85000</v>
          </cell>
          <cell r="T4708" t="str">
            <v>Bueno</v>
          </cell>
          <cell r="U4708" t="str">
            <v>N/T</v>
          </cell>
        </row>
        <row r="4709">
          <cell r="J4709" t="str">
            <v>42-04-07-00-4701</v>
          </cell>
          <cell r="L4709" t="str">
            <v>42-04-07-00-4701</v>
          </cell>
          <cell r="M4709" t="str">
            <v>Corchetera Negra / Rojo Torre Chica</v>
          </cell>
          <cell r="O4709" t="str">
            <v>OTROS</v>
          </cell>
          <cell r="P4709">
            <v>2500</v>
          </cell>
          <cell r="T4709" t="str">
            <v>Bueno</v>
          </cell>
          <cell r="U4709" t="str">
            <v>N/T</v>
          </cell>
        </row>
        <row r="4710">
          <cell r="J4710" t="str">
            <v>42-04-01-00-4702</v>
          </cell>
          <cell r="L4710" t="str">
            <v>42-04-01-00-4702</v>
          </cell>
          <cell r="M4710" t="str">
            <v>Mesa color cerezo circular melamina mixta pie central y patas gris</v>
          </cell>
          <cell r="O4710" t="str">
            <v>MESAS</v>
          </cell>
          <cell r="P4710">
            <v>20000</v>
          </cell>
          <cell r="T4710" t="str">
            <v>Bueno</v>
          </cell>
          <cell r="U4710" t="str">
            <v>N/T</v>
          </cell>
        </row>
        <row r="4711">
          <cell r="J4711" t="str">
            <v>42-04-07-00-4703</v>
          </cell>
          <cell r="L4711" t="str">
            <v>42-04-07-00-4703</v>
          </cell>
          <cell r="M4711" t="str">
            <v>Papelero Plastico Chico Gris</v>
          </cell>
          <cell r="O4711" t="str">
            <v>OTROS</v>
          </cell>
          <cell r="P4711">
            <v>4000</v>
          </cell>
          <cell r="T4711" t="str">
            <v>Bueno</v>
          </cell>
          <cell r="U4711" t="str">
            <v>N/T</v>
          </cell>
        </row>
        <row r="4712">
          <cell r="J4712" t="str">
            <v>42-04-07-00-4704</v>
          </cell>
          <cell r="L4712" t="str">
            <v>42-04-07-00-4704</v>
          </cell>
          <cell r="M4712" t="str">
            <v>Papelero Tipo Reja Sintetico Chico Blanco</v>
          </cell>
          <cell r="O4712" t="str">
            <v>OTROS</v>
          </cell>
          <cell r="P4712">
            <v>4000</v>
          </cell>
          <cell r="T4712" t="str">
            <v>Bueno</v>
          </cell>
          <cell r="U4712" t="str">
            <v>N/T</v>
          </cell>
        </row>
        <row r="4713">
          <cell r="J4713" t="str">
            <v>42-05-02-01-4705</v>
          </cell>
          <cell r="L4713" t="str">
            <v>42-05-02-01-4705</v>
          </cell>
          <cell r="M4713" t="str">
            <v>Medidor Grasa Corporal + Kit + Maleta (Descontinuado)</v>
          </cell>
          <cell r="O4713" t="str">
            <v>EQUIPOS CLINICOS</v>
          </cell>
          <cell r="P4713">
            <v>30000</v>
          </cell>
          <cell r="T4713" t="str">
            <v>Bueno</v>
          </cell>
          <cell r="U4713" t="str">
            <v>N/T</v>
          </cell>
        </row>
        <row r="4714">
          <cell r="J4714" t="str">
            <v>NN-06-01-00-4706</v>
          </cell>
          <cell r="L4714" t="str">
            <v>NN-06-01-00-4706</v>
          </cell>
          <cell r="M4714" t="str">
            <v>CPU Olidata Negro Grabador DVD (Olidata)</v>
          </cell>
          <cell r="O4714" t="str">
            <v>EQUIPOS COMPUTACIONALES Y PERIFÉRICOS EN ARRIENDO</v>
          </cell>
          <cell r="P4714">
            <v>250000</v>
          </cell>
          <cell r="T4714" t="str">
            <v>Bueno</v>
          </cell>
          <cell r="U4714" t="str">
            <v>Olidata</v>
          </cell>
        </row>
        <row r="4715">
          <cell r="J4715" t="str">
            <v>NN-06-01-00-4707</v>
          </cell>
          <cell r="L4715" t="str">
            <v>NN-06-01-00-4707</v>
          </cell>
          <cell r="M4715" t="str">
            <v>Monitor Olidata 17" Plano TFT</v>
          </cell>
          <cell r="O4715" t="str">
            <v>EQUIPOS COMPUTACIONALES Y PERIFÉRICOS EN ARRIENDO</v>
          </cell>
          <cell r="P4715">
            <v>80000</v>
          </cell>
          <cell r="T4715" t="str">
            <v>Bueno</v>
          </cell>
          <cell r="U4715" t="str">
            <v>Olidata</v>
          </cell>
        </row>
        <row r="4716">
          <cell r="J4716" t="str">
            <v>NN-06-01-00-4708</v>
          </cell>
          <cell r="L4716" t="str">
            <v>NN-06-01-00-4708</v>
          </cell>
          <cell r="M4716" t="str">
            <v>Mouse Olidata Negro Model KM 8942</v>
          </cell>
          <cell r="O4716" t="str">
            <v>EQUIPOS COMPUTACIONALES Y PERIFÉRICOS EN ARRIENDO</v>
          </cell>
          <cell r="P4716">
            <v>4000</v>
          </cell>
          <cell r="T4716" t="str">
            <v>Bueno</v>
          </cell>
          <cell r="U4716" t="str">
            <v>Olidata</v>
          </cell>
        </row>
        <row r="4717">
          <cell r="J4717" t="str">
            <v>NN-06-01-00-4709</v>
          </cell>
          <cell r="L4717" t="str">
            <v>NN-06-01-00-4709</v>
          </cell>
          <cell r="M4717" t="str">
            <v>Teclado Olidata Model K5 108 Negro</v>
          </cell>
          <cell r="O4717" t="str">
            <v>EQUIPOS COMPUTACIONALES Y PERIFÉRICOS EN ARRIENDO</v>
          </cell>
          <cell r="P4717">
            <v>3000</v>
          </cell>
          <cell r="T4717" t="str">
            <v>Bueno</v>
          </cell>
          <cell r="U4717" t="str">
            <v>Olidata</v>
          </cell>
        </row>
        <row r="4718">
          <cell r="J4718" t="str">
            <v>42-03-00-00-4710</v>
          </cell>
          <cell r="L4718" t="str">
            <v>42-03-00-00-4710</v>
          </cell>
          <cell r="M4718" t="str">
            <v>Ambulancia Mercedes Benz Sprinter 315 CDI; CHASIS WD3YE7A97DS721625 4x2 BLANCO AÑO 2013, MECANICA, 5 VELOCIDADES  2.143 CC MOTOR 65195531275310; PATENTE FLJW 90-8; INYECCION TURBO INTERCOLER, HIDRAULICA, DIESEL</v>
          </cell>
          <cell r="O4718" t="str">
            <v>VEHICULOS</v>
          </cell>
          <cell r="P4718">
            <v>37877700</v>
          </cell>
          <cell r="T4718" t="str">
            <v>Bueno</v>
          </cell>
          <cell r="U4718" t="str">
            <v>Mercedes Benz</v>
          </cell>
        </row>
        <row r="4719">
          <cell r="J4719" t="str">
            <v>FN-03-02-00-4711</v>
          </cell>
          <cell r="L4719" t="str">
            <v>FN-03-02-00-4711</v>
          </cell>
          <cell r="M4719" t="str">
            <v>Espejo Retrovisor Exterior</v>
          </cell>
          <cell r="O4719" t="str">
            <v>EQUIPOS DE VEHICULO FUNGIBLE / NOMINABLE</v>
          </cell>
          <cell r="P4719">
            <v>150000</v>
          </cell>
          <cell r="T4719" t="str">
            <v>Bueno</v>
          </cell>
          <cell r="U4719" t="str">
            <v>N/T</v>
          </cell>
        </row>
        <row r="4720">
          <cell r="J4720" t="str">
            <v>42-03-02-00-4712</v>
          </cell>
          <cell r="L4720" t="str">
            <v>42-03-02-00-4712</v>
          </cell>
          <cell r="M4720" t="str">
            <v>Gata Hidraulica</v>
          </cell>
          <cell r="O4720" t="str">
            <v>EQUIPOS DE VEHICULO</v>
          </cell>
          <cell r="P4720">
            <v>20000</v>
          </cell>
          <cell r="T4720" t="str">
            <v>Bueno</v>
          </cell>
          <cell r="U4720" t="str">
            <v>N/T</v>
          </cell>
        </row>
        <row r="4721">
          <cell r="J4721" t="str">
            <v>42-03-02-00-4713</v>
          </cell>
          <cell r="L4721" t="str">
            <v>42-03-02-00-4713</v>
          </cell>
          <cell r="M4721" t="str">
            <v>Extintor 2 KG</v>
          </cell>
          <cell r="O4721" t="str">
            <v>EQUIPOS DE VEHICULO</v>
          </cell>
          <cell r="P4721">
            <v>20000</v>
          </cell>
          <cell r="T4721" t="str">
            <v>Bueno</v>
          </cell>
          <cell r="U4721" t="str">
            <v>N/T</v>
          </cell>
        </row>
        <row r="4722">
          <cell r="J4722" t="str">
            <v>FN-03-02-00-4714</v>
          </cell>
          <cell r="L4722" t="str">
            <v>FN-03-02-00-4714</v>
          </cell>
          <cell r="M4722" t="str">
            <v>Llaves Contacto</v>
          </cell>
          <cell r="O4722" t="str">
            <v>EQUIPOS DE VEHICULO FUNGIBLE / NOMINABLE</v>
          </cell>
          <cell r="P4722">
            <v>500000</v>
          </cell>
          <cell r="T4722" t="str">
            <v>Bueno</v>
          </cell>
          <cell r="U4722" t="str">
            <v>N/T</v>
          </cell>
        </row>
        <row r="4723">
          <cell r="J4723" t="str">
            <v>42-03-02-00-4715</v>
          </cell>
          <cell r="L4723" t="str">
            <v>42-03-02-00-4715</v>
          </cell>
          <cell r="M4723" t="str">
            <v>Juego Triangulo</v>
          </cell>
          <cell r="O4723" t="str">
            <v>EQUIPOS DE VEHICULO</v>
          </cell>
          <cell r="P4723">
            <v>5000</v>
          </cell>
          <cell r="T4723" t="str">
            <v>Bueno</v>
          </cell>
          <cell r="U4723" t="str">
            <v>N/T</v>
          </cell>
        </row>
        <row r="4724">
          <cell r="J4724" t="str">
            <v>42-03-02-00-4716</v>
          </cell>
          <cell r="L4724" t="str">
            <v>42-03-02-00-4716</v>
          </cell>
          <cell r="M4724" t="str">
            <v>Tercera Luz Freno</v>
          </cell>
          <cell r="O4724" t="str">
            <v>EQUIPOS DE VEHICULO</v>
          </cell>
          <cell r="P4724">
            <v>30000</v>
          </cell>
          <cell r="T4724" t="str">
            <v>Bueno</v>
          </cell>
          <cell r="U4724" t="str">
            <v>N/T</v>
          </cell>
        </row>
        <row r="4725">
          <cell r="J4725" t="str">
            <v>42-03-02-00-4717</v>
          </cell>
          <cell r="L4725" t="str">
            <v>42-03-02-00-4717</v>
          </cell>
          <cell r="M4725" t="str">
            <v>Llave Rueda</v>
          </cell>
          <cell r="O4725" t="str">
            <v>EQUIPOS DE VEHICULO</v>
          </cell>
          <cell r="P4725">
            <v>10000</v>
          </cell>
          <cell r="T4725" t="str">
            <v>Bueno</v>
          </cell>
          <cell r="U4725" t="str">
            <v>N/T</v>
          </cell>
        </row>
        <row r="4726">
          <cell r="J4726" t="str">
            <v>42-03-02-00-4718</v>
          </cell>
          <cell r="L4726" t="str">
            <v>42-03-02-00-4718</v>
          </cell>
          <cell r="M4726" t="str">
            <v>Botiquin Simple</v>
          </cell>
          <cell r="O4726" t="str">
            <v>EQUIPOS DE VEHICULO</v>
          </cell>
          <cell r="P4726">
            <v>5000</v>
          </cell>
          <cell r="T4726" t="str">
            <v>Bueno</v>
          </cell>
          <cell r="U4726" t="str">
            <v>N/T</v>
          </cell>
        </row>
        <row r="4727">
          <cell r="J4727" t="str">
            <v>42-03-02-00-4719</v>
          </cell>
          <cell r="L4727" t="str">
            <v>42-03-02-00-4719</v>
          </cell>
          <cell r="M4727" t="str">
            <v>Barrote Gata</v>
          </cell>
          <cell r="O4727" t="str">
            <v>EQUIPOS DE VEHICULO</v>
          </cell>
          <cell r="P4727">
            <v>2000</v>
          </cell>
          <cell r="T4727" t="str">
            <v>Bueno</v>
          </cell>
          <cell r="U4727" t="str">
            <v>N/T</v>
          </cell>
        </row>
        <row r="4728">
          <cell r="J4728" t="str">
            <v>42-03-01-00-4720</v>
          </cell>
          <cell r="L4728" t="str">
            <v>42-03-01-00-4720</v>
          </cell>
          <cell r="M4728" t="str">
            <v>Neumatico de Repuesto</v>
          </cell>
          <cell r="O4728" t="str">
            <v>Repuestos</v>
          </cell>
          <cell r="P4728">
            <v>150000</v>
          </cell>
          <cell r="T4728" t="str">
            <v>Bueno</v>
          </cell>
          <cell r="U4728" t="str">
            <v>N/T</v>
          </cell>
        </row>
        <row r="4729">
          <cell r="J4729" t="str">
            <v>42-03-02-00-4721</v>
          </cell>
          <cell r="L4729" t="str">
            <v>42-03-02-00-4721</v>
          </cell>
          <cell r="M4729" t="str">
            <v>Espejo Retrovisor Interior</v>
          </cell>
          <cell r="O4729" t="str">
            <v>EQUIPOS DE VEHICULO</v>
          </cell>
          <cell r="P4729">
            <v>40000</v>
          </cell>
          <cell r="T4729" t="str">
            <v>Bueno</v>
          </cell>
          <cell r="U4729" t="str">
            <v>N/T</v>
          </cell>
        </row>
        <row r="4730">
          <cell r="J4730" t="str">
            <v>FN-03-02-00-4722</v>
          </cell>
          <cell r="L4730" t="str">
            <v>FN-03-02-00-4722</v>
          </cell>
          <cell r="M4730" t="str">
            <v>Llaves Punta</v>
          </cell>
          <cell r="O4730" t="str">
            <v>EQUIPOS DE VEHICULO FUNGIBLE / NOMINABLE</v>
          </cell>
          <cell r="P4730">
            <v>5000</v>
          </cell>
          <cell r="T4730" t="str">
            <v>Bueno</v>
          </cell>
          <cell r="U4730" t="str">
            <v>N/T</v>
          </cell>
        </row>
        <row r="4731">
          <cell r="J4731" t="str">
            <v>FN-03-02-00-4723</v>
          </cell>
          <cell r="L4731" t="str">
            <v>FN-03-02-00-4723</v>
          </cell>
          <cell r="M4731" t="str">
            <v>Llaves Hallen 12 y 14 mm</v>
          </cell>
          <cell r="O4731" t="str">
            <v>EQUIPOS DE VEHICULO FUNGIBLE / NOMINABLE</v>
          </cell>
          <cell r="P4731">
            <v>5000</v>
          </cell>
          <cell r="T4731" t="str">
            <v>Bueno</v>
          </cell>
          <cell r="U4731" t="str">
            <v>N/T</v>
          </cell>
        </row>
        <row r="4732">
          <cell r="J4732" t="str">
            <v>42-03-02-00-4724</v>
          </cell>
          <cell r="L4732" t="str">
            <v>42-03-02-00-4724</v>
          </cell>
          <cell r="M4732" t="str">
            <v>Martillo</v>
          </cell>
          <cell r="O4732" t="str">
            <v>EQUIPOS DE VEHICULO</v>
          </cell>
          <cell r="P4732">
            <v>5000</v>
          </cell>
          <cell r="T4732" t="str">
            <v>Bueno</v>
          </cell>
          <cell r="U4732" t="str">
            <v>N/T</v>
          </cell>
        </row>
        <row r="4733">
          <cell r="J4733" t="str">
            <v>42-03-02-00-4725</v>
          </cell>
          <cell r="L4733" t="str">
            <v>42-03-02-00-4725</v>
          </cell>
          <cell r="M4733" t="str">
            <v>Alicate</v>
          </cell>
          <cell r="O4733" t="str">
            <v>EQUIPOS DE VEHICULO</v>
          </cell>
          <cell r="P4733">
            <v>15000</v>
          </cell>
          <cell r="T4733" t="str">
            <v>Bueno</v>
          </cell>
          <cell r="U4733" t="str">
            <v>N/T</v>
          </cell>
        </row>
        <row r="4734">
          <cell r="J4734" t="str">
            <v>FN-03-02-00-4726</v>
          </cell>
          <cell r="L4734" t="str">
            <v>FN-03-02-00-4726</v>
          </cell>
          <cell r="M4734" t="str">
            <v>Destornilladores</v>
          </cell>
          <cell r="O4734" t="str">
            <v>EQUIPOS DE VEHICULO FUNGIBLE / NOMINABLE</v>
          </cell>
          <cell r="P4734">
            <v>5000</v>
          </cell>
          <cell r="T4734" t="str">
            <v>Bueno</v>
          </cell>
          <cell r="U4734" t="str">
            <v>N/T</v>
          </cell>
        </row>
        <row r="4735">
          <cell r="J4735" t="str">
            <v>42-03-02-00-4727</v>
          </cell>
          <cell r="L4735" t="str">
            <v>42-03-02-00-4727</v>
          </cell>
          <cell r="M4735" t="str">
            <v>Manual Mantención</v>
          </cell>
          <cell r="O4735" t="str">
            <v>EQUIPOS DE VEHICULO</v>
          </cell>
          <cell r="P4735">
            <v>5000</v>
          </cell>
          <cell r="T4735" t="str">
            <v>Bueno</v>
          </cell>
          <cell r="U4735" t="str">
            <v>N/T</v>
          </cell>
        </row>
        <row r="4736">
          <cell r="J4736" t="str">
            <v>42-03-02-00-4728</v>
          </cell>
          <cell r="L4736" t="str">
            <v>42-03-02-00-4728</v>
          </cell>
          <cell r="M4736" t="str">
            <v>Manual Propietario</v>
          </cell>
          <cell r="O4736" t="str">
            <v>EQUIPOS DE VEHICULO</v>
          </cell>
          <cell r="P4736">
            <v>5000</v>
          </cell>
          <cell r="T4736" t="str">
            <v>Bueno</v>
          </cell>
          <cell r="U4736" t="str">
            <v>N/T</v>
          </cell>
        </row>
        <row r="4737">
          <cell r="J4737" t="str">
            <v>42-03-02-00-4729</v>
          </cell>
          <cell r="L4737" t="str">
            <v>42-03-02-00-4729</v>
          </cell>
          <cell r="M4737" t="str">
            <v>Poliza Garantia Vehiculo</v>
          </cell>
          <cell r="O4737" t="str">
            <v>EQUIPOS DE VEHICULO</v>
          </cell>
          <cell r="P4737">
            <v>5000</v>
          </cell>
          <cell r="T4737" t="str">
            <v>Bueno</v>
          </cell>
          <cell r="U4737" t="str">
            <v>N/T</v>
          </cell>
        </row>
        <row r="4738">
          <cell r="J4738" t="str">
            <v>42-03-02-00-4730</v>
          </cell>
          <cell r="L4738" t="str">
            <v>42-03-02-00-4730</v>
          </cell>
          <cell r="M4738" t="str">
            <v>Poliza Garantia Habilitacion Ambulancia</v>
          </cell>
          <cell r="O4738" t="str">
            <v>EQUIPOS DE VEHICULO</v>
          </cell>
          <cell r="P4738">
            <v>5000</v>
          </cell>
          <cell r="T4738" t="str">
            <v>Bueno</v>
          </cell>
          <cell r="U4738" t="str">
            <v>N/T</v>
          </cell>
        </row>
        <row r="4739">
          <cell r="J4739" t="str">
            <v>42-03-02-00-4731</v>
          </cell>
          <cell r="L4739" t="str">
            <v>42-03-02-00-4731</v>
          </cell>
          <cell r="M4739" t="str">
            <v>Inscripcion de Vehiculos Motorizados</v>
          </cell>
          <cell r="O4739" t="str">
            <v>EQUIPOS DE VEHICULO</v>
          </cell>
          <cell r="P4739">
            <v>10000</v>
          </cell>
          <cell r="T4739" t="str">
            <v>Bueno</v>
          </cell>
          <cell r="U4739" t="str">
            <v>N/T</v>
          </cell>
        </row>
        <row r="4740">
          <cell r="J4740" t="str">
            <v>42-03-02-00-4732</v>
          </cell>
          <cell r="L4740" t="str">
            <v>42-03-02-00-4732</v>
          </cell>
          <cell r="M4740" t="str">
            <v>Permiso de Circulacion</v>
          </cell>
          <cell r="O4740" t="str">
            <v>EQUIPOS DE VEHICULO</v>
          </cell>
          <cell r="P4740">
            <v>10000</v>
          </cell>
          <cell r="T4740" t="str">
            <v>Bueno</v>
          </cell>
          <cell r="U4740" t="str">
            <v>N/T</v>
          </cell>
        </row>
        <row r="4741">
          <cell r="J4741" t="str">
            <v>42-03-02-00-4733</v>
          </cell>
          <cell r="L4741" t="str">
            <v>42-03-02-00-4733</v>
          </cell>
          <cell r="M4741" t="str">
            <v>Revision Tecnica</v>
          </cell>
          <cell r="O4741" t="str">
            <v>EQUIPOS DE VEHICULO</v>
          </cell>
          <cell r="P4741">
            <v>12000</v>
          </cell>
          <cell r="T4741" t="str">
            <v>Bueno</v>
          </cell>
          <cell r="U4741" t="str">
            <v>N/T</v>
          </cell>
        </row>
        <row r="4742">
          <cell r="J4742" t="str">
            <v>42-03-02-00-4734</v>
          </cell>
          <cell r="L4742" t="str">
            <v>42-03-02-00-4734</v>
          </cell>
          <cell r="M4742" t="str">
            <v>Copia Certificado de Emision de Gases</v>
          </cell>
          <cell r="O4742" t="str">
            <v>EQUIPOS DE VEHICULO</v>
          </cell>
          <cell r="P4742">
            <v>10000</v>
          </cell>
          <cell r="T4742" t="str">
            <v>Bueno</v>
          </cell>
          <cell r="U4742" t="str">
            <v>N/T</v>
          </cell>
        </row>
        <row r="4743">
          <cell r="J4743" t="str">
            <v>42-03-02-00-4735</v>
          </cell>
          <cell r="L4743" t="str">
            <v>42-03-02-00-4735</v>
          </cell>
          <cell r="M4743" t="str">
            <v>Seguro Obligatorio (SOAP)</v>
          </cell>
          <cell r="O4743" t="str">
            <v>EQUIPOS DE VEHICULO</v>
          </cell>
          <cell r="P4743">
            <v>3000</v>
          </cell>
          <cell r="T4743" t="str">
            <v>Bueno</v>
          </cell>
          <cell r="U4743" t="str">
            <v>N/T</v>
          </cell>
        </row>
        <row r="4744">
          <cell r="J4744" t="str">
            <v>42-03-02-00-4736</v>
          </cell>
          <cell r="L4744" t="str">
            <v>42-03-02-00-4736</v>
          </cell>
          <cell r="M4744" t="str">
            <v>Manual Radio AM-FM</v>
          </cell>
          <cell r="O4744" t="str">
            <v>EQUIPOS DE VEHICULO</v>
          </cell>
          <cell r="P4744">
            <v>2000</v>
          </cell>
          <cell r="T4744" t="str">
            <v>Bueno</v>
          </cell>
          <cell r="U4744" t="str">
            <v>N/T</v>
          </cell>
        </row>
        <row r="4745">
          <cell r="J4745" t="str">
            <v>42-03-02-00-4737</v>
          </cell>
          <cell r="L4745" t="str">
            <v>42-03-02-00-4737</v>
          </cell>
          <cell r="M4745" t="str">
            <v>Manual Radio Motorola</v>
          </cell>
          <cell r="O4745" t="str">
            <v>EQUIPOS DE VEHICULO</v>
          </cell>
          <cell r="P4745">
            <v>2000</v>
          </cell>
          <cell r="T4745" t="str">
            <v>Bueno</v>
          </cell>
          <cell r="U4745" t="str">
            <v>N/T</v>
          </cell>
        </row>
        <row r="4746">
          <cell r="J4746" t="str">
            <v>42-03-02-00-4738</v>
          </cell>
          <cell r="L4746" t="str">
            <v>42-03-02-00-4738</v>
          </cell>
          <cell r="M4746" t="str">
            <v>Compartimiento Sanitario estructura y envolventes resistentes homogeneos monobloque adosado a Chasis Dim. Ancho 1.700mm; Alto 1.800mm; Largo 3.200mm</v>
          </cell>
          <cell r="O4746" t="str">
            <v>EQUIPOS DE VEHICULO</v>
          </cell>
          <cell r="P4746">
            <v>1500000</v>
          </cell>
          <cell r="T4746" t="str">
            <v>Bueno</v>
          </cell>
          <cell r="U4746" t="str">
            <v>N/T</v>
          </cell>
        </row>
        <row r="4747">
          <cell r="J4747" t="str">
            <v>42-03-02-00-4739</v>
          </cell>
          <cell r="L4747" t="str">
            <v>42-03-02-00-4739</v>
          </cell>
          <cell r="M4747" t="str">
            <v>Compartimiento Resistente a corrosion y con aislacion termoacustica en sus costados, cielos, puertas</v>
          </cell>
          <cell r="O4747" t="str">
            <v>EQUIPOS DE VEHICULO</v>
          </cell>
          <cell r="P4747">
            <v>250000</v>
          </cell>
          <cell r="T4747" t="str">
            <v>Bueno</v>
          </cell>
          <cell r="U4747" t="str">
            <v>N/T</v>
          </cell>
        </row>
        <row r="4748">
          <cell r="J4748" t="str">
            <v>42-03-02-00-4740</v>
          </cell>
          <cell r="L4748" t="str">
            <v>42-03-02-00-4740</v>
          </cell>
          <cell r="M4748" t="str">
            <v xml:space="preserve">Recubrimiento final de piso, una sola pieza </v>
          </cell>
          <cell r="O4748" t="str">
            <v>EQUIPOS DE VEHICULO</v>
          </cell>
          <cell r="P4748">
            <v>100000</v>
          </cell>
          <cell r="T4748" t="str">
            <v>Bueno</v>
          </cell>
          <cell r="U4748" t="str">
            <v>N/T</v>
          </cell>
        </row>
        <row r="4749">
          <cell r="J4749" t="str">
            <v>42-03-02-00-4741</v>
          </cell>
          <cell r="L4749" t="str">
            <v>42-03-02-00-4741</v>
          </cell>
          <cell r="M4749" t="str">
            <v>Division Cabina y Modulo Sanitario con ventanilla corredera amplia para intercomunicacion</v>
          </cell>
          <cell r="O4749" t="str">
            <v>EQUIPOS DE VEHICULO</v>
          </cell>
          <cell r="P4749">
            <v>75000</v>
          </cell>
          <cell r="T4749" t="str">
            <v>Bueno</v>
          </cell>
          <cell r="U4749" t="str">
            <v>N/T</v>
          </cell>
        </row>
        <row r="4750">
          <cell r="J4750" t="str">
            <v>42-03-02-00-4742</v>
          </cell>
          <cell r="L4750" t="str">
            <v>42-03-02-00-4742</v>
          </cell>
          <cell r="M4750" t="str">
            <v>Butaca con respaldo con apoya cabeza, auxiliar instalada detrás de camilla con cinturon de seguridad tres puntas</v>
          </cell>
          <cell r="O4750" t="str">
            <v>EQUIPOS DE VEHICULO</v>
          </cell>
          <cell r="P4750">
            <v>100000</v>
          </cell>
          <cell r="T4750" t="str">
            <v>Bueno</v>
          </cell>
          <cell r="U4750" t="str">
            <v>N/T</v>
          </cell>
        </row>
        <row r="4751">
          <cell r="J4751" t="str">
            <v>42-03-02-00-4743</v>
          </cell>
          <cell r="L4751" t="str">
            <v>42-03-02-00-4743</v>
          </cell>
          <cell r="M4751" t="str">
            <v>Ventana Lateral de Puerta Corredera de modulo Sanitario</v>
          </cell>
          <cell r="O4751" t="str">
            <v>EQUIPOS DE VEHICULO</v>
          </cell>
          <cell r="P4751">
            <v>150000</v>
          </cell>
          <cell r="T4751" t="str">
            <v>Bueno</v>
          </cell>
          <cell r="U4751" t="str">
            <v>N/T</v>
          </cell>
        </row>
        <row r="4752">
          <cell r="J4752" t="str">
            <v>42-03-02-00-4744</v>
          </cell>
          <cell r="L4752" t="str">
            <v>42-03-02-00-4744</v>
          </cell>
          <cell r="M4752" t="str">
            <v>Asiento Lateral Derecho Longitudinal con tapa abatible y espacios para guardar articulos capacidad tres personas, provisto de cinturones de seguridad de tres puntas retractiles y acondicionado para acoplar paciente adicional</v>
          </cell>
          <cell r="O4752" t="str">
            <v>EQUIPOS DE VEHICULO</v>
          </cell>
          <cell r="P4752">
            <v>200000</v>
          </cell>
          <cell r="T4752" t="str">
            <v>Bueno</v>
          </cell>
          <cell r="U4752" t="str">
            <v>N/T</v>
          </cell>
        </row>
        <row r="4753">
          <cell r="J4753" t="str">
            <v>42-03-02-00-4745</v>
          </cell>
          <cell r="L4753" t="str">
            <v>42-03-02-00-4745</v>
          </cell>
          <cell r="M4753" t="str">
            <v>Mueble Anaquel en pared lateral Izquierda de cabina sanitaria para insumos medicos. Material liviano, resistente a impactos , Aseptico, ergonomico, lavable, fijado y adosado a estructura interna.</v>
          </cell>
          <cell r="O4753" t="str">
            <v>EQUIPOS DE VEHICULO</v>
          </cell>
          <cell r="P4753">
            <v>300000</v>
          </cell>
          <cell r="T4753" t="str">
            <v>Bueno</v>
          </cell>
          <cell r="U4753" t="str">
            <v>N/T</v>
          </cell>
        </row>
        <row r="4754">
          <cell r="J4754" t="str">
            <v>42-03-02-00-4746</v>
          </cell>
          <cell r="L4754" t="str">
            <v>42-03-02-00-4746</v>
          </cell>
          <cell r="M4754" t="str">
            <v>Mueble con Cubierta y tres cajones para almacenar medicamentos a un lado del asiento de la butaca auxiliar</v>
          </cell>
          <cell r="O4754" t="str">
            <v>EQUIPOS DE VEHICULO</v>
          </cell>
          <cell r="P4754">
            <v>80000</v>
          </cell>
          <cell r="T4754" t="str">
            <v>Bueno</v>
          </cell>
          <cell r="U4754" t="str">
            <v>N/T</v>
          </cell>
        </row>
        <row r="4755">
          <cell r="J4755" t="str">
            <v>42-05-02-01-4747</v>
          </cell>
          <cell r="L4755" t="str">
            <v>42-05-02-01-4747</v>
          </cell>
          <cell r="M4755" t="str">
            <v>Cooler Electrico conectado a suministro electrico de gabinete sanitario (12 Volt y 220 Red Domiciliaria) de una capacidad minima de 3 Litros y no superior a 6 Litros</v>
          </cell>
          <cell r="O4755" t="str">
            <v>EQUIPOS CLINICOS</v>
          </cell>
          <cell r="P4755">
            <v>60000</v>
          </cell>
          <cell r="T4755" t="str">
            <v>Bueno</v>
          </cell>
          <cell r="U4755" t="str">
            <v>N/T</v>
          </cell>
        </row>
        <row r="4756">
          <cell r="J4756" t="str">
            <v>FN-05-02-01-4748</v>
          </cell>
          <cell r="L4756" t="str">
            <v>FN-05-02-01-4748</v>
          </cell>
          <cell r="M4756" t="str">
            <v>Porta Sueros rigidos de aluminio ubicado en la parte superior interior del compartimiento sanitario apto para sostener dos matraces de suero.</v>
          </cell>
          <cell r="O4756" t="str">
            <v>EQUIPOS CLINICOS FUNGIBLE / NOMINABLE</v>
          </cell>
          <cell r="P4756">
            <v>20000</v>
          </cell>
          <cell r="T4756" t="str">
            <v>Bueno</v>
          </cell>
          <cell r="U4756" t="str">
            <v>N/T</v>
          </cell>
        </row>
        <row r="4757">
          <cell r="J4757" t="str">
            <v>42-05-02-01-4749</v>
          </cell>
          <cell r="L4757" t="str">
            <v>42-05-02-01-4749</v>
          </cell>
          <cell r="M4757" t="str">
            <v>Silla de Ruedas Plegable y Anclaje</v>
          </cell>
          <cell r="O4757" t="str">
            <v>EQUIPOS CLINICOS</v>
          </cell>
          <cell r="P4757">
            <v>200000</v>
          </cell>
          <cell r="T4757" t="str">
            <v>Bueno</v>
          </cell>
          <cell r="U4757" t="str">
            <v>N/T</v>
          </cell>
        </row>
        <row r="4758">
          <cell r="J4758" t="str">
            <v>42-03-02-00-4750</v>
          </cell>
          <cell r="L4758" t="str">
            <v>42-03-02-00-4750</v>
          </cell>
          <cell r="M4758" t="str">
            <v>Sistema electrico Independiente para circuito electrico sistema Ambulancia.</v>
          </cell>
          <cell r="O4758" t="str">
            <v>EQUIPOS DE VEHICULO</v>
          </cell>
          <cell r="P4758">
            <v>120000</v>
          </cell>
          <cell r="T4758" t="str">
            <v>Bueno</v>
          </cell>
          <cell r="U4758" t="str">
            <v>N/T</v>
          </cell>
        </row>
        <row r="4759">
          <cell r="J4759" t="str">
            <v>FN-03-02-00-4751</v>
          </cell>
          <cell r="L4759" t="str">
            <v>FN-03-02-00-4751</v>
          </cell>
          <cell r="M4759" t="str">
            <v>Enchufes Embutidos Alimentacion Bomba Aspiracion u otros equipos de 12 Volts</v>
          </cell>
          <cell r="O4759" t="str">
            <v>EQUIPOS DE VEHICULO FUNGIBLE / NOMINABLE</v>
          </cell>
          <cell r="P4759">
            <v>50000</v>
          </cell>
          <cell r="T4759" t="str">
            <v>Bueno</v>
          </cell>
          <cell r="U4759" t="str">
            <v>N/T</v>
          </cell>
        </row>
        <row r="4760">
          <cell r="J4760" t="str">
            <v>FN-03-02-00-4752</v>
          </cell>
          <cell r="L4760" t="str">
            <v>FN-03-02-00-4752</v>
          </cell>
          <cell r="M4760" t="str">
            <v>Enchufes embutidos para alimentacion de equipos Electomedicina con adaptadores correspondientes 220 Volts</v>
          </cell>
          <cell r="O4760" t="str">
            <v>EQUIPOS DE VEHICULO FUNGIBLE / NOMINABLE</v>
          </cell>
          <cell r="P4760">
            <v>50000</v>
          </cell>
          <cell r="T4760" t="str">
            <v>Bueno</v>
          </cell>
          <cell r="U4760" t="str">
            <v>N/T</v>
          </cell>
        </row>
        <row r="4761">
          <cell r="J4761" t="str">
            <v>42-03-02-00-4753</v>
          </cell>
          <cell r="L4761" t="str">
            <v>42-03-02-00-4753</v>
          </cell>
          <cell r="M4761" t="str">
            <v>Proteccion Red 12 Volt con Fusibles Calibrados tipo Paleta de Facil Sustitucion y Revision</v>
          </cell>
          <cell r="O4761" t="str">
            <v>EQUIPOS DE VEHICULO</v>
          </cell>
          <cell r="P4761">
            <v>50000</v>
          </cell>
          <cell r="T4761" t="str">
            <v>Bueno</v>
          </cell>
          <cell r="U4761" t="str">
            <v>N/T</v>
          </cell>
        </row>
        <row r="4762">
          <cell r="J4762" t="str">
            <v>42-03-02-00-4754</v>
          </cell>
          <cell r="L4762" t="str">
            <v>42-03-02-00-4754</v>
          </cell>
          <cell r="M4762" t="str">
            <v>Esquema Simplificado de Circuito Electrico Adicionado en manual de mPropietario</v>
          </cell>
          <cell r="O4762" t="str">
            <v>EQUIPOS DE VEHICULO</v>
          </cell>
          <cell r="P4762">
            <v>5000</v>
          </cell>
          <cell r="T4762" t="str">
            <v>Bueno</v>
          </cell>
          <cell r="U4762" t="str">
            <v>N/T</v>
          </cell>
        </row>
        <row r="4763">
          <cell r="J4763" t="str">
            <v>42-03-02-00-4755</v>
          </cell>
          <cell r="L4763" t="str">
            <v>42-03-02-00-4755</v>
          </cell>
          <cell r="M4763" t="str">
            <v>Alimentación de 12 Volts para equipo de radio transmisor con fusible de 15 Amperes Tipo Clavija</v>
          </cell>
          <cell r="O4763" t="str">
            <v>EQUIPOS DE VEHICULO</v>
          </cell>
          <cell r="P4763">
            <v>25000</v>
          </cell>
          <cell r="T4763" t="str">
            <v>Bueno</v>
          </cell>
          <cell r="U4763" t="str">
            <v>N/T</v>
          </cell>
        </row>
        <row r="4764">
          <cell r="J4764" t="str">
            <v>42-03-02-00-4756</v>
          </cell>
          <cell r="L4764" t="str">
            <v>42-03-02-00-4756</v>
          </cell>
          <cell r="M4764" t="str">
            <v>Panel Fusibles Auxiliares de iluminacion sonido y comunicaciones</v>
          </cell>
          <cell r="O4764" t="str">
            <v>EQUIPOS DE VEHICULO</v>
          </cell>
          <cell r="P4764">
            <v>25000</v>
          </cell>
          <cell r="T4764" t="str">
            <v>Bueno</v>
          </cell>
          <cell r="U4764" t="str">
            <v>N/T</v>
          </cell>
        </row>
        <row r="4765">
          <cell r="J4765" t="str">
            <v>42-03-02-00-4757</v>
          </cell>
          <cell r="L4765" t="str">
            <v>42-03-02-00-4757</v>
          </cell>
          <cell r="M4765" t="str">
            <v>Llave Selectora corta corriente para utilizacion de 1 o 2 baterias y condicion de desconeccion</v>
          </cell>
          <cell r="O4765" t="str">
            <v>EQUIPOS DE VEHICULO</v>
          </cell>
          <cell r="P4765">
            <v>15000</v>
          </cell>
          <cell r="T4765" t="str">
            <v>Bueno</v>
          </cell>
          <cell r="U4765" t="str">
            <v>N/T</v>
          </cell>
        </row>
        <row r="4766">
          <cell r="J4766" t="str">
            <v>42-03-02-00-4758</v>
          </cell>
          <cell r="L4766" t="str">
            <v>42-03-02-00-4758</v>
          </cell>
          <cell r="M4766" t="str">
            <v>Inversor Corriente de 2.000 Watt o Superior, con salida de corriente estabilizada con diferencial de 1.700 Watt y cargador automatico de bateria de movil.</v>
          </cell>
          <cell r="O4766" t="str">
            <v>EQUIPOS DE VEHICULO</v>
          </cell>
          <cell r="P4766">
            <v>25000</v>
          </cell>
          <cell r="T4766" t="str">
            <v>Bueno</v>
          </cell>
          <cell r="U4766" t="str">
            <v>N/T</v>
          </cell>
        </row>
        <row r="4767">
          <cell r="J4767" t="str">
            <v>42-03-02-00-4759</v>
          </cell>
          <cell r="L4767" t="str">
            <v>42-03-02-00-4759</v>
          </cell>
          <cell r="M4767" t="str">
            <v>Foco Trasero de Posicion Alta para iluminacion area acceso de pacientes con comando en cabina.</v>
          </cell>
          <cell r="O4767" t="str">
            <v>EQUIPOS DE VEHICULO</v>
          </cell>
          <cell r="P4767">
            <v>30000</v>
          </cell>
          <cell r="T4767" t="str">
            <v>Bueno</v>
          </cell>
          <cell r="U4767" t="str">
            <v>N/T</v>
          </cell>
        </row>
        <row r="4768">
          <cell r="J4768" t="str">
            <v>FN-03-02-00-4760</v>
          </cell>
          <cell r="L4768" t="str">
            <v>FN-03-02-00-4760</v>
          </cell>
          <cell r="M4768" t="str">
            <v xml:space="preserve">Foco Trasero Neblinero de 100 Watt adosado </v>
          </cell>
          <cell r="O4768" t="str">
            <v>EQUIPOS DE VEHICULO FUNGIBLE / NOMINABLE</v>
          </cell>
          <cell r="P4768">
            <v>35000</v>
          </cell>
          <cell r="T4768" t="str">
            <v>Bueno</v>
          </cell>
          <cell r="U4768" t="str">
            <v>N/T</v>
          </cell>
        </row>
        <row r="4769">
          <cell r="J4769" t="str">
            <v>FN-03-02-00-4761</v>
          </cell>
          <cell r="L4769" t="str">
            <v>FN-03-02-00-4761</v>
          </cell>
          <cell r="M4769" t="str">
            <v>Focos Incandescentes de doble intensidad Iluminacion Ambiente habitaculo C/ Interruptor ubicado en compartimiento y foco incandescente giratorio</v>
          </cell>
          <cell r="O4769" t="str">
            <v>EQUIPOS DE VEHICULO FUNGIBLE / NOMINABLE</v>
          </cell>
          <cell r="P4769">
            <v>40000</v>
          </cell>
          <cell r="T4769" t="str">
            <v>Bueno</v>
          </cell>
          <cell r="U4769" t="str">
            <v>N/T</v>
          </cell>
        </row>
        <row r="4770">
          <cell r="J4770" t="str">
            <v>42-03-02-00-4762</v>
          </cell>
          <cell r="L4770" t="str">
            <v>42-03-02-00-4762</v>
          </cell>
          <cell r="M4770" t="str">
            <v xml:space="preserve">Baliza Barra Compacta color: Rojo y Azul con Ampolletas Halogenas con cuatro rotores con cupula resistente a impactos + gabinete parlante Sirena </v>
          </cell>
          <cell r="O4770" t="str">
            <v>EQUIPOS DE VEHICULO</v>
          </cell>
          <cell r="P4770">
            <v>150000</v>
          </cell>
          <cell r="T4770" t="str">
            <v>Bueno</v>
          </cell>
          <cell r="U4770" t="str">
            <v>N/T</v>
          </cell>
        </row>
        <row r="4771">
          <cell r="J4771" t="str">
            <v>42-03-02-00-4763</v>
          </cell>
          <cell r="L4771" t="str">
            <v>42-03-02-00-4763</v>
          </cell>
          <cell r="M4771" t="str">
            <v>Foco Buscacaminos portatil conectable a encendedor de vehiculo</v>
          </cell>
          <cell r="O4771" t="str">
            <v>EQUIPOS DE VEHICULO</v>
          </cell>
          <cell r="P4771">
            <v>15000</v>
          </cell>
          <cell r="T4771" t="str">
            <v>Bueno</v>
          </cell>
          <cell r="U4771" t="str">
            <v>N/T</v>
          </cell>
        </row>
        <row r="4772">
          <cell r="J4772" t="str">
            <v>42-03-02-00-4764</v>
          </cell>
          <cell r="L4772" t="str">
            <v>42-03-02-00-4764</v>
          </cell>
          <cell r="M4772" t="str">
            <v>Panel de Control de origen EEUU comando entre Conductor y Copiloto</v>
          </cell>
          <cell r="O4772" t="str">
            <v>EQUIPOS DE VEHICULO</v>
          </cell>
          <cell r="P4772">
            <v>10000</v>
          </cell>
          <cell r="T4772" t="str">
            <v>Bueno</v>
          </cell>
          <cell r="U4772" t="str">
            <v>N/T</v>
          </cell>
        </row>
        <row r="4773">
          <cell r="J4773" t="str">
            <v>42-03-02-00-4765</v>
          </cell>
          <cell r="L4773" t="str">
            <v>42-03-02-00-4765</v>
          </cell>
          <cell r="M4773" t="str">
            <v>Alternador 90 A - 13.8 V (Instalacion Interna)</v>
          </cell>
          <cell r="O4773" t="str">
            <v>EQUIPOS DE VEHICULO</v>
          </cell>
          <cell r="P4773">
            <v>25000</v>
          </cell>
          <cell r="T4773" t="str">
            <v>Bueno</v>
          </cell>
          <cell r="U4773" t="str">
            <v>N/T</v>
          </cell>
        </row>
        <row r="4774">
          <cell r="J4774" t="str">
            <v>42-03-02-00-4766</v>
          </cell>
          <cell r="L4774" t="str">
            <v>42-03-02-00-4766</v>
          </cell>
          <cell r="M4774" t="str">
            <v>Panel Fusibles protegido de los sistemas auxiliares de iluminacion, sonido y comunicaciones.</v>
          </cell>
          <cell r="O4774" t="str">
            <v>EQUIPOS DE VEHICULO</v>
          </cell>
          <cell r="P4774">
            <v>25000</v>
          </cell>
          <cell r="T4774" t="str">
            <v>Bueno</v>
          </cell>
          <cell r="U4774" t="str">
            <v>N/T</v>
          </cell>
        </row>
        <row r="4775">
          <cell r="J4775" t="str">
            <v>42-03-02-00-4767</v>
          </cell>
          <cell r="L4775" t="str">
            <v>42-03-02-00-4767</v>
          </cell>
          <cell r="M4775" t="str">
            <v>Extractor de aire 12 Volts Instalado en Cielo Compartimiento Sanitario</v>
          </cell>
          <cell r="O4775" t="str">
            <v>EQUIPOS DE VEHICULO</v>
          </cell>
          <cell r="P4775">
            <v>40000</v>
          </cell>
          <cell r="T4775" t="str">
            <v>Bueno</v>
          </cell>
          <cell r="U4775" t="str">
            <v>N/T</v>
          </cell>
        </row>
        <row r="4776">
          <cell r="J4776" t="str">
            <v>42-03-02-00-4768</v>
          </cell>
          <cell r="L4776" t="str">
            <v>42-03-02-00-4768</v>
          </cell>
          <cell r="M4776" t="str">
            <v>Ventilador de 12 Volts comando de compartimiento sanitario.</v>
          </cell>
          <cell r="O4776" t="str">
            <v>EQUIPOS DE VEHICULO</v>
          </cell>
          <cell r="P4776">
            <v>25000</v>
          </cell>
          <cell r="T4776" t="str">
            <v>Bueno</v>
          </cell>
          <cell r="U4776" t="str">
            <v>N/T</v>
          </cell>
        </row>
        <row r="4777">
          <cell r="J4777" t="str">
            <v>42-03-02-00-4769</v>
          </cell>
          <cell r="L4777" t="str">
            <v>42-03-02-00-4769</v>
          </cell>
          <cell r="M4777" t="str">
            <v>Sistema Aire acondicionado independiente de al menos 30.000 BTU compartimiento sanitario y 7.000 BTU en cabina</v>
          </cell>
          <cell r="O4777" t="str">
            <v>EQUIPOS DE VEHICULO</v>
          </cell>
          <cell r="P4777">
            <v>60000</v>
          </cell>
          <cell r="T4777" t="str">
            <v>Bueno</v>
          </cell>
          <cell r="U4777" t="str">
            <v>N/T</v>
          </cell>
        </row>
        <row r="4778">
          <cell r="J4778" t="str">
            <v>42-03-02-00-4770</v>
          </cell>
          <cell r="L4778" t="str">
            <v>42-03-02-00-4770</v>
          </cell>
          <cell r="M4778" t="str">
            <v>Ducto Calefaccion Independiente para cabina y compartimiento sanitario</v>
          </cell>
          <cell r="O4778" t="str">
            <v>EQUIPOS DE VEHICULO</v>
          </cell>
          <cell r="P4778">
            <v>25000</v>
          </cell>
          <cell r="T4778" t="str">
            <v>Bueno</v>
          </cell>
          <cell r="U4778" t="str">
            <v>N/T</v>
          </cell>
        </row>
        <row r="4779">
          <cell r="J4779" t="str">
            <v>42-05-02-01-4771</v>
          </cell>
          <cell r="L4779" t="str">
            <v>42-05-02-01-4771</v>
          </cell>
          <cell r="M4779" t="str">
            <v>Radiotransmisor profesional tecnologia digital tipo militar Back to Back y 64 canales, ubicado entre asiento conductor y asiento copiloto.</v>
          </cell>
          <cell r="O4779" t="str">
            <v>EQUIPOS CLINICOS</v>
          </cell>
          <cell r="P4779">
            <v>250000</v>
          </cell>
          <cell r="T4779" t="str">
            <v>Bueno</v>
          </cell>
          <cell r="U4779" t="str">
            <v>N/T</v>
          </cell>
        </row>
        <row r="4780">
          <cell r="J4780" t="str">
            <v>42-05-02-01-4772</v>
          </cell>
          <cell r="L4780" t="str">
            <v>42-05-02-01-4772</v>
          </cell>
          <cell r="M4780" t="str">
            <v xml:space="preserve">Parlante y Microfono Adicional para equipo de radio ubicado en cabina sanitaria </v>
          </cell>
          <cell r="O4780" t="str">
            <v>EQUIPOS CLINICOS</v>
          </cell>
          <cell r="P4780">
            <v>27000</v>
          </cell>
          <cell r="T4780" t="str">
            <v>Bueno</v>
          </cell>
          <cell r="U4780" t="str">
            <v>N/T</v>
          </cell>
        </row>
        <row r="4781">
          <cell r="J4781" t="str">
            <v>42-05-02-01-4773</v>
          </cell>
          <cell r="L4781" t="str">
            <v>42-05-02-01-4773</v>
          </cell>
          <cell r="M4781" t="str">
            <v>Sistema Integrado de Antena, Cableado, y Programadion</v>
          </cell>
          <cell r="O4781" t="str">
            <v>EQUIPOS CLINICOS</v>
          </cell>
          <cell r="P4781">
            <v>25000</v>
          </cell>
          <cell r="T4781" t="str">
            <v>Bueno</v>
          </cell>
          <cell r="U4781" t="str">
            <v>N/T</v>
          </cell>
        </row>
        <row r="4782">
          <cell r="J4782" t="str">
            <v>42-05-02-01-4774</v>
          </cell>
          <cell r="L4782" t="str">
            <v>42-05-02-01-4774</v>
          </cell>
          <cell r="M4782" t="str">
            <v>Sirena Electronica de 4 Sonidos que incluye microfono para hablar al exterior con parlante de 100 wats RMS de 11 Ohm de impedancia.</v>
          </cell>
          <cell r="O4782" t="str">
            <v>EQUIPOS CLINICOS</v>
          </cell>
          <cell r="P4782">
            <v>35000</v>
          </cell>
          <cell r="T4782" t="str">
            <v>Bueno</v>
          </cell>
          <cell r="U4782" t="str">
            <v>N/T</v>
          </cell>
        </row>
        <row r="4783">
          <cell r="J4783" t="str">
            <v>42-05-02-01-4775</v>
          </cell>
          <cell r="L4783" t="str">
            <v>42-05-02-01-4775</v>
          </cell>
          <cell r="M4783" t="str">
            <v>Equipo Oxigeno Terapia portatial con Soporte cilindro Aluminio Tipo "D" 0.45 M3 Valvula Pin, Regulador, Aluminio, Flujo metro, canula y mascarillas con valvulas de recirculacion adulto (2) y pediatrica (2)</v>
          </cell>
          <cell r="O4783" t="str">
            <v>EQUIPOS CLINICOS</v>
          </cell>
          <cell r="P4783">
            <v>20000</v>
          </cell>
          <cell r="T4783" t="str">
            <v>Bueno</v>
          </cell>
          <cell r="U4783" t="str">
            <v>N/T</v>
          </cell>
        </row>
        <row r="4784">
          <cell r="J4784" t="str">
            <v>42-05-02-01-4776</v>
          </cell>
          <cell r="L4784" t="str">
            <v>42-05-02-01-4776</v>
          </cell>
          <cell r="M4784" t="str">
            <v>Porta Anclaje metalico fijo para cilindro de oxigeno tipo D.</v>
          </cell>
          <cell r="O4784" t="str">
            <v>EQUIPOS CLINICOS</v>
          </cell>
          <cell r="P4784">
            <v>15000</v>
          </cell>
          <cell r="T4784" t="str">
            <v>Bueno</v>
          </cell>
          <cell r="U4784" t="str">
            <v>N/T</v>
          </cell>
        </row>
        <row r="4785">
          <cell r="J4785" t="str">
            <v>42-05-02-01-4777</v>
          </cell>
          <cell r="L4785" t="str">
            <v>42-05-02-01-4777</v>
          </cell>
          <cell r="M4785" t="str">
            <v xml:space="preserve">Bomba de aspiracion electrica de 12 Volt, portatil (1) con regulador, vaso decantador, trampa y m,anguera. Con autonomia de 1.5 hrs </v>
          </cell>
          <cell r="O4785" t="str">
            <v>EQUIPOS CLINICOS</v>
          </cell>
          <cell r="P4785">
            <v>25000</v>
          </cell>
          <cell r="T4785" t="str">
            <v>Bueno</v>
          </cell>
          <cell r="U4785" t="str">
            <v>N/T</v>
          </cell>
        </row>
        <row r="4786">
          <cell r="J4786" t="str">
            <v>42-05-02-01-4778</v>
          </cell>
          <cell r="L4786" t="str">
            <v>42-05-02-01-4778</v>
          </cell>
          <cell r="M4786" t="str">
            <v>Tabla Espinal Pediatrica largo 151 cm, ancho 35 cm, peso 2.5kg cap. Carga 50 kg, espesor 2 cm Material plastico rigido, traslucida a los rayos X. Incluye 5 Correas para asegurar al paciente con inmovilizador de cabeza.</v>
          </cell>
          <cell r="O4786" t="str">
            <v>EQUIPOS CLINICOS</v>
          </cell>
          <cell r="P4786">
            <v>12000</v>
          </cell>
          <cell r="T4786" t="str">
            <v>Bueno</v>
          </cell>
          <cell r="U4786" t="str">
            <v>N/T</v>
          </cell>
        </row>
        <row r="4787">
          <cell r="J4787" t="str">
            <v>42-05-02-01-4779</v>
          </cell>
          <cell r="L4787" t="str">
            <v>42-05-02-01-4779</v>
          </cell>
          <cell r="M4787" t="str">
            <v xml:space="preserve">Tabla Espinal Adulto con inmovilizador de cabeza medidas 1850x470mm de material plastico rigido, traslucida a rayos x. incluye 5 correas para asegurar al paciente </v>
          </cell>
          <cell r="O4787" t="str">
            <v>EQUIPOS CLINICOS</v>
          </cell>
          <cell r="P4787">
            <v>15000</v>
          </cell>
          <cell r="T4787" t="str">
            <v>Bueno</v>
          </cell>
          <cell r="U4787" t="str">
            <v>N/T</v>
          </cell>
        </row>
        <row r="4788">
          <cell r="J4788" t="str">
            <v>42-05-02-01-4780</v>
          </cell>
          <cell r="L4788" t="str">
            <v>42-05-02-01-4780</v>
          </cell>
          <cell r="M4788" t="str">
            <v xml:space="preserve">Chaleco Extraccion </v>
          </cell>
          <cell r="O4788" t="str">
            <v>EQUIPOS CLINICOS</v>
          </cell>
          <cell r="P4788">
            <v>30000</v>
          </cell>
          <cell r="T4788" t="str">
            <v>Bueno</v>
          </cell>
          <cell r="U4788" t="str">
            <v>N/T</v>
          </cell>
        </row>
        <row r="4789">
          <cell r="J4789" t="str">
            <v>42-05-02-01-4781</v>
          </cell>
          <cell r="L4789" t="str">
            <v>42-05-02-01-4781</v>
          </cell>
          <cell r="M4789" t="str">
            <v>Set collarescervicales 6 Adultos y 6 Pediatricos</v>
          </cell>
          <cell r="O4789" t="str">
            <v>EQUIPOS CLINICOS</v>
          </cell>
          <cell r="P4789">
            <v>15000</v>
          </cell>
          <cell r="T4789" t="str">
            <v>Bueno</v>
          </cell>
          <cell r="U4789" t="str">
            <v>N/T</v>
          </cell>
        </row>
        <row r="4790">
          <cell r="J4790" t="str">
            <v>42-05-02-01-4782</v>
          </cell>
          <cell r="L4790" t="str">
            <v>42-05-02-01-4782</v>
          </cell>
          <cell r="M4790" t="str">
            <v>Esfingomanometro aneroide ALPK2 o similar</v>
          </cell>
          <cell r="O4790" t="str">
            <v>EQUIPOS CLINICOS</v>
          </cell>
          <cell r="P4790">
            <v>37000</v>
          </cell>
          <cell r="T4790" t="str">
            <v>Bueno</v>
          </cell>
          <cell r="U4790" t="str">
            <v>N/T</v>
          </cell>
        </row>
        <row r="4791">
          <cell r="J4791" t="str">
            <v>42-05-02-01-4783</v>
          </cell>
          <cell r="L4791" t="str">
            <v>42-05-02-01-4783</v>
          </cell>
          <cell r="M4791" t="str">
            <v>Fonendoscopio</v>
          </cell>
          <cell r="O4791" t="str">
            <v>EQUIPOS CLINICOS</v>
          </cell>
          <cell r="P4791">
            <v>16000</v>
          </cell>
          <cell r="T4791" t="str">
            <v>Bueno</v>
          </cell>
          <cell r="U4791" t="str">
            <v>N/T</v>
          </cell>
        </row>
        <row r="4792">
          <cell r="J4792" t="str">
            <v>FN-05-02-01-4784</v>
          </cell>
          <cell r="L4792" t="str">
            <v>FN-05-02-01-4784</v>
          </cell>
          <cell r="M4792" t="str">
            <v>Mascarilla con valvulas de recirculacion y respectiva sondas (Manguera) para conectar a sistema de oxigeno.</v>
          </cell>
          <cell r="O4792" t="str">
            <v>EQUIPOS CLINICOS FUNGIBLE / NOMINABLE</v>
          </cell>
          <cell r="P4792">
            <v>8000</v>
          </cell>
          <cell r="T4792" t="str">
            <v>Bueno</v>
          </cell>
          <cell r="U4792" t="str">
            <v>N/T</v>
          </cell>
        </row>
        <row r="4793">
          <cell r="J4793" t="str">
            <v>42-05-02-01-4785</v>
          </cell>
          <cell r="L4793" t="str">
            <v>42-05-02-01-4785</v>
          </cell>
          <cell r="M4793" t="str">
            <v>Resusitador Manual Preofesional Adulto, No Desechable, Tipo Ambu, MARK3 con reservorio</v>
          </cell>
          <cell r="O4793" t="str">
            <v>EQUIPOS CLINICOS</v>
          </cell>
          <cell r="P4793">
            <v>12000</v>
          </cell>
          <cell r="T4793" t="str">
            <v>Bueno</v>
          </cell>
          <cell r="U4793" t="str">
            <v>N/T</v>
          </cell>
        </row>
        <row r="4794">
          <cell r="J4794" t="str">
            <v>42-05-02-01-4786</v>
          </cell>
          <cell r="L4794" t="str">
            <v>42-05-02-01-4786</v>
          </cell>
          <cell r="M4794" t="str">
            <v>Resusitador Manual Preofesional Pediatrico, No Desechable, Tipo Ambu, MARK3 con reservorio</v>
          </cell>
          <cell r="O4794" t="str">
            <v>EQUIPOS CLINICOS</v>
          </cell>
          <cell r="P4794">
            <v>9000</v>
          </cell>
          <cell r="T4794" t="str">
            <v>Bueno</v>
          </cell>
          <cell r="U4794" t="str">
            <v>N/T</v>
          </cell>
        </row>
        <row r="4795">
          <cell r="J4795" t="str">
            <v>42-05-02-01-4787</v>
          </cell>
          <cell r="L4795" t="str">
            <v>42-05-02-01-4787</v>
          </cell>
          <cell r="M4795" t="str">
            <v>Bolso de Urgencia profesional Nylon denir de alta resistencia e impermeable multiples comportamiento</v>
          </cell>
          <cell r="O4795" t="str">
            <v>EQUIPOS CLINICOS</v>
          </cell>
          <cell r="P4795">
            <v>14000</v>
          </cell>
          <cell r="T4795" t="str">
            <v>Bueno</v>
          </cell>
          <cell r="U4795" t="str">
            <v>N/T</v>
          </cell>
        </row>
        <row r="4796">
          <cell r="J4796" t="str">
            <v>42-05-02-01-4788</v>
          </cell>
          <cell r="L4796" t="str">
            <v>42-05-02-01-4788</v>
          </cell>
          <cell r="M4796" t="str">
            <v>Set Ferulas semirrigidas (Kit 10 Ferulas, 1 Kit de inmovilizadores de extremidades consistente en Brazo, Medio Brazo, Mano y Muñeca, pierna, media pierna, pie y tobillo.</v>
          </cell>
          <cell r="O4796" t="str">
            <v>EQUIPOS CLINICOS</v>
          </cell>
          <cell r="P4796">
            <v>55000</v>
          </cell>
          <cell r="T4796" t="str">
            <v>Bueno</v>
          </cell>
          <cell r="U4796" t="str">
            <v>N/T</v>
          </cell>
        </row>
        <row r="4797">
          <cell r="J4797" t="str">
            <v>42-05-02-01-4789</v>
          </cell>
          <cell r="L4797" t="str">
            <v>42-05-02-01-4789</v>
          </cell>
          <cell r="M4797" t="str">
            <v>Saturometro Digital conectado por cable al perro, con proteccion a golpes.</v>
          </cell>
          <cell r="O4797" t="str">
            <v>EQUIPOS CLINICOS</v>
          </cell>
          <cell r="P4797">
            <v>35000</v>
          </cell>
          <cell r="T4797" t="str">
            <v>Bueno</v>
          </cell>
          <cell r="U4797" t="str">
            <v>N/T</v>
          </cell>
        </row>
        <row r="4798">
          <cell r="J4798" t="str">
            <v>FN-05-02-01-4790</v>
          </cell>
          <cell r="L4798" t="str">
            <v>FN-05-02-01-4790</v>
          </cell>
          <cell r="M4798" t="str">
            <v>Canula Orofaringeas Kit Completo (Adulto 5 / Pediatrico 4)</v>
          </cell>
          <cell r="O4798" t="str">
            <v>EQUIPOS CLINICOS FUNGIBLE / NOMINABLE</v>
          </cell>
          <cell r="P4798">
            <v>58600</v>
          </cell>
          <cell r="T4798" t="str">
            <v>Bueno</v>
          </cell>
          <cell r="U4798" t="str">
            <v>N/T</v>
          </cell>
        </row>
        <row r="4799">
          <cell r="J4799" t="str">
            <v>42-05-02-01-4791</v>
          </cell>
          <cell r="L4799" t="str">
            <v>42-05-02-01-4791</v>
          </cell>
          <cell r="M4799" t="str">
            <v>Maletin para transportes de insumos</v>
          </cell>
          <cell r="O4799" t="str">
            <v>EQUIPOS CLINICOS</v>
          </cell>
          <cell r="P4799">
            <v>12000</v>
          </cell>
          <cell r="T4799" t="str">
            <v>Bueno</v>
          </cell>
          <cell r="U4799" t="str">
            <v>N/T</v>
          </cell>
        </row>
        <row r="4800">
          <cell r="J4800" t="str">
            <v>42-05-02-01-4792</v>
          </cell>
          <cell r="L4800" t="str">
            <v>42-05-02-01-4792</v>
          </cell>
          <cell r="M4800" t="str">
            <v>Tabla con sujetador para realizar los registros  (Porta Bitacora)</v>
          </cell>
          <cell r="O4800" t="str">
            <v>EQUIPOS CLINICOS</v>
          </cell>
          <cell r="P4800">
            <v>4000</v>
          </cell>
          <cell r="T4800" t="str">
            <v>Bueno</v>
          </cell>
          <cell r="U4800" t="str">
            <v>N/T</v>
          </cell>
        </row>
        <row r="4801">
          <cell r="J4801" t="str">
            <v>42-05-02-01-4793</v>
          </cell>
          <cell r="L4801" t="str">
            <v>42-05-02-01-4793</v>
          </cell>
          <cell r="M4801" t="str">
            <v>Camilla Auxiliar Plegable de Espera (Tipo Reposera)</v>
          </cell>
          <cell r="O4801" t="str">
            <v>EQUIPOS CLINICOS</v>
          </cell>
          <cell r="P4801">
            <v>26000</v>
          </cell>
          <cell r="T4801" t="str">
            <v>Bueno</v>
          </cell>
          <cell r="U4801" t="str">
            <v>N/T</v>
          </cell>
        </row>
        <row r="4802">
          <cell r="J4802" t="str">
            <v>42-05-02-01-4794</v>
          </cell>
          <cell r="L4802" t="str">
            <v>42-05-02-01-4794</v>
          </cell>
          <cell r="M4802" t="str">
            <v>Red de aspiracion electrica 12 Volt con capacidad de succion de  500mm/Hg con regulador, trampa, vacuometro, y vaso decantador de 1 LT., afianzado a vehiculo y con manguera de conexión protegida hasta TCC en mueble anaquel 2 Salidas.</v>
          </cell>
          <cell r="O4802" t="str">
            <v>EQUIPOS CLINICOS</v>
          </cell>
          <cell r="P4802">
            <v>45000</v>
          </cell>
          <cell r="T4802" t="str">
            <v>Bueno</v>
          </cell>
          <cell r="U4802" t="str">
            <v>N/T</v>
          </cell>
        </row>
        <row r="4803">
          <cell r="J4803" t="str">
            <v>42-05-02-01-4795</v>
          </cell>
          <cell r="L4803" t="str">
            <v>42-05-02-01-4795</v>
          </cell>
          <cell r="M4803" t="str">
            <v>Puesto de toma aspiracion pacente camilla principal. Red central de aspiracion por bomba electrica de vacio (2) y manguera de coneccion protegida hasta TCC en mueble anaquel</v>
          </cell>
          <cell r="O4803" t="str">
            <v>EQUIPOS CLINICOS</v>
          </cell>
          <cell r="P4803">
            <v>55000</v>
          </cell>
          <cell r="T4803" t="str">
            <v>Bueno</v>
          </cell>
          <cell r="U4803" t="str">
            <v>N/T</v>
          </cell>
        </row>
        <row r="4804">
          <cell r="J4804" t="str">
            <v>42-03-02-00-4796</v>
          </cell>
          <cell r="L4804" t="str">
            <v>42-03-02-00-4796</v>
          </cell>
          <cell r="M4804" t="str">
            <v>Pisadera trasera con superficie antideslizante, incorporada al parachoques trasero</v>
          </cell>
          <cell r="O4804" t="str">
            <v>EQUIPOS DE VEHICULO</v>
          </cell>
          <cell r="P4804">
            <v>50000</v>
          </cell>
          <cell r="T4804" t="str">
            <v>Bueno</v>
          </cell>
          <cell r="U4804" t="str">
            <v>N/T</v>
          </cell>
        </row>
        <row r="4805">
          <cell r="J4805" t="str">
            <v>FN-03-02-00-4797</v>
          </cell>
          <cell r="L4805" t="str">
            <v>FN-03-02-00-4797</v>
          </cell>
          <cell r="M4805" t="str">
            <v>Pasamanos flexibles (3) en acceso lateral y trasero</v>
          </cell>
          <cell r="O4805" t="str">
            <v>EQUIPOS DE VEHICULO FUNGIBLE / NOMINABLE</v>
          </cell>
          <cell r="P4805">
            <v>11000</v>
          </cell>
          <cell r="T4805" t="str">
            <v>Bueno</v>
          </cell>
          <cell r="U4805" t="str">
            <v>N/T</v>
          </cell>
        </row>
        <row r="4806">
          <cell r="J4806" t="str">
            <v>42-03-02-00-4798</v>
          </cell>
          <cell r="L4806" t="str">
            <v>42-03-02-00-4798</v>
          </cell>
          <cell r="M4806" t="str">
            <v>Pasamanos Metalico Fijado al Cielo (1)</v>
          </cell>
          <cell r="O4806" t="str">
            <v>EQUIPOS DE VEHICULO</v>
          </cell>
          <cell r="P4806">
            <v>17000</v>
          </cell>
          <cell r="T4806" t="str">
            <v>Bueno</v>
          </cell>
          <cell r="U4806" t="str">
            <v>N/T</v>
          </cell>
        </row>
        <row r="4807">
          <cell r="J4807" t="str">
            <v>42-03-02-00-4799</v>
          </cell>
          <cell r="L4807" t="str">
            <v>42-03-02-00-4799</v>
          </cell>
          <cell r="M4807" t="str">
            <v>Pasamanos Metalico en contracabina para acceso por puerta lateral (1)</v>
          </cell>
          <cell r="O4807" t="str">
            <v>EQUIPOS DE VEHICULO</v>
          </cell>
          <cell r="P4807">
            <v>17000</v>
          </cell>
          <cell r="T4807" t="str">
            <v>Bueno</v>
          </cell>
          <cell r="U4807" t="str">
            <v>N/T</v>
          </cell>
        </row>
        <row r="4808">
          <cell r="J4808" t="str">
            <v>42-03-02-00-4800</v>
          </cell>
          <cell r="L4808" t="str">
            <v>42-03-02-00-4800</v>
          </cell>
          <cell r="M4808" t="str">
            <v>Pasamanos metalico curvo, ubicado en extremo delantero de asiento longitudinal (1)</v>
          </cell>
          <cell r="O4808" t="str">
            <v>EQUIPOS DE VEHICULO</v>
          </cell>
          <cell r="P4808">
            <v>18000</v>
          </cell>
          <cell r="T4808" t="str">
            <v>Bueno</v>
          </cell>
          <cell r="U4808" t="str">
            <v>N/T</v>
          </cell>
        </row>
        <row r="4809">
          <cell r="J4809" t="str">
            <v>42-03-02-00-4801</v>
          </cell>
          <cell r="L4809" t="str">
            <v>42-03-02-00-4801</v>
          </cell>
          <cell r="M4809" t="str">
            <v>Decoración exterior SSAS, Imagen Corporativa + discos estatales y logos gobierno de Chile</v>
          </cell>
          <cell r="O4809" t="str">
            <v>EQUIPOS DE VEHICULO</v>
          </cell>
          <cell r="P4809">
            <v>25000</v>
          </cell>
          <cell r="T4809" t="str">
            <v>Bueno</v>
          </cell>
          <cell r="U4809" t="str">
            <v>N/T</v>
          </cell>
        </row>
        <row r="4810">
          <cell r="J4810" t="str">
            <v>42-03-02-00-4802</v>
          </cell>
          <cell r="L4810" t="str">
            <v>42-03-02-00-4802</v>
          </cell>
          <cell r="M4810" t="str">
            <v>Cinturon de tres puntas en los asientos  (Equipamiento Cabina)</v>
          </cell>
          <cell r="O4810" t="str">
            <v>EQUIPOS DE VEHICULO</v>
          </cell>
          <cell r="P4810">
            <v>15000</v>
          </cell>
          <cell r="T4810" t="str">
            <v>Bueno</v>
          </cell>
          <cell r="U4810" t="str">
            <v>N/T</v>
          </cell>
        </row>
        <row r="4811">
          <cell r="J4811" t="str">
            <v>42-05-02-01-4803</v>
          </cell>
          <cell r="L4811" t="str">
            <v>42-05-02-01-4803</v>
          </cell>
          <cell r="M4811" t="str">
            <v xml:space="preserve">Camilla De Patas Altas Retractiles capacidad hasta 180 KG. Manillas Laterales Abastibles cuatro ruedas gitarorias 360º de 5" respaldo abatible de 0 a 75º peso 13 KG largo 1.93mt ancho 0.58mts, minima 0.2mts. </v>
          </cell>
          <cell r="O4811" t="str">
            <v>EQUIPOS CLINICOS</v>
          </cell>
          <cell r="P4811">
            <v>150000</v>
          </cell>
          <cell r="T4811" t="str">
            <v>Bueno</v>
          </cell>
          <cell r="U4811" t="str">
            <v>N/T</v>
          </cell>
        </row>
        <row r="4812">
          <cell r="J4812" t="str">
            <v>42-05-02-01-4804</v>
          </cell>
          <cell r="L4812" t="str">
            <v>42-05-02-01-4804</v>
          </cell>
          <cell r="M4812" t="str">
            <v>Dispositivo anclaje provisto sujecion al piso de las ambulancias por torres laterales con manilla desganche rapido. Unidad de montaje permanente</v>
          </cell>
          <cell r="O4812" t="str">
            <v>EQUIPOS CLINICOS</v>
          </cell>
          <cell r="P4812">
            <v>12000</v>
          </cell>
          <cell r="T4812" t="str">
            <v>Bueno</v>
          </cell>
          <cell r="U4812" t="str">
            <v>N/T</v>
          </cell>
        </row>
        <row r="4813">
          <cell r="J4813" t="str">
            <v>42-05-02-01-4805</v>
          </cell>
          <cell r="L4813" t="str">
            <v>42-05-02-01-4805</v>
          </cell>
          <cell r="M4813" t="str">
            <v>Colchoneta de espuma de poliuretano de 3" de espesor, cubierta en material antiseptico lavable, resistente al roce, a las bacterias y retardadamente al fuego.</v>
          </cell>
          <cell r="O4813" t="str">
            <v>EQUIPOS CLINICOS</v>
          </cell>
          <cell r="P4813">
            <v>20000</v>
          </cell>
          <cell r="T4813" t="str">
            <v>Bueno</v>
          </cell>
          <cell r="U4813" t="str">
            <v>N/T</v>
          </cell>
        </row>
        <row r="4814">
          <cell r="J4814" t="str">
            <v>42-05-02-01-4806</v>
          </cell>
          <cell r="L4814" t="str">
            <v>42-05-02-01-4806</v>
          </cell>
          <cell r="M4814" t="str">
            <v>Cinturones de seguridad tipo Ferno. Modelo 430 de 2" anchoi. Seguro desganche rapido de acfero cromado, facilmente removible,. Kit de dos unidades por camilla</v>
          </cell>
          <cell r="O4814" t="str">
            <v>EQUIPOS CLINICOS</v>
          </cell>
          <cell r="P4814">
            <v>12000</v>
          </cell>
          <cell r="T4814" t="str">
            <v>Bueno</v>
          </cell>
          <cell r="U4814" t="str">
            <v>N/T</v>
          </cell>
        </row>
        <row r="4815">
          <cell r="J4815" t="str">
            <v>FN-05-02-01-4807</v>
          </cell>
          <cell r="L4815" t="str">
            <v>FN-05-02-01-4807</v>
          </cell>
          <cell r="M4815" t="str">
            <v>Sabanillas Isotermicas (4)</v>
          </cell>
          <cell r="O4815" t="str">
            <v>EQUIPOS CLINICOS FUNGIBLE / NOMINABLE</v>
          </cell>
          <cell r="P4815">
            <v>8000</v>
          </cell>
          <cell r="T4815" t="str">
            <v>Bueno</v>
          </cell>
          <cell r="U4815" t="str">
            <v>N/T</v>
          </cell>
        </row>
        <row r="4816">
          <cell r="J4816" t="str">
            <v>42-05-02-01-4808</v>
          </cell>
          <cell r="L4816" t="str">
            <v>42-05-02-01-4808</v>
          </cell>
          <cell r="M4816" t="str">
            <v>Red De Oxigeno Central compuesto por 2 Puesto de toima mural con conector rapido hembra OHIO , con anclaje fijo para un cilindro de 6m3, regulador de presion y manguera de alta presion.</v>
          </cell>
          <cell r="O4816" t="str">
            <v>EQUIPOS CLINICOS</v>
          </cell>
          <cell r="P4816">
            <v>75000</v>
          </cell>
          <cell r="T4816" t="str">
            <v>Bueno</v>
          </cell>
          <cell r="U4816" t="str">
            <v>N/T</v>
          </cell>
        </row>
        <row r="4817">
          <cell r="J4817" t="str">
            <v>42-05-02-01-4809</v>
          </cell>
          <cell r="L4817" t="str">
            <v>42-05-02-01-4809</v>
          </cell>
          <cell r="M4817" t="str">
            <v>Conector rapido macho compatible con OHIO, flujometro de Columna, humidificador desechable, manguera y mascarilla. Accesorios instalados y listos para su uso.</v>
          </cell>
          <cell r="O4817" t="str">
            <v>EQUIPOS CLINICOS</v>
          </cell>
          <cell r="P4817">
            <v>12500</v>
          </cell>
          <cell r="T4817" t="str">
            <v>Bueno</v>
          </cell>
          <cell r="U4817" t="str">
            <v>N/T</v>
          </cell>
        </row>
        <row r="4818">
          <cell r="J4818" t="str">
            <v>42-05-02-01-4810</v>
          </cell>
          <cell r="L4818" t="str">
            <v>42-05-02-01-4810</v>
          </cell>
          <cell r="M4818" t="str">
            <v>Regulador de 50 PSI con manometro y mangueras protegidas</v>
          </cell>
          <cell r="O4818" t="str">
            <v>EQUIPOS CLINICOS</v>
          </cell>
          <cell r="P4818">
            <v>14500</v>
          </cell>
          <cell r="T4818" t="str">
            <v>Bueno</v>
          </cell>
          <cell r="U4818" t="str">
            <v>N/T</v>
          </cell>
        </row>
        <row r="4819">
          <cell r="J4819" t="str">
            <v>42-05-02-01-4811</v>
          </cell>
          <cell r="L4819" t="str">
            <v>42-05-02-01-4811</v>
          </cell>
          <cell r="M4819" t="str">
            <v>Cilindro de acero para oxigeno de 6mt3. valvula H de conexión de facil manipulacion y limpieza.</v>
          </cell>
          <cell r="O4819" t="str">
            <v>EQUIPOS CLINICOS</v>
          </cell>
          <cell r="P4819">
            <v>25000</v>
          </cell>
          <cell r="T4819" t="str">
            <v>Bueno</v>
          </cell>
          <cell r="U4819" t="str">
            <v>N/T</v>
          </cell>
        </row>
        <row r="4820">
          <cell r="J4820" t="str">
            <v>FN-03-02-00-4812</v>
          </cell>
          <cell r="L4820" t="str">
            <v>FN-03-02-00-4812</v>
          </cell>
          <cell r="M4820" t="str">
            <v>Foco Halogeno o Led de color blanco de accion fija (Luz de escena), ubicados en sector lateral central de techo. Comando en cabina de conduccion</v>
          </cell>
          <cell r="O4820" t="str">
            <v>EQUIPOS DE VEHICULO FUNGIBLE / NOMINABLE</v>
          </cell>
          <cell r="P4820">
            <v>60000</v>
          </cell>
          <cell r="T4820" t="str">
            <v>Bueno</v>
          </cell>
          <cell r="U4820" t="str">
            <v>N/T</v>
          </cell>
        </row>
        <row r="4821">
          <cell r="J4821" t="str">
            <v>FN-03-02-00-4813</v>
          </cell>
          <cell r="L4821" t="str">
            <v>FN-03-02-00-4813</v>
          </cell>
          <cell r="M4821" t="str">
            <v>Foco Halogeno o led de color Rojo (Luces perimetrales)  con accion intermitente secuenciales instalados en laterales de techo (2 Por lado) y en parte trasera de techo. Comando focos en cabina conductor</v>
          </cell>
          <cell r="O4821" t="str">
            <v>EQUIPOS DE VEHICULO FUNGIBLE / NOMINABLE</v>
          </cell>
          <cell r="P4821">
            <v>75000</v>
          </cell>
          <cell r="T4821" t="str">
            <v>Bueno</v>
          </cell>
          <cell r="U4821" t="str">
            <v>N/T</v>
          </cell>
        </row>
        <row r="4822">
          <cell r="J4822" t="str">
            <v>42-03-02-00-4814</v>
          </cell>
          <cell r="L4822" t="str">
            <v>42-03-02-00-4814</v>
          </cell>
          <cell r="M4822" t="str">
            <v>Bateria Auxiliar para sistema electrico adicional, considera una potencia de 115 Amp. de ciclo profundo (Libre Mantencion). Con puenteador a bateria del vehiculo. Instalada con separador de carga y corta corriente.</v>
          </cell>
          <cell r="O4822" t="str">
            <v>EQUIPOS DE VEHICULO</v>
          </cell>
          <cell r="P4822">
            <v>110000</v>
          </cell>
          <cell r="T4822" t="str">
            <v>Bueno</v>
          </cell>
          <cell r="U4822" t="str">
            <v>N/T</v>
          </cell>
        </row>
        <row r="4823">
          <cell r="J4823" t="str">
            <v>42-03-02-00-4815</v>
          </cell>
          <cell r="L4823" t="str">
            <v>42-03-02-00-4815</v>
          </cell>
          <cell r="M4823" t="str">
            <v>Logo Mercedes Benz Delantero</v>
          </cell>
          <cell r="O4823" t="str">
            <v>EQUIPOS DE VEHICULO</v>
          </cell>
          <cell r="P4823">
            <v>65000</v>
          </cell>
          <cell r="T4823" t="str">
            <v>Bueno</v>
          </cell>
          <cell r="U4823" t="str">
            <v>Mercedes Benz</v>
          </cell>
        </row>
        <row r="4824">
          <cell r="J4824" t="str">
            <v>42-03-02-00-4816</v>
          </cell>
          <cell r="L4824" t="str">
            <v>42-03-02-00-4816</v>
          </cell>
          <cell r="M4824" t="str">
            <v>Logo Mercedes Benz Trasero</v>
          </cell>
          <cell r="O4824" t="str">
            <v>EQUIPOS DE VEHICULO</v>
          </cell>
          <cell r="P4824">
            <v>35000</v>
          </cell>
          <cell r="T4824" t="str">
            <v>Bueno</v>
          </cell>
          <cell r="U4824" t="str">
            <v>Mercedes Benz</v>
          </cell>
        </row>
        <row r="4825">
          <cell r="J4825" t="str">
            <v>42-03-02-00-4817</v>
          </cell>
          <cell r="L4825" t="str">
            <v>42-03-02-00-4817</v>
          </cell>
          <cell r="M4825" t="str">
            <v>Logo circular Anterior</v>
          </cell>
          <cell r="O4825" t="str">
            <v>EQUIPOS DE VEHICULO</v>
          </cell>
          <cell r="P4825">
            <v>30000</v>
          </cell>
          <cell r="T4825" t="str">
            <v>Bueno</v>
          </cell>
          <cell r="U4825" t="str">
            <v>Mercedes Benz</v>
          </cell>
        </row>
        <row r="4826">
          <cell r="J4826" t="str">
            <v>42-03-02-00-4818</v>
          </cell>
          <cell r="L4826" t="str">
            <v>42-03-02-00-4818</v>
          </cell>
          <cell r="M4826" t="str">
            <v>Radio CD Clarion CZ 102</v>
          </cell>
          <cell r="O4826" t="str">
            <v>EQUIPOS DE VEHICULO</v>
          </cell>
          <cell r="P4826">
            <v>79990</v>
          </cell>
          <cell r="T4826" t="str">
            <v>Bueno</v>
          </cell>
          <cell r="U4826" t="str">
            <v>Clarion</v>
          </cell>
        </row>
        <row r="4827">
          <cell r="J4827" t="str">
            <v>42-03-02-00-4819</v>
          </cell>
          <cell r="L4827" t="str">
            <v>42-03-02-00-4819</v>
          </cell>
          <cell r="M4827" t="str">
            <v>Cupon Electronico Copec Petroleo Diesel Vence 04/23 - Convenio Carga Diesel</v>
          </cell>
          <cell r="O4827" t="str">
            <v>EQUIPOS DE VEHICULO</v>
          </cell>
          <cell r="P4827">
            <v>10000</v>
          </cell>
          <cell r="T4827" t="str">
            <v>Bueno</v>
          </cell>
          <cell r="U4827" t="str">
            <v>Copec</v>
          </cell>
        </row>
        <row r="4828">
          <cell r="J4828" t="str">
            <v>42-05-02-03-4820</v>
          </cell>
          <cell r="L4828" t="str">
            <v>42-05-02-03-4820</v>
          </cell>
          <cell r="M4828" t="str">
            <v>Radio Motorola Handy EP 350 GLLYAS TELECOM</v>
          </cell>
          <cell r="O4828" t="str">
            <v>EQUIPOS DE COMUNICACIÓN</v>
          </cell>
          <cell r="P4828">
            <v>105000</v>
          </cell>
          <cell r="T4828" t="str">
            <v>Bueno</v>
          </cell>
          <cell r="U4828" t="str">
            <v>MOTOROLA</v>
          </cell>
        </row>
        <row r="4829">
          <cell r="J4829" t="str">
            <v>42-05-02-03-4821</v>
          </cell>
          <cell r="L4829" t="str">
            <v>42-05-02-03-4821</v>
          </cell>
          <cell r="M4829" t="str">
            <v xml:space="preserve">Bateria 7.4 V. Lithium ION Batery </v>
          </cell>
          <cell r="O4829" t="str">
            <v>EQUIPOS DE COMUNICACIÓN</v>
          </cell>
          <cell r="P4829">
            <v>20000</v>
          </cell>
          <cell r="T4829" t="str">
            <v>Bueno</v>
          </cell>
          <cell r="U4829" t="str">
            <v>MOTOROLA</v>
          </cell>
        </row>
        <row r="4830">
          <cell r="J4830" t="str">
            <v>42-05-02-03-4822</v>
          </cell>
          <cell r="L4830" t="str">
            <v>42-05-02-03-4822</v>
          </cell>
          <cell r="M4830" t="str">
            <v>Antena Motorola EP 350</v>
          </cell>
          <cell r="O4830" t="str">
            <v>EQUIPOS DE COMUNICACIÓN</v>
          </cell>
          <cell r="P4830">
            <v>15000</v>
          </cell>
          <cell r="T4830" t="str">
            <v>Bueno</v>
          </cell>
          <cell r="U4830" t="str">
            <v>MOTOROLA</v>
          </cell>
        </row>
        <row r="4831">
          <cell r="J4831" t="str">
            <v>42-05-02-03-4823</v>
          </cell>
          <cell r="L4831" t="str">
            <v>42-05-02-03-4823</v>
          </cell>
          <cell r="M4831" t="str">
            <v>Cargador Handy Motorola EP 35</v>
          </cell>
          <cell r="O4831" t="str">
            <v>EQUIPOS DE COMUNICACIÓN</v>
          </cell>
          <cell r="P4831">
            <v>11000</v>
          </cell>
          <cell r="T4831" t="str">
            <v>Bueno</v>
          </cell>
          <cell r="U4831" t="str">
            <v>MOTOROLA</v>
          </cell>
        </row>
        <row r="4832">
          <cell r="J4832" t="str">
            <v>42-05-02-03-4824</v>
          </cell>
          <cell r="L4832" t="str">
            <v>42-05-02-03-4824</v>
          </cell>
          <cell r="M4832" t="str">
            <v>Base Cargador Motorola EP 350</v>
          </cell>
          <cell r="O4832" t="str">
            <v>EQUIPOS DE COMUNICACIÓN</v>
          </cell>
          <cell r="P4832">
            <v>10000</v>
          </cell>
          <cell r="T4832" t="str">
            <v>Bueno</v>
          </cell>
          <cell r="U4832" t="str">
            <v>MOTOROLA</v>
          </cell>
        </row>
        <row r="4833">
          <cell r="J4833" t="str">
            <v>42-05-02-01-4825</v>
          </cell>
          <cell r="L4833" t="str">
            <v>42-05-02-01-4825</v>
          </cell>
          <cell r="M4833" t="str">
            <v>Bolso Equipo de Parto (Acondicionado por SAMU)</v>
          </cell>
          <cell r="O4833" t="str">
            <v>EQUIPOS CLINICOS</v>
          </cell>
          <cell r="P4833">
            <v>60000</v>
          </cell>
          <cell r="T4833" t="str">
            <v>Bueno</v>
          </cell>
          <cell r="U4833" t="str">
            <v>N/T</v>
          </cell>
        </row>
        <row r="4834">
          <cell r="J4834" t="str">
            <v>42-05-02-01-4826</v>
          </cell>
          <cell r="L4834" t="str">
            <v>42-05-02-01-4826</v>
          </cell>
          <cell r="M4834" t="str">
            <v>Monitor Nihon Kohden (Centro Regulador)</v>
          </cell>
          <cell r="O4834" t="str">
            <v>EQUIPOS CLINICOS</v>
          </cell>
          <cell r="P4834">
            <v>900000</v>
          </cell>
          <cell r="T4834" t="str">
            <v>Bueno</v>
          </cell>
          <cell r="U4834" t="str">
            <v>NIHON</v>
          </cell>
        </row>
        <row r="4835">
          <cell r="J4835" t="str">
            <v>42-05-02-01-4827</v>
          </cell>
          <cell r="L4835" t="str">
            <v>42-05-02-01-4827</v>
          </cell>
          <cell r="M4835" t="str">
            <v>Pulpo Rescate Color Verde</v>
          </cell>
          <cell r="O4835" t="str">
            <v>EQUIPOS CLINICOS</v>
          </cell>
          <cell r="P4835">
            <v>12000</v>
          </cell>
          <cell r="T4835" t="str">
            <v>Bueno</v>
          </cell>
          <cell r="U4835" t="str">
            <v>N/T</v>
          </cell>
        </row>
        <row r="4836">
          <cell r="J4836" t="str">
            <v>42-05-02-01-4828</v>
          </cell>
          <cell r="L4836" t="str">
            <v>42-05-02-01-4828</v>
          </cell>
          <cell r="M4836" t="str">
            <v>Bomba Infusion Medifusion Blanca DI 2000</v>
          </cell>
          <cell r="O4836" t="str">
            <v>EQUIPOS CLINICOS</v>
          </cell>
          <cell r="P4836">
            <v>850000</v>
          </cell>
          <cell r="T4836" t="str">
            <v>Bueno</v>
          </cell>
          <cell r="U4836" t="str">
            <v>MEDIFUSION</v>
          </cell>
        </row>
        <row r="4837">
          <cell r="J4837" t="str">
            <v>42-04-07-00-4829</v>
          </cell>
          <cell r="L4837" t="str">
            <v>42-04-07-00-4829</v>
          </cell>
          <cell r="M4837" t="str">
            <v>Juego Frazadas Café + Sabanilla Verde</v>
          </cell>
          <cell r="O4837" t="str">
            <v>OTROS</v>
          </cell>
          <cell r="P4837">
            <v>10000</v>
          </cell>
          <cell r="T4837" t="str">
            <v>Bueno</v>
          </cell>
          <cell r="U4837" t="str">
            <v>N/T</v>
          </cell>
        </row>
        <row r="4838">
          <cell r="J4838" t="str">
            <v>NN-06-01-00-4830</v>
          </cell>
          <cell r="K4838">
            <v>16</v>
          </cell>
          <cell r="L4838" t="str">
            <v>NN-06-01-00-4830</v>
          </cell>
          <cell r="M4838" t="str">
            <v>PC All in One Intel ® core ™ I3 2100 CPU 3.10GHZ N/S: 0153-00053 (ol)</v>
          </cell>
          <cell r="N4838" t="str">
            <v>EQ. EN ARRIENDO</v>
          </cell>
          <cell r="O4838" t="str">
            <v>EQUIPOS COMPUTACIONALES Y PERIFÉRICOS EN ARRIENDO</v>
          </cell>
          <cell r="P4838">
            <v>350000</v>
          </cell>
          <cell r="Q4838" t="str">
            <v>Black 22 "</v>
          </cell>
          <cell r="S4838" t="str">
            <v>PAME</v>
          </cell>
          <cell r="T4838" t="str">
            <v>Bueno</v>
          </cell>
          <cell r="U4838" t="str">
            <v>Olidata</v>
          </cell>
        </row>
        <row r="4839">
          <cell r="J4839" t="str">
            <v>NN-06-01-00-4831</v>
          </cell>
          <cell r="L4839" t="str">
            <v>NN-06-01-00-4831</v>
          </cell>
          <cell r="M4839" t="str">
            <v>Teclado Olidata Internet Model K 5051 S/N: K501512</v>
          </cell>
          <cell r="N4839" t="str">
            <v>EQ. EN ARRIENDO</v>
          </cell>
          <cell r="O4839" t="str">
            <v>EQUIPOS COMPUTACIONALES Y PERIFÉRICOS EN ARRIENDO</v>
          </cell>
          <cell r="P4839">
            <v>10000</v>
          </cell>
          <cell r="S4839" t="str">
            <v>PAME</v>
          </cell>
          <cell r="T4839" t="str">
            <v>Bueno</v>
          </cell>
          <cell r="U4839" t="str">
            <v>Olidata</v>
          </cell>
        </row>
        <row r="4840">
          <cell r="J4840" t="str">
            <v>NN-06-01-00-4832</v>
          </cell>
          <cell r="L4840" t="str">
            <v>NN-06-01-00-4832</v>
          </cell>
          <cell r="M4840" t="str">
            <v>Mouse Convencional USB Olidata KM 8903</v>
          </cell>
          <cell r="N4840" t="str">
            <v>EQ. EN ARRIENDO</v>
          </cell>
          <cell r="O4840" t="str">
            <v>EQUIPOS COMPUTACIONALES Y PERIFÉRICOS EN ARRIENDO</v>
          </cell>
          <cell r="P4840">
            <v>4000</v>
          </cell>
          <cell r="S4840" t="str">
            <v>PAME</v>
          </cell>
          <cell r="T4840" t="str">
            <v>Bueno</v>
          </cell>
          <cell r="U4840" t="str">
            <v>Olidata</v>
          </cell>
        </row>
        <row r="4841">
          <cell r="J4841" t="str">
            <v>NN-06-01-00-4833</v>
          </cell>
          <cell r="K4841">
            <v>17</v>
          </cell>
          <cell r="L4841" t="str">
            <v>NN-06-01-00-4833</v>
          </cell>
          <cell r="M4841" t="str">
            <v>PC All in One Intel ® core ™ I3 2100 CPU 3.10GHZ N/S: 0153-00050 (ol)</v>
          </cell>
          <cell r="N4841" t="str">
            <v>EQ. EN ARRIENDO</v>
          </cell>
          <cell r="O4841" t="str">
            <v>EQUIPOS COMPUTACIONALES Y PERIFÉRICOS EN ARRIENDO</v>
          </cell>
          <cell r="P4841">
            <v>350000</v>
          </cell>
          <cell r="Q4841" t="str">
            <v>Black 22 "</v>
          </cell>
          <cell r="S4841" t="str">
            <v>CARMEN</v>
          </cell>
          <cell r="T4841" t="str">
            <v>Bueno</v>
          </cell>
          <cell r="U4841" t="str">
            <v>Olidata</v>
          </cell>
        </row>
        <row r="4842">
          <cell r="J4842" t="str">
            <v>NN-06-01-00-4834</v>
          </cell>
          <cell r="L4842" t="str">
            <v>NN-06-01-00-4834</v>
          </cell>
          <cell r="M4842" t="str">
            <v>Teclado Olidata Internet Model K 5051 S/N: K501512</v>
          </cell>
          <cell r="N4842" t="str">
            <v>EQ. EN ARRIENDO</v>
          </cell>
          <cell r="O4842" t="str">
            <v>EQUIPOS COMPUTACIONALES Y PERIFÉRICOS EN ARRIENDO</v>
          </cell>
          <cell r="P4842">
            <v>10000</v>
          </cell>
          <cell r="S4842" t="str">
            <v>CARMEN</v>
          </cell>
          <cell r="T4842" t="str">
            <v>Bueno</v>
          </cell>
          <cell r="U4842" t="str">
            <v>Olidata</v>
          </cell>
        </row>
        <row r="4843">
          <cell r="J4843" t="str">
            <v>NN-06-01-00-4835</v>
          </cell>
          <cell r="L4843" t="str">
            <v>NN-06-01-00-4835</v>
          </cell>
          <cell r="M4843" t="str">
            <v>Mouse Convencional USB Olidata KM 8903</v>
          </cell>
          <cell r="N4843" t="str">
            <v>EQ. EN ARRIENDO</v>
          </cell>
          <cell r="O4843" t="str">
            <v>EQUIPOS COMPUTACIONALES Y PERIFÉRICOS EN ARRIENDO</v>
          </cell>
          <cell r="P4843">
            <v>4000</v>
          </cell>
          <cell r="S4843" t="str">
            <v>CARMEN</v>
          </cell>
          <cell r="T4843" t="str">
            <v>Bueno</v>
          </cell>
          <cell r="U4843" t="str">
            <v>Olidata</v>
          </cell>
        </row>
        <row r="4844">
          <cell r="J4844" t="str">
            <v>42-05-01-01-4836</v>
          </cell>
          <cell r="L4844" t="str">
            <v>42-05-01-01-4836</v>
          </cell>
          <cell r="M4844" t="str">
            <v>Celular Nokia C-02 Institucional SSAS (From Pto. Saavedra)</v>
          </cell>
          <cell r="O4844" t="str">
            <v>EQUIPO DE OFICINA</v>
          </cell>
          <cell r="P4844">
            <v>30000</v>
          </cell>
          <cell r="S4844" t="str">
            <v>RRFF Temuco</v>
          </cell>
          <cell r="T4844" t="str">
            <v>Bueno</v>
          </cell>
          <cell r="U4844" t="str">
            <v>Olidata</v>
          </cell>
        </row>
        <row r="4845">
          <cell r="J4845" t="str">
            <v>42-05-01-01-4837</v>
          </cell>
          <cell r="L4845" t="str">
            <v>42-05-01-01-4837</v>
          </cell>
          <cell r="M4845" t="str">
            <v>Calculadora CASIO MX - 120 V 12 digits 6042500057 (A)</v>
          </cell>
          <cell r="O4845" t="str">
            <v>EQUIPO DE OFICINA</v>
          </cell>
          <cell r="P4845">
            <v>5260</v>
          </cell>
          <cell r="S4845" t="str">
            <v>Farmacia</v>
          </cell>
          <cell r="T4845" t="str">
            <v>Bueno</v>
          </cell>
          <cell r="U4845" t="str">
            <v>Casio</v>
          </cell>
        </row>
        <row r="4846">
          <cell r="J4846" t="str">
            <v>42-05-01-01-4838</v>
          </cell>
          <cell r="L4846" t="str">
            <v>42-05-01-01-4838</v>
          </cell>
          <cell r="M4846" t="str">
            <v>Calculadora CASIO MX - 120 V 12 digits 6042500057 (B)</v>
          </cell>
          <cell r="O4846" t="str">
            <v>EQUIPO DE OFICINA</v>
          </cell>
          <cell r="P4846">
            <v>5260</v>
          </cell>
          <cell r="S4846" t="str">
            <v>Dist. Leche</v>
          </cell>
          <cell r="T4846" t="str">
            <v>Bueno</v>
          </cell>
          <cell r="U4846" t="str">
            <v>Casio</v>
          </cell>
        </row>
        <row r="4847">
          <cell r="J4847" t="str">
            <v>42-04-07-00-4839</v>
          </cell>
          <cell r="L4847" t="str">
            <v>42-04-07-00-4839</v>
          </cell>
          <cell r="M4847" t="str">
            <v>Extractor de Aire 12 Volt Aerolite Aprox 20 CM Diametro Blanco</v>
          </cell>
          <cell r="O4847" t="str">
            <v>OTROS</v>
          </cell>
          <cell r="P4847">
            <v>12000</v>
          </cell>
          <cell r="T4847" t="str">
            <v>Bueno</v>
          </cell>
          <cell r="U4847" t="str">
            <v>Aeroolite</v>
          </cell>
        </row>
        <row r="4848">
          <cell r="J4848" t="str">
            <v>42-04-02-00-4840</v>
          </cell>
          <cell r="L4848" t="str">
            <v>42-04-02-00-4840</v>
          </cell>
          <cell r="M4848" t="str">
            <v>Silla Computacion Simple 5 Ruedas Color Negra</v>
          </cell>
          <cell r="O4848" t="str">
            <v>SILLAS</v>
          </cell>
          <cell r="P4848">
            <v>12000</v>
          </cell>
          <cell r="T4848" t="str">
            <v>Bueno</v>
          </cell>
          <cell r="U4848" t="str">
            <v>N/T</v>
          </cell>
        </row>
        <row r="4849">
          <cell r="J4849" t="str">
            <v>42-04-07-00-4841</v>
          </cell>
          <cell r="L4849" t="str">
            <v>42-04-07-00-4841</v>
          </cell>
          <cell r="M4849" t="str">
            <v>Mural Pizarra Melamina Blanco Aprox 30x20 CM</v>
          </cell>
          <cell r="O4849" t="str">
            <v>OTROS</v>
          </cell>
          <cell r="P4849">
            <v>4000</v>
          </cell>
          <cell r="T4849" t="str">
            <v>Bueno</v>
          </cell>
          <cell r="U4849" t="str">
            <v>N/T</v>
          </cell>
        </row>
        <row r="4850">
          <cell r="J4850" t="str">
            <v>42-05-02-06-4842</v>
          </cell>
          <cell r="L4850" t="str">
            <v>42-05-02-06-4842</v>
          </cell>
          <cell r="M4850" t="str">
            <v xml:space="preserve">Selladora de Bolsas Ancho 30 CM </v>
          </cell>
          <cell r="O4850" t="str">
            <v>HERRAMIENTAS</v>
          </cell>
          <cell r="P4850">
            <v>11900</v>
          </cell>
          <cell r="T4850" t="str">
            <v>Bueno</v>
          </cell>
          <cell r="U4850" t="str">
            <v>N/T</v>
          </cell>
        </row>
        <row r="4851">
          <cell r="J4851" t="str">
            <v>42-05-02-06-4843</v>
          </cell>
          <cell r="L4851" t="str">
            <v>42-05-02-06-4843</v>
          </cell>
          <cell r="M4851" t="str">
            <v xml:space="preserve">Selladora de Bolsas Ancho 30 CM </v>
          </cell>
          <cell r="O4851" t="str">
            <v>HERRAMIENTAS</v>
          </cell>
          <cell r="P4851">
            <v>11900</v>
          </cell>
          <cell r="T4851" t="str">
            <v>Bueno</v>
          </cell>
          <cell r="U4851" t="str">
            <v>N/T</v>
          </cell>
        </row>
        <row r="4852">
          <cell r="J4852" t="str">
            <v>42-04-07-00-4844</v>
          </cell>
          <cell r="L4852" t="str">
            <v>42-04-07-00-4844</v>
          </cell>
          <cell r="M4852" t="str">
            <v>Kit Lavamanos + Pedestal + Sala Baño en Loza Blanco</v>
          </cell>
          <cell r="O4852" t="str">
            <v>OTROS</v>
          </cell>
          <cell r="P4852">
            <v>30000</v>
          </cell>
          <cell r="T4852" t="str">
            <v>Bueno</v>
          </cell>
          <cell r="U4852" t="str">
            <v>N/T</v>
          </cell>
        </row>
        <row r="4853">
          <cell r="J4853" t="str">
            <v>42-04-07-00-4845</v>
          </cell>
          <cell r="L4853" t="str">
            <v>42-04-07-00-4845</v>
          </cell>
          <cell r="M4853" t="str">
            <v>Porta Toallas Tork Blanco C/Gris Plastico</v>
          </cell>
          <cell r="N4853" t="str">
            <v xml:space="preserve"> </v>
          </cell>
          <cell r="O4853" t="str">
            <v>OTROS</v>
          </cell>
          <cell r="P4853">
            <v>16000</v>
          </cell>
          <cell r="T4853" t="str">
            <v>Bueno</v>
          </cell>
          <cell r="U4853" t="str">
            <v>Tork</v>
          </cell>
        </row>
        <row r="4854">
          <cell r="J4854" t="str">
            <v>42-04-07-00-4846</v>
          </cell>
          <cell r="L4854" t="str">
            <v>42-04-07-00-4846</v>
          </cell>
          <cell r="M4854" t="str">
            <v>Dispensador Jabon Plastico Blanco C/Gris Tork</v>
          </cell>
          <cell r="O4854" t="str">
            <v>OTROS</v>
          </cell>
          <cell r="P4854">
            <v>6000</v>
          </cell>
          <cell r="T4854" t="str">
            <v>Bueno</v>
          </cell>
          <cell r="U4854" t="str">
            <v>Tork</v>
          </cell>
        </row>
        <row r="4855">
          <cell r="J4855" t="str">
            <v>42-06-01-00-4847</v>
          </cell>
          <cell r="L4855" t="str">
            <v>42-06-01-00-4847</v>
          </cell>
          <cell r="M4855" t="str">
            <v>Impresora marca Canon  BJC-250 S/Nº ENB</v>
          </cell>
          <cell r="O4855" t="str">
            <v>EQUIPOS COMPUTACIONALES Y PERIFÉRICOS</v>
          </cell>
          <cell r="P4855">
            <v>22000</v>
          </cell>
          <cell r="T4855" t="str">
            <v>Bueno</v>
          </cell>
          <cell r="U4855" t="str">
            <v>Canon</v>
          </cell>
        </row>
        <row r="4856">
          <cell r="J4856" t="str">
            <v>42-04-07-00-4848</v>
          </cell>
          <cell r="L4856" t="str">
            <v>42-04-07-00-4848</v>
          </cell>
          <cell r="M4856" t="str">
            <v xml:space="preserve">Gabinete Doble con Riel adosado a Piso, 5 Compartimientos LB Intergroup </v>
          </cell>
          <cell r="O4856" t="str">
            <v>OTROS</v>
          </cell>
          <cell r="P4856">
            <v>300000</v>
          </cell>
          <cell r="T4856" t="str">
            <v>Bueno</v>
          </cell>
          <cell r="U4856" t="str">
            <v>LB Intergroup</v>
          </cell>
        </row>
        <row r="4857">
          <cell r="J4857" t="str">
            <v>42-04-07-00-4849</v>
          </cell>
          <cell r="L4857" t="str">
            <v>42-04-07-00-4849</v>
          </cell>
          <cell r="M4857" t="str">
            <v xml:space="preserve">Gabinete Doble con Riel adosado a Piso, 5 Compartimientos LB Intergroup </v>
          </cell>
          <cell r="O4857" t="str">
            <v>OTROS</v>
          </cell>
          <cell r="P4857">
            <v>300000</v>
          </cell>
          <cell r="T4857" t="str">
            <v>Bueno</v>
          </cell>
          <cell r="U4857" t="str">
            <v>LB Intergroup</v>
          </cell>
        </row>
        <row r="4858">
          <cell r="J4858" t="str">
            <v>42-04-07-00-4850</v>
          </cell>
          <cell r="L4858" t="str">
            <v>42-04-07-00-4850</v>
          </cell>
          <cell r="M4858" t="str">
            <v xml:space="preserve">Gabinete Doble con Riel adosado a Piso, 5 Compartimientos LB Intergroup </v>
          </cell>
          <cell r="O4858" t="str">
            <v>OTROS</v>
          </cell>
          <cell r="P4858">
            <v>300000</v>
          </cell>
          <cell r="T4858" t="str">
            <v>Bueno</v>
          </cell>
          <cell r="U4858" t="str">
            <v>LB Intergroup</v>
          </cell>
        </row>
        <row r="4859">
          <cell r="J4859" t="str">
            <v>42-04-07-00-4851</v>
          </cell>
          <cell r="L4859" t="str">
            <v>42-04-07-00-4851</v>
          </cell>
          <cell r="M4859" t="str">
            <v>Gabinete Adosado a Piso, 5 Compartimientos LB Intergroup</v>
          </cell>
          <cell r="O4859" t="str">
            <v>OTROS</v>
          </cell>
          <cell r="P4859">
            <v>250000</v>
          </cell>
          <cell r="T4859" t="str">
            <v>Bueno</v>
          </cell>
          <cell r="U4859" t="str">
            <v>LB Intergroup</v>
          </cell>
        </row>
        <row r="4860">
          <cell r="J4860" t="str">
            <v>42-05-02-05-4852</v>
          </cell>
          <cell r="L4860" t="str">
            <v>42-05-02-05-4852</v>
          </cell>
          <cell r="M4860" t="str">
            <v>Extintor Tipo A B C Polvo Seco 10Kg</v>
          </cell>
          <cell r="O4860" t="str">
            <v>EQUIPOS DE SEGURIDAD</v>
          </cell>
          <cell r="P4860">
            <v>35000</v>
          </cell>
          <cell r="T4860" t="str">
            <v>Bueno</v>
          </cell>
          <cell r="U4860" t="str">
            <v>N/T</v>
          </cell>
        </row>
        <row r="4861">
          <cell r="J4861" t="str">
            <v>42-04-07-00-4853</v>
          </cell>
          <cell r="L4861" t="str">
            <v>42-04-07-00-4853</v>
          </cell>
          <cell r="M4861" t="str">
            <v>Porta Toalla Plastico Tork Blanco C/ Gris</v>
          </cell>
          <cell r="O4861" t="str">
            <v>OTROS</v>
          </cell>
          <cell r="P4861">
            <v>16000</v>
          </cell>
          <cell r="T4861" t="str">
            <v>Bueno</v>
          </cell>
          <cell r="U4861" t="str">
            <v>Tork</v>
          </cell>
        </row>
        <row r="4862">
          <cell r="J4862" t="str">
            <v>42-04-07-00-4854</v>
          </cell>
          <cell r="L4862" t="str">
            <v>42-04-07-00-4854</v>
          </cell>
          <cell r="M4862" t="str">
            <v>Lavamanos + Pedestal Losa Blanco</v>
          </cell>
          <cell r="O4862" t="str">
            <v>OTROS</v>
          </cell>
          <cell r="P4862">
            <v>25000</v>
          </cell>
          <cell r="T4862" t="str">
            <v>Bueno</v>
          </cell>
          <cell r="U4862" t="str">
            <v>N/T</v>
          </cell>
        </row>
        <row r="4863">
          <cell r="J4863" t="str">
            <v>42-04-06-00-4855</v>
          </cell>
          <cell r="L4863" t="str">
            <v>42-04-06-00-4855</v>
          </cell>
          <cell r="M4863" t="str">
            <v>Repisa Adosada a pared 3 Compartimientos C/Llave Melamina Blanco</v>
          </cell>
          <cell r="O4863" t="str">
            <v>REPISA</v>
          </cell>
          <cell r="P4863">
            <v>40000</v>
          </cell>
          <cell r="T4863" t="str">
            <v>Bueno</v>
          </cell>
          <cell r="U4863" t="str">
            <v>N/T</v>
          </cell>
        </row>
        <row r="4864">
          <cell r="J4864" t="str">
            <v>42-06-01-00-4856</v>
          </cell>
          <cell r="L4864" t="str">
            <v>42-06-01-00-4856</v>
          </cell>
          <cell r="M4864" t="str">
            <v>Impresora Laser HP LASER JET P1102W</v>
          </cell>
          <cell r="O4864" t="str">
            <v>EQUIPOS COMPUTACIONALES Y PERIFÉRICOS</v>
          </cell>
          <cell r="P4864">
            <v>53769.5</v>
          </cell>
          <cell r="T4864" t="str">
            <v>Bueno</v>
          </cell>
          <cell r="U4864" t="str">
            <v>HP</v>
          </cell>
        </row>
        <row r="4865">
          <cell r="J4865" t="str">
            <v>42-06-01-00-4857</v>
          </cell>
          <cell r="L4865" t="str">
            <v>42-06-01-00-4857</v>
          </cell>
          <cell r="M4865" t="str">
            <v>Impresora Laser HP LASER JET P1102W</v>
          </cell>
          <cell r="O4865" t="str">
            <v>EQUIPOS COMPUTACIONALES Y PERIFÉRICOS</v>
          </cell>
          <cell r="P4865">
            <v>53769.5</v>
          </cell>
          <cell r="T4865" t="str">
            <v>Bueno</v>
          </cell>
          <cell r="U4865" t="str">
            <v>HP</v>
          </cell>
        </row>
        <row r="4866">
          <cell r="J4866" t="str">
            <v>42-04-03-00-4858</v>
          </cell>
          <cell r="L4866" t="str">
            <v>42-04-03-00-4858</v>
          </cell>
          <cell r="M4866" t="str">
            <v xml:space="preserve">Escritorio Madera / Metal Color Miel, 2 Cajones, Espacio Superior </v>
          </cell>
          <cell r="O4866" t="str">
            <v>ESCRITORIOS</v>
          </cell>
          <cell r="P4866">
            <v>50000</v>
          </cell>
          <cell r="T4866" t="str">
            <v>Bueno</v>
          </cell>
          <cell r="U4866" t="str">
            <v>N/T</v>
          </cell>
        </row>
        <row r="4867">
          <cell r="J4867" t="str">
            <v>42-04-07-00-4859</v>
          </cell>
          <cell r="L4867" t="str">
            <v>42-04-07-00-4859</v>
          </cell>
          <cell r="M4867" t="str">
            <v>Papelero Plastico Blanco Hechizo</v>
          </cell>
          <cell r="O4867" t="str">
            <v>OTROS</v>
          </cell>
          <cell r="P4867">
            <v>2000</v>
          </cell>
          <cell r="T4867" t="str">
            <v>Bueno</v>
          </cell>
          <cell r="U4867" t="str">
            <v>N/T</v>
          </cell>
        </row>
        <row r="4868">
          <cell r="J4868" t="str">
            <v>42-05-02-02-4860</v>
          </cell>
          <cell r="L4868" t="str">
            <v>42-05-02-02-4860</v>
          </cell>
          <cell r="M4868" t="str">
            <v>Licuadora Oster Monterrey 3.010.0104</v>
          </cell>
          <cell r="O4868" t="str">
            <v>EQUIPOS DE COCINA</v>
          </cell>
          <cell r="P4868">
            <v>22990</v>
          </cell>
          <cell r="T4868" t="str">
            <v>Bueno</v>
          </cell>
          <cell r="U4868" t="str">
            <v>Oster</v>
          </cell>
        </row>
        <row r="4869">
          <cell r="J4869" t="str">
            <v>NN-05-02-05-4861</v>
          </cell>
          <cell r="L4869" t="str">
            <v>NN-05-02-05-4861</v>
          </cell>
          <cell r="M4869" t="str">
            <v>EJEMPLO    SOLAMENTE</v>
          </cell>
          <cell r="O4869" t="str">
            <v>EQUIPOS DE SEGURIDAD EN ARRIENDO</v>
          </cell>
          <cell r="P4869">
            <v>1000</v>
          </cell>
          <cell r="T4869" t="str">
            <v>Bueno</v>
          </cell>
          <cell r="U4869" t="str">
            <v>HP</v>
          </cell>
        </row>
        <row r="4870">
          <cell r="J4870" t="str">
            <v>CC-05-02-05-4862</v>
          </cell>
          <cell r="L4870" t="str">
            <v>CC-05-02-05-4862</v>
          </cell>
          <cell r="M4870" t="str">
            <v>EJEMPLO    SOLAMENTE</v>
          </cell>
          <cell r="O4870" t="str">
            <v>EQUIPOS DE SEGURIDAD EN COMODATO</v>
          </cell>
          <cell r="P4870">
            <v>1000</v>
          </cell>
          <cell r="T4870" t="str">
            <v>Bueno</v>
          </cell>
          <cell r="U4870" t="str">
            <v>HP</v>
          </cell>
        </row>
        <row r="4871">
          <cell r="J4871" t="str">
            <v>FN-05-02-05-4863</v>
          </cell>
          <cell r="L4871" t="str">
            <v>FN-05-02-05-4863</v>
          </cell>
          <cell r="M4871" t="str">
            <v>EJEMPLO    SOLAMENTE</v>
          </cell>
          <cell r="O4871" t="str">
            <v>EQUIPOS DE SEGURIDAD FUNGIBLE / NOMINABLE</v>
          </cell>
          <cell r="P4871">
            <v>1000</v>
          </cell>
          <cell r="T4871" t="str">
            <v>Bueno</v>
          </cell>
          <cell r="U4871" t="str">
            <v>HP</v>
          </cell>
        </row>
        <row r="4872">
          <cell r="J4872" t="str">
            <v>42-05-02-01-4864</v>
          </cell>
          <cell r="L4872" t="str">
            <v>42-05-02-01-4864</v>
          </cell>
          <cell r="M4872" t="str">
            <v>Incubadora de Transporte Marca Air Vac Serie AKHM00029 Nº Inventario (Vilcun) 6-281</v>
          </cell>
          <cell r="O4872" t="str">
            <v>EQUIPOS CLINICOS</v>
          </cell>
          <cell r="P4872">
            <v>200000</v>
          </cell>
          <cell r="T4872" t="str">
            <v>Bueno</v>
          </cell>
          <cell r="U4872" t="str">
            <v>Air-Vac</v>
          </cell>
        </row>
        <row r="4873">
          <cell r="J4873" t="str">
            <v>42-05-02-01-4865</v>
          </cell>
          <cell r="L4873" t="str">
            <v>42-05-02-01-4865</v>
          </cell>
          <cell r="M4873" t="str">
            <v>Regulador con tuerca / Flujometro Cupula Acrilica - Nº 0001</v>
          </cell>
          <cell r="O4873" t="str">
            <v>EQUIPOS CLINICOS</v>
          </cell>
          <cell r="P4873">
            <v>33320</v>
          </cell>
          <cell r="T4873" t="str">
            <v>Bueno</v>
          </cell>
          <cell r="U4873" t="str">
            <v>E-REGTCA</v>
          </cell>
        </row>
        <row r="4874">
          <cell r="J4874" t="str">
            <v>42-05-02-01-4866</v>
          </cell>
          <cell r="L4874" t="str">
            <v>42-05-02-01-4866</v>
          </cell>
          <cell r="M4874" t="str">
            <v>Regulador con tuerca / Flujometro Cupula Acrilica - Nº 0002</v>
          </cell>
          <cell r="O4874" t="str">
            <v>EQUIPOS CLINICOS</v>
          </cell>
          <cell r="P4874">
            <v>33320</v>
          </cell>
          <cell r="T4874" t="str">
            <v>Bueno</v>
          </cell>
          <cell r="U4874" t="str">
            <v>E-REGTCA</v>
          </cell>
        </row>
        <row r="4875">
          <cell r="J4875" t="str">
            <v>42-05-02-01-4867</v>
          </cell>
          <cell r="L4875" t="str">
            <v>42-05-02-01-4867</v>
          </cell>
          <cell r="M4875" t="str">
            <v>Regulador con tuerca / Flujometro Cupula Acrilica - Nº 0003</v>
          </cell>
          <cell r="O4875" t="str">
            <v>EQUIPOS CLINICOS</v>
          </cell>
          <cell r="P4875">
            <v>33320</v>
          </cell>
          <cell r="T4875" t="str">
            <v>Bueno</v>
          </cell>
          <cell r="U4875" t="str">
            <v>E-REGTCA</v>
          </cell>
        </row>
        <row r="4876">
          <cell r="J4876" t="str">
            <v>42-05-02-01-4868</v>
          </cell>
          <cell r="L4876" t="str">
            <v>42-05-02-01-4868</v>
          </cell>
          <cell r="M4876" t="str">
            <v>Regulador con tuerca / Flujometro Cupula Acrilica - Nº 0004</v>
          </cell>
          <cell r="O4876" t="str">
            <v>EQUIPOS CLINICOS</v>
          </cell>
          <cell r="P4876">
            <v>33320</v>
          </cell>
          <cell r="T4876" t="str">
            <v>Bueno</v>
          </cell>
          <cell r="U4876" t="str">
            <v>E-REGTCA</v>
          </cell>
        </row>
        <row r="4877">
          <cell r="J4877" t="str">
            <v>42-05-02-01-4869</v>
          </cell>
          <cell r="L4877" t="str">
            <v>42-05-02-01-4869</v>
          </cell>
          <cell r="M4877" t="str">
            <v>Regulador con tuerca / Flujometro Cupula Acrilica - Nº 0005</v>
          </cell>
          <cell r="O4877" t="str">
            <v>EQUIPOS CLINICOS</v>
          </cell>
          <cell r="P4877">
            <v>33320</v>
          </cell>
          <cell r="T4877" t="str">
            <v>Bueno</v>
          </cell>
          <cell r="U4877" t="str">
            <v>E-REGTCA</v>
          </cell>
        </row>
        <row r="4878">
          <cell r="J4878" t="str">
            <v>NN-06-01-00-4870</v>
          </cell>
          <cell r="L4878" t="str">
            <v>NN-06-01-00-4870</v>
          </cell>
          <cell r="M4878" t="str">
            <v>PC ALL IN ONE Marca Olidata SN: OA0012U130400721 Mod: Alicon A125 1.2 8RMA Proc3.30GHZ HHDD300GB</v>
          </cell>
          <cell r="O4878" t="str">
            <v>EQUIPOS COMPUTACIONALES Y PERIFÉRICOS EN ARRIENDO</v>
          </cell>
          <cell r="P4878">
            <v>300000</v>
          </cell>
          <cell r="T4878" t="str">
            <v>Bueno</v>
          </cell>
          <cell r="U4878" t="str">
            <v>Olidata</v>
          </cell>
        </row>
        <row r="4879">
          <cell r="J4879" t="str">
            <v>NN-06-01-00-4871</v>
          </cell>
          <cell r="L4879" t="str">
            <v>NN-06-01-00-4871</v>
          </cell>
          <cell r="M4879" t="str">
            <v>Mouse Scroll Laser Convencional Olidata M375</v>
          </cell>
          <cell r="O4879" t="str">
            <v>EQUIPOS COMPUTACIONALES Y PERIFÉRICOS EN ARRIENDO</v>
          </cell>
          <cell r="P4879">
            <v>5000</v>
          </cell>
          <cell r="T4879" t="str">
            <v>Bueno</v>
          </cell>
          <cell r="U4879" t="str">
            <v>Olidata</v>
          </cell>
        </row>
        <row r="4880">
          <cell r="J4880" t="str">
            <v>NN-06-01-00-4872</v>
          </cell>
          <cell r="L4880" t="str">
            <v>NN-06-01-00-4872</v>
          </cell>
          <cell r="M4880" t="str">
            <v>Teclado Internet Convencional Olidata OM - 02</v>
          </cell>
          <cell r="O4880" t="str">
            <v>EQUIPOS COMPUTACIONALES Y PERIFÉRICOS EN ARRIENDO</v>
          </cell>
          <cell r="P4880">
            <v>5000</v>
          </cell>
          <cell r="T4880" t="str">
            <v>Bueno</v>
          </cell>
          <cell r="U4880" t="str">
            <v>Olidata</v>
          </cell>
        </row>
        <row r="4881">
          <cell r="J4881" t="str">
            <v>42-04-07-00-4873</v>
          </cell>
          <cell r="L4881" t="str">
            <v>42-04-07-00-4873</v>
          </cell>
          <cell r="M4881" t="str">
            <v>Sala de Baño completa + Porta Confort</v>
          </cell>
          <cell r="O4881" t="str">
            <v>OTROS</v>
          </cell>
          <cell r="P4881">
            <v>25000</v>
          </cell>
          <cell r="T4881" t="str">
            <v>Bueno</v>
          </cell>
          <cell r="U4881" t="str">
            <v>N/T</v>
          </cell>
        </row>
        <row r="4882">
          <cell r="J4882" t="str">
            <v>42-04-07-00-4874</v>
          </cell>
          <cell r="L4882" t="str">
            <v>42-04-07-00-4874</v>
          </cell>
          <cell r="M4882" t="str">
            <v>Escabel Mixto Negro</v>
          </cell>
          <cell r="O4882" t="str">
            <v>OTROS</v>
          </cell>
          <cell r="P4882">
            <v>7000</v>
          </cell>
          <cell r="T4882" t="str">
            <v>Bueno</v>
          </cell>
          <cell r="U4882" t="str">
            <v>N/T</v>
          </cell>
        </row>
        <row r="4883">
          <cell r="J4883" t="str">
            <v>42-04-07-00-4875</v>
          </cell>
          <cell r="L4883" t="str">
            <v>42-04-07-00-4875</v>
          </cell>
          <cell r="M4883" t="str">
            <v>Lavamanos + Pedestal Losa Blanco + Llave Convinacion</v>
          </cell>
          <cell r="O4883" t="str">
            <v>OTROS</v>
          </cell>
          <cell r="P4883">
            <v>20000</v>
          </cell>
          <cell r="T4883" t="str">
            <v>Bueno</v>
          </cell>
          <cell r="U4883" t="str">
            <v>N/T</v>
          </cell>
        </row>
        <row r="4884">
          <cell r="J4884" t="str">
            <v>42-04-07-00-4876</v>
          </cell>
          <cell r="L4884" t="str">
            <v>42-04-07-00-4876</v>
          </cell>
          <cell r="M4884" t="str">
            <v>Porta Toallas Papel TORK</v>
          </cell>
          <cell r="O4884" t="str">
            <v>OTROS</v>
          </cell>
          <cell r="P4884">
            <v>16000</v>
          </cell>
          <cell r="T4884" t="str">
            <v>Bueno</v>
          </cell>
          <cell r="U4884" t="str">
            <v>Tork</v>
          </cell>
        </row>
        <row r="4885">
          <cell r="J4885" t="str">
            <v>42-04-07-00-4877</v>
          </cell>
          <cell r="L4885" t="str">
            <v>42-04-07-00-4877</v>
          </cell>
          <cell r="M4885" t="str">
            <v>Porta Confort Blanco Loza</v>
          </cell>
          <cell r="O4885" t="str">
            <v>OTROS</v>
          </cell>
          <cell r="P4885">
            <v>4000</v>
          </cell>
          <cell r="T4885" t="str">
            <v>Bueno</v>
          </cell>
          <cell r="U4885" t="str">
            <v>N/T</v>
          </cell>
        </row>
        <row r="4886">
          <cell r="J4886" t="str">
            <v>42-04-07-00-4878</v>
          </cell>
          <cell r="L4886" t="str">
            <v>42-04-07-00-4878</v>
          </cell>
          <cell r="M4886" t="str">
            <v>Porta Jabon Blanco Loza</v>
          </cell>
          <cell r="O4886" t="str">
            <v>OTROS</v>
          </cell>
          <cell r="P4886">
            <v>4000</v>
          </cell>
          <cell r="T4886" t="str">
            <v>Bueno</v>
          </cell>
          <cell r="U4886" t="str">
            <v>N/T</v>
          </cell>
        </row>
        <row r="4887">
          <cell r="J4887" t="str">
            <v>42-04-07-00-4879</v>
          </cell>
          <cell r="L4887" t="str">
            <v>42-04-07-00-4879</v>
          </cell>
          <cell r="M4887" t="str">
            <v>Dispensador Jabon Plastico Blanco C/Gris Tork</v>
          </cell>
          <cell r="O4887" t="str">
            <v>OTROS</v>
          </cell>
          <cell r="P4887">
            <v>7000</v>
          </cell>
          <cell r="T4887" t="str">
            <v>Bueno</v>
          </cell>
          <cell r="U4887" t="str">
            <v>Tork</v>
          </cell>
        </row>
        <row r="4888">
          <cell r="J4888" t="str">
            <v>42-04-04-00-4880</v>
          </cell>
          <cell r="L4888" t="str">
            <v>42-04-04-00-4880</v>
          </cell>
          <cell r="M4888" t="str">
            <v xml:space="preserve">Mueble Melamina Blanco 2 Cajones + 2 Puertas </v>
          </cell>
          <cell r="O4888" t="str">
            <v>MUEBLES DE COCINA</v>
          </cell>
          <cell r="P4888">
            <v>25000</v>
          </cell>
          <cell r="T4888" t="str">
            <v>Bueno</v>
          </cell>
          <cell r="U4888" t="str">
            <v>N/T</v>
          </cell>
        </row>
        <row r="4889">
          <cell r="J4889" t="str">
            <v>42-04-07-00-4881</v>
          </cell>
          <cell r="L4889" t="str">
            <v>42-04-07-00-4881</v>
          </cell>
          <cell r="M4889" t="str">
            <v>Porta Toalla Blanco (Toalla Tela)</v>
          </cell>
          <cell r="O4889" t="str">
            <v>OTROS</v>
          </cell>
          <cell r="P4889">
            <v>4000</v>
          </cell>
          <cell r="T4889" t="str">
            <v>Bueno</v>
          </cell>
          <cell r="U4889" t="str">
            <v>N/T</v>
          </cell>
        </row>
        <row r="4890">
          <cell r="J4890" t="str">
            <v>42-05-01-01-4882</v>
          </cell>
          <cell r="L4890" t="str">
            <v>42-05-01-01-4882</v>
          </cell>
          <cell r="M4890" t="str">
            <v>Guillotina Corta Papel Grande - Gris / Azul</v>
          </cell>
          <cell r="O4890" t="str">
            <v>EQUIPO DE OFICINA</v>
          </cell>
          <cell r="P4890">
            <v>15000</v>
          </cell>
          <cell r="T4890" t="str">
            <v>Bueno</v>
          </cell>
          <cell r="U4890" t="str">
            <v>N/T</v>
          </cell>
        </row>
        <row r="4891">
          <cell r="J4891" t="str">
            <v>42-05-02-05-4883</v>
          </cell>
          <cell r="L4891" t="str">
            <v>42-05-02-05-4883</v>
          </cell>
          <cell r="M4891" t="str">
            <v>Extintor CO2 Tipo B C 4 Litros Rojo + Bocina Distribucion</v>
          </cell>
          <cell r="O4891" t="str">
            <v>EQUIPOS DE SEGURIDAD</v>
          </cell>
          <cell r="P4891">
            <v>25000</v>
          </cell>
          <cell r="T4891" t="str">
            <v>Bueno</v>
          </cell>
          <cell r="U4891" t="str">
            <v>N/T</v>
          </cell>
        </row>
        <row r="4892">
          <cell r="J4892" t="str">
            <v>42-05-02-01-4884</v>
          </cell>
          <cell r="L4892" t="str">
            <v>42-05-02-01-4884</v>
          </cell>
          <cell r="M4892" t="str">
            <v>Ultrasonido Dental Cod 3203000159 Turbina Chile</v>
          </cell>
          <cell r="O4892" t="str">
            <v>EQUIPOS CLINICOS</v>
          </cell>
          <cell r="P4892">
            <v>237988.1</v>
          </cell>
          <cell r="T4892" t="str">
            <v>Bueno</v>
          </cell>
          <cell r="U4892" t="str">
            <v>N/T</v>
          </cell>
        </row>
        <row r="4893">
          <cell r="J4893" t="str">
            <v>42-05-02-01-4885</v>
          </cell>
          <cell r="L4893" t="str">
            <v>42-05-02-01-4885</v>
          </cell>
          <cell r="M4893" t="str">
            <v>Ultrasonido Dental Cod 3203000159 Turbina Chile</v>
          </cell>
          <cell r="O4893" t="str">
            <v>EQUIPOS CLINICOS</v>
          </cell>
          <cell r="P4893">
            <v>237988.1</v>
          </cell>
          <cell r="T4893" t="str">
            <v>Bueno</v>
          </cell>
          <cell r="U4893" t="str">
            <v>N/T</v>
          </cell>
        </row>
        <row r="4894">
          <cell r="J4894" t="str">
            <v>42-04-02-00-4886</v>
          </cell>
          <cell r="L4894" t="str">
            <v>42-04-02-00-4886</v>
          </cell>
          <cell r="M4894" t="str">
            <v>Silla Parvulo  73x73x55 Roja (1)</v>
          </cell>
          <cell r="O4894" t="str">
            <v>SILLAS</v>
          </cell>
          <cell r="P4894">
            <v>7735</v>
          </cell>
          <cell r="T4894" t="str">
            <v>Bueno</v>
          </cell>
          <cell r="U4894" t="str">
            <v>N/T</v>
          </cell>
        </row>
        <row r="4895">
          <cell r="J4895" t="str">
            <v>42-04-02-00-4887</v>
          </cell>
          <cell r="L4895" t="str">
            <v>42-04-02-00-4887</v>
          </cell>
          <cell r="M4895" t="str">
            <v>Silla Parvulo  73x73x55 Roja (2)</v>
          </cell>
          <cell r="O4895" t="str">
            <v>SILLAS</v>
          </cell>
          <cell r="P4895">
            <v>7735</v>
          </cell>
          <cell r="T4895" t="str">
            <v>Bueno</v>
          </cell>
          <cell r="U4895" t="str">
            <v>N/T</v>
          </cell>
        </row>
        <row r="4896">
          <cell r="J4896" t="str">
            <v>42-04-02-00-4888</v>
          </cell>
          <cell r="L4896" t="str">
            <v>42-04-02-00-4888</v>
          </cell>
          <cell r="M4896" t="str">
            <v>Silla Parvulo  73x73x55 Roja (3)</v>
          </cell>
          <cell r="O4896" t="str">
            <v>SILLAS</v>
          </cell>
          <cell r="P4896">
            <v>7735</v>
          </cell>
          <cell r="T4896" t="str">
            <v>Bueno</v>
          </cell>
          <cell r="U4896" t="str">
            <v>N/T</v>
          </cell>
        </row>
        <row r="4897">
          <cell r="J4897" t="str">
            <v>42-04-02-00-4889</v>
          </cell>
          <cell r="L4897" t="str">
            <v>42-04-02-00-4889</v>
          </cell>
          <cell r="M4897" t="str">
            <v>Silla Parvulo  73x73x55 Roja (4)</v>
          </cell>
          <cell r="O4897" t="str">
            <v>SILLAS</v>
          </cell>
          <cell r="P4897">
            <v>7735</v>
          </cell>
          <cell r="T4897" t="str">
            <v>Bueno</v>
          </cell>
          <cell r="U4897" t="str">
            <v>N/T</v>
          </cell>
        </row>
        <row r="4898">
          <cell r="J4898" t="str">
            <v>42-04-02-00-4890</v>
          </cell>
          <cell r="L4898" t="str">
            <v>42-04-02-00-4890</v>
          </cell>
          <cell r="M4898" t="str">
            <v>Silla Parvulo  73x73x55 Amarilla (1)</v>
          </cell>
          <cell r="O4898" t="str">
            <v>SILLAS</v>
          </cell>
          <cell r="P4898">
            <v>7735</v>
          </cell>
          <cell r="T4898" t="str">
            <v>Bueno</v>
          </cell>
          <cell r="U4898" t="str">
            <v>N/T</v>
          </cell>
        </row>
        <row r="4899">
          <cell r="J4899" t="str">
            <v>42-04-02-00-4891</v>
          </cell>
          <cell r="L4899" t="str">
            <v>42-04-02-00-4891</v>
          </cell>
          <cell r="M4899" t="str">
            <v>Silla Parvulo  73x73x55 Amarilla (2)</v>
          </cell>
          <cell r="O4899" t="str">
            <v>SILLAS</v>
          </cell>
          <cell r="P4899">
            <v>7735</v>
          </cell>
          <cell r="T4899" t="str">
            <v>Bueno</v>
          </cell>
          <cell r="U4899" t="str">
            <v>N/T</v>
          </cell>
        </row>
        <row r="4900">
          <cell r="J4900" t="str">
            <v>42-04-02-00-4892</v>
          </cell>
          <cell r="L4900" t="str">
            <v>42-04-02-00-4892</v>
          </cell>
          <cell r="M4900" t="str">
            <v>Silla Parvulo  73x73x55 Amarilla (3)</v>
          </cell>
          <cell r="O4900" t="str">
            <v>SILLAS</v>
          </cell>
          <cell r="P4900">
            <v>7735</v>
          </cell>
          <cell r="T4900" t="str">
            <v>Bueno</v>
          </cell>
          <cell r="U4900" t="str">
            <v>N/T</v>
          </cell>
        </row>
        <row r="4901">
          <cell r="J4901" t="str">
            <v>42-04-02-00-4893</v>
          </cell>
          <cell r="L4901" t="str">
            <v>42-04-02-00-4893</v>
          </cell>
          <cell r="M4901" t="str">
            <v>Silla Parvulo  73x73x55 Amarilla (4)</v>
          </cell>
          <cell r="O4901" t="str">
            <v>SILLAS</v>
          </cell>
          <cell r="P4901">
            <v>7735</v>
          </cell>
          <cell r="T4901" t="str">
            <v>Bueno</v>
          </cell>
          <cell r="U4901" t="str">
            <v>N/T</v>
          </cell>
        </row>
        <row r="4902">
          <cell r="J4902" t="str">
            <v>42-04-02-00-4894</v>
          </cell>
          <cell r="L4902" t="str">
            <v>42-04-02-00-4894</v>
          </cell>
          <cell r="M4902" t="str">
            <v>Silla Parvulo  73x73x55 Verde  (1)</v>
          </cell>
          <cell r="O4902" t="str">
            <v>SILLAS</v>
          </cell>
          <cell r="P4902">
            <v>7735</v>
          </cell>
          <cell r="T4902" t="str">
            <v>Bueno</v>
          </cell>
          <cell r="U4902" t="str">
            <v>N/T</v>
          </cell>
        </row>
        <row r="4903">
          <cell r="J4903" t="str">
            <v>42-04-02-00-4895</v>
          </cell>
          <cell r="L4903" t="str">
            <v>42-04-02-00-4895</v>
          </cell>
          <cell r="M4903" t="str">
            <v>Silla Parvulo  73x73x55 Verde  (2)</v>
          </cell>
          <cell r="O4903" t="str">
            <v>SILLAS</v>
          </cell>
          <cell r="P4903">
            <v>7735</v>
          </cell>
          <cell r="T4903" t="str">
            <v>Bueno</v>
          </cell>
          <cell r="U4903" t="str">
            <v>N/T</v>
          </cell>
        </row>
        <row r="4904">
          <cell r="J4904" t="str">
            <v>42-04-02-00-4896</v>
          </cell>
          <cell r="L4904" t="str">
            <v>42-04-02-00-4896</v>
          </cell>
          <cell r="M4904" t="str">
            <v>Silla Parvulo  73x73x55 Verde  (3)</v>
          </cell>
          <cell r="O4904" t="str">
            <v>SILLAS</v>
          </cell>
          <cell r="P4904">
            <v>7735</v>
          </cell>
          <cell r="T4904" t="str">
            <v>Bueno</v>
          </cell>
          <cell r="U4904" t="str">
            <v>N/T</v>
          </cell>
        </row>
        <row r="4905">
          <cell r="J4905" t="str">
            <v>42-04-02-00-4897</v>
          </cell>
          <cell r="L4905" t="str">
            <v>42-04-02-00-4897</v>
          </cell>
          <cell r="M4905" t="str">
            <v>Silla Parvulo  73x73x55 Verde  (4)</v>
          </cell>
          <cell r="O4905" t="str">
            <v>SILLAS</v>
          </cell>
          <cell r="P4905">
            <v>7735</v>
          </cell>
          <cell r="T4905" t="str">
            <v>Bueno</v>
          </cell>
          <cell r="U4905" t="str">
            <v>N/T</v>
          </cell>
        </row>
        <row r="4906">
          <cell r="J4906" t="str">
            <v>42-04-01-00-4898</v>
          </cell>
          <cell r="L4906" t="str">
            <v>42-04-01-00-4898</v>
          </cell>
          <cell r="M4906" t="str">
            <v>Mesa Parvulo 56x24 Roja</v>
          </cell>
          <cell r="O4906" t="str">
            <v>MESAS</v>
          </cell>
          <cell r="P4906">
            <v>22610</v>
          </cell>
          <cell r="T4906" t="str">
            <v>Bueno</v>
          </cell>
          <cell r="U4906" t="str">
            <v>N/T</v>
          </cell>
        </row>
        <row r="4907">
          <cell r="J4907" t="str">
            <v>42-04-01-00-4899</v>
          </cell>
          <cell r="L4907" t="str">
            <v>42-04-01-00-4899</v>
          </cell>
          <cell r="M4907" t="str">
            <v>Mesa Parvulo 56x24 Amarilla</v>
          </cell>
          <cell r="O4907" t="str">
            <v>MESAS</v>
          </cell>
          <cell r="P4907">
            <v>22610</v>
          </cell>
          <cell r="T4907" t="str">
            <v>Bueno</v>
          </cell>
          <cell r="U4907" t="str">
            <v>N/T</v>
          </cell>
        </row>
        <row r="4908">
          <cell r="J4908" t="str">
            <v>42-04-01-00-4900</v>
          </cell>
          <cell r="L4908" t="str">
            <v>42-04-01-00-4900</v>
          </cell>
          <cell r="M4908" t="str">
            <v>Mesa Parvulo 56x24 Verde</v>
          </cell>
          <cell r="O4908" t="str">
            <v>MESAS</v>
          </cell>
          <cell r="P4908">
            <v>22610</v>
          </cell>
          <cell r="T4908" t="str">
            <v>Bueno</v>
          </cell>
          <cell r="U4908" t="str">
            <v>N/T</v>
          </cell>
        </row>
        <row r="4909">
          <cell r="J4909" t="str">
            <v>42-04-06-00-4901</v>
          </cell>
          <cell r="L4909" t="str">
            <v>42-04-06-00-4901</v>
          </cell>
          <cell r="M4909" t="str">
            <v>Biblioteca Archivero 140 CMS Base y Modulo Melamina Cerezo/Negro 18m/m Art. 1288</v>
          </cell>
          <cell r="O4909" t="str">
            <v>REPISA</v>
          </cell>
          <cell r="P4909">
            <v>199500</v>
          </cell>
          <cell r="T4909" t="str">
            <v>Bueno</v>
          </cell>
          <cell r="U4909" t="str">
            <v>N/T</v>
          </cell>
        </row>
        <row r="4910">
          <cell r="J4910" t="str">
            <v>42-06-01-00-4902</v>
          </cell>
          <cell r="L4910" t="str">
            <v>42-06-01-00-4902</v>
          </cell>
          <cell r="M4910" t="str">
            <v xml:space="preserve">Epson Power W11 - Proyector LCD - 2600 ANSI Lumens - WXGA 1280x800 </v>
          </cell>
          <cell r="O4910" t="str">
            <v>EQUIPOS COMPUTACIONALES Y PERIFÉRICOS</v>
          </cell>
          <cell r="P4910">
            <v>313721</v>
          </cell>
          <cell r="T4910" t="str">
            <v>Bueno</v>
          </cell>
          <cell r="U4910" t="str">
            <v>Epson</v>
          </cell>
        </row>
        <row r="4911">
          <cell r="J4911" t="str">
            <v>42-04-07-00-4903</v>
          </cell>
          <cell r="L4911" t="str">
            <v>42-04-07-00-4903</v>
          </cell>
          <cell r="M4911" t="str">
            <v>Soporte Generico para proyector tipo Canastillo SKU20923</v>
          </cell>
          <cell r="O4911" t="str">
            <v>OTROS</v>
          </cell>
          <cell r="P4911">
            <v>12898</v>
          </cell>
          <cell r="T4911" t="str">
            <v>Bueno</v>
          </cell>
          <cell r="U4911" t="str">
            <v>N/T</v>
          </cell>
        </row>
        <row r="4912">
          <cell r="J4912" t="str">
            <v>42-05-02-01-4904</v>
          </cell>
          <cell r="L4912" t="str">
            <v>42-05-02-01-4904</v>
          </cell>
          <cell r="M4912" t="str">
            <v>Microsedimentador Automatico, MICROSED 10 CANALES</v>
          </cell>
          <cell r="O4912" t="str">
            <v>EQUIPOS CLINICOS</v>
          </cell>
          <cell r="P4912">
            <v>684250</v>
          </cell>
          <cell r="T4912" t="str">
            <v>Bueno</v>
          </cell>
          <cell r="U4912" t="str">
            <v>MICROSED</v>
          </cell>
        </row>
        <row r="4913">
          <cell r="J4913" t="str">
            <v>NN-06-01-00-4905</v>
          </cell>
          <cell r="L4913" t="str">
            <v>NN-06-01-00-4905</v>
          </cell>
          <cell r="M4913" t="str">
            <v>Impresora Kyocera KM-2810 ID SEREQ *MBQ0225346*</v>
          </cell>
          <cell r="O4913" t="str">
            <v>EQUIPOS COMPUTACIONALES Y PERIFÉRICOS EN ARRIENDO</v>
          </cell>
          <cell r="P4913">
            <v>280000</v>
          </cell>
          <cell r="T4913" t="str">
            <v>Bueno</v>
          </cell>
          <cell r="U4913" t="str">
            <v>Kyocera</v>
          </cell>
        </row>
        <row r="4914">
          <cell r="J4914" t="str">
            <v>42-05-01-01-4906</v>
          </cell>
          <cell r="L4914" t="str">
            <v>42-05-01-01-4906</v>
          </cell>
          <cell r="M4914" t="str">
            <v xml:space="preserve">Sistema de Audio Sony MHC-ESX9 </v>
          </cell>
          <cell r="O4914" t="str">
            <v>EQUIPO DE OFICINA</v>
          </cell>
          <cell r="P4914">
            <v>130513</v>
          </cell>
          <cell r="T4914" t="str">
            <v>Bueno</v>
          </cell>
          <cell r="U4914" t="str">
            <v>Sony</v>
          </cell>
        </row>
        <row r="4915">
          <cell r="J4915" t="str">
            <v>42-05-02-01-4907</v>
          </cell>
          <cell r="L4915" t="str">
            <v>42-05-02-01-4907</v>
          </cell>
          <cell r="M4915" t="str">
            <v>Oximetro De Pulso De Dedo P-100 MOD P 100</v>
          </cell>
          <cell r="O4915" t="str">
            <v>EQUIPOS CLINICOS</v>
          </cell>
          <cell r="P4915">
            <v>38080</v>
          </cell>
          <cell r="T4915" t="str">
            <v>Bueno</v>
          </cell>
          <cell r="U4915" t="str">
            <v>N/T</v>
          </cell>
        </row>
        <row r="4916">
          <cell r="J4916" t="str">
            <v>42-04-03-00-4908</v>
          </cell>
          <cell r="K4916" t="str">
            <v>42-537</v>
          </cell>
          <cell r="L4916" t="str">
            <v>42-04-03-00-4908</v>
          </cell>
          <cell r="M4916" t="str">
            <v>Escritorio Madera / Metal Color Miel, 2 Cajones, Espacio Superior - 42-537</v>
          </cell>
          <cell r="O4916" t="str">
            <v>ESCRITORIOS</v>
          </cell>
          <cell r="P4916">
            <v>25000</v>
          </cell>
          <cell r="T4916" t="str">
            <v>Bueno</v>
          </cell>
          <cell r="U4916" t="str">
            <v>N/T</v>
          </cell>
        </row>
        <row r="4917">
          <cell r="J4917" t="str">
            <v>42-04-03-00-4909</v>
          </cell>
          <cell r="K4917" t="str">
            <v>42-1309</v>
          </cell>
          <cell r="L4917" t="str">
            <v>42-04-03-00-4909</v>
          </cell>
          <cell r="M4917" t="str">
            <v>Escritorio Madera / Metal Color Miel, 2 Cajones, Espacio Superior  - 42-1309</v>
          </cell>
          <cell r="O4917" t="str">
            <v>ESCRITORIOS</v>
          </cell>
          <cell r="P4917">
            <v>25000</v>
          </cell>
          <cell r="T4917" t="str">
            <v>Bueno</v>
          </cell>
          <cell r="U4917" t="str">
            <v>N/T</v>
          </cell>
        </row>
        <row r="4918">
          <cell r="J4918" t="str">
            <v>42-04-03-00-4910</v>
          </cell>
          <cell r="L4918" t="str">
            <v>42-04-03-00-4910</v>
          </cell>
          <cell r="M4918" t="str">
            <v xml:space="preserve">Escritorio Madera / Metal Color Miel, 2 Cajones, Espacio Superior </v>
          </cell>
          <cell r="O4918" t="str">
            <v>ESCRITORIOS</v>
          </cell>
          <cell r="P4918">
            <v>25000</v>
          </cell>
          <cell r="T4918" t="str">
            <v>Bueno</v>
          </cell>
          <cell r="U4918" t="str">
            <v>N/T</v>
          </cell>
        </row>
        <row r="4919">
          <cell r="J4919" t="str">
            <v>42-04-07-00-4911</v>
          </cell>
          <cell r="L4919" t="str">
            <v>42-04-07-00-4911</v>
          </cell>
          <cell r="M4919" t="str">
            <v>Lavaplatos Acero Inoxidable Normal</v>
          </cell>
          <cell r="O4919" t="str">
            <v>OTROS</v>
          </cell>
          <cell r="P4919">
            <v>15000</v>
          </cell>
          <cell r="T4919" t="str">
            <v>Regular</v>
          </cell>
          <cell r="U4919" t="str">
            <v>N/T</v>
          </cell>
        </row>
        <row r="4920">
          <cell r="J4920" t="str">
            <v>42-05-02-01-4912</v>
          </cell>
          <cell r="L4920" t="str">
            <v>42-05-02-01-4912</v>
          </cell>
          <cell r="M4920" t="str">
            <v>Cuna Blanca Metalica para Bebe</v>
          </cell>
          <cell r="O4920" t="str">
            <v>EQUIPOS CLINICOS</v>
          </cell>
          <cell r="P4920">
            <v>15000</v>
          </cell>
          <cell r="T4920" t="str">
            <v>Regular</v>
          </cell>
          <cell r="U4920" t="str">
            <v>N/T</v>
          </cell>
        </row>
        <row r="4921">
          <cell r="J4921" t="str">
            <v>42-04-07-00-4913</v>
          </cell>
          <cell r="L4921" t="str">
            <v>42-04-07-00-4913</v>
          </cell>
          <cell r="M4921" t="str">
            <v>Dispensador Papel Tork Blanco</v>
          </cell>
          <cell r="O4921" t="str">
            <v>OTROS</v>
          </cell>
          <cell r="P4921">
            <v>10000</v>
          </cell>
          <cell r="T4921" t="str">
            <v>Regular</v>
          </cell>
          <cell r="U4921" t="str">
            <v>N/T</v>
          </cell>
        </row>
        <row r="4922">
          <cell r="J4922" t="str">
            <v>42-05-02-06-4914</v>
          </cell>
          <cell r="L4922" t="str">
            <v>42-05-02-06-4914</v>
          </cell>
          <cell r="M4922" t="str">
            <v xml:space="preserve">Limpia Piso Chancho Manual </v>
          </cell>
          <cell r="O4922" t="str">
            <v>HERRAMIENTAS</v>
          </cell>
          <cell r="P4922">
            <v>5000</v>
          </cell>
          <cell r="T4922" t="str">
            <v>Regular</v>
          </cell>
          <cell r="U4922" t="str">
            <v>N/T</v>
          </cell>
        </row>
        <row r="4923">
          <cell r="J4923" t="str">
            <v>42-05-02-02-4915</v>
          </cell>
          <cell r="L4923" t="str">
            <v>42-05-02-02-4915</v>
          </cell>
          <cell r="M4923" t="str">
            <v xml:space="preserve">Cuchara Cocina Madera </v>
          </cell>
          <cell r="O4923" t="str">
            <v>EQUIPOS DE COCINA</v>
          </cell>
          <cell r="P4923">
            <v>1000</v>
          </cell>
          <cell r="T4923" t="str">
            <v>Regular</v>
          </cell>
          <cell r="U4923" t="str">
            <v>N/T</v>
          </cell>
        </row>
        <row r="4924">
          <cell r="J4924" t="str">
            <v>42-06-01-00-4916</v>
          </cell>
          <cell r="L4924" t="str">
            <v>42-06-01-00-4916</v>
          </cell>
          <cell r="M4924" t="str">
            <v>CPU Horizontal Blanca Dell Optiplex G1</v>
          </cell>
          <cell r="O4924" t="str">
            <v>EQUIPOS COMPUTACIONALES Y PERIFÉRICOS</v>
          </cell>
          <cell r="P4924">
            <v>25000</v>
          </cell>
          <cell r="T4924" t="str">
            <v>Regular</v>
          </cell>
          <cell r="U4924" t="str">
            <v>DELL</v>
          </cell>
        </row>
        <row r="4925">
          <cell r="J4925" t="str">
            <v>42-05-02-05-4917</v>
          </cell>
          <cell r="L4925" t="str">
            <v>42-05-02-05-4917</v>
          </cell>
          <cell r="M4925" t="str">
            <v>Rack Optimizador de Red o Instalacion Electrica Puerta de Vidrio Color Morado</v>
          </cell>
          <cell r="O4925" t="str">
            <v>EQUIPOS DE SEGURIDAD</v>
          </cell>
          <cell r="P4925">
            <v>15000</v>
          </cell>
          <cell r="T4925" t="str">
            <v>Regular</v>
          </cell>
          <cell r="U4925" t="str">
            <v>N/T</v>
          </cell>
        </row>
        <row r="4926">
          <cell r="J4926" t="str">
            <v>42-04-07-00-4918</v>
          </cell>
          <cell r="L4926" t="str">
            <v>42-04-07-00-4918</v>
          </cell>
          <cell r="M4926" t="str">
            <v xml:space="preserve">Parrilla Acero Inoxidable 50 x 120 CM Gris </v>
          </cell>
          <cell r="O4926" t="str">
            <v>OTROS</v>
          </cell>
          <cell r="P4926">
            <v>15000</v>
          </cell>
          <cell r="T4926" t="str">
            <v>Regular</v>
          </cell>
          <cell r="U4926" t="str">
            <v>N/T</v>
          </cell>
        </row>
        <row r="4927">
          <cell r="J4927" t="str">
            <v>42-05-02-01-4919</v>
          </cell>
          <cell r="L4927" t="str">
            <v>42-05-02-01-4919</v>
          </cell>
          <cell r="M4927" t="str">
            <v>Atomizr Blanco Electromedicalli</v>
          </cell>
          <cell r="O4927" t="str">
            <v>EQUIPOS CLINICOS</v>
          </cell>
          <cell r="P4927">
            <v>25000</v>
          </cell>
          <cell r="T4927" t="str">
            <v>Regular</v>
          </cell>
          <cell r="U4927" t="str">
            <v>N/T</v>
          </cell>
        </row>
        <row r="4928">
          <cell r="J4928" t="str">
            <v>42-05-02-01-4920</v>
          </cell>
          <cell r="L4928" t="str">
            <v>42-05-02-01-4920</v>
          </cell>
          <cell r="M4928" t="str">
            <v>Carro Porta Oxigeno Metalico Chico</v>
          </cell>
          <cell r="O4928" t="str">
            <v>EQUIPOS CLINICOS</v>
          </cell>
          <cell r="P4928">
            <v>10000</v>
          </cell>
          <cell r="T4928" t="str">
            <v>Regular</v>
          </cell>
          <cell r="U4928" t="str">
            <v>N/T</v>
          </cell>
        </row>
        <row r="4929">
          <cell r="J4929" t="str">
            <v>42-04-07-00-4921</v>
          </cell>
          <cell r="L4929" t="str">
            <v>42-04-07-00-4921</v>
          </cell>
          <cell r="M4929" t="str">
            <v>Caja Lata Gris Sin Puertas</v>
          </cell>
          <cell r="O4929" t="str">
            <v>OTROS</v>
          </cell>
          <cell r="P4929">
            <v>5000</v>
          </cell>
          <cell r="T4929" t="str">
            <v>Regular</v>
          </cell>
          <cell r="U4929" t="str">
            <v>N/T</v>
          </cell>
        </row>
        <row r="4930">
          <cell r="J4930" t="str">
            <v>42-04-07-00-4922</v>
          </cell>
          <cell r="L4930" t="str">
            <v>42-04-07-00-4922</v>
          </cell>
          <cell r="M4930" t="str">
            <v>Estructura Metalica Silla Chica</v>
          </cell>
          <cell r="O4930" t="str">
            <v>OTROS</v>
          </cell>
          <cell r="P4930">
            <v>1000</v>
          </cell>
          <cell r="T4930" t="str">
            <v>Regular</v>
          </cell>
          <cell r="U4930" t="str">
            <v>N/T</v>
          </cell>
        </row>
        <row r="4931">
          <cell r="J4931" t="str">
            <v>42-04-07-00-4923</v>
          </cell>
          <cell r="L4931" t="str">
            <v>42-04-07-00-4923</v>
          </cell>
          <cell r="M4931" t="str">
            <v>Silla Postrado Café Con Ruedas Aux. Maltes</v>
          </cell>
          <cell r="O4931" t="str">
            <v>OTROS</v>
          </cell>
          <cell r="P4931">
            <v>25000</v>
          </cell>
          <cell r="T4931" t="str">
            <v>Regular</v>
          </cell>
          <cell r="U4931" t="str">
            <v>N/T</v>
          </cell>
        </row>
        <row r="4932">
          <cell r="J4932" t="str">
            <v>42-05-02-01-4924</v>
          </cell>
          <cell r="L4932" t="str">
            <v>42-05-02-01-4924</v>
          </cell>
          <cell r="M4932" t="str">
            <v>Burrito con ruedas y frenos en Mando (Sin Ruedas)</v>
          </cell>
          <cell r="O4932" t="str">
            <v>EQUIPOS CLINICOS</v>
          </cell>
          <cell r="P4932">
            <v>10000</v>
          </cell>
          <cell r="T4932" t="str">
            <v>Regular</v>
          </cell>
          <cell r="U4932" t="str">
            <v>N/T</v>
          </cell>
        </row>
        <row r="4933">
          <cell r="J4933" t="str">
            <v>42-04-02-00-4925</v>
          </cell>
          <cell r="L4933" t="str">
            <v>42-04-02-00-4925</v>
          </cell>
          <cell r="M4933" t="str">
            <v>Silla Madera con asiento y Respaldo Tapizado Ecocuero Café</v>
          </cell>
          <cell r="O4933" t="str">
            <v>SILLAS</v>
          </cell>
          <cell r="P4933">
            <v>10000</v>
          </cell>
          <cell r="T4933" t="str">
            <v>Regular</v>
          </cell>
          <cell r="U4933" t="str">
            <v>N/T</v>
          </cell>
        </row>
        <row r="4934">
          <cell r="J4934" t="str">
            <v>42-04-07-00-4926</v>
          </cell>
          <cell r="L4934" t="str">
            <v>42-04-07-00-4926</v>
          </cell>
          <cell r="M4934" t="str">
            <v>Estructura Metalica Mesa Blanca - Medicina</v>
          </cell>
          <cell r="O4934" t="str">
            <v>OTROS</v>
          </cell>
          <cell r="P4934">
            <v>10000</v>
          </cell>
          <cell r="T4934" t="str">
            <v>Regular</v>
          </cell>
          <cell r="U4934" t="str">
            <v>N/T</v>
          </cell>
        </row>
        <row r="4935">
          <cell r="J4935" t="str">
            <v>42-05-01-01-4927</v>
          </cell>
          <cell r="L4935" t="str">
            <v>42-05-01-01-4927</v>
          </cell>
          <cell r="M4935" t="str">
            <v>Sistema Coneccion Tipo Router Telefonico 2033</v>
          </cell>
          <cell r="O4935" t="str">
            <v>EQUIPO DE OFICINA</v>
          </cell>
          <cell r="P4935">
            <v>3000</v>
          </cell>
          <cell r="T4935" t="str">
            <v>Regular</v>
          </cell>
          <cell r="U4935" t="str">
            <v>N/T</v>
          </cell>
        </row>
        <row r="4936">
          <cell r="J4936" t="str">
            <v>42-04-07-00-4928</v>
          </cell>
          <cell r="K4936" t="str">
            <v>42-968</v>
          </cell>
          <cell r="L4936" t="str">
            <v>42-04-07-00-4928</v>
          </cell>
          <cell r="M4936" t="str">
            <v>Tarjetero Marcajes de Reloj entrada Metalico</v>
          </cell>
          <cell r="O4936" t="str">
            <v>OTROS</v>
          </cell>
          <cell r="P4936">
            <v>10000</v>
          </cell>
          <cell r="T4936" t="str">
            <v>Regular</v>
          </cell>
          <cell r="U4936" t="str">
            <v>N/T</v>
          </cell>
        </row>
        <row r="4937">
          <cell r="J4937" t="str">
            <v>42-04-07-00-4929</v>
          </cell>
          <cell r="L4937" t="str">
            <v>42-04-07-00-4929</v>
          </cell>
          <cell r="M4937" t="str">
            <v>Mampara dos Puerta Aluminio Medio Cuerpo Vidriada 220 X 93</v>
          </cell>
          <cell r="O4937" t="str">
            <v>OTROS</v>
          </cell>
          <cell r="P4937">
            <v>100000</v>
          </cell>
          <cell r="T4937" t="str">
            <v>Regular</v>
          </cell>
          <cell r="U4937" t="str">
            <v>N/T</v>
          </cell>
        </row>
        <row r="4938">
          <cell r="J4938" t="str">
            <v>42-04-07-00-4930</v>
          </cell>
          <cell r="L4938" t="str">
            <v>42-04-07-00-4930</v>
          </cell>
          <cell r="M4938" t="str">
            <v>Mampara dos Puerta Aluminio Medio Cuerpo Vidriada 220 X 84</v>
          </cell>
          <cell r="O4938" t="str">
            <v>OTROS</v>
          </cell>
          <cell r="P4938">
            <v>100000</v>
          </cell>
          <cell r="T4938" t="str">
            <v>Regular</v>
          </cell>
          <cell r="U4938" t="str">
            <v>N/T</v>
          </cell>
        </row>
        <row r="4939">
          <cell r="J4939" t="str">
            <v>42-04-07-00-4931</v>
          </cell>
          <cell r="L4939" t="str">
            <v>42-04-07-00-4931</v>
          </cell>
          <cell r="M4939" t="str">
            <v>Porta Toallas Tork Blanco C/Gris Plastico</v>
          </cell>
          <cell r="O4939" t="str">
            <v>OTROS</v>
          </cell>
          <cell r="P4939">
            <v>10000</v>
          </cell>
          <cell r="T4939" t="str">
            <v>Regular</v>
          </cell>
          <cell r="U4939" t="str">
            <v>N/T</v>
          </cell>
        </row>
        <row r="4940">
          <cell r="J4940" t="str">
            <v>42-06-01-00-4932</v>
          </cell>
          <cell r="L4940" t="str">
            <v>42-06-01-00-4932</v>
          </cell>
          <cell r="M4940" t="str">
            <v>Teclados Convencional Color Blanco Mal Estado 42-1782</v>
          </cell>
          <cell r="O4940" t="str">
            <v>EQUIPOS COMPUTACIONALES Y PERIFÉRICOS</v>
          </cell>
          <cell r="P4940">
            <v>1000</v>
          </cell>
          <cell r="T4940" t="str">
            <v>Regular</v>
          </cell>
          <cell r="U4940" t="str">
            <v>N/T</v>
          </cell>
        </row>
        <row r="4941">
          <cell r="J4941" t="str">
            <v>42-06-01-00-4933</v>
          </cell>
          <cell r="L4941" t="str">
            <v>42-06-01-00-4933</v>
          </cell>
          <cell r="M4941" t="str">
            <v>Monitor Convencional HP Blanco de 15"</v>
          </cell>
          <cell r="O4941" t="str">
            <v>EQUIPOS COMPUTACIONALES Y PERIFÉRICOS</v>
          </cell>
          <cell r="P4941">
            <v>10000</v>
          </cell>
          <cell r="T4941" t="str">
            <v>Regular</v>
          </cell>
          <cell r="U4941" t="str">
            <v>N/T</v>
          </cell>
        </row>
        <row r="4942">
          <cell r="J4942" t="str">
            <v>42-06-01-00-4934</v>
          </cell>
          <cell r="L4942" t="str">
            <v>42-06-01-00-4934</v>
          </cell>
          <cell r="M4942" t="str">
            <v xml:space="preserve">CPU Horizontal Lanix </v>
          </cell>
          <cell r="O4942" t="str">
            <v>EQUIPOS COMPUTACIONALES Y PERIFÉRICOS</v>
          </cell>
          <cell r="P4942">
            <v>15000</v>
          </cell>
          <cell r="T4942" t="str">
            <v>Regular</v>
          </cell>
          <cell r="U4942" t="str">
            <v>N/T</v>
          </cell>
        </row>
        <row r="4943">
          <cell r="J4943" t="str">
            <v>42-06-01-00-4935</v>
          </cell>
          <cell r="L4943" t="str">
            <v>42-06-01-00-4935</v>
          </cell>
          <cell r="M4943" t="str">
            <v>CPU Intel Blanca Crecic</v>
          </cell>
          <cell r="O4943" t="str">
            <v>EQUIPOS COMPUTACIONALES Y PERIFÉRICOS</v>
          </cell>
          <cell r="P4943">
            <v>50000</v>
          </cell>
          <cell r="T4943" t="str">
            <v>Regular</v>
          </cell>
          <cell r="U4943" t="str">
            <v>N/T</v>
          </cell>
        </row>
        <row r="4944">
          <cell r="J4944" t="str">
            <v>42-06-01-00-4936</v>
          </cell>
          <cell r="L4944" t="str">
            <v>42-06-01-00-4936</v>
          </cell>
          <cell r="M4944" t="str">
            <v>CPU Component Pro CP. Blanca</v>
          </cell>
          <cell r="O4944" t="str">
            <v>EQUIPOS COMPUTACIONALES Y PERIFÉRICOS</v>
          </cell>
          <cell r="P4944">
            <v>50000</v>
          </cell>
          <cell r="T4944" t="str">
            <v>Regular</v>
          </cell>
          <cell r="U4944" t="str">
            <v>N/T</v>
          </cell>
        </row>
        <row r="4945">
          <cell r="J4945" t="str">
            <v>42-06-01-00-4937</v>
          </cell>
          <cell r="L4945" t="str">
            <v>42-06-01-00-4937</v>
          </cell>
          <cell r="M4945" t="str">
            <v>CPU Tecno 2000 Blanca</v>
          </cell>
          <cell r="O4945" t="str">
            <v>EQUIPOS COMPUTACIONALES Y PERIFÉRICOS</v>
          </cell>
          <cell r="P4945">
            <v>50000</v>
          </cell>
          <cell r="T4945" t="str">
            <v>Regular</v>
          </cell>
          <cell r="U4945" t="str">
            <v>N/T</v>
          </cell>
        </row>
        <row r="4946">
          <cell r="J4946" t="str">
            <v>42-06-01-00-4938</v>
          </cell>
          <cell r="L4946" t="str">
            <v>42-06-01-00-4938</v>
          </cell>
          <cell r="M4946" t="str">
            <v>CPU Generica Blanco 52X MAX</v>
          </cell>
          <cell r="O4946" t="str">
            <v>EQUIPOS COMPUTACIONALES Y PERIFÉRICOS</v>
          </cell>
          <cell r="P4946">
            <v>50000</v>
          </cell>
          <cell r="T4946" t="str">
            <v>Regular</v>
          </cell>
          <cell r="U4946" t="str">
            <v>N/T</v>
          </cell>
        </row>
        <row r="4947">
          <cell r="J4947" t="str">
            <v>42-06-01-00-4939</v>
          </cell>
          <cell r="L4947" t="str">
            <v>42-06-01-00-4939</v>
          </cell>
          <cell r="M4947" t="str">
            <v>Maquina de Escribir Olivetti ET 1250 MD Gris 3382</v>
          </cell>
          <cell r="O4947" t="str">
            <v>EQUIPOS COMPUTACIONALES Y PERIFÉRICOS</v>
          </cell>
          <cell r="P4947">
            <v>30000</v>
          </cell>
          <cell r="T4947" t="str">
            <v>Regular</v>
          </cell>
          <cell r="U4947" t="str">
            <v>Olivetti</v>
          </cell>
        </row>
        <row r="4948">
          <cell r="J4948" t="str">
            <v>42-06-01-00-4940</v>
          </cell>
          <cell r="L4948" t="str">
            <v>42-06-01-00-4940</v>
          </cell>
          <cell r="M4948" t="str">
            <v>Filtro Monitor Convencional 14 "</v>
          </cell>
          <cell r="O4948" t="str">
            <v>EQUIPOS COMPUTACIONALES Y PERIFÉRICOS</v>
          </cell>
          <cell r="P4948">
            <v>2000</v>
          </cell>
          <cell r="T4948" t="str">
            <v>Regular</v>
          </cell>
          <cell r="U4948" t="str">
            <v>N/T</v>
          </cell>
        </row>
        <row r="4949">
          <cell r="J4949" t="str">
            <v>42-06-01-00-4941</v>
          </cell>
          <cell r="K4949" t="str">
            <v>42-2704</v>
          </cell>
          <cell r="L4949" t="str">
            <v>42-06-01-00-4941</v>
          </cell>
          <cell r="M4949" t="str">
            <v>Teclado Negro Convencional IBM</v>
          </cell>
          <cell r="O4949" t="str">
            <v>EQUIPOS COMPUTACIONALES Y PERIFÉRICOS</v>
          </cell>
          <cell r="P4949">
            <v>1000</v>
          </cell>
          <cell r="T4949" t="str">
            <v>Regular</v>
          </cell>
          <cell r="U4949" t="str">
            <v>N/T</v>
          </cell>
        </row>
        <row r="4950">
          <cell r="J4950" t="str">
            <v>42-06-01-00-4942</v>
          </cell>
          <cell r="K4950" t="str">
            <v>42-2738</v>
          </cell>
          <cell r="L4950" t="str">
            <v>42-06-01-00-4942</v>
          </cell>
          <cell r="M4950" t="str">
            <v>UPS APC 1500</v>
          </cell>
          <cell r="O4950" t="str">
            <v>EQUIPOS COMPUTACIONALES Y PERIFÉRICOS</v>
          </cell>
          <cell r="P4950">
            <v>15000</v>
          </cell>
          <cell r="T4950" t="str">
            <v>Regular</v>
          </cell>
          <cell r="U4950" t="str">
            <v>N/T</v>
          </cell>
        </row>
        <row r="4951">
          <cell r="J4951" t="str">
            <v>42-06-01-00-4943</v>
          </cell>
          <cell r="K4951" t="str">
            <v>42-1911</v>
          </cell>
          <cell r="L4951" t="str">
            <v>42-06-01-00-4943</v>
          </cell>
          <cell r="M4951" t="str">
            <v>UPS KEBO  1000 M</v>
          </cell>
          <cell r="O4951" t="str">
            <v>EQUIPOS COMPUTACIONALES Y PERIFÉRICOS</v>
          </cell>
          <cell r="P4951">
            <v>15000</v>
          </cell>
          <cell r="T4951" t="str">
            <v>Regular</v>
          </cell>
          <cell r="U4951" t="str">
            <v>N/T</v>
          </cell>
        </row>
        <row r="4952">
          <cell r="J4952" t="str">
            <v>42-06-01-00-4944</v>
          </cell>
          <cell r="K4952" t="str">
            <v>42-2390</v>
          </cell>
          <cell r="L4952" t="str">
            <v>42-06-01-00-4944</v>
          </cell>
          <cell r="M4952" t="str">
            <v>UPS Opti UPS 1500 C</v>
          </cell>
          <cell r="O4952" t="str">
            <v>EQUIPOS COMPUTACIONALES Y PERIFÉRICOS</v>
          </cell>
          <cell r="P4952">
            <v>15000</v>
          </cell>
          <cell r="T4952" t="str">
            <v>Regular</v>
          </cell>
          <cell r="U4952" t="str">
            <v>N/T</v>
          </cell>
        </row>
        <row r="4953">
          <cell r="J4953" t="str">
            <v>42-05-02-02-4945</v>
          </cell>
          <cell r="K4953" t="str">
            <v>42-1357</v>
          </cell>
          <cell r="L4953" t="str">
            <v>42-05-02-02-4945</v>
          </cell>
          <cell r="M4953" t="str">
            <v>Microondas Sindelen Standard</v>
          </cell>
          <cell r="O4953" t="str">
            <v>EQUIPOS DE COCINA</v>
          </cell>
          <cell r="P4953">
            <v>15000</v>
          </cell>
          <cell r="T4953" t="str">
            <v>Regular</v>
          </cell>
          <cell r="U4953" t="str">
            <v>N/T</v>
          </cell>
        </row>
        <row r="4954">
          <cell r="J4954" t="str">
            <v>42-06-01-00-4946</v>
          </cell>
          <cell r="L4954" t="str">
            <v>42-06-01-00-4946</v>
          </cell>
          <cell r="M4954" t="str">
            <v>Teclado Generico Negro (M)</v>
          </cell>
          <cell r="O4954" t="str">
            <v>EQUIPOS COMPUTACIONALES Y PERIFÉRICOS</v>
          </cell>
          <cell r="P4954">
            <v>1000</v>
          </cell>
          <cell r="T4954" t="str">
            <v>Regular</v>
          </cell>
          <cell r="U4954" t="str">
            <v>N/T</v>
          </cell>
        </row>
        <row r="4955">
          <cell r="J4955" t="str">
            <v>42-04-07-00-4947</v>
          </cell>
          <cell r="L4955" t="str">
            <v>42-04-07-00-4947</v>
          </cell>
          <cell r="M4955" t="str">
            <v>Mampara dos Puerta Aluminio Medio Cuerpo Vidriada 220 X 118</v>
          </cell>
          <cell r="O4955" t="str">
            <v>OTROS</v>
          </cell>
          <cell r="P4955">
            <v>100000</v>
          </cell>
          <cell r="T4955" t="str">
            <v>Regular</v>
          </cell>
          <cell r="U4955" t="str">
            <v>N/T</v>
          </cell>
        </row>
        <row r="4956">
          <cell r="J4956" t="str">
            <v>42-04-07-00-4948</v>
          </cell>
          <cell r="L4956" t="str">
            <v>42-04-07-00-4948</v>
          </cell>
          <cell r="M4956" t="str">
            <v>Mampara dos Puerta Aluminio Medio Cuerpo Vidriada 220 X 80</v>
          </cell>
          <cell r="O4956" t="str">
            <v>OTROS</v>
          </cell>
          <cell r="P4956">
            <v>100000</v>
          </cell>
          <cell r="T4956" t="str">
            <v>Regular</v>
          </cell>
          <cell r="U4956" t="str">
            <v>N/T</v>
          </cell>
        </row>
        <row r="4957">
          <cell r="J4957" t="str">
            <v>42-04-07-00-4949</v>
          </cell>
          <cell r="L4957" t="str">
            <v>42-04-07-00-4949</v>
          </cell>
          <cell r="M4957" t="str">
            <v>Mampara dos Puerta Aluminio Medio Cuerpo Vidriada 220 X 84</v>
          </cell>
          <cell r="O4957" t="str">
            <v>OTROS</v>
          </cell>
          <cell r="P4957">
            <v>100000</v>
          </cell>
          <cell r="T4957" t="str">
            <v>Regular</v>
          </cell>
          <cell r="U4957" t="str">
            <v>N/T</v>
          </cell>
        </row>
        <row r="4958">
          <cell r="J4958" t="str">
            <v>42-04-07-00-4950</v>
          </cell>
          <cell r="L4958" t="str">
            <v>42-04-07-00-4950</v>
          </cell>
          <cell r="M4958" t="str">
            <v>Radiador Calefaccion Chico De Piso 75 x 50</v>
          </cell>
          <cell r="O4958" t="str">
            <v>OTROS</v>
          </cell>
          <cell r="P4958">
            <v>20000</v>
          </cell>
          <cell r="T4958" t="str">
            <v>Regular</v>
          </cell>
          <cell r="U4958" t="str">
            <v>N/T</v>
          </cell>
        </row>
        <row r="4959">
          <cell r="J4959" t="str">
            <v>42-04-07-00-4951</v>
          </cell>
          <cell r="L4959" t="str">
            <v>42-04-07-00-4951</v>
          </cell>
          <cell r="M4959" t="str">
            <v>Puerta Chica Con Vidrio / Alumino 60 x 150</v>
          </cell>
          <cell r="O4959" t="str">
            <v>OTROS</v>
          </cell>
          <cell r="P4959">
            <v>15000</v>
          </cell>
          <cell r="T4959" t="str">
            <v>Regular</v>
          </cell>
          <cell r="U4959" t="str">
            <v>N/T</v>
          </cell>
        </row>
        <row r="4960">
          <cell r="J4960" t="str">
            <v>42-04-07-00-4952</v>
          </cell>
          <cell r="L4960" t="str">
            <v>42-04-07-00-4952</v>
          </cell>
          <cell r="M4960" t="str">
            <v>Mampara dos Puerta Madera Medio Cuerpo Vidriada 220 X 67</v>
          </cell>
          <cell r="O4960" t="str">
            <v>OTROS</v>
          </cell>
          <cell r="P4960">
            <v>100000</v>
          </cell>
          <cell r="T4960" t="str">
            <v>Regular</v>
          </cell>
          <cell r="U4960" t="str">
            <v>N/T</v>
          </cell>
        </row>
        <row r="4961">
          <cell r="J4961" t="str">
            <v>42-04-07-00-4953</v>
          </cell>
          <cell r="L4961" t="str">
            <v>42-04-07-00-4953</v>
          </cell>
          <cell r="M4961" t="str">
            <v>Mampara dos Puerta Madera Medio Cuerpo Vidriada 240 X 78</v>
          </cell>
          <cell r="O4961" t="str">
            <v>OTROS</v>
          </cell>
          <cell r="P4961">
            <v>100000</v>
          </cell>
          <cell r="T4961" t="str">
            <v>Regular</v>
          </cell>
          <cell r="U4961" t="str">
            <v>N/T</v>
          </cell>
        </row>
        <row r="4962">
          <cell r="J4962" t="str">
            <v>42-04-07-00-4954</v>
          </cell>
          <cell r="K4962" t="str">
            <v>42-3066</v>
          </cell>
          <cell r="L4962" t="str">
            <v>42-04-07-00-4954</v>
          </cell>
          <cell r="M4962" t="str">
            <v>Velador Metalico Dos Espacios + Cajonera</v>
          </cell>
          <cell r="O4962" t="str">
            <v>OTROS</v>
          </cell>
          <cell r="P4962">
            <v>10000</v>
          </cell>
          <cell r="T4962" t="str">
            <v>Regular</v>
          </cell>
          <cell r="U4962" t="str">
            <v>N/T</v>
          </cell>
        </row>
        <row r="4963">
          <cell r="J4963" t="str">
            <v>42-04-03-00-4955</v>
          </cell>
          <cell r="K4963" t="str">
            <v>42-3137</v>
          </cell>
          <cell r="L4963" t="str">
            <v>42-04-03-00-4955</v>
          </cell>
          <cell r="M4963" t="str">
            <v>Escritorio Mixto Madera Metal Color Miel</v>
          </cell>
          <cell r="O4963" t="str">
            <v>ESCRITORIOS</v>
          </cell>
          <cell r="P4963">
            <v>25000</v>
          </cell>
          <cell r="T4963" t="str">
            <v>Regular</v>
          </cell>
          <cell r="U4963" t="str">
            <v>N/T</v>
          </cell>
        </row>
        <row r="4964">
          <cell r="J4964" t="str">
            <v>42-04-03-00-4956</v>
          </cell>
          <cell r="K4964" t="str">
            <v>42-537</v>
          </cell>
          <cell r="L4964" t="str">
            <v>42-04-03-00-4956</v>
          </cell>
          <cell r="M4964" t="str">
            <v>Escritorio / Mesa Chico Mixto Madera Metal Color Miel</v>
          </cell>
          <cell r="O4964" t="str">
            <v>ESCRITORIOS</v>
          </cell>
          <cell r="P4964">
            <v>15000</v>
          </cell>
          <cell r="T4964" t="str">
            <v>Regular</v>
          </cell>
          <cell r="U4964" t="str">
            <v>N/T</v>
          </cell>
        </row>
        <row r="4965">
          <cell r="J4965" t="str">
            <v>42-04-03-00-4957</v>
          </cell>
          <cell r="K4965" t="str">
            <v>42-3271</v>
          </cell>
          <cell r="L4965" t="str">
            <v>42-04-03-00-4957</v>
          </cell>
          <cell r="M4965" t="str">
            <v>Escritorio Melamina Color Miel</v>
          </cell>
          <cell r="O4965" t="str">
            <v>ESCRITORIOS</v>
          </cell>
          <cell r="P4965">
            <v>20000</v>
          </cell>
          <cell r="T4965" t="str">
            <v>Regular</v>
          </cell>
          <cell r="U4965" t="str">
            <v>N/T</v>
          </cell>
        </row>
        <row r="4966">
          <cell r="J4966" t="str">
            <v>42-04-03-00-4958</v>
          </cell>
          <cell r="L4966" t="str">
            <v>42-04-03-00-4958</v>
          </cell>
          <cell r="M4966" t="str">
            <v>Parte Escritorio Mixto Metal Madera Miel</v>
          </cell>
          <cell r="O4966" t="str">
            <v>ESCRITORIOS</v>
          </cell>
          <cell r="P4966">
            <v>10000</v>
          </cell>
          <cell r="T4966" t="str">
            <v>Regular</v>
          </cell>
          <cell r="U4966" t="str">
            <v>N/T</v>
          </cell>
        </row>
        <row r="4967">
          <cell r="J4967" t="str">
            <v>42-06-01-00-4959</v>
          </cell>
          <cell r="K4967" t="str">
            <v>42-2702</v>
          </cell>
          <cell r="L4967" t="str">
            <v>42-06-01-00-4959</v>
          </cell>
          <cell r="M4967" t="str">
            <v>Monitor Generico 15" Blanco Convencional Grande</v>
          </cell>
          <cell r="O4967" t="str">
            <v>EQUIPOS COMPUTACIONALES Y PERIFÉRICOS</v>
          </cell>
          <cell r="P4967">
            <v>10000</v>
          </cell>
          <cell r="T4967" t="str">
            <v>Regular</v>
          </cell>
          <cell r="U4967" t="str">
            <v>N/T</v>
          </cell>
        </row>
        <row r="4968">
          <cell r="J4968" t="str">
            <v>42-06-01-00-4960</v>
          </cell>
          <cell r="K4968" t="str">
            <v>42-1472</v>
          </cell>
          <cell r="L4968" t="str">
            <v>42-06-01-00-4960</v>
          </cell>
          <cell r="M4968" t="str">
            <v>Monitor 14" Blanco AOC Spectrum 4 VN</v>
          </cell>
          <cell r="O4968" t="str">
            <v>EQUIPOS COMPUTACIONALES Y PERIFÉRICOS</v>
          </cell>
          <cell r="P4968">
            <v>10000</v>
          </cell>
          <cell r="T4968" t="str">
            <v>Regular</v>
          </cell>
          <cell r="U4968" t="str">
            <v>AOC</v>
          </cell>
        </row>
        <row r="4969">
          <cell r="J4969" t="str">
            <v>42-06-01-00-4961</v>
          </cell>
          <cell r="K4969" t="str">
            <v>42-2567</v>
          </cell>
          <cell r="L4969" t="str">
            <v>42-06-01-00-4961</v>
          </cell>
          <cell r="M4969" t="str">
            <v>Monitor Phillips 14" Blanco</v>
          </cell>
          <cell r="O4969" t="str">
            <v>EQUIPOS COMPUTACIONALES Y PERIFÉRICOS</v>
          </cell>
          <cell r="P4969">
            <v>10000</v>
          </cell>
          <cell r="T4969" t="str">
            <v>Regular</v>
          </cell>
          <cell r="U4969" t="str">
            <v>Phillips</v>
          </cell>
        </row>
        <row r="4970">
          <cell r="J4970" t="str">
            <v>42-06-01-00-4962</v>
          </cell>
          <cell r="K4970" t="str">
            <v>42-2802</v>
          </cell>
          <cell r="L4970" t="str">
            <v>42-06-01-00-4962</v>
          </cell>
          <cell r="M4970" t="str">
            <v>Monitor 14" Samsung SyncMaster 551V Blanco</v>
          </cell>
          <cell r="O4970" t="str">
            <v>EQUIPOS COMPUTACIONALES Y PERIFÉRICOS</v>
          </cell>
          <cell r="P4970">
            <v>10000</v>
          </cell>
          <cell r="T4970" t="str">
            <v>Regular</v>
          </cell>
          <cell r="U4970" t="str">
            <v>Samsung</v>
          </cell>
        </row>
        <row r="4971">
          <cell r="J4971" t="str">
            <v>42-06-01-00-4963</v>
          </cell>
          <cell r="K4971" t="str">
            <v>42-1466</v>
          </cell>
          <cell r="L4971" t="str">
            <v>42-06-01-00-4963</v>
          </cell>
          <cell r="M4971" t="str">
            <v>Monitor Samsung 14" SyncMaster 591S Blanco</v>
          </cell>
          <cell r="O4971" t="str">
            <v>EQUIPOS COMPUTACIONALES Y PERIFÉRICOS</v>
          </cell>
          <cell r="P4971">
            <v>10000</v>
          </cell>
          <cell r="T4971" t="str">
            <v>Regular</v>
          </cell>
          <cell r="U4971" t="str">
            <v>Samsung</v>
          </cell>
        </row>
        <row r="4972">
          <cell r="J4972" t="str">
            <v>42-04-07-00-4964</v>
          </cell>
          <cell r="L4972" t="str">
            <v>42-04-07-00-4964</v>
          </cell>
          <cell r="M4972" t="str">
            <v xml:space="preserve">Marqueza de Madera Café Plaza </v>
          </cell>
          <cell r="O4972" t="str">
            <v>OTROS</v>
          </cell>
          <cell r="P4972">
            <v>10000</v>
          </cell>
          <cell r="T4972" t="str">
            <v>Regular</v>
          </cell>
          <cell r="U4972" t="str">
            <v>N/T</v>
          </cell>
        </row>
        <row r="4973">
          <cell r="J4973" t="str">
            <v>42-04-07-00-4965</v>
          </cell>
          <cell r="L4973" t="str">
            <v>42-04-07-00-4965</v>
          </cell>
          <cell r="M4973" t="str">
            <v>Puerta Madera MDF Con Ventana Central Chica 218 x 84</v>
          </cell>
          <cell r="O4973" t="str">
            <v>OTROS</v>
          </cell>
          <cell r="P4973">
            <v>40000</v>
          </cell>
          <cell r="T4973" t="str">
            <v>Regular</v>
          </cell>
          <cell r="U4973" t="str">
            <v>N/T</v>
          </cell>
        </row>
        <row r="4974">
          <cell r="J4974" t="str">
            <v>42-06-01-00-4966</v>
          </cell>
          <cell r="L4974" t="str">
            <v>42-06-01-00-4966</v>
          </cell>
          <cell r="M4974" t="str">
            <v>Teclados Convencional Color Blanco Mal Estado 42-1470</v>
          </cell>
          <cell r="O4974" t="str">
            <v>EQUIPOS COMPUTACIONALES Y PERIFÉRICOS</v>
          </cell>
          <cell r="P4974">
            <v>1000</v>
          </cell>
          <cell r="T4974" t="str">
            <v>Regular</v>
          </cell>
          <cell r="U4974" t="str">
            <v>N/T</v>
          </cell>
        </row>
        <row r="4975">
          <cell r="J4975" t="str">
            <v>42-06-01-00-4967</v>
          </cell>
          <cell r="L4975" t="str">
            <v>42-06-01-00-4967</v>
          </cell>
          <cell r="M4975" t="str">
            <v>Teclados Convencional Color Blanco Mal Estado 42-2662</v>
          </cell>
          <cell r="O4975" t="str">
            <v>EQUIPOS COMPUTACIONALES Y PERIFÉRICOS</v>
          </cell>
          <cell r="P4975">
            <v>1000</v>
          </cell>
          <cell r="T4975" t="str">
            <v>Regular</v>
          </cell>
          <cell r="U4975" t="str">
            <v>N/T</v>
          </cell>
        </row>
        <row r="4976">
          <cell r="J4976" t="str">
            <v>42-06-01-00-4968</v>
          </cell>
          <cell r="L4976" t="str">
            <v>42-06-01-00-4968</v>
          </cell>
          <cell r="M4976" t="str">
            <v>Teclados Convencional Color Blanco Mal Estado 42-2911</v>
          </cell>
          <cell r="O4976" t="str">
            <v>EQUIPOS COMPUTACIONALES Y PERIFÉRICOS</v>
          </cell>
          <cell r="P4976">
            <v>1000</v>
          </cell>
          <cell r="T4976" t="str">
            <v>Regular</v>
          </cell>
          <cell r="U4976" t="str">
            <v>N/T</v>
          </cell>
        </row>
        <row r="4977">
          <cell r="J4977" t="str">
            <v>42-06-01-00-4969</v>
          </cell>
          <cell r="L4977" t="str">
            <v>42-06-01-00-4969</v>
          </cell>
          <cell r="M4977" t="str">
            <v>Teclados Convencional Color Blanco Mal Estado 42-1476</v>
          </cell>
          <cell r="O4977" t="str">
            <v>EQUIPOS COMPUTACIONALES Y PERIFÉRICOS</v>
          </cell>
          <cell r="P4977">
            <v>1000</v>
          </cell>
          <cell r="T4977" t="str">
            <v>Regular</v>
          </cell>
          <cell r="U4977" t="str">
            <v>N/T</v>
          </cell>
        </row>
        <row r="4978">
          <cell r="J4978" t="str">
            <v>42-06-01-00-4970</v>
          </cell>
          <cell r="L4978" t="str">
            <v>42-06-01-00-4970</v>
          </cell>
          <cell r="M4978" t="str">
            <v>Teclados Convencional Color Blanco Mal Estado 42-2518</v>
          </cell>
          <cell r="O4978" t="str">
            <v>EQUIPOS COMPUTACIONALES Y PERIFÉRICOS</v>
          </cell>
          <cell r="P4978">
            <v>1000</v>
          </cell>
          <cell r="T4978" t="str">
            <v>Regular</v>
          </cell>
          <cell r="U4978" t="str">
            <v>N/T</v>
          </cell>
        </row>
        <row r="4979">
          <cell r="J4979" t="str">
            <v>42-06-01-00-4971</v>
          </cell>
          <cell r="L4979" t="str">
            <v>42-06-01-00-4971</v>
          </cell>
          <cell r="M4979" t="str">
            <v>Teclados Convencional Color Blanco Mal Estado (1)</v>
          </cell>
          <cell r="O4979" t="str">
            <v>EQUIPOS COMPUTACIONALES Y PERIFÉRICOS</v>
          </cell>
          <cell r="P4979">
            <v>1000</v>
          </cell>
          <cell r="T4979" t="str">
            <v>Regular</v>
          </cell>
          <cell r="U4979" t="str">
            <v>N/T</v>
          </cell>
        </row>
        <row r="4980">
          <cell r="J4980" t="str">
            <v>42-06-01-00-4972</v>
          </cell>
          <cell r="L4980" t="str">
            <v>42-06-01-00-4972</v>
          </cell>
          <cell r="M4980" t="str">
            <v>Teclados Convencional Color Blanco Mal Estado (2)</v>
          </cell>
          <cell r="O4980" t="str">
            <v>EQUIPOS COMPUTACIONALES Y PERIFÉRICOS</v>
          </cell>
          <cell r="P4980">
            <v>1000</v>
          </cell>
          <cell r="T4980" t="str">
            <v>Regular</v>
          </cell>
          <cell r="U4980" t="str">
            <v>N/T</v>
          </cell>
        </row>
        <row r="4981">
          <cell r="J4981" t="str">
            <v>42-06-01-00-4973</v>
          </cell>
          <cell r="L4981" t="str">
            <v>42-06-01-00-4973</v>
          </cell>
          <cell r="M4981" t="str">
            <v>Teclados Convencional Color Blanco Mal Estado (3)</v>
          </cell>
          <cell r="O4981" t="str">
            <v>EQUIPOS COMPUTACIONALES Y PERIFÉRICOS</v>
          </cell>
          <cell r="P4981">
            <v>1000</v>
          </cell>
          <cell r="T4981" t="str">
            <v>Regular</v>
          </cell>
          <cell r="U4981" t="str">
            <v>N/T</v>
          </cell>
        </row>
        <row r="4982">
          <cell r="J4982" t="str">
            <v>42-05-02-00-4974</v>
          </cell>
          <cell r="L4982" t="str">
            <v>42-05-02-00-4974</v>
          </cell>
          <cell r="M4982" t="str">
            <v>Motobomba Electrica de Petroleo (A)</v>
          </cell>
          <cell r="O4982" t="str">
            <v>EQUIPOS PARA LA PRODUCCION</v>
          </cell>
          <cell r="P4982">
            <v>50000</v>
          </cell>
          <cell r="T4982" t="str">
            <v>Regular</v>
          </cell>
          <cell r="U4982" t="str">
            <v>N/T</v>
          </cell>
        </row>
        <row r="4983">
          <cell r="J4983" t="str">
            <v>42-05-02-00-4975</v>
          </cell>
          <cell r="L4983" t="str">
            <v>42-05-02-00-4975</v>
          </cell>
          <cell r="M4983" t="str">
            <v>Motobomba Electrica de Petroleo (B)</v>
          </cell>
          <cell r="O4983" t="str">
            <v>EQUIPOS PARA LA PRODUCCION</v>
          </cell>
          <cell r="P4983">
            <v>50000</v>
          </cell>
          <cell r="T4983" t="str">
            <v>Regular</v>
          </cell>
          <cell r="U4983" t="str">
            <v>N/T</v>
          </cell>
        </row>
        <row r="4984">
          <cell r="J4984" t="str">
            <v>42-05-02-00-4976</v>
          </cell>
          <cell r="L4984" t="str">
            <v>42-05-02-00-4976</v>
          </cell>
          <cell r="M4984" t="str">
            <v>Motobomba Electrica Azul (A)</v>
          </cell>
          <cell r="O4984" t="str">
            <v>EQUIPOS PARA LA PRODUCCION</v>
          </cell>
          <cell r="P4984">
            <v>50000</v>
          </cell>
          <cell r="T4984" t="str">
            <v>Regular</v>
          </cell>
          <cell r="U4984" t="str">
            <v>N/T</v>
          </cell>
        </row>
        <row r="4985">
          <cell r="J4985" t="str">
            <v>42-05-02-00-4977</v>
          </cell>
          <cell r="L4985" t="str">
            <v>42-05-02-00-4977</v>
          </cell>
          <cell r="M4985" t="str">
            <v>Motobomba Electrica Azul (B)</v>
          </cell>
          <cell r="O4985" t="str">
            <v>EQUIPOS PARA LA PRODUCCION</v>
          </cell>
          <cell r="P4985">
            <v>50000</v>
          </cell>
          <cell r="T4985" t="str">
            <v>Regular</v>
          </cell>
          <cell r="U4985" t="str">
            <v>N/T</v>
          </cell>
        </row>
        <row r="4986">
          <cell r="J4986" t="str">
            <v>42-05-02-00-4978</v>
          </cell>
          <cell r="L4986" t="str">
            <v>42-05-02-00-4978</v>
          </cell>
          <cell r="M4986" t="str">
            <v>Motobomba Electrica Verde (A)</v>
          </cell>
          <cell r="O4986" t="str">
            <v>EQUIPOS PARA LA PRODUCCION</v>
          </cell>
          <cell r="P4986">
            <v>50000</v>
          </cell>
          <cell r="T4986" t="str">
            <v>Regular</v>
          </cell>
          <cell r="U4986" t="str">
            <v>N/T</v>
          </cell>
        </row>
        <row r="4987">
          <cell r="J4987" t="str">
            <v>42-05-02-00-4979</v>
          </cell>
          <cell r="L4987" t="str">
            <v>42-05-02-00-4979</v>
          </cell>
          <cell r="M4987" t="str">
            <v>Motobomba Electrica Verde (B)</v>
          </cell>
          <cell r="O4987" t="str">
            <v>EQUIPOS PARA LA PRODUCCION</v>
          </cell>
          <cell r="P4987">
            <v>50000</v>
          </cell>
          <cell r="T4987" t="str">
            <v>Regular</v>
          </cell>
          <cell r="U4987" t="str">
            <v>N/T</v>
          </cell>
        </row>
        <row r="4988">
          <cell r="J4988" t="str">
            <v>42-05-02-00-4980</v>
          </cell>
          <cell r="L4988" t="str">
            <v>42-05-02-00-4980</v>
          </cell>
          <cell r="M4988" t="str">
            <v>Bomba de Agua Leader Gris</v>
          </cell>
          <cell r="O4988" t="str">
            <v>EQUIPOS PARA LA PRODUCCION</v>
          </cell>
          <cell r="P4988">
            <v>50000</v>
          </cell>
          <cell r="T4988" t="str">
            <v>Regular</v>
          </cell>
          <cell r="U4988" t="str">
            <v>N/T</v>
          </cell>
        </row>
        <row r="4989">
          <cell r="J4989" t="str">
            <v>42-05-02-00-4981</v>
          </cell>
          <cell r="L4989" t="str">
            <v>42-05-02-00-4981</v>
          </cell>
          <cell r="M4989" t="str">
            <v>Motor Electrico de 4HP Azul</v>
          </cell>
          <cell r="O4989" t="str">
            <v>EQUIPOS PARA LA PRODUCCION</v>
          </cell>
          <cell r="P4989">
            <v>50000</v>
          </cell>
          <cell r="T4989" t="str">
            <v>Regular</v>
          </cell>
          <cell r="U4989" t="str">
            <v>N/T</v>
          </cell>
        </row>
        <row r="4990">
          <cell r="J4990" t="str">
            <v>42-04-07-00-4982</v>
          </cell>
          <cell r="L4990" t="str">
            <v>42-04-07-00-4982</v>
          </cell>
          <cell r="M4990" t="str">
            <v>Cañones Chimenea Caldera Metal Aprox 5 Mts</v>
          </cell>
          <cell r="O4990" t="str">
            <v>OTROS</v>
          </cell>
          <cell r="P4990">
            <v>50000</v>
          </cell>
          <cell r="T4990" t="str">
            <v>Regular</v>
          </cell>
          <cell r="U4990" t="str">
            <v>N/T</v>
          </cell>
        </row>
        <row r="4991">
          <cell r="J4991" t="str">
            <v>42-04-07-00-4983</v>
          </cell>
          <cell r="L4991" t="str">
            <v>42-04-07-00-4983</v>
          </cell>
          <cell r="M4991" t="str">
            <v>Silla Madera Mixta Madera Metal Color Barniz Natural</v>
          </cell>
          <cell r="O4991" t="str">
            <v>OTROS</v>
          </cell>
          <cell r="P4991">
            <v>5000</v>
          </cell>
          <cell r="T4991" t="str">
            <v>Regular</v>
          </cell>
          <cell r="U4991" t="str">
            <v>N/T</v>
          </cell>
        </row>
        <row r="4992">
          <cell r="J4992" t="str">
            <v>42-04-07-00-4984</v>
          </cell>
          <cell r="L4992" t="str">
            <v>42-04-07-00-4984</v>
          </cell>
          <cell r="M4992" t="str">
            <v>Porta Suero Metalico 3 Ruedas</v>
          </cell>
          <cell r="O4992" t="str">
            <v>OTROS</v>
          </cell>
          <cell r="P4992">
            <v>5000</v>
          </cell>
          <cell r="T4992" t="str">
            <v>Regular</v>
          </cell>
          <cell r="U4992" t="str">
            <v>N/T</v>
          </cell>
        </row>
        <row r="4993">
          <cell r="J4993" t="str">
            <v>42-04-07-00-4985</v>
          </cell>
          <cell r="L4993" t="str">
            <v>42-04-07-00-4985</v>
          </cell>
          <cell r="M4993" t="str">
            <v>Parrilla Acero Inoxidable 50x120 CM Gris</v>
          </cell>
          <cell r="O4993" t="str">
            <v>OTROS</v>
          </cell>
          <cell r="P4993">
            <v>5000</v>
          </cell>
          <cell r="T4993" t="str">
            <v>Regular</v>
          </cell>
          <cell r="U4993" t="str">
            <v>N/T</v>
          </cell>
        </row>
        <row r="4994">
          <cell r="J4994" t="str">
            <v>42-04-07-00-4986</v>
          </cell>
          <cell r="L4994" t="str">
            <v>42-04-07-00-4986</v>
          </cell>
          <cell r="M4994" t="str">
            <v>Carro Porta Oxigeno Metalico Chico</v>
          </cell>
          <cell r="O4994" t="str">
            <v>OTROS</v>
          </cell>
          <cell r="P4994">
            <v>5000</v>
          </cell>
          <cell r="T4994" t="str">
            <v>Regular</v>
          </cell>
          <cell r="U4994" t="str">
            <v>N/T</v>
          </cell>
        </row>
        <row r="4995">
          <cell r="J4995" t="str">
            <v>42-04-07-00-4987</v>
          </cell>
          <cell r="L4995" t="str">
            <v>42-04-07-00-4987</v>
          </cell>
          <cell r="M4995" t="str">
            <v>Estructura Metalica Mesa Blanca - Medicina</v>
          </cell>
          <cell r="O4995" t="str">
            <v>OTROS</v>
          </cell>
          <cell r="P4995">
            <v>5000</v>
          </cell>
          <cell r="T4995" t="str">
            <v>Regular</v>
          </cell>
          <cell r="U4995" t="str">
            <v>N/T</v>
          </cell>
        </row>
        <row r="4996">
          <cell r="J4996" t="str">
            <v>42-04-07-00-4988</v>
          </cell>
          <cell r="L4996" t="str">
            <v>42-04-07-00-4988</v>
          </cell>
          <cell r="M4996" t="str">
            <v>Filtro Monitor Convencional 14 "</v>
          </cell>
          <cell r="O4996" t="str">
            <v>OTROS</v>
          </cell>
          <cell r="P4996">
            <v>1000</v>
          </cell>
          <cell r="T4996" t="str">
            <v>Regular</v>
          </cell>
          <cell r="U4996" t="str">
            <v>N/T</v>
          </cell>
        </row>
        <row r="4997">
          <cell r="J4997" t="str">
            <v>42-04-07-00-4989</v>
          </cell>
          <cell r="L4997" t="str">
            <v>42-04-07-00-4989</v>
          </cell>
          <cell r="M4997" t="str">
            <v xml:space="preserve">Velador Metalico Dos Espacios + Cajonera </v>
          </cell>
          <cell r="O4997" t="str">
            <v>OTROS</v>
          </cell>
          <cell r="P4997">
            <v>5000</v>
          </cell>
          <cell r="T4997" t="str">
            <v>Regular</v>
          </cell>
          <cell r="U4997" t="str">
            <v>N/T</v>
          </cell>
        </row>
        <row r="4998">
          <cell r="J4998" t="str">
            <v>42-04-07-00-4990</v>
          </cell>
          <cell r="L4998" t="str">
            <v>42-04-07-00-4990</v>
          </cell>
          <cell r="M4998" t="str">
            <v xml:space="preserve">Velador Metalico Dos Espacios + Cajonera </v>
          </cell>
          <cell r="O4998" t="str">
            <v>OTROS</v>
          </cell>
          <cell r="P4998">
            <v>5000</v>
          </cell>
          <cell r="T4998" t="str">
            <v>Regular</v>
          </cell>
          <cell r="U4998" t="str">
            <v>N/T</v>
          </cell>
        </row>
        <row r="4999">
          <cell r="J4999" t="str">
            <v>42-04-03-00-4991</v>
          </cell>
          <cell r="L4999" t="str">
            <v>42-04-03-00-4991</v>
          </cell>
          <cell r="M4999" t="str">
            <v>Mueble Escritorio Enchapado con Porta Teclado Color Miel Patas negras en "T"</v>
          </cell>
          <cell r="O4999" t="str">
            <v>ESCRITORIOS</v>
          </cell>
          <cell r="P4999">
            <v>25000</v>
          </cell>
          <cell r="T4999" t="str">
            <v>Regular</v>
          </cell>
          <cell r="U4999" t="str">
            <v>N/T</v>
          </cell>
        </row>
        <row r="5000">
          <cell r="J5000" t="str">
            <v>42-04-03-00-4992</v>
          </cell>
          <cell r="L5000" t="str">
            <v>42-04-03-00-4992</v>
          </cell>
          <cell r="M5000" t="str">
            <v xml:space="preserve">Mueble Madera Metal color Miel y negro 2 Cajoneras + Espacio Superior </v>
          </cell>
          <cell r="O5000" t="str">
            <v>ESCRITORIOS</v>
          </cell>
          <cell r="P5000">
            <v>25000</v>
          </cell>
          <cell r="T5000" t="str">
            <v>Regular</v>
          </cell>
          <cell r="U5000" t="str">
            <v>N/T</v>
          </cell>
        </row>
        <row r="5001">
          <cell r="J5001" t="str">
            <v>42-04-03-00-4993</v>
          </cell>
          <cell r="L5001" t="str">
            <v>42-04-03-00-4993</v>
          </cell>
          <cell r="M5001" t="str">
            <v xml:space="preserve">Mueble Madera Metal color Miel y negro 2 Cajoneras + Espacio Superior </v>
          </cell>
          <cell r="O5001" t="str">
            <v>ESCRITORIOS</v>
          </cell>
          <cell r="P5001">
            <v>25000</v>
          </cell>
          <cell r="T5001" t="str">
            <v>Regular</v>
          </cell>
          <cell r="U5001" t="str">
            <v>N/T</v>
          </cell>
        </row>
        <row r="5002">
          <cell r="J5002" t="str">
            <v>42-04-03-00-4994</v>
          </cell>
          <cell r="L5002" t="str">
            <v>42-04-03-00-4994</v>
          </cell>
          <cell r="M5002" t="str">
            <v>Escritorio Mesa Chico Metal Madera Miel y Negro (42-1309)</v>
          </cell>
          <cell r="O5002" t="str">
            <v>ESCRITORIOS</v>
          </cell>
          <cell r="P5002">
            <v>15000</v>
          </cell>
          <cell r="T5002" t="str">
            <v>Regular</v>
          </cell>
          <cell r="U5002" t="str">
            <v>N/T</v>
          </cell>
        </row>
        <row r="5003">
          <cell r="J5003" t="str">
            <v>42-03-02-00-4995</v>
          </cell>
          <cell r="L5003" t="str">
            <v>42-03-02-00-4995</v>
          </cell>
          <cell r="M5003" t="str">
            <v>Espejos exteriores laterales</v>
          </cell>
          <cell r="O5003" t="str">
            <v>EQUIPOS DE VEHICULO</v>
          </cell>
          <cell r="P5003">
            <v>4000</v>
          </cell>
          <cell r="T5003" t="str">
            <v>Bueno</v>
          </cell>
          <cell r="U5003" t="str">
            <v>N/T</v>
          </cell>
        </row>
        <row r="5004">
          <cell r="J5004" t="str">
            <v>42-03-02-00-4996</v>
          </cell>
          <cell r="L5004" t="str">
            <v>42-03-02-00-4996</v>
          </cell>
          <cell r="M5004" t="str">
            <v>Neblinero B</v>
          </cell>
          <cell r="O5004" t="str">
            <v>EQUIPOS DE VEHICULO</v>
          </cell>
          <cell r="P5004">
            <v>35000</v>
          </cell>
          <cell r="T5004" t="str">
            <v>Bueno</v>
          </cell>
          <cell r="U5004" t="str">
            <v>N/T</v>
          </cell>
        </row>
        <row r="5005">
          <cell r="J5005" t="str">
            <v>42-03-02-00-4997</v>
          </cell>
          <cell r="L5005" t="str">
            <v>42-03-02-00-4997</v>
          </cell>
          <cell r="M5005" t="str">
            <v>Neblinero C</v>
          </cell>
          <cell r="O5005" t="str">
            <v>EQUIPOS DE VEHICULO</v>
          </cell>
          <cell r="P5005">
            <v>35000</v>
          </cell>
          <cell r="T5005" t="str">
            <v>Bueno</v>
          </cell>
          <cell r="U5005" t="str">
            <v>N/T</v>
          </cell>
        </row>
        <row r="5006">
          <cell r="J5006" t="str">
            <v>42-03-02-00-4998</v>
          </cell>
          <cell r="L5006" t="str">
            <v>42-03-02-00-4998</v>
          </cell>
          <cell r="M5006" t="str">
            <v>Neblinero D</v>
          </cell>
          <cell r="O5006" t="str">
            <v>EQUIPOS DE VEHICULO</v>
          </cell>
          <cell r="P5006">
            <v>35000</v>
          </cell>
          <cell r="T5006" t="str">
            <v>Bueno</v>
          </cell>
          <cell r="U5006" t="str">
            <v>N/T</v>
          </cell>
        </row>
        <row r="5007">
          <cell r="J5007" t="str">
            <v>42-05-02-01-4999</v>
          </cell>
          <cell r="L5007" t="str">
            <v>42-05-02-01-4999</v>
          </cell>
          <cell r="M5007" t="str">
            <v>Tubo Oxigenos Portatiles Con Manometros</v>
          </cell>
          <cell r="O5007" t="str">
            <v>EQUIPOS CLINICOS</v>
          </cell>
          <cell r="P5007">
            <v>75000</v>
          </cell>
          <cell r="T5007" t="str">
            <v>Bueno</v>
          </cell>
          <cell r="U5007" t="str">
            <v>N/T</v>
          </cell>
        </row>
        <row r="5008">
          <cell r="J5008" t="str">
            <v>42-03-02-00-5000</v>
          </cell>
          <cell r="L5008" t="str">
            <v>42-03-02-00-5000</v>
          </cell>
          <cell r="M5008" t="str">
            <v>Toma corriente 12 V</v>
          </cell>
          <cell r="O5008" t="str">
            <v>EQUIPOS DE VEHICULO</v>
          </cell>
          <cell r="P5008">
            <v>15000</v>
          </cell>
          <cell r="T5008" t="str">
            <v>Bueno</v>
          </cell>
          <cell r="U5008" t="str">
            <v>N/T</v>
          </cell>
        </row>
        <row r="5009">
          <cell r="J5009" t="str">
            <v>42-03-02-00-5001</v>
          </cell>
          <cell r="L5009" t="str">
            <v>42-03-02-00-5001</v>
          </cell>
          <cell r="M5009" t="str">
            <v>Balizas color rojo, en esquina superior trasero</v>
          </cell>
          <cell r="O5009" t="str">
            <v>EQUIPOS DE VEHICULO</v>
          </cell>
          <cell r="P5009">
            <v>25900</v>
          </cell>
          <cell r="T5009" t="str">
            <v>Bueno</v>
          </cell>
          <cell r="U5009" t="str">
            <v>N/T</v>
          </cell>
        </row>
        <row r="5010">
          <cell r="J5010" t="str">
            <v>42-03-02-00-5002</v>
          </cell>
          <cell r="L5010" t="str">
            <v>42-03-02-00-5002</v>
          </cell>
          <cell r="M5010" t="str">
            <v>Focos perimetrales rojos en Lat Superior</v>
          </cell>
          <cell r="O5010" t="str">
            <v>EQUIPOS DE VEHICULO</v>
          </cell>
          <cell r="P5010">
            <v>14900</v>
          </cell>
          <cell r="T5010" t="str">
            <v>Bueno</v>
          </cell>
          <cell r="U5010" t="str">
            <v>N/T</v>
          </cell>
        </row>
        <row r="5011">
          <cell r="J5011" t="str">
            <v>42-03-02-00-5003</v>
          </cell>
          <cell r="L5011" t="str">
            <v>42-03-02-00-5003</v>
          </cell>
          <cell r="M5011" t="str">
            <v>Focos perimetrales rojos en Lat Superior</v>
          </cell>
          <cell r="O5011" t="str">
            <v>EQUIPOS DE VEHICULO</v>
          </cell>
          <cell r="P5011">
            <v>14900</v>
          </cell>
          <cell r="T5011" t="str">
            <v>Bueno</v>
          </cell>
          <cell r="U5011" t="str">
            <v>N/T</v>
          </cell>
        </row>
        <row r="5012">
          <cell r="J5012" t="str">
            <v>42-03-02-00-5004</v>
          </cell>
          <cell r="L5012" t="str">
            <v>42-03-02-00-5004</v>
          </cell>
          <cell r="M5012" t="str">
            <v>Focos perimetrales rojos en Lat Superior</v>
          </cell>
          <cell r="O5012" t="str">
            <v>EQUIPOS DE VEHICULO</v>
          </cell>
          <cell r="P5012">
            <v>14900</v>
          </cell>
          <cell r="T5012" t="str">
            <v>Bueno</v>
          </cell>
          <cell r="U5012" t="str">
            <v>N/T</v>
          </cell>
        </row>
        <row r="5013">
          <cell r="J5013" t="str">
            <v>42-05-02-01-5005</v>
          </cell>
          <cell r="L5013" t="str">
            <v>42-05-02-01-5005</v>
          </cell>
          <cell r="M5013" t="str">
            <v>Tabla espinal adulto</v>
          </cell>
          <cell r="O5013" t="str">
            <v>EQUIPOS CLINICOS</v>
          </cell>
          <cell r="P5013">
            <v>72900</v>
          </cell>
          <cell r="T5013" t="str">
            <v>Bueno</v>
          </cell>
          <cell r="U5013" t="str">
            <v>N/T</v>
          </cell>
        </row>
        <row r="5014">
          <cell r="J5014" t="str">
            <v>42-04-01-00-5006</v>
          </cell>
          <cell r="L5014" t="str">
            <v>42-04-01-00-5006</v>
          </cell>
          <cell r="M5014" t="str">
            <v>Mesa casino 75x120 cms., cubierta de formalita crema</v>
          </cell>
          <cell r="O5014" t="str">
            <v>MESAS</v>
          </cell>
          <cell r="P5014">
            <v>36589</v>
          </cell>
          <cell r="T5014" t="str">
            <v>Bueno</v>
          </cell>
          <cell r="U5014" t="str">
            <v>N/T</v>
          </cell>
        </row>
        <row r="5015">
          <cell r="J5015" t="str">
            <v>42-04-04-00-5007</v>
          </cell>
          <cell r="L5015" t="str">
            <v>42-04-04-00-5007</v>
          </cell>
          <cell r="M5015" t="str">
            <v>Muebles de acero inoxidable de 60x54x85</v>
          </cell>
          <cell r="O5015" t="str">
            <v>MUEBLES DE COCINA</v>
          </cell>
          <cell r="P5015">
            <v>80000</v>
          </cell>
          <cell r="T5015" t="str">
            <v>Bueno</v>
          </cell>
          <cell r="U5015" t="str">
            <v>N/T</v>
          </cell>
        </row>
        <row r="5016">
          <cell r="J5016" t="str">
            <v>42-04-04-00-5008</v>
          </cell>
          <cell r="L5016" t="str">
            <v>42-04-04-00-5008</v>
          </cell>
          <cell r="M5016" t="str">
            <v>Muebles de acero inoxidable de 60x54x85</v>
          </cell>
          <cell r="O5016" t="str">
            <v>MUEBLES DE COCINA</v>
          </cell>
          <cell r="P5016">
            <v>80000</v>
          </cell>
          <cell r="T5016" t="str">
            <v>Bueno</v>
          </cell>
          <cell r="U5016" t="str">
            <v>N/T</v>
          </cell>
        </row>
        <row r="5017">
          <cell r="J5017" t="str">
            <v>42-04-04-00-5009</v>
          </cell>
          <cell r="L5017" t="str">
            <v>42-04-04-00-5009</v>
          </cell>
          <cell r="M5017" t="str">
            <v>Muebles de acero inoxidable de 130x60x85</v>
          </cell>
          <cell r="O5017" t="str">
            <v>MUEBLES DE COCINA</v>
          </cell>
          <cell r="P5017">
            <v>80000</v>
          </cell>
          <cell r="T5017" t="str">
            <v>Bueno</v>
          </cell>
          <cell r="U5017" t="str">
            <v>N/T</v>
          </cell>
        </row>
        <row r="5018">
          <cell r="J5018" t="str">
            <v>42-04-04-00-5010</v>
          </cell>
          <cell r="L5018" t="str">
            <v>42-04-04-00-5010</v>
          </cell>
          <cell r="M5018" t="str">
            <v>Muebles de acero inoxidable de 130x60x85</v>
          </cell>
          <cell r="O5018" t="str">
            <v>MUEBLES DE COCINA</v>
          </cell>
          <cell r="P5018">
            <v>80000</v>
          </cell>
          <cell r="T5018" t="str">
            <v>Bueno</v>
          </cell>
          <cell r="U5018" t="str">
            <v>N/T</v>
          </cell>
        </row>
        <row r="5019">
          <cell r="J5019" t="str">
            <v>42-04-04-00-5011</v>
          </cell>
          <cell r="L5019" t="str">
            <v>42-04-04-00-5011</v>
          </cell>
          <cell r="M5019" t="str">
            <v>muebles de acero inoxidable de 130x60x85</v>
          </cell>
          <cell r="O5019" t="str">
            <v>MUEBLES DE COCINA</v>
          </cell>
          <cell r="P5019">
            <v>80000</v>
          </cell>
          <cell r="T5019" t="str">
            <v>Bueno</v>
          </cell>
          <cell r="U5019" t="str">
            <v>N/T</v>
          </cell>
        </row>
        <row r="5020">
          <cell r="J5020" t="str">
            <v>42-04-07-00-5012</v>
          </cell>
          <cell r="L5020" t="str">
            <v>42-04-07-00-5012</v>
          </cell>
          <cell r="M5020" t="str">
            <v>Lavamanos de loza marca fonoloza</v>
          </cell>
          <cell r="O5020" t="str">
            <v>OTROS</v>
          </cell>
          <cell r="P5020">
            <v>11000</v>
          </cell>
          <cell r="T5020" t="str">
            <v>Bueno</v>
          </cell>
          <cell r="U5020" t="str">
            <v>N/T</v>
          </cell>
        </row>
        <row r="5021">
          <cell r="J5021" t="str">
            <v>42-04-07-00-5013</v>
          </cell>
          <cell r="L5021" t="str">
            <v>42-04-07-00-5013</v>
          </cell>
          <cell r="M5021" t="str">
            <v>Lavamanos de loza marca fonoloza</v>
          </cell>
          <cell r="O5021" t="str">
            <v>OTROS</v>
          </cell>
          <cell r="P5021">
            <v>11000</v>
          </cell>
          <cell r="T5021" t="str">
            <v>Bueno</v>
          </cell>
          <cell r="U5021" t="str">
            <v>N/T</v>
          </cell>
        </row>
        <row r="5022">
          <cell r="J5022" t="str">
            <v>42-04-07-00-5014</v>
          </cell>
          <cell r="L5022" t="str">
            <v>42-04-07-00-5014</v>
          </cell>
          <cell r="M5022" t="str">
            <v>Dispensador de jabón marca Johnson</v>
          </cell>
          <cell r="O5022" t="str">
            <v>OTROS</v>
          </cell>
          <cell r="P5022">
            <v>17000</v>
          </cell>
          <cell r="T5022" t="str">
            <v>Bueno</v>
          </cell>
          <cell r="U5022" t="str">
            <v>N/T</v>
          </cell>
        </row>
        <row r="5023">
          <cell r="J5023" t="str">
            <v>42-04-07-00-5015</v>
          </cell>
          <cell r="L5023" t="str">
            <v>42-04-07-00-5015</v>
          </cell>
          <cell r="M5023" t="str">
            <v>Dispensador de jabón marca Johnson</v>
          </cell>
          <cell r="O5023" t="str">
            <v>OTROS</v>
          </cell>
          <cell r="P5023">
            <v>17000</v>
          </cell>
          <cell r="T5023" t="str">
            <v>Bueno</v>
          </cell>
          <cell r="U5023" t="str">
            <v>N/T</v>
          </cell>
        </row>
        <row r="5024">
          <cell r="J5024" t="str">
            <v>42-05-02-02-5016</v>
          </cell>
          <cell r="L5024" t="str">
            <v>42-05-02-02-5016</v>
          </cell>
          <cell r="M5024" t="str">
            <v>Refrigerador Fensa de color plomo Mod. Tension V Progess 3805</v>
          </cell>
          <cell r="O5024" t="str">
            <v>EQUIPOS DE COCINA</v>
          </cell>
          <cell r="P5024">
            <v>150000</v>
          </cell>
          <cell r="T5024" t="str">
            <v>Bueno</v>
          </cell>
          <cell r="U5024" t="str">
            <v>N/T</v>
          </cell>
        </row>
        <row r="5025">
          <cell r="J5025" t="str">
            <v>42-05-02-02-5017</v>
          </cell>
          <cell r="L5025" t="str">
            <v>42-05-02-02-5017</v>
          </cell>
          <cell r="M5025" t="str">
            <v>Refrigerador Fensa de color plomo Mod. Tension V Progess 3805</v>
          </cell>
          <cell r="O5025" t="str">
            <v>EQUIPOS DE COCINA</v>
          </cell>
          <cell r="P5025">
            <v>150000</v>
          </cell>
          <cell r="T5025" t="str">
            <v>Bueno</v>
          </cell>
          <cell r="U5025" t="str">
            <v>N/T</v>
          </cell>
        </row>
        <row r="5026">
          <cell r="J5026" t="str">
            <v>42-05-02-02-5018</v>
          </cell>
          <cell r="L5026" t="str">
            <v>42-05-02-02-5018</v>
          </cell>
          <cell r="M5026" t="str">
            <v>Caja Mediana Plastico Guarda Verduras</v>
          </cell>
          <cell r="O5026" t="str">
            <v>EQUIPOS DE COCINA</v>
          </cell>
          <cell r="P5026">
            <v>7000</v>
          </cell>
          <cell r="T5026" t="str">
            <v>Bueno</v>
          </cell>
          <cell r="U5026" t="str">
            <v>N/T</v>
          </cell>
        </row>
        <row r="5027">
          <cell r="J5027" t="str">
            <v>42-05-02-02-5019</v>
          </cell>
          <cell r="L5027" t="str">
            <v>42-05-02-02-5019</v>
          </cell>
          <cell r="M5027" t="str">
            <v xml:space="preserve">Porta Toallas </v>
          </cell>
          <cell r="O5027" t="str">
            <v>EQUIPOS DE COCINA</v>
          </cell>
          <cell r="P5027">
            <v>17000</v>
          </cell>
          <cell r="T5027" t="str">
            <v>Bueno</v>
          </cell>
          <cell r="U5027" t="str">
            <v>N/T</v>
          </cell>
        </row>
        <row r="5028">
          <cell r="J5028" t="str">
            <v>42-05-02-02-5020</v>
          </cell>
          <cell r="L5028" t="str">
            <v>42-05-02-02-5020</v>
          </cell>
          <cell r="M5028" t="str">
            <v xml:space="preserve">Porta Toallas </v>
          </cell>
          <cell r="O5028" t="str">
            <v>EQUIPOS DE COCINA</v>
          </cell>
          <cell r="P5028">
            <v>17000</v>
          </cell>
          <cell r="T5028" t="str">
            <v>Bueno</v>
          </cell>
          <cell r="U5028" t="str">
            <v>N/T</v>
          </cell>
        </row>
        <row r="5029">
          <cell r="J5029" t="str">
            <v>42-04-07-00-5021</v>
          </cell>
          <cell r="L5029" t="str">
            <v>42-04-07-00-5021</v>
          </cell>
          <cell r="M5029" t="str">
            <v>Mueble Mixto Metal Melamina 1 Cajonera Chica 1 Cajonera Grande al Pie espacio Intermedio</v>
          </cell>
          <cell r="O5029" t="str">
            <v>OTROS</v>
          </cell>
          <cell r="P5029">
            <v>29990</v>
          </cell>
          <cell r="T5029" t="str">
            <v>Bueno</v>
          </cell>
          <cell r="U5029" t="str">
            <v>N/T</v>
          </cell>
        </row>
        <row r="5030">
          <cell r="J5030" t="str">
            <v>42-04-07-00-5022</v>
          </cell>
          <cell r="L5030" t="str">
            <v>42-04-07-00-5022</v>
          </cell>
          <cell r="M5030" t="str">
            <v>Mueble Mixto Metal Melamina 1 Cajonera Chica 1 Cajonera Grande al Pie espacio Intermedio</v>
          </cell>
          <cell r="O5030" t="str">
            <v>OTROS</v>
          </cell>
          <cell r="P5030">
            <v>29990</v>
          </cell>
          <cell r="T5030" t="str">
            <v>Bueno</v>
          </cell>
          <cell r="U5030" t="str">
            <v>N/T</v>
          </cell>
        </row>
        <row r="5031">
          <cell r="J5031" t="str">
            <v>42-05-02-07-5023</v>
          </cell>
          <cell r="L5031" t="str">
            <v>42-05-02-07-5023</v>
          </cell>
          <cell r="M5031" t="str">
            <v>Pedestal RSM 300 PROEL</v>
          </cell>
          <cell r="O5031" t="str">
            <v>EQUIPOS DE AUDIO</v>
          </cell>
          <cell r="P5031">
            <v>19900</v>
          </cell>
          <cell r="T5031" t="str">
            <v>Bueno</v>
          </cell>
          <cell r="U5031" t="str">
            <v>N/T</v>
          </cell>
        </row>
        <row r="5032">
          <cell r="J5032" t="str">
            <v>42-05-02-01-5024</v>
          </cell>
          <cell r="L5032" t="str">
            <v>42-05-02-01-5024</v>
          </cell>
          <cell r="M5032" t="str">
            <v>Central Oxigeno</v>
          </cell>
          <cell r="O5032" t="str">
            <v>EQUIPOS CLINICOS</v>
          </cell>
          <cell r="P5032">
            <v>9000</v>
          </cell>
          <cell r="T5032" t="str">
            <v>Bueno</v>
          </cell>
          <cell r="U5032" t="str">
            <v>N/T</v>
          </cell>
        </row>
        <row r="5033">
          <cell r="J5033" t="str">
            <v>42-05-02-01-5025</v>
          </cell>
          <cell r="L5033" t="str">
            <v>42-05-02-01-5025</v>
          </cell>
          <cell r="M5033" t="str">
            <v>Bomba Aspiracion</v>
          </cell>
          <cell r="O5033" t="str">
            <v>EQUIPOS CLINICOS</v>
          </cell>
          <cell r="P5033">
            <v>19000</v>
          </cell>
          <cell r="T5033" t="str">
            <v>Bueno</v>
          </cell>
          <cell r="U5033" t="str">
            <v>N/T</v>
          </cell>
        </row>
        <row r="5034">
          <cell r="J5034" t="str">
            <v>42-05-02-01-5026</v>
          </cell>
          <cell r="L5034" t="str">
            <v>42-05-02-01-5026</v>
          </cell>
          <cell r="M5034" t="str">
            <v>Recolector Aspiracion</v>
          </cell>
          <cell r="O5034" t="str">
            <v>EQUIPOS CLINICOS</v>
          </cell>
          <cell r="P5034">
            <v>12000</v>
          </cell>
          <cell r="T5034" t="str">
            <v>Bueno</v>
          </cell>
          <cell r="U5034" t="str">
            <v>N/T</v>
          </cell>
        </row>
        <row r="5035">
          <cell r="J5035" t="str">
            <v>42-05-02-01-5027</v>
          </cell>
          <cell r="L5035" t="str">
            <v>42-05-02-01-5027</v>
          </cell>
          <cell r="M5035" t="str">
            <v>Silla de Ruedas Standard Negra</v>
          </cell>
          <cell r="O5035" t="str">
            <v>EQUIPOS CLINICOS</v>
          </cell>
          <cell r="P5035">
            <v>89990</v>
          </cell>
          <cell r="T5035" t="str">
            <v>Bueno</v>
          </cell>
          <cell r="U5035" t="str">
            <v>N/T</v>
          </cell>
        </row>
        <row r="5036">
          <cell r="J5036" t="str">
            <v>42-04-01-00-5028</v>
          </cell>
          <cell r="L5036" t="str">
            <v>42-04-01-00-5028</v>
          </cell>
          <cell r="M5036" t="str">
            <v>Mesa metálica con cubierta de formalita color verde de 55x45x80 cms.</v>
          </cell>
          <cell r="O5036" t="str">
            <v>MESAS</v>
          </cell>
          <cell r="P5036">
            <v>20000</v>
          </cell>
          <cell r="T5036" t="str">
            <v>Bueno</v>
          </cell>
          <cell r="U5036" t="str">
            <v>N/T</v>
          </cell>
        </row>
        <row r="5037">
          <cell r="J5037" t="str">
            <v>42-04-02-00-5029</v>
          </cell>
          <cell r="L5037" t="str">
            <v>42-04-02-00-5029</v>
          </cell>
          <cell r="M5037" t="str">
            <v>Silla mixta asiento y respaldo en formalita café claro</v>
          </cell>
          <cell r="O5037" t="str">
            <v>SILLAS</v>
          </cell>
          <cell r="P5037">
            <v>17850</v>
          </cell>
          <cell r="T5037" t="str">
            <v>Bueno</v>
          </cell>
          <cell r="U5037" t="str">
            <v>N/T</v>
          </cell>
        </row>
        <row r="5038">
          <cell r="J5038" t="str">
            <v>42-04-02-00-5030</v>
          </cell>
          <cell r="L5038" t="str">
            <v>42-04-02-00-5030</v>
          </cell>
          <cell r="M5038" t="str">
            <v>Silla Mixta Formalita Café Claro</v>
          </cell>
          <cell r="O5038" t="str">
            <v>SILLAS</v>
          </cell>
          <cell r="P5038">
            <v>6902</v>
          </cell>
          <cell r="T5038" t="str">
            <v>Bueno</v>
          </cell>
          <cell r="U5038" t="str">
            <v>N/T</v>
          </cell>
        </row>
        <row r="5039">
          <cell r="J5039" t="str">
            <v>42-04-07-00-5031</v>
          </cell>
          <cell r="L5039" t="str">
            <v>42-04-07-00-5031</v>
          </cell>
          <cell r="M5039" t="str">
            <v>Cajas Wenco Mod. Pretty 28 Lts. color calipso c/tapa</v>
          </cell>
          <cell r="O5039" t="str">
            <v>OTROS</v>
          </cell>
          <cell r="P5039">
            <v>4000</v>
          </cell>
          <cell r="T5039" t="str">
            <v>Bueno</v>
          </cell>
          <cell r="U5039" t="str">
            <v xml:space="preserve">Wenco </v>
          </cell>
        </row>
        <row r="5040">
          <cell r="J5040" t="str">
            <v>42-04-07-00-5032</v>
          </cell>
          <cell r="L5040" t="str">
            <v>42-04-07-00-5032</v>
          </cell>
          <cell r="M5040" t="str">
            <v>Cajas Wenco Mod. Pretty 28 Lts. color calipso c/tapa</v>
          </cell>
          <cell r="O5040" t="str">
            <v>OTROS</v>
          </cell>
          <cell r="P5040">
            <v>4000</v>
          </cell>
          <cell r="T5040" t="str">
            <v>Bueno</v>
          </cell>
          <cell r="U5040" t="str">
            <v xml:space="preserve">Wenco </v>
          </cell>
        </row>
        <row r="5041">
          <cell r="J5041" t="str">
            <v>42-04-07-00-5033</v>
          </cell>
          <cell r="L5041" t="str">
            <v>42-04-07-00-5033</v>
          </cell>
          <cell r="M5041" t="str">
            <v>Cajas Wenco Mod. Pretty 28 Lts. color calipso c/tapa</v>
          </cell>
          <cell r="O5041" t="str">
            <v>OTROS</v>
          </cell>
          <cell r="P5041">
            <v>4000</v>
          </cell>
          <cell r="T5041" t="str">
            <v>Bueno</v>
          </cell>
          <cell r="U5041" t="str">
            <v xml:space="preserve">Wenco </v>
          </cell>
        </row>
        <row r="5042">
          <cell r="J5042" t="str">
            <v>42-04-07-00-5034</v>
          </cell>
          <cell r="L5042" t="str">
            <v>42-04-07-00-5034</v>
          </cell>
          <cell r="M5042" t="str">
            <v>Cajas Wenco Mod. Pretty 28 Lts. color calipso c/tapa</v>
          </cell>
          <cell r="O5042" t="str">
            <v>OTROS</v>
          </cell>
          <cell r="P5042">
            <v>4000</v>
          </cell>
          <cell r="T5042" t="str">
            <v>Bueno</v>
          </cell>
          <cell r="U5042" t="str">
            <v xml:space="preserve">Wenco </v>
          </cell>
        </row>
        <row r="5043">
          <cell r="J5043" t="str">
            <v>42-04-07-00-5035</v>
          </cell>
          <cell r="L5043" t="str">
            <v>42-04-07-00-5035</v>
          </cell>
          <cell r="M5043" t="str">
            <v>Cajas Wenco Mod. Pretty 28 Lts. color calipso c/tapa</v>
          </cell>
          <cell r="O5043" t="str">
            <v>OTROS</v>
          </cell>
          <cell r="P5043">
            <v>4000</v>
          </cell>
          <cell r="T5043" t="str">
            <v>Bueno</v>
          </cell>
          <cell r="U5043" t="str">
            <v xml:space="preserve">Wenco </v>
          </cell>
        </row>
        <row r="5044">
          <cell r="J5044" t="str">
            <v>42-04-07-00-5036</v>
          </cell>
          <cell r="L5044" t="str">
            <v>42-04-07-00-5036</v>
          </cell>
          <cell r="M5044" t="str">
            <v>Cajas Wenco Mod. Pretty 28 Lts. color calipso c/tapa</v>
          </cell>
          <cell r="O5044" t="str">
            <v>OTROS</v>
          </cell>
          <cell r="P5044">
            <v>4000</v>
          </cell>
          <cell r="T5044" t="str">
            <v>Bueno</v>
          </cell>
          <cell r="U5044" t="str">
            <v xml:space="preserve">Wenco </v>
          </cell>
        </row>
        <row r="5045">
          <cell r="J5045" t="str">
            <v>42-04-07-00-5037</v>
          </cell>
          <cell r="L5045" t="str">
            <v>42-04-07-00-5037</v>
          </cell>
          <cell r="M5045" t="str">
            <v>Mural de madera</v>
          </cell>
          <cell r="O5045" t="str">
            <v>OTROS</v>
          </cell>
          <cell r="P5045">
            <v>29750</v>
          </cell>
          <cell r="T5045" t="str">
            <v>Bueno</v>
          </cell>
          <cell r="U5045" t="str">
            <v>N/T</v>
          </cell>
        </row>
        <row r="5046">
          <cell r="J5046" t="str">
            <v>42-04-02-00-5038</v>
          </cell>
          <cell r="L5046" t="str">
            <v>42-04-02-00-5038</v>
          </cell>
          <cell r="M5046" t="str">
            <v>Silla de Madera Color Blanco</v>
          </cell>
          <cell r="O5046" t="str">
            <v>SILLAS</v>
          </cell>
          <cell r="P5046">
            <v>8990</v>
          </cell>
          <cell r="T5046" t="str">
            <v>Bueno</v>
          </cell>
          <cell r="U5046" t="str">
            <v>N/T</v>
          </cell>
        </row>
        <row r="5047">
          <cell r="J5047" t="str">
            <v>42-04-07-00-5039</v>
          </cell>
          <cell r="L5047" t="str">
            <v>42-04-07-00-5039</v>
          </cell>
          <cell r="M5047" t="str">
            <v>Bomba Circuladora de Agua MOTOR ANWO Verde</v>
          </cell>
          <cell r="O5047" t="str">
            <v>OTROS</v>
          </cell>
          <cell r="P5047">
            <v>180000</v>
          </cell>
          <cell r="T5047" t="str">
            <v>Bueno</v>
          </cell>
          <cell r="U5047" t="str">
            <v>ANWO</v>
          </cell>
        </row>
        <row r="5048">
          <cell r="J5048" t="str">
            <v>42-04-07-00-5040</v>
          </cell>
          <cell r="L5048" t="str">
            <v>42-04-07-00-5040</v>
          </cell>
          <cell r="M5048" t="str">
            <v>Bomba Circuladora de Agua MOTOR ANWO Verde</v>
          </cell>
          <cell r="O5048" t="str">
            <v>OTROS</v>
          </cell>
          <cell r="P5048">
            <v>180000</v>
          </cell>
          <cell r="T5048" t="str">
            <v>Bueno</v>
          </cell>
          <cell r="U5048" t="str">
            <v>ANWO</v>
          </cell>
        </row>
        <row r="5049">
          <cell r="J5049" t="str">
            <v>42-04-07-00-5041</v>
          </cell>
          <cell r="L5049" t="str">
            <v>42-04-07-00-5041</v>
          </cell>
          <cell r="M5049" t="str">
            <v>Bomba Circuladora de Agua MOTOR ANWO Verde</v>
          </cell>
          <cell r="O5049" t="str">
            <v>OTROS</v>
          </cell>
          <cell r="P5049">
            <v>180000</v>
          </cell>
          <cell r="T5049" t="str">
            <v>Bueno</v>
          </cell>
          <cell r="U5049" t="str">
            <v>ANWO</v>
          </cell>
        </row>
        <row r="5050">
          <cell r="J5050" t="str">
            <v>42-04-07-00-5042</v>
          </cell>
          <cell r="L5050" t="str">
            <v>42-04-07-00-5042</v>
          </cell>
          <cell r="M5050" t="str">
            <v>Bomba Circuladora de Agua MOTOR ANWO Verde</v>
          </cell>
          <cell r="O5050" t="str">
            <v>OTROS</v>
          </cell>
          <cell r="P5050">
            <v>180000</v>
          </cell>
          <cell r="T5050" t="str">
            <v>Bueno</v>
          </cell>
          <cell r="U5050" t="str">
            <v>ANWO</v>
          </cell>
        </row>
        <row r="5051">
          <cell r="J5051" t="str">
            <v>42-04-07-00-5043</v>
          </cell>
          <cell r="L5051" t="str">
            <v>42-04-07-00-5043</v>
          </cell>
          <cell r="M5051" t="str">
            <v>Bomba Circuladora de Agua MOTOR ANWO Verde</v>
          </cell>
          <cell r="O5051" t="str">
            <v>OTROS</v>
          </cell>
          <cell r="P5051">
            <v>180000</v>
          </cell>
          <cell r="T5051" t="str">
            <v>Bueno</v>
          </cell>
          <cell r="U5051" t="str">
            <v>ANWO</v>
          </cell>
        </row>
        <row r="5052">
          <cell r="J5052" t="str">
            <v>42-04-07-00-5044</v>
          </cell>
          <cell r="L5052" t="str">
            <v>42-04-07-00-5044</v>
          </cell>
          <cell r="M5052" t="str">
            <v>Bomba Circuladora de Agua MOTOR ANWO Verde</v>
          </cell>
          <cell r="O5052" t="str">
            <v>OTROS</v>
          </cell>
          <cell r="P5052">
            <v>180000</v>
          </cell>
          <cell r="T5052" t="str">
            <v>Bueno</v>
          </cell>
          <cell r="U5052" t="str">
            <v>ANWO</v>
          </cell>
        </row>
        <row r="5053">
          <cell r="J5053" t="str">
            <v>42-04-07-00-5045</v>
          </cell>
          <cell r="L5053" t="str">
            <v>42-04-07-00-5045</v>
          </cell>
          <cell r="M5053" t="str">
            <v>Bomba Circuladora de Agua DAB PUMPS A 11/18OXMX</v>
          </cell>
          <cell r="O5053" t="str">
            <v>OTROS</v>
          </cell>
          <cell r="P5053">
            <v>180000</v>
          </cell>
          <cell r="T5053" t="str">
            <v>Bueno</v>
          </cell>
          <cell r="U5053" t="str">
            <v>DAB</v>
          </cell>
        </row>
        <row r="5054">
          <cell r="J5054" t="str">
            <v>42-04-07-00-5046</v>
          </cell>
          <cell r="L5054" t="str">
            <v>42-04-07-00-5046</v>
          </cell>
          <cell r="M5054" t="str">
            <v>Bomba Circuladora de Agua DAB PUMPS A 11/18OXMX</v>
          </cell>
          <cell r="O5054" t="str">
            <v>OTROS</v>
          </cell>
          <cell r="P5054">
            <v>180000</v>
          </cell>
          <cell r="T5054" t="str">
            <v>Bueno</v>
          </cell>
          <cell r="U5054" t="str">
            <v>DAB</v>
          </cell>
        </row>
        <row r="5055">
          <cell r="J5055" t="str">
            <v>42-04-07-00-5047</v>
          </cell>
          <cell r="L5055" t="str">
            <v>42-04-07-00-5047</v>
          </cell>
          <cell r="M5055" t="str">
            <v>Bomba Circuladora de Agua DAB PUMPS A 11/18OXMX</v>
          </cell>
          <cell r="O5055" t="str">
            <v>OTROS</v>
          </cell>
          <cell r="P5055">
            <v>180000</v>
          </cell>
          <cell r="T5055" t="str">
            <v>Bueno</v>
          </cell>
          <cell r="U5055" t="str">
            <v>DAB</v>
          </cell>
        </row>
        <row r="5056">
          <cell r="J5056" t="str">
            <v>42-04-07-00-5048</v>
          </cell>
          <cell r="L5056" t="str">
            <v>42-04-07-00-5048</v>
          </cell>
          <cell r="M5056" t="str">
            <v>Bomba Estanque Agua Caliente DAB VS 65 / 150</v>
          </cell>
          <cell r="O5056" t="str">
            <v>OTROS</v>
          </cell>
          <cell r="P5056">
            <v>150000</v>
          </cell>
          <cell r="T5056" t="str">
            <v>Bueno</v>
          </cell>
          <cell r="U5056" t="str">
            <v>DAB</v>
          </cell>
        </row>
        <row r="5057">
          <cell r="J5057" t="str">
            <v>42-04-07-00-5049</v>
          </cell>
          <cell r="L5057" t="str">
            <v>42-04-07-00-5049</v>
          </cell>
          <cell r="M5057" t="str">
            <v>Basurero Mediano Color Gris Con Tapa y Pedestal</v>
          </cell>
          <cell r="O5057" t="str">
            <v>OTROS</v>
          </cell>
          <cell r="P5057">
            <v>4800</v>
          </cell>
          <cell r="T5057" t="str">
            <v>Bueno</v>
          </cell>
          <cell r="U5057" t="str">
            <v>N/T</v>
          </cell>
        </row>
        <row r="5058">
          <cell r="J5058" t="str">
            <v>42-04-07-00-5050</v>
          </cell>
          <cell r="L5058" t="str">
            <v>42-04-07-00-5050</v>
          </cell>
          <cell r="M5058" t="str">
            <v>Basurero Mediano Color Gris Con Tapa y Pedestal</v>
          </cell>
          <cell r="O5058" t="str">
            <v>OTROS</v>
          </cell>
          <cell r="P5058">
            <v>4800</v>
          </cell>
          <cell r="T5058" t="str">
            <v>Bueno</v>
          </cell>
          <cell r="U5058" t="str">
            <v>N/T</v>
          </cell>
        </row>
        <row r="5059">
          <cell r="J5059" t="str">
            <v>42-04-07-00-5051</v>
          </cell>
          <cell r="L5059" t="str">
            <v>42-04-07-00-5051</v>
          </cell>
          <cell r="M5059" t="str">
            <v>Porta Toallas TORK</v>
          </cell>
          <cell r="O5059" t="str">
            <v>OTROS</v>
          </cell>
          <cell r="P5059">
            <v>17000</v>
          </cell>
          <cell r="T5059" t="str">
            <v>Bueno</v>
          </cell>
          <cell r="U5059" t="str">
            <v>TORK</v>
          </cell>
        </row>
        <row r="5060">
          <cell r="J5060" t="str">
            <v>42-05-02-01-5052</v>
          </cell>
          <cell r="L5060" t="str">
            <v>42-05-02-01-5052</v>
          </cell>
          <cell r="M5060" t="str">
            <v>Manometro Oxigeno con Humidificador</v>
          </cell>
          <cell r="O5060" t="str">
            <v>EQUIPOS CLINICOS</v>
          </cell>
          <cell r="P5060">
            <v>42900</v>
          </cell>
          <cell r="T5060" t="str">
            <v>Bueno</v>
          </cell>
          <cell r="U5060" t="str">
            <v>N/T</v>
          </cell>
        </row>
        <row r="5061">
          <cell r="J5061" t="str">
            <v>42-05-02-01-5053</v>
          </cell>
          <cell r="L5061" t="str">
            <v>42-05-02-01-5053</v>
          </cell>
          <cell r="M5061" t="str">
            <v>Manometro Oxigeno con Humidificador</v>
          </cell>
          <cell r="O5061" t="str">
            <v>EQUIPOS CLINICOS</v>
          </cell>
          <cell r="P5061">
            <v>42900</v>
          </cell>
          <cell r="T5061" t="str">
            <v>Bueno</v>
          </cell>
          <cell r="U5061" t="str">
            <v>N/T</v>
          </cell>
        </row>
        <row r="5062">
          <cell r="J5062" t="str">
            <v>42-05-02-01-5054</v>
          </cell>
          <cell r="L5062" t="str">
            <v>42-05-02-01-5054</v>
          </cell>
          <cell r="M5062" t="str">
            <v>Sistema Aspiración Central</v>
          </cell>
          <cell r="O5062" t="str">
            <v>EQUIPOS CLINICOS</v>
          </cell>
          <cell r="P5062">
            <v>35600</v>
          </cell>
          <cell r="T5062" t="str">
            <v>Bueno</v>
          </cell>
          <cell r="U5062" t="str">
            <v>N/T</v>
          </cell>
        </row>
        <row r="5063">
          <cell r="J5063" t="str">
            <v>42-05-02-01-5055</v>
          </cell>
          <cell r="L5063" t="str">
            <v>42-05-02-01-5055</v>
          </cell>
          <cell r="M5063" t="str">
            <v>Sistema Aspiración Central</v>
          </cell>
          <cell r="O5063" t="str">
            <v>EQUIPOS CLINICOS</v>
          </cell>
          <cell r="P5063">
            <v>35600</v>
          </cell>
          <cell r="T5063" t="str">
            <v>Bueno</v>
          </cell>
          <cell r="U5063" t="str">
            <v>N/T</v>
          </cell>
        </row>
        <row r="5064">
          <cell r="J5064" t="str">
            <v>42-05-02-01-5056</v>
          </cell>
          <cell r="L5064" t="str">
            <v>42-05-02-01-5056</v>
          </cell>
          <cell r="M5064" t="str">
            <v>Manometro Oxigeno con Humidificador</v>
          </cell>
          <cell r="O5064" t="str">
            <v>EQUIPOS CLINICOS</v>
          </cell>
          <cell r="P5064">
            <v>42900</v>
          </cell>
          <cell r="T5064" t="str">
            <v>Bueno</v>
          </cell>
          <cell r="U5064" t="str">
            <v>N/T</v>
          </cell>
        </row>
        <row r="5065">
          <cell r="J5065" t="str">
            <v>42-05-02-01-5057</v>
          </cell>
          <cell r="L5065" t="str">
            <v>42-05-02-01-5057</v>
          </cell>
          <cell r="M5065" t="str">
            <v>Sistema Aspiración Central</v>
          </cell>
          <cell r="O5065" t="str">
            <v>EQUIPOS CLINICOS</v>
          </cell>
          <cell r="P5065">
            <v>35600</v>
          </cell>
          <cell r="T5065" t="str">
            <v>Bueno</v>
          </cell>
          <cell r="U5065" t="str">
            <v>N/T</v>
          </cell>
        </row>
        <row r="5066">
          <cell r="J5066" t="str">
            <v>42-04-07-00-5058</v>
          </cell>
          <cell r="L5066" t="str">
            <v>42-04-07-00-5058</v>
          </cell>
          <cell r="M5066" t="str">
            <v>Lavamanos con Pedestal Loza Blanco C/Llave Monomando</v>
          </cell>
          <cell r="O5066" t="str">
            <v>OTROS</v>
          </cell>
          <cell r="P5066">
            <v>11000</v>
          </cell>
          <cell r="T5066" t="str">
            <v>Bueno</v>
          </cell>
          <cell r="U5066" t="str">
            <v>N/T</v>
          </cell>
        </row>
        <row r="5067">
          <cell r="J5067" t="str">
            <v>42-04-07-00-5059</v>
          </cell>
          <cell r="L5067" t="str">
            <v>42-04-07-00-5059</v>
          </cell>
          <cell r="M5067" t="str">
            <v>Lavamanos con Pedestal Loza Blanco C/Llave Monomando</v>
          </cell>
          <cell r="O5067" t="str">
            <v>OTROS</v>
          </cell>
          <cell r="P5067">
            <v>11000</v>
          </cell>
          <cell r="T5067" t="str">
            <v>Bueno</v>
          </cell>
          <cell r="U5067" t="str">
            <v>N/T</v>
          </cell>
        </row>
        <row r="5068">
          <cell r="J5068" t="str">
            <v>42-04-07-00-5060</v>
          </cell>
          <cell r="L5068" t="str">
            <v>42-04-07-00-5060</v>
          </cell>
          <cell r="M5068" t="str">
            <v>Dispensadores confort Pisa</v>
          </cell>
          <cell r="O5068" t="str">
            <v>OTROS</v>
          </cell>
          <cell r="P5068">
            <v>17000</v>
          </cell>
          <cell r="T5068" t="str">
            <v>Bueno</v>
          </cell>
          <cell r="U5068" t="str">
            <v>PISA</v>
          </cell>
        </row>
        <row r="5069">
          <cell r="J5069" t="str">
            <v>42-04-07-00-5061</v>
          </cell>
          <cell r="L5069" t="str">
            <v>42-04-07-00-5061</v>
          </cell>
          <cell r="M5069" t="str">
            <v>Dispensadores confort Pisa</v>
          </cell>
          <cell r="O5069" t="str">
            <v>OTROS</v>
          </cell>
          <cell r="P5069">
            <v>17000</v>
          </cell>
          <cell r="T5069" t="str">
            <v>Bueno</v>
          </cell>
          <cell r="U5069" t="str">
            <v>PISA</v>
          </cell>
        </row>
        <row r="5070">
          <cell r="J5070" t="str">
            <v>42-05-02-01-5062</v>
          </cell>
          <cell r="L5070" t="str">
            <v>42-05-02-01-5062</v>
          </cell>
          <cell r="M5070" t="str">
            <v>Oxímetro de pulso, marca Nellcor,  modelo N-560, Serie 011510120102</v>
          </cell>
          <cell r="O5070" t="str">
            <v>EQUIPOS CLINICOS</v>
          </cell>
          <cell r="P5070">
            <v>725900</v>
          </cell>
          <cell r="T5070" t="str">
            <v>Bueno</v>
          </cell>
          <cell r="U5070" t="str">
            <v>Nellcor</v>
          </cell>
        </row>
        <row r="5071">
          <cell r="J5071" t="str">
            <v>42-04-07-00-5063</v>
          </cell>
          <cell r="L5071" t="str">
            <v>42-04-07-00-5063</v>
          </cell>
          <cell r="M5071" t="str">
            <v>Caja Madera 30 X 20 CM Color Miel</v>
          </cell>
          <cell r="O5071" t="str">
            <v>OTROS</v>
          </cell>
          <cell r="P5071">
            <v>4500</v>
          </cell>
          <cell r="T5071" t="str">
            <v>Bueno</v>
          </cell>
          <cell r="U5071" t="str">
            <v>N/T</v>
          </cell>
        </row>
        <row r="5072">
          <cell r="J5072" t="str">
            <v>42-04-07-00-5064</v>
          </cell>
          <cell r="L5072" t="str">
            <v>42-04-07-00-5064</v>
          </cell>
          <cell r="M5072" t="str">
            <v>Cuadro Pared 50 X 25 Marco De Madera Color Miel con Vidrio</v>
          </cell>
          <cell r="O5072" t="str">
            <v>OTROS</v>
          </cell>
          <cell r="P5072">
            <v>9500</v>
          </cell>
          <cell r="T5072" t="str">
            <v>Bueno</v>
          </cell>
          <cell r="U5072" t="str">
            <v>N/T</v>
          </cell>
        </row>
        <row r="5073">
          <cell r="J5073" t="str">
            <v>42-05-02-02-5065</v>
          </cell>
          <cell r="L5073" t="str">
            <v>42-05-02-02-5065</v>
          </cell>
          <cell r="M5073" t="str">
            <v>Cocina de fierro industrial con 6 platos a gas marca broboinox ltda.</v>
          </cell>
          <cell r="O5073" t="str">
            <v>EQUIPOS DE COCINA</v>
          </cell>
          <cell r="P5073">
            <v>450000</v>
          </cell>
          <cell r="T5073" t="str">
            <v>Bueno</v>
          </cell>
          <cell r="U5073" t="str">
            <v>Broboinox</v>
          </cell>
        </row>
        <row r="5074">
          <cell r="J5074" t="str">
            <v>42-05-02-01-5066</v>
          </cell>
          <cell r="L5074" t="str">
            <v>42-05-02-01-5066</v>
          </cell>
          <cell r="M5074" t="str">
            <v>Cilindros Oxigeno Blancos</v>
          </cell>
          <cell r="O5074" t="str">
            <v>EQUIPOS CLINICOS</v>
          </cell>
          <cell r="P5074">
            <v>35000</v>
          </cell>
          <cell r="T5074" t="str">
            <v>Bueno</v>
          </cell>
          <cell r="U5074" t="str">
            <v>N/T</v>
          </cell>
        </row>
        <row r="5075">
          <cell r="J5075" t="str">
            <v>42-05-02-01-5067</v>
          </cell>
          <cell r="L5075" t="str">
            <v>42-05-02-01-5067</v>
          </cell>
          <cell r="M5075" t="str">
            <v>Sistema Regulador Oxigeno y Aire Medico</v>
          </cell>
          <cell r="O5075" t="str">
            <v>EQUIPOS CLINICOS</v>
          </cell>
          <cell r="P5075">
            <v>66500</v>
          </cell>
          <cell r="T5075" t="str">
            <v>Bueno</v>
          </cell>
          <cell r="U5075" t="str">
            <v>N/T</v>
          </cell>
        </row>
        <row r="5076">
          <cell r="J5076" t="str">
            <v>42-05-02-01-5068</v>
          </cell>
          <cell r="L5076" t="str">
            <v>42-05-02-01-5068</v>
          </cell>
          <cell r="M5076" t="str">
            <v>Sistema Regulador Oxigeno y Aire Medico</v>
          </cell>
          <cell r="O5076" t="str">
            <v>EQUIPOS CLINICOS</v>
          </cell>
          <cell r="P5076">
            <v>66500</v>
          </cell>
          <cell r="T5076" t="str">
            <v>Bueno</v>
          </cell>
          <cell r="U5076" t="str">
            <v>N/T</v>
          </cell>
        </row>
        <row r="5077">
          <cell r="J5077" t="str">
            <v>42-04-02-00-5069</v>
          </cell>
          <cell r="L5077" t="str">
            <v>42-04-02-00-5069</v>
          </cell>
          <cell r="M5077" t="str">
            <v>Silla cajero alta regulable, lana color gris</v>
          </cell>
          <cell r="O5077" t="str">
            <v>SILLAS</v>
          </cell>
          <cell r="P5077">
            <v>47000</v>
          </cell>
          <cell r="T5077" t="str">
            <v>Bueno</v>
          </cell>
          <cell r="U5077" t="str">
            <v>N/T</v>
          </cell>
        </row>
        <row r="5078">
          <cell r="J5078" t="str">
            <v>42-05-02-03-5070</v>
          </cell>
          <cell r="L5078" t="str">
            <v>42-05-02-03-5070</v>
          </cell>
          <cell r="M5078" t="str">
            <v>Radio intercomunicadora marca Motorola Mod. T 5320 S/Nº 03211-0091835 con cargador</v>
          </cell>
          <cell r="O5078" t="str">
            <v>EQUIPOS DE COMUNICACIÓN</v>
          </cell>
          <cell r="P5078">
            <v>10000</v>
          </cell>
          <cell r="T5078" t="str">
            <v>Bueno</v>
          </cell>
          <cell r="U5078" t="str">
            <v>MOTOROLA</v>
          </cell>
        </row>
        <row r="5079">
          <cell r="J5079" t="str">
            <v>42-04-06-00-5071</v>
          </cell>
          <cell r="L5079" t="str">
            <v>42-04-06-00-5071</v>
          </cell>
          <cell r="M5079" t="str">
            <v>Repisa c/soporte metálico melamina blanca</v>
          </cell>
          <cell r="O5079" t="str">
            <v>REPISA</v>
          </cell>
          <cell r="P5079">
            <v>5000</v>
          </cell>
          <cell r="T5079" t="str">
            <v>Bueno</v>
          </cell>
          <cell r="U5079" t="str">
            <v>N/T</v>
          </cell>
        </row>
        <row r="5080">
          <cell r="J5080" t="str">
            <v>42-04-07-00-5072</v>
          </cell>
          <cell r="L5080" t="str">
            <v>42-04-07-00-5072</v>
          </cell>
          <cell r="M5080" t="str">
            <v>Fuenton Lavamanos Loza (De Instalación)</v>
          </cell>
          <cell r="O5080" t="str">
            <v>OTROS</v>
          </cell>
          <cell r="P5080">
            <v>3500</v>
          </cell>
          <cell r="T5080" t="str">
            <v>Bueno</v>
          </cell>
          <cell r="U5080" t="str">
            <v>N/T</v>
          </cell>
        </row>
        <row r="5081">
          <cell r="J5081" t="str">
            <v>42-04-07-00-5073</v>
          </cell>
          <cell r="L5081" t="str">
            <v>42-04-07-00-5073</v>
          </cell>
          <cell r="M5081" t="str">
            <v>Balancines Chicos Para Niños</v>
          </cell>
          <cell r="O5081" t="str">
            <v>OTROS</v>
          </cell>
          <cell r="P5081">
            <v>15600</v>
          </cell>
          <cell r="T5081" t="str">
            <v>Bueno</v>
          </cell>
          <cell r="U5081" t="str">
            <v>N/T</v>
          </cell>
        </row>
        <row r="5082">
          <cell r="J5082" t="str">
            <v>42-04-07-00-5074</v>
          </cell>
          <cell r="L5082" t="str">
            <v>42-04-07-00-5074</v>
          </cell>
          <cell r="M5082" t="str">
            <v>Balancines Chicos Para Niños</v>
          </cell>
          <cell r="O5082" t="str">
            <v>OTROS</v>
          </cell>
          <cell r="P5082">
            <v>15600</v>
          </cell>
          <cell r="T5082" t="str">
            <v>Bueno</v>
          </cell>
          <cell r="U5082" t="str">
            <v>N/T</v>
          </cell>
        </row>
        <row r="5083">
          <cell r="J5083" t="str">
            <v>42-04-07-00-5075</v>
          </cell>
          <cell r="L5083" t="str">
            <v>42-04-07-00-5075</v>
          </cell>
          <cell r="M5083" t="str">
            <v>Porta Toalla Tork Mediano</v>
          </cell>
          <cell r="O5083" t="str">
            <v>OTROS</v>
          </cell>
          <cell r="P5083">
            <v>17000</v>
          </cell>
          <cell r="T5083" t="str">
            <v>Bueno</v>
          </cell>
          <cell r="U5083" t="str">
            <v>TORK</v>
          </cell>
        </row>
        <row r="5084">
          <cell r="J5084" t="str">
            <v>42-04-02-00-5076</v>
          </cell>
          <cell r="L5084" t="str">
            <v>42-04-02-00-5076</v>
          </cell>
          <cell r="M5084" t="str">
            <v>Silla Mixta Pequeña de Niño Roja</v>
          </cell>
          <cell r="O5084" t="str">
            <v>SILLAS</v>
          </cell>
          <cell r="P5084">
            <v>5200</v>
          </cell>
          <cell r="T5084" t="str">
            <v>Bueno</v>
          </cell>
          <cell r="U5084" t="str">
            <v>N/T</v>
          </cell>
        </row>
        <row r="5085">
          <cell r="J5085" t="str">
            <v>42-04-02-00-5077</v>
          </cell>
          <cell r="L5085" t="str">
            <v>42-04-02-00-5077</v>
          </cell>
          <cell r="M5085" t="str">
            <v>Silla Mixta Pequeña de Niño Amarilla</v>
          </cell>
          <cell r="O5085" t="str">
            <v>SILLAS</v>
          </cell>
          <cell r="P5085">
            <v>5200</v>
          </cell>
          <cell r="T5085" t="str">
            <v>Bueno</v>
          </cell>
          <cell r="U5085" t="str">
            <v>N/T</v>
          </cell>
        </row>
        <row r="5086">
          <cell r="J5086" t="str">
            <v>42-05-02-01-5078</v>
          </cell>
          <cell r="L5086" t="str">
            <v>42-05-02-01-5078</v>
          </cell>
          <cell r="M5086" t="str">
            <v>Oximetro de Pulso Modelo CmS50A Marca Contec LT/QTY: NOLOTE: 000001</v>
          </cell>
          <cell r="O5086" t="str">
            <v>EQUIPOS CLINICOS</v>
          </cell>
          <cell r="P5086">
            <v>32130</v>
          </cell>
          <cell r="T5086" t="str">
            <v>Bueno</v>
          </cell>
          <cell r="U5086" t="str">
            <v>CONTEC</v>
          </cell>
        </row>
        <row r="5087">
          <cell r="J5087" t="str">
            <v>42-05-02-01-5079</v>
          </cell>
          <cell r="L5087" t="str">
            <v>42-05-02-01-5079</v>
          </cell>
          <cell r="M5087" t="str">
            <v>Oximetro de Pulso Modelo CmS50A Marca Contec LT/QTY: NOLOTE: 000001</v>
          </cell>
          <cell r="O5087" t="str">
            <v>EQUIPOS CLINICOS</v>
          </cell>
          <cell r="P5087">
            <v>32130</v>
          </cell>
          <cell r="T5087" t="str">
            <v>Bueno</v>
          </cell>
          <cell r="U5087" t="str">
            <v>CONTEC</v>
          </cell>
        </row>
        <row r="5088">
          <cell r="J5088" t="str">
            <v>42-05-02-03-5080</v>
          </cell>
          <cell r="L5088" t="str">
            <v>42-05-02-03-5080</v>
          </cell>
          <cell r="M5088" t="str">
            <v>Radiotransmisor profesional tecnologia digital tipo militar Back to Back y 64 canales, ubicado entre asiento conductor y asiento copiloto.</v>
          </cell>
          <cell r="O5088" t="str">
            <v>EQUIPOS DE COMUNICACIÓN</v>
          </cell>
          <cell r="P5088">
            <v>250000</v>
          </cell>
          <cell r="T5088" t="str">
            <v>Bueno</v>
          </cell>
          <cell r="U5088" t="str">
            <v>N/T</v>
          </cell>
        </row>
        <row r="5089">
          <cell r="J5089" t="str">
            <v>42-05-02-01-5081</v>
          </cell>
          <cell r="L5089" t="str">
            <v>42-05-02-01-5081</v>
          </cell>
          <cell r="M5089" t="str">
            <v>Tabla Espinal Pediatrica largo 151 cm, ancho 35 cm, peso 2.5kg cap. Carga 50 kg, espesor 2 cm Material plastico rigido, traslucida a los rayos X. Incluye 5 Correas para asegurar al paciente con inmovilizador de cabeza.</v>
          </cell>
          <cell r="O5089" t="str">
            <v>EQUIPOS CLINICOS</v>
          </cell>
          <cell r="P5089">
            <v>12000</v>
          </cell>
          <cell r="T5089" t="str">
            <v>Bueno</v>
          </cell>
          <cell r="U5089" t="str">
            <v>N/T</v>
          </cell>
        </row>
        <row r="5090">
          <cell r="J5090" t="str">
            <v>42-05-02-01-5082</v>
          </cell>
          <cell r="L5090" t="str">
            <v>42-05-02-01-5082</v>
          </cell>
          <cell r="M5090" t="str">
            <v xml:space="preserve">Tabla Espinal Adulto con inmovilizador de cabeza medidas 1850x470mm de material plastico rigido, traslucida a rayos x. incluye 5 correas para asegurar al paciente </v>
          </cell>
          <cell r="O5090" t="str">
            <v>EQUIPOS CLINICOS</v>
          </cell>
          <cell r="P5090">
            <v>15000</v>
          </cell>
          <cell r="T5090" t="str">
            <v>Bueno</v>
          </cell>
          <cell r="U5090" t="str">
            <v>N/T</v>
          </cell>
        </row>
        <row r="5091">
          <cell r="J5091" t="str">
            <v>42-05-02-01-5083</v>
          </cell>
          <cell r="L5091" t="str">
            <v>42-05-02-01-5083</v>
          </cell>
          <cell r="M5091" t="str">
            <v>Esfingomanometro aneroide ALPK2 o similar</v>
          </cell>
          <cell r="O5091" t="str">
            <v>EQUIPOS CLINICOS</v>
          </cell>
          <cell r="P5091">
            <v>37000</v>
          </cell>
          <cell r="T5091" t="str">
            <v>Bueno</v>
          </cell>
          <cell r="U5091" t="str">
            <v>N/T</v>
          </cell>
        </row>
        <row r="5092">
          <cell r="J5092" t="str">
            <v>42-05-02-01-5084</v>
          </cell>
          <cell r="L5092" t="str">
            <v>42-05-02-01-5084</v>
          </cell>
          <cell r="M5092" t="str">
            <v>Fonendoscopio</v>
          </cell>
          <cell r="O5092" t="str">
            <v>EQUIPOS CLINICOS</v>
          </cell>
          <cell r="P5092">
            <v>16000</v>
          </cell>
          <cell r="T5092" t="str">
            <v>Bueno</v>
          </cell>
          <cell r="U5092" t="str">
            <v>N/T</v>
          </cell>
        </row>
        <row r="5093">
          <cell r="J5093" t="str">
            <v>42-05-02-01-5085</v>
          </cell>
          <cell r="L5093" t="str">
            <v>42-05-02-01-5085</v>
          </cell>
          <cell r="M5093" t="str">
            <v>Resusitador Manual Preofesional Adulto, No Desechable, Tipo Ambu, MARK3 con reservorio</v>
          </cell>
          <cell r="O5093" t="str">
            <v>EQUIPOS CLINICOS</v>
          </cell>
          <cell r="P5093">
            <v>12000</v>
          </cell>
          <cell r="T5093" t="str">
            <v>Bueno</v>
          </cell>
          <cell r="U5093" t="str">
            <v>N/T</v>
          </cell>
        </row>
        <row r="5094">
          <cell r="J5094" t="str">
            <v>42-05-02-01-5086</v>
          </cell>
          <cell r="L5094" t="str">
            <v>42-05-02-01-5086</v>
          </cell>
          <cell r="M5094" t="str">
            <v>Resusitador Manual Preofesional Pediatrico, No Desechable, Tipo Ambu, MARK3 con reservorio</v>
          </cell>
          <cell r="O5094" t="str">
            <v>EQUIPOS CLINICOS</v>
          </cell>
          <cell r="P5094">
            <v>9000</v>
          </cell>
          <cell r="T5094" t="str">
            <v>Bueno</v>
          </cell>
          <cell r="U5094" t="str">
            <v>N/T</v>
          </cell>
        </row>
        <row r="5095">
          <cell r="J5095" t="str">
            <v>42-05-02-01-5087</v>
          </cell>
          <cell r="L5095" t="str">
            <v>42-05-02-01-5087</v>
          </cell>
          <cell r="M5095" t="str">
            <v>Saturometro Digital conectado por cable al perro, con proteccion a golpes.</v>
          </cell>
          <cell r="O5095" t="str">
            <v>EQUIPOS CLINICOS</v>
          </cell>
          <cell r="P5095">
            <v>35000</v>
          </cell>
          <cell r="T5095" t="str">
            <v>Bueno</v>
          </cell>
          <cell r="U5095" t="str">
            <v>N/T</v>
          </cell>
        </row>
        <row r="5096">
          <cell r="J5096" t="str">
            <v>42-04-02-00-5088</v>
          </cell>
          <cell r="L5096" t="str">
            <v>42-04-02-00-5088</v>
          </cell>
          <cell r="M5096" t="str">
            <v xml:space="preserve">Silla Operativa LI FYMO Giratoria 2000 TEL 61 x 58 x 115 CM - Silla Administrativa C/Brazos Respaldo Ergonometrico. </v>
          </cell>
          <cell r="O5096" t="str">
            <v>SILLAS</v>
          </cell>
          <cell r="P5096">
            <v>107730</v>
          </cell>
          <cell r="T5096" t="str">
            <v>Bueno</v>
          </cell>
          <cell r="U5096" t="str">
            <v>FAYMO</v>
          </cell>
        </row>
        <row r="5097">
          <cell r="J5097" t="str">
            <v>42-04-02-00-5089</v>
          </cell>
          <cell r="L5097" t="str">
            <v>42-04-02-00-5089</v>
          </cell>
          <cell r="M5097" t="str">
            <v xml:space="preserve">Silla Operativa LI FYMO Giratoria 2000 TEL 61 x 58 x 115 CM - Silla Administrativa C/Brazos Respaldo Ergonometrico. </v>
          </cell>
          <cell r="O5097" t="str">
            <v>SILLAS</v>
          </cell>
          <cell r="P5097">
            <v>107730</v>
          </cell>
          <cell r="T5097" t="str">
            <v>Bueno</v>
          </cell>
          <cell r="U5097" t="str">
            <v>FAYMO</v>
          </cell>
        </row>
        <row r="5098">
          <cell r="J5098" t="str">
            <v>42-04-02-00-5090</v>
          </cell>
          <cell r="L5098" t="str">
            <v>42-04-02-00-5090</v>
          </cell>
          <cell r="M5098" t="str">
            <v xml:space="preserve">Silla Operativa LI FYMO Giratoria 2000 TEL 61 x 58 x 115 CM - Silla Administrativa C/Brazos Respaldo Ergonometrico. </v>
          </cell>
          <cell r="O5098" t="str">
            <v>SILLAS</v>
          </cell>
          <cell r="P5098">
            <v>107730</v>
          </cell>
          <cell r="T5098" t="str">
            <v>Bueno</v>
          </cell>
          <cell r="U5098" t="str">
            <v>FAYMO</v>
          </cell>
        </row>
        <row r="5099">
          <cell r="J5099" t="str">
            <v>42-04-02-00-5091</v>
          </cell>
          <cell r="L5099" t="str">
            <v>42-04-02-00-5091</v>
          </cell>
          <cell r="M5099" t="str">
            <v xml:space="preserve">Silla Operativa LI FYMO Giratoria 2000 TEL 61 x 58 x 115 CM - Silla Administrativa C/Brazos Respaldo Ergonometrico. </v>
          </cell>
          <cell r="O5099" t="str">
            <v>SILLAS</v>
          </cell>
          <cell r="P5099">
            <v>107730</v>
          </cell>
          <cell r="T5099" t="str">
            <v>Bueno</v>
          </cell>
          <cell r="U5099" t="str">
            <v>FAYMO</v>
          </cell>
        </row>
        <row r="5100">
          <cell r="J5100" t="str">
            <v>42-04-02-00-5092</v>
          </cell>
          <cell r="L5100" t="str">
            <v>42-04-02-00-5092</v>
          </cell>
          <cell r="M5100" t="str">
            <v xml:space="preserve">Silla Operativa LI FYMO Giratoria 2000 TEL 61 x 58 x 115 CM - Silla Administrativa C/Brazos Respaldo Ergonometrico. </v>
          </cell>
          <cell r="O5100" t="str">
            <v>SILLAS</v>
          </cell>
          <cell r="P5100">
            <v>107730</v>
          </cell>
          <cell r="T5100" t="str">
            <v>Bueno</v>
          </cell>
          <cell r="U5100" t="str">
            <v>FAYMO</v>
          </cell>
        </row>
        <row r="5101">
          <cell r="J5101" t="str">
            <v>42-04-02-00-5093</v>
          </cell>
          <cell r="L5101" t="str">
            <v>42-04-02-00-5093</v>
          </cell>
          <cell r="M5101" t="str">
            <v xml:space="preserve">Silla Operativa LI FYMO Giratoria 2000 TEL 61 x 58 x 115 CM - Silla Administrativa C/Brazos Respaldo Ergonometrico. </v>
          </cell>
          <cell r="O5101" t="str">
            <v>SILLAS</v>
          </cell>
          <cell r="P5101">
            <v>107730</v>
          </cell>
          <cell r="T5101" t="str">
            <v>Bueno</v>
          </cell>
          <cell r="U5101" t="str">
            <v>FAYMO</v>
          </cell>
        </row>
        <row r="5102">
          <cell r="J5102" t="str">
            <v>42-04-02-00-5094</v>
          </cell>
          <cell r="L5102" t="str">
            <v>42-04-02-00-5094</v>
          </cell>
          <cell r="M5102" t="str">
            <v xml:space="preserve">Silla Operativa LI FYMO Giratoria 2000 TEL 61 x 58 x 115 CM - Silla Administrativa C/Brazos Respaldo Ergonometrico. </v>
          </cell>
          <cell r="O5102" t="str">
            <v>SILLAS</v>
          </cell>
          <cell r="P5102">
            <v>107730</v>
          </cell>
          <cell r="T5102" t="str">
            <v>Bueno</v>
          </cell>
          <cell r="U5102" t="str">
            <v>FAYMO</v>
          </cell>
        </row>
        <row r="5103">
          <cell r="J5103" t="str">
            <v>42-04-02-00-5095</v>
          </cell>
          <cell r="L5103" t="str">
            <v>42-04-02-00-5095</v>
          </cell>
          <cell r="M5103" t="str">
            <v xml:space="preserve">Silla Operativa LI FYMO Giratoria 2000 TEL 61 x 58 x 115 CM - Silla Administrativa C/Brazos Respaldo Ergonometrico. </v>
          </cell>
          <cell r="O5103" t="str">
            <v>SILLAS</v>
          </cell>
          <cell r="P5103">
            <v>107730</v>
          </cell>
          <cell r="T5103" t="str">
            <v>Bueno</v>
          </cell>
          <cell r="U5103" t="str">
            <v>FAYMO</v>
          </cell>
        </row>
        <row r="5104">
          <cell r="J5104" t="str">
            <v>42-04-02-00-5096</v>
          </cell>
          <cell r="L5104" t="str">
            <v>42-04-02-00-5096</v>
          </cell>
          <cell r="M5104" t="str">
            <v xml:space="preserve">Silla Operativa LI FYMO Giratoria 2000 TEL 61 x 58 x 115 CM - Silla Administrativa C/Brazos Respaldo Ergonometrico. </v>
          </cell>
          <cell r="O5104" t="str">
            <v>SILLAS</v>
          </cell>
          <cell r="P5104">
            <v>107730</v>
          </cell>
          <cell r="T5104" t="str">
            <v>Bueno</v>
          </cell>
          <cell r="U5104" t="str">
            <v>FAYMO</v>
          </cell>
        </row>
        <row r="5105">
          <cell r="J5105" t="str">
            <v>42-04-02-00-5097</v>
          </cell>
          <cell r="L5105" t="str">
            <v>42-04-02-00-5097</v>
          </cell>
          <cell r="M5105" t="str">
            <v xml:space="preserve">Silla Operativa LI FYMO Giratoria 2000 TEL 61 x 58 x 115 CM - Silla Administrativa C/Brazos Respaldo Ergonometrico. </v>
          </cell>
          <cell r="O5105" t="str">
            <v>SILLAS</v>
          </cell>
          <cell r="P5105">
            <v>107730</v>
          </cell>
          <cell r="T5105" t="str">
            <v>Bueno</v>
          </cell>
          <cell r="U5105" t="str">
            <v>FAYMO</v>
          </cell>
        </row>
        <row r="5106">
          <cell r="J5106" t="str">
            <v>42-04-02-00-5098</v>
          </cell>
          <cell r="L5106" t="str">
            <v>42-04-02-00-5098</v>
          </cell>
          <cell r="M5106" t="str">
            <v xml:space="preserve">Silla Operativa LI FYMO Giratoria 2000 TEL 61 x 58 x 115 CM - Silla Administrativa C/Brazos Respaldo Ergonometrico. </v>
          </cell>
          <cell r="O5106" t="str">
            <v>SILLAS</v>
          </cell>
          <cell r="P5106">
            <v>107730</v>
          </cell>
          <cell r="T5106" t="str">
            <v>Bueno</v>
          </cell>
          <cell r="U5106" t="str">
            <v>FAYMO</v>
          </cell>
        </row>
        <row r="5107">
          <cell r="J5107" t="str">
            <v>42-04-02-00-5099</v>
          </cell>
          <cell r="L5107" t="str">
            <v>42-04-02-00-5099</v>
          </cell>
          <cell r="M5107" t="str">
            <v xml:space="preserve">Silla Operativa LI FYMO Giratoria 2000 TEL 61 x 58 x 115 CM - Silla Administrativa C/Brazos Respaldo Ergonometrico. </v>
          </cell>
          <cell r="O5107" t="str">
            <v>SILLAS</v>
          </cell>
          <cell r="P5107">
            <v>107730</v>
          </cell>
          <cell r="T5107" t="str">
            <v>Bueno</v>
          </cell>
          <cell r="U5107" t="str">
            <v>FAYMO</v>
          </cell>
        </row>
        <row r="5108">
          <cell r="J5108" t="str">
            <v>42-05-02-01-5100</v>
          </cell>
          <cell r="L5108" t="str">
            <v>42-05-02-01-5100</v>
          </cell>
          <cell r="M5108" t="str">
            <v>NSK Turbina Pana Max Plus Standard M4 (Push Button)</v>
          </cell>
          <cell r="O5108" t="str">
            <v>EQUIPOS CLINICOS</v>
          </cell>
          <cell r="P5108">
            <v>91037</v>
          </cell>
          <cell r="T5108" t="str">
            <v>Bueno</v>
          </cell>
          <cell r="U5108" t="str">
            <v>NSK</v>
          </cell>
        </row>
        <row r="5109">
          <cell r="J5109" t="str">
            <v>42-05-02-01-5101</v>
          </cell>
          <cell r="L5109" t="str">
            <v>42-05-02-01-5101</v>
          </cell>
          <cell r="M5109" t="str">
            <v>NSK Turbina Pana Max Plus Standard M4 (Push Button)</v>
          </cell>
          <cell r="O5109" t="str">
            <v>EQUIPOS CLINICOS</v>
          </cell>
          <cell r="P5109">
            <v>91037</v>
          </cell>
          <cell r="T5109" t="str">
            <v>Bueno</v>
          </cell>
          <cell r="U5109" t="str">
            <v>NSK</v>
          </cell>
        </row>
        <row r="5110">
          <cell r="J5110" t="str">
            <v>42-05-02-01-5102</v>
          </cell>
          <cell r="L5110" t="str">
            <v>42-05-02-01-5102</v>
          </cell>
          <cell r="M5110" t="str">
            <v>NSK Set De Micromotor Neumaticos EX - 203CM4 (EX203C+EX+6B+NSC-EC)</v>
          </cell>
          <cell r="O5110" t="str">
            <v>EQUIPOS CLINICOS</v>
          </cell>
          <cell r="P5110">
            <v>238307</v>
          </cell>
          <cell r="T5110" t="str">
            <v>Bueno</v>
          </cell>
          <cell r="U5110" t="str">
            <v>NSK</v>
          </cell>
        </row>
        <row r="5111">
          <cell r="J5111" t="str">
            <v>42-05-02-01-5103</v>
          </cell>
          <cell r="L5111" t="str">
            <v>42-05-02-01-5103</v>
          </cell>
          <cell r="M5111" t="str">
            <v>NSK Set De Micromotor Neumaticos EX - 203CM4 (EX203C+EX+6B+NSC-EC)</v>
          </cell>
          <cell r="O5111" t="str">
            <v>EQUIPOS CLINICOS</v>
          </cell>
          <cell r="P5111">
            <v>238307</v>
          </cell>
          <cell r="T5111" t="str">
            <v>Bueno</v>
          </cell>
          <cell r="U5111" t="str">
            <v>NSK</v>
          </cell>
        </row>
        <row r="5112">
          <cell r="J5112" t="str">
            <v>FN-05-02-01-5104</v>
          </cell>
          <cell r="L5112" t="str">
            <v>FN-05-02-01-5104</v>
          </cell>
          <cell r="M5112" t="str">
            <v>NSK Estuche Plastico Kit Estudiantes NSK</v>
          </cell>
          <cell r="O5112" t="str">
            <v>EQUIPOS CLINICOS FUNGIBLE / NOMINABLE</v>
          </cell>
          <cell r="P5112">
            <v>9806</v>
          </cell>
          <cell r="T5112" t="str">
            <v>Bueno</v>
          </cell>
          <cell r="U5112" t="str">
            <v>NSK</v>
          </cell>
        </row>
        <row r="5113">
          <cell r="J5113" t="str">
            <v>FN-05-02-01-5105</v>
          </cell>
          <cell r="L5113" t="str">
            <v>FN-05-02-01-5105</v>
          </cell>
          <cell r="M5113" t="str">
            <v>NSK Estuche Plastico Kit Estudiantes NSK</v>
          </cell>
          <cell r="O5113" t="str">
            <v>EQUIPOS CLINICOS FUNGIBLE / NOMINABLE</v>
          </cell>
          <cell r="P5113">
            <v>9806</v>
          </cell>
          <cell r="T5113" t="str">
            <v>Bueno</v>
          </cell>
          <cell r="U5113" t="str">
            <v>NSK</v>
          </cell>
        </row>
        <row r="5114">
          <cell r="J5114" t="str">
            <v>42-04-07-00-5106</v>
          </cell>
          <cell r="L5114" t="str">
            <v>42-04-07-00-5106</v>
          </cell>
          <cell r="M5114" t="str">
            <v>Poltrona Ecocuero 69X78X77</v>
          </cell>
          <cell r="O5114" t="str">
            <v>OTROS</v>
          </cell>
          <cell r="P5114">
            <v>150000</v>
          </cell>
          <cell r="T5114" t="str">
            <v>Bueno</v>
          </cell>
          <cell r="U5114" t="str">
            <v>N/T</v>
          </cell>
        </row>
        <row r="5115">
          <cell r="J5115" t="str">
            <v>42-04-07-00-5107</v>
          </cell>
          <cell r="L5115" t="str">
            <v>42-04-07-00-5107</v>
          </cell>
          <cell r="M5115" t="str">
            <v>Alfombra Casino 116 X 170</v>
          </cell>
          <cell r="O5115" t="str">
            <v>OTROS</v>
          </cell>
          <cell r="P5115">
            <v>60000</v>
          </cell>
          <cell r="T5115" t="str">
            <v>Bueno</v>
          </cell>
          <cell r="U5115" t="str">
            <v>N/T</v>
          </cell>
        </row>
        <row r="5116">
          <cell r="J5116" t="str">
            <v>42-04-07-00-5108</v>
          </cell>
          <cell r="L5116" t="str">
            <v>42-04-07-00-5108</v>
          </cell>
          <cell r="M5116" t="str">
            <v>Mobil Bebe</v>
          </cell>
          <cell r="O5116" t="str">
            <v>OTROS</v>
          </cell>
          <cell r="P5116">
            <v>25000</v>
          </cell>
          <cell r="T5116" t="str">
            <v>Bueno</v>
          </cell>
          <cell r="U5116" t="str">
            <v>N/T</v>
          </cell>
        </row>
        <row r="5117">
          <cell r="J5117" t="str">
            <v>00 -00-00-00-</v>
          </cell>
          <cell r="L5117" t="str">
            <v>00 -00-00-00-</v>
          </cell>
          <cell r="O5117" t="str">
            <v>SIN CUENTA ASIGNADA</v>
          </cell>
        </row>
        <row r="5118">
          <cell r="J5118" t="str">
            <v>00 -00-00-00-</v>
          </cell>
          <cell r="L5118" t="str">
            <v>00 -00-00-00-</v>
          </cell>
          <cell r="O5118" t="str">
            <v>SIN CUENTA ASIGNADA</v>
          </cell>
        </row>
        <row r="5119">
          <cell r="J5119" t="str">
            <v>00 -00-00-00-</v>
          </cell>
          <cell r="L5119" t="str">
            <v>00 -00-00-00-</v>
          </cell>
          <cell r="O5119" t="str">
            <v>SIN CUENTA ASIGNADA</v>
          </cell>
        </row>
        <row r="5120">
          <cell r="J5120" t="str">
            <v>00 -00-00-00-</v>
          </cell>
          <cell r="L5120" t="str">
            <v>00 -00-00-00-</v>
          </cell>
          <cell r="O5120" t="str">
            <v>SIN CUENTA ASIGNADA</v>
          </cell>
        </row>
        <row r="5121">
          <cell r="J5121" t="str">
            <v>00 -00-00-00-</v>
          </cell>
          <cell r="L5121" t="str">
            <v>00 -00-00-00-</v>
          </cell>
          <cell r="O5121" t="str">
            <v>SIN CUENTA ASIGNADA</v>
          </cell>
        </row>
        <row r="5122">
          <cell r="J5122" t="str">
            <v>00 -00-00-00-</v>
          </cell>
          <cell r="L5122" t="str">
            <v>00 -00-00-00-</v>
          </cell>
          <cell r="O5122" t="str">
            <v>SIN CUENTA ASIGNADA</v>
          </cell>
        </row>
        <row r="5123">
          <cell r="J5123" t="str">
            <v>00 -00-00-00-</v>
          </cell>
          <cell r="L5123" t="str">
            <v>00 -00-00-00-</v>
          </cell>
          <cell r="O5123" t="str">
            <v>SIN CUENTA ASIGNADA</v>
          </cell>
        </row>
        <row r="5124">
          <cell r="J5124" t="str">
            <v>00 -00-00-00-</v>
          </cell>
          <cell r="L5124" t="str">
            <v>00 -00-00-00-</v>
          </cell>
          <cell r="O5124" t="str">
            <v>SIN CUENTA ASIGNADA</v>
          </cell>
        </row>
        <row r="5125">
          <cell r="J5125" t="str">
            <v>00 -00-00-00-</v>
          </cell>
          <cell r="L5125" t="str">
            <v>00 -00-00-00-</v>
          </cell>
          <cell r="O5125" t="str">
            <v>SIN CUENTA ASIGNADA</v>
          </cell>
        </row>
        <row r="5126">
          <cell r="J5126" t="str">
            <v>00 -00-00-00-</v>
          </cell>
          <cell r="L5126" t="str">
            <v>00 -00-00-00-</v>
          </cell>
          <cell r="O5126" t="str">
            <v>SIN CUENTA ASIGNADA</v>
          </cell>
        </row>
        <row r="5127">
          <cell r="J5127" t="str">
            <v>00 -00-00-00-</v>
          </cell>
          <cell r="L5127" t="str">
            <v>00 -00-00-00-</v>
          </cell>
          <cell r="O5127" t="str">
            <v>SIN CUENTA ASIGNADA</v>
          </cell>
        </row>
        <row r="5128">
          <cell r="J5128" t="str">
            <v>00 -00-00-00-</v>
          </cell>
          <cell r="L5128" t="str">
            <v>00 -00-00-00-</v>
          </cell>
          <cell r="O5128" t="str">
            <v>SIN CUENTA ASIGNADA</v>
          </cell>
        </row>
        <row r="5129">
          <cell r="J5129" t="str">
            <v>00 -00-00-00-</v>
          </cell>
          <cell r="L5129" t="str">
            <v>00 -00-00-00-</v>
          </cell>
          <cell r="O5129" t="str">
            <v>SIN CUENTA ASIGNADA</v>
          </cell>
        </row>
        <row r="5130">
          <cell r="J5130" t="str">
            <v>00 -00-00-00-</v>
          </cell>
          <cell r="L5130" t="str">
            <v>00 -00-00-00-</v>
          </cell>
          <cell r="O5130" t="str">
            <v>SIN CUENTA ASIGNADA</v>
          </cell>
        </row>
        <row r="5131">
          <cell r="J5131" t="str">
            <v>00 -00-00-00-</v>
          </cell>
          <cell r="L5131" t="str">
            <v>00 -00-00-00-</v>
          </cell>
          <cell r="O5131" t="str">
            <v>SIN CUENTA ASIGNADA</v>
          </cell>
        </row>
        <row r="5132">
          <cell r="J5132" t="str">
            <v>00 -00-00-00-</v>
          </cell>
          <cell r="L5132" t="str">
            <v>00 -00-00-00-</v>
          </cell>
          <cell r="O5132" t="str">
            <v>SIN CUENTA ASIGNADA</v>
          </cell>
        </row>
        <row r="5133">
          <cell r="J5133" t="str">
            <v>00 -00-00-00-</v>
          </cell>
          <cell r="L5133" t="str">
            <v>00 -00-00-00-</v>
          </cell>
          <cell r="O5133" t="str">
            <v>SIN CUENTA ASIGNADA</v>
          </cell>
        </row>
        <row r="5134">
          <cell r="J5134" t="str">
            <v>00 -00-00-00-</v>
          </cell>
          <cell r="L5134" t="str">
            <v>00 -00-00-00-</v>
          </cell>
          <cell r="O5134" t="str">
            <v>SIN CUENTA ASIGNADA</v>
          </cell>
        </row>
        <row r="5135">
          <cell r="J5135" t="str">
            <v>00 -00-00-00-</v>
          </cell>
          <cell r="L5135" t="str">
            <v>00 -00-00-00-</v>
          </cell>
          <cell r="O5135" t="str">
            <v>SIN CUENTA ASIGNADA</v>
          </cell>
        </row>
        <row r="5136">
          <cell r="J5136" t="str">
            <v>00 -00-00-00-</v>
          </cell>
          <cell r="L5136" t="str">
            <v>00 -00-00-00-</v>
          </cell>
          <cell r="O5136" t="str">
            <v>SIN CUENTA ASIGNADA</v>
          </cell>
        </row>
        <row r="5137">
          <cell r="J5137" t="str">
            <v>00 -00-00-00-</v>
          </cell>
          <cell r="L5137" t="str">
            <v>00 -00-00-00-</v>
          </cell>
          <cell r="O5137" t="str">
            <v>SIN CUENTA ASIGNADA</v>
          </cell>
        </row>
        <row r="5138">
          <cell r="J5138" t="str">
            <v>00 -00-00-00-</v>
          </cell>
          <cell r="L5138" t="str">
            <v>00 -00-00-00-</v>
          </cell>
          <cell r="O5138" t="str">
            <v>SIN CUENTA ASIGNADA</v>
          </cell>
        </row>
        <row r="5139">
          <cell r="J5139" t="str">
            <v>00 -00-00-00-</v>
          </cell>
          <cell r="L5139" t="str">
            <v>00 -00-00-00-</v>
          </cell>
          <cell r="O5139" t="str">
            <v>SIN CUENTA ASIGNADA</v>
          </cell>
        </row>
        <row r="5140">
          <cell r="J5140" t="str">
            <v>00 -00-00-00-</v>
          </cell>
          <cell r="L5140" t="str">
            <v>00 -00-00-00-</v>
          </cell>
          <cell r="O5140" t="str">
            <v>SIN CUENTA ASIGNADA</v>
          </cell>
        </row>
        <row r="5141">
          <cell r="J5141" t="str">
            <v>00 -00-00-00-</v>
          </cell>
          <cell r="L5141" t="str">
            <v>00 -00-00-00-</v>
          </cell>
          <cell r="O5141" t="str">
            <v>SIN CUENTA ASIGNADA</v>
          </cell>
        </row>
        <row r="5142">
          <cell r="J5142" t="str">
            <v>00 -00-00-00-</v>
          </cell>
          <cell r="L5142" t="str">
            <v>00 -00-00-00-</v>
          </cell>
          <cell r="O5142" t="str">
            <v>SIN CUENTA ASIGNADA</v>
          </cell>
        </row>
        <row r="5143">
          <cell r="J5143" t="str">
            <v>00 -00-00-00-</v>
          </cell>
          <cell r="L5143" t="str">
            <v>00 -00-00-00-</v>
          </cell>
          <cell r="O5143" t="str">
            <v>SIN CUENTA ASIGNADA</v>
          </cell>
        </row>
        <row r="5144">
          <cell r="J5144" t="str">
            <v>00 -00-00-00-</v>
          </cell>
          <cell r="L5144" t="str">
            <v>00 -00-00-00-</v>
          </cell>
          <cell r="O5144" t="str">
            <v>SIN CUENTA ASIGNADA</v>
          </cell>
        </row>
        <row r="5145">
          <cell r="J5145" t="str">
            <v>00 -00-00-00-</v>
          </cell>
          <cell r="L5145" t="str">
            <v>00 -00-00-00-</v>
          </cell>
          <cell r="O5145" t="str">
            <v>SIN CUENTA ASIGNADA</v>
          </cell>
        </row>
        <row r="5146">
          <cell r="J5146" t="str">
            <v>00 -00-00-00-</v>
          </cell>
          <cell r="L5146" t="str">
            <v>00 -00-00-00-</v>
          </cell>
          <cell r="O5146" t="str">
            <v>SIN CUENTA ASIGNADA</v>
          </cell>
        </row>
        <row r="5147">
          <cell r="J5147" t="str">
            <v>00 -00-00-00-</v>
          </cell>
          <cell r="L5147" t="str">
            <v>00 -00-00-00-</v>
          </cell>
          <cell r="O5147" t="str">
            <v>SIN CUENTA ASIGNADA</v>
          </cell>
        </row>
        <row r="5148">
          <cell r="J5148" t="str">
            <v>00 -00-00-00-</v>
          </cell>
          <cell r="L5148" t="str">
            <v>00 -00-00-00-</v>
          </cell>
          <cell r="O5148" t="str">
            <v>SIN CUENTA ASIGNADA</v>
          </cell>
        </row>
        <row r="5149">
          <cell r="J5149" t="str">
            <v>00 -00-00-00-</v>
          </cell>
          <cell r="L5149" t="str">
            <v>00 -00-00-00-</v>
          </cell>
          <cell r="O5149" t="str">
            <v>SIN CUENTA ASIGNADA</v>
          </cell>
        </row>
        <row r="5150">
          <cell r="J5150" t="str">
            <v>00 -00-00-00-</v>
          </cell>
          <cell r="L5150" t="str">
            <v>00 -00-00-00-</v>
          </cell>
          <cell r="O5150" t="str">
            <v>SIN CUENTA ASIGNADA</v>
          </cell>
        </row>
        <row r="5151">
          <cell r="J5151" t="str">
            <v>00 -00-00-00-</v>
          </cell>
          <cell r="L5151" t="str">
            <v>00 -00-00-00-</v>
          </cell>
          <cell r="O5151" t="str">
            <v>SIN CUENTA ASIGNADA</v>
          </cell>
        </row>
        <row r="5152">
          <cell r="J5152" t="str">
            <v>00 -00-00-00-</v>
          </cell>
          <cell r="L5152" t="str">
            <v>00 -00-00-00-</v>
          </cell>
          <cell r="O5152" t="str">
            <v>SIN CUENTA ASIGNADA</v>
          </cell>
        </row>
        <row r="5153">
          <cell r="J5153" t="str">
            <v>00 -00-00-00-</v>
          </cell>
          <cell r="L5153" t="str">
            <v>00 -00-00-00-</v>
          </cell>
          <cell r="O5153" t="str">
            <v>SIN CUENTA ASIGNADA</v>
          </cell>
        </row>
        <row r="5154">
          <cell r="J5154" t="str">
            <v>00 -00-00-00-</v>
          </cell>
          <cell r="L5154" t="str">
            <v>00 -00-00-00-</v>
          </cell>
          <cell r="O5154" t="str">
            <v>SIN CUENTA ASIGNADA</v>
          </cell>
        </row>
        <row r="5155">
          <cell r="J5155" t="str">
            <v>00 -00-00-00-</v>
          </cell>
          <cell r="L5155" t="str">
            <v>00 -00-00-00-</v>
          </cell>
          <cell r="O5155" t="str">
            <v>SIN CUENTA ASIGNADA</v>
          </cell>
        </row>
        <row r="5156">
          <cell r="J5156" t="str">
            <v>00 -00-00-00-</v>
          </cell>
          <cell r="L5156" t="str">
            <v>00 -00-00-00-</v>
          </cell>
          <cell r="O5156" t="str">
            <v>SIN CUENTA ASIGNADA</v>
          </cell>
        </row>
        <row r="5157">
          <cell r="J5157" t="str">
            <v>00 -00-00-00-</v>
          </cell>
          <cell r="L5157" t="str">
            <v>00 -00-00-00-</v>
          </cell>
          <cell r="O5157" t="str">
            <v>SIN CUENTA ASIGNADA</v>
          </cell>
        </row>
        <row r="5158">
          <cell r="J5158" t="str">
            <v>00 -00-00-00-</v>
          </cell>
          <cell r="L5158" t="str">
            <v>00 -00-00-00-</v>
          </cell>
          <cell r="O5158" t="str">
            <v>SIN CUENTA ASIGNADA</v>
          </cell>
        </row>
        <row r="5159">
          <cell r="J5159" t="str">
            <v>00 -00-00-00-</v>
          </cell>
          <cell r="L5159" t="str">
            <v>00 -00-00-00-</v>
          </cell>
          <cell r="O5159" t="str">
            <v>SIN CUENTA ASIGNADA</v>
          </cell>
        </row>
        <row r="5160">
          <cell r="J5160" t="str">
            <v>00 -00-00-00-</v>
          </cell>
          <cell r="L5160" t="str">
            <v>00 -00-00-00-</v>
          </cell>
          <cell r="O5160" t="str">
            <v>SIN CUENTA ASIGNADA</v>
          </cell>
        </row>
        <row r="5161">
          <cell r="J5161" t="str">
            <v>00 -00-00-00-</v>
          </cell>
          <cell r="L5161" t="str">
            <v>00 -00-00-00-</v>
          </cell>
          <cell r="O5161" t="str">
            <v>SIN CUENTA ASIGNADA</v>
          </cell>
        </row>
        <row r="5162">
          <cell r="J5162" t="str">
            <v>00 -00-00-00-</v>
          </cell>
          <cell r="L5162" t="str">
            <v>00 -00-00-00-</v>
          </cell>
          <cell r="O5162" t="str">
            <v>SIN CUENTA ASIGNADA</v>
          </cell>
        </row>
        <row r="5163">
          <cell r="J5163" t="str">
            <v>00 -00-00-00-</v>
          </cell>
          <cell r="L5163" t="str">
            <v>00 -00-00-00-</v>
          </cell>
          <cell r="O5163" t="str">
            <v>SIN CUENTA ASIGNADA</v>
          </cell>
        </row>
        <row r="5164">
          <cell r="J5164" t="str">
            <v>00 -00-00-00-</v>
          </cell>
          <cell r="L5164" t="str">
            <v>00 -00-00-00-</v>
          </cell>
          <cell r="O5164" t="str">
            <v>SIN CUENTA ASIGNADA</v>
          </cell>
        </row>
        <row r="5165">
          <cell r="J5165" t="str">
            <v>00 -00-00-00-</v>
          </cell>
          <cell r="L5165" t="str">
            <v>00 -00-00-00-</v>
          </cell>
          <cell r="O5165" t="str">
            <v>SIN CUENTA ASIGNADA</v>
          </cell>
        </row>
        <row r="5166">
          <cell r="J5166" t="str">
            <v>00 -00-00-00-</v>
          </cell>
          <cell r="L5166" t="str">
            <v>00 -00-00-00-</v>
          </cell>
          <cell r="O5166" t="str">
            <v>SIN CUENTA ASIGNADA</v>
          </cell>
        </row>
        <row r="5167">
          <cell r="J5167" t="str">
            <v>00 -00-00-00-</v>
          </cell>
          <cell r="L5167" t="str">
            <v>00 -00-00-00-</v>
          </cell>
          <cell r="O5167" t="str">
            <v>SIN CUENTA ASIGNADA</v>
          </cell>
        </row>
        <row r="5168">
          <cell r="J5168" t="str">
            <v>00 -00-00-00-</v>
          </cell>
          <cell r="L5168" t="str">
            <v>00 -00-00-00-</v>
          </cell>
          <cell r="O5168" t="str">
            <v>SIN CUENTA ASIGNADA</v>
          </cell>
        </row>
        <row r="5169">
          <cell r="J5169" t="str">
            <v>00 -00-00-00-</v>
          </cell>
          <cell r="L5169" t="str">
            <v>00 -00-00-00-</v>
          </cell>
          <cell r="O5169" t="str">
            <v>SIN CUENTA ASIGNADA</v>
          </cell>
        </row>
        <row r="5170">
          <cell r="J5170" t="str">
            <v>00 -00-00-00-</v>
          </cell>
          <cell r="L5170" t="str">
            <v>00 -00-00-00-</v>
          </cell>
          <cell r="O5170" t="str">
            <v>SIN CUENTA ASIGNADA</v>
          </cell>
        </row>
        <row r="5171">
          <cell r="J5171" t="str">
            <v>00 -00-00-00-</v>
          </cell>
          <cell r="L5171" t="str">
            <v>00 -00-00-00-</v>
          </cell>
          <cell r="O5171" t="str">
            <v>SIN CUENTA ASIGNADA</v>
          </cell>
        </row>
        <row r="5172">
          <cell r="J5172" t="str">
            <v>00 -00-00-00-</v>
          </cell>
          <cell r="L5172" t="str">
            <v>00 -00-00-00-</v>
          </cell>
          <cell r="O5172" t="str">
            <v>SIN CUENTA ASIGNADA</v>
          </cell>
        </row>
        <row r="5173">
          <cell r="J5173" t="str">
            <v>00 -00-00-00-</v>
          </cell>
          <cell r="L5173" t="str">
            <v>00 -00-00-00-</v>
          </cell>
          <cell r="O5173" t="str">
            <v>SIN CUENTA ASIGNADA</v>
          </cell>
        </row>
        <row r="5174">
          <cell r="J5174" t="str">
            <v>00 -00-00-00-</v>
          </cell>
          <cell r="L5174" t="str">
            <v>00 -00-00-00-</v>
          </cell>
          <cell r="O5174" t="str">
            <v>SIN CUENTA ASIGNADA</v>
          </cell>
        </row>
        <row r="5175">
          <cell r="J5175" t="str">
            <v>00 -00-00-00-</v>
          </cell>
          <cell r="L5175" t="str">
            <v>00 -00-00-00-</v>
          </cell>
          <cell r="O5175" t="str">
            <v>SIN CUENTA ASIGNADA</v>
          </cell>
        </row>
        <row r="5176">
          <cell r="J5176" t="str">
            <v>00 -00-00-00-</v>
          </cell>
          <cell r="L5176" t="str">
            <v>00 -00-00-00-</v>
          </cell>
          <cell r="O5176" t="str">
            <v>SIN CUENTA ASIGNADA</v>
          </cell>
        </row>
        <row r="5177">
          <cell r="J5177" t="str">
            <v>00 -00-00-00-</v>
          </cell>
          <cell r="L5177" t="str">
            <v>00 -00-00-00-</v>
          </cell>
          <cell r="O5177" t="str">
            <v>SIN CUENTA ASIGNADA</v>
          </cell>
        </row>
        <row r="5178">
          <cell r="J5178" t="str">
            <v>00 -00-00-00-</v>
          </cell>
          <cell r="L5178" t="str">
            <v>00 -00-00-00-</v>
          </cell>
          <cell r="O5178" t="str">
            <v>SIN CUENTA ASIGNADA</v>
          </cell>
        </row>
        <row r="5179">
          <cell r="J5179" t="str">
            <v>00 -00-00-00-</v>
          </cell>
          <cell r="L5179" t="str">
            <v>00 -00-00-00-</v>
          </cell>
          <cell r="O5179" t="str">
            <v>SIN CUENTA ASIGNADA</v>
          </cell>
        </row>
        <row r="5180">
          <cell r="J5180" t="str">
            <v>00 -00-00-00-</v>
          </cell>
          <cell r="L5180" t="str">
            <v>00 -00-00-00-</v>
          </cell>
          <cell r="O5180" t="str">
            <v>SIN CUENTA ASIGNADA</v>
          </cell>
        </row>
        <row r="5181">
          <cell r="J5181" t="str">
            <v>00 -00-00-00-</v>
          </cell>
          <cell r="L5181" t="str">
            <v>00 -00-00-00-</v>
          </cell>
          <cell r="O5181" t="str">
            <v>SIN CUENTA ASIGNADA</v>
          </cell>
        </row>
        <row r="5182">
          <cell r="J5182" t="str">
            <v>00 -00-00-00-</v>
          </cell>
          <cell r="L5182" t="str">
            <v>00 -00-00-00-</v>
          </cell>
          <cell r="O5182" t="str">
            <v>SIN CUENTA ASIGNADA</v>
          </cell>
        </row>
        <row r="5183">
          <cell r="J5183" t="str">
            <v>00 -00-00-00-</v>
          </cell>
          <cell r="L5183" t="str">
            <v>00 -00-00-00-</v>
          </cell>
          <cell r="O5183" t="str">
            <v>SIN CUENTA ASIGNADA</v>
          </cell>
        </row>
        <row r="5184">
          <cell r="J5184" t="str">
            <v>00 -00-00-00-</v>
          </cell>
          <cell r="L5184" t="str">
            <v>00 -00-00-00-</v>
          </cell>
          <cell r="O5184" t="str">
            <v>SIN CUENTA ASIGNADA</v>
          </cell>
        </row>
        <row r="5185">
          <cell r="J5185" t="str">
            <v>00 -00-00-00-</v>
          </cell>
          <cell r="L5185" t="str">
            <v>00 -00-00-00-</v>
          </cell>
          <cell r="O5185" t="str">
            <v>SIN CUENTA ASIGNADA</v>
          </cell>
        </row>
        <row r="5186">
          <cell r="J5186" t="str">
            <v>00 -00-00-00-</v>
          </cell>
          <cell r="L5186" t="str">
            <v>00 -00-00-00-</v>
          </cell>
          <cell r="O5186" t="str">
            <v>SIN CUENTA ASIGNADA</v>
          </cell>
        </row>
        <row r="5187">
          <cell r="J5187" t="str">
            <v>00 -00-00-00-</v>
          </cell>
          <cell r="L5187" t="str">
            <v>00 -00-00-00-</v>
          </cell>
          <cell r="O5187" t="str">
            <v>SIN CUENTA ASIGNADA</v>
          </cell>
        </row>
        <row r="5188">
          <cell r="J5188" t="str">
            <v>00 -00-00-00-</v>
          </cell>
          <cell r="L5188" t="str">
            <v>00 -00-00-00-</v>
          </cell>
          <cell r="O5188" t="str">
            <v>SIN CUENTA ASIGNADA</v>
          </cell>
        </row>
        <row r="5189">
          <cell r="J5189" t="str">
            <v>00 -00-00-00-</v>
          </cell>
          <cell r="L5189" t="str">
            <v>00 -00-00-00-</v>
          </cell>
          <cell r="O5189" t="str">
            <v>SIN CUENTA ASIGNADA</v>
          </cell>
        </row>
        <row r="5190">
          <cell r="J5190" t="str">
            <v>00 -00-00-00-</v>
          </cell>
          <cell r="L5190" t="str">
            <v>00 -00-00-00-</v>
          </cell>
          <cell r="O5190" t="str">
            <v>SIN CUENTA ASIGNADA</v>
          </cell>
        </row>
        <row r="5191">
          <cell r="J5191" t="str">
            <v>00 -00-00-00-</v>
          </cell>
          <cell r="L5191" t="str">
            <v>00 -00-00-00-</v>
          </cell>
          <cell r="O5191" t="str">
            <v>SIN CUENTA ASIGNADA</v>
          </cell>
        </row>
        <row r="5192">
          <cell r="J5192" t="str">
            <v>00 -00-00-00-</v>
          </cell>
          <cell r="L5192" t="str">
            <v>00 -00-00-00-</v>
          </cell>
          <cell r="O5192" t="str">
            <v>SIN CUENTA ASIGNADA</v>
          </cell>
        </row>
        <row r="5193">
          <cell r="J5193" t="str">
            <v>00 -00-00-00-</v>
          </cell>
          <cell r="L5193" t="str">
            <v>00 -00-00-00-</v>
          </cell>
          <cell r="O5193" t="str">
            <v>SIN CUENTA ASIGNADA</v>
          </cell>
        </row>
        <row r="5194">
          <cell r="J5194" t="str">
            <v>00 -00-00-00-</v>
          </cell>
          <cell r="L5194" t="str">
            <v>00 -00-00-00-</v>
          </cell>
          <cell r="O5194" t="str">
            <v>SIN CUENTA ASIGNADA</v>
          </cell>
        </row>
        <row r="5195">
          <cell r="J5195" t="str">
            <v>00 -00-00-00-</v>
          </cell>
          <cell r="L5195" t="str">
            <v>00 -00-00-00-</v>
          </cell>
          <cell r="O5195" t="str">
            <v>SIN CUENTA ASIGNADA</v>
          </cell>
        </row>
        <row r="5196">
          <cell r="J5196" t="str">
            <v>00 -00-00-00-</v>
          </cell>
          <cell r="L5196" t="str">
            <v>00 -00-00-00-</v>
          </cell>
          <cell r="O5196" t="str">
            <v>SIN CUENTA ASIGNADA</v>
          </cell>
        </row>
        <row r="5197">
          <cell r="J5197" t="str">
            <v>00 -00-00-00-</v>
          </cell>
          <cell r="L5197" t="str">
            <v>00 -00-00-00-</v>
          </cell>
          <cell r="O5197" t="str">
            <v>SIN CUENTA ASIGNADA</v>
          </cell>
        </row>
        <row r="5198">
          <cell r="J5198" t="str">
            <v>00 -00-00-00-</v>
          </cell>
          <cell r="L5198" t="str">
            <v>00 -00-00-00-</v>
          </cell>
          <cell r="O5198" t="str">
            <v>SIN CUENTA ASIGNADA</v>
          </cell>
        </row>
        <row r="5199">
          <cell r="J5199" t="str">
            <v>00 -00-00-00-</v>
          </cell>
          <cell r="L5199" t="str">
            <v>00 -00-00-00-</v>
          </cell>
          <cell r="O5199" t="str">
            <v>SIN CUENTA ASIGNADA</v>
          </cell>
        </row>
        <row r="5200">
          <cell r="J5200" t="str">
            <v>00 -00-00-00-</v>
          </cell>
          <cell r="L5200" t="str">
            <v>00 -00-00-00-</v>
          </cell>
          <cell r="O5200" t="str">
            <v>SIN CUENTA ASIGNADA</v>
          </cell>
        </row>
        <row r="5201">
          <cell r="J5201" t="str">
            <v>00 -00-00-00-</v>
          </cell>
          <cell r="L5201" t="str">
            <v>00 -00-00-00-</v>
          </cell>
          <cell r="O5201" t="str">
            <v>SIN CUENTA ASIGNADA</v>
          </cell>
        </row>
        <row r="5202">
          <cell r="J5202" t="str">
            <v>00 -00-00-00-</v>
          </cell>
          <cell r="L5202" t="str">
            <v>00 -00-00-00-</v>
          </cell>
          <cell r="O5202" t="str">
            <v>SIN CUENTA ASIGNADA</v>
          </cell>
        </row>
        <row r="5203">
          <cell r="J5203" t="str">
            <v>00 -00-00-00-</v>
          </cell>
          <cell r="L5203" t="str">
            <v>00 -00-00-00-</v>
          </cell>
          <cell r="O5203" t="str">
            <v>SIN CUENTA ASIGNADA</v>
          </cell>
        </row>
        <row r="5204">
          <cell r="J5204" t="str">
            <v>00 -00-00-00-</v>
          </cell>
          <cell r="L5204" t="str">
            <v>00 -00-00-00-</v>
          </cell>
          <cell r="O5204" t="str">
            <v>SIN CUENTA ASIGNADA</v>
          </cell>
        </row>
        <row r="5205">
          <cell r="J5205" t="str">
            <v>00 -00-00-00-</v>
          </cell>
          <cell r="L5205" t="str">
            <v>00 -00-00-00-</v>
          </cell>
          <cell r="O5205" t="str">
            <v>SIN CUENTA ASIGNADA</v>
          </cell>
        </row>
        <row r="5206">
          <cell r="J5206" t="str">
            <v>00 -00-00-00-</v>
          </cell>
          <cell r="L5206" t="str">
            <v>00 -00-00-00-</v>
          </cell>
          <cell r="O5206" t="str">
            <v>SIN CUENTA ASIGNADA</v>
          </cell>
        </row>
        <row r="5207">
          <cell r="J5207" t="str">
            <v>00 -00-00-00-</v>
          </cell>
          <cell r="L5207" t="str">
            <v>00 -00-00-00-</v>
          </cell>
          <cell r="O5207" t="str">
            <v>SIN CUENTA ASIGNADA</v>
          </cell>
        </row>
        <row r="5208">
          <cell r="J5208" t="str">
            <v>00 -00-00-00-</v>
          </cell>
          <cell r="L5208" t="str">
            <v>00 -00-00-00-</v>
          </cell>
          <cell r="O5208" t="str">
            <v>SIN CUENTA ASIGNADA</v>
          </cell>
        </row>
        <row r="5209">
          <cell r="J5209" t="str">
            <v>00 -00-00-00-</v>
          </cell>
          <cell r="L5209" t="str">
            <v>00 -00-00-00-</v>
          </cell>
          <cell r="O5209" t="str">
            <v>SIN CUENTA ASIGNADA</v>
          </cell>
        </row>
        <row r="5210">
          <cell r="J5210" t="str">
            <v>00 -00-00-00-</v>
          </cell>
          <cell r="L5210" t="str">
            <v>00 -00-00-00-</v>
          </cell>
          <cell r="O5210" t="str">
            <v>SIN CUENTA ASIGNADA</v>
          </cell>
        </row>
        <row r="5211">
          <cell r="J5211" t="str">
            <v>00 -00-00-00-</v>
          </cell>
          <cell r="L5211" t="str">
            <v>00 -00-00-00-</v>
          </cell>
          <cell r="O5211" t="str">
            <v>SIN CUENTA ASIGNADA</v>
          </cell>
        </row>
        <row r="5212">
          <cell r="J5212" t="str">
            <v>00 -00-00-00-</v>
          </cell>
          <cell r="L5212" t="str">
            <v>00 -00-00-00-</v>
          </cell>
          <cell r="O5212" t="str">
            <v>SIN CUENTA ASIGNADA</v>
          </cell>
        </row>
        <row r="5213">
          <cell r="J5213" t="str">
            <v>00 -00-00-00-</v>
          </cell>
          <cell r="L5213" t="str">
            <v>00 -00-00-00-</v>
          </cell>
          <cell r="O5213" t="str">
            <v>SIN CUENTA ASIGNADA</v>
          </cell>
        </row>
        <row r="5214">
          <cell r="J5214" t="str">
            <v>00 -00-00-00-</v>
          </cell>
          <cell r="L5214" t="str">
            <v>00 -00-00-00-</v>
          </cell>
          <cell r="O5214" t="str">
            <v>SIN CUENTA ASIGNADA</v>
          </cell>
        </row>
        <row r="5215">
          <cell r="J5215" t="str">
            <v>00 -00-00-00-</v>
          </cell>
          <cell r="L5215" t="str">
            <v>00 -00-00-00-</v>
          </cell>
          <cell r="O5215" t="str">
            <v>SIN CUENTA ASIGNADA</v>
          </cell>
        </row>
        <row r="5216">
          <cell r="J5216" t="str">
            <v>00 -00-00-00-</v>
          </cell>
          <cell r="L5216" t="str">
            <v>00 -00-00-00-</v>
          </cell>
          <cell r="O5216" t="str">
            <v>SIN CUENTA ASIGNADA</v>
          </cell>
        </row>
        <row r="5217">
          <cell r="J5217" t="str">
            <v>00 -00-00-00-</v>
          </cell>
          <cell r="L5217" t="str">
            <v>00 -00-00-00-</v>
          </cell>
          <cell r="O5217" t="str">
            <v>SIN CUENTA ASIGNADA</v>
          </cell>
        </row>
        <row r="5218">
          <cell r="J5218" t="str">
            <v>00 -00-00-00-</v>
          </cell>
          <cell r="L5218" t="str">
            <v>00 -00-00-00-</v>
          </cell>
          <cell r="O5218" t="str">
            <v>SIN CUENTA ASIGNADA</v>
          </cell>
        </row>
        <row r="5219">
          <cell r="J5219" t="str">
            <v>00 -00-00-00-</v>
          </cell>
          <cell r="L5219" t="str">
            <v>00 -00-00-00-</v>
          </cell>
          <cell r="O5219" t="str">
            <v>SIN CUENTA ASIGNADA</v>
          </cell>
        </row>
        <row r="5220">
          <cell r="J5220" t="str">
            <v>00 -00-00-00-</v>
          </cell>
          <cell r="L5220" t="str">
            <v>00 -00-00-00-</v>
          </cell>
          <cell r="O5220" t="str">
            <v>SIN CUENTA ASIGNADA</v>
          </cell>
        </row>
        <row r="5221">
          <cell r="J5221" t="str">
            <v>00 -00-00-00-</v>
          </cell>
          <cell r="L5221" t="str">
            <v>00 -00-00-00-</v>
          </cell>
          <cell r="O5221" t="str">
            <v>SIN CUENTA ASIGNADA</v>
          </cell>
        </row>
        <row r="5222">
          <cell r="J5222" t="str">
            <v>00 -00-00-00-</v>
          </cell>
          <cell r="L5222" t="str">
            <v>00 -00-00-00-</v>
          </cell>
          <cell r="O5222" t="str">
            <v>SIN CUENTA ASIGNADA</v>
          </cell>
        </row>
        <row r="5223">
          <cell r="J5223" t="str">
            <v>00 -00-00-00-</v>
          </cell>
          <cell r="L5223" t="str">
            <v>00 -00-00-00-</v>
          </cell>
          <cell r="O5223" t="str">
            <v>SIN CUENTA ASIGNADA</v>
          </cell>
        </row>
        <row r="5224">
          <cell r="J5224" t="str">
            <v>00 -00-00-00-</v>
          </cell>
          <cell r="L5224" t="str">
            <v>00 -00-00-00-</v>
          </cell>
          <cell r="O5224" t="str">
            <v>SIN CUENTA ASIGNADA</v>
          </cell>
        </row>
        <row r="5225">
          <cell r="J5225" t="str">
            <v>00 -00-00-00-</v>
          </cell>
          <cell r="L5225" t="str">
            <v>00 -00-00-00-</v>
          </cell>
          <cell r="O5225" t="str">
            <v>SIN CUENTA ASIGNADA</v>
          </cell>
        </row>
        <row r="5226">
          <cell r="J5226" t="str">
            <v>00 -00-00-00-</v>
          </cell>
          <cell r="L5226" t="str">
            <v>00 -00-00-00-</v>
          </cell>
          <cell r="O5226" t="str">
            <v>SIN CUENTA ASIGNADA</v>
          </cell>
        </row>
        <row r="5227">
          <cell r="J5227" t="str">
            <v>00 -00-00-00-</v>
          </cell>
          <cell r="L5227" t="str">
            <v>00 -00-00-00-</v>
          </cell>
          <cell r="O5227" t="str">
            <v>SIN CUENTA ASIGNADA</v>
          </cell>
        </row>
        <row r="5228">
          <cell r="J5228" t="str">
            <v>00 -00-00-00-</v>
          </cell>
          <cell r="L5228" t="str">
            <v>00 -00-00-00-</v>
          </cell>
          <cell r="O5228" t="str">
            <v>SIN CUENTA ASIGNADA</v>
          </cell>
        </row>
        <row r="5229">
          <cell r="J5229" t="str">
            <v>00 -00-00-00-</v>
          </cell>
          <cell r="L5229" t="str">
            <v>00 -00-00-00-</v>
          </cell>
          <cell r="O5229" t="str">
            <v>SIN CUENTA ASIGNADA</v>
          </cell>
        </row>
        <row r="5230">
          <cell r="J5230" t="str">
            <v>00 -00-00-00-</v>
          </cell>
          <cell r="L5230" t="str">
            <v>00 -00-00-00-</v>
          </cell>
          <cell r="O5230" t="str">
            <v>SIN CUENTA ASIGNADA</v>
          </cell>
        </row>
        <row r="5231">
          <cell r="J5231" t="str">
            <v>00 -00-00-00-</v>
          </cell>
          <cell r="L5231" t="str">
            <v>00 -00-00-00-</v>
          </cell>
          <cell r="O5231" t="str">
            <v>SIN CUENTA ASIGNADA</v>
          </cell>
        </row>
        <row r="5232">
          <cell r="J5232" t="str">
            <v>00 -00-00-00-</v>
          </cell>
          <cell r="L5232" t="str">
            <v>00 -00-00-00-</v>
          </cell>
          <cell r="O5232" t="str">
            <v>SIN CUENTA ASIGNADA</v>
          </cell>
        </row>
        <row r="5233">
          <cell r="J5233" t="str">
            <v>00 -00-00-00-</v>
          </cell>
          <cell r="L5233" t="str">
            <v>00 -00-00-00-</v>
          </cell>
          <cell r="O5233" t="str">
            <v>SIN CUENTA ASIGNADA</v>
          </cell>
        </row>
        <row r="5234">
          <cell r="J5234" t="str">
            <v>00 -00-00-00-</v>
          </cell>
          <cell r="L5234" t="str">
            <v>00 -00-00-00-</v>
          </cell>
          <cell r="O5234" t="str">
            <v>SIN CUENTA ASIGNADA</v>
          </cell>
        </row>
        <row r="5235">
          <cell r="J5235" t="str">
            <v>00 -00-00-00-</v>
          </cell>
          <cell r="L5235" t="str">
            <v>00 -00-00-00-</v>
          </cell>
          <cell r="O5235" t="str">
            <v>SIN CUENTA ASIGNADA</v>
          </cell>
        </row>
        <row r="5236">
          <cell r="J5236" t="str">
            <v>00 -00-00-00-</v>
          </cell>
          <cell r="L5236" t="str">
            <v>00 -00-00-00-</v>
          </cell>
          <cell r="O5236" t="str">
            <v>SIN CUENTA ASIGNADA</v>
          </cell>
        </row>
        <row r="5237">
          <cell r="J5237" t="str">
            <v>00 -00-00-00-</v>
          </cell>
          <cell r="L5237" t="str">
            <v>00 -00-00-00-</v>
          </cell>
          <cell r="O5237" t="str">
            <v>SIN CUENTA ASIGNADA</v>
          </cell>
        </row>
        <row r="5238">
          <cell r="J5238" t="str">
            <v>00 -00-00-00-</v>
          </cell>
          <cell r="L5238" t="str">
            <v>00 -00-00-00-</v>
          </cell>
          <cell r="O5238" t="str">
            <v>SIN CUENTA ASIGNADA</v>
          </cell>
        </row>
        <row r="5239">
          <cell r="J5239" t="str">
            <v>00 -00-00-00-</v>
          </cell>
          <cell r="L5239" t="str">
            <v>00 -00-00-00-</v>
          </cell>
          <cell r="O5239" t="str">
            <v>SIN CUENTA ASIGNADA</v>
          </cell>
        </row>
        <row r="5240">
          <cell r="J5240" t="str">
            <v>00 -00-00-00-</v>
          </cell>
          <cell r="L5240" t="str">
            <v>00 -00-00-00-</v>
          </cell>
          <cell r="O5240" t="str">
            <v>SIN CUENTA ASIGNADA</v>
          </cell>
        </row>
        <row r="5241">
          <cell r="J5241" t="str">
            <v>00 -00-00-00-</v>
          </cell>
          <cell r="L5241" t="str">
            <v>00 -00-00-00-</v>
          </cell>
          <cell r="O5241" t="str">
            <v>SIN CUENTA ASIGNADA</v>
          </cell>
        </row>
        <row r="5242">
          <cell r="J5242" t="str">
            <v>00 -00-00-00-</v>
          </cell>
          <cell r="L5242" t="str">
            <v>00 -00-00-00-</v>
          </cell>
          <cell r="O5242" t="str">
            <v>SIN CUENTA ASIGNADA</v>
          </cell>
        </row>
        <row r="5243">
          <cell r="J5243" t="str">
            <v>00 -00-00-00-</v>
          </cell>
          <cell r="L5243" t="str">
            <v>00 -00-00-00-</v>
          </cell>
          <cell r="O5243" t="str">
            <v>SIN CUENTA ASIGNADA</v>
          </cell>
        </row>
        <row r="5244">
          <cell r="J5244" t="str">
            <v>00 -00-00-00-</v>
          </cell>
          <cell r="L5244" t="str">
            <v>00 -00-00-00-</v>
          </cell>
          <cell r="O5244" t="str">
            <v>SIN CUENTA ASIGNADA</v>
          </cell>
        </row>
        <row r="5245">
          <cell r="J5245" t="str">
            <v>00 -00-00-00-</v>
          </cell>
          <cell r="L5245" t="str">
            <v>00 -00-00-00-</v>
          </cell>
          <cell r="O5245" t="str">
            <v>SIN CUENTA ASIGNADA</v>
          </cell>
        </row>
        <row r="5246">
          <cell r="J5246" t="str">
            <v>00 -00-00-00-</v>
          </cell>
          <cell r="L5246" t="str">
            <v>00 -00-00-00-</v>
          </cell>
          <cell r="O5246" t="str">
            <v>SIN CUENTA ASIGNADA</v>
          </cell>
        </row>
        <row r="5247">
          <cell r="J5247" t="str">
            <v>00 -00-00-00-</v>
          </cell>
          <cell r="L5247" t="str">
            <v>00 -00-00-00-</v>
          </cell>
          <cell r="O5247" t="str">
            <v>SIN CUENTA ASIGNADA</v>
          </cell>
        </row>
        <row r="5248">
          <cell r="J5248" t="str">
            <v>00 -00-00-00-</v>
          </cell>
          <cell r="L5248" t="str">
            <v>00 -00-00-00-</v>
          </cell>
          <cell r="O5248" t="str">
            <v>SIN CUENTA ASIGNADA</v>
          </cell>
        </row>
        <row r="5249">
          <cell r="J5249" t="str">
            <v>00 -00-00-00-</v>
          </cell>
          <cell r="L5249" t="str">
            <v>00 -00-00-00-</v>
          </cell>
          <cell r="O5249" t="str">
            <v>SIN CUENTA ASIGNADA</v>
          </cell>
        </row>
        <row r="5250">
          <cell r="J5250" t="str">
            <v>00 -00-00-00-</v>
          </cell>
          <cell r="L5250" t="str">
            <v>00 -00-00-00-</v>
          </cell>
          <cell r="O5250" t="str">
            <v>SIN CUENTA ASIGNADA</v>
          </cell>
        </row>
        <row r="5251">
          <cell r="J5251" t="str">
            <v>00 -00-00-00-</v>
          </cell>
          <cell r="L5251" t="str">
            <v>00 -00-00-00-</v>
          </cell>
          <cell r="O5251" t="str">
            <v>SIN CUENTA ASIGNADA</v>
          </cell>
        </row>
        <row r="5252">
          <cell r="J5252" t="str">
            <v>00 -00-00-00-</v>
          </cell>
          <cell r="L5252" t="str">
            <v>00 -00-00-00-</v>
          </cell>
          <cell r="O5252" t="str">
            <v>SIN CUENTA ASIGNADA</v>
          </cell>
        </row>
        <row r="5253">
          <cell r="J5253" t="str">
            <v>00 -00-00-00-</v>
          </cell>
          <cell r="L5253" t="str">
            <v>00 -00-00-00-</v>
          </cell>
          <cell r="O5253" t="str">
            <v>SIN CUENTA ASIGNADA</v>
          </cell>
        </row>
        <row r="5254">
          <cell r="J5254" t="str">
            <v>00 -00-00-00-</v>
          </cell>
          <cell r="L5254" t="str">
            <v>00 -00-00-00-</v>
          </cell>
          <cell r="O5254" t="str">
            <v>SIN CUENTA ASIGNADA</v>
          </cell>
        </row>
        <row r="5255">
          <cell r="J5255" t="str">
            <v>00 -00-00-00-</v>
          </cell>
          <cell r="L5255" t="str">
            <v>00 -00-00-00-</v>
          </cell>
          <cell r="O5255" t="str">
            <v>SIN CUENTA ASIGNADA</v>
          </cell>
        </row>
        <row r="5256">
          <cell r="J5256" t="str">
            <v>00 -00-00-00-</v>
          </cell>
          <cell r="L5256" t="str">
            <v>00 -00-00-00-</v>
          </cell>
          <cell r="O5256" t="str">
            <v>SIN CUENTA ASIGNADA</v>
          </cell>
        </row>
        <row r="5257">
          <cell r="J5257" t="str">
            <v>00 -00-00-00-</v>
          </cell>
          <cell r="L5257" t="str">
            <v>00 -00-00-00-</v>
          </cell>
          <cell r="O5257" t="str">
            <v>SIN CUENTA ASIGNADA</v>
          </cell>
        </row>
        <row r="5258">
          <cell r="J5258" t="str">
            <v>00 -00-00-00-</v>
          </cell>
          <cell r="L5258" t="str">
            <v>00 -00-00-00-</v>
          </cell>
          <cell r="O5258" t="str">
            <v>SIN CUENTA ASIGNADA</v>
          </cell>
        </row>
        <row r="5259">
          <cell r="J5259" t="str">
            <v>00 -00-00-00-</v>
          </cell>
          <cell r="L5259" t="str">
            <v>00 -00-00-00-</v>
          </cell>
          <cell r="O5259" t="str">
            <v>SIN CUENTA ASIGNADA</v>
          </cell>
        </row>
        <row r="5260">
          <cell r="J5260" t="str">
            <v>00 -00-00-00-</v>
          </cell>
          <cell r="L5260" t="str">
            <v>00 -00-00-00-</v>
          </cell>
          <cell r="O5260" t="str">
            <v>SIN CUENTA ASIGNADA</v>
          </cell>
        </row>
        <row r="5261">
          <cell r="J5261" t="str">
            <v>00 -00-00-00-</v>
          </cell>
          <cell r="L5261" t="str">
            <v>00 -00-00-00-</v>
          </cell>
          <cell r="O5261" t="str">
            <v>SIN CUENTA ASIGNADA</v>
          </cell>
        </row>
        <row r="5262">
          <cell r="J5262" t="str">
            <v>00 -00-00-00-</v>
          </cell>
          <cell r="L5262" t="str">
            <v>00 -00-00-00-</v>
          </cell>
          <cell r="O5262" t="str">
            <v>SIN CUENTA ASIGNADA</v>
          </cell>
        </row>
        <row r="5263">
          <cell r="J5263" t="str">
            <v>00 -00-00-00-</v>
          </cell>
          <cell r="L5263" t="str">
            <v>00 -00-00-00-</v>
          </cell>
          <cell r="O5263" t="str">
            <v>SIN CUENTA ASIGNADA</v>
          </cell>
        </row>
        <row r="5264">
          <cell r="J5264" t="str">
            <v>00 -00-00-00-</v>
          </cell>
          <cell r="L5264" t="str">
            <v>00 -00-00-00-</v>
          </cell>
          <cell r="O5264" t="str">
            <v>SIN CUENTA ASIGNADA</v>
          </cell>
        </row>
        <row r="5265">
          <cell r="J5265" t="str">
            <v>00 -00-00-00-</v>
          </cell>
          <cell r="L5265" t="str">
            <v>00 -00-00-00-</v>
          </cell>
          <cell r="O5265" t="str">
            <v>SIN CUENTA ASIGNADA</v>
          </cell>
        </row>
        <row r="5266">
          <cell r="J5266" t="str">
            <v>00 -00-00-00-</v>
          </cell>
          <cell r="L5266" t="str">
            <v>00 -00-00-00-</v>
          </cell>
          <cell r="O5266" t="str">
            <v>SIN CUENTA ASIGNADA</v>
          </cell>
        </row>
        <row r="5267">
          <cell r="J5267" t="str">
            <v>00 -00-00-00-</v>
          </cell>
          <cell r="L5267" t="str">
            <v>00 -00-00-00-</v>
          </cell>
          <cell r="O5267" t="str">
            <v>SIN CUENTA ASIGNADA</v>
          </cell>
        </row>
        <row r="5268">
          <cell r="J5268" t="str">
            <v>00 -00-00-00-</v>
          </cell>
          <cell r="L5268" t="str">
            <v>00 -00-00-00-</v>
          </cell>
          <cell r="O5268" t="str">
            <v>SIN CUENTA ASIGNADA</v>
          </cell>
        </row>
        <row r="5269">
          <cell r="J5269" t="str">
            <v>00 -00-00-00-</v>
          </cell>
          <cell r="L5269" t="str">
            <v>00 -00-00-00-</v>
          </cell>
          <cell r="O5269" t="str">
            <v>SIN CUENTA ASIGNADA</v>
          </cell>
        </row>
        <row r="5270">
          <cell r="J5270" t="str">
            <v>00 -00-00-00-</v>
          </cell>
          <cell r="L5270" t="str">
            <v>00 -00-00-00-</v>
          </cell>
          <cell r="O5270" t="str">
            <v>SIN CUENTA ASIGNADA</v>
          </cell>
        </row>
        <row r="5271">
          <cell r="J5271" t="str">
            <v>00 -00-00-00-</v>
          </cell>
          <cell r="L5271" t="str">
            <v>00 -00-00-00-</v>
          </cell>
          <cell r="O5271" t="str">
            <v>SIN CUENTA ASIGNADA</v>
          </cell>
        </row>
        <row r="5272">
          <cell r="J5272" t="str">
            <v>00 -00-00-00-</v>
          </cell>
          <cell r="L5272" t="str">
            <v>00 -00-00-00-</v>
          </cell>
          <cell r="O5272" t="str">
            <v>SIN CUENTA ASIGNADA</v>
          </cell>
        </row>
        <row r="5273">
          <cell r="J5273" t="str">
            <v>00 -00-00-00-</v>
          </cell>
          <cell r="L5273" t="str">
            <v>00 -00-00-00-</v>
          </cell>
          <cell r="O5273" t="str">
            <v>SIN CUENTA ASIGNADA</v>
          </cell>
        </row>
        <row r="5274">
          <cell r="J5274" t="str">
            <v>00 -00-00-00-</v>
          </cell>
          <cell r="L5274" t="str">
            <v>00 -00-00-00-</v>
          </cell>
          <cell r="O5274" t="str">
            <v>SIN CUENTA ASIGNADA</v>
          </cell>
        </row>
        <row r="5275">
          <cell r="J5275" t="str">
            <v>00 -00-00-00-</v>
          </cell>
          <cell r="L5275" t="str">
            <v>00 -00-00-00-</v>
          </cell>
          <cell r="O5275" t="str">
            <v>SIN CUENTA ASIGNADA</v>
          </cell>
        </row>
        <row r="5276">
          <cell r="J5276" t="str">
            <v>00 -00-00-00-</v>
          </cell>
          <cell r="L5276" t="str">
            <v>00 -00-00-00-</v>
          </cell>
          <cell r="O5276" t="str">
            <v>SIN CUENTA ASIGNADA</v>
          </cell>
        </row>
        <row r="5277">
          <cell r="J5277" t="str">
            <v>00 -00-00-00-</v>
          </cell>
          <cell r="L5277" t="str">
            <v>00 -00-00-00-</v>
          </cell>
          <cell r="O5277" t="str">
            <v>SIN CUENTA ASIGNADA</v>
          </cell>
        </row>
        <row r="5278">
          <cell r="J5278" t="str">
            <v>00 -00-00-00-</v>
          </cell>
          <cell r="L5278" t="str">
            <v>00 -00-00-00-</v>
          </cell>
          <cell r="O5278" t="str">
            <v>SIN CUENTA ASIGNADA</v>
          </cell>
        </row>
        <row r="5279">
          <cell r="J5279" t="str">
            <v>00 -00-00-00-</v>
          </cell>
          <cell r="L5279" t="str">
            <v>00 -00-00-00-</v>
          </cell>
          <cell r="O5279" t="str">
            <v>SIN CUENTA ASIGNADA</v>
          </cell>
        </row>
        <row r="5280">
          <cell r="J5280" t="str">
            <v>00 -00-00-00-</v>
          </cell>
          <cell r="L5280" t="str">
            <v>00 -00-00-00-</v>
          </cell>
          <cell r="O5280" t="str">
            <v>SIN CUENTA ASIGNADA</v>
          </cell>
        </row>
        <row r="5281">
          <cell r="J5281" t="str">
            <v>00 -00-00-00-</v>
          </cell>
          <cell r="L5281" t="str">
            <v>00 -00-00-00-</v>
          </cell>
          <cell r="O5281" t="str">
            <v>SIN CUENTA ASIGNADA</v>
          </cell>
        </row>
        <row r="5282">
          <cell r="J5282" t="str">
            <v>00 -00-00-00-</v>
          </cell>
          <cell r="L5282" t="str">
            <v>00 -00-00-00-</v>
          </cell>
          <cell r="O5282" t="str">
            <v>SIN CUENTA ASIGNADA</v>
          </cell>
        </row>
        <row r="5283">
          <cell r="J5283" t="str">
            <v>00 -00-00-00-</v>
          </cell>
          <cell r="L5283" t="str">
            <v>00 -00-00-00-</v>
          </cell>
          <cell r="O5283" t="str">
            <v>SIN CUENTA ASIGNADA</v>
          </cell>
        </row>
        <row r="5284">
          <cell r="J5284" t="str">
            <v>00 -00-00-00-</v>
          </cell>
          <cell r="L5284" t="str">
            <v>00 -00-00-00-</v>
          </cell>
          <cell r="O5284" t="str">
            <v>SIN CUENTA ASIGNADA</v>
          </cell>
        </row>
        <row r="5285">
          <cell r="J5285" t="str">
            <v>00 -00-00-00-</v>
          </cell>
          <cell r="L5285" t="str">
            <v>00 -00-00-00-</v>
          </cell>
          <cell r="O5285" t="str">
            <v>SIN CUENTA ASIGNADA</v>
          </cell>
        </row>
        <row r="5286">
          <cell r="J5286" t="str">
            <v>00 -00-00-00-</v>
          </cell>
          <cell r="L5286" t="str">
            <v>00 -00-00-00-</v>
          </cell>
          <cell r="O5286" t="str">
            <v>SIN CUENTA ASIGNADA</v>
          </cell>
        </row>
        <row r="5287">
          <cell r="J5287" t="str">
            <v>00 -00-00-00-</v>
          </cell>
          <cell r="L5287" t="str">
            <v>00 -00-00-00-</v>
          </cell>
          <cell r="O5287" t="str">
            <v>SIN CUENTA ASIGNADA</v>
          </cell>
        </row>
        <row r="5288">
          <cell r="J5288" t="str">
            <v>00 -00-00-00-</v>
          </cell>
          <cell r="L5288" t="str">
            <v>00 -00-00-00-</v>
          </cell>
          <cell r="O5288" t="str">
            <v>SIN CUENTA ASIGNADA</v>
          </cell>
        </row>
        <row r="5289">
          <cell r="J5289" t="str">
            <v>00 -00-00-00-</v>
          </cell>
          <cell r="L5289" t="str">
            <v>00 -00-00-00-</v>
          </cell>
          <cell r="O5289" t="str">
            <v>SIN CUENTA ASIGNADA</v>
          </cell>
        </row>
        <row r="5290">
          <cell r="J5290" t="str">
            <v>00 -00-00-00-</v>
          </cell>
          <cell r="L5290" t="str">
            <v>00 -00-00-00-</v>
          </cell>
          <cell r="O5290" t="str">
            <v>SIN CUENTA ASIGNADA</v>
          </cell>
        </row>
        <row r="5291">
          <cell r="J5291" t="str">
            <v>00 -00-00-00-</v>
          </cell>
          <cell r="L5291" t="str">
            <v>00 -00-00-00-</v>
          </cell>
          <cell r="O5291" t="str">
            <v>SIN CUENTA ASIGNADA</v>
          </cell>
        </row>
        <row r="5292">
          <cell r="J5292" t="str">
            <v>00 -00-00-00-</v>
          </cell>
          <cell r="L5292" t="str">
            <v>00 -00-00-00-</v>
          </cell>
          <cell r="O5292" t="str">
            <v>SIN CUENTA ASIGNADA</v>
          </cell>
        </row>
        <row r="5293">
          <cell r="J5293" t="str">
            <v>00 -00-00-00-</v>
          </cell>
          <cell r="L5293" t="str">
            <v>00 -00-00-00-</v>
          </cell>
          <cell r="O5293" t="str">
            <v>SIN CUENTA ASIGNADA</v>
          </cell>
        </row>
        <row r="5294">
          <cell r="J5294" t="str">
            <v>00 -00-00-00-</v>
          </cell>
          <cell r="L5294" t="str">
            <v>00 -00-00-00-</v>
          </cell>
          <cell r="O5294" t="str">
            <v>SIN CUENTA ASIGNADA</v>
          </cell>
        </row>
        <row r="5295">
          <cell r="J5295" t="str">
            <v>00 -00-00-00-</v>
          </cell>
          <cell r="L5295" t="str">
            <v>00 -00-00-00-</v>
          </cell>
          <cell r="O5295" t="str">
            <v>SIN CUENTA ASIGNADA</v>
          </cell>
        </row>
        <row r="5296">
          <cell r="J5296" t="str">
            <v>00 -00-00-00-</v>
          </cell>
          <cell r="L5296" t="str">
            <v>00 -00-00-00-</v>
          </cell>
          <cell r="O5296" t="str">
            <v>SIN CUENTA ASIGNADA</v>
          </cell>
        </row>
        <row r="5297">
          <cell r="J5297" t="str">
            <v>00 -00-00-00-</v>
          </cell>
          <cell r="L5297" t="str">
            <v>00 -00-00-00-</v>
          </cell>
          <cell r="O5297" t="str">
            <v>SIN CUENTA ASIGNADA</v>
          </cell>
        </row>
        <row r="5298">
          <cell r="J5298" t="str">
            <v>00 -00-00-00-</v>
          </cell>
          <cell r="L5298" t="str">
            <v>00 -00-00-00-</v>
          </cell>
          <cell r="O5298" t="str">
            <v>SIN CUENTA ASIGNADA</v>
          </cell>
        </row>
        <row r="5299">
          <cell r="J5299" t="str">
            <v>00 -00-00-00-</v>
          </cell>
          <cell r="L5299" t="str">
            <v>00 -00-00-00-</v>
          </cell>
          <cell r="O5299" t="str">
            <v>SIN CUENTA ASIGNADA</v>
          </cell>
        </row>
        <row r="5300">
          <cell r="J5300" t="str">
            <v>00 -00-00-00-</v>
          </cell>
          <cell r="L5300" t="str">
            <v>00 -00-00-00-</v>
          </cell>
          <cell r="O5300" t="str">
            <v>SIN CUENTA ASIGNADA</v>
          </cell>
        </row>
        <row r="5301">
          <cell r="J5301" t="str">
            <v>00 -00-00-00-</v>
          </cell>
          <cell r="L5301" t="str">
            <v>00 -00-00-00-</v>
          </cell>
          <cell r="O5301" t="str">
            <v>SIN CUENTA ASIGNADA</v>
          </cell>
        </row>
        <row r="5302">
          <cell r="J5302" t="str">
            <v>00 -00-00-00-</v>
          </cell>
          <cell r="L5302" t="str">
            <v>00 -00-00-00-</v>
          </cell>
          <cell r="O5302" t="str">
            <v>SIN CUENTA ASIGNADA</v>
          </cell>
        </row>
        <row r="5303">
          <cell r="J5303" t="str">
            <v>00 -00-00-00-</v>
          </cell>
          <cell r="L5303" t="str">
            <v>00 -00-00-00-</v>
          </cell>
          <cell r="O5303" t="str">
            <v>SIN CUENTA ASIGNADA</v>
          </cell>
        </row>
        <row r="5304">
          <cell r="J5304" t="str">
            <v>00 -00-00-00-</v>
          </cell>
          <cell r="L5304" t="str">
            <v>00 -00-00-00-</v>
          </cell>
          <cell r="O5304" t="str">
            <v>SIN CUENTA ASIGNADA</v>
          </cell>
        </row>
        <row r="5305">
          <cell r="J5305" t="str">
            <v>00 -00-00-00-</v>
          </cell>
          <cell r="L5305" t="str">
            <v>00 -00-00-00-</v>
          </cell>
          <cell r="O5305" t="str">
            <v>SIN CUENTA ASIGNADA</v>
          </cell>
        </row>
        <row r="5306">
          <cell r="J5306" t="str">
            <v>00 -00-00-00-</v>
          </cell>
          <cell r="L5306" t="str">
            <v>00 -00-00-00-</v>
          </cell>
          <cell r="O5306" t="str">
            <v>SIN CUENTA ASIGNADA</v>
          </cell>
        </row>
        <row r="5307">
          <cell r="J5307" t="str">
            <v>00 -00-00-00-</v>
          </cell>
          <cell r="L5307" t="str">
            <v>00 -00-00-00-</v>
          </cell>
          <cell r="O5307" t="str">
            <v>SIN CUENTA ASIGNADA</v>
          </cell>
        </row>
        <row r="5308">
          <cell r="J5308" t="str">
            <v>00 -00-00-00-</v>
          </cell>
          <cell r="L5308" t="str">
            <v>00 -00-00-00-</v>
          </cell>
          <cell r="O5308" t="str">
            <v>SIN CUENTA ASIGNADA</v>
          </cell>
        </row>
        <row r="5309">
          <cell r="J5309" t="str">
            <v>00 -00-00-00-</v>
          </cell>
          <cell r="L5309" t="str">
            <v>00 -00-00-00-</v>
          </cell>
          <cell r="O5309" t="str">
            <v>SIN CUENTA ASIGNADA</v>
          </cell>
        </row>
        <row r="5310">
          <cell r="J5310" t="str">
            <v>00 -00-00-00-</v>
          </cell>
          <cell r="L5310" t="str">
            <v>00 -00-00-00-</v>
          </cell>
          <cell r="O5310" t="str">
            <v>SIN CUENTA ASIGNADA</v>
          </cell>
        </row>
        <row r="5311">
          <cell r="J5311" t="str">
            <v>00 -00-00-00-</v>
          </cell>
          <cell r="L5311" t="str">
            <v>00 -00-00-00-</v>
          </cell>
          <cell r="O5311" t="str">
            <v>SIN CUENTA ASIGNADA</v>
          </cell>
        </row>
        <row r="5312">
          <cell r="J5312" t="str">
            <v>00 -00-00-00-</v>
          </cell>
          <cell r="L5312" t="str">
            <v>00 -00-00-00-</v>
          </cell>
          <cell r="O5312" t="str">
            <v>SIN CUENTA ASIGNADA</v>
          </cell>
        </row>
        <row r="5313">
          <cell r="J5313" t="str">
            <v>00 -00-00-00-</v>
          </cell>
          <cell r="L5313" t="str">
            <v>00 -00-00-00-</v>
          </cell>
          <cell r="O5313" t="str">
            <v>SIN CUENTA ASIGNADA</v>
          </cell>
        </row>
        <row r="5314">
          <cell r="J5314" t="str">
            <v>00 -00-00-00-</v>
          </cell>
          <cell r="L5314" t="str">
            <v>00 -00-00-00-</v>
          </cell>
          <cell r="O5314" t="str">
            <v>SIN CUENTA ASIGNADA</v>
          </cell>
        </row>
        <row r="5315">
          <cell r="J5315" t="str">
            <v>00 -00-00-00-</v>
          </cell>
          <cell r="L5315" t="str">
            <v>00 -00-00-00-</v>
          </cell>
          <cell r="O5315" t="str">
            <v>SIN CUENTA ASIGNADA</v>
          </cell>
        </row>
        <row r="5316">
          <cell r="J5316" t="str">
            <v>00 -00-00-00-</v>
          </cell>
          <cell r="L5316" t="str">
            <v>00 -00-00-00-</v>
          </cell>
          <cell r="O5316" t="str">
            <v>SIN CUENTA ASIGNADA</v>
          </cell>
        </row>
        <row r="5317">
          <cell r="J5317" t="str">
            <v>00 -00-00-00-</v>
          </cell>
          <cell r="L5317" t="str">
            <v>00 -00-00-00-</v>
          </cell>
          <cell r="O5317" t="str">
            <v>SIN CUENTA ASIGNADA</v>
          </cell>
        </row>
        <row r="5318">
          <cell r="J5318" t="str">
            <v>00 -00-00-00-</v>
          </cell>
          <cell r="L5318" t="str">
            <v>00 -00-00-00-</v>
          </cell>
          <cell r="O5318" t="str">
            <v>SIN CUENTA ASIGNADA</v>
          </cell>
        </row>
        <row r="5319">
          <cell r="J5319" t="str">
            <v>00 -00-00-00-</v>
          </cell>
          <cell r="L5319" t="str">
            <v>00 -00-00-00-</v>
          </cell>
          <cell r="O5319" t="str">
            <v>SIN CUENTA ASIGNADA</v>
          </cell>
        </row>
        <row r="5320">
          <cell r="J5320" t="str">
            <v>00 -00-00-00-</v>
          </cell>
          <cell r="L5320" t="str">
            <v>00 -00-00-00-</v>
          </cell>
          <cell r="O5320" t="str">
            <v>SIN CUENTA ASIGNADA</v>
          </cell>
        </row>
        <row r="5321">
          <cell r="J5321" t="str">
            <v>00 -00-00-00-</v>
          </cell>
          <cell r="L5321" t="str">
            <v>00 -00-00-00-</v>
          </cell>
          <cell r="O5321" t="str">
            <v>SIN CUENTA ASIGNADA</v>
          </cell>
        </row>
        <row r="5322">
          <cell r="J5322" t="str">
            <v>00 -00-00-00-</v>
          </cell>
          <cell r="L5322" t="str">
            <v>00 -00-00-00-</v>
          </cell>
          <cell r="O5322" t="str">
            <v>SIN CUENTA ASIGNADA</v>
          </cell>
        </row>
        <row r="5323">
          <cell r="J5323" t="str">
            <v>00 -00-00-00-</v>
          </cell>
          <cell r="L5323" t="str">
            <v>00 -00-00-00-</v>
          </cell>
          <cell r="O5323" t="str">
            <v>SIN CUENTA ASIGNADA</v>
          </cell>
        </row>
        <row r="5324">
          <cell r="J5324" t="str">
            <v>00 -00-00-00-</v>
          </cell>
          <cell r="L5324" t="str">
            <v>00 -00-00-00-</v>
          </cell>
          <cell r="O5324" t="str">
            <v>SIN CUENTA ASIGNADA</v>
          </cell>
        </row>
        <row r="5325">
          <cell r="J5325" t="str">
            <v>00 -00-00-00-</v>
          </cell>
          <cell r="L5325" t="str">
            <v>00 -00-00-00-</v>
          </cell>
          <cell r="O5325" t="str">
            <v>SIN CUENTA ASIGNADA</v>
          </cell>
        </row>
        <row r="5326">
          <cell r="J5326" t="str">
            <v>00 -00-00-00-</v>
          </cell>
          <cell r="L5326" t="str">
            <v>00 -00-00-00-</v>
          </cell>
          <cell r="O5326" t="str">
            <v>SIN CUENTA ASIGNADA</v>
          </cell>
        </row>
        <row r="5327">
          <cell r="J5327" t="str">
            <v>00 -00-00-00-</v>
          </cell>
          <cell r="L5327" t="str">
            <v>00 -00-00-00-</v>
          </cell>
          <cell r="O5327" t="str">
            <v>SIN CUENTA ASIGNADA</v>
          </cell>
        </row>
        <row r="5328">
          <cell r="J5328" t="str">
            <v>00 -00-00-00-</v>
          </cell>
          <cell r="L5328" t="str">
            <v>00 -00-00-00-</v>
          </cell>
          <cell r="O5328" t="str">
            <v>SIN CUENTA ASIGNADA</v>
          </cell>
        </row>
        <row r="5329">
          <cell r="J5329" t="str">
            <v>00 -00-00-00-</v>
          </cell>
          <cell r="L5329" t="str">
            <v>00 -00-00-00-</v>
          </cell>
          <cell r="O5329" t="str">
            <v>SIN CUENTA ASIGNADA</v>
          </cell>
        </row>
        <row r="5330">
          <cell r="J5330" t="str">
            <v>00 -00-00-00-</v>
          </cell>
          <cell r="L5330" t="str">
            <v>00 -00-00-00-</v>
          </cell>
          <cell r="O5330" t="str">
            <v>SIN CUENTA ASIGNADA</v>
          </cell>
        </row>
        <row r="5331">
          <cell r="J5331" t="str">
            <v>00 -00-00-00-</v>
          </cell>
          <cell r="L5331" t="str">
            <v>00 -00-00-00-</v>
          </cell>
          <cell r="O5331" t="str">
            <v>SIN CUENTA ASIGNADA</v>
          </cell>
        </row>
        <row r="5332">
          <cell r="J5332" t="str">
            <v>00 -00-00-00-</v>
          </cell>
          <cell r="L5332" t="str">
            <v>00 -00-00-00-</v>
          </cell>
          <cell r="O5332" t="str">
            <v>SIN CUENTA ASIGNADA</v>
          </cell>
        </row>
        <row r="5333">
          <cell r="J5333" t="str">
            <v>00 -00-00-00-</v>
          </cell>
          <cell r="L5333" t="str">
            <v>00 -00-00-00-</v>
          </cell>
          <cell r="O5333" t="str">
            <v>SIN CUENTA ASIGNADA</v>
          </cell>
        </row>
        <row r="5334">
          <cell r="J5334" t="str">
            <v>00 -00-00-00-</v>
          </cell>
          <cell r="L5334" t="str">
            <v>00 -00-00-00-</v>
          </cell>
          <cell r="O5334" t="str">
            <v>SIN CUENTA ASIGNADA</v>
          </cell>
        </row>
        <row r="5335">
          <cell r="J5335" t="str">
            <v>00 -00-00-00-</v>
          </cell>
          <cell r="L5335" t="str">
            <v>00 -00-00-00-</v>
          </cell>
          <cell r="O5335" t="str">
            <v>SIN CUENTA ASIGNADA</v>
          </cell>
        </row>
        <row r="5336">
          <cell r="J5336" t="str">
            <v>00 -00-00-00-</v>
          </cell>
          <cell r="L5336" t="str">
            <v>00 -00-00-00-</v>
          </cell>
          <cell r="O5336" t="str">
            <v>SIN CUENTA ASIGNADA</v>
          </cell>
        </row>
        <row r="5337">
          <cell r="J5337" t="str">
            <v>00 -00-00-00-</v>
          </cell>
          <cell r="L5337" t="str">
            <v>00 -00-00-00-</v>
          </cell>
          <cell r="O5337" t="str">
            <v>SIN CUENTA ASIGNADA</v>
          </cell>
        </row>
        <row r="5338">
          <cell r="J5338" t="str">
            <v>00 -00-00-00-</v>
          </cell>
          <cell r="L5338" t="str">
            <v>00 -00-00-00-</v>
          </cell>
          <cell r="O5338" t="str">
            <v>SIN CUENTA ASIGNADA</v>
          </cell>
        </row>
        <row r="5339">
          <cell r="J5339" t="str">
            <v>00 -00-00-00-</v>
          </cell>
          <cell r="L5339" t="str">
            <v>00 -00-00-00-</v>
          </cell>
          <cell r="O5339" t="str">
            <v>SIN CUENTA ASIGNADA</v>
          </cell>
        </row>
        <row r="5340">
          <cell r="J5340" t="str">
            <v>00 -00-00-00-</v>
          </cell>
          <cell r="L5340" t="str">
            <v>00 -00-00-00-</v>
          </cell>
          <cell r="O5340" t="str">
            <v>SIN CUENTA ASIGNADA</v>
          </cell>
        </row>
        <row r="5341">
          <cell r="J5341" t="str">
            <v>00 -00-00-00-</v>
          </cell>
          <cell r="L5341" t="str">
            <v>00 -00-00-00-</v>
          </cell>
          <cell r="O5341" t="str">
            <v>SIN CUENTA ASIGNADA</v>
          </cell>
        </row>
        <row r="5342">
          <cell r="J5342" t="str">
            <v>00 -00-00-00-</v>
          </cell>
          <cell r="L5342" t="str">
            <v>00 -00-00-00-</v>
          </cell>
          <cell r="O5342" t="str">
            <v>SIN CUENTA ASIGNADA</v>
          </cell>
        </row>
        <row r="5343">
          <cell r="J5343" t="str">
            <v>00 -00-00-00-</v>
          </cell>
          <cell r="L5343" t="str">
            <v>00 -00-00-00-</v>
          </cell>
          <cell r="O5343" t="str">
            <v>SIN CUENTA ASIGNADA</v>
          </cell>
        </row>
        <row r="5344">
          <cell r="J5344" t="str">
            <v>00 -00-00-00-</v>
          </cell>
          <cell r="L5344" t="str">
            <v>00 -00-00-00-</v>
          </cell>
          <cell r="O5344" t="str">
            <v>SIN CUENTA ASIGNADA</v>
          </cell>
        </row>
        <row r="5345">
          <cell r="J5345" t="str">
            <v>00 -00-00-00-</v>
          </cell>
          <cell r="L5345" t="str">
            <v>00 -00-00-00-</v>
          </cell>
          <cell r="O5345" t="str">
            <v>SIN CUENTA ASIGNADA</v>
          </cell>
        </row>
        <row r="5346">
          <cell r="J5346" t="str">
            <v>00 -00-00-00-</v>
          </cell>
          <cell r="L5346" t="str">
            <v>00 -00-00-00-</v>
          </cell>
          <cell r="O5346" t="str">
            <v>SIN CUENTA ASIGNADA</v>
          </cell>
        </row>
        <row r="5347">
          <cell r="J5347" t="str">
            <v>00 -00-00-00-</v>
          </cell>
          <cell r="L5347" t="str">
            <v>00 -00-00-00-</v>
          </cell>
          <cell r="O5347" t="str">
            <v>SIN CUENTA ASIGNADA</v>
          </cell>
        </row>
        <row r="5348">
          <cell r="J5348" t="str">
            <v>00 -00-00-00-</v>
          </cell>
          <cell r="L5348" t="str">
            <v>00 -00-00-00-</v>
          </cell>
          <cell r="O5348" t="str">
            <v>SIN CUENTA ASIGNADA</v>
          </cell>
        </row>
        <row r="5349">
          <cell r="J5349" t="str">
            <v>00 -00-00-00-</v>
          </cell>
          <cell r="L5349" t="str">
            <v>00 -00-00-00-</v>
          </cell>
          <cell r="O5349" t="str">
            <v>SIN CUENTA ASIGNADA</v>
          </cell>
        </row>
        <row r="5350">
          <cell r="J5350" t="str">
            <v>00 -00-00-00-</v>
          </cell>
          <cell r="L5350" t="str">
            <v>00 -00-00-00-</v>
          </cell>
          <cell r="O5350" t="str">
            <v>SIN CUENTA ASIGNADA</v>
          </cell>
        </row>
        <row r="5351">
          <cell r="J5351" t="str">
            <v>00 -00-00-00-</v>
          </cell>
          <cell r="L5351" t="str">
            <v>00 -00-00-00-</v>
          </cell>
          <cell r="O5351" t="str">
            <v>SIN CUENTA ASIGNADA</v>
          </cell>
        </row>
        <row r="5352">
          <cell r="J5352" t="str">
            <v>00 -00-00-00-</v>
          </cell>
          <cell r="L5352" t="str">
            <v>00 -00-00-00-</v>
          </cell>
          <cell r="O5352" t="str">
            <v>SIN CUENTA ASIGNADA</v>
          </cell>
        </row>
        <row r="5353">
          <cell r="J5353" t="str">
            <v>00 -00-00-00-</v>
          </cell>
          <cell r="L5353" t="str">
            <v>00 -00-00-00-</v>
          </cell>
          <cell r="O5353" t="str">
            <v>SIN CUENTA ASIGNADA</v>
          </cell>
        </row>
        <row r="5354">
          <cell r="J5354" t="str">
            <v>00 -00-00-00-</v>
          </cell>
          <cell r="L5354" t="str">
            <v>00 -00-00-00-</v>
          </cell>
          <cell r="O5354" t="str">
            <v>SIN CUENTA ASIGNADA</v>
          </cell>
        </row>
        <row r="5355">
          <cell r="J5355" t="str">
            <v>00 -00-00-00-</v>
          </cell>
          <cell r="L5355" t="str">
            <v>00 -00-00-00-</v>
          </cell>
          <cell r="O5355" t="str">
            <v>SIN CUENTA ASIGNADA</v>
          </cell>
        </row>
        <row r="5356">
          <cell r="J5356" t="str">
            <v>00 -00-00-00-</v>
          </cell>
          <cell r="L5356" t="str">
            <v>00 -00-00-00-</v>
          </cell>
          <cell r="O5356" t="str">
            <v>SIN CUENTA ASIGNADA</v>
          </cell>
        </row>
        <row r="5357">
          <cell r="J5357" t="str">
            <v>00 -00-00-00-</v>
          </cell>
          <cell r="L5357" t="str">
            <v>00 -00-00-00-</v>
          </cell>
          <cell r="O5357" t="str">
            <v>SIN CUENTA ASIGNADA</v>
          </cell>
        </row>
        <row r="5358">
          <cell r="J5358" t="str">
            <v>00 -00-00-00-</v>
          </cell>
          <cell r="L5358" t="str">
            <v>00 -00-00-00-</v>
          </cell>
          <cell r="O5358" t="str">
            <v>SIN CUENTA ASIGNADA</v>
          </cell>
        </row>
        <row r="5359">
          <cell r="J5359" t="str">
            <v>00 -00-00-00-</v>
          </cell>
          <cell r="L5359" t="str">
            <v>00 -00-00-00-</v>
          </cell>
          <cell r="O5359" t="str">
            <v>SIN CUENTA ASIGNADA</v>
          </cell>
        </row>
        <row r="5360">
          <cell r="J5360" t="str">
            <v>00 -00-00-00-</v>
          </cell>
          <cell r="L5360" t="str">
            <v>00 -00-00-00-</v>
          </cell>
          <cell r="O5360" t="str">
            <v>SIN CUENTA ASIGNADA</v>
          </cell>
        </row>
        <row r="5361">
          <cell r="J5361" t="str">
            <v>00 -00-00-00-</v>
          </cell>
          <cell r="L5361" t="str">
            <v>00 -00-00-00-</v>
          </cell>
          <cell r="O5361" t="str">
            <v>SIN CUENTA ASIGNADA</v>
          </cell>
        </row>
        <row r="5362">
          <cell r="J5362" t="str">
            <v>00 -00-00-00-</v>
          </cell>
          <cell r="L5362" t="str">
            <v>00 -00-00-00-</v>
          </cell>
          <cell r="O5362" t="str">
            <v>SIN CUENTA ASIGNADA</v>
          </cell>
        </row>
        <row r="5363">
          <cell r="J5363" t="str">
            <v>00 -00-00-00-</v>
          </cell>
          <cell r="L5363" t="str">
            <v>00 -00-00-00-</v>
          </cell>
          <cell r="O5363" t="str">
            <v>SIN CUENTA ASIGNADA</v>
          </cell>
        </row>
        <row r="5364">
          <cell r="J5364" t="str">
            <v>00 -00-00-00-</v>
          </cell>
          <cell r="L5364" t="str">
            <v>00 -00-00-00-</v>
          </cell>
          <cell r="O5364" t="str">
            <v>SIN CUENTA ASIGNADA</v>
          </cell>
        </row>
        <row r="5365">
          <cell r="J5365" t="str">
            <v>00 -00-00-00-</v>
          </cell>
          <cell r="L5365" t="str">
            <v>00 -00-00-00-</v>
          </cell>
          <cell r="O5365" t="str">
            <v>SIN CUENTA ASIGNADA</v>
          </cell>
        </row>
        <row r="5366">
          <cell r="J5366" t="str">
            <v>00 -00-00-00-</v>
          </cell>
          <cell r="L5366" t="str">
            <v>00 -00-00-00-</v>
          </cell>
          <cell r="O5366" t="str">
            <v>SIN CUENTA ASIGNADA</v>
          </cell>
        </row>
        <row r="5367">
          <cell r="J5367" t="str">
            <v>00 -00-00-00-</v>
          </cell>
          <cell r="L5367" t="str">
            <v>00 -00-00-00-</v>
          </cell>
          <cell r="O5367" t="str">
            <v>SIN CUENTA ASIGNADA</v>
          </cell>
        </row>
        <row r="5368">
          <cell r="J5368" t="str">
            <v>00 -00-00-00-</v>
          </cell>
          <cell r="L5368" t="str">
            <v>00 -00-00-00-</v>
          </cell>
          <cell r="O5368" t="str">
            <v>SIN CUENTA ASIGNADA</v>
          </cell>
        </row>
        <row r="5369">
          <cell r="J5369" t="str">
            <v>00 -00-00-00-</v>
          </cell>
          <cell r="L5369" t="str">
            <v>00 -00-00-00-</v>
          </cell>
          <cell r="O5369" t="str">
            <v>SIN CUENTA ASIGNADA</v>
          </cell>
        </row>
        <row r="5370">
          <cell r="J5370" t="str">
            <v>00 -00-00-00-</v>
          </cell>
          <cell r="L5370" t="str">
            <v>00 -00-00-00-</v>
          </cell>
          <cell r="O5370" t="str">
            <v>SIN CUENTA ASIGNADA</v>
          </cell>
        </row>
        <row r="5371">
          <cell r="J5371" t="str">
            <v>00 -00-00-00-</v>
          </cell>
          <cell r="L5371" t="str">
            <v>00 -00-00-00-</v>
          </cell>
          <cell r="O5371" t="str">
            <v>SIN CUENTA ASIGNADA</v>
          </cell>
        </row>
        <row r="5372">
          <cell r="J5372" t="str">
            <v>00 -00-00-00-</v>
          </cell>
          <cell r="L5372" t="str">
            <v>00 -00-00-00-</v>
          </cell>
          <cell r="O5372" t="str">
            <v>SIN CUENTA ASIGNADA</v>
          </cell>
        </row>
        <row r="5373">
          <cell r="J5373" t="str">
            <v>00 -00-00-00-</v>
          </cell>
          <cell r="L5373" t="str">
            <v>00 -00-00-00-</v>
          </cell>
          <cell r="O5373" t="str">
            <v>SIN CUENTA ASIGNADA</v>
          </cell>
        </row>
        <row r="5374">
          <cell r="J5374" t="str">
            <v>00 -00-00-00-</v>
          </cell>
          <cell r="L5374" t="str">
            <v>00 -00-00-00-</v>
          </cell>
          <cell r="O5374" t="str">
            <v>SIN CUENTA ASIGNADA</v>
          </cell>
        </row>
        <row r="5375">
          <cell r="J5375" t="str">
            <v>00 -00-00-00-</v>
          </cell>
          <cell r="L5375" t="str">
            <v>00 -00-00-00-</v>
          </cell>
          <cell r="O5375" t="str">
            <v>SIN CUENTA ASIGNADA</v>
          </cell>
        </row>
        <row r="5376">
          <cell r="J5376" t="str">
            <v>00 -00-00-00-</v>
          </cell>
          <cell r="L5376" t="str">
            <v>00 -00-00-00-</v>
          </cell>
          <cell r="O5376" t="str">
            <v>SIN CUENTA ASIGNADA</v>
          </cell>
        </row>
        <row r="5377">
          <cell r="J5377" t="str">
            <v>00 -00-00-00-</v>
          </cell>
          <cell r="L5377" t="str">
            <v>00 -00-00-00-</v>
          </cell>
          <cell r="O5377" t="str">
            <v>SIN CUENTA ASIGNADA</v>
          </cell>
        </row>
        <row r="5378">
          <cell r="J5378" t="str">
            <v>00 -00-00-00-</v>
          </cell>
          <cell r="L5378" t="str">
            <v>00 -00-00-00-</v>
          </cell>
          <cell r="O5378" t="str">
            <v>SIN CUENTA ASIGNADA</v>
          </cell>
        </row>
        <row r="5379">
          <cell r="J5379" t="str">
            <v>00 -00-00-00-</v>
          </cell>
          <cell r="L5379" t="str">
            <v>00 -00-00-00-</v>
          </cell>
          <cell r="O5379" t="str">
            <v>SIN CUENTA ASIGNADA</v>
          </cell>
        </row>
        <row r="5380">
          <cell r="J5380" t="str">
            <v>00 -00-00-00-</v>
          </cell>
          <cell r="L5380" t="str">
            <v>00 -00-00-00-</v>
          </cell>
          <cell r="O5380" t="str">
            <v>SIN CUENTA ASIGNADA</v>
          </cell>
        </row>
        <row r="5381">
          <cell r="J5381" t="str">
            <v>00 -00-00-00-</v>
          </cell>
          <cell r="L5381" t="str">
            <v>00 -00-00-00-</v>
          </cell>
          <cell r="O5381" t="str">
            <v>SIN CUENTA ASIGNADA</v>
          </cell>
        </row>
        <row r="5382">
          <cell r="J5382" t="str">
            <v>00 -00-00-00-</v>
          </cell>
          <cell r="L5382" t="str">
            <v>00 -00-00-00-</v>
          </cell>
          <cell r="O5382" t="str">
            <v>SIN CUENTA ASIGNADA</v>
          </cell>
        </row>
        <row r="5383">
          <cell r="J5383" t="str">
            <v>00 -00-00-00-</v>
          </cell>
          <cell r="L5383" t="str">
            <v>00 -00-00-00-</v>
          </cell>
          <cell r="O5383" t="str">
            <v>SIN CUENTA ASIGNADA</v>
          </cell>
        </row>
        <row r="5384">
          <cell r="J5384" t="str">
            <v>00 -00-00-00-</v>
          </cell>
          <cell r="L5384" t="str">
            <v>00 -00-00-00-</v>
          </cell>
          <cell r="O5384" t="str">
            <v>SIN CUENTA ASIGNADA</v>
          </cell>
        </row>
        <row r="5385">
          <cell r="J5385" t="str">
            <v>00 -00-00-00-</v>
          </cell>
          <cell r="L5385" t="str">
            <v>00 -00-00-00-</v>
          </cell>
          <cell r="O5385" t="str">
            <v>SIN CUENTA ASIGNADA</v>
          </cell>
        </row>
        <row r="5386">
          <cell r="J5386" t="str">
            <v>00 -00-00-00-</v>
          </cell>
          <cell r="L5386" t="str">
            <v>00 -00-00-00-</v>
          </cell>
          <cell r="O5386" t="str">
            <v>SIN CUENTA ASIGNADA</v>
          </cell>
        </row>
        <row r="5387">
          <cell r="J5387" t="str">
            <v>00 -00-00-00-</v>
          </cell>
          <cell r="L5387" t="str">
            <v>00 -00-00-00-</v>
          </cell>
          <cell r="O5387" t="str">
            <v>SIN CUENTA ASIGNADA</v>
          </cell>
        </row>
        <row r="5388">
          <cell r="J5388" t="str">
            <v>00 -00-00-00-</v>
          </cell>
          <cell r="L5388" t="str">
            <v>00 -00-00-00-</v>
          </cell>
          <cell r="O5388" t="str">
            <v>SIN CUENTA ASIGNADA</v>
          </cell>
        </row>
        <row r="5389">
          <cell r="J5389" t="str">
            <v>00 -00-00-00-</v>
          </cell>
          <cell r="L5389" t="str">
            <v>00 -00-00-00-</v>
          </cell>
          <cell r="O5389" t="str">
            <v>SIN CUENTA ASIGNADA</v>
          </cell>
        </row>
        <row r="5390">
          <cell r="J5390" t="str">
            <v>00 -00-00-00-</v>
          </cell>
          <cell r="L5390" t="str">
            <v>00 -00-00-00-</v>
          </cell>
          <cell r="O5390" t="str">
            <v>SIN CUENTA ASIGNADA</v>
          </cell>
        </row>
        <row r="5391">
          <cell r="J5391" t="str">
            <v>00 -00-00-00-</v>
          </cell>
          <cell r="L5391" t="str">
            <v>00 -00-00-00-</v>
          </cell>
          <cell r="O5391" t="str">
            <v>SIN CUENTA ASIGNADA</v>
          </cell>
        </row>
        <row r="5392">
          <cell r="J5392" t="str">
            <v>00 -00-00-00-</v>
          </cell>
          <cell r="L5392" t="str">
            <v>00 -00-00-00-</v>
          </cell>
          <cell r="O5392" t="str">
            <v>SIN CUENTA ASIGNADA</v>
          </cell>
        </row>
        <row r="5393">
          <cell r="J5393" t="str">
            <v>00 -00-00-00-</v>
          </cell>
          <cell r="L5393" t="str">
            <v>00 -00-00-00-</v>
          </cell>
          <cell r="O5393" t="str">
            <v>SIN CUENTA ASIGNADA</v>
          </cell>
        </row>
        <row r="5394">
          <cell r="J5394" t="str">
            <v>00 -00-00-00-</v>
          </cell>
          <cell r="L5394" t="str">
            <v>00 -00-00-00-</v>
          </cell>
          <cell r="O5394" t="str">
            <v>SIN CUENTA ASIGNADA</v>
          </cell>
        </row>
        <row r="5395">
          <cell r="J5395" t="str">
            <v>00 -00-00-00-</v>
          </cell>
          <cell r="L5395" t="str">
            <v>00 -00-00-00-</v>
          </cell>
          <cell r="O5395" t="str">
            <v>SIN CUENTA ASIGNADA</v>
          </cell>
        </row>
        <row r="5396">
          <cell r="J5396" t="str">
            <v>00 -00-00-00-</v>
          </cell>
          <cell r="L5396" t="str">
            <v>00 -00-00-00-</v>
          </cell>
          <cell r="O5396" t="str">
            <v>SIN CUENTA ASIGNADA</v>
          </cell>
        </row>
        <row r="5397">
          <cell r="J5397" t="str">
            <v>00 -00-00-00-</v>
          </cell>
          <cell r="L5397" t="str">
            <v>00 -00-00-00-</v>
          </cell>
          <cell r="O5397" t="str">
            <v>SIN CUENTA ASIGNADA</v>
          </cell>
        </row>
        <row r="5398">
          <cell r="J5398" t="str">
            <v>00 -00-00-00-</v>
          </cell>
          <cell r="L5398" t="str">
            <v>00 -00-00-00-</v>
          </cell>
          <cell r="O5398" t="str">
            <v>SIN CUENTA ASIGNADA</v>
          </cell>
        </row>
        <row r="5399">
          <cell r="J5399" t="str">
            <v>00 -00-00-00-</v>
          </cell>
          <cell r="L5399" t="str">
            <v>00 -00-00-00-</v>
          </cell>
          <cell r="O5399" t="str">
            <v>SIN CUENTA ASIGNADA</v>
          </cell>
        </row>
        <row r="5400">
          <cell r="J5400" t="str">
            <v>00 -00-00-00-</v>
          </cell>
          <cell r="L5400" t="str">
            <v>00 -00-00-00-</v>
          </cell>
          <cell r="O5400" t="str">
            <v>SIN CUENTA ASIGNADA</v>
          </cell>
        </row>
        <row r="5401">
          <cell r="J5401" t="str">
            <v>00 -00-00-00-</v>
          </cell>
          <cell r="L5401" t="str">
            <v>00 -00-00-00-</v>
          </cell>
          <cell r="O5401" t="str">
            <v>SIN CUENTA ASIGNADA</v>
          </cell>
        </row>
        <row r="5402">
          <cell r="J5402" t="str">
            <v>00 -00-00-00-</v>
          </cell>
          <cell r="L5402" t="str">
            <v>00 -00-00-00-</v>
          </cell>
          <cell r="O5402" t="str">
            <v>SIN CUENTA ASIGNADA</v>
          </cell>
        </row>
        <row r="5403">
          <cell r="J5403" t="str">
            <v>00 -00-00-00-</v>
          </cell>
          <cell r="L5403" t="str">
            <v>00 -00-00-00-</v>
          </cell>
          <cell r="O5403" t="str">
            <v>SIN CUENTA ASIGNADA</v>
          </cell>
        </row>
        <row r="5404">
          <cell r="J5404" t="str">
            <v>00 -00-00-00-</v>
          </cell>
          <cell r="L5404" t="str">
            <v>00 -00-00-00-</v>
          </cell>
          <cell r="O5404" t="str">
            <v>SIN CUENTA ASIGNADA</v>
          </cell>
        </row>
        <row r="5405">
          <cell r="J5405" t="str">
            <v>00 -00-00-00-</v>
          </cell>
          <cell r="L5405" t="str">
            <v>00 -00-00-00-</v>
          </cell>
          <cell r="O5405" t="str">
            <v>SIN CUENTA ASIGNADA</v>
          </cell>
        </row>
        <row r="5406">
          <cell r="J5406" t="str">
            <v>00 -00-00-00-</v>
          </cell>
          <cell r="L5406" t="str">
            <v>00 -00-00-00-</v>
          </cell>
          <cell r="O5406" t="str">
            <v>SIN CUENTA ASIGNADA</v>
          </cell>
        </row>
        <row r="5407">
          <cell r="J5407" t="str">
            <v>00 -00-00-00-</v>
          </cell>
          <cell r="L5407" t="str">
            <v>00 -00-00-00-</v>
          </cell>
          <cell r="O5407" t="str">
            <v>SIN CUENTA ASIGNADA</v>
          </cell>
        </row>
        <row r="5408">
          <cell r="J5408" t="str">
            <v>00 -00-00-00-</v>
          </cell>
          <cell r="L5408" t="str">
            <v>00 -00-00-00-</v>
          </cell>
          <cell r="O5408" t="str">
            <v>SIN CUENTA ASIGNADA</v>
          </cell>
        </row>
        <row r="5409">
          <cell r="J5409" t="str">
            <v>00 -00-00-00-</v>
          </cell>
          <cell r="L5409" t="str">
            <v>00 -00-00-00-</v>
          </cell>
          <cell r="O5409" t="str">
            <v>SIN CUENTA ASIGNADA</v>
          </cell>
        </row>
        <row r="5410">
          <cell r="J5410" t="str">
            <v>00 -00-00-00-</v>
          </cell>
          <cell r="L5410" t="str">
            <v>00 -00-00-00-</v>
          </cell>
          <cell r="O5410" t="str">
            <v>SIN CUENTA ASIGNADA</v>
          </cell>
        </row>
        <row r="5411">
          <cell r="J5411" t="str">
            <v>00 -00-00-00-</v>
          </cell>
          <cell r="L5411" t="str">
            <v>00 -00-00-00-</v>
          </cell>
          <cell r="O5411" t="str">
            <v>SIN CUENTA ASIGNADA</v>
          </cell>
        </row>
        <row r="5412">
          <cell r="J5412" t="str">
            <v>00 -00-00-00-</v>
          </cell>
          <cell r="L5412" t="str">
            <v>00 -00-00-00-</v>
          </cell>
          <cell r="O5412" t="str">
            <v>SIN CUENTA ASIGNADA</v>
          </cell>
        </row>
        <row r="5413">
          <cell r="J5413" t="str">
            <v>00 -00-00-00-</v>
          </cell>
          <cell r="L5413" t="str">
            <v>00 -00-00-00-</v>
          </cell>
          <cell r="O5413" t="str">
            <v>SIN CUENTA ASIGNADA</v>
          </cell>
        </row>
        <row r="5414">
          <cell r="J5414" t="str">
            <v>00 -00-00-00-</v>
          </cell>
          <cell r="L5414" t="str">
            <v>00 -00-00-00-</v>
          </cell>
          <cell r="O5414" t="str">
            <v>SIN CUENTA ASIGNADA</v>
          </cell>
        </row>
        <row r="5415">
          <cell r="J5415" t="str">
            <v>00 -00-00-00-</v>
          </cell>
          <cell r="L5415" t="str">
            <v>00 -00-00-00-</v>
          </cell>
          <cell r="O5415" t="str">
            <v>SIN CUENTA ASIGNADA</v>
          </cell>
        </row>
        <row r="5416">
          <cell r="J5416" t="str">
            <v>00 -00-00-00-</v>
          </cell>
          <cell r="L5416" t="str">
            <v>00 -00-00-00-</v>
          </cell>
          <cell r="O5416" t="str">
            <v>SIN CUENTA ASIGNADA</v>
          </cell>
        </row>
        <row r="5417">
          <cell r="J5417" t="str">
            <v>00 -00-00-00-</v>
          </cell>
          <cell r="L5417" t="str">
            <v>00 -00-00-00-</v>
          </cell>
          <cell r="O5417" t="str">
            <v>SIN CUENTA ASIGNADA</v>
          </cell>
        </row>
        <row r="5418">
          <cell r="J5418" t="str">
            <v>00 -00-00-00-</v>
          </cell>
          <cell r="L5418" t="str">
            <v>00 -00-00-00-</v>
          </cell>
          <cell r="O5418" t="str">
            <v>SIN CUENTA ASIGNADA</v>
          </cell>
        </row>
        <row r="5419">
          <cell r="J5419" t="str">
            <v>00 -00-00-00-</v>
          </cell>
          <cell r="L5419" t="str">
            <v>00 -00-00-00-</v>
          </cell>
          <cell r="O5419" t="str">
            <v>SIN CUENTA ASIGNADA</v>
          </cell>
        </row>
        <row r="5420">
          <cell r="J5420" t="str">
            <v>00 -00-00-00-</v>
          </cell>
          <cell r="L5420" t="str">
            <v>00 -00-00-00-</v>
          </cell>
          <cell r="O5420" t="str">
            <v>SIN CUENTA ASIGNADA</v>
          </cell>
        </row>
        <row r="5421">
          <cell r="J5421" t="str">
            <v>00 -00-00-00-</v>
          </cell>
          <cell r="L5421" t="str">
            <v>00 -00-00-00-</v>
          </cell>
          <cell r="O5421" t="str">
            <v>SIN CUENTA ASIGNADA</v>
          </cell>
        </row>
        <row r="5422">
          <cell r="J5422" t="str">
            <v>00 -00-00-00-</v>
          </cell>
          <cell r="L5422" t="str">
            <v>00 -00-00-00-</v>
          </cell>
          <cell r="O5422" t="str">
            <v>SIN CUENTA ASIGNADA</v>
          </cell>
        </row>
        <row r="5423">
          <cell r="J5423" t="str">
            <v>00 -00-00-00-</v>
          </cell>
          <cell r="L5423" t="str">
            <v>00 -00-00-00-</v>
          </cell>
          <cell r="O5423" t="str">
            <v>SIN CUENTA ASIGNADA</v>
          </cell>
        </row>
        <row r="5424">
          <cell r="J5424" t="str">
            <v>00 -00-00-00-</v>
          </cell>
          <cell r="L5424" t="str">
            <v>00 -00-00-00-</v>
          </cell>
          <cell r="O5424" t="str">
            <v>SIN CUENTA ASIGNADA</v>
          </cell>
        </row>
        <row r="5425">
          <cell r="J5425" t="str">
            <v>00 -00-00-00-</v>
          </cell>
          <cell r="L5425" t="str">
            <v>00 -00-00-00-</v>
          </cell>
          <cell r="O5425" t="str">
            <v>SIN CUENTA ASIGNADA</v>
          </cell>
        </row>
        <row r="5426">
          <cell r="J5426" t="str">
            <v>00 -00-00-00-</v>
          </cell>
          <cell r="L5426" t="str">
            <v>00 -00-00-00-</v>
          </cell>
          <cell r="O5426" t="str">
            <v>SIN CUENTA ASIGNADA</v>
          </cell>
        </row>
        <row r="5427">
          <cell r="J5427" t="str">
            <v>00 -00-00-00-</v>
          </cell>
          <cell r="L5427" t="str">
            <v>00 -00-00-00-</v>
          </cell>
          <cell r="O5427" t="str">
            <v>SIN CUENTA ASIGNADA</v>
          </cell>
        </row>
        <row r="5428">
          <cell r="J5428" t="str">
            <v>00 -00-00-00-</v>
          </cell>
          <cell r="L5428" t="str">
            <v>00 -00-00-00-</v>
          </cell>
          <cell r="O5428" t="str">
            <v>SIN CUENTA ASIGNADA</v>
          </cell>
        </row>
        <row r="5429">
          <cell r="J5429" t="str">
            <v>00 -00-00-00-</v>
          </cell>
          <cell r="L5429" t="str">
            <v>00 -00-00-00-</v>
          </cell>
          <cell r="O5429" t="str">
            <v>SIN CUENTA ASIGNADA</v>
          </cell>
        </row>
        <row r="5430">
          <cell r="J5430" t="str">
            <v>00 -00-00-00-</v>
          </cell>
          <cell r="L5430" t="str">
            <v>00 -00-00-00-</v>
          </cell>
          <cell r="O5430" t="str">
            <v>SIN CUENTA ASIGNADA</v>
          </cell>
        </row>
        <row r="5431">
          <cell r="J5431" t="str">
            <v>00 -00-00-00-</v>
          </cell>
          <cell r="L5431" t="str">
            <v>00 -00-00-00-</v>
          </cell>
          <cell r="O5431" t="str">
            <v>SIN CUENTA ASIGNADA</v>
          </cell>
        </row>
        <row r="5432">
          <cell r="J5432" t="str">
            <v>00 -00-00-00-</v>
          </cell>
          <cell r="L5432" t="str">
            <v>00 -00-00-00-</v>
          </cell>
          <cell r="O5432" t="str">
            <v>SIN CUENTA ASIGNADA</v>
          </cell>
        </row>
        <row r="5433">
          <cell r="J5433" t="str">
            <v>00 -00-00-00-</v>
          </cell>
          <cell r="L5433" t="str">
            <v>00 -00-00-00-</v>
          </cell>
          <cell r="O5433" t="str">
            <v>SIN CUENTA ASIGNADA</v>
          </cell>
        </row>
        <row r="5434">
          <cell r="J5434" t="str">
            <v>00 -00-00-00-</v>
          </cell>
          <cell r="L5434" t="str">
            <v>00 -00-00-00-</v>
          </cell>
          <cell r="O5434" t="str">
            <v>SIN CUENTA ASIGNADA</v>
          </cell>
        </row>
        <row r="5435">
          <cell r="J5435" t="str">
            <v>00 -00-00-00-</v>
          </cell>
          <cell r="L5435" t="str">
            <v>00 -00-00-00-</v>
          </cell>
          <cell r="O5435" t="str">
            <v>SIN CUENTA ASIGNADA</v>
          </cell>
        </row>
        <row r="5436">
          <cell r="J5436" t="str">
            <v>00 -00-00-00-</v>
          </cell>
          <cell r="L5436" t="str">
            <v>00 -00-00-00-</v>
          </cell>
          <cell r="O5436" t="str">
            <v>SIN CUENTA ASIGNADA</v>
          </cell>
        </row>
        <row r="5437">
          <cell r="J5437" t="str">
            <v>00 -00-00-00-</v>
          </cell>
          <cell r="L5437" t="str">
            <v>00 -00-00-00-</v>
          </cell>
          <cell r="O5437" t="str">
            <v>SIN CUENTA ASIGNADA</v>
          </cell>
        </row>
        <row r="5438">
          <cell r="J5438" t="str">
            <v>00 -00-00-00-</v>
          </cell>
          <cell r="L5438" t="str">
            <v>00 -00-00-00-</v>
          </cell>
          <cell r="O5438" t="str">
            <v>SIN CUENTA ASIGNADA</v>
          </cell>
        </row>
        <row r="5439">
          <cell r="J5439" t="str">
            <v>00 -00-00-00-</v>
          </cell>
          <cell r="L5439" t="str">
            <v>00 -00-00-00-</v>
          </cell>
          <cell r="O5439" t="str">
            <v>SIN CUENTA ASIGNADA</v>
          </cell>
        </row>
        <row r="5440">
          <cell r="J5440" t="str">
            <v>00 -00-00-00-</v>
          </cell>
          <cell r="L5440" t="str">
            <v>00 -00-00-00-</v>
          </cell>
          <cell r="O5440" t="str">
            <v>SIN CUENTA ASIGNADA</v>
          </cell>
        </row>
        <row r="5441">
          <cell r="J5441" t="str">
            <v>00 -00-00-00-</v>
          </cell>
          <cell r="L5441" t="str">
            <v>00 -00-00-00-</v>
          </cell>
          <cell r="O5441" t="str">
            <v>SIN CUENTA ASIGNADA</v>
          </cell>
        </row>
        <row r="5442">
          <cell r="J5442" t="str">
            <v>00 -00-00-00-</v>
          </cell>
          <cell r="L5442" t="str">
            <v>00 -00-00-00-</v>
          </cell>
          <cell r="O5442" t="str">
            <v>SIN CUENTA ASIGNADA</v>
          </cell>
        </row>
        <row r="5443">
          <cell r="J5443" t="str">
            <v>00 -00-00-00-</v>
          </cell>
          <cell r="L5443" t="str">
            <v>00 -00-00-00-</v>
          </cell>
          <cell r="O5443" t="str">
            <v>SIN CUENTA ASIGNADA</v>
          </cell>
        </row>
        <row r="5444">
          <cell r="J5444" t="str">
            <v>00 -00-00-00-</v>
          </cell>
          <cell r="L5444" t="str">
            <v>00 -00-00-00-</v>
          </cell>
          <cell r="O5444" t="str">
            <v>SIN CUENTA ASIGNADA</v>
          </cell>
        </row>
        <row r="5445">
          <cell r="J5445" t="str">
            <v>00 -00-00-00-</v>
          </cell>
          <cell r="L5445" t="str">
            <v>00 -00-00-00-</v>
          </cell>
          <cell r="O5445" t="str">
            <v>SIN CUENTA ASIGNADA</v>
          </cell>
        </row>
        <row r="5446">
          <cell r="J5446" t="str">
            <v>00 -00-00-00-</v>
          </cell>
          <cell r="L5446" t="str">
            <v>00 -00-00-00-</v>
          </cell>
          <cell r="O5446" t="str">
            <v>SIN CUENTA ASIGNADA</v>
          </cell>
        </row>
        <row r="5447">
          <cell r="J5447" t="str">
            <v>00 -00-00-00-</v>
          </cell>
          <cell r="L5447" t="str">
            <v>00 -00-00-00-</v>
          </cell>
          <cell r="O5447" t="str">
            <v>SIN CUENTA ASIGNADA</v>
          </cell>
        </row>
        <row r="5448">
          <cell r="J5448" t="str">
            <v>00 -00-00-00-</v>
          </cell>
          <cell r="L5448" t="str">
            <v>00 -00-00-00-</v>
          </cell>
          <cell r="O5448" t="str">
            <v>SIN CUENTA ASIGNADA</v>
          </cell>
        </row>
        <row r="5449">
          <cell r="J5449" t="str">
            <v>00 -00-00-00-</v>
          </cell>
          <cell r="L5449" t="str">
            <v>00 -00-00-00-</v>
          </cell>
          <cell r="O5449" t="str">
            <v>SIN CUENTA ASIGNADA</v>
          </cell>
        </row>
        <row r="5450">
          <cell r="J5450" t="str">
            <v>00 -00-00-00-</v>
          </cell>
          <cell r="L5450" t="str">
            <v>00 -00-00-00-</v>
          </cell>
          <cell r="O5450" t="str">
            <v>SIN CUENTA ASIGNADA</v>
          </cell>
        </row>
        <row r="5451">
          <cell r="J5451" t="str">
            <v>00 -00-00-00-</v>
          </cell>
          <cell r="L5451" t="str">
            <v>00 -00-00-00-</v>
          </cell>
          <cell r="O5451" t="str">
            <v>SIN CUENTA ASIGNADA</v>
          </cell>
        </row>
        <row r="5452">
          <cell r="J5452" t="str">
            <v>00 -00-00-00-</v>
          </cell>
          <cell r="L5452" t="str">
            <v>00 -00-00-00-</v>
          </cell>
          <cell r="O5452" t="str">
            <v>SIN CUENTA ASIGNADA</v>
          </cell>
        </row>
        <row r="5453">
          <cell r="J5453" t="str">
            <v>00 -00-00-00-</v>
          </cell>
          <cell r="L5453" t="str">
            <v>00 -00-00-00-</v>
          </cell>
          <cell r="O5453" t="str">
            <v>SIN CUENTA ASIGNADA</v>
          </cell>
        </row>
        <row r="5454">
          <cell r="J5454" t="str">
            <v>00 -00-00-00-</v>
          </cell>
          <cell r="L5454" t="str">
            <v>00 -00-00-00-</v>
          </cell>
          <cell r="O5454" t="str">
            <v>SIN CUENTA ASIGNADA</v>
          </cell>
        </row>
        <row r="5455">
          <cell r="J5455" t="str">
            <v>00 -00-00-00-</v>
          </cell>
          <cell r="L5455" t="str">
            <v>00 -00-00-00-</v>
          </cell>
          <cell r="O5455" t="str">
            <v>SIN CUENTA ASIGNADA</v>
          </cell>
        </row>
        <row r="5456">
          <cell r="J5456" t="str">
            <v>00 -00-00-00-</v>
          </cell>
          <cell r="L5456" t="str">
            <v>00 -00-00-00-</v>
          </cell>
          <cell r="O5456" t="str">
            <v>SIN CUENTA ASIGNADA</v>
          </cell>
        </row>
        <row r="5457">
          <cell r="J5457" t="str">
            <v>00 -00-00-00-</v>
          </cell>
          <cell r="L5457" t="str">
            <v>00 -00-00-00-</v>
          </cell>
          <cell r="O5457" t="str">
            <v>SIN CUENTA ASIGNADA</v>
          </cell>
        </row>
        <row r="5458">
          <cell r="J5458" t="str">
            <v>00 -00-00-00-</v>
          </cell>
          <cell r="L5458" t="str">
            <v>00 -00-00-00-</v>
          </cell>
          <cell r="O5458" t="str">
            <v>SIN CUENTA ASIGNADA</v>
          </cell>
        </row>
        <row r="5459">
          <cell r="J5459" t="str">
            <v>00 -00-00-00-</v>
          </cell>
          <cell r="L5459" t="str">
            <v>00 -00-00-00-</v>
          </cell>
          <cell r="O5459" t="str">
            <v>SIN CUENTA ASIGNADA</v>
          </cell>
        </row>
        <row r="5460">
          <cell r="J5460" t="str">
            <v>00 -00-00-00-</v>
          </cell>
          <cell r="L5460" t="str">
            <v>00 -00-00-00-</v>
          </cell>
          <cell r="O5460" t="str">
            <v>SIN CUENTA ASIGNADA</v>
          </cell>
        </row>
        <row r="5461">
          <cell r="J5461" t="str">
            <v>00 -00-00-00-</v>
          </cell>
          <cell r="L5461" t="str">
            <v>00 -00-00-00-</v>
          </cell>
          <cell r="O5461" t="str">
            <v>SIN CUENTA ASIGNADA</v>
          </cell>
        </row>
        <row r="5462">
          <cell r="J5462" t="str">
            <v>00 -00-00-00-</v>
          </cell>
          <cell r="L5462" t="str">
            <v>00 -00-00-00-</v>
          </cell>
          <cell r="O5462" t="str">
            <v>SIN CUENTA ASIGNADA</v>
          </cell>
        </row>
        <row r="5463">
          <cell r="J5463" t="str">
            <v>00 -00-00-00-</v>
          </cell>
          <cell r="L5463" t="str">
            <v>00 -00-00-00-</v>
          </cell>
          <cell r="O5463" t="str">
            <v>SIN CUENTA ASIGNADA</v>
          </cell>
        </row>
        <row r="5464">
          <cell r="J5464" t="str">
            <v>00 -00-00-00-</v>
          </cell>
          <cell r="L5464" t="str">
            <v>00 -00-00-00-</v>
          </cell>
          <cell r="O5464" t="str">
            <v>SIN CUENTA ASIGNADA</v>
          </cell>
        </row>
        <row r="5465">
          <cell r="J5465" t="str">
            <v>00 -00-00-00-</v>
          </cell>
          <cell r="L5465" t="str">
            <v>00 -00-00-00-</v>
          </cell>
          <cell r="O5465" t="str">
            <v>SIN CUENTA ASIGNADA</v>
          </cell>
        </row>
        <row r="5466">
          <cell r="J5466" t="str">
            <v>00 -00-00-00-</v>
          </cell>
          <cell r="L5466" t="str">
            <v>00 -00-00-00-</v>
          </cell>
          <cell r="O5466" t="str">
            <v>SIN CUENTA ASIGNADA</v>
          </cell>
        </row>
        <row r="5467">
          <cell r="J5467" t="str">
            <v>00 -00-00-00-</v>
          </cell>
          <cell r="L5467" t="str">
            <v>00 -00-00-00-</v>
          </cell>
          <cell r="O5467" t="str">
            <v>SIN CUENTA ASIGNADA</v>
          </cell>
        </row>
        <row r="5468">
          <cell r="J5468" t="str">
            <v>00 -00-00-00-</v>
          </cell>
          <cell r="L5468" t="str">
            <v>00 -00-00-00-</v>
          </cell>
          <cell r="O5468" t="str">
            <v>SIN CUENTA ASIGNADA</v>
          </cell>
        </row>
        <row r="5469">
          <cell r="J5469" t="str">
            <v>00 -00-00-00-</v>
          </cell>
          <cell r="L5469" t="str">
            <v>00 -00-00-00-</v>
          </cell>
          <cell r="O5469" t="str">
            <v>SIN CUENTA ASIGNADA</v>
          </cell>
        </row>
        <row r="5470">
          <cell r="J5470" t="str">
            <v>00 -00-00-00-</v>
          </cell>
          <cell r="L5470" t="str">
            <v>00 -00-00-00-</v>
          </cell>
          <cell r="O5470" t="str">
            <v>SIN CUENTA ASIGNADA</v>
          </cell>
        </row>
        <row r="5471">
          <cell r="J5471" t="str">
            <v>00 -00-00-00-</v>
          </cell>
          <cell r="L5471" t="str">
            <v>00 -00-00-00-</v>
          </cell>
          <cell r="O5471" t="str">
            <v>SIN CUENTA ASIGNADA</v>
          </cell>
        </row>
        <row r="5472">
          <cell r="J5472" t="str">
            <v>00 -00-00-00-</v>
          </cell>
          <cell r="L5472" t="str">
            <v>00 -00-00-00-</v>
          </cell>
          <cell r="O5472" t="str">
            <v>SIN CUENTA ASIGNADA</v>
          </cell>
        </row>
        <row r="5473">
          <cell r="J5473" t="str">
            <v>00 -00-00-00-</v>
          </cell>
          <cell r="L5473" t="str">
            <v>00 -00-00-00-</v>
          </cell>
          <cell r="O5473" t="str">
            <v>SIN CUENTA ASIGNADA</v>
          </cell>
        </row>
        <row r="5474">
          <cell r="J5474" t="str">
            <v>00 -00-00-00-</v>
          </cell>
          <cell r="L5474" t="str">
            <v>00 -00-00-00-</v>
          </cell>
          <cell r="O5474" t="str">
            <v>SIN CUENTA ASIGNADA</v>
          </cell>
        </row>
        <row r="5475">
          <cell r="J5475" t="str">
            <v>00 -00-00-00-</v>
          </cell>
          <cell r="L5475" t="str">
            <v>00 -00-00-00-</v>
          </cell>
          <cell r="O5475" t="str">
            <v>SIN CUENTA ASIGNADA</v>
          </cell>
        </row>
        <row r="5476">
          <cell r="J5476" t="str">
            <v>00 -00-00-00-</v>
          </cell>
          <cell r="L5476" t="str">
            <v>00 -00-00-00-</v>
          </cell>
          <cell r="O5476" t="str">
            <v>SIN CUENTA ASIGNADA</v>
          </cell>
        </row>
        <row r="5477">
          <cell r="J5477" t="str">
            <v>00 -00-00-00-</v>
          </cell>
          <cell r="L5477" t="str">
            <v>00 -00-00-00-</v>
          </cell>
          <cell r="O5477" t="str">
            <v>SIN CUENTA ASIGNADA</v>
          </cell>
        </row>
        <row r="5478">
          <cell r="J5478" t="str">
            <v>00 -00-00-00-</v>
          </cell>
          <cell r="L5478" t="str">
            <v>00 -00-00-00-</v>
          </cell>
          <cell r="O5478" t="str">
            <v>SIN CUENTA ASIGNADA</v>
          </cell>
        </row>
        <row r="5479">
          <cell r="J5479" t="str">
            <v>00 -00-00-00-</v>
          </cell>
          <cell r="L5479" t="str">
            <v>00 -00-00-00-</v>
          </cell>
          <cell r="O5479" t="str">
            <v>SIN CUENTA ASIGNADA</v>
          </cell>
        </row>
        <row r="5480">
          <cell r="J5480" t="str">
            <v>00 -00-00-00-</v>
          </cell>
          <cell r="L5480" t="str">
            <v>00 -00-00-00-</v>
          </cell>
          <cell r="O5480" t="str">
            <v>SIN CUENTA ASIGNADA</v>
          </cell>
        </row>
        <row r="5481">
          <cell r="J5481" t="str">
            <v>00 -00-00-00-</v>
          </cell>
          <cell r="L5481" t="str">
            <v>00 -00-00-00-</v>
          </cell>
          <cell r="O5481" t="str">
            <v>SIN CUENTA ASIGNADA</v>
          </cell>
        </row>
        <row r="5482">
          <cell r="J5482" t="str">
            <v>00 -00-00-00-</v>
          </cell>
          <cell r="L5482" t="str">
            <v>00 -00-00-00-</v>
          </cell>
          <cell r="O5482" t="str">
            <v>SIN CUENTA ASIGNADA</v>
          </cell>
        </row>
        <row r="5483">
          <cell r="J5483" t="str">
            <v>00 -00-00-00-</v>
          </cell>
          <cell r="L5483" t="str">
            <v>00 -00-00-00-</v>
          </cell>
          <cell r="O5483" t="str">
            <v>SIN CUENTA ASIGNADA</v>
          </cell>
        </row>
        <row r="5484">
          <cell r="J5484" t="str">
            <v>00 -00-00-00-</v>
          </cell>
          <cell r="L5484" t="str">
            <v>00 -00-00-00-</v>
          </cell>
          <cell r="O5484" t="str">
            <v>SIN CUENTA ASIGNADA</v>
          </cell>
        </row>
        <row r="5485">
          <cell r="J5485" t="str">
            <v>00 -00-00-00-</v>
          </cell>
          <cell r="L5485" t="str">
            <v>00 -00-00-00-</v>
          </cell>
          <cell r="O5485" t="str">
            <v>SIN CUENTA ASIGNADA</v>
          </cell>
        </row>
        <row r="5486">
          <cell r="J5486" t="str">
            <v>00 -00-00-00-</v>
          </cell>
          <cell r="L5486" t="str">
            <v>00 -00-00-00-</v>
          </cell>
          <cell r="O5486" t="str">
            <v>SIN CUENTA ASIGNADA</v>
          </cell>
        </row>
        <row r="5487">
          <cell r="J5487" t="str">
            <v>00 -00-00-00-</v>
          </cell>
          <cell r="L5487" t="str">
            <v>00 -00-00-00-</v>
          </cell>
          <cell r="O5487" t="str">
            <v>SIN CUENTA ASIGNADA</v>
          </cell>
        </row>
        <row r="5488">
          <cell r="J5488" t="str">
            <v>00 -00-00-00-</v>
          </cell>
          <cell r="L5488" t="str">
            <v>00 -00-00-00-</v>
          </cell>
          <cell r="O5488" t="str">
            <v>SIN CUENTA ASIGNADA</v>
          </cell>
        </row>
        <row r="5489">
          <cell r="J5489" t="str">
            <v>00 -00-00-00-</v>
          </cell>
          <cell r="L5489" t="str">
            <v>00 -00-00-00-</v>
          </cell>
          <cell r="O5489" t="str">
            <v>SIN CUENTA ASIGNADA</v>
          </cell>
        </row>
        <row r="5490">
          <cell r="J5490" t="str">
            <v>00 -00-00-00-</v>
          </cell>
          <cell r="L5490" t="str">
            <v>00 -00-00-00-</v>
          </cell>
          <cell r="O5490" t="str">
            <v>SIN CUENTA ASIGNADA</v>
          </cell>
        </row>
        <row r="5491">
          <cell r="J5491" t="str">
            <v>00 -00-00-00-</v>
          </cell>
          <cell r="L5491" t="str">
            <v>00 -00-00-00-</v>
          </cell>
          <cell r="O5491" t="str">
            <v>SIN CUENTA ASIGNADA</v>
          </cell>
        </row>
        <row r="5492">
          <cell r="J5492" t="str">
            <v>00 -00-00-00-</v>
          </cell>
          <cell r="L5492" t="str">
            <v>00 -00-00-00-</v>
          </cell>
          <cell r="O5492" t="str">
            <v>SIN CUENTA ASIGNADA</v>
          </cell>
        </row>
        <row r="5493">
          <cell r="J5493" t="str">
            <v>00 -00-00-00-</v>
          </cell>
          <cell r="L5493" t="str">
            <v>00 -00-00-00-</v>
          </cell>
          <cell r="O5493" t="str">
            <v>SIN CUENTA ASIGNADA</v>
          </cell>
        </row>
        <row r="5494">
          <cell r="J5494" t="str">
            <v>00 -00-00-00-</v>
          </cell>
          <cell r="L5494" t="str">
            <v>00 -00-00-00-</v>
          </cell>
          <cell r="O5494" t="str">
            <v>SIN CUENTA ASIGNADA</v>
          </cell>
        </row>
        <row r="5495">
          <cell r="J5495" t="str">
            <v>00 -00-00-00-</v>
          </cell>
          <cell r="L5495" t="str">
            <v>00 -00-00-00-</v>
          </cell>
          <cell r="O5495" t="str">
            <v>SIN CUENTA ASIGNADA</v>
          </cell>
        </row>
        <row r="5496">
          <cell r="J5496" t="str">
            <v>00 -00-00-00-</v>
          </cell>
          <cell r="L5496" t="str">
            <v>00 -00-00-00-</v>
          </cell>
          <cell r="O5496" t="str">
            <v>SIN CUENTA ASIGNADA</v>
          </cell>
        </row>
        <row r="5497">
          <cell r="J5497" t="str">
            <v>00 -00-00-00-</v>
          </cell>
          <cell r="L5497" t="str">
            <v>00 -00-00-00-</v>
          </cell>
          <cell r="O5497" t="str">
            <v>SIN CUENTA ASIGNADA</v>
          </cell>
        </row>
        <row r="5498">
          <cell r="J5498" t="str">
            <v>00 -00-00-00-</v>
          </cell>
          <cell r="L5498" t="str">
            <v>00 -00-00-00-</v>
          </cell>
          <cell r="O5498" t="str">
            <v>SIN CUENTA ASIGNADA</v>
          </cell>
        </row>
        <row r="5499">
          <cell r="J5499" t="str">
            <v>00 -00-00-00-</v>
          </cell>
          <cell r="L5499" t="str">
            <v>00 -00-00-00-</v>
          </cell>
          <cell r="O5499" t="str">
            <v>SIN CUENTA ASIGNADA</v>
          </cell>
        </row>
        <row r="5500">
          <cell r="J5500" t="str">
            <v>00 -00-00-00-</v>
          </cell>
          <cell r="L5500" t="str">
            <v>00 -00-00-00-</v>
          </cell>
          <cell r="O5500" t="str">
            <v>SIN CUENTA ASIGNADA</v>
          </cell>
        </row>
        <row r="5501">
          <cell r="J5501" t="str">
            <v>00 -00-00-00-</v>
          </cell>
          <cell r="L5501" t="str">
            <v>00 -00-00-00-</v>
          </cell>
          <cell r="O5501" t="str">
            <v>SIN CUENTA ASIGNADA</v>
          </cell>
        </row>
        <row r="5502">
          <cell r="J5502" t="str">
            <v>00 -00-00-00-</v>
          </cell>
          <cell r="L5502" t="str">
            <v>00 -00-00-00-</v>
          </cell>
          <cell r="O5502" t="str">
            <v>SIN CUENTA ASIGNADA</v>
          </cell>
        </row>
        <row r="5503">
          <cell r="J5503" t="str">
            <v>00 -00-00-00-</v>
          </cell>
          <cell r="L5503" t="str">
            <v>00 -00-00-00-</v>
          </cell>
          <cell r="O5503" t="str">
            <v>SIN CUENTA ASIGNADA</v>
          </cell>
        </row>
        <row r="5504">
          <cell r="J5504" t="str">
            <v>00 -00-00-00-</v>
          </cell>
          <cell r="L5504" t="str">
            <v>00 -00-00-00-</v>
          </cell>
          <cell r="O5504" t="str">
            <v>SIN CUENTA ASIGNADA</v>
          </cell>
        </row>
        <row r="5505">
          <cell r="J5505" t="str">
            <v>00 -00-00-00-</v>
          </cell>
          <cell r="L5505" t="str">
            <v>00 -00-00-00-</v>
          </cell>
          <cell r="O5505" t="str">
            <v>SIN CUENTA ASIGNADA</v>
          </cell>
        </row>
        <row r="5506">
          <cell r="J5506" t="str">
            <v>00 -00-00-00-</v>
          </cell>
          <cell r="L5506" t="str">
            <v>00 -00-00-00-</v>
          </cell>
          <cell r="O5506" t="str">
            <v>SIN CUENTA ASIGNADA</v>
          </cell>
        </row>
        <row r="5507">
          <cell r="J5507" t="str">
            <v>00 -00-00-00-</v>
          </cell>
          <cell r="L5507" t="str">
            <v>00 -00-00-00-</v>
          </cell>
          <cell r="O5507" t="str">
            <v>SIN CUENTA ASIGNADA</v>
          </cell>
        </row>
        <row r="5508">
          <cell r="J5508" t="str">
            <v>00 -00-00-00-</v>
          </cell>
          <cell r="L5508" t="str">
            <v>00 -00-00-00-</v>
          </cell>
          <cell r="O5508" t="str">
            <v>SIN CUENTA ASIGNADA</v>
          </cell>
        </row>
        <row r="5509">
          <cell r="J5509" t="str">
            <v>00 -00-00-00-</v>
          </cell>
          <cell r="L5509" t="str">
            <v>00 -00-00-00-</v>
          </cell>
          <cell r="O5509" t="str">
            <v>SIN CUENTA ASIGNADA</v>
          </cell>
        </row>
        <row r="5510">
          <cell r="J5510" t="str">
            <v>00 -00-00-00-</v>
          </cell>
          <cell r="L5510" t="str">
            <v>00 -00-00-00-</v>
          </cell>
          <cell r="O5510" t="str">
            <v>SIN CUENTA ASIGNADA</v>
          </cell>
        </row>
        <row r="5511">
          <cell r="J5511" t="str">
            <v>00 -00-00-00-</v>
          </cell>
          <cell r="L5511" t="str">
            <v>00 -00-00-00-</v>
          </cell>
          <cell r="O5511" t="str">
            <v>SIN CUENTA ASIGNADA</v>
          </cell>
        </row>
        <row r="5512">
          <cell r="J5512" t="str">
            <v>00 -00-00-00-</v>
          </cell>
          <cell r="L5512" t="str">
            <v>00 -00-00-00-</v>
          </cell>
          <cell r="O5512" t="str">
            <v>SIN CUENTA ASIGNADA</v>
          </cell>
        </row>
        <row r="5513">
          <cell r="J5513" t="str">
            <v>00 -00-00-00-</v>
          </cell>
          <cell r="L5513" t="str">
            <v>00 -00-00-00-</v>
          </cell>
          <cell r="O5513" t="str">
            <v>SIN CUENTA ASIGNADA</v>
          </cell>
        </row>
        <row r="5514">
          <cell r="J5514" t="str">
            <v>00 -00-00-00-</v>
          </cell>
          <cell r="L5514" t="str">
            <v>00 -00-00-00-</v>
          </cell>
          <cell r="O5514" t="str">
            <v>SIN CUENTA ASIGNADA</v>
          </cell>
        </row>
        <row r="5515">
          <cell r="J5515" t="str">
            <v>00 -00-00-00-</v>
          </cell>
          <cell r="L5515" t="str">
            <v>00 -00-00-00-</v>
          </cell>
          <cell r="O5515" t="str">
            <v>SIN CUENTA ASIGNADA</v>
          </cell>
        </row>
        <row r="5516">
          <cell r="J5516" t="str">
            <v>00 -00-00-00-</v>
          </cell>
          <cell r="L5516" t="str">
            <v>00 -00-00-00-</v>
          </cell>
          <cell r="O5516" t="str">
            <v>SIN CUENTA ASIGNADA</v>
          </cell>
        </row>
        <row r="5517">
          <cell r="J5517" t="str">
            <v>00 -00-00-00-</v>
          </cell>
          <cell r="L5517" t="str">
            <v>00 -00-00-00-</v>
          </cell>
          <cell r="O5517" t="str">
            <v>SIN CUENTA ASIGNADA</v>
          </cell>
        </row>
        <row r="5518">
          <cell r="J5518" t="str">
            <v>00 -00-00-00-</v>
          </cell>
          <cell r="L5518" t="str">
            <v>00 -00-00-00-</v>
          </cell>
          <cell r="O5518" t="str">
            <v>SIN CUENTA ASIGNADA</v>
          </cell>
        </row>
        <row r="5519">
          <cell r="J5519" t="str">
            <v>00 -00-00-00-</v>
          </cell>
          <cell r="L5519" t="str">
            <v>00 -00-00-00-</v>
          </cell>
          <cell r="O5519" t="str">
            <v>SIN CUENTA ASIGNADA</v>
          </cell>
        </row>
        <row r="5520">
          <cell r="J5520" t="str">
            <v>00 -00-00-00-</v>
          </cell>
          <cell r="L5520" t="str">
            <v>00 -00-00-00-</v>
          </cell>
          <cell r="O5520" t="str">
            <v>SIN CUENTA ASIGNADA</v>
          </cell>
        </row>
        <row r="5521">
          <cell r="J5521" t="str">
            <v>00 -00-00-00-</v>
          </cell>
          <cell r="L5521" t="str">
            <v>00 -00-00-00-</v>
          </cell>
          <cell r="O5521" t="str">
            <v>SIN CUENTA ASIGNADA</v>
          </cell>
        </row>
        <row r="5522">
          <cell r="J5522" t="str">
            <v>00 -00-00-00-</v>
          </cell>
          <cell r="L5522" t="str">
            <v>00 -00-00-00-</v>
          </cell>
          <cell r="O5522" t="str">
            <v>SIN CUENTA ASIGNADA</v>
          </cell>
        </row>
        <row r="5523">
          <cell r="J5523" t="str">
            <v>00 -00-00-00-</v>
          </cell>
          <cell r="L5523" t="str">
            <v>00 -00-00-00-</v>
          </cell>
          <cell r="O5523" t="str">
            <v>SIN CUENTA ASIGNADA</v>
          </cell>
        </row>
        <row r="5524">
          <cell r="J5524" t="str">
            <v>00 -00-00-00-</v>
          </cell>
          <cell r="L5524" t="str">
            <v>00 -00-00-00-</v>
          </cell>
          <cell r="O5524" t="str">
            <v>SIN CUENTA ASIGNADA</v>
          </cell>
        </row>
        <row r="5525">
          <cell r="J5525" t="str">
            <v>00 -00-00-00-</v>
          </cell>
          <cell r="L5525" t="str">
            <v>00 -00-00-00-</v>
          </cell>
          <cell r="O5525" t="str">
            <v>SIN CUENTA ASIGNADA</v>
          </cell>
        </row>
        <row r="5526">
          <cell r="J5526" t="str">
            <v>00 -00-00-00-</v>
          </cell>
          <cell r="L5526" t="str">
            <v>00 -00-00-00-</v>
          </cell>
          <cell r="O5526" t="str">
            <v>SIN CUENTA ASIGNADA</v>
          </cell>
        </row>
        <row r="5527">
          <cell r="J5527" t="str">
            <v>00 -00-00-00-</v>
          </cell>
          <cell r="L5527" t="str">
            <v>00 -00-00-00-</v>
          </cell>
          <cell r="O5527" t="str">
            <v>SIN CUENTA ASIGNADA</v>
          </cell>
        </row>
        <row r="5528">
          <cell r="J5528" t="str">
            <v>00 -00-00-00-</v>
          </cell>
          <cell r="L5528" t="str">
            <v>00 -00-00-00-</v>
          </cell>
          <cell r="O5528" t="str">
            <v>SIN CUENTA ASIGNADA</v>
          </cell>
        </row>
        <row r="5529">
          <cell r="J5529" t="str">
            <v>00 -00-00-00-</v>
          </cell>
          <cell r="L5529" t="str">
            <v>00 -00-00-00-</v>
          </cell>
          <cell r="O5529" t="str">
            <v>SIN CUENTA ASIGNADA</v>
          </cell>
        </row>
        <row r="5530">
          <cell r="J5530" t="str">
            <v>00 -00-00-00-</v>
          </cell>
          <cell r="L5530" t="str">
            <v>00 -00-00-00-</v>
          </cell>
          <cell r="O5530" t="str">
            <v>SIN CUENTA ASIGNADA</v>
          </cell>
        </row>
        <row r="5531">
          <cell r="J5531" t="str">
            <v>00 -00-00-00-</v>
          </cell>
          <cell r="L5531" t="str">
            <v>00 -00-00-00-</v>
          </cell>
          <cell r="O5531" t="str">
            <v>SIN CUENTA ASIGNADA</v>
          </cell>
        </row>
        <row r="5532">
          <cell r="J5532" t="str">
            <v>00 -00-00-00-</v>
          </cell>
          <cell r="L5532" t="str">
            <v>00 -00-00-00-</v>
          </cell>
          <cell r="O5532" t="str">
            <v>SIN CUENTA ASIGNADA</v>
          </cell>
        </row>
        <row r="5533">
          <cell r="J5533" t="str">
            <v>00 -00-00-00-</v>
          </cell>
          <cell r="L5533" t="str">
            <v>00 -00-00-00-</v>
          </cell>
          <cell r="O5533" t="str">
            <v>SIN CUENTA ASIGNADA</v>
          </cell>
        </row>
        <row r="5534">
          <cell r="J5534" t="str">
            <v>00 -00-00-00-</v>
          </cell>
          <cell r="L5534" t="str">
            <v>00 -00-00-00-</v>
          </cell>
          <cell r="O5534" t="str">
            <v>SIN CUENTA ASIGNADA</v>
          </cell>
        </row>
        <row r="5535">
          <cell r="J5535" t="str">
            <v>00 -00-00-00-</v>
          </cell>
          <cell r="L5535" t="str">
            <v>00 -00-00-00-</v>
          </cell>
          <cell r="O5535" t="str">
            <v>SIN CUENTA ASIGNADA</v>
          </cell>
        </row>
        <row r="5536">
          <cell r="J5536" t="str">
            <v>00 -00-00-00-</v>
          </cell>
          <cell r="L5536" t="str">
            <v>00 -00-00-00-</v>
          </cell>
          <cell r="O5536" t="str">
            <v>SIN CUENTA ASIGNADA</v>
          </cell>
        </row>
        <row r="5537">
          <cell r="J5537" t="str">
            <v>00 -00-00-00-</v>
          </cell>
          <cell r="L5537" t="str">
            <v>00 -00-00-00-</v>
          </cell>
          <cell r="O5537" t="str">
            <v>SIN CUENTA ASIGNADA</v>
          </cell>
        </row>
        <row r="5538">
          <cell r="J5538" t="str">
            <v>00 -00-00-00-</v>
          </cell>
          <cell r="L5538" t="str">
            <v>00 -00-00-00-</v>
          </cell>
          <cell r="O5538" t="str">
            <v>SIN CUENTA ASIGNADA</v>
          </cell>
        </row>
        <row r="5539">
          <cell r="J5539" t="str">
            <v>00 -00-00-00-</v>
          </cell>
          <cell r="L5539" t="str">
            <v>00 -00-00-00-</v>
          </cell>
          <cell r="O5539" t="str">
            <v>SIN CUENTA ASIGNADA</v>
          </cell>
        </row>
        <row r="5540">
          <cell r="J5540" t="str">
            <v>00 -00-00-00-</v>
          </cell>
          <cell r="L5540" t="str">
            <v>00 -00-00-00-</v>
          </cell>
          <cell r="O5540" t="str">
            <v>SIN CUENTA ASIGNADA</v>
          </cell>
        </row>
        <row r="5541">
          <cell r="J5541" t="str">
            <v>00 -00-00-00-</v>
          </cell>
          <cell r="L5541" t="str">
            <v>00 -00-00-00-</v>
          </cell>
          <cell r="O5541" t="str">
            <v>SIN CUENTA ASIGNADA</v>
          </cell>
        </row>
        <row r="5542">
          <cell r="J5542" t="str">
            <v>00 -00-00-00-</v>
          </cell>
          <cell r="L5542" t="str">
            <v>00 -00-00-00-</v>
          </cell>
          <cell r="O5542" t="str">
            <v>SIN CUENTA ASIGNADA</v>
          </cell>
        </row>
        <row r="5543">
          <cell r="J5543" t="str">
            <v>00 -00-00-00-</v>
          </cell>
          <cell r="L5543" t="str">
            <v>00 -00-00-00-</v>
          </cell>
          <cell r="O5543" t="str">
            <v>SIN CUENTA ASIGNADA</v>
          </cell>
        </row>
        <row r="5544">
          <cell r="J5544" t="str">
            <v>00 -00-00-00-</v>
          </cell>
          <cell r="L5544" t="str">
            <v>00 -00-00-00-</v>
          </cell>
          <cell r="O5544" t="str">
            <v>SIN CUENTA ASIGNADA</v>
          </cell>
        </row>
        <row r="5545">
          <cell r="J5545" t="str">
            <v>00 -00-00-00-</v>
          </cell>
          <cell r="L5545" t="str">
            <v>00 -00-00-00-</v>
          </cell>
          <cell r="O5545" t="str">
            <v>SIN CUENTA ASIGNADA</v>
          </cell>
        </row>
        <row r="5546">
          <cell r="J5546" t="str">
            <v>00 -00-00-00-</v>
          </cell>
          <cell r="L5546" t="str">
            <v>00 -00-00-00-</v>
          </cell>
          <cell r="O5546" t="str">
            <v>SIN CUENTA ASIGNADA</v>
          </cell>
        </row>
        <row r="5547">
          <cell r="J5547" t="str">
            <v>00 -00-00-00-</v>
          </cell>
          <cell r="L5547" t="str">
            <v>00 -00-00-00-</v>
          </cell>
          <cell r="O5547" t="str">
            <v>SIN CUENTA ASIGNADA</v>
          </cell>
        </row>
        <row r="5548">
          <cell r="J5548" t="str">
            <v>00 -00-00-00-</v>
          </cell>
          <cell r="L5548" t="str">
            <v>00 -00-00-00-</v>
          </cell>
          <cell r="O5548" t="str">
            <v>SIN CUENTA ASIGNADA</v>
          </cell>
        </row>
        <row r="5549">
          <cell r="J5549" t="str">
            <v>00 -00-00-00-</v>
          </cell>
          <cell r="L5549" t="str">
            <v>00 -00-00-00-</v>
          </cell>
          <cell r="O5549" t="str">
            <v>SIN CUENTA ASIGNADA</v>
          </cell>
        </row>
        <row r="5550">
          <cell r="J5550" t="str">
            <v>00 -00-00-00-</v>
          </cell>
          <cell r="L5550" t="str">
            <v>00 -00-00-00-</v>
          </cell>
          <cell r="O5550" t="str">
            <v>SIN CUENTA ASIGNADA</v>
          </cell>
        </row>
        <row r="5551">
          <cell r="J5551" t="str">
            <v>00 -00-00-00-</v>
          </cell>
          <cell r="L5551" t="str">
            <v>00 -00-00-00-</v>
          </cell>
          <cell r="O5551" t="str">
            <v>SIN CUENTA ASIGNADA</v>
          </cell>
        </row>
        <row r="5552">
          <cell r="J5552" t="str">
            <v>00 -00-00-00-</v>
          </cell>
          <cell r="L5552" t="str">
            <v>00 -00-00-00-</v>
          </cell>
          <cell r="O5552" t="str">
            <v>SIN CUENTA ASIGNADA</v>
          </cell>
        </row>
        <row r="5553">
          <cell r="J5553" t="str">
            <v>00 -00-00-00-</v>
          </cell>
          <cell r="L5553" t="str">
            <v>00 -00-00-00-</v>
          </cell>
          <cell r="O5553" t="str">
            <v>SIN CUENTA ASIGNADA</v>
          </cell>
        </row>
        <row r="5554">
          <cell r="J5554" t="str">
            <v>00 -00-00-00-</v>
          </cell>
          <cell r="L5554" t="str">
            <v>00 -00-00-00-</v>
          </cell>
          <cell r="O5554" t="str">
            <v>SIN CUENTA ASIGNADA</v>
          </cell>
        </row>
        <row r="5555">
          <cell r="J5555" t="str">
            <v>00 -00-00-00-</v>
          </cell>
          <cell r="L5555" t="str">
            <v>00 -00-00-00-</v>
          </cell>
          <cell r="O5555" t="str">
            <v>SIN CUENTA ASIGNADA</v>
          </cell>
        </row>
        <row r="5556">
          <cell r="J5556" t="str">
            <v>00 -00-00-00-</v>
          </cell>
          <cell r="L5556" t="str">
            <v>00 -00-00-00-</v>
          </cell>
          <cell r="O5556" t="str">
            <v>SIN CUENTA ASIGNADA</v>
          </cell>
        </row>
        <row r="5557">
          <cell r="J5557" t="str">
            <v>00 -00-00-00-</v>
          </cell>
          <cell r="L5557" t="str">
            <v>00 -00-00-00-</v>
          </cell>
          <cell r="O5557" t="str">
            <v>SIN CUENTA ASIGNADA</v>
          </cell>
        </row>
        <row r="5558">
          <cell r="J5558" t="str">
            <v>00 -00-00-00-</v>
          </cell>
          <cell r="L5558" t="str">
            <v>00 -00-00-00-</v>
          </cell>
          <cell r="O5558" t="str">
            <v>SIN CUENTA ASIGNADA</v>
          </cell>
        </row>
        <row r="5559">
          <cell r="J5559" t="str">
            <v>00 -00-00-00-</v>
          </cell>
          <cell r="L5559" t="str">
            <v>00 -00-00-00-</v>
          </cell>
          <cell r="O5559" t="str">
            <v>SIN CUENTA ASIGNADA</v>
          </cell>
        </row>
        <row r="5560">
          <cell r="J5560" t="str">
            <v>00 -00-00-00-</v>
          </cell>
          <cell r="L5560" t="str">
            <v>00 -00-00-00-</v>
          </cell>
          <cell r="O5560" t="str">
            <v>SIN CUENTA ASIGNADA</v>
          </cell>
        </row>
        <row r="5561">
          <cell r="J5561" t="str">
            <v>00 -00-00-00-</v>
          </cell>
          <cell r="L5561" t="str">
            <v>00 -00-00-00-</v>
          </cell>
          <cell r="O5561" t="str">
            <v>SIN CUENTA ASIGNADA</v>
          </cell>
        </row>
        <row r="5562">
          <cell r="J5562" t="str">
            <v>00 -00-00-00-</v>
          </cell>
          <cell r="L5562" t="str">
            <v>00 -00-00-00-</v>
          </cell>
          <cell r="O5562" t="str">
            <v>SIN CUENTA ASIGNADA</v>
          </cell>
        </row>
        <row r="5563">
          <cell r="J5563" t="str">
            <v>00 -00-00-00-</v>
          </cell>
          <cell r="L5563" t="str">
            <v>00 -00-00-00-</v>
          </cell>
          <cell r="O5563" t="str">
            <v>SIN CUENTA ASIGNADA</v>
          </cell>
        </row>
        <row r="5564">
          <cell r="J5564" t="str">
            <v>00 -00-00-00-</v>
          </cell>
          <cell r="L5564" t="str">
            <v>00 -00-00-00-</v>
          </cell>
          <cell r="O5564" t="str">
            <v>SIN CUENTA ASIGNADA</v>
          </cell>
        </row>
        <row r="5565">
          <cell r="J5565" t="str">
            <v>00 -00-00-00-</v>
          </cell>
          <cell r="L5565" t="str">
            <v>00 -00-00-00-</v>
          </cell>
          <cell r="O5565" t="str">
            <v>SIN CUENTA ASIGNADA</v>
          </cell>
        </row>
        <row r="5566">
          <cell r="J5566" t="str">
            <v>00 -00-00-00-</v>
          </cell>
          <cell r="L5566" t="str">
            <v>00 -00-00-00-</v>
          </cell>
          <cell r="O5566" t="str">
            <v>SIN CUENTA ASIGNADA</v>
          </cell>
        </row>
        <row r="5567">
          <cell r="J5567" t="str">
            <v>00 -00-00-00-</v>
          </cell>
          <cell r="L5567" t="str">
            <v>00 -00-00-00-</v>
          </cell>
          <cell r="O5567" t="str">
            <v>SIN CUENTA ASIGNADA</v>
          </cell>
        </row>
        <row r="5568">
          <cell r="J5568" t="str">
            <v>00 -00-00-00-</v>
          </cell>
          <cell r="L5568" t="str">
            <v>00 -00-00-00-</v>
          </cell>
          <cell r="O5568" t="str">
            <v>SIN CUENTA ASIGNADA</v>
          </cell>
        </row>
        <row r="5569">
          <cell r="J5569" t="str">
            <v>00 -00-00-00-</v>
          </cell>
          <cell r="L5569" t="str">
            <v>00 -00-00-00-</v>
          </cell>
          <cell r="O5569" t="str">
            <v>SIN CUENTA ASIGNADA</v>
          </cell>
        </row>
        <row r="5570">
          <cell r="J5570" t="str">
            <v>00 -00-00-00-</v>
          </cell>
          <cell r="L5570" t="str">
            <v>00 -00-00-00-</v>
          </cell>
          <cell r="O5570" t="str">
            <v>SIN CUENTA ASIGNADA</v>
          </cell>
        </row>
        <row r="5571">
          <cell r="J5571" t="str">
            <v>00 -00-00-00-</v>
          </cell>
          <cell r="L5571" t="str">
            <v>00 -00-00-00-</v>
          </cell>
          <cell r="O5571" t="str">
            <v>SIN CUENTA ASIGNADA</v>
          </cell>
        </row>
        <row r="5572">
          <cell r="J5572" t="str">
            <v>00 -00-00-00-</v>
          </cell>
          <cell r="L5572" t="str">
            <v>00 -00-00-00-</v>
          </cell>
          <cell r="O5572" t="str">
            <v>SIN CUENTA ASIGNADA</v>
          </cell>
        </row>
        <row r="5573">
          <cell r="J5573" t="str">
            <v>00 -00-00-00-</v>
          </cell>
          <cell r="L5573" t="str">
            <v>00 -00-00-00-</v>
          </cell>
          <cell r="O5573" t="str">
            <v>SIN CUENTA ASIGNADA</v>
          </cell>
        </row>
        <row r="5574">
          <cell r="J5574" t="str">
            <v>00 -00-00-00-</v>
          </cell>
          <cell r="L5574" t="str">
            <v>00 -00-00-00-</v>
          </cell>
          <cell r="O5574" t="str">
            <v>SIN CUENTA ASIGNADA</v>
          </cell>
        </row>
        <row r="5575">
          <cell r="J5575" t="str">
            <v>00 -00-00-00-</v>
          </cell>
          <cell r="L5575" t="str">
            <v>00 -00-00-00-</v>
          </cell>
          <cell r="O5575" t="str">
            <v>SIN CUENTA ASIGNADA</v>
          </cell>
        </row>
        <row r="5576">
          <cell r="J5576" t="str">
            <v>00 -00-00-00-</v>
          </cell>
          <cell r="L5576" t="str">
            <v>00 -00-00-00-</v>
          </cell>
          <cell r="O5576" t="str">
            <v>SIN CUENTA ASIGNADA</v>
          </cell>
        </row>
        <row r="5577">
          <cell r="J5577" t="str">
            <v>00 -00-00-00-</v>
          </cell>
          <cell r="L5577" t="str">
            <v>00 -00-00-00-</v>
          </cell>
          <cell r="O5577" t="str">
            <v>SIN CUENTA ASIGNADA</v>
          </cell>
        </row>
        <row r="5578">
          <cell r="J5578" t="str">
            <v>00 -00-00-00-</v>
          </cell>
          <cell r="L5578" t="str">
            <v>00 -00-00-00-</v>
          </cell>
          <cell r="O5578" t="str">
            <v>SIN CUENTA ASIGNADA</v>
          </cell>
        </row>
        <row r="5579">
          <cell r="J5579" t="str">
            <v>00 -00-00-00-</v>
          </cell>
          <cell r="L5579" t="str">
            <v>00 -00-00-00-</v>
          </cell>
          <cell r="O5579" t="str">
            <v>SIN CUENTA ASIGNADA</v>
          </cell>
        </row>
        <row r="5580">
          <cell r="J5580" t="str">
            <v>00 -00-00-00-</v>
          </cell>
          <cell r="L5580" t="str">
            <v>00 -00-00-00-</v>
          </cell>
          <cell r="O5580" t="str">
            <v>SIN CUENTA ASIGNADA</v>
          </cell>
        </row>
        <row r="5581">
          <cell r="J5581" t="str">
            <v>00 -00-00-00-</v>
          </cell>
          <cell r="L5581" t="str">
            <v>00 -00-00-00-</v>
          </cell>
          <cell r="O5581" t="str">
            <v>SIN CUENTA ASIGNADA</v>
          </cell>
        </row>
        <row r="5582">
          <cell r="J5582" t="str">
            <v>00 -00-00-00-</v>
          </cell>
          <cell r="L5582" t="str">
            <v>00 -00-00-00-</v>
          </cell>
          <cell r="O5582" t="str">
            <v>SIN CUENTA ASIGNADA</v>
          </cell>
        </row>
        <row r="5583">
          <cell r="J5583" t="str">
            <v>00 -00-00-00-</v>
          </cell>
          <cell r="L5583" t="str">
            <v>00 -00-00-00-</v>
          </cell>
          <cell r="O5583" t="str">
            <v>SIN CUENTA ASIGNADA</v>
          </cell>
        </row>
        <row r="5584">
          <cell r="J5584" t="str">
            <v>00 -00-00-00-</v>
          </cell>
          <cell r="L5584" t="str">
            <v>00 -00-00-00-</v>
          </cell>
          <cell r="O5584" t="str">
            <v>SIN CUENTA ASIGNADA</v>
          </cell>
        </row>
        <row r="5585">
          <cell r="J5585" t="str">
            <v>00 -00-00-00-</v>
          </cell>
          <cell r="L5585" t="str">
            <v>00 -00-00-00-</v>
          </cell>
          <cell r="O5585" t="str">
            <v>SIN CUENTA ASIGNADA</v>
          </cell>
        </row>
        <row r="5586">
          <cell r="J5586" t="str">
            <v>00 -00-00-00-</v>
          </cell>
          <cell r="L5586" t="str">
            <v>00 -00-00-00-</v>
          </cell>
          <cell r="O5586" t="str">
            <v>SIN CUENTA ASIGNADA</v>
          </cell>
        </row>
        <row r="5587">
          <cell r="J5587" t="str">
            <v>00 -00-00-00-</v>
          </cell>
          <cell r="L5587" t="str">
            <v>00 -00-00-00-</v>
          </cell>
          <cell r="O5587" t="str">
            <v>SIN CUENTA ASIGNADA</v>
          </cell>
        </row>
        <row r="5588">
          <cell r="J5588" t="str">
            <v>00 -00-00-00-</v>
          </cell>
          <cell r="L5588" t="str">
            <v>00 -00-00-00-</v>
          </cell>
          <cell r="O5588" t="str">
            <v>SIN CUENTA ASIGNADA</v>
          </cell>
        </row>
        <row r="5589">
          <cell r="J5589" t="str">
            <v>00 -00-00-00-</v>
          </cell>
          <cell r="L5589" t="str">
            <v>00 -00-00-00-</v>
          </cell>
          <cell r="O5589" t="str">
            <v>SIN CUENTA ASIGNADA</v>
          </cell>
        </row>
        <row r="5590">
          <cell r="J5590" t="str">
            <v>00 -00-00-00-</v>
          </cell>
          <cell r="L5590" t="str">
            <v>00 -00-00-00-</v>
          </cell>
          <cell r="O5590" t="str">
            <v>SIN CUENTA ASIGNADA</v>
          </cell>
        </row>
        <row r="5591">
          <cell r="J5591" t="str">
            <v>00 -00-00-00-</v>
          </cell>
          <cell r="L5591" t="str">
            <v>00 -00-00-00-</v>
          </cell>
          <cell r="O5591" t="str">
            <v>SIN CUENTA ASIGNADA</v>
          </cell>
        </row>
        <row r="5592">
          <cell r="J5592" t="str">
            <v>00 -00-00-00-</v>
          </cell>
          <cell r="L5592" t="str">
            <v>00 -00-00-00-</v>
          </cell>
          <cell r="O5592" t="str">
            <v>SIN CUENTA ASIGNADA</v>
          </cell>
        </row>
        <row r="5593">
          <cell r="J5593" t="str">
            <v>00 -00-00-00-</v>
          </cell>
          <cell r="L5593" t="str">
            <v>00 -00-00-00-</v>
          </cell>
          <cell r="O5593" t="str">
            <v>SIN CUENTA ASIGNADA</v>
          </cell>
        </row>
        <row r="5594">
          <cell r="J5594" t="str">
            <v>00 -00-00-00-</v>
          </cell>
          <cell r="L5594" t="str">
            <v>00 -00-00-00-</v>
          </cell>
          <cell r="O5594" t="str">
            <v>SIN CUENTA ASIGNADA</v>
          </cell>
        </row>
        <row r="5595">
          <cell r="J5595" t="str">
            <v>00 -00-00-00-</v>
          </cell>
          <cell r="L5595" t="str">
            <v>00 -00-00-00-</v>
          </cell>
          <cell r="O5595" t="str">
            <v>SIN CUENTA ASIGNADA</v>
          </cell>
        </row>
        <row r="5596">
          <cell r="J5596" t="str">
            <v>00 -00-00-00-</v>
          </cell>
          <cell r="L5596" t="str">
            <v>00 -00-00-00-</v>
          </cell>
          <cell r="O5596" t="str">
            <v>SIN CUENTA ASIGNADA</v>
          </cell>
        </row>
        <row r="5597">
          <cell r="J5597" t="str">
            <v>00 -00-00-00-</v>
          </cell>
          <cell r="L5597" t="str">
            <v>00 -00-00-00-</v>
          </cell>
          <cell r="O5597" t="str">
            <v>SIN CUENTA ASIGNADA</v>
          </cell>
        </row>
        <row r="5598">
          <cell r="J5598" t="str">
            <v>00 -00-00-00-</v>
          </cell>
          <cell r="L5598" t="str">
            <v>00 -00-00-00-</v>
          </cell>
          <cell r="O5598" t="str">
            <v>SIN CUENTA ASIGNADA</v>
          </cell>
        </row>
        <row r="5599">
          <cell r="J5599" t="str">
            <v>00 -00-00-00-</v>
          </cell>
          <cell r="L5599" t="str">
            <v>00 -00-00-00-</v>
          </cell>
          <cell r="O5599" t="str">
            <v>SIN CUENTA ASIGNADA</v>
          </cell>
        </row>
        <row r="5600">
          <cell r="J5600" t="str">
            <v>00 -00-00-00-</v>
          </cell>
          <cell r="L5600" t="str">
            <v>00 -00-00-00-</v>
          </cell>
          <cell r="O5600" t="str">
            <v>SIN CUENTA ASIGNADA</v>
          </cell>
        </row>
        <row r="5601">
          <cell r="J5601" t="str">
            <v>00 -00-00-00-</v>
          </cell>
          <cell r="L5601" t="str">
            <v>00 -00-00-00-</v>
          </cell>
          <cell r="O5601" t="str">
            <v>SIN CUENTA ASIGNADA</v>
          </cell>
        </row>
        <row r="5602">
          <cell r="J5602" t="str">
            <v>00 -00-00-00-</v>
          </cell>
          <cell r="L5602" t="str">
            <v>00 -00-00-00-</v>
          </cell>
          <cell r="O5602" t="str">
            <v>SIN CUENTA ASIGNADA</v>
          </cell>
        </row>
        <row r="5603">
          <cell r="J5603" t="str">
            <v>00 -00-00-00-</v>
          </cell>
          <cell r="L5603" t="str">
            <v>00 -00-00-00-</v>
          </cell>
          <cell r="O5603" t="str">
            <v>SIN CUENTA ASIGNADA</v>
          </cell>
        </row>
        <row r="5604">
          <cell r="J5604" t="str">
            <v>00 -00-00-00-</v>
          </cell>
          <cell r="L5604" t="str">
            <v>00 -00-00-00-</v>
          </cell>
          <cell r="O5604" t="str">
            <v>SIN CUENTA ASIGNADA</v>
          </cell>
        </row>
        <row r="5605">
          <cell r="J5605" t="str">
            <v>00 -00-00-00-</v>
          </cell>
          <cell r="L5605" t="str">
            <v>00 -00-00-00-</v>
          </cell>
          <cell r="O5605" t="str">
            <v>SIN CUENTA ASIGNADA</v>
          </cell>
        </row>
        <row r="5606">
          <cell r="J5606" t="str">
            <v>00 -00-00-00-</v>
          </cell>
          <cell r="L5606" t="str">
            <v>00 -00-00-00-</v>
          </cell>
          <cell r="O5606" t="str">
            <v>SIN CUENTA ASIGNADA</v>
          </cell>
        </row>
        <row r="5607">
          <cell r="J5607" t="str">
            <v>00 -00-00-00-</v>
          </cell>
          <cell r="L5607" t="str">
            <v>00 -00-00-00-</v>
          </cell>
          <cell r="O5607" t="str">
            <v>SIN CUENTA ASIGNADA</v>
          </cell>
        </row>
        <row r="5608">
          <cell r="J5608" t="str">
            <v>00 -00-00-00-</v>
          </cell>
          <cell r="L5608" t="str">
            <v>00 -00-00-00-</v>
          </cell>
          <cell r="O5608" t="str">
            <v>SIN CUENTA ASIGNADA</v>
          </cell>
        </row>
        <row r="5609">
          <cell r="J5609" t="str">
            <v>00 -00-00-00-</v>
          </cell>
          <cell r="L5609" t="str">
            <v>00 -00-00-00-</v>
          </cell>
          <cell r="O5609" t="str">
            <v>SIN CUENTA ASIGNADA</v>
          </cell>
        </row>
        <row r="5610">
          <cell r="J5610" t="str">
            <v>00 -00-00-00-</v>
          </cell>
          <cell r="L5610" t="str">
            <v>00 -00-00-00-</v>
          </cell>
          <cell r="O5610" t="str">
            <v>SIN CUENTA ASIGNADA</v>
          </cell>
        </row>
        <row r="5611">
          <cell r="J5611" t="str">
            <v>00 -00-00-00-</v>
          </cell>
          <cell r="L5611" t="str">
            <v>00 -00-00-00-</v>
          </cell>
          <cell r="O5611" t="str">
            <v>SIN CUENTA ASIGNADA</v>
          </cell>
        </row>
        <row r="5612">
          <cell r="J5612" t="str">
            <v>00 -00-00-00-</v>
          </cell>
          <cell r="L5612" t="str">
            <v>00 -00-00-00-</v>
          </cell>
          <cell r="O5612" t="str">
            <v>SIN CUENTA ASIGNADA</v>
          </cell>
        </row>
        <row r="5613">
          <cell r="J5613" t="str">
            <v>00 -00-00-00-</v>
          </cell>
          <cell r="L5613" t="str">
            <v>00 -00-00-00-</v>
          </cell>
          <cell r="O5613" t="str">
            <v>SIN CUENTA ASIGNADA</v>
          </cell>
        </row>
        <row r="5614">
          <cell r="J5614" t="str">
            <v>00 -00-00-00-</v>
          </cell>
          <cell r="L5614" t="str">
            <v>00 -00-00-00-</v>
          </cell>
          <cell r="O5614" t="str">
            <v>SIN CUENTA ASIGNADA</v>
          </cell>
        </row>
        <row r="5615">
          <cell r="J5615" t="str">
            <v>00 -00-00-00-</v>
          </cell>
          <cell r="L5615" t="str">
            <v>00 -00-00-00-</v>
          </cell>
          <cell r="O5615" t="str">
            <v>SIN CUENTA ASIGNADA</v>
          </cell>
        </row>
        <row r="5616">
          <cell r="J5616" t="str">
            <v>00 -00-00-00-</v>
          </cell>
          <cell r="L5616" t="str">
            <v>00 -00-00-00-</v>
          </cell>
          <cell r="O5616" t="str">
            <v>SIN CUENTA ASIGNADA</v>
          </cell>
        </row>
        <row r="5617">
          <cell r="J5617" t="str">
            <v>00 -00-00-00-</v>
          </cell>
          <cell r="L5617" t="str">
            <v>00 -00-00-00-</v>
          </cell>
          <cell r="O5617" t="str">
            <v>SIN CUENTA ASIGNADA</v>
          </cell>
        </row>
        <row r="5618">
          <cell r="J5618" t="str">
            <v>00 -00-00-00-</v>
          </cell>
          <cell r="L5618" t="str">
            <v>00 -00-00-00-</v>
          </cell>
          <cell r="O5618" t="str">
            <v>SIN CUENTA ASIGNADA</v>
          </cell>
        </row>
        <row r="5619">
          <cell r="J5619" t="str">
            <v>00 -00-00-00-</v>
          </cell>
          <cell r="L5619" t="str">
            <v>00 -00-00-00-</v>
          </cell>
          <cell r="O5619" t="str">
            <v>SIN CUENTA ASIGNADA</v>
          </cell>
        </row>
        <row r="5620">
          <cell r="J5620" t="str">
            <v>00 -00-00-00-</v>
          </cell>
          <cell r="L5620" t="str">
            <v>00 -00-00-00-</v>
          </cell>
          <cell r="O5620" t="str">
            <v>SIN CUENTA ASIGNADA</v>
          </cell>
        </row>
        <row r="5621">
          <cell r="J5621" t="str">
            <v>00 -00-00-00-</v>
          </cell>
          <cell r="L5621" t="str">
            <v>00 -00-00-00-</v>
          </cell>
          <cell r="O5621" t="str">
            <v>SIN CUENTA ASIGNADA</v>
          </cell>
        </row>
        <row r="5622">
          <cell r="J5622" t="str">
            <v>00 -00-00-00-</v>
          </cell>
          <cell r="L5622" t="str">
            <v>00 -00-00-00-</v>
          </cell>
          <cell r="O5622" t="str">
            <v>SIN CUENTA ASIGNADA</v>
          </cell>
        </row>
        <row r="5623">
          <cell r="J5623" t="str">
            <v>00 -00-00-00-</v>
          </cell>
          <cell r="L5623" t="str">
            <v>00 -00-00-00-</v>
          </cell>
          <cell r="O5623" t="str">
            <v>SIN CUENTA ASIGNADA</v>
          </cell>
        </row>
        <row r="5624">
          <cell r="J5624" t="str">
            <v>00 -00-00-00-</v>
          </cell>
          <cell r="L5624" t="str">
            <v>00 -00-00-00-</v>
          </cell>
          <cell r="O5624" t="str">
            <v>SIN CUENTA ASIGNADA</v>
          </cell>
        </row>
        <row r="5625">
          <cell r="J5625" t="str">
            <v>00 -00-00-00-</v>
          </cell>
          <cell r="L5625" t="str">
            <v>00 -00-00-00-</v>
          </cell>
          <cell r="O5625" t="str">
            <v>SIN CUENTA ASIGNADA</v>
          </cell>
        </row>
        <row r="5626">
          <cell r="J5626" t="str">
            <v>00 -00-00-00-</v>
          </cell>
          <cell r="L5626" t="str">
            <v>00 -00-00-00-</v>
          </cell>
          <cell r="O5626" t="str">
            <v>SIN CUENTA ASIGNADA</v>
          </cell>
        </row>
        <row r="5627">
          <cell r="J5627" t="str">
            <v>00 -00-00-00-</v>
          </cell>
          <cell r="L5627" t="str">
            <v>00 -00-00-00-</v>
          </cell>
          <cell r="O5627" t="str">
            <v>SIN CUENTA ASIGNADA</v>
          </cell>
        </row>
        <row r="5628">
          <cell r="J5628" t="str">
            <v>00 -00-00-00-</v>
          </cell>
          <cell r="L5628" t="str">
            <v>00 -00-00-00-</v>
          </cell>
          <cell r="O5628" t="str">
            <v>SIN CUENTA ASIGNADA</v>
          </cell>
        </row>
        <row r="5629">
          <cell r="J5629" t="str">
            <v>00 -00-00-00-</v>
          </cell>
          <cell r="L5629" t="str">
            <v>00 -00-00-00-</v>
          </cell>
          <cell r="O5629" t="str">
            <v>SIN CUENTA ASIGNADA</v>
          </cell>
        </row>
        <row r="5630">
          <cell r="J5630" t="str">
            <v>00 -00-00-00-</v>
          </cell>
          <cell r="L5630" t="str">
            <v>00 -00-00-00-</v>
          </cell>
          <cell r="O5630" t="str">
            <v>SIN CUENTA ASIGNADA</v>
          </cell>
        </row>
        <row r="5631">
          <cell r="J5631" t="str">
            <v>00 -00-00-00-</v>
          </cell>
          <cell r="L5631" t="str">
            <v>00 -00-00-00-</v>
          </cell>
          <cell r="O5631" t="str">
            <v>SIN CUENTA ASIGNADA</v>
          </cell>
        </row>
        <row r="5632">
          <cell r="J5632" t="str">
            <v>00 -00-00-00-</v>
          </cell>
          <cell r="L5632" t="str">
            <v>00 -00-00-00-</v>
          </cell>
          <cell r="O5632" t="str">
            <v>SIN CUENTA ASIGNADA</v>
          </cell>
        </row>
        <row r="5633">
          <cell r="J5633" t="str">
            <v>00 -00-00-00-</v>
          </cell>
          <cell r="L5633" t="str">
            <v>00 -00-00-00-</v>
          </cell>
          <cell r="O5633" t="str">
            <v>SIN CUENTA ASIGNADA</v>
          </cell>
        </row>
        <row r="5634">
          <cell r="J5634" t="str">
            <v>00 -00-00-00-</v>
          </cell>
          <cell r="L5634" t="str">
            <v>00 -00-00-00-</v>
          </cell>
          <cell r="O5634" t="str">
            <v>SIN CUENTA ASIGNADA</v>
          </cell>
        </row>
        <row r="5635">
          <cell r="J5635" t="str">
            <v>00 -00-00-00-</v>
          </cell>
          <cell r="L5635" t="str">
            <v>00 -00-00-00-</v>
          </cell>
          <cell r="O5635" t="str">
            <v>SIN CUENTA ASIGNADA</v>
          </cell>
        </row>
        <row r="5636">
          <cell r="J5636" t="str">
            <v>00 -00-00-00-</v>
          </cell>
          <cell r="L5636" t="str">
            <v>00 -00-00-00-</v>
          </cell>
          <cell r="O5636" t="str">
            <v>SIN CUENTA ASIGNADA</v>
          </cell>
        </row>
        <row r="5637">
          <cell r="J5637" t="str">
            <v>00 -00-00-00-</v>
          </cell>
          <cell r="L5637" t="str">
            <v>00 -00-00-00-</v>
          </cell>
          <cell r="O5637" t="str">
            <v>SIN CUENTA ASIGNADA</v>
          </cell>
        </row>
        <row r="5638">
          <cell r="J5638" t="str">
            <v>00 -00-00-00-</v>
          </cell>
          <cell r="L5638" t="str">
            <v>00 -00-00-00-</v>
          </cell>
          <cell r="O5638" t="str">
            <v>SIN CUENTA ASIGNADA</v>
          </cell>
        </row>
        <row r="5639">
          <cell r="J5639" t="str">
            <v>00 -00-00-00-</v>
          </cell>
          <cell r="L5639" t="str">
            <v>00 -00-00-00-</v>
          </cell>
          <cell r="O5639" t="str">
            <v>SIN CUENTA ASIGNADA</v>
          </cell>
        </row>
        <row r="5640">
          <cell r="J5640" t="str">
            <v>00 -00-00-00-</v>
          </cell>
          <cell r="L5640" t="str">
            <v>00 -00-00-00-</v>
          </cell>
          <cell r="O5640" t="str">
            <v>SIN CUENTA ASIGNADA</v>
          </cell>
        </row>
        <row r="5641">
          <cell r="J5641" t="str">
            <v>00 -00-00-00-</v>
          </cell>
          <cell r="L5641" t="str">
            <v>00 -00-00-00-</v>
          </cell>
          <cell r="O5641" t="str">
            <v>SIN CUENTA ASIGNADA</v>
          </cell>
        </row>
        <row r="5642">
          <cell r="J5642" t="str">
            <v>00 -00-00-00-</v>
          </cell>
          <cell r="L5642" t="str">
            <v>00 -00-00-00-</v>
          </cell>
          <cell r="O5642" t="str">
            <v>SIN CUENTA ASIGNADA</v>
          </cell>
        </row>
        <row r="5643">
          <cell r="J5643" t="str">
            <v>00 -00-00-00-</v>
          </cell>
          <cell r="L5643" t="str">
            <v>00 -00-00-00-</v>
          </cell>
          <cell r="O5643" t="str">
            <v>SIN CUENTA ASIGNADA</v>
          </cell>
        </row>
        <row r="5644">
          <cell r="J5644" t="str">
            <v>00 -00-00-00-</v>
          </cell>
          <cell r="L5644" t="str">
            <v>00 -00-00-00-</v>
          </cell>
          <cell r="O5644" t="str">
            <v>SIN CUENTA ASIGNADA</v>
          </cell>
        </row>
        <row r="5645">
          <cell r="J5645" t="str">
            <v>00 -00-00-00-</v>
          </cell>
          <cell r="L5645" t="str">
            <v>00 -00-00-00-</v>
          </cell>
          <cell r="O5645" t="str">
            <v>SIN CUENTA ASIGNADA</v>
          </cell>
        </row>
        <row r="5646">
          <cell r="J5646" t="str">
            <v>00 -00-00-00-</v>
          </cell>
          <cell r="L5646" t="str">
            <v>00 -00-00-00-</v>
          </cell>
          <cell r="O5646" t="str">
            <v>SIN CUENTA ASIGNADA</v>
          </cell>
        </row>
        <row r="5647">
          <cell r="J5647" t="str">
            <v>00 -00-00-00-</v>
          </cell>
          <cell r="L5647" t="str">
            <v>00 -00-00-00-</v>
          </cell>
          <cell r="O5647" t="str">
            <v>SIN CUENTA ASIGNADA</v>
          </cell>
        </row>
        <row r="5648">
          <cell r="J5648" t="str">
            <v>00 -00-00-00-</v>
          </cell>
          <cell r="L5648" t="str">
            <v>00 -00-00-00-</v>
          </cell>
          <cell r="O5648" t="str">
            <v>SIN CUENTA ASIGNADA</v>
          </cell>
        </row>
        <row r="5649">
          <cell r="J5649" t="str">
            <v>00 -00-00-00-</v>
          </cell>
          <cell r="L5649" t="str">
            <v>00 -00-00-00-</v>
          </cell>
          <cell r="O5649" t="str">
            <v>SIN CUENTA ASIGNADA</v>
          </cell>
        </row>
        <row r="5650">
          <cell r="J5650" t="str">
            <v>00 -00-00-00-</v>
          </cell>
          <cell r="L5650" t="str">
            <v>00 -00-00-00-</v>
          </cell>
          <cell r="O5650" t="str">
            <v>SIN CUENTA ASIGNADA</v>
          </cell>
        </row>
        <row r="5651">
          <cell r="J5651" t="str">
            <v>00 -00-00-00-</v>
          </cell>
          <cell r="L5651" t="str">
            <v>00 -00-00-00-</v>
          </cell>
          <cell r="O5651" t="str">
            <v>SIN CUENTA ASIGNADA</v>
          </cell>
        </row>
        <row r="5652">
          <cell r="J5652" t="str">
            <v>00 -00-00-00-</v>
          </cell>
          <cell r="L5652" t="str">
            <v>00 -00-00-00-</v>
          </cell>
          <cell r="O5652" t="str">
            <v>SIN CUENTA ASIGNADA</v>
          </cell>
        </row>
        <row r="5653">
          <cell r="J5653" t="str">
            <v>00 -00-00-00-</v>
          </cell>
          <cell r="L5653" t="str">
            <v>00 -00-00-00-</v>
          </cell>
          <cell r="O5653" t="str">
            <v>SIN CUENTA ASIGNADA</v>
          </cell>
        </row>
        <row r="5654">
          <cell r="J5654" t="str">
            <v>00 -00-00-00-</v>
          </cell>
          <cell r="L5654" t="str">
            <v>00 -00-00-00-</v>
          </cell>
          <cell r="O5654" t="str">
            <v>SIN CUENTA ASIGNADA</v>
          </cell>
        </row>
        <row r="5655">
          <cell r="J5655" t="str">
            <v>00 -00-00-00-</v>
          </cell>
          <cell r="L5655" t="str">
            <v>00 -00-00-00-</v>
          </cell>
          <cell r="O5655" t="str">
            <v>SIN CUENTA ASIGNADA</v>
          </cell>
        </row>
        <row r="5656">
          <cell r="J5656" t="str">
            <v>00 -00-00-00-</v>
          </cell>
          <cell r="L5656" t="str">
            <v>00 -00-00-00-</v>
          </cell>
          <cell r="O5656" t="str">
            <v>SIN CUENTA ASIGNADA</v>
          </cell>
        </row>
        <row r="5657">
          <cell r="J5657" t="str">
            <v>00 -00-00-00-</v>
          </cell>
          <cell r="L5657" t="str">
            <v>00 -00-00-00-</v>
          </cell>
          <cell r="O5657" t="str">
            <v>SIN CUENTA ASIGNADA</v>
          </cell>
        </row>
        <row r="5658">
          <cell r="J5658" t="str">
            <v>00 -00-00-00-</v>
          </cell>
          <cell r="L5658" t="str">
            <v>00 -00-00-00-</v>
          </cell>
          <cell r="O5658" t="str">
            <v>SIN CUENTA ASIGNADA</v>
          </cell>
        </row>
        <row r="5659">
          <cell r="J5659" t="str">
            <v>00 -00-00-00-</v>
          </cell>
          <cell r="L5659" t="str">
            <v>00 -00-00-00-</v>
          </cell>
          <cell r="O5659" t="str">
            <v>SIN CUENTA ASIGNADA</v>
          </cell>
        </row>
        <row r="5660">
          <cell r="J5660" t="str">
            <v>00 -00-00-00-</v>
          </cell>
          <cell r="L5660" t="str">
            <v>00 -00-00-00-</v>
          </cell>
          <cell r="O5660" t="str">
            <v>SIN CUENTA ASIGNADA</v>
          </cell>
        </row>
        <row r="5661">
          <cell r="J5661" t="str">
            <v>00 -00-00-00-</v>
          </cell>
          <cell r="L5661" t="str">
            <v>00 -00-00-00-</v>
          </cell>
          <cell r="O5661" t="str">
            <v>SIN CUENTA ASIGNADA</v>
          </cell>
        </row>
        <row r="5662">
          <cell r="J5662" t="str">
            <v>00 -00-00-00-</v>
          </cell>
          <cell r="L5662" t="str">
            <v>00 -00-00-00-</v>
          </cell>
          <cell r="O5662" t="str">
            <v>SIN CUENTA ASIGNADA</v>
          </cell>
        </row>
        <row r="5663">
          <cell r="J5663" t="str">
            <v>00 -00-00-00-</v>
          </cell>
          <cell r="L5663" t="str">
            <v>00 -00-00-00-</v>
          </cell>
          <cell r="O5663" t="str">
            <v>SIN CUENTA ASIGNADA</v>
          </cell>
        </row>
        <row r="5664">
          <cell r="J5664" t="str">
            <v>00 -00-00-00-</v>
          </cell>
          <cell r="L5664" t="str">
            <v>00 -00-00-00-</v>
          </cell>
          <cell r="O5664" t="str">
            <v>SIN CUENTA ASIGNADA</v>
          </cell>
        </row>
        <row r="5665">
          <cell r="J5665" t="str">
            <v>00 -00-00-00-</v>
          </cell>
          <cell r="L5665" t="str">
            <v>00 -00-00-00-</v>
          </cell>
          <cell r="O5665" t="str">
            <v>SIN CUENTA ASIGNADA</v>
          </cell>
        </row>
        <row r="5666">
          <cell r="J5666" t="str">
            <v>00 -00-00-00-</v>
          </cell>
          <cell r="L5666" t="str">
            <v>00 -00-00-00-</v>
          </cell>
          <cell r="O5666" t="str">
            <v>SIN CUENTA ASIGNADA</v>
          </cell>
        </row>
        <row r="5667">
          <cell r="J5667" t="str">
            <v>00 -00-00-00-</v>
          </cell>
          <cell r="L5667" t="str">
            <v>00 -00-00-00-</v>
          </cell>
          <cell r="O5667" t="str">
            <v>SIN CUENTA ASIGNADA</v>
          </cell>
        </row>
        <row r="5668">
          <cell r="J5668" t="str">
            <v>00 -00-00-00-</v>
          </cell>
          <cell r="L5668" t="str">
            <v>00 -00-00-00-</v>
          </cell>
          <cell r="O5668" t="str">
            <v>SIN CUENTA ASIGNADA</v>
          </cell>
        </row>
        <row r="5669">
          <cell r="J5669" t="str">
            <v>00 -00-00-00-</v>
          </cell>
          <cell r="L5669" t="str">
            <v>00 -00-00-00-</v>
          </cell>
          <cell r="O5669" t="str">
            <v>SIN CUENTA ASIGNADA</v>
          </cell>
        </row>
        <row r="5670">
          <cell r="J5670" t="str">
            <v>00 -00-00-00-</v>
          </cell>
          <cell r="L5670" t="str">
            <v>00 -00-00-00-</v>
          </cell>
          <cell r="O5670" t="str">
            <v>SIN CUENTA ASIGNADA</v>
          </cell>
        </row>
        <row r="5671">
          <cell r="J5671" t="str">
            <v>00 -00-00-00-</v>
          </cell>
          <cell r="L5671" t="str">
            <v>00 -00-00-00-</v>
          </cell>
          <cell r="O5671" t="str">
            <v>SIN CUENTA ASIGNADA</v>
          </cell>
        </row>
        <row r="5672">
          <cell r="J5672" t="str">
            <v>00 -00-00-00-</v>
          </cell>
          <cell r="L5672" t="str">
            <v>00 -00-00-00-</v>
          </cell>
          <cell r="O5672" t="str">
            <v>SIN CUENTA ASIGNADA</v>
          </cell>
        </row>
        <row r="5673">
          <cell r="J5673" t="str">
            <v>00 -00-00-00-</v>
          </cell>
          <cell r="L5673" t="str">
            <v>00 -00-00-00-</v>
          </cell>
          <cell r="O5673" t="str">
            <v>SIN CUENTA ASIGNADA</v>
          </cell>
        </row>
        <row r="5674">
          <cell r="J5674" t="str">
            <v>00 -00-00-00-</v>
          </cell>
          <cell r="L5674" t="str">
            <v>00 -00-00-00-</v>
          </cell>
          <cell r="O5674" t="str">
            <v>SIN CUENTA ASIGNADA</v>
          </cell>
        </row>
        <row r="5675">
          <cell r="J5675" t="str">
            <v>00 -00-00-00-</v>
          </cell>
          <cell r="L5675" t="str">
            <v>00 -00-00-00-</v>
          </cell>
          <cell r="O5675" t="str">
            <v>SIN CUENTA ASIGNADA</v>
          </cell>
        </row>
        <row r="5676">
          <cell r="J5676" t="str">
            <v>00 -00-00-00-</v>
          </cell>
          <cell r="L5676" t="str">
            <v>00 -00-00-00-</v>
          </cell>
          <cell r="O5676" t="str">
            <v>SIN CUENTA ASIGNADA</v>
          </cell>
        </row>
        <row r="5677">
          <cell r="J5677" t="str">
            <v>00 -00-00-00-</v>
          </cell>
          <cell r="L5677" t="str">
            <v>00 -00-00-00-</v>
          </cell>
          <cell r="O5677" t="str">
            <v>SIN CUENTA ASIGNADA</v>
          </cell>
        </row>
        <row r="5678">
          <cell r="J5678" t="str">
            <v>00 -00-00-00-</v>
          </cell>
          <cell r="L5678" t="str">
            <v>00 -00-00-00-</v>
          </cell>
          <cell r="O5678" t="str">
            <v>SIN CUENTA ASIGNADA</v>
          </cell>
        </row>
        <row r="5679">
          <cell r="J5679" t="str">
            <v>00 -00-00-00-</v>
          </cell>
          <cell r="L5679" t="str">
            <v>00 -00-00-00-</v>
          </cell>
          <cell r="O5679" t="str">
            <v>SIN CUENTA ASIGNADA</v>
          </cell>
        </row>
        <row r="5680">
          <cell r="J5680" t="str">
            <v>00 -00-00-00-</v>
          </cell>
          <cell r="L5680" t="str">
            <v>00 -00-00-00-</v>
          </cell>
          <cell r="O5680" t="str">
            <v>SIN CUENTA ASIGNADA</v>
          </cell>
        </row>
        <row r="5681">
          <cell r="J5681" t="str">
            <v>00 -00-00-00-</v>
          </cell>
          <cell r="L5681" t="str">
            <v>00 -00-00-00-</v>
          </cell>
          <cell r="O5681" t="str">
            <v>SIN CUENTA ASIGNADA</v>
          </cell>
        </row>
        <row r="5682">
          <cell r="J5682" t="str">
            <v>00 -00-00-00-</v>
          </cell>
          <cell r="L5682" t="str">
            <v>00 -00-00-00-</v>
          </cell>
          <cell r="O5682" t="str">
            <v>SIN CUENTA ASIGNADA</v>
          </cell>
        </row>
        <row r="5683">
          <cell r="J5683" t="str">
            <v>00 -00-00-00-</v>
          </cell>
          <cell r="L5683" t="str">
            <v>00 -00-00-00-</v>
          </cell>
          <cell r="O5683" t="str">
            <v>SIN CUENTA ASIGNADA</v>
          </cell>
        </row>
        <row r="5684">
          <cell r="J5684" t="str">
            <v>00 -00-00-00-</v>
          </cell>
          <cell r="L5684" t="str">
            <v>00 -00-00-00-</v>
          </cell>
          <cell r="O5684" t="str">
            <v>SIN CUENTA ASIGNADA</v>
          </cell>
        </row>
        <row r="5685">
          <cell r="J5685" t="str">
            <v>00 -00-00-00-</v>
          </cell>
          <cell r="L5685" t="str">
            <v>00 -00-00-00-</v>
          </cell>
          <cell r="O5685" t="str">
            <v>SIN CUENTA ASIGNADA</v>
          </cell>
        </row>
        <row r="5686">
          <cell r="J5686" t="str">
            <v>00 -00-00-00-</v>
          </cell>
          <cell r="L5686" t="str">
            <v>00 -00-00-00-</v>
          </cell>
          <cell r="O5686" t="str">
            <v>SIN CUENTA ASIGNADA</v>
          </cell>
        </row>
        <row r="5687">
          <cell r="J5687" t="str">
            <v>00 -00-00-00-</v>
          </cell>
          <cell r="L5687" t="str">
            <v>00 -00-00-00-</v>
          </cell>
          <cell r="O5687" t="str">
            <v>SIN CUENTA ASIGNADA</v>
          </cell>
        </row>
        <row r="5688">
          <cell r="J5688" t="str">
            <v>00 -00-00-00-</v>
          </cell>
          <cell r="L5688" t="str">
            <v>00 -00-00-00-</v>
          </cell>
          <cell r="O5688" t="str">
            <v>SIN CUENTA ASIGNADA</v>
          </cell>
        </row>
        <row r="5689">
          <cell r="J5689" t="str">
            <v>00 -00-00-00-</v>
          </cell>
          <cell r="L5689" t="str">
            <v>00 -00-00-00-</v>
          </cell>
          <cell r="O5689" t="str">
            <v>SIN CUENTA ASIGNADA</v>
          </cell>
        </row>
        <row r="5690">
          <cell r="J5690" t="str">
            <v>00 -00-00-00-</v>
          </cell>
          <cell r="L5690" t="str">
            <v>00 -00-00-00-</v>
          </cell>
          <cell r="O5690" t="str">
            <v>SIN CUENTA ASIGNADA</v>
          </cell>
        </row>
        <row r="5691">
          <cell r="J5691" t="str">
            <v>00 -00-00-00-</v>
          </cell>
          <cell r="L5691" t="str">
            <v>00 -00-00-00-</v>
          </cell>
          <cell r="O5691" t="str">
            <v>SIN CUENTA ASIGNADA</v>
          </cell>
        </row>
        <row r="5692">
          <cell r="J5692" t="str">
            <v>00 -00-00-00-</v>
          </cell>
          <cell r="L5692" t="str">
            <v>00 -00-00-00-</v>
          </cell>
          <cell r="O5692" t="str">
            <v>SIN CUENTA ASIGNADA</v>
          </cell>
        </row>
        <row r="5693">
          <cell r="J5693" t="str">
            <v>00 -00-00-00-</v>
          </cell>
          <cell r="L5693" t="str">
            <v>00 -00-00-00-</v>
          </cell>
          <cell r="O5693" t="str">
            <v>SIN CUENTA ASIGNADA</v>
          </cell>
        </row>
        <row r="5694">
          <cell r="J5694" t="str">
            <v>00 -00-00-00-</v>
          </cell>
          <cell r="L5694" t="str">
            <v>00 -00-00-00-</v>
          </cell>
          <cell r="O5694" t="str">
            <v>SIN CUENTA ASIGNADA</v>
          </cell>
        </row>
        <row r="5695">
          <cell r="J5695" t="str">
            <v>00 -00-00-00-</v>
          </cell>
          <cell r="L5695" t="str">
            <v>00 -00-00-00-</v>
          </cell>
          <cell r="O5695" t="str">
            <v>SIN CUENTA ASIGNADA</v>
          </cell>
        </row>
        <row r="5696">
          <cell r="J5696" t="str">
            <v>00 -00-00-00-</v>
          </cell>
          <cell r="L5696" t="str">
            <v>00 -00-00-00-</v>
          </cell>
          <cell r="O5696" t="str">
            <v>SIN CUENTA ASIGNADA</v>
          </cell>
        </row>
        <row r="5697">
          <cell r="J5697" t="str">
            <v>00 -00-00-00-</v>
          </cell>
          <cell r="L5697" t="str">
            <v>00 -00-00-00-</v>
          </cell>
          <cell r="O5697" t="str">
            <v>SIN CUENTA ASIGNADA</v>
          </cell>
        </row>
        <row r="5698">
          <cell r="J5698" t="str">
            <v>00 -00-00-00-</v>
          </cell>
          <cell r="L5698" t="str">
            <v>00 -00-00-00-</v>
          </cell>
          <cell r="O5698" t="str">
            <v>SIN CUENTA ASIGNADA</v>
          </cell>
        </row>
        <row r="5699">
          <cell r="J5699" t="str">
            <v>00 -00-00-00-</v>
          </cell>
          <cell r="L5699" t="str">
            <v>00 -00-00-00-</v>
          </cell>
          <cell r="O5699" t="str">
            <v>SIN CUENTA ASIGNADA</v>
          </cell>
        </row>
        <row r="5700">
          <cell r="J5700" t="str">
            <v>00 -00-00-00-</v>
          </cell>
          <cell r="L5700" t="str">
            <v>00 -00-00-00-</v>
          </cell>
          <cell r="O5700" t="str">
            <v>SIN CUENTA ASIGNADA</v>
          </cell>
        </row>
        <row r="5701">
          <cell r="J5701" t="str">
            <v>00 -00-00-00-</v>
          </cell>
          <cell r="L5701" t="str">
            <v>00 -00-00-00-</v>
          </cell>
          <cell r="O5701" t="str">
            <v>SIN CUENTA ASIGNADA</v>
          </cell>
        </row>
        <row r="5702">
          <cell r="J5702" t="str">
            <v>00 -00-00-00-</v>
          </cell>
          <cell r="L5702" t="str">
            <v>00 -00-00-00-</v>
          </cell>
          <cell r="O5702" t="str">
            <v>SIN CUENTA ASIGNADA</v>
          </cell>
        </row>
        <row r="5703">
          <cell r="J5703" t="str">
            <v>00 -00-00-00-</v>
          </cell>
          <cell r="L5703" t="str">
            <v>00 -00-00-00-</v>
          </cell>
          <cell r="O5703" t="str">
            <v>SIN CUENTA ASIGNADA</v>
          </cell>
        </row>
        <row r="5704">
          <cell r="J5704" t="str">
            <v>00 -00-00-00-</v>
          </cell>
          <cell r="L5704" t="str">
            <v>00 -00-00-00-</v>
          </cell>
          <cell r="O5704" t="str">
            <v>SIN CUENTA ASIGNADA</v>
          </cell>
        </row>
        <row r="5705">
          <cell r="J5705" t="str">
            <v>00 -00-00-00-</v>
          </cell>
          <cell r="L5705" t="str">
            <v>00 -00-00-00-</v>
          </cell>
          <cell r="O5705" t="str">
            <v>SIN CUENTA ASIGNADA</v>
          </cell>
        </row>
        <row r="5706">
          <cell r="J5706" t="str">
            <v>00 -00-00-00-</v>
          </cell>
          <cell r="L5706" t="str">
            <v>00 -00-00-00-</v>
          </cell>
          <cell r="O5706" t="str">
            <v>SIN CUENTA ASIGNADA</v>
          </cell>
        </row>
        <row r="5707">
          <cell r="J5707" t="str">
            <v>00 -00-00-00-</v>
          </cell>
          <cell r="L5707" t="str">
            <v>00 -00-00-00-</v>
          </cell>
          <cell r="O5707" t="str">
            <v>SIN CUENTA ASIGNADA</v>
          </cell>
        </row>
        <row r="5708">
          <cell r="J5708" t="str">
            <v>00 -00-00-00-</v>
          </cell>
          <cell r="L5708" t="str">
            <v>00 -00-00-00-</v>
          </cell>
          <cell r="O5708" t="str">
            <v>SIN CUENTA ASIGNADA</v>
          </cell>
        </row>
        <row r="5709">
          <cell r="J5709" t="str">
            <v>00 -00-00-00-</v>
          </cell>
          <cell r="L5709" t="str">
            <v>00 -00-00-00-</v>
          </cell>
          <cell r="O5709" t="str">
            <v>SIN CUENTA ASIGNADA</v>
          </cell>
        </row>
        <row r="5710">
          <cell r="J5710" t="str">
            <v>00 -00-00-00-</v>
          </cell>
          <cell r="L5710" t="str">
            <v>00 -00-00-00-</v>
          </cell>
          <cell r="O5710" t="str">
            <v>SIN CUENTA ASIGNADA</v>
          </cell>
        </row>
        <row r="5711">
          <cell r="J5711" t="str">
            <v>00 -00-00-00-</v>
          </cell>
          <cell r="L5711" t="str">
            <v>00 -00-00-00-</v>
          </cell>
          <cell r="O5711" t="str">
            <v>SIN CUENTA ASIGNADA</v>
          </cell>
        </row>
        <row r="5712">
          <cell r="J5712" t="str">
            <v>00 -00-00-00-</v>
          </cell>
          <cell r="L5712" t="str">
            <v>00 -00-00-00-</v>
          </cell>
          <cell r="O5712" t="str">
            <v>SIN CUENTA ASIGNADA</v>
          </cell>
        </row>
        <row r="5713">
          <cell r="J5713" t="str">
            <v>00 -00-00-00-</v>
          </cell>
          <cell r="L5713" t="str">
            <v>00 -00-00-00-</v>
          </cell>
          <cell r="O5713" t="str">
            <v>SIN CUENTA ASIGNADA</v>
          </cell>
        </row>
        <row r="5714">
          <cell r="J5714" t="str">
            <v>00 -00-00-00-</v>
          </cell>
          <cell r="L5714" t="str">
            <v>00 -00-00-00-</v>
          </cell>
          <cell r="O5714" t="str">
            <v>SIN CUENTA ASIGNADA</v>
          </cell>
        </row>
        <row r="5715">
          <cell r="J5715" t="str">
            <v>00 -00-00-00-</v>
          </cell>
          <cell r="L5715" t="str">
            <v>00 -00-00-00-</v>
          </cell>
          <cell r="O5715" t="str">
            <v>SIN CUENTA ASIGNADA</v>
          </cell>
        </row>
        <row r="5716">
          <cell r="J5716" t="str">
            <v>00 -00-00-00-</v>
          </cell>
          <cell r="L5716" t="str">
            <v>00 -00-00-00-</v>
          </cell>
          <cell r="O5716" t="str">
            <v>SIN CUENTA ASIGNADA</v>
          </cell>
        </row>
        <row r="5717">
          <cell r="J5717" t="str">
            <v>00 -00-00-00-</v>
          </cell>
          <cell r="L5717" t="str">
            <v>00 -00-00-00-</v>
          </cell>
          <cell r="O5717" t="str">
            <v>SIN CUENTA ASIGNADA</v>
          </cell>
        </row>
        <row r="5718">
          <cell r="J5718" t="str">
            <v>00 -00-00-00-</v>
          </cell>
          <cell r="L5718" t="str">
            <v>00 -00-00-00-</v>
          </cell>
          <cell r="O5718" t="str">
            <v>SIN CUENTA ASIGNADA</v>
          </cell>
        </row>
        <row r="5719">
          <cell r="J5719" t="str">
            <v>00 -00-00-00-</v>
          </cell>
          <cell r="L5719" t="str">
            <v>00 -00-00-00-</v>
          </cell>
          <cell r="O5719" t="str">
            <v>SIN CUENTA ASIGNADA</v>
          </cell>
        </row>
        <row r="5720">
          <cell r="J5720" t="str">
            <v>00 -00-00-00-</v>
          </cell>
          <cell r="L5720" t="str">
            <v>00 -00-00-00-</v>
          </cell>
          <cell r="O5720" t="str">
            <v>SIN CUENTA ASIGNADA</v>
          </cell>
        </row>
        <row r="5721">
          <cell r="J5721" t="str">
            <v>00 -00-00-00-</v>
          </cell>
          <cell r="L5721" t="str">
            <v>00 -00-00-00-</v>
          </cell>
          <cell r="O5721" t="str">
            <v>SIN CUENTA ASIGNADA</v>
          </cell>
        </row>
        <row r="5722">
          <cell r="J5722" t="str">
            <v>00 -00-00-00-</v>
          </cell>
          <cell r="L5722" t="str">
            <v>00 -00-00-00-</v>
          </cell>
          <cell r="O5722" t="str">
            <v>SIN CUENTA ASIGNADA</v>
          </cell>
        </row>
        <row r="5723">
          <cell r="J5723" t="str">
            <v>00 -00-00-00-</v>
          </cell>
          <cell r="L5723" t="str">
            <v>00 -00-00-00-</v>
          </cell>
          <cell r="O5723" t="str">
            <v>SIN CUENTA ASIGNADA</v>
          </cell>
        </row>
        <row r="5724">
          <cell r="J5724" t="str">
            <v>00 -00-00-00-</v>
          </cell>
          <cell r="L5724" t="str">
            <v>00 -00-00-00-</v>
          </cell>
          <cell r="O5724" t="str">
            <v>SIN CUENTA ASIGNADA</v>
          </cell>
        </row>
        <row r="5725">
          <cell r="J5725" t="str">
            <v>00 -00-00-00-</v>
          </cell>
          <cell r="L5725" t="str">
            <v>00 -00-00-00-</v>
          </cell>
          <cell r="O5725" t="str">
            <v>SIN CUENTA ASIGNADA</v>
          </cell>
        </row>
        <row r="5726">
          <cell r="J5726" t="str">
            <v>00 -00-00-00-</v>
          </cell>
          <cell r="L5726" t="str">
            <v>00 -00-00-00-</v>
          </cell>
          <cell r="O5726" t="str">
            <v>SIN CUENTA ASIGNADA</v>
          </cell>
        </row>
        <row r="5727">
          <cell r="J5727" t="str">
            <v>00 -00-00-00-</v>
          </cell>
          <cell r="L5727" t="str">
            <v>00 -00-00-00-</v>
          </cell>
          <cell r="O5727" t="str">
            <v>SIN CUENTA ASIGNADA</v>
          </cell>
        </row>
        <row r="5728">
          <cell r="J5728" t="str">
            <v>00 -00-00-00-</v>
          </cell>
          <cell r="L5728" t="str">
            <v>00 -00-00-00-</v>
          </cell>
          <cell r="O5728" t="str">
            <v>SIN CUENTA ASIGNADA</v>
          </cell>
        </row>
        <row r="5729">
          <cell r="J5729" t="str">
            <v>00 -00-00-00-</v>
          </cell>
          <cell r="L5729" t="str">
            <v>00 -00-00-00-</v>
          </cell>
          <cell r="O5729" t="str">
            <v>SIN CUENTA ASIGNADA</v>
          </cell>
        </row>
        <row r="5730">
          <cell r="J5730" t="str">
            <v>00 -00-00-00-</v>
          </cell>
          <cell r="L5730" t="str">
            <v>00 -00-00-00-</v>
          </cell>
          <cell r="O5730" t="str">
            <v>SIN CUENTA ASIGNADA</v>
          </cell>
        </row>
        <row r="5731">
          <cell r="J5731" t="str">
            <v>00 -00-00-00-</v>
          </cell>
          <cell r="L5731" t="str">
            <v>00 -00-00-00-</v>
          </cell>
          <cell r="O5731" t="str">
            <v>SIN CUENTA ASIGNADA</v>
          </cell>
        </row>
        <row r="5732">
          <cell r="J5732" t="str">
            <v>00 -00-00-00-</v>
          </cell>
          <cell r="L5732" t="str">
            <v>00 -00-00-00-</v>
          </cell>
          <cell r="O5732" t="str">
            <v>SIN CUENTA ASIGNADA</v>
          </cell>
        </row>
        <row r="5733">
          <cell r="J5733" t="str">
            <v>00 -00-00-00-</v>
          </cell>
          <cell r="L5733" t="str">
            <v>00 -00-00-00-</v>
          </cell>
          <cell r="O5733" t="str">
            <v>SIN CUENTA ASIGNADA</v>
          </cell>
        </row>
        <row r="5734">
          <cell r="J5734" t="str">
            <v>00 -00-00-00-</v>
          </cell>
          <cell r="L5734" t="str">
            <v>00 -00-00-00-</v>
          </cell>
          <cell r="O5734" t="str">
            <v>SIN CUENTA ASIGNADA</v>
          </cell>
        </row>
        <row r="5735">
          <cell r="J5735" t="str">
            <v>00 -00-00-00-</v>
          </cell>
          <cell r="L5735" t="str">
            <v>00 -00-00-00-</v>
          </cell>
          <cell r="O5735" t="str">
            <v>SIN CUENTA ASIGNADA</v>
          </cell>
        </row>
        <row r="5736">
          <cell r="J5736" t="str">
            <v>00 -00-00-00-</v>
          </cell>
          <cell r="L5736" t="str">
            <v>00 -00-00-00-</v>
          </cell>
          <cell r="O5736" t="str">
            <v>SIN CUENTA ASIGNADA</v>
          </cell>
        </row>
        <row r="5737">
          <cell r="J5737" t="str">
            <v>00 -00-00-00-</v>
          </cell>
          <cell r="L5737" t="str">
            <v>00 -00-00-00-</v>
          </cell>
          <cell r="O5737" t="str">
            <v>SIN CUENTA ASIGNADA</v>
          </cell>
        </row>
        <row r="5738">
          <cell r="J5738" t="str">
            <v>00 -00-00-00-</v>
          </cell>
          <cell r="L5738" t="str">
            <v>00 -00-00-00-</v>
          </cell>
          <cell r="O5738" t="str">
            <v>SIN CUENTA ASIGNADA</v>
          </cell>
        </row>
        <row r="5739">
          <cell r="J5739" t="str">
            <v>00 -00-00-00-</v>
          </cell>
          <cell r="L5739" t="str">
            <v>00 -00-00-00-</v>
          </cell>
          <cell r="O5739" t="str">
            <v>SIN CUENTA ASIGNADA</v>
          </cell>
        </row>
        <row r="5740">
          <cell r="J5740" t="str">
            <v>00 -00-00-00-</v>
          </cell>
          <cell r="L5740" t="str">
            <v>00 -00-00-00-</v>
          </cell>
          <cell r="O5740" t="str">
            <v>SIN CUENTA ASIGNADA</v>
          </cell>
        </row>
        <row r="5741">
          <cell r="J5741" t="str">
            <v>00 -00-00-00-</v>
          </cell>
          <cell r="L5741" t="str">
            <v>00 -00-00-00-</v>
          </cell>
          <cell r="O5741" t="str">
            <v>SIN CUENTA ASIGNADA</v>
          </cell>
        </row>
        <row r="5742">
          <cell r="J5742" t="str">
            <v>00 -00-00-00-</v>
          </cell>
          <cell r="L5742" t="str">
            <v>00 -00-00-00-</v>
          </cell>
          <cell r="O5742" t="str">
            <v>SIN CUENTA ASIGNADA</v>
          </cell>
        </row>
        <row r="5743">
          <cell r="J5743" t="str">
            <v>00 -00-00-00-</v>
          </cell>
          <cell r="L5743" t="str">
            <v>00 -00-00-00-</v>
          </cell>
          <cell r="O5743" t="str">
            <v>SIN CUENTA ASIGNADA</v>
          </cell>
        </row>
        <row r="5744">
          <cell r="J5744" t="str">
            <v>00 -00-00-00-</v>
          </cell>
          <cell r="L5744" t="str">
            <v>00 -00-00-00-</v>
          </cell>
          <cell r="O5744" t="str">
            <v>SIN CUENTA ASIGNADA</v>
          </cell>
        </row>
        <row r="5745">
          <cell r="J5745" t="str">
            <v>00 -00-00-00-</v>
          </cell>
          <cell r="L5745" t="str">
            <v>00 -00-00-00-</v>
          </cell>
          <cell r="O5745" t="str">
            <v>SIN CUENTA ASIGNADA</v>
          </cell>
        </row>
        <row r="5746">
          <cell r="J5746" t="str">
            <v>00 -00-00-00-</v>
          </cell>
          <cell r="L5746" t="str">
            <v>00 -00-00-00-</v>
          </cell>
          <cell r="O5746" t="str">
            <v>SIN CUENTA ASIGNADA</v>
          </cell>
        </row>
        <row r="5747">
          <cell r="J5747" t="str">
            <v>00 -00-00-00-</v>
          </cell>
          <cell r="L5747" t="str">
            <v>00 -00-00-00-</v>
          </cell>
          <cell r="O5747" t="str">
            <v>SIN CUENTA ASIGNADA</v>
          </cell>
        </row>
        <row r="5748">
          <cell r="J5748" t="str">
            <v>00 -00-00-00-</v>
          </cell>
          <cell r="L5748" t="str">
            <v>00 -00-00-00-</v>
          </cell>
          <cell r="O5748" t="str">
            <v>SIN CUENTA ASIGNADA</v>
          </cell>
        </row>
        <row r="5749">
          <cell r="J5749" t="str">
            <v>00 -00-00-00-</v>
          </cell>
          <cell r="L5749" t="str">
            <v>00 -00-00-00-</v>
          </cell>
          <cell r="O5749" t="str">
            <v>SIN CUENTA ASIGNADA</v>
          </cell>
        </row>
        <row r="5750">
          <cell r="J5750" t="str">
            <v>00 -00-00-00-</v>
          </cell>
          <cell r="L5750" t="str">
            <v>00 -00-00-00-</v>
          </cell>
          <cell r="O5750" t="str">
            <v>SIN CUENTA ASIGNADA</v>
          </cell>
        </row>
        <row r="5751">
          <cell r="J5751" t="str">
            <v>00 -00-00-00-</v>
          </cell>
          <cell r="L5751" t="str">
            <v>00 -00-00-00-</v>
          </cell>
          <cell r="O5751" t="str">
            <v>SIN CUENTA ASIGNADA</v>
          </cell>
        </row>
        <row r="5752">
          <cell r="J5752" t="str">
            <v>00 -00-00-00-</v>
          </cell>
          <cell r="L5752" t="str">
            <v>00 -00-00-00-</v>
          </cell>
          <cell r="O5752" t="str">
            <v>SIN CUENTA ASIGNADA</v>
          </cell>
        </row>
        <row r="5753">
          <cell r="J5753" t="str">
            <v>00 -00-00-00-</v>
          </cell>
          <cell r="L5753" t="str">
            <v>00 -00-00-00-</v>
          </cell>
          <cell r="O5753" t="str">
            <v>SIN CUENTA ASIGNADA</v>
          </cell>
        </row>
        <row r="5754">
          <cell r="J5754" t="str">
            <v>00 -00-00-00-</v>
          </cell>
          <cell r="L5754" t="str">
            <v>00 -00-00-00-</v>
          </cell>
          <cell r="O5754" t="str">
            <v>SIN CUENTA ASIGNADA</v>
          </cell>
        </row>
        <row r="5755">
          <cell r="J5755" t="str">
            <v>00 -00-00-00-</v>
          </cell>
          <cell r="L5755" t="str">
            <v>00 -00-00-00-</v>
          </cell>
          <cell r="O5755" t="str">
            <v>SIN CUENTA ASIGNADA</v>
          </cell>
        </row>
        <row r="5756">
          <cell r="J5756" t="str">
            <v>00 -00-00-00-</v>
          </cell>
          <cell r="L5756" t="str">
            <v>00 -00-00-00-</v>
          </cell>
          <cell r="O5756" t="str">
            <v>SIN CUENTA ASIGNADA</v>
          </cell>
        </row>
        <row r="5757">
          <cell r="J5757" t="str">
            <v>00 -00-00-00-</v>
          </cell>
          <cell r="L5757" t="str">
            <v>00 -00-00-00-</v>
          </cell>
          <cell r="O5757" t="str">
            <v>SIN CUENTA ASIGNADA</v>
          </cell>
        </row>
        <row r="5758">
          <cell r="J5758" t="str">
            <v>00 -00-00-00-</v>
          </cell>
          <cell r="L5758" t="str">
            <v>00 -00-00-00-</v>
          </cell>
          <cell r="O5758" t="str">
            <v>SIN CUENTA ASIGNADA</v>
          </cell>
        </row>
        <row r="5759">
          <cell r="J5759" t="str">
            <v>00 -00-00-00-</v>
          </cell>
          <cell r="L5759" t="str">
            <v>00 -00-00-00-</v>
          </cell>
          <cell r="O5759" t="str">
            <v>SIN CUENTA ASIGNADA</v>
          </cell>
        </row>
        <row r="5760">
          <cell r="J5760" t="str">
            <v>00 -00-00-00-</v>
          </cell>
          <cell r="L5760" t="str">
            <v>00 -00-00-00-</v>
          </cell>
          <cell r="O5760" t="str">
            <v>SIN CUENTA ASIGNADA</v>
          </cell>
        </row>
        <row r="5761">
          <cell r="J5761" t="str">
            <v>00 -00-00-00-</v>
          </cell>
          <cell r="L5761" t="str">
            <v>00 -00-00-00-</v>
          </cell>
          <cell r="O5761" t="str">
            <v>SIN CUENTA ASIGNADA</v>
          </cell>
        </row>
        <row r="5762">
          <cell r="J5762" t="str">
            <v>00 -00-00-00-</v>
          </cell>
          <cell r="L5762" t="str">
            <v>00 -00-00-00-</v>
          </cell>
          <cell r="O5762" t="str">
            <v>SIN CUENTA ASIGNADA</v>
          </cell>
        </row>
        <row r="5763">
          <cell r="J5763" t="str">
            <v>00 -00-00-00-</v>
          </cell>
          <cell r="L5763" t="str">
            <v>00 -00-00-00-</v>
          </cell>
          <cell r="O5763" t="str">
            <v>SIN CUENTA ASIGNADA</v>
          </cell>
        </row>
        <row r="5764">
          <cell r="J5764" t="str">
            <v>00 -00-00-00-</v>
          </cell>
          <cell r="L5764" t="str">
            <v>00 -00-00-00-</v>
          </cell>
          <cell r="O5764" t="str">
            <v>SIN CUENTA ASIGNADA</v>
          </cell>
        </row>
        <row r="5765">
          <cell r="J5765" t="str">
            <v>00 -00-00-00-</v>
          </cell>
          <cell r="L5765" t="str">
            <v>00 -00-00-00-</v>
          </cell>
          <cell r="O5765" t="str">
            <v>SIN CUENTA ASIGNADA</v>
          </cell>
        </row>
        <row r="5766">
          <cell r="J5766" t="str">
            <v>00 -00-00-00-</v>
          </cell>
          <cell r="L5766" t="str">
            <v>00 -00-00-00-</v>
          </cell>
          <cell r="O5766" t="str">
            <v>SIN CUENTA ASIGNADA</v>
          </cell>
        </row>
        <row r="5767">
          <cell r="J5767" t="str">
            <v>00 -00-00-00-</v>
          </cell>
          <cell r="L5767" t="str">
            <v>00 -00-00-00-</v>
          </cell>
          <cell r="O5767" t="str">
            <v>SIN CUENTA ASIGNADA</v>
          </cell>
        </row>
        <row r="5768">
          <cell r="J5768" t="str">
            <v>00 -00-00-00-</v>
          </cell>
          <cell r="L5768" t="str">
            <v>00 -00-00-00-</v>
          </cell>
          <cell r="O5768" t="str">
            <v>SIN CUENTA ASIGNADA</v>
          </cell>
        </row>
        <row r="5769">
          <cell r="J5769" t="str">
            <v>00 -00-00-00-</v>
          </cell>
          <cell r="L5769" t="str">
            <v>00 -00-00-00-</v>
          </cell>
          <cell r="O5769" t="str">
            <v>SIN CUENTA ASIGNADA</v>
          </cell>
        </row>
        <row r="5770">
          <cell r="J5770" t="str">
            <v>00 -00-00-00-</v>
          </cell>
          <cell r="L5770" t="str">
            <v>00 -00-00-00-</v>
          </cell>
          <cell r="O5770" t="str">
            <v>SIN CUENTA ASIGNADA</v>
          </cell>
        </row>
        <row r="5771">
          <cell r="J5771" t="str">
            <v>00 -00-00-00-</v>
          </cell>
          <cell r="L5771" t="str">
            <v>00 -00-00-00-</v>
          </cell>
          <cell r="O5771" t="str">
            <v>SIN CUENTA ASIGNADA</v>
          </cell>
        </row>
        <row r="5772">
          <cell r="J5772" t="str">
            <v>00 -00-00-00-</v>
          </cell>
          <cell r="L5772" t="str">
            <v>00 -00-00-00-</v>
          </cell>
          <cell r="O5772" t="str">
            <v>SIN CUENTA ASIGNADA</v>
          </cell>
        </row>
        <row r="5773">
          <cell r="J5773" t="str">
            <v>00 -00-00-00-</v>
          </cell>
          <cell r="L5773" t="str">
            <v>00 -00-00-00-</v>
          </cell>
          <cell r="O5773" t="str">
            <v>SIN CUENTA ASIGNADA</v>
          </cell>
        </row>
        <row r="5774">
          <cell r="J5774" t="str">
            <v>00 -00-00-00-</v>
          </cell>
          <cell r="L5774" t="str">
            <v>00 -00-00-00-</v>
          </cell>
          <cell r="O5774" t="str">
            <v>SIN CUENTA ASIGNADA</v>
          </cell>
        </row>
        <row r="5775">
          <cell r="J5775" t="str">
            <v>00 -00-00-00-</v>
          </cell>
          <cell r="L5775" t="str">
            <v>00 -00-00-00-</v>
          </cell>
          <cell r="O5775" t="str">
            <v>SIN CUENTA ASIGNADA</v>
          </cell>
        </row>
        <row r="5776">
          <cell r="J5776" t="str">
            <v>00 -00-00-00-</v>
          </cell>
          <cell r="L5776" t="str">
            <v>00 -00-00-00-</v>
          </cell>
          <cell r="O5776" t="str">
            <v>SIN CUENTA ASIGNADA</v>
          </cell>
        </row>
        <row r="5777">
          <cell r="J5777" t="str">
            <v>00 -00-00-00-</v>
          </cell>
          <cell r="L5777" t="str">
            <v>00 -00-00-00-</v>
          </cell>
          <cell r="O5777" t="str">
            <v>SIN CUENTA ASIGNADA</v>
          </cell>
        </row>
        <row r="5778">
          <cell r="J5778" t="str">
            <v>00 -00-00-00-</v>
          </cell>
          <cell r="L5778" t="str">
            <v>00 -00-00-00-</v>
          </cell>
          <cell r="O5778" t="str">
            <v>SIN CUENTA ASIGNADA</v>
          </cell>
        </row>
        <row r="5779">
          <cell r="J5779" t="str">
            <v>00 -00-00-00-</v>
          </cell>
          <cell r="L5779" t="str">
            <v>00 -00-00-00-</v>
          </cell>
          <cell r="O5779" t="str">
            <v>SIN CUENTA ASIGNADA</v>
          </cell>
        </row>
        <row r="5780">
          <cell r="J5780" t="str">
            <v>00 -00-00-00-</v>
          </cell>
          <cell r="L5780" t="str">
            <v>00 -00-00-00-</v>
          </cell>
          <cell r="O5780" t="str">
            <v>SIN CUENTA ASIGNADA</v>
          </cell>
        </row>
        <row r="5781">
          <cell r="J5781" t="str">
            <v>00 -00-00-00-</v>
          </cell>
          <cell r="L5781" t="str">
            <v>00 -00-00-00-</v>
          </cell>
          <cell r="O5781" t="str">
            <v>SIN CUENTA ASIGNADA</v>
          </cell>
        </row>
        <row r="5782">
          <cell r="J5782" t="str">
            <v>00 -00-00-00-</v>
          </cell>
          <cell r="L5782" t="str">
            <v>00 -00-00-00-</v>
          </cell>
          <cell r="O5782" t="str">
            <v>SIN CUENTA ASIGNADA</v>
          </cell>
        </row>
        <row r="5783">
          <cell r="J5783" t="str">
            <v>00 -00-00-00-</v>
          </cell>
          <cell r="L5783" t="str">
            <v>00 -00-00-00-</v>
          </cell>
          <cell r="O5783" t="str">
            <v>SIN CUENTA ASIGNADA</v>
          </cell>
        </row>
        <row r="5784">
          <cell r="J5784" t="str">
            <v>00 -00-00-00-</v>
          </cell>
          <cell r="L5784" t="str">
            <v>00 -00-00-00-</v>
          </cell>
          <cell r="O5784" t="str">
            <v>SIN CUENTA ASIGNADA</v>
          </cell>
        </row>
        <row r="5785">
          <cell r="J5785" t="str">
            <v>00 -00-00-00-</v>
          </cell>
          <cell r="L5785" t="str">
            <v>00 -00-00-00-</v>
          </cell>
          <cell r="O5785" t="str">
            <v>SIN CUENTA ASIGNADA</v>
          </cell>
        </row>
        <row r="5786">
          <cell r="J5786" t="str">
            <v>00 -00-00-00-</v>
          </cell>
          <cell r="L5786" t="str">
            <v>00 -00-00-00-</v>
          </cell>
          <cell r="O5786" t="str">
            <v>SIN CUENTA ASIGNADA</v>
          </cell>
        </row>
        <row r="5787">
          <cell r="J5787" t="str">
            <v>00 -00-00-00-</v>
          </cell>
          <cell r="L5787" t="str">
            <v>00 -00-00-00-</v>
          </cell>
          <cell r="O5787" t="str">
            <v>SIN CUENTA ASIGNADA</v>
          </cell>
        </row>
        <row r="5788">
          <cell r="J5788" t="str">
            <v>00 -00-00-00-</v>
          </cell>
          <cell r="L5788" t="str">
            <v>00 -00-00-00-</v>
          </cell>
          <cell r="O5788" t="str">
            <v>SIN CUENTA ASIGNADA</v>
          </cell>
        </row>
        <row r="5789">
          <cell r="J5789" t="str">
            <v>00 -00-00-00-</v>
          </cell>
          <cell r="L5789" t="str">
            <v>00 -00-00-00-</v>
          </cell>
          <cell r="O5789" t="str">
            <v>SIN CUENTA ASIGNADA</v>
          </cell>
        </row>
        <row r="5790">
          <cell r="J5790" t="str">
            <v>00 -00-00-00-</v>
          </cell>
          <cell r="L5790" t="str">
            <v>00 -00-00-00-</v>
          </cell>
          <cell r="O5790" t="str">
            <v>SIN CUENTA ASIGNADA</v>
          </cell>
        </row>
        <row r="5791">
          <cell r="J5791" t="str">
            <v>00 -00-00-00-</v>
          </cell>
          <cell r="L5791" t="str">
            <v>00 -00-00-00-</v>
          </cell>
          <cell r="O5791" t="str">
            <v>SIN CUENTA ASIGNADA</v>
          </cell>
        </row>
        <row r="5792">
          <cell r="J5792" t="str">
            <v>00 -00-00-00-</v>
          </cell>
          <cell r="L5792" t="str">
            <v>00 -00-00-00-</v>
          </cell>
          <cell r="O5792" t="str">
            <v>SIN CUENTA ASIGNADA</v>
          </cell>
        </row>
        <row r="5793">
          <cell r="J5793" t="str">
            <v>00 -00-00-00-</v>
          </cell>
          <cell r="L5793" t="str">
            <v>00 -00-00-00-</v>
          </cell>
          <cell r="O5793" t="str">
            <v>SIN CUENTA ASIGNADA</v>
          </cell>
        </row>
        <row r="5794">
          <cell r="J5794" t="str">
            <v>00 -00-00-00-</v>
          </cell>
          <cell r="L5794" t="str">
            <v>00 -00-00-00-</v>
          </cell>
          <cell r="O5794" t="str">
            <v>SIN CUENTA ASIGNADA</v>
          </cell>
        </row>
        <row r="5795">
          <cell r="J5795" t="str">
            <v>00 -00-00-00-</v>
          </cell>
          <cell r="L5795" t="str">
            <v>00 -00-00-00-</v>
          </cell>
          <cell r="O5795" t="str">
            <v>SIN CUENTA ASIGNADA</v>
          </cell>
        </row>
        <row r="5796">
          <cell r="J5796" t="str">
            <v>00 -00-00-00-</v>
          </cell>
          <cell r="L5796" t="str">
            <v>00 -00-00-00-</v>
          </cell>
          <cell r="O5796" t="str">
            <v>SIN CUENTA ASIGNADA</v>
          </cell>
        </row>
        <row r="5797">
          <cell r="J5797" t="str">
            <v>00 -00-00-00-</v>
          </cell>
          <cell r="L5797" t="str">
            <v>00 -00-00-00-</v>
          </cell>
          <cell r="O5797" t="str">
            <v>SIN CUENTA ASIGNADA</v>
          </cell>
        </row>
        <row r="5798">
          <cell r="J5798" t="str">
            <v>00 -00-00-00-</v>
          </cell>
          <cell r="L5798" t="str">
            <v>00 -00-00-00-</v>
          </cell>
          <cell r="O5798" t="str">
            <v>SIN CUENTA ASIGNADA</v>
          </cell>
        </row>
        <row r="5799">
          <cell r="J5799" t="str">
            <v>00 -00-00-00-</v>
          </cell>
          <cell r="L5799" t="str">
            <v>00 -00-00-00-</v>
          </cell>
          <cell r="O5799" t="str">
            <v>SIN CUENTA ASIGNADA</v>
          </cell>
        </row>
        <row r="5800">
          <cell r="J5800" t="str">
            <v>00 -00-00-00-</v>
          </cell>
          <cell r="L5800" t="str">
            <v>00 -00-00-00-</v>
          </cell>
          <cell r="O5800" t="str">
            <v>SIN CUENTA ASIGNADA</v>
          </cell>
        </row>
        <row r="5801">
          <cell r="J5801" t="str">
            <v>00 -00-00-00-</v>
          </cell>
          <cell r="L5801" t="str">
            <v>00 -00-00-00-</v>
          </cell>
          <cell r="O5801" t="str">
            <v>SIN CUENTA ASIGNADA</v>
          </cell>
        </row>
        <row r="5802">
          <cell r="J5802" t="str">
            <v>00 -00-00-00-</v>
          </cell>
          <cell r="L5802" t="str">
            <v>00 -00-00-00-</v>
          </cell>
          <cell r="O5802" t="str">
            <v>SIN CUENTA ASIGNADA</v>
          </cell>
        </row>
        <row r="5803">
          <cell r="J5803" t="str">
            <v>00 -00-00-00-</v>
          </cell>
          <cell r="L5803" t="str">
            <v>00 -00-00-00-</v>
          </cell>
          <cell r="O5803" t="str">
            <v>SIN CUENTA ASIGNADA</v>
          </cell>
        </row>
        <row r="5804">
          <cell r="J5804" t="str">
            <v>00 -00-00-00-</v>
          </cell>
          <cell r="L5804" t="str">
            <v>00 -00-00-00-</v>
          </cell>
          <cell r="O5804" t="str">
            <v>SIN CUENTA ASIGNADA</v>
          </cell>
        </row>
        <row r="5805">
          <cell r="J5805" t="str">
            <v>00 -00-00-00-</v>
          </cell>
          <cell r="L5805" t="str">
            <v>00 -00-00-00-</v>
          </cell>
          <cell r="O5805" t="str">
            <v>SIN CUENTA ASIGNADA</v>
          </cell>
        </row>
        <row r="5806">
          <cell r="J5806" t="str">
            <v>00 -00-00-00-</v>
          </cell>
          <cell r="L5806" t="str">
            <v>00 -00-00-00-</v>
          </cell>
          <cell r="O5806" t="str">
            <v>SIN CUENTA ASIGNADA</v>
          </cell>
        </row>
        <row r="5807">
          <cell r="J5807" t="str">
            <v>00 -00-00-00-</v>
          </cell>
          <cell r="L5807" t="str">
            <v>00 -00-00-00-</v>
          </cell>
          <cell r="O5807" t="str">
            <v>SIN CUENTA ASIGNADA</v>
          </cell>
        </row>
        <row r="5808">
          <cell r="J5808" t="str">
            <v>00 -00-00-00-</v>
          </cell>
          <cell r="L5808" t="str">
            <v>00 -00-00-00-</v>
          </cell>
          <cell r="O5808" t="str">
            <v>SIN CUENTA ASIGNADA</v>
          </cell>
        </row>
        <row r="5809">
          <cell r="J5809" t="str">
            <v>00 -00-00-00-</v>
          </cell>
          <cell r="L5809" t="str">
            <v>00 -00-00-00-</v>
          </cell>
          <cell r="O5809" t="str">
            <v>SIN CUENTA ASIGNADA</v>
          </cell>
        </row>
        <row r="5810">
          <cell r="J5810" t="str">
            <v>00 -00-00-00-</v>
          </cell>
          <cell r="L5810" t="str">
            <v>00 -00-00-00-</v>
          </cell>
          <cell r="O5810" t="str">
            <v>SIN CUENTA ASIGNADA</v>
          </cell>
        </row>
        <row r="5811">
          <cell r="J5811" t="str">
            <v>00 -00-00-00-</v>
          </cell>
          <cell r="L5811" t="str">
            <v>00 -00-00-00-</v>
          </cell>
          <cell r="O5811" t="str">
            <v>SIN CUENTA ASIGNADA</v>
          </cell>
        </row>
        <row r="5812">
          <cell r="J5812" t="str">
            <v>00 -00-00-00-</v>
          </cell>
          <cell r="L5812" t="str">
            <v>00 -00-00-00-</v>
          </cell>
          <cell r="O5812" t="str">
            <v>SIN CUENTA ASIGNADA</v>
          </cell>
        </row>
        <row r="5813">
          <cell r="J5813" t="str">
            <v>00 -00-00-00-</v>
          </cell>
          <cell r="L5813" t="str">
            <v>00 -00-00-00-</v>
          </cell>
          <cell r="O5813" t="str">
            <v>SIN CUENTA ASIGNADA</v>
          </cell>
        </row>
        <row r="5814">
          <cell r="J5814" t="str">
            <v>00 -00-00-00-</v>
          </cell>
          <cell r="L5814" t="str">
            <v>00 -00-00-00-</v>
          </cell>
          <cell r="O5814" t="str">
            <v>SIN CUENTA ASIGNADA</v>
          </cell>
        </row>
        <row r="5815">
          <cell r="J5815" t="str">
            <v>00 -00-00-00-</v>
          </cell>
          <cell r="L5815" t="str">
            <v>00 -00-00-00-</v>
          </cell>
          <cell r="O5815" t="str">
            <v>SIN CUENTA ASIGNADA</v>
          </cell>
        </row>
        <row r="5816">
          <cell r="J5816" t="str">
            <v>00 -00-00-00-</v>
          </cell>
          <cell r="L5816" t="str">
            <v>00 -00-00-00-</v>
          </cell>
          <cell r="O5816" t="str">
            <v>SIN CUENTA ASIGNADA</v>
          </cell>
        </row>
        <row r="5817">
          <cell r="J5817" t="str">
            <v>00 -00-00-00-</v>
          </cell>
          <cell r="L5817" t="str">
            <v>00 -00-00-00-</v>
          </cell>
          <cell r="O5817" t="str">
            <v>SIN CUENTA ASIGNADA</v>
          </cell>
        </row>
        <row r="5818">
          <cell r="J5818" t="str">
            <v>00 -00-00-00-</v>
          </cell>
          <cell r="L5818" t="str">
            <v>00 -00-00-00-</v>
          </cell>
          <cell r="O5818" t="str">
            <v>SIN CUENTA ASIGNADA</v>
          </cell>
        </row>
        <row r="5819">
          <cell r="J5819" t="str">
            <v>00 -00-00-00-</v>
          </cell>
          <cell r="L5819" t="str">
            <v>00 -00-00-00-</v>
          </cell>
          <cell r="O5819" t="str">
            <v>SIN CUENTA ASIGNADA</v>
          </cell>
        </row>
        <row r="5820">
          <cell r="J5820" t="str">
            <v>00 -00-00-00-</v>
          </cell>
          <cell r="L5820" t="str">
            <v>00 -00-00-00-</v>
          </cell>
          <cell r="O5820" t="str">
            <v>SIN CUENTA ASIGNADA</v>
          </cell>
        </row>
        <row r="5821">
          <cell r="J5821" t="str">
            <v>00 -00-00-00-</v>
          </cell>
          <cell r="L5821" t="str">
            <v>00 -00-00-00-</v>
          </cell>
          <cell r="O5821" t="str">
            <v>SIN CUENTA ASIGNADA</v>
          </cell>
        </row>
        <row r="5822">
          <cell r="J5822" t="str">
            <v>00 -00-00-00-</v>
          </cell>
          <cell r="L5822" t="str">
            <v>00 -00-00-00-</v>
          </cell>
          <cell r="O5822" t="str">
            <v>SIN CUENTA ASIGNADA</v>
          </cell>
        </row>
        <row r="5823">
          <cell r="J5823" t="str">
            <v>00 -00-00-00-</v>
          </cell>
          <cell r="L5823" t="str">
            <v>00 -00-00-00-</v>
          </cell>
          <cell r="O5823" t="str">
            <v>SIN CUENTA ASIGNADA</v>
          </cell>
        </row>
        <row r="5824">
          <cell r="J5824" t="str">
            <v>00 -00-00-00-</v>
          </cell>
          <cell r="L5824" t="str">
            <v>00 -00-00-00-</v>
          </cell>
          <cell r="O5824" t="str">
            <v>SIN CUENTA ASIGNADA</v>
          </cell>
        </row>
        <row r="5825">
          <cell r="J5825" t="str">
            <v>00 -00-00-00-</v>
          </cell>
          <cell r="L5825" t="str">
            <v>00 -00-00-00-</v>
          </cell>
          <cell r="O5825" t="str">
            <v>SIN CUENTA ASIGNADA</v>
          </cell>
        </row>
        <row r="5826">
          <cell r="J5826" t="str">
            <v>00 -00-00-00-</v>
          </cell>
          <cell r="L5826" t="str">
            <v>00 -00-00-00-</v>
          </cell>
          <cell r="O5826" t="str">
            <v>SIN CUENTA ASIGNADA</v>
          </cell>
        </row>
        <row r="5827">
          <cell r="J5827" t="str">
            <v>00 -00-00-00-</v>
          </cell>
          <cell r="L5827" t="str">
            <v>00 -00-00-00-</v>
          </cell>
          <cell r="O5827" t="str">
            <v>SIN CUENTA ASIGNADA</v>
          </cell>
        </row>
        <row r="5828">
          <cell r="J5828" t="str">
            <v>00 -00-00-00-</v>
          </cell>
          <cell r="L5828" t="str">
            <v>00 -00-00-00-</v>
          </cell>
          <cell r="O5828" t="str">
            <v>SIN CUENTA ASIGNADA</v>
          </cell>
        </row>
        <row r="5829">
          <cell r="J5829" t="str">
            <v>00 -00-00-00-</v>
          </cell>
          <cell r="L5829" t="str">
            <v>00 -00-00-00-</v>
          </cell>
          <cell r="O5829" t="str">
            <v>SIN CUENTA ASIGNADA</v>
          </cell>
        </row>
        <row r="5830">
          <cell r="J5830" t="str">
            <v>00 -00-00-00-</v>
          </cell>
          <cell r="L5830" t="str">
            <v>00 -00-00-00-</v>
          </cell>
          <cell r="O5830" t="str">
            <v>SIN CUENTA ASIGNADA</v>
          </cell>
        </row>
        <row r="5831">
          <cell r="J5831" t="str">
            <v>00 -00-00-00-</v>
          </cell>
          <cell r="L5831" t="str">
            <v>00 -00-00-00-</v>
          </cell>
          <cell r="O5831" t="str">
            <v>SIN CUENTA ASIGNADA</v>
          </cell>
        </row>
        <row r="5832">
          <cell r="J5832" t="str">
            <v>00 -00-00-00-</v>
          </cell>
          <cell r="L5832" t="str">
            <v>00 -00-00-00-</v>
          </cell>
          <cell r="O5832" t="str">
            <v>SIN CUENTA ASIGNADA</v>
          </cell>
        </row>
        <row r="5833">
          <cell r="J5833" t="str">
            <v>00 -00-00-00-</v>
          </cell>
          <cell r="L5833" t="str">
            <v>00 -00-00-00-</v>
          </cell>
          <cell r="O5833" t="str">
            <v>SIN CUENTA ASIGNADA</v>
          </cell>
        </row>
        <row r="5834">
          <cell r="J5834" t="str">
            <v>00 -00-00-00-</v>
          </cell>
          <cell r="L5834" t="str">
            <v>00 -00-00-00-</v>
          </cell>
          <cell r="O5834" t="str">
            <v>SIN CUENTA ASIGNADA</v>
          </cell>
        </row>
        <row r="5835">
          <cell r="J5835" t="str">
            <v>00 -00-00-00-</v>
          </cell>
          <cell r="L5835" t="str">
            <v>00 -00-00-00-</v>
          </cell>
          <cell r="O5835" t="str">
            <v>SIN CUENTA ASIGNADA</v>
          </cell>
        </row>
        <row r="5836">
          <cell r="J5836" t="str">
            <v>00 -00-00-00-</v>
          </cell>
          <cell r="L5836" t="str">
            <v>00 -00-00-00-</v>
          </cell>
          <cell r="O5836" t="str">
            <v>SIN CUENTA ASIGNADA</v>
          </cell>
        </row>
        <row r="5837">
          <cell r="J5837" t="str">
            <v>00 -00-00-00-</v>
          </cell>
          <cell r="L5837" t="str">
            <v>00 -00-00-00-</v>
          </cell>
          <cell r="O5837" t="str">
            <v>SIN CUENTA ASIGNADA</v>
          </cell>
        </row>
        <row r="5838">
          <cell r="J5838" t="str">
            <v>00 -00-00-00-</v>
          </cell>
          <cell r="L5838" t="str">
            <v>00 -00-00-00-</v>
          </cell>
          <cell r="O5838" t="str">
            <v>SIN CUENTA ASIGNADA</v>
          </cell>
        </row>
        <row r="5839">
          <cell r="J5839" t="str">
            <v>00 -00-00-00-</v>
          </cell>
          <cell r="L5839" t="str">
            <v>00 -00-00-00-</v>
          </cell>
          <cell r="O5839" t="str">
            <v>SIN CUENTA ASIGNADA</v>
          </cell>
        </row>
        <row r="5840">
          <cell r="J5840" t="str">
            <v>00 -00-00-00-</v>
          </cell>
          <cell r="L5840" t="str">
            <v>00 -00-00-00-</v>
          </cell>
          <cell r="O5840" t="str">
            <v>SIN CUENTA ASIGNADA</v>
          </cell>
        </row>
        <row r="5841">
          <cell r="J5841" t="str">
            <v>00 -00-00-00-</v>
          </cell>
          <cell r="L5841" t="str">
            <v>00 -00-00-00-</v>
          </cell>
          <cell r="O5841" t="str">
            <v>SIN CUENTA ASIGNADA</v>
          </cell>
        </row>
        <row r="5842">
          <cell r="J5842" t="str">
            <v>00 -00-00-00-</v>
          </cell>
          <cell r="L5842" t="str">
            <v>00 -00-00-00-</v>
          </cell>
          <cell r="O5842" t="str">
            <v>SIN CUENTA ASIGNADA</v>
          </cell>
        </row>
        <row r="5843">
          <cell r="J5843" t="str">
            <v>00 -00-00-00-</v>
          </cell>
          <cell r="L5843" t="str">
            <v>00 -00-00-00-</v>
          </cell>
          <cell r="O5843" t="str">
            <v>SIN CUENTA ASIGNADA</v>
          </cell>
        </row>
        <row r="5844">
          <cell r="J5844" t="str">
            <v>00 -00-00-00-</v>
          </cell>
          <cell r="L5844" t="str">
            <v>00 -00-00-00-</v>
          </cell>
          <cell r="O5844" t="str">
            <v>SIN CUENTA ASIGNADA</v>
          </cell>
        </row>
        <row r="5845">
          <cell r="J5845" t="str">
            <v>00 -00-00-00-</v>
          </cell>
          <cell r="L5845" t="str">
            <v>00 -00-00-00-</v>
          </cell>
          <cell r="O5845" t="str">
            <v>SIN CUENTA ASIGNADA</v>
          </cell>
        </row>
        <row r="5846">
          <cell r="J5846" t="str">
            <v>00 -00-00-00-</v>
          </cell>
          <cell r="L5846" t="str">
            <v>00 -00-00-00-</v>
          </cell>
          <cell r="O5846" t="str">
            <v>SIN CUENTA ASIGNADA</v>
          </cell>
        </row>
        <row r="5847">
          <cell r="J5847" t="str">
            <v>00 -00-00-00-</v>
          </cell>
          <cell r="L5847" t="str">
            <v>00 -00-00-00-</v>
          </cell>
          <cell r="O5847" t="str">
            <v>SIN CUENTA ASIGNADA</v>
          </cell>
        </row>
        <row r="5848">
          <cell r="J5848" t="str">
            <v>00 -00-00-00-</v>
          </cell>
          <cell r="L5848" t="str">
            <v>00 -00-00-00-</v>
          </cell>
          <cell r="O5848" t="str">
            <v>SIN CUENTA ASIGNADA</v>
          </cell>
        </row>
        <row r="5849">
          <cell r="J5849" t="str">
            <v>00 -00-00-00-</v>
          </cell>
          <cell r="L5849" t="str">
            <v>00 -00-00-00-</v>
          </cell>
          <cell r="O5849" t="str">
            <v>SIN CUENTA ASIGNADA</v>
          </cell>
        </row>
        <row r="5850">
          <cell r="J5850" t="str">
            <v>00 -00-00-00-</v>
          </cell>
          <cell r="L5850" t="str">
            <v>00 -00-00-00-</v>
          </cell>
          <cell r="O5850" t="str">
            <v>SIN CUENTA ASIGNADA</v>
          </cell>
        </row>
        <row r="5851">
          <cell r="J5851" t="str">
            <v>00 -00-00-00-</v>
          </cell>
          <cell r="L5851" t="str">
            <v>00 -00-00-00-</v>
          </cell>
          <cell r="O5851" t="str">
            <v>SIN CUENTA ASIGNADA</v>
          </cell>
        </row>
        <row r="5852">
          <cell r="J5852" t="str">
            <v>00 -00-00-00-</v>
          </cell>
          <cell r="L5852" t="str">
            <v>00 -00-00-00-</v>
          </cell>
          <cell r="O5852" t="str">
            <v>SIN CUENTA ASIGNADA</v>
          </cell>
        </row>
        <row r="5853">
          <cell r="J5853" t="str">
            <v>00 -00-00-00-</v>
          </cell>
          <cell r="L5853" t="str">
            <v>00 -00-00-00-</v>
          </cell>
          <cell r="O5853" t="str">
            <v>SIN CUENTA ASIGNADA</v>
          </cell>
        </row>
        <row r="5854">
          <cell r="J5854" t="str">
            <v>00 -00-00-00-</v>
          </cell>
          <cell r="L5854" t="str">
            <v>00 -00-00-00-</v>
          </cell>
          <cell r="O5854" t="str">
            <v>SIN CUENTA ASIGNADA</v>
          </cell>
        </row>
        <row r="5855">
          <cell r="J5855" t="str">
            <v>00 -00-00-00-</v>
          </cell>
          <cell r="L5855" t="str">
            <v>00 -00-00-00-</v>
          </cell>
          <cell r="O5855" t="str">
            <v>SIN CUENTA ASIGNADA</v>
          </cell>
        </row>
        <row r="5856">
          <cell r="J5856" t="str">
            <v>00 -00-00-00-</v>
          </cell>
          <cell r="L5856" t="str">
            <v>00 -00-00-00-</v>
          </cell>
          <cell r="O5856" t="str">
            <v>SIN CUENTA ASIGNADA</v>
          </cell>
        </row>
        <row r="5857">
          <cell r="J5857" t="str">
            <v>00 -00-00-00-</v>
          </cell>
          <cell r="L5857" t="str">
            <v>00 -00-00-00-</v>
          </cell>
          <cell r="O5857" t="str">
            <v>SIN CUENTA ASIGNADA</v>
          </cell>
        </row>
        <row r="5858">
          <cell r="J5858" t="str">
            <v>00 -00-00-00-</v>
          </cell>
          <cell r="L5858" t="str">
            <v>00 -00-00-00-</v>
          </cell>
          <cell r="O5858" t="str">
            <v>SIN CUENTA ASIGNADA</v>
          </cell>
        </row>
        <row r="5859">
          <cell r="J5859" t="str">
            <v>00 -00-00-00-</v>
          </cell>
          <cell r="L5859" t="str">
            <v>00 -00-00-00-</v>
          </cell>
          <cell r="O5859" t="str">
            <v>SIN CUENTA ASIGNADA</v>
          </cell>
        </row>
        <row r="5860">
          <cell r="J5860" t="str">
            <v>00 -00-00-00-</v>
          </cell>
          <cell r="L5860" t="str">
            <v>00 -00-00-00-</v>
          </cell>
          <cell r="O5860" t="str">
            <v>SIN CUENTA ASIGNADA</v>
          </cell>
        </row>
        <row r="5861">
          <cell r="J5861" t="str">
            <v>00 -00-00-00-</v>
          </cell>
          <cell r="L5861" t="str">
            <v>00 -00-00-00-</v>
          </cell>
          <cell r="O5861" t="str">
            <v>SIN CUENTA ASIGNADA</v>
          </cell>
        </row>
        <row r="5862">
          <cell r="J5862" t="str">
            <v>00 -00-00-00-</v>
          </cell>
          <cell r="L5862" t="str">
            <v>00 -00-00-00-</v>
          </cell>
          <cell r="O5862" t="str">
            <v>SIN CUENTA ASIGNADA</v>
          </cell>
        </row>
        <row r="5863">
          <cell r="J5863" t="str">
            <v>00 -00-00-00-</v>
          </cell>
          <cell r="L5863" t="str">
            <v>00 -00-00-00-</v>
          </cell>
          <cell r="O5863" t="str">
            <v>SIN CUENTA ASIGNADA</v>
          </cell>
        </row>
        <row r="5864">
          <cell r="J5864" t="str">
            <v>00 -00-00-00-</v>
          </cell>
          <cell r="L5864" t="str">
            <v>00 -00-00-00-</v>
          </cell>
          <cell r="O5864" t="str">
            <v>SIN CUENTA ASIGNADA</v>
          </cell>
        </row>
        <row r="5865">
          <cell r="J5865" t="str">
            <v>00 -00-00-00-</v>
          </cell>
          <cell r="L5865" t="str">
            <v>00 -00-00-00-</v>
          </cell>
          <cell r="O5865" t="str">
            <v>SIN CUENTA ASIGNADA</v>
          </cell>
        </row>
        <row r="5866">
          <cell r="J5866" t="str">
            <v>00 -00-00-00-</v>
          </cell>
          <cell r="L5866" t="str">
            <v>00 -00-00-00-</v>
          </cell>
          <cell r="O5866" t="str">
            <v>SIN CUENTA ASIGNADA</v>
          </cell>
        </row>
        <row r="5867">
          <cell r="J5867" t="str">
            <v>00 -00-00-00-</v>
          </cell>
          <cell r="L5867" t="str">
            <v>00 -00-00-00-</v>
          </cell>
          <cell r="O5867" t="str">
            <v>SIN CUENTA ASIGNADA</v>
          </cell>
        </row>
        <row r="5868">
          <cell r="J5868" t="str">
            <v>00 -00-00-00-</v>
          </cell>
          <cell r="L5868" t="str">
            <v>00 -00-00-00-</v>
          </cell>
          <cell r="O5868" t="str">
            <v>SIN CUENTA ASIGNADA</v>
          </cell>
        </row>
        <row r="5869">
          <cell r="J5869" t="str">
            <v>00 -00-00-00-</v>
          </cell>
          <cell r="L5869" t="str">
            <v>00 -00-00-00-</v>
          </cell>
          <cell r="O5869" t="str">
            <v>SIN CUENTA ASIGNADA</v>
          </cell>
        </row>
        <row r="5870">
          <cell r="J5870" t="str">
            <v>00 -00-00-00-</v>
          </cell>
          <cell r="L5870" t="str">
            <v>00 -00-00-00-</v>
          </cell>
          <cell r="O5870" t="str">
            <v>SIN CUENTA ASIGNADA</v>
          </cell>
        </row>
        <row r="5871">
          <cell r="J5871" t="str">
            <v>00 -00-00-00-</v>
          </cell>
          <cell r="L5871" t="str">
            <v>00 -00-00-00-</v>
          </cell>
          <cell r="O5871" t="str">
            <v>SIN CUENTA ASIGNADA</v>
          </cell>
        </row>
        <row r="5872">
          <cell r="J5872" t="str">
            <v>00 -00-00-00-</v>
          </cell>
          <cell r="L5872" t="str">
            <v>00 -00-00-00-</v>
          </cell>
          <cell r="O5872" t="str">
            <v>SIN CUENTA ASIGNADA</v>
          </cell>
        </row>
        <row r="5873">
          <cell r="J5873" t="str">
            <v>00 -00-00-00-</v>
          </cell>
          <cell r="L5873" t="str">
            <v>00 -00-00-00-</v>
          </cell>
          <cell r="O5873" t="str">
            <v>SIN CUENTA ASIGNADA</v>
          </cell>
        </row>
        <row r="5874">
          <cell r="J5874" t="str">
            <v>00 -00-00-00-</v>
          </cell>
          <cell r="L5874" t="str">
            <v>00 -00-00-00-</v>
          </cell>
          <cell r="O5874" t="str">
            <v>SIN CUENTA ASIGNADA</v>
          </cell>
        </row>
        <row r="5875">
          <cell r="J5875" t="str">
            <v>00 -00-00-00-</v>
          </cell>
          <cell r="L5875" t="str">
            <v>00 -00-00-00-</v>
          </cell>
          <cell r="O5875" t="str">
            <v>SIN CUENTA ASIGNADA</v>
          </cell>
        </row>
        <row r="5876">
          <cell r="J5876" t="str">
            <v>00 -00-00-00-</v>
          </cell>
          <cell r="L5876" t="str">
            <v>00 -00-00-00-</v>
          </cell>
          <cell r="O5876" t="str">
            <v>SIN CUENTA ASIGNADA</v>
          </cell>
        </row>
        <row r="5877">
          <cell r="J5877" t="str">
            <v>00 -00-00-00-</v>
          </cell>
          <cell r="L5877" t="str">
            <v>00 -00-00-00-</v>
          </cell>
          <cell r="O5877" t="str">
            <v>SIN CUENTA ASIGNADA</v>
          </cell>
        </row>
        <row r="5878">
          <cell r="J5878" t="str">
            <v>00 -00-00-00-</v>
          </cell>
          <cell r="L5878" t="str">
            <v>00 -00-00-00-</v>
          </cell>
          <cell r="O5878" t="str">
            <v>SIN CUENTA ASIGNADA</v>
          </cell>
        </row>
        <row r="5879">
          <cell r="J5879" t="str">
            <v>00 -00-00-00-</v>
          </cell>
          <cell r="L5879" t="str">
            <v>00 -00-00-00-</v>
          </cell>
          <cell r="O5879" t="str">
            <v>SIN CUENTA ASIGNADA</v>
          </cell>
        </row>
        <row r="5880">
          <cell r="J5880" t="str">
            <v>00 -00-00-00-</v>
          </cell>
          <cell r="L5880" t="str">
            <v>00 -00-00-00-</v>
          </cell>
          <cell r="O5880" t="str">
            <v>SIN CUENTA ASIGNADA</v>
          </cell>
        </row>
        <row r="5881">
          <cell r="J5881" t="str">
            <v>00 -00-00-00-</v>
          </cell>
          <cell r="L5881" t="str">
            <v>00 -00-00-00-</v>
          </cell>
          <cell r="O5881" t="str">
            <v>SIN CUENTA ASIGNADA</v>
          </cell>
        </row>
        <row r="5882">
          <cell r="J5882" t="str">
            <v>00 -00-00-00-</v>
          </cell>
          <cell r="L5882" t="str">
            <v>00 -00-00-00-</v>
          </cell>
          <cell r="O5882" t="str">
            <v>SIN CUENTA ASIGNADA</v>
          </cell>
        </row>
        <row r="5883">
          <cell r="J5883" t="str">
            <v>00 -00-00-00-</v>
          </cell>
          <cell r="L5883" t="str">
            <v>00 -00-00-00-</v>
          </cell>
          <cell r="O5883" t="str">
            <v>SIN CUENTA ASIGNADA</v>
          </cell>
        </row>
        <row r="5884">
          <cell r="J5884" t="str">
            <v>00 -00-00-00-</v>
          </cell>
          <cell r="L5884" t="str">
            <v>00 -00-00-00-</v>
          </cell>
          <cell r="O5884" t="str">
            <v>SIN CUENTA ASIGNADA</v>
          </cell>
        </row>
        <row r="5885">
          <cell r="J5885" t="str">
            <v>00 -00-00-00-</v>
          </cell>
          <cell r="L5885" t="str">
            <v>00 -00-00-00-</v>
          </cell>
          <cell r="O5885" t="str">
            <v>SIN CUENTA ASIGNADA</v>
          </cell>
        </row>
        <row r="5886">
          <cell r="J5886" t="str">
            <v>00 -00-00-00-</v>
          </cell>
          <cell r="L5886" t="str">
            <v>00 -00-00-00-</v>
          </cell>
          <cell r="O5886" t="str">
            <v>SIN CUENTA ASIGNADA</v>
          </cell>
        </row>
        <row r="5887">
          <cell r="J5887" t="str">
            <v>00 -00-00-00-</v>
          </cell>
          <cell r="L5887" t="str">
            <v>00 -00-00-00-</v>
          </cell>
          <cell r="O5887" t="str">
            <v>SIN CUENTA ASIGNADA</v>
          </cell>
        </row>
        <row r="5888">
          <cell r="J5888" t="str">
            <v>00 -00-00-00-</v>
          </cell>
          <cell r="L5888" t="str">
            <v>00 -00-00-00-</v>
          </cell>
          <cell r="O5888" t="str">
            <v>SIN CUENTA ASIGNADA</v>
          </cell>
        </row>
        <row r="5889">
          <cell r="J5889" t="str">
            <v>00 -00-00-00-</v>
          </cell>
          <cell r="L5889" t="str">
            <v>00 -00-00-00-</v>
          </cell>
          <cell r="O5889" t="str">
            <v>SIN CUENTA ASIGNADA</v>
          </cell>
        </row>
        <row r="5890">
          <cell r="J5890" t="str">
            <v>00 -00-00-00-</v>
          </cell>
          <cell r="L5890" t="str">
            <v>00 -00-00-00-</v>
          </cell>
          <cell r="O5890" t="str">
            <v>SIN CUENTA ASIGNADA</v>
          </cell>
        </row>
        <row r="5891">
          <cell r="J5891" t="str">
            <v>00 -00-00-00-</v>
          </cell>
          <cell r="L5891" t="str">
            <v>00 -00-00-00-</v>
          </cell>
          <cell r="O5891" t="str">
            <v>SIN CUENTA ASIGNADA</v>
          </cell>
        </row>
        <row r="5892">
          <cell r="J5892" t="str">
            <v>00 -00-00-00-</v>
          </cell>
          <cell r="L5892" t="str">
            <v>00 -00-00-00-</v>
          </cell>
          <cell r="O5892" t="str">
            <v>SIN CUENTA ASIGNADA</v>
          </cell>
        </row>
        <row r="5893">
          <cell r="J5893" t="str">
            <v>00 -00-00-00-</v>
          </cell>
          <cell r="L5893" t="str">
            <v>00 -00-00-00-</v>
          </cell>
          <cell r="O5893" t="str">
            <v>SIN CUENTA ASIGNADA</v>
          </cell>
        </row>
        <row r="5894">
          <cell r="J5894" t="str">
            <v>00 -00-00-00-</v>
          </cell>
          <cell r="L5894" t="str">
            <v>00 -00-00-00-</v>
          </cell>
          <cell r="O5894" t="str">
            <v>SIN CUENTA ASIGNADA</v>
          </cell>
        </row>
        <row r="5895">
          <cell r="J5895" t="str">
            <v>00 -00-00-00-</v>
          </cell>
          <cell r="L5895" t="str">
            <v>00 -00-00-00-</v>
          </cell>
          <cell r="O5895" t="str">
            <v>SIN CUENTA ASIGNADA</v>
          </cell>
        </row>
        <row r="5896">
          <cell r="J5896" t="str">
            <v>00 -00-00-00-</v>
          </cell>
          <cell r="L5896" t="str">
            <v>00 -00-00-00-</v>
          </cell>
          <cell r="O5896" t="str">
            <v>SIN CUENTA ASIGNADA</v>
          </cell>
        </row>
        <row r="5897">
          <cell r="J5897" t="str">
            <v>00 -00-00-00-</v>
          </cell>
          <cell r="L5897" t="str">
            <v>00 -00-00-00-</v>
          </cell>
          <cell r="O5897" t="str">
            <v>SIN CUENTA ASIGNADA</v>
          </cell>
        </row>
        <row r="5898">
          <cell r="J5898" t="str">
            <v>00 -00-00-00-</v>
          </cell>
          <cell r="L5898" t="str">
            <v>00 -00-00-00-</v>
          </cell>
          <cell r="O5898" t="str">
            <v>SIN CUENTA ASIGNADA</v>
          </cell>
        </row>
        <row r="5899">
          <cell r="J5899" t="str">
            <v>00 -00-00-00-</v>
          </cell>
          <cell r="L5899" t="str">
            <v>00 -00-00-00-</v>
          </cell>
          <cell r="O5899" t="str">
            <v>SIN CUENTA ASIGNADA</v>
          </cell>
        </row>
        <row r="5900">
          <cell r="J5900" t="str">
            <v>00 -00-00-00-</v>
          </cell>
          <cell r="L5900" t="str">
            <v>00 -00-00-00-</v>
          </cell>
          <cell r="O5900" t="str">
            <v>SIN CUENTA ASIGNADA</v>
          </cell>
        </row>
        <row r="5901">
          <cell r="J5901" t="str">
            <v>00 -00-00-00-</v>
          </cell>
          <cell r="L5901" t="str">
            <v>00 -00-00-00-</v>
          </cell>
          <cell r="O5901" t="str">
            <v>SIN CUENTA ASIGNADA</v>
          </cell>
        </row>
        <row r="5902">
          <cell r="J5902" t="str">
            <v>00 -00-00-00-</v>
          </cell>
          <cell r="L5902" t="str">
            <v>00 -00-00-00-</v>
          </cell>
          <cell r="O5902" t="str">
            <v>SIN CUENTA ASIGNADA</v>
          </cell>
        </row>
        <row r="5903">
          <cell r="J5903" t="str">
            <v>00 -00-00-00-</v>
          </cell>
          <cell r="L5903" t="str">
            <v>00 -00-00-00-</v>
          </cell>
          <cell r="O5903" t="str">
            <v>SIN CUENTA ASIGNADA</v>
          </cell>
        </row>
        <row r="5904">
          <cell r="J5904" t="str">
            <v>00 -00-00-00-</v>
          </cell>
          <cell r="L5904" t="str">
            <v>00 -00-00-00-</v>
          </cell>
          <cell r="O5904" t="str">
            <v>SIN CUENTA ASIGNADA</v>
          </cell>
        </row>
        <row r="5905">
          <cell r="J5905" t="str">
            <v>00 -00-00-00-</v>
          </cell>
          <cell r="L5905" t="str">
            <v>00 -00-00-00-</v>
          </cell>
          <cell r="O5905" t="str">
            <v>SIN CUENTA ASIGNADA</v>
          </cell>
        </row>
        <row r="5906">
          <cell r="J5906" t="str">
            <v>00 -00-00-00-</v>
          </cell>
          <cell r="L5906" t="str">
            <v>00 -00-00-00-</v>
          </cell>
          <cell r="O5906" t="str">
            <v>SIN CUENTA ASIGNADA</v>
          </cell>
        </row>
        <row r="5907">
          <cell r="J5907" t="str">
            <v>00 -00-00-00-</v>
          </cell>
          <cell r="L5907" t="str">
            <v>00 -00-00-00-</v>
          </cell>
          <cell r="O5907" t="str">
            <v>SIN CUENTA ASIGNADA</v>
          </cell>
        </row>
        <row r="5908">
          <cell r="J5908" t="str">
            <v>00 -00-00-00-</v>
          </cell>
          <cell r="L5908" t="str">
            <v>00 -00-00-00-</v>
          </cell>
          <cell r="O5908" t="str">
            <v>SIN CUENTA ASIGNADA</v>
          </cell>
        </row>
        <row r="5909">
          <cell r="J5909" t="str">
            <v>00 -00-00-00-</v>
          </cell>
          <cell r="L5909" t="str">
            <v>00 -00-00-00-</v>
          </cell>
          <cell r="O5909" t="str">
            <v>SIN CUENTA ASIGNADA</v>
          </cell>
        </row>
        <row r="5910">
          <cell r="J5910" t="str">
            <v>00 -00-00-00-</v>
          </cell>
          <cell r="L5910" t="str">
            <v>00 -00-00-00-</v>
          </cell>
          <cell r="O5910" t="str">
            <v>SIN CUENTA ASIGNADA</v>
          </cell>
        </row>
        <row r="5911">
          <cell r="J5911" t="str">
            <v>00 -00-00-00-</v>
          </cell>
          <cell r="L5911" t="str">
            <v>00 -00-00-00-</v>
          </cell>
          <cell r="O5911" t="str">
            <v>SIN CUENTA ASIGNADA</v>
          </cell>
        </row>
        <row r="5912">
          <cell r="J5912" t="str">
            <v>00 -00-00-00-</v>
          </cell>
          <cell r="L5912" t="str">
            <v>00 -00-00-00-</v>
          </cell>
          <cell r="O5912" t="str">
            <v>SIN CUENTA ASIGNADA</v>
          </cell>
        </row>
        <row r="5913">
          <cell r="J5913" t="str">
            <v>00 -00-00-00-</v>
          </cell>
          <cell r="L5913" t="str">
            <v>00 -00-00-00-</v>
          </cell>
          <cell r="O5913" t="str">
            <v>SIN CUENTA ASIGNADA</v>
          </cell>
        </row>
        <row r="5914">
          <cell r="J5914" t="str">
            <v>00 -00-00-00-</v>
          </cell>
          <cell r="L5914" t="str">
            <v>00 -00-00-00-</v>
          </cell>
          <cell r="O5914" t="str">
            <v>SIN CUENTA ASIGNADA</v>
          </cell>
        </row>
        <row r="5915">
          <cell r="J5915" t="str">
            <v>00 -00-00-00-</v>
          </cell>
          <cell r="L5915" t="str">
            <v>00 -00-00-00-</v>
          </cell>
          <cell r="O5915" t="str">
            <v>SIN CUENTA ASIGNADA</v>
          </cell>
        </row>
        <row r="5916">
          <cell r="J5916" t="str">
            <v>00 -00-00-00-</v>
          </cell>
          <cell r="L5916" t="str">
            <v>00 -00-00-00-</v>
          </cell>
          <cell r="O5916" t="str">
            <v>SIN CUENTA ASIGNADA</v>
          </cell>
        </row>
        <row r="5917">
          <cell r="J5917" t="str">
            <v>00 -00-00-00-</v>
          </cell>
          <cell r="L5917" t="str">
            <v>00 -00-00-00-</v>
          </cell>
          <cell r="O5917" t="str">
            <v>SIN CUENTA ASIGNADA</v>
          </cell>
        </row>
        <row r="5918">
          <cell r="J5918" t="str">
            <v>00 -00-00-00-</v>
          </cell>
          <cell r="L5918" t="str">
            <v>00 -00-00-00-</v>
          </cell>
          <cell r="O5918" t="str">
            <v>SIN CUENTA ASIGNADA</v>
          </cell>
        </row>
        <row r="5919">
          <cell r="J5919" t="str">
            <v>00 -00-00-00-</v>
          </cell>
          <cell r="L5919" t="str">
            <v>00 -00-00-00-</v>
          </cell>
          <cell r="O5919" t="str">
            <v>SIN CUENTA ASIGNADA</v>
          </cell>
        </row>
        <row r="5920">
          <cell r="J5920" t="str">
            <v>00 -00-00-00-</v>
          </cell>
          <cell r="L5920" t="str">
            <v>00 -00-00-00-</v>
          </cell>
          <cell r="O5920" t="str">
            <v>SIN CUENTA ASIGNADA</v>
          </cell>
        </row>
        <row r="5921">
          <cell r="J5921" t="str">
            <v>00 -00-00-00-</v>
          </cell>
          <cell r="L5921" t="str">
            <v>00 -00-00-00-</v>
          </cell>
          <cell r="O5921" t="str">
            <v>SIN CUENTA ASIGNADA</v>
          </cell>
        </row>
        <row r="5922">
          <cell r="J5922" t="str">
            <v>00 -00-00-00-</v>
          </cell>
          <cell r="L5922" t="str">
            <v>00 -00-00-00-</v>
          </cell>
          <cell r="O5922" t="str">
            <v>SIN CUENTA ASIGNADA</v>
          </cell>
        </row>
        <row r="5923">
          <cell r="J5923" t="str">
            <v>00 -00-00-00-</v>
          </cell>
          <cell r="L5923" t="str">
            <v>00 -00-00-00-</v>
          </cell>
          <cell r="O5923" t="str">
            <v>SIN CUENTA ASIGNADA</v>
          </cell>
        </row>
        <row r="5924">
          <cell r="J5924" t="str">
            <v>00 -00-00-00-</v>
          </cell>
          <cell r="L5924" t="str">
            <v>00 -00-00-00-</v>
          </cell>
          <cell r="O5924" t="str">
            <v>SIN CUENTA ASIGNADA</v>
          </cell>
        </row>
        <row r="5925">
          <cell r="J5925" t="str">
            <v>00 -00-00-00-</v>
          </cell>
          <cell r="L5925" t="str">
            <v>00 -00-00-00-</v>
          </cell>
          <cell r="O5925" t="str">
            <v>SIN CUENTA ASIGNADA</v>
          </cell>
        </row>
        <row r="5926">
          <cell r="J5926" t="str">
            <v>00 -00-00-00-</v>
          </cell>
          <cell r="L5926" t="str">
            <v>00 -00-00-00-</v>
          </cell>
          <cell r="O5926" t="str">
            <v>SIN CUENTA ASIGNADA</v>
          </cell>
        </row>
        <row r="5927">
          <cell r="J5927" t="str">
            <v>00 -00-00-00-</v>
          </cell>
          <cell r="L5927" t="str">
            <v>00 -00-00-00-</v>
          </cell>
          <cell r="O5927" t="str">
            <v>SIN CUENTA ASIGNADA</v>
          </cell>
        </row>
        <row r="5928">
          <cell r="J5928" t="str">
            <v>00 -00-00-00-</v>
          </cell>
          <cell r="L5928" t="str">
            <v>00 -00-00-00-</v>
          </cell>
          <cell r="O5928" t="str">
            <v>SIN CUENTA ASIGNADA</v>
          </cell>
        </row>
        <row r="5929">
          <cell r="J5929" t="str">
            <v>00 -00-00-00-</v>
          </cell>
          <cell r="L5929" t="str">
            <v>00 -00-00-00-</v>
          </cell>
          <cell r="O5929" t="str">
            <v>SIN CUENTA ASIGNADA</v>
          </cell>
        </row>
        <row r="5930">
          <cell r="J5930" t="str">
            <v>00 -00-00-00-</v>
          </cell>
          <cell r="L5930" t="str">
            <v>00 -00-00-00-</v>
          </cell>
          <cell r="O5930" t="str">
            <v>SIN CUENTA ASIGNADA</v>
          </cell>
        </row>
        <row r="5931">
          <cell r="J5931" t="str">
            <v>00 -00-00-00-</v>
          </cell>
          <cell r="L5931" t="str">
            <v>00 -00-00-00-</v>
          </cell>
          <cell r="O5931" t="str">
            <v>SIN CUENTA ASIGNADA</v>
          </cell>
        </row>
        <row r="5932">
          <cell r="J5932" t="str">
            <v>00 -00-00-00-</v>
          </cell>
          <cell r="L5932" t="str">
            <v>00 -00-00-00-</v>
          </cell>
          <cell r="O5932" t="str">
            <v>SIN CUENTA ASIGNADA</v>
          </cell>
        </row>
        <row r="5933">
          <cell r="J5933" t="str">
            <v>00 -00-00-00-</v>
          </cell>
          <cell r="L5933" t="str">
            <v>00 -00-00-00-</v>
          </cell>
          <cell r="O5933" t="str">
            <v>SIN CUENTA ASIGNADA</v>
          </cell>
        </row>
        <row r="5934">
          <cell r="J5934" t="str">
            <v>00 -00-00-00-</v>
          </cell>
          <cell r="L5934" t="str">
            <v>00 -00-00-00-</v>
          </cell>
          <cell r="O5934" t="str">
            <v>SIN CUENTA ASIGNADA</v>
          </cell>
        </row>
        <row r="5935">
          <cell r="J5935" t="str">
            <v>00 -00-00-00-</v>
          </cell>
          <cell r="L5935" t="str">
            <v>00 -00-00-00-</v>
          </cell>
          <cell r="O5935" t="str">
            <v>SIN CUENTA ASIGNADA</v>
          </cell>
        </row>
        <row r="5936">
          <cell r="J5936" t="str">
            <v>00 -00-00-00-</v>
          </cell>
          <cell r="L5936" t="str">
            <v>00 -00-00-00-</v>
          </cell>
          <cell r="O5936" t="str">
            <v>SIN CUENTA ASIGNADA</v>
          </cell>
        </row>
        <row r="5937">
          <cell r="J5937" t="str">
            <v>00 -00-00-00-</v>
          </cell>
          <cell r="L5937" t="str">
            <v>00 -00-00-00-</v>
          </cell>
          <cell r="O5937" t="str">
            <v>SIN CUENTA ASIGNADA</v>
          </cell>
        </row>
        <row r="5938">
          <cell r="J5938" t="str">
            <v>00 -00-00-00-</v>
          </cell>
          <cell r="L5938" t="str">
            <v>00 -00-00-00-</v>
          </cell>
          <cell r="O5938" t="str">
            <v>SIN CUENTA ASIGNADA</v>
          </cell>
        </row>
        <row r="5939">
          <cell r="J5939" t="str">
            <v>00 -00-00-00-</v>
          </cell>
          <cell r="L5939" t="str">
            <v>00 -00-00-00-</v>
          </cell>
          <cell r="O5939" t="str">
            <v>SIN CUENTA ASIGNADA</v>
          </cell>
        </row>
        <row r="5940">
          <cell r="J5940" t="str">
            <v>00 -00-00-00-</v>
          </cell>
          <cell r="L5940" t="str">
            <v>00 -00-00-00-</v>
          </cell>
          <cell r="O5940" t="str">
            <v>SIN CUENTA ASIGNADA</v>
          </cell>
        </row>
        <row r="5941">
          <cell r="J5941" t="str">
            <v>00 -00-00-00-</v>
          </cell>
          <cell r="L5941" t="str">
            <v>00 -00-00-00-</v>
          </cell>
          <cell r="O5941" t="str">
            <v>SIN CUENTA ASIGNADA</v>
          </cell>
        </row>
        <row r="5942">
          <cell r="J5942" t="str">
            <v>00 -00-00-00-</v>
          </cell>
          <cell r="L5942" t="str">
            <v>00 -00-00-00-</v>
          </cell>
          <cell r="O5942" t="str">
            <v>SIN CUENTA ASIGNADA</v>
          </cell>
        </row>
        <row r="5943">
          <cell r="J5943" t="str">
            <v>00 -00-00-00-</v>
          </cell>
          <cell r="L5943" t="str">
            <v>00 -00-00-00-</v>
          </cell>
          <cell r="O5943" t="str">
            <v>SIN CUENTA ASIGNADA</v>
          </cell>
        </row>
        <row r="5944">
          <cell r="J5944" t="str">
            <v>00 -00-00-00-</v>
          </cell>
          <cell r="L5944" t="str">
            <v>00 -00-00-00-</v>
          </cell>
          <cell r="O5944" t="str">
            <v>SIN CUENTA ASIGNADA</v>
          </cell>
        </row>
        <row r="5945">
          <cell r="J5945" t="str">
            <v>00 -00-00-00-</v>
          </cell>
          <cell r="L5945" t="str">
            <v>00 -00-00-00-</v>
          </cell>
          <cell r="O5945" t="str">
            <v>SIN CUENTA ASIGNADA</v>
          </cell>
        </row>
        <row r="5946">
          <cell r="J5946" t="str">
            <v>00 -00-00-00-</v>
          </cell>
          <cell r="L5946" t="str">
            <v>00 -00-00-00-</v>
          </cell>
          <cell r="O5946" t="str">
            <v>SIN CUENTA ASIGNADA</v>
          </cell>
        </row>
        <row r="5947">
          <cell r="J5947" t="str">
            <v>00 -00-00-00-</v>
          </cell>
          <cell r="L5947" t="str">
            <v>00 -00-00-00-</v>
          </cell>
          <cell r="O5947" t="str">
            <v>SIN CUENTA ASIGNADA</v>
          </cell>
        </row>
        <row r="5948">
          <cell r="J5948" t="str">
            <v>00 -00-00-00-</v>
          </cell>
          <cell r="L5948" t="str">
            <v>00 -00-00-00-</v>
          </cell>
          <cell r="O5948" t="str">
            <v>SIN CUENTA ASIGNADA</v>
          </cell>
        </row>
        <row r="5949">
          <cell r="J5949" t="str">
            <v>00 -00-00-00-</v>
          </cell>
          <cell r="L5949" t="str">
            <v>00 -00-00-00-</v>
          </cell>
          <cell r="O5949" t="str">
            <v>SIN CUENTA ASIGNADA</v>
          </cell>
        </row>
        <row r="5950">
          <cell r="J5950" t="str">
            <v>00 -00-00-00-</v>
          </cell>
          <cell r="L5950" t="str">
            <v>00 -00-00-00-</v>
          </cell>
          <cell r="O5950" t="str">
            <v>SIN CUENTA ASIGNADA</v>
          </cell>
        </row>
        <row r="5951">
          <cell r="J5951" t="str">
            <v>00 -00-00-00-</v>
          </cell>
          <cell r="L5951" t="str">
            <v>00 -00-00-00-</v>
          </cell>
          <cell r="O5951" t="str">
            <v>SIN CUENTA ASIGNADA</v>
          </cell>
        </row>
        <row r="5952">
          <cell r="J5952" t="str">
            <v>00 -00-00-00-</v>
          </cell>
          <cell r="L5952" t="str">
            <v>00 -00-00-00-</v>
          </cell>
          <cell r="O5952" t="str">
            <v>SIN CUENTA ASIGNADA</v>
          </cell>
        </row>
        <row r="5953">
          <cell r="J5953" t="str">
            <v>00 -00-00-00-</v>
          </cell>
          <cell r="L5953" t="str">
            <v>00 -00-00-00-</v>
          </cell>
          <cell r="O5953" t="str">
            <v>SIN CUENTA ASIGNADA</v>
          </cell>
        </row>
        <row r="5954">
          <cell r="J5954" t="str">
            <v>00 -00-00-00-</v>
          </cell>
          <cell r="L5954" t="str">
            <v>00 -00-00-00-</v>
          </cell>
          <cell r="O5954" t="str">
            <v>SIN CUENTA ASIGNADA</v>
          </cell>
        </row>
        <row r="5955">
          <cell r="J5955" t="str">
            <v>00 -00-00-00-</v>
          </cell>
          <cell r="L5955" t="str">
            <v>00 -00-00-00-</v>
          </cell>
          <cell r="O5955" t="str">
            <v>SIN CUENTA ASIGNADA</v>
          </cell>
        </row>
        <row r="5956">
          <cell r="J5956" t="str">
            <v>00 -00-00-00-</v>
          </cell>
          <cell r="L5956" t="str">
            <v>00 -00-00-00-</v>
          </cell>
          <cell r="O5956" t="str">
            <v>SIN CUENTA ASIGNADA</v>
          </cell>
        </row>
        <row r="5957">
          <cell r="J5957" t="str">
            <v>00 -00-00-00-</v>
          </cell>
          <cell r="L5957" t="str">
            <v>00 -00-00-00-</v>
          </cell>
          <cell r="O5957" t="str">
            <v>SIN CUENTA ASIGNADA</v>
          </cell>
        </row>
        <row r="5958">
          <cell r="J5958" t="str">
            <v>00 -00-00-00-</v>
          </cell>
          <cell r="L5958" t="str">
            <v>00 -00-00-00-</v>
          </cell>
          <cell r="O5958" t="str">
            <v>SIN CUENTA ASIGNADA</v>
          </cell>
        </row>
        <row r="5959">
          <cell r="J5959" t="str">
            <v>00 -00-00-00-</v>
          </cell>
          <cell r="L5959" t="str">
            <v>00 -00-00-00-</v>
          </cell>
          <cell r="O5959" t="str">
            <v>SIN CUENTA ASIGNADA</v>
          </cell>
        </row>
        <row r="5960">
          <cell r="J5960" t="str">
            <v>00 -00-00-00-</v>
          </cell>
          <cell r="L5960" t="str">
            <v>00 -00-00-00-</v>
          </cell>
          <cell r="O5960" t="str">
            <v>SIN CUENTA ASIGNADA</v>
          </cell>
        </row>
        <row r="5961">
          <cell r="J5961" t="str">
            <v>00 -00-00-00-</v>
          </cell>
          <cell r="L5961" t="str">
            <v>00 -00-00-00-</v>
          </cell>
          <cell r="O5961" t="str">
            <v>SIN CUENTA ASIGNADA</v>
          </cell>
        </row>
        <row r="5962">
          <cell r="J5962" t="str">
            <v>00 -00-00-00-</v>
          </cell>
          <cell r="L5962" t="str">
            <v>00 -00-00-00-</v>
          </cell>
          <cell r="O5962" t="str">
            <v>SIN CUENTA ASIGNADA</v>
          </cell>
        </row>
        <row r="5963">
          <cell r="J5963" t="str">
            <v>00 -00-00-00-</v>
          </cell>
          <cell r="L5963" t="str">
            <v>00 -00-00-00-</v>
          </cell>
          <cell r="O5963" t="str">
            <v>SIN CUENTA ASIGNADA</v>
          </cell>
        </row>
        <row r="5964">
          <cell r="J5964" t="str">
            <v>00 -00-00-00-</v>
          </cell>
          <cell r="L5964" t="str">
            <v>00 -00-00-00-</v>
          </cell>
          <cell r="O5964" t="str">
            <v>SIN CUENTA ASIGNADA</v>
          </cell>
        </row>
        <row r="5965">
          <cell r="J5965" t="str">
            <v>00 -00-00-00-</v>
          </cell>
          <cell r="L5965" t="str">
            <v>00 -00-00-00-</v>
          </cell>
          <cell r="O5965" t="str">
            <v>SIN CUENTA ASIGNADA</v>
          </cell>
        </row>
        <row r="5966">
          <cell r="J5966" t="str">
            <v>00 -00-00-00-</v>
          </cell>
          <cell r="L5966" t="str">
            <v>00 -00-00-00-</v>
          </cell>
          <cell r="O5966" t="str">
            <v>SIN CUENTA ASIGNADA</v>
          </cell>
        </row>
        <row r="5967">
          <cell r="J5967" t="str">
            <v>00 -00-00-00-</v>
          </cell>
          <cell r="L5967" t="str">
            <v>00 -00-00-00-</v>
          </cell>
          <cell r="O5967" t="str">
            <v>SIN CUENTA ASIGNADA</v>
          </cell>
        </row>
        <row r="5968">
          <cell r="J5968" t="str">
            <v>00 -00-00-00-</v>
          </cell>
          <cell r="L5968" t="str">
            <v>00 -00-00-00-</v>
          </cell>
          <cell r="O5968" t="str">
            <v>SIN CUENTA ASIGNADA</v>
          </cell>
        </row>
        <row r="5969">
          <cell r="J5969" t="str">
            <v>00 -00-00-00-</v>
          </cell>
          <cell r="L5969" t="str">
            <v>00 -00-00-00-</v>
          </cell>
          <cell r="O5969" t="str">
            <v>SIN CUENTA ASIGNADA</v>
          </cell>
        </row>
        <row r="5970">
          <cell r="J5970" t="str">
            <v>00 -00-00-00-</v>
          </cell>
          <cell r="L5970" t="str">
            <v>00 -00-00-00-</v>
          </cell>
          <cell r="O5970" t="str">
            <v>SIN CUENTA ASIGNADA</v>
          </cell>
        </row>
        <row r="5971">
          <cell r="J5971" t="str">
            <v>00 -00-00-00-</v>
          </cell>
          <cell r="L5971" t="str">
            <v>00 -00-00-00-</v>
          </cell>
          <cell r="O5971" t="str">
            <v>SIN CUENTA ASIGNADA</v>
          </cell>
        </row>
        <row r="5972">
          <cell r="J5972" t="str">
            <v>00 -00-00-00-</v>
          </cell>
          <cell r="L5972" t="str">
            <v>00 -00-00-00-</v>
          </cell>
          <cell r="O5972" t="str">
            <v>SIN CUENTA ASIGNADA</v>
          </cell>
        </row>
        <row r="5973">
          <cell r="J5973" t="str">
            <v>00 -00-00-00-</v>
          </cell>
          <cell r="L5973" t="str">
            <v>00 -00-00-00-</v>
          </cell>
          <cell r="O5973" t="str">
            <v>SIN CUENTA ASIGNADA</v>
          </cell>
        </row>
        <row r="5974">
          <cell r="J5974" t="str">
            <v>00 -00-00-00-</v>
          </cell>
          <cell r="L5974" t="str">
            <v>00 -00-00-00-</v>
          </cell>
          <cell r="O5974" t="str">
            <v>SIN CUENTA ASIGNADA</v>
          </cell>
        </row>
        <row r="5975">
          <cell r="J5975" t="str">
            <v>00 -00-00-00-</v>
          </cell>
          <cell r="L5975" t="str">
            <v>00 -00-00-00-</v>
          </cell>
          <cell r="O5975" t="str">
            <v>SIN CUENTA ASIGNADA</v>
          </cell>
        </row>
        <row r="5976">
          <cell r="J5976" t="str">
            <v>00 -00-00-00-</v>
          </cell>
          <cell r="L5976" t="str">
            <v>00 -00-00-00-</v>
          </cell>
          <cell r="O5976" t="str">
            <v>SIN CUENTA ASIGNADA</v>
          </cell>
        </row>
        <row r="5977">
          <cell r="J5977" t="str">
            <v>00 -00-00-00-</v>
          </cell>
          <cell r="L5977" t="str">
            <v>00 -00-00-00-</v>
          </cell>
          <cell r="O5977" t="str">
            <v>SIN CUENTA ASIGNADA</v>
          </cell>
        </row>
        <row r="5978">
          <cell r="J5978" t="str">
            <v>00 -00-00-00-</v>
          </cell>
          <cell r="L5978" t="str">
            <v>00 -00-00-00-</v>
          </cell>
          <cell r="O5978" t="str">
            <v>SIN CUENTA ASIGNADA</v>
          </cell>
        </row>
        <row r="5979">
          <cell r="J5979" t="str">
            <v>00 -00-00-00-</v>
          </cell>
          <cell r="L5979" t="str">
            <v>00 -00-00-00-</v>
          </cell>
          <cell r="O5979" t="str">
            <v>SIN CUENTA ASIGNADA</v>
          </cell>
        </row>
        <row r="5980">
          <cell r="J5980" t="str">
            <v>00 -00-00-00-</v>
          </cell>
          <cell r="L5980" t="str">
            <v>00 -00-00-00-</v>
          </cell>
          <cell r="O5980" t="str">
            <v>SIN CUENTA ASIGNADA</v>
          </cell>
        </row>
        <row r="5981">
          <cell r="J5981" t="str">
            <v>00 -00-00-00-</v>
          </cell>
          <cell r="L5981" t="str">
            <v>00 -00-00-00-</v>
          </cell>
          <cell r="O5981" t="str">
            <v>SIN CUENTA ASIGNADA</v>
          </cell>
        </row>
        <row r="5982">
          <cell r="J5982" t="str">
            <v>00 -00-00-00-</v>
          </cell>
          <cell r="L5982" t="str">
            <v>00 -00-00-00-</v>
          </cell>
          <cell r="O5982" t="str">
            <v>SIN CUENTA ASIGNADA</v>
          </cell>
        </row>
        <row r="5983">
          <cell r="J5983" t="str">
            <v>00 -00-00-00-</v>
          </cell>
          <cell r="L5983" t="str">
            <v>00 -00-00-00-</v>
          </cell>
          <cell r="O5983" t="str">
            <v>SIN CUENTA ASIGNADA</v>
          </cell>
        </row>
        <row r="5984">
          <cell r="J5984" t="str">
            <v>00 -00-00-00-</v>
          </cell>
          <cell r="L5984" t="str">
            <v>00 -00-00-00-</v>
          </cell>
          <cell r="O5984" t="str">
            <v>SIN CUENTA ASIGNADA</v>
          </cell>
        </row>
        <row r="5985">
          <cell r="J5985" t="str">
            <v>00 -00-00-00-</v>
          </cell>
          <cell r="L5985" t="str">
            <v>00 -00-00-00-</v>
          </cell>
          <cell r="O5985" t="str">
            <v>SIN CUENTA ASIGNADA</v>
          </cell>
        </row>
        <row r="5986">
          <cell r="J5986" t="str">
            <v>00 -00-00-00-</v>
          </cell>
          <cell r="L5986" t="str">
            <v>00 -00-00-00-</v>
          </cell>
          <cell r="O5986" t="str">
            <v>SIN CUENTA ASIGNADA</v>
          </cell>
        </row>
        <row r="5987">
          <cell r="J5987" t="str">
            <v>00 -00-00-00-</v>
          </cell>
          <cell r="L5987" t="str">
            <v>00 -00-00-00-</v>
          </cell>
          <cell r="O5987" t="str">
            <v>SIN CUENTA ASIGNADA</v>
          </cell>
        </row>
        <row r="5988">
          <cell r="J5988" t="str">
            <v>00 -00-00-00-</v>
          </cell>
          <cell r="L5988" t="str">
            <v>00 -00-00-00-</v>
          </cell>
          <cell r="O5988" t="str">
            <v>SIN CUENTA ASIGNADA</v>
          </cell>
        </row>
        <row r="5989">
          <cell r="J5989" t="str">
            <v>00 -00-00-00-</v>
          </cell>
          <cell r="L5989" t="str">
            <v>00 -00-00-00-</v>
          </cell>
          <cell r="O5989" t="str">
            <v>SIN CUENTA ASIGNADA</v>
          </cell>
        </row>
        <row r="5990">
          <cell r="J5990" t="str">
            <v>00 -00-00-00-</v>
          </cell>
          <cell r="L5990" t="str">
            <v>00 -00-00-00-</v>
          </cell>
          <cell r="O5990" t="str">
            <v>SIN CUENTA ASIGNADA</v>
          </cell>
        </row>
        <row r="5991">
          <cell r="J5991" t="str">
            <v>00 -00-00-00-</v>
          </cell>
          <cell r="L5991" t="str">
            <v>00 -00-00-00-</v>
          </cell>
          <cell r="O5991" t="str">
            <v>SIN CUENTA ASIGNADA</v>
          </cell>
        </row>
        <row r="5992">
          <cell r="J5992" t="str">
            <v>00 -00-00-00-</v>
          </cell>
          <cell r="L5992" t="str">
            <v>00 -00-00-00-</v>
          </cell>
          <cell r="O5992" t="str">
            <v>SIN CUENTA ASIGNADA</v>
          </cell>
        </row>
        <row r="5993">
          <cell r="J5993" t="str">
            <v>00 -00-00-00-</v>
          </cell>
          <cell r="L5993" t="str">
            <v>00 -00-00-00-</v>
          </cell>
          <cell r="O5993" t="str">
            <v>SIN CUENTA ASIGNADA</v>
          </cell>
        </row>
        <row r="5994">
          <cell r="J5994" t="str">
            <v>00 -00-00-00-</v>
          </cell>
          <cell r="L5994" t="str">
            <v>00 -00-00-00-</v>
          </cell>
          <cell r="O5994" t="str">
            <v>SIN CUENTA ASIGNADA</v>
          </cell>
        </row>
        <row r="5995">
          <cell r="J5995" t="str">
            <v>00 -00-00-00-</v>
          </cell>
          <cell r="L5995" t="str">
            <v>00 -00-00-00-</v>
          </cell>
          <cell r="O5995" t="str">
            <v>SIN CUENTA ASIGNADA</v>
          </cell>
        </row>
        <row r="5996">
          <cell r="J5996" t="str">
            <v>00 -00-00-00-</v>
          </cell>
          <cell r="L5996" t="str">
            <v>00 -00-00-00-</v>
          </cell>
          <cell r="O5996" t="str">
            <v>SIN CUENTA ASIGNADA</v>
          </cell>
        </row>
        <row r="5997">
          <cell r="J5997" t="str">
            <v>00 -00-00-00-</v>
          </cell>
          <cell r="L5997" t="str">
            <v>00 -00-00-00-</v>
          </cell>
          <cell r="O5997" t="str">
            <v>SIN CUENTA ASIGNADA</v>
          </cell>
        </row>
        <row r="5998">
          <cell r="J5998" t="str">
            <v>00 -00-00-00-</v>
          </cell>
          <cell r="L5998" t="str">
            <v>00 -00-00-00-</v>
          </cell>
          <cell r="O5998" t="str">
            <v>SIN CUENTA ASIGNADA</v>
          </cell>
        </row>
        <row r="5999">
          <cell r="J5999" t="str">
            <v>00 -00-00-00-</v>
          </cell>
          <cell r="L5999" t="str">
            <v>00 -00-00-00-</v>
          </cell>
          <cell r="O5999" t="str">
            <v>SIN CUENTA ASIGNADA</v>
          </cell>
        </row>
        <row r="6000">
          <cell r="J6000" t="str">
            <v>00 -00-00-00-</v>
          </cell>
          <cell r="L6000" t="str">
            <v>00 -00-00-00-</v>
          </cell>
          <cell r="O6000" t="str">
            <v>SIN CUENTA ASIGNADA</v>
          </cell>
        </row>
        <row r="6001">
          <cell r="J6001" t="str">
            <v>00 -00-00-00-</v>
          </cell>
          <cell r="L6001" t="str">
            <v>00 -00-00-00-</v>
          </cell>
          <cell r="O6001" t="str">
            <v>SIN CUENTA ASIGNADA</v>
          </cell>
        </row>
        <row r="6002">
          <cell r="J6002" t="str">
            <v>00 -00-00-00-</v>
          </cell>
          <cell r="L6002" t="str">
            <v>00 -00-00-00-</v>
          </cell>
          <cell r="O6002" t="str">
            <v>SIN CUENTA ASIGNADA</v>
          </cell>
        </row>
        <row r="6003">
          <cell r="J6003" t="str">
            <v>00 -00-00-00-</v>
          </cell>
          <cell r="L6003" t="str">
            <v>00 -00-00-00-</v>
          </cell>
          <cell r="O6003" t="str">
            <v>SIN CUENTA ASIGNADA</v>
          </cell>
        </row>
        <row r="6004">
          <cell r="J6004" t="str">
            <v>00 -00-00-00-</v>
          </cell>
          <cell r="L6004" t="str">
            <v>00 -00-00-00-</v>
          </cell>
          <cell r="O6004" t="str">
            <v>SIN CUENTA ASIGNADA</v>
          </cell>
        </row>
        <row r="6005">
          <cell r="J6005" t="str">
            <v>00 -00-00-00-</v>
          </cell>
          <cell r="L6005" t="str">
            <v>00 -00-00-00-</v>
          </cell>
          <cell r="O6005" t="str">
            <v>SIN CUENTA ASIGNADA</v>
          </cell>
        </row>
        <row r="6006">
          <cell r="J6006" t="str">
            <v>00 -00-00-00-</v>
          </cell>
          <cell r="L6006" t="str">
            <v>00 -00-00-00-</v>
          </cell>
          <cell r="O6006" t="str">
            <v>SIN CUENTA ASIGNADA</v>
          </cell>
        </row>
        <row r="6007">
          <cell r="J6007" t="str">
            <v>00 -00-00-00-</v>
          </cell>
          <cell r="L6007" t="str">
            <v>00 -00-00-00-</v>
          </cell>
          <cell r="O6007" t="str">
            <v>SIN CUENTA ASIGNADA</v>
          </cell>
        </row>
        <row r="6008">
          <cell r="J6008" t="str">
            <v>00 -00-00-00-</v>
          </cell>
          <cell r="L6008" t="str">
            <v>00 -00-00-00-</v>
          </cell>
          <cell r="O6008" t="str">
            <v>SIN CUENTA ASIGNADA</v>
          </cell>
        </row>
        <row r="6009">
          <cell r="J6009" t="str">
            <v>00 -00-00-00-</v>
          </cell>
          <cell r="L6009" t="str">
            <v>00 -00-00-00-</v>
          </cell>
          <cell r="O6009" t="str">
            <v>SIN CUENTA ASIGNADA</v>
          </cell>
        </row>
        <row r="6010">
          <cell r="J6010" t="str">
            <v>00 -00-00-00-</v>
          </cell>
          <cell r="L6010" t="str">
            <v>00 -00-00-00-</v>
          </cell>
          <cell r="O6010" t="str">
            <v>SIN CUENTA ASIGNADA</v>
          </cell>
        </row>
        <row r="6011">
          <cell r="J6011" t="str">
            <v>00 -00-00-00-</v>
          </cell>
          <cell r="L6011" t="str">
            <v>00 -00-00-00-</v>
          </cell>
          <cell r="O6011" t="str">
            <v>SIN CUENTA ASIGNADA</v>
          </cell>
        </row>
        <row r="6012">
          <cell r="J6012" t="str">
            <v>00 -00-00-00-</v>
          </cell>
          <cell r="L6012" t="str">
            <v>00 -00-00-00-</v>
          </cell>
          <cell r="O6012" t="str">
            <v>SIN CUENTA ASIGNADA</v>
          </cell>
        </row>
        <row r="6013">
          <cell r="J6013" t="str">
            <v>00 -00-00-00-</v>
          </cell>
          <cell r="L6013" t="str">
            <v>00 -00-00-00-</v>
          </cell>
          <cell r="O6013" t="str">
            <v>SIN CUENTA ASIGNADA</v>
          </cell>
        </row>
        <row r="6014">
          <cell r="J6014" t="str">
            <v>00 -00-00-00-</v>
          </cell>
          <cell r="L6014" t="str">
            <v>00 -00-00-00-</v>
          </cell>
          <cell r="O6014" t="str">
            <v>SIN CUENTA ASIGNADA</v>
          </cell>
        </row>
        <row r="6015">
          <cell r="J6015" t="str">
            <v>00 -00-00-00-</v>
          </cell>
          <cell r="L6015" t="str">
            <v>00 -00-00-00-</v>
          </cell>
          <cell r="O6015" t="str">
            <v>SIN CUENTA ASIGNADA</v>
          </cell>
        </row>
        <row r="6016">
          <cell r="J6016" t="str">
            <v>00 -00-00-00-</v>
          </cell>
          <cell r="L6016" t="str">
            <v>00 -00-00-00-</v>
          </cell>
          <cell r="O6016" t="str">
            <v>SIN CUENTA ASIGNADA</v>
          </cell>
        </row>
        <row r="6017">
          <cell r="J6017" t="str">
            <v>00 -00-00-00-</v>
          </cell>
          <cell r="L6017" t="str">
            <v>00 -00-00-00-</v>
          </cell>
          <cell r="O6017" t="str">
            <v>SIN CUENTA ASIGNADA</v>
          </cell>
        </row>
        <row r="6018">
          <cell r="J6018" t="str">
            <v>00 -00-00-00-</v>
          </cell>
          <cell r="L6018" t="str">
            <v>00 -00-00-00-</v>
          </cell>
          <cell r="O6018" t="str">
            <v>SIN CUENTA ASIGNADA</v>
          </cell>
        </row>
        <row r="6019">
          <cell r="J6019" t="str">
            <v>00 -00-00-00-</v>
          </cell>
          <cell r="L6019" t="str">
            <v>00 -00-00-00-</v>
          </cell>
          <cell r="O6019" t="str">
            <v>SIN CUENTA ASIGNADA</v>
          </cell>
        </row>
        <row r="6020">
          <cell r="J6020" t="str">
            <v>00 -00-00-00-</v>
          </cell>
          <cell r="L6020" t="str">
            <v>00 -00-00-00-</v>
          </cell>
          <cell r="O6020" t="str">
            <v>SIN CUENTA ASIGNADA</v>
          </cell>
        </row>
        <row r="6021">
          <cell r="J6021" t="str">
            <v>00 -00-00-00-</v>
          </cell>
          <cell r="L6021" t="str">
            <v>00 -00-00-00-</v>
          </cell>
          <cell r="O6021" t="str">
            <v>SIN CUENTA ASIGNADA</v>
          </cell>
        </row>
        <row r="6022">
          <cell r="J6022" t="str">
            <v>00 -00-00-00-</v>
          </cell>
          <cell r="L6022" t="str">
            <v>00 -00-00-00-</v>
          </cell>
          <cell r="O6022" t="str">
            <v>SIN CUENTA ASIGNADA</v>
          </cell>
        </row>
        <row r="6023">
          <cell r="J6023" t="str">
            <v>00 -00-00-00-</v>
          </cell>
          <cell r="L6023" t="str">
            <v>00 -00-00-00-</v>
          </cell>
          <cell r="O6023" t="str">
            <v>SIN CUENTA ASIGNADA</v>
          </cell>
        </row>
        <row r="6024">
          <cell r="J6024" t="str">
            <v>00 -00-00-00-</v>
          </cell>
          <cell r="L6024" t="str">
            <v>00 -00-00-00-</v>
          </cell>
          <cell r="O6024" t="str">
            <v>SIN CUENTA ASIGNADA</v>
          </cell>
        </row>
        <row r="6025">
          <cell r="J6025" t="str">
            <v>00 -00-00-00-</v>
          </cell>
          <cell r="L6025" t="str">
            <v>00 -00-00-00-</v>
          </cell>
          <cell r="O6025" t="str">
            <v>SIN CUENTA ASIGNADA</v>
          </cell>
        </row>
        <row r="6026">
          <cell r="J6026" t="str">
            <v>00 -00-00-00-</v>
          </cell>
          <cell r="L6026" t="str">
            <v>00 -00-00-00-</v>
          </cell>
          <cell r="O6026" t="str">
            <v>SIN CUENTA ASIGNADA</v>
          </cell>
        </row>
        <row r="6027">
          <cell r="J6027" t="str">
            <v>00 -00-00-00-</v>
          </cell>
          <cell r="L6027" t="str">
            <v>00 -00-00-00-</v>
          </cell>
          <cell r="O6027" t="str">
            <v>SIN CUENTA ASIGNADA</v>
          </cell>
        </row>
        <row r="6028">
          <cell r="J6028" t="str">
            <v>00 -00-00-00-</v>
          </cell>
          <cell r="L6028" t="str">
            <v>00 -00-00-00-</v>
          </cell>
          <cell r="O6028" t="str">
            <v>SIN CUENTA ASIGNADA</v>
          </cell>
        </row>
        <row r="6029">
          <cell r="J6029" t="str">
            <v>00 -00-00-00-</v>
          </cell>
          <cell r="L6029" t="str">
            <v>00 -00-00-00-</v>
          </cell>
          <cell r="O6029" t="str">
            <v>SIN CUENTA ASIGNADA</v>
          </cell>
        </row>
        <row r="6030">
          <cell r="J6030" t="str">
            <v>00 -00-00-00-</v>
          </cell>
          <cell r="L6030" t="str">
            <v>00 -00-00-00-</v>
          </cell>
          <cell r="O6030" t="str">
            <v>SIN CUENTA ASIGNADA</v>
          </cell>
        </row>
        <row r="6031">
          <cell r="J6031" t="str">
            <v>00 -00-00-00-</v>
          </cell>
          <cell r="L6031" t="str">
            <v>00 -00-00-00-</v>
          </cell>
          <cell r="O6031" t="str">
            <v>SIN CUENTA ASIGNADA</v>
          </cell>
        </row>
        <row r="6032">
          <cell r="J6032" t="str">
            <v>00 -00-00-00-</v>
          </cell>
          <cell r="L6032" t="str">
            <v>00 -00-00-00-</v>
          </cell>
          <cell r="O6032" t="str">
            <v>SIN CUENTA ASIGNADA</v>
          </cell>
        </row>
        <row r="6033">
          <cell r="J6033" t="str">
            <v>00 -00-00-00-</v>
          </cell>
          <cell r="L6033" t="str">
            <v>00 -00-00-00-</v>
          </cell>
          <cell r="O6033" t="str">
            <v>SIN CUENTA ASIGNADA</v>
          </cell>
        </row>
        <row r="6034">
          <cell r="J6034" t="str">
            <v>00 -00-00-00-</v>
          </cell>
          <cell r="L6034" t="str">
            <v>00 -00-00-00-</v>
          </cell>
          <cell r="O6034" t="str">
            <v>SIN CUENTA ASIGNADA</v>
          </cell>
        </row>
        <row r="6035">
          <cell r="J6035" t="str">
            <v>00 -00-00-00-</v>
          </cell>
          <cell r="L6035" t="str">
            <v>00 -00-00-00-</v>
          </cell>
          <cell r="O6035" t="str">
            <v>SIN CUENTA ASIGNADA</v>
          </cell>
        </row>
        <row r="6036">
          <cell r="J6036" t="str">
            <v>00 -00-00-00-</v>
          </cell>
          <cell r="L6036" t="str">
            <v>00 -00-00-00-</v>
          </cell>
          <cell r="O6036" t="str">
            <v>SIN CUENTA ASIGNADA</v>
          </cell>
        </row>
        <row r="6037">
          <cell r="J6037" t="str">
            <v>00 -00-00-00-</v>
          </cell>
          <cell r="L6037" t="str">
            <v>00 -00-00-00-</v>
          </cell>
          <cell r="O6037" t="str">
            <v>SIN CUENTA ASIGNADA</v>
          </cell>
        </row>
        <row r="6038">
          <cell r="J6038" t="str">
            <v>00 -00-00-00-</v>
          </cell>
          <cell r="L6038" t="str">
            <v>00 -00-00-00-</v>
          </cell>
          <cell r="O6038" t="str">
            <v>SIN CUENTA ASIGNADA</v>
          </cell>
        </row>
        <row r="6039">
          <cell r="J6039" t="str">
            <v>00 -00-00-00-</v>
          </cell>
          <cell r="L6039" t="str">
            <v>00 -00-00-00-</v>
          </cell>
          <cell r="O6039" t="str">
            <v>SIN CUENTA ASIGNADA</v>
          </cell>
        </row>
        <row r="6040">
          <cell r="J6040" t="str">
            <v>00 -00-00-00-</v>
          </cell>
          <cell r="L6040" t="str">
            <v>00 -00-00-00-</v>
          </cell>
          <cell r="O6040" t="str">
            <v>SIN CUENTA ASIGNADA</v>
          </cell>
        </row>
        <row r="6041">
          <cell r="J6041" t="str">
            <v>00 -00-00-00-</v>
          </cell>
          <cell r="L6041" t="str">
            <v>00 -00-00-00-</v>
          </cell>
          <cell r="O6041" t="str">
            <v>SIN CUENTA ASIGNADA</v>
          </cell>
        </row>
        <row r="6042">
          <cell r="J6042" t="str">
            <v>00 -00-00-00-</v>
          </cell>
          <cell r="L6042" t="str">
            <v>00 -00-00-00-</v>
          </cell>
          <cell r="O6042" t="str">
            <v>SIN CUENTA ASIGNADA</v>
          </cell>
        </row>
        <row r="6043">
          <cell r="J6043" t="str">
            <v>00 -00-00-00-</v>
          </cell>
          <cell r="L6043" t="str">
            <v>00 -00-00-00-</v>
          </cell>
          <cell r="O6043" t="str">
            <v>SIN CUENTA ASIGNADA</v>
          </cell>
        </row>
        <row r="6044">
          <cell r="J6044" t="str">
            <v>00 -00-00-00-</v>
          </cell>
          <cell r="L6044" t="str">
            <v>00 -00-00-00-</v>
          </cell>
          <cell r="O6044" t="str">
            <v>SIN CUENTA ASIGNADA</v>
          </cell>
        </row>
        <row r="6045">
          <cell r="J6045" t="str">
            <v>00 -00-00-00-</v>
          </cell>
          <cell r="L6045" t="str">
            <v>00 -00-00-00-</v>
          </cell>
          <cell r="O6045" t="str">
            <v>SIN CUENTA ASIGNADA</v>
          </cell>
        </row>
        <row r="6046">
          <cell r="J6046" t="str">
            <v>00 -00-00-00-</v>
          </cell>
          <cell r="L6046" t="str">
            <v>00 -00-00-00-</v>
          </cell>
          <cell r="O6046" t="str">
            <v>SIN CUENTA ASIGNADA</v>
          </cell>
        </row>
        <row r="6047">
          <cell r="J6047" t="str">
            <v>00 -00-00-00-</v>
          </cell>
          <cell r="L6047" t="str">
            <v>00 -00-00-00-</v>
          </cell>
          <cell r="O6047" t="str">
            <v>SIN CUENTA ASIGNADA</v>
          </cell>
        </row>
        <row r="6048">
          <cell r="J6048" t="str">
            <v>00 -00-00-00-</v>
          </cell>
          <cell r="L6048" t="str">
            <v>00 -00-00-00-</v>
          </cell>
          <cell r="O6048" t="str">
            <v>SIN CUENTA ASIGNADA</v>
          </cell>
        </row>
        <row r="6049">
          <cell r="J6049" t="str">
            <v>00 -00-00-00-</v>
          </cell>
          <cell r="L6049" t="str">
            <v>00 -00-00-00-</v>
          </cell>
          <cell r="O6049" t="str">
            <v>SIN CUENTA ASIGNADA</v>
          </cell>
        </row>
        <row r="6050">
          <cell r="J6050" t="str">
            <v>00 -00-00-00-</v>
          </cell>
          <cell r="L6050" t="str">
            <v>00 -00-00-00-</v>
          </cell>
          <cell r="O6050" t="str">
            <v>SIN CUENTA ASIGNADA</v>
          </cell>
        </row>
        <row r="6051">
          <cell r="J6051" t="str">
            <v>00 -00-00-00-</v>
          </cell>
          <cell r="L6051" t="str">
            <v>00 -00-00-00-</v>
          </cell>
          <cell r="O6051" t="str">
            <v>SIN CUENTA ASIGNADA</v>
          </cell>
        </row>
        <row r="6052">
          <cell r="J6052" t="str">
            <v>00 -00-00-00-</v>
          </cell>
          <cell r="L6052" t="str">
            <v>00 -00-00-00-</v>
          </cell>
          <cell r="O6052" t="str">
            <v>SIN CUENTA ASIGNADA</v>
          </cell>
        </row>
        <row r="6053">
          <cell r="J6053" t="str">
            <v>00 -00-00-00-</v>
          </cell>
          <cell r="L6053" t="str">
            <v>00 -00-00-00-</v>
          </cell>
          <cell r="O6053" t="str">
            <v>SIN CUENTA ASIGNADA</v>
          </cell>
        </row>
        <row r="6054">
          <cell r="J6054" t="str">
            <v>00 -00-00-00-</v>
          </cell>
          <cell r="L6054" t="str">
            <v>00 -00-00-00-</v>
          </cell>
          <cell r="O6054" t="str">
            <v>SIN CUENTA ASIGNADA</v>
          </cell>
        </row>
        <row r="6055">
          <cell r="J6055" t="str">
            <v>00 -00-00-00-</v>
          </cell>
          <cell r="L6055" t="str">
            <v>00 -00-00-00-</v>
          </cell>
          <cell r="O6055" t="str">
            <v>SIN CUENTA ASIGNADA</v>
          </cell>
        </row>
        <row r="6056">
          <cell r="J6056" t="str">
            <v>00 -00-00-00-</v>
          </cell>
          <cell r="L6056" t="str">
            <v>00 -00-00-00-</v>
          </cell>
          <cell r="O6056" t="str">
            <v>SIN CUENTA ASIGNADA</v>
          </cell>
        </row>
        <row r="6057">
          <cell r="J6057" t="str">
            <v>00 -00-00-00-</v>
          </cell>
          <cell r="L6057" t="str">
            <v>00 -00-00-00-</v>
          </cell>
          <cell r="O6057" t="str">
            <v>SIN CUENTA ASIGNADA</v>
          </cell>
        </row>
        <row r="6058">
          <cell r="J6058" t="str">
            <v>00 -00-00-00-</v>
          </cell>
          <cell r="L6058" t="str">
            <v>00 -00-00-00-</v>
          </cell>
          <cell r="O6058" t="str">
            <v>SIN CUENTA ASIGNADA</v>
          </cell>
        </row>
        <row r="6059">
          <cell r="J6059" t="str">
            <v>00 -00-00-00-</v>
          </cell>
          <cell r="L6059" t="str">
            <v>00 -00-00-00-</v>
          </cell>
          <cell r="O6059" t="str">
            <v>SIN CUENTA ASIGNADA</v>
          </cell>
        </row>
        <row r="6060">
          <cell r="J6060" t="str">
            <v>00 -00-00-00-</v>
          </cell>
          <cell r="L6060" t="str">
            <v>00 -00-00-00-</v>
          </cell>
          <cell r="O6060" t="str">
            <v>SIN CUENTA ASIGNADA</v>
          </cell>
        </row>
        <row r="6061">
          <cell r="J6061" t="str">
            <v>00 -00-00-00-</v>
          </cell>
          <cell r="L6061" t="str">
            <v>00 -00-00-00-</v>
          </cell>
          <cell r="O6061" t="str">
            <v>SIN CUENTA ASIGNADA</v>
          </cell>
        </row>
        <row r="6062">
          <cell r="J6062" t="str">
            <v>00 -00-00-00-</v>
          </cell>
          <cell r="L6062" t="str">
            <v>00 -00-00-00-</v>
          </cell>
          <cell r="O6062" t="str">
            <v>SIN CUENTA ASIGNADA</v>
          </cell>
        </row>
        <row r="6063">
          <cell r="J6063" t="str">
            <v>00 -00-00-00-</v>
          </cell>
          <cell r="L6063" t="str">
            <v>00 -00-00-00-</v>
          </cell>
          <cell r="O6063" t="str">
            <v>SIN CUENTA ASIGNADA</v>
          </cell>
        </row>
        <row r="6064">
          <cell r="J6064" t="str">
            <v>00 -00-00-00-</v>
          </cell>
          <cell r="L6064" t="str">
            <v>00 -00-00-00-</v>
          </cell>
          <cell r="O6064" t="str">
            <v>SIN CUENTA ASIGNADA</v>
          </cell>
        </row>
        <row r="6065">
          <cell r="J6065" t="str">
            <v>00 -00-00-00-</v>
          </cell>
          <cell r="L6065" t="str">
            <v>00 -00-00-00-</v>
          </cell>
          <cell r="O6065" t="str">
            <v>SIN CUENTA ASIGNADA</v>
          </cell>
        </row>
        <row r="6066">
          <cell r="J6066" t="str">
            <v>00 -00-00-00-</v>
          </cell>
          <cell r="L6066" t="str">
            <v>00 -00-00-00-</v>
          </cell>
          <cell r="O6066" t="str">
            <v>SIN CUENTA ASIGNADA</v>
          </cell>
        </row>
        <row r="6067">
          <cell r="J6067" t="str">
            <v>00 -00-00-00-</v>
          </cell>
          <cell r="L6067" t="str">
            <v>00 -00-00-00-</v>
          </cell>
          <cell r="O6067" t="str">
            <v>SIN CUENTA ASIGNADA</v>
          </cell>
        </row>
        <row r="6068">
          <cell r="J6068" t="str">
            <v>00 -00-00-00-</v>
          </cell>
          <cell r="L6068" t="str">
            <v>00 -00-00-00-</v>
          </cell>
          <cell r="O6068" t="str">
            <v>SIN CUENTA ASIGNADA</v>
          </cell>
        </row>
        <row r="6069">
          <cell r="J6069" t="str">
            <v>00 -00-00-00-</v>
          </cell>
          <cell r="L6069" t="str">
            <v>00 -00-00-00-</v>
          </cell>
          <cell r="O6069" t="str">
            <v>SIN CUENTA ASIGNADA</v>
          </cell>
        </row>
        <row r="6070">
          <cell r="J6070" t="str">
            <v>00 -00-00-00-</v>
          </cell>
          <cell r="L6070" t="str">
            <v>00 -00-00-00-</v>
          </cell>
          <cell r="O6070" t="str">
            <v>SIN CUENTA ASIGNADA</v>
          </cell>
        </row>
        <row r="6071">
          <cell r="J6071" t="str">
            <v>00 -00-00-00-</v>
          </cell>
          <cell r="L6071" t="str">
            <v>00 -00-00-00-</v>
          </cell>
          <cell r="O6071" t="str">
            <v>SIN CUENTA ASIGNADA</v>
          </cell>
        </row>
        <row r="6072">
          <cell r="J6072" t="str">
            <v>00 -00-00-00-</v>
          </cell>
          <cell r="L6072" t="str">
            <v>00 -00-00-00-</v>
          </cell>
          <cell r="O6072" t="str">
            <v>SIN CUENTA ASIGNADA</v>
          </cell>
        </row>
        <row r="6073">
          <cell r="J6073" t="str">
            <v>00 -00-00-00-</v>
          </cell>
          <cell r="L6073" t="str">
            <v>00 -00-00-00-</v>
          </cell>
          <cell r="O6073" t="str">
            <v>SIN CUENTA ASIGNADA</v>
          </cell>
        </row>
        <row r="6074">
          <cell r="J6074" t="str">
            <v>00 -00-00-00-</v>
          </cell>
          <cell r="L6074" t="str">
            <v>00 -00-00-00-</v>
          </cell>
          <cell r="O6074" t="str">
            <v>SIN CUENTA ASIGNADA</v>
          </cell>
        </row>
        <row r="6075">
          <cell r="J6075" t="str">
            <v>00 -00-00-00-</v>
          </cell>
          <cell r="L6075" t="str">
            <v>00 -00-00-00-</v>
          </cell>
          <cell r="O6075" t="str">
            <v>SIN CUENTA ASIGNADA</v>
          </cell>
        </row>
        <row r="6076">
          <cell r="J6076" t="str">
            <v>00 -00-00-00-</v>
          </cell>
          <cell r="L6076" t="str">
            <v>00 -00-00-00-</v>
          </cell>
          <cell r="O6076" t="str">
            <v>SIN CUENTA ASIGNADA</v>
          </cell>
        </row>
        <row r="6077">
          <cell r="J6077" t="str">
            <v>00 -00-00-00-</v>
          </cell>
          <cell r="L6077" t="str">
            <v>00 -00-00-00-</v>
          </cell>
          <cell r="O6077" t="str">
            <v>SIN CUENTA ASIGNADA</v>
          </cell>
        </row>
        <row r="6078">
          <cell r="J6078" t="str">
            <v>00 -00-00-00-</v>
          </cell>
          <cell r="L6078" t="str">
            <v>00 -00-00-00-</v>
          </cell>
          <cell r="O6078" t="str">
            <v>SIN CUENTA ASIGNADA</v>
          </cell>
        </row>
        <row r="6079">
          <cell r="J6079" t="str">
            <v>00 -00-00-00-</v>
          </cell>
          <cell r="L6079" t="str">
            <v>00 -00-00-00-</v>
          </cell>
          <cell r="O6079" t="str">
            <v>SIN CUENTA ASIGNADA</v>
          </cell>
        </row>
        <row r="6080">
          <cell r="J6080" t="str">
            <v>00 -00-00-00-</v>
          </cell>
          <cell r="L6080" t="str">
            <v>00 -00-00-00-</v>
          </cell>
          <cell r="O6080" t="str">
            <v>SIN CUENTA ASIGNADA</v>
          </cell>
        </row>
        <row r="6081">
          <cell r="J6081" t="str">
            <v>00 -00-00-00-</v>
          </cell>
          <cell r="L6081" t="str">
            <v>00 -00-00-00-</v>
          </cell>
          <cell r="O6081" t="str">
            <v>SIN CUENTA ASIGNADA</v>
          </cell>
        </row>
        <row r="6082">
          <cell r="J6082" t="str">
            <v>00 -00-00-00-</v>
          </cell>
          <cell r="L6082" t="str">
            <v>00 -00-00-00-</v>
          </cell>
          <cell r="O6082" t="str">
            <v>SIN CUENTA ASIGNADA</v>
          </cell>
        </row>
        <row r="6083">
          <cell r="J6083" t="str">
            <v>00 -00-00-00-</v>
          </cell>
          <cell r="L6083" t="str">
            <v>00 -00-00-00-</v>
          </cell>
          <cell r="O6083" t="str">
            <v>SIN CUENTA ASIGNADA</v>
          </cell>
        </row>
        <row r="6084">
          <cell r="J6084" t="str">
            <v>00 -00-00-00-</v>
          </cell>
          <cell r="L6084" t="str">
            <v>00 -00-00-00-</v>
          </cell>
          <cell r="O6084" t="str">
            <v>SIN CUENTA ASIGNADA</v>
          </cell>
        </row>
        <row r="6085">
          <cell r="J6085" t="str">
            <v>00 -00-00-00-</v>
          </cell>
          <cell r="L6085" t="str">
            <v>00 -00-00-00-</v>
          </cell>
          <cell r="O6085" t="str">
            <v>SIN CUENTA ASIGNADA</v>
          </cell>
        </row>
        <row r="6086">
          <cell r="J6086" t="str">
            <v>00 -00-00-00-</v>
          </cell>
          <cell r="L6086" t="str">
            <v>00 -00-00-00-</v>
          </cell>
          <cell r="O6086" t="str">
            <v>SIN CUENTA ASIGNADA</v>
          </cell>
        </row>
        <row r="6087">
          <cell r="J6087" t="str">
            <v>00 -00-00-00-</v>
          </cell>
          <cell r="L6087" t="str">
            <v>00 -00-00-00-</v>
          </cell>
          <cell r="O6087" t="str">
            <v>SIN CUENTA ASIGNADA</v>
          </cell>
        </row>
        <row r="6088">
          <cell r="J6088" t="str">
            <v>00 -00-00-00-</v>
          </cell>
          <cell r="L6088" t="str">
            <v>00 -00-00-00-</v>
          </cell>
          <cell r="O6088" t="str">
            <v>SIN CUENTA ASIGNADA</v>
          </cell>
        </row>
        <row r="6089">
          <cell r="J6089" t="str">
            <v>00 -00-00-00-</v>
          </cell>
          <cell r="L6089" t="str">
            <v>00 -00-00-00-</v>
          </cell>
          <cell r="O6089" t="str">
            <v>SIN CUENTA ASIGNADA</v>
          </cell>
        </row>
        <row r="6090">
          <cell r="J6090" t="str">
            <v>00 -00-00-00-</v>
          </cell>
          <cell r="L6090" t="str">
            <v>00 -00-00-00-</v>
          </cell>
          <cell r="O6090" t="str">
            <v>SIN CUENTA ASIGNADA</v>
          </cell>
        </row>
        <row r="6091">
          <cell r="J6091" t="str">
            <v>00 -00-00-00-</v>
          </cell>
          <cell r="L6091" t="str">
            <v>00 -00-00-00-</v>
          </cell>
          <cell r="O6091" t="str">
            <v>SIN CUENTA ASIGNADA</v>
          </cell>
        </row>
        <row r="6092">
          <cell r="J6092" t="str">
            <v>00 -00-00-00-</v>
          </cell>
          <cell r="L6092" t="str">
            <v>00 -00-00-00-</v>
          </cell>
          <cell r="O6092" t="str">
            <v>SIN CUENTA ASIGNADA</v>
          </cell>
        </row>
        <row r="6093">
          <cell r="J6093" t="str">
            <v>00 -00-00-00-</v>
          </cell>
          <cell r="L6093" t="str">
            <v>00 -00-00-00-</v>
          </cell>
          <cell r="O6093" t="str">
            <v>SIN CUENTA ASIGNADA</v>
          </cell>
        </row>
        <row r="6094">
          <cell r="J6094" t="str">
            <v>00 -00-00-00-</v>
          </cell>
          <cell r="L6094" t="str">
            <v>00 -00-00-00-</v>
          </cell>
          <cell r="O6094" t="str">
            <v>SIN CUENTA ASIGNADA</v>
          </cell>
        </row>
        <row r="6095">
          <cell r="J6095" t="str">
            <v>00 -00-00-00-</v>
          </cell>
          <cell r="L6095" t="str">
            <v>00 -00-00-00-</v>
          </cell>
          <cell r="O6095" t="str">
            <v>SIN CUENTA ASIGNADA</v>
          </cell>
        </row>
        <row r="6096">
          <cell r="J6096" t="str">
            <v>00 -00-00-00-</v>
          </cell>
          <cell r="L6096" t="str">
            <v>00 -00-00-00-</v>
          </cell>
          <cell r="O6096" t="str">
            <v>SIN CUENTA ASIGNADA</v>
          </cell>
        </row>
        <row r="6097">
          <cell r="J6097" t="str">
            <v>00 -00-00-00-</v>
          </cell>
          <cell r="L6097" t="str">
            <v>00 -00-00-00-</v>
          </cell>
          <cell r="O6097" t="str">
            <v>SIN CUENTA ASIGNADA</v>
          </cell>
        </row>
        <row r="6098">
          <cell r="J6098" t="str">
            <v>00 -00-00-00-</v>
          </cell>
          <cell r="L6098" t="str">
            <v>00 -00-00-00-</v>
          </cell>
          <cell r="O6098" t="str">
            <v>SIN CUENTA ASIGNADA</v>
          </cell>
        </row>
        <row r="6099">
          <cell r="J6099" t="str">
            <v>00 -00-00-00-</v>
          </cell>
          <cell r="L6099" t="str">
            <v>00 -00-00-00-</v>
          </cell>
          <cell r="O6099" t="str">
            <v>SIN CUENTA ASIGNADA</v>
          </cell>
        </row>
        <row r="6100">
          <cell r="J6100" t="str">
            <v>00 -00-00-00-</v>
          </cell>
          <cell r="L6100" t="str">
            <v>00 -00-00-00-</v>
          </cell>
          <cell r="O6100" t="str">
            <v>SIN CUENTA ASIGNADA</v>
          </cell>
        </row>
        <row r="6101">
          <cell r="J6101" t="str">
            <v>00 -00-00-00-</v>
          </cell>
          <cell r="L6101" t="str">
            <v>00 -00-00-00-</v>
          </cell>
          <cell r="O6101" t="str">
            <v>SIN CUENTA ASIGNADA</v>
          </cell>
        </row>
        <row r="6102">
          <cell r="J6102" t="str">
            <v>00 -00-00-00-</v>
          </cell>
          <cell r="L6102" t="str">
            <v>00 -00-00-00-</v>
          </cell>
          <cell r="O6102" t="str">
            <v>SIN CUENTA ASIGNADA</v>
          </cell>
        </row>
        <row r="6103">
          <cell r="J6103" t="str">
            <v>00 -00-00-00-</v>
          </cell>
          <cell r="L6103" t="str">
            <v>00 -00-00-00-</v>
          </cell>
          <cell r="O6103" t="str">
            <v>SIN CUENTA ASIGNADA</v>
          </cell>
        </row>
        <row r="6104">
          <cell r="J6104" t="str">
            <v>00 -00-00-00-</v>
          </cell>
          <cell r="L6104" t="str">
            <v>00 -00-00-00-</v>
          </cell>
          <cell r="O6104" t="str">
            <v>SIN CUENTA ASIGNADA</v>
          </cell>
        </row>
        <row r="6105">
          <cell r="J6105" t="str">
            <v>00 -00-00-00-</v>
          </cell>
          <cell r="L6105" t="str">
            <v>00 -00-00-00-</v>
          </cell>
          <cell r="O6105" t="str">
            <v>SIN CUENTA ASIGNADA</v>
          </cell>
        </row>
        <row r="6106">
          <cell r="J6106" t="str">
            <v>00 -00-00-00-</v>
          </cell>
          <cell r="L6106" t="str">
            <v>00 -00-00-00-</v>
          </cell>
          <cell r="O6106" t="str">
            <v>SIN CUENTA ASIGNADA</v>
          </cell>
        </row>
        <row r="6107">
          <cell r="J6107" t="str">
            <v>00 -00-00-00-</v>
          </cell>
          <cell r="L6107" t="str">
            <v>00 -00-00-00-</v>
          </cell>
          <cell r="O6107" t="str">
            <v>SIN CUENTA ASIGNADA</v>
          </cell>
        </row>
        <row r="6108">
          <cell r="J6108" t="str">
            <v>00 -00-00-00-</v>
          </cell>
          <cell r="L6108" t="str">
            <v>00 -00-00-00-</v>
          </cell>
          <cell r="O6108" t="str">
            <v>SIN CUENTA ASIGNADA</v>
          </cell>
        </row>
        <row r="6109">
          <cell r="J6109" t="str">
            <v>00 -00-00-00-</v>
          </cell>
          <cell r="L6109" t="str">
            <v>00 -00-00-00-</v>
          </cell>
          <cell r="O6109" t="str">
            <v>SIN CUENTA ASIGNADA</v>
          </cell>
        </row>
        <row r="6110">
          <cell r="J6110" t="str">
            <v>00 -00-00-00-</v>
          </cell>
          <cell r="L6110" t="str">
            <v>00 -00-00-00-</v>
          </cell>
          <cell r="O6110" t="str">
            <v>SIN CUENTA ASIGNADA</v>
          </cell>
        </row>
        <row r="6111">
          <cell r="J6111" t="str">
            <v>00 -00-00-00-</v>
          </cell>
          <cell r="L6111" t="str">
            <v>00 -00-00-00-</v>
          </cell>
          <cell r="O6111" t="str">
            <v>SIN CUENTA ASIGNADA</v>
          </cell>
        </row>
        <row r="6112">
          <cell r="J6112" t="str">
            <v>00 -00-00-00-</v>
          </cell>
          <cell r="L6112" t="str">
            <v>00 -00-00-00-</v>
          </cell>
          <cell r="O6112" t="str">
            <v>SIN CUENTA ASIGNADA</v>
          </cell>
        </row>
        <row r="6113">
          <cell r="J6113" t="str">
            <v>00 -00-00-00-</v>
          </cell>
          <cell r="L6113" t="str">
            <v>00 -00-00-00-</v>
          </cell>
          <cell r="O6113" t="str">
            <v>SIN CUENTA ASIGNADA</v>
          </cell>
        </row>
        <row r="6114">
          <cell r="J6114" t="str">
            <v>00 -00-00-00-</v>
          </cell>
          <cell r="L6114" t="str">
            <v>00 -00-00-00-</v>
          </cell>
          <cell r="O6114" t="str">
            <v>SIN CUENTA ASIGNADA</v>
          </cell>
        </row>
        <row r="6115">
          <cell r="J6115" t="str">
            <v>00 -00-00-00-</v>
          </cell>
          <cell r="L6115" t="str">
            <v>00 -00-00-00-</v>
          </cell>
          <cell r="O6115" t="str">
            <v>SIN CUENTA ASIGNADA</v>
          </cell>
        </row>
        <row r="6116">
          <cell r="J6116" t="str">
            <v>00 -00-00-00-</v>
          </cell>
          <cell r="L6116" t="str">
            <v>00 -00-00-00-</v>
          </cell>
          <cell r="O6116" t="str">
            <v>SIN CUENTA ASIGNADA</v>
          </cell>
        </row>
        <row r="6117">
          <cell r="J6117" t="str">
            <v>00 -00-00-00-</v>
          </cell>
          <cell r="L6117" t="str">
            <v>00 -00-00-00-</v>
          </cell>
          <cell r="O6117" t="str">
            <v>SIN CUENTA ASIGNADA</v>
          </cell>
        </row>
        <row r="6118">
          <cell r="J6118" t="str">
            <v>00 -00-00-00-</v>
          </cell>
          <cell r="L6118" t="str">
            <v>00 -00-00-00-</v>
          </cell>
          <cell r="O6118" t="str">
            <v>SIN CUENTA ASIGNADA</v>
          </cell>
        </row>
        <row r="6119">
          <cell r="J6119" t="str">
            <v>00 -00-00-00-</v>
          </cell>
          <cell r="L6119" t="str">
            <v>00 -00-00-00-</v>
          </cell>
          <cell r="O6119" t="str">
            <v>SIN CUENTA ASIGNADA</v>
          </cell>
        </row>
        <row r="6120">
          <cell r="J6120" t="str">
            <v>00 -00-00-00-</v>
          </cell>
          <cell r="L6120" t="str">
            <v>00 -00-00-00-</v>
          </cell>
          <cell r="O6120" t="str">
            <v>SIN CUENTA ASIGNADA</v>
          </cell>
        </row>
        <row r="6121">
          <cell r="J6121" t="str">
            <v>00 -00-00-00-</v>
          </cell>
          <cell r="L6121" t="str">
            <v>00 -00-00-00-</v>
          </cell>
          <cell r="O6121" t="str">
            <v>SIN CUENTA ASIGNADA</v>
          </cell>
        </row>
        <row r="6122">
          <cell r="J6122" t="str">
            <v>00 -00-00-00-</v>
          </cell>
          <cell r="L6122" t="str">
            <v>00 -00-00-00-</v>
          </cell>
          <cell r="O6122" t="str">
            <v>SIN CUENTA ASIGNADA</v>
          </cell>
        </row>
        <row r="6123">
          <cell r="J6123" t="str">
            <v>00 -00-00-00-</v>
          </cell>
          <cell r="L6123" t="str">
            <v>00 -00-00-00-</v>
          </cell>
          <cell r="O6123" t="str">
            <v>SIN CUENTA ASIGNADA</v>
          </cell>
        </row>
        <row r="6124">
          <cell r="J6124" t="str">
            <v>00 -00-00-00-</v>
          </cell>
          <cell r="L6124" t="str">
            <v>00 -00-00-00-</v>
          </cell>
          <cell r="O6124" t="str">
            <v>SIN CUENTA ASIGNADA</v>
          </cell>
        </row>
        <row r="6125">
          <cell r="J6125" t="str">
            <v>00 -00-00-00-</v>
          </cell>
          <cell r="L6125" t="str">
            <v>00 -00-00-00-</v>
          </cell>
          <cell r="O6125" t="str">
            <v>SIN CUENTA ASIGNADA</v>
          </cell>
        </row>
        <row r="6126">
          <cell r="J6126" t="str">
            <v>00 -00-00-00-</v>
          </cell>
          <cell r="L6126" t="str">
            <v>00 -00-00-00-</v>
          </cell>
          <cell r="O6126" t="str">
            <v>SIN CUENTA ASIGNADA</v>
          </cell>
        </row>
        <row r="6127">
          <cell r="J6127" t="str">
            <v>00 -00-00-00-</v>
          </cell>
          <cell r="L6127" t="str">
            <v>00 -00-00-00-</v>
          </cell>
          <cell r="O6127" t="str">
            <v>SIN CUENTA ASIGNADA</v>
          </cell>
        </row>
        <row r="6128">
          <cell r="J6128" t="str">
            <v>00 -00-00-00-</v>
          </cell>
          <cell r="L6128" t="str">
            <v>00 -00-00-00-</v>
          </cell>
          <cell r="O6128" t="str">
            <v>SIN CUENTA ASIGNADA</v>
          </cell>
        </row>
        <row r="6129">
          <cell r="J6129" t="str">
            <v>00 -00-00-00-</v>
          </cell>
          <cell r="L6129" t="str">
            <v>00 -00-00-00-</v>
          </cell>
          <cell r="O6129" t="str">
            <v>SIN CUENTA ASIGNADA</v>
          </cell>
        </row>
        <row r="6130">
          <cell r="J6130" t="str">
            <v>00 -00-00-00-</v>
          </cell>
          <cell r="L6130" t="str">
            <v>00 -00-00-00-</v>
          </cell>
          <cell r="O6130" t="str">
            <v>SIN CUENTA ASIGNADA</v>
          </cell>
        </row>
        <row r="6131">
          <cell r="J6131" t="str">
            <v>00 -00-00-00-</v>
          </cell>
          <cell r="L6131" t="str">
            <v>00 -00-00-00-</v>
          </cell>
          <cell r="O6131" t="str">
            <v>SIN CUENTA ASIGNADA</v>
          </cell>
        </row>
        <row r="6132">
          <cell r="J6132" t="str">
            <v>00 -00-00-00-</v>
          </cell>
          <cell r="L6132" t="str">
            <v>00 -00-00-00-</v>
          </cell>
          <cell r="O6132" t="str">
            <v>SIN CUENTA ASIGNADA</v>
          </cell>
        </row>
        <row r="6133">
          <cell r="J6133" t="str">
            <v>00 -00-00-00-</v>
          </cell>
          <cell r="L6133" t="str">
            <v>00 -00-00-00-</v>
          </cell>
          <cell r="O6133" t="str">
            <v>SIN CUENTA ASIGNADA</v>
          </cell>
        </row>
        <row r="6134">
          <cell r="J6134" t="str">
            <v>00 -00-00-00-</v>
          </cell>
          <cell r="L6134" t="str">
            <v>00 -00-00-00-</v>
          </cell>
          <cell r="O6134" t="str">
            <v>SIN CUENTA ASIGNADA</v>
          </cell>
        </row>
        <row r="6135">
          <cell r="J6135" t="str">
            <v>00 -00-00-00-</v>
          </cell>
          <cell r="L6135" t="str">
            <v>00 -00-00-00-</v>
          </cell>
          <cell r="O6135" t="str">
            <v>SIN CUENTA ASIGNADA</v>
          </cell>
        </row>
        <row r="6136">
          <cell r="J6136" t="str">
            <v>00 -00-00-00-</v>
          </cell>
          <cell r="L6136" t="str">
            <v>00 -00-00-00-</v>
          </cell>
          <cell r="O6136" t="str">
            <v>SIN CUENTA ASIGNADA</v>
          </cell>
        </row>
        <row r="6137">
          <cell r="J6137" t="str">
            <v>00 -00-00-00-</v>
          </cell>
          <cell r="L6137" t="str">
            <v>00 -00-00-00-</v>
          </cell>
          <cell r="O6137" t="str">
            <v>SIN CUENTA ASIGNADA</v>
          </cell>
        </row>
        <row r="6138">
          <cell r="J6138" t="str">
            <v>00 -00-00-00-</v>
          </cell>
          <cell r="L6138" t="str">
            <v>00 -00-00-00-</v>
          </cell>
          <cell r="O6138" t="str">
            <v>SIN CUENTA ASIGNADA</v>
          </cell>
        </row>
        <row r="6139">
          <cell r="J6139" t="str">
            <v>00 -00-00-00-</v>
          </cell>
          <cell r="L6139" t="str">
            <v>00 -00-00-00-</v>
          </cell>
          <cell r="O6139" t="str">
            <v>SIN CUENTA ASIGNADA</v>
          </cell>
        </row>
        <row r="6140">
          <cell r="J6140" t="str">
            <v>00 -00-00-00-</v>
          </cell>
          <cell r="L6140" t="str">
            <v>00 -00-00-00-</v>
          </cell>
          <cell r="O6140" t="str">
            <v>SIN CUENTA ASIGNADA</v>
          </cell>
        </row>
        <row r="6141">
          <cell r="J6141" t="str">
            <v>00 -00-00-00-</v>
          </cell>
          <cell r="L6141" t="str">
            <v>00 -00-00-00-</v>
          </cell>
          <cell r="O6141" t="str">
            <v>SIN CUENTA ASIGNADA</v>
          </cell>
        </row>
        <row r="6142">
          <cell r="J6142" t="str">
            <v>00 -00-00-00-</v>
          </cell>
          <cell r="L6142" t="str">
            <v>00 -00-00-00-</v>
          </cell>
          <cell r="O6142" t="str">
            <v>SIN CUENTA ASIGNADA</v>
          </cell>
        </row>
        <row r="6143">
          <cell r="J6143" t="str">
            <v>00 -00-00-00-</v>
          </cell>
          <cell r="L6143" t="str">
            <v>00 -00-00-00-</v>
          </cell>
          <cell r="O6143" t="str">
            <v>SIN CUENTA ASIGNADA</v>
          </cell>
        </row>
        <row r="6144">
          <cell r="J6144" t="str">
            <v>00 -00-00-00-</v>
          </cell>
          <cell r="L6144" t="str">
            <v>00 -00-00-00-</v>
          </cell>
          <cell r="O6144" t="str">
            <v>SIN CUENTA ASIGNADA</v>
          </cell>
        </row>
        <row r="6145">
          <cell r="J6145" t="str">
            <v>00 -00-00-00-</v>
          </cell>
          <cell r="L6145" t="str">
            <v>00 -00-00-00-</v>
          </cell>
          <cell r="O6145" t="str">
            <v>SIN CUENTA ASIGNADA</v>
          </cell>
        </row>
        <row r="6146">
          <cell r="J6146" t="str">
            <v>00 -00-00-00-</v>
          </cell>
          <cell r="L6146" t="str">
            <v>00 -00-00-00-</v>
          </cell>
          <cell r="O6146" t="str">
            <v>SIN CUENTA ASIGNADA</v>
          </cell>
        </row>
        <row r="6147">
          <cell r="J6147" t="str">
            <v>00 -00-00-00-</v>
          </cell>
          <cell r="L6147" t="str">
            <v>00 -00-00-00-</v>
          </cell>
          <cell r="O6147" t="str">
            <v>SIN CUENTA ASIGNADA</v>
          </cell>
        </row>
        <row r="6148">
          <cell r="J6148" t="str">
            <v>00 -00-00-00-</v>
          </cell>
          <cell r="L6148" t="str">
            <v>00 -00-00-00-</v>
          </cell>
          <cell r="O6148" t="str">
            <v>SIN CUENTA ASIGNADA</v>
          </cell>
        </row>
        <row r="6149">
          <cell r="J6149" t="str">
            <v>00 -00-00-00-</v>
          </cell>
          <cell r="L6149" t="str">
            <v>00 -00-00-00-</v>
          </cell>
          <cell r="O6149" t="str">
            <v>SIN CUENTA ASIGNADA</v>
          </cell>
        </row>
        <row r="6150">
          <cell r="J6150" t="str">
            <v>00 -00-00-00-</v>
          </cell>
          <cell r="L6150" t="str">
            <v>00 -00-00-00-</v>
          </cell>
          <cell r="O6150" t="str">
            <v>SIN CUENTA ASIGNADA</v>
          </cell>
        </row>
        <row r="6151">
          <cell r="J6151" t="str">
            <v>00 -00-00-00-</v>
          </cell>
          <cell r="L6151" t="str">
            <v>00 -00-00-00-</v>
          </cell>
          <cell r="O6151" t="str">
            <v>SIN CUENTA ASIGNADA</v>
          </cell>
        </row>
        <row r="6152">
          <cell r="J6152" t="str">
            <v>00 -00-00-00-</v>
          </cell>
          <cell r="L6152" t="str">
            <v>00 -00-00-00-</v>
          </cell>
          <cell r="O6152" t="str">
            <v>SIN CUENTA ASIGNADA</v>
          </cell>
        </row>
        <row r="6153">
          <cell r="J6153" t="str">
            <v>00 -00-00-00-</v>
          </cell>
          <cell r="L6153" t="str">
            <v>00 -00-00-00-</v>
          </cell>
          <cell r="O6153" t="str">
            <v>SIN CUENTA ASIGNADA</v>
          </cell>
        </row>
        <row r="6154">
          <cell r="J6154" t="str">
            <v>00 -00-00-00-</v>
          </cell>
          <cell r="L6154" t="str">
            <v>00 -00-00-00-</v>
          </cell>
          <cell r="O6154" t="str">
            <v>SIN CUENTA ASIGNADA</v>
          </cell>
        </row>
        <row r="6155">
          <cell r="J6155" t="str">
            <v>00 -00-00-00-</v>
          </cell>
          <cell r="L6155" t="str">
            <v>00 -00-00-00-</v>
          </cell>
          <cell r="O6155" t="str">
            <v>SIN CUENTA ASIGNADA</v>
          </cell>
        </row>
        <row r="6156">
          <cell r="J6156" t="str">
            <v>00 -00-00-00-</v>
          </cell>
          <cell r="L6156" t="str">
            <v>00 -00-00-00-</v>
          </cell>
          <cell r="O6156" t="str">
            <v>SIN CUENTA ASIGNADA</v>
          </cell>
        </row>
        <row r="6157">
          <cell r="J6157" t="str">
            <v>00 -00-00-00-</v>
          </cell>
          <cell r="L6157" t="str">
            <v>00 -00-00-00-</v>
          </cell>
          <cell r="O6157" t="str">
            <v>SIN CUENTA ASIGNADA</v>
          </cell>
        </row>
        <row r="6158">
          <cell r="J6158" t="str">
            <v>00 -00-00-00-</v>
          </cell>
          <cell r="L6158" t="str">
            <v>00 -00-00-00-</v>
          </cell>
          <cell r="O6158" t="str">
            <v>SIN CUENTA ASIGNADA</v>
          </cell>
        </row>
        <row r="6159">
          <cell r="J6159" t="str">
            <v>00 -00-00-00-</v>
          </cell>
          <cell r="L6159" t="str">
            <v>00 -00-00-00-</v>
          </cell>
          <cell r="O6159" t="str">
            <v>SIN CUENTA ASIGNADA</v>
          </cell>
        </row>
        <row r="6160">
          <cell r="J6160" t="str">
            <v>00 -00-00-00-</v>
          </cell>
          <cell r="L6160" t="str">
            <v>00 -00-00-00-</v>
          </cell>
          <cell r="O6160" t="str">
            <v>SIN CUENTA ASIGNADA</v>
          </cell>
        </row>
        <row r="6161">
          <cell r="J6161" t="str">
            <v>00 -00-00-00-</v>
          </cell>
          <cell r="L6161" t="str">
            <v>00 -00-00-00-</v>
          </cell>
          <cell r="O6161" t="str">
            <v>SIN CUENTA ASIGNADA</v>
          </cell>
        </row>
        <row r="6162">
          <cell r="J6162" t="str">
            <v>00 -00-00-00-</v>
          </cell>
          <cell r="L6162" t="str">
            <v>00 -00-00-00-</v>
          </cell>
          <cell r="O6162" t="str">
            <v>SIN CUENTA ASIGNADA</v>
          </cell>
        </row>
        <row r="6163">
          <cell r="J6163" t="str">
            <v>00 -00-00-00-</v>
          </cell>
          <cell r="L6163" t="str">
            <v>00 -00-00-00-</v>
          </cell>
          <cell r="O6163" t="str">
            <v>SIN CUENTA ASIGNADA</v>
          </cell>
        </row>
        <row r="6164">
          <cell r="J6164" t="str">
            <v>00 -00-00-00-</v>
          </cell>
          <cell r="L6164" t="str">
            <v>00 -00-00-00-</v>
          </cell>
          <cell r="O6164" t="str">
            <v>SIN CUENTA ASIGNADA</v>
          </cell>
        </row>
        <row r="6165">
          <cell r="J6165" t="str">
            <v>00 -00-00-00-</v>
          </cell>
          <cell r="L6165" t="str">
            <v>00 -00-00-00-</v>
          </cell>
          <cell r="O6165" t="str">
            <v>SIN CUENTA ASIGNADA</v>
          </cell>
        </row>
        <row r="6166">
          <cell r="J6166" t="str">
            <v>00 -00-00-00-</v>
          </cell>
          <cell r="L6166" t="str">
            <v>00 -00-00-00-</v>
          </cell>
          <cell r="O6166" t="str">
            <v>SIN CUENTA ASIGNADA</v>
          </cell>
        </row>
        <row r="6167">
          <cell r="J6167" t="str">
            <v>00 -00-00-00-</v>
          </cell>
          <cell r="L6167" t="str">
            <v>00 -00-00-00-</v>
          </cell>
          <cell r="O6167" t="str">
            <v>SIN CUENTA ASIGNADA</v>
          </cell>
        </row>
        <row r="6168">
          <cell r="J6168" t="str">
            <v>00 -00-00-00-</v>
          </cell>
          <cell r="L6168" t="str">
            <v>00 -00-00-00-</v>
          </cell>
          <cell r="O6168" t="str">
            <v>SIN CUENTA ASIGNADA</v>
          </cell>
        </row>
        <row r="6169">
          <cell r="J6169" t="str">
            <v>00 -00-00-00-</v>
          </cell>
          <cell r="L6169" t="str">
            <v>00 -00-00-00-</v>
          </cell>
          <cell r="O6169" t="str">
            <v>SIN CUENTA ASIGNADA</v>
          </cell>
        </row>
        <row r="6170">
          <cell r="J6170" t="str">
            <v>00 -00-00-00-</v>
          </cell>
          <cell r="L6170" t="str">
            <v>00 -00-00-00-</v>
          </cell>
          <cell r="O6170" t="str">
            <v>SIN CUENTA ASIGNADA</v>
          </cell>
        </row>
        <row r="6171">
          <cell r="J6171" t="str">
            <v>00 -00-00-00-</v>
          </cell>
          <cell r="L6171" t="str">
            <v>00 -00-00-00-</v>
          </cell>
          <cell r="O6171" t="str">
            <v>SIN CUENTA ASIGNADA</v>
          </cell>
        </row>
        <row r="6172">
          <cell r="J6172" t="str">
            <v>00 -00-00-00-</v>
          </cell>
          <cell r="L6172" t="str">
            <v>00 -00-00-00-</v>
          </cell>
          <cell r="O6172" t="str">
            <v>SIN CUENTA ASIGNADA</v>
          </cell>
        </row>
        <row r="6173">
          <cell r="J6173" t="str">
            <v>00 -00-00-00-</v>
          </cell>
          <cell r="L6173" t="str">
            <v>00 -00-00-00-</v>
          </cell>
          <cell r="O6173" t="str">
            <v>SIN CUENTA ASIGNADA</v>
          </cell>
        </row>
        <row r="6174">
          <cell r="J6174" t="str">
            <v>00 -00-00-00-</v>
          </cell>
          <cell r="L6174" t="str">
            <v>00 -00-00-00-</v>
          </cell>
          <cell r="O6174" t="str">
            <v>SIN CUENTA ASIGNADA</v>
          </cell>
        </row>
        <row r="6175">
          <cell r="J6175" t="str">
            <v>00 -00-00-00-</v>
          </cell>
          <cell r="L6175" t="str">
            <v>00 -00-00-00-</v>
          </cell>
          <cell r="O6175" t="str">
            <v>SIN CUENTA ASIGNADA</v>
          </cell>
        </row>
        <row r="6176">
          <cell r="J6176" t="str">
            <v>00 -00-00-00-</v>
          </cell>
          <cell r="L6176" t="str">
            <v>00 -00-00-00-</v>
          </cell>
          <cell r="O6176" t="str">
            <v>SIN CUENTA ASIGNADA</v>
          </cell>
        </row>
        <row r="6177">
          <cell r="J6177" t="str">
            <v>00 -00-00-00-</v>
          </cell>
          <cell r="L6177" t="str">
            <v>00 -00-00-00-</v>
          </cell>
          <cell r="O6177" t="str">
            <v>SIN CUENTA ASIGNADA</v>
          </cell>
        </row>
        <row r="6178">
          <cell r="J6178" t="str">
            <v>00 -00-00-00-</v>
          </cell>
          <cell r="L6178" t="str">
            <v>00 -00-00-00-</v>
          </cell>
          <cell r="O6178" t="str">
            <v>SIN CUENTA ASIGNADA</v>
          </cell>
        </row>
        <row r="6179">
          <cell r="J6179" t="str">
            <v>00 -00-00-00-</v>
          </cell>
          <cell r="L6179" t="str">
            <v>00 -00-00-00-</v>
          </cell>
          <cell r="O6179" t="str">
            <v>SIN CUENTA ASIGNADA</v>
          </cell>
        </row>
        <row r="6180">
          <cell r="J6180" t="str">
            <v>00 -00-00-00-</v>
          </cell>
          <cell r="L6180" t="str">
            <v>00 -00-00-00-</v>
          </cell>
          <cell r="O6180" t="str">
            <v>SIN CUENTA ASIGNADA</v>
          </cell>
        </row>
        <row r="6181">
          <cell r="J6181" t="str">
            <v>00 -00-00-00-</v>
          </cell>
          <cell r="L6181" t="str">
            <v>00 -00-00-00-</v>
          </cell>
          <cell r="O6181" t="str">
            <v>SIN CUENTA ASIGNADA</v>
          </cell>
        </row>
        <row r="6182">
          <cell r="J6182" t="str">
            <v>00 -00-00-00-</v>
          </cell>
          <cell r="L6182" t="str">
            <v>00 -00-00-00-</v>
          </cell>
          <cell r="O6182" t="str">
            <v>SIN CUENTA ASIGNADA</v>
          </cell>
        </row>
        <row r="6183">
          <cell r="J6183" t="str">
            <v>00 -00-00-00-</v>
          </cell>
          <cell r="L6183" t="str">
            <v>00 -00-00-00-</v>
          </cell>
          <cell r="O6183" t="str">
            <v>SIN CUENTA ASIGNADA</v>
          </cell>
        </row>
        <row r="6184">
          <cell r="J6184" t="str">
            <v>00 -00-00-00-</v>
          </cell>
          <cell r="L6184" t="str">
            <v>00 -00-00-00-</v>
          </cell>
          <cell r="O6184" t="str">
            <v>SIN CUENTA ASIGNADA</v>
          </cell>
        </row>
        <row r="6185">
          <cell r="J6185" t="str">
            <v>00 -00-00-00-</v>
          </cell>
          <cell r="L6185" t="str">
            <v>00 -00-00-00-</v>
          </cell>
          <cell r="O6185" t="str">
            <v>SIN CUENTA ASIGNADA</v>
          </cell>
        </row>
        <row r="6186">
          <cell r="J6186" t="str">
            <v>00 -00-00-00-</v>
          </cell>
          <cell r="L6186" t="str">
            <v>00 -00-00-00-</v>
          </cell>
          <cell r="O6186" t="str">
            <v>SIN CUENTA ASIGNADA</v>
          </cell>
        </row>
        <row r="6187">
          <cell r="J6187" t="str">
            <v>00 -00-00-00-</v>
          </cell>
          <cell r="L6187" t="str">
            <v>00 -00-00-00-</v>
          </cell>
          <cell r="O6187" t="str">
            <v>SIN CUENTA ASIGNADA</v>
          </cell>
        </row>
        <row r="6188">
          <cell r="J6188" t="str">
            <v>00 -00-00-00-</v>
          </cell>
          <cell r="L6188" t="str">
            <v>00 -00-00-00-</v>
          </cell>
          <cell r="O6188" t="str">
            <v>SIN CUENTA ASIGNADA</v>
          </cell>
        </row>
        <row r="6189">
          <cell r="J6189" t="str">
            <v>00 -00-00-00-</v>
          </cell>
          <cell r="L6189" t="str">
            <v>00 -00-00-00-</v>
          </cell>
          <cell r="O6189" t="str">
            <v>SIN CUENTA ASIGNADA</v>
          </cell>
        </row>
        <row r="6190">
          <cell r="J6190" t="str">
            <v>00 -00-00-00-</v>
          </cell>
          <cell r="L6190" t="str">
            <v>00 -00-00-00-</v>
          </cell>
          <cell r="O6190" t="str">
            <v>SIN CUENTA ASIGNADA</v>
          </cell>
        </row>
        <row r="6191">
          <cell r="J6191" t="str">
            <v>00 -00-00-00-</v>
          </cell>
          <cell r="L6191" t="str">
            <v>00 -00-00-00-</v>
          </cell>
          <cell r="O6191" t="str">
            <v>SIN CUENTA ASIGNADA</v>
          </cell>
        </row>
        <row r="6192">
          <cell r="J6192" t="str">
            <v>00 -00-00-00-</v>
          </cell>
          <cell r="L6192" t="str">
            <v>00 -00-00-00-</v>
          </cell>
          <cell r="O6192" t="str">
            <v>SIN CUENTA ASIGNADA</v>
          </cell>
        </row>
        <row r="6193">
          <cell r="J6193" t="str">
            <v>00 -00-00-00-</v>
          </cell>
          <cell r="L6193" t="str">
            <v>00 -00-00-00-</v>
          </cell>
          <cell r="O6193" t="str">
            <v>SIN CUENTA ASIGNADA</v>
          </cell>
        </row>
        <row r="6194">
          <cell r="J6194" t="str">
            <v>00 -00-00-00-</v>
          </cell>
          <cell r="L6194" t="str">
            <v>00 -00-00-00-</v>
          </cell>
          <cell r="O6194" t="str">
            <v>SIN CUENTA ASIGNADA</v>
          </cell>
        </row>
        <row r="6195">
          <cell r="J6195" t="str">
            <v>00 -00-00-00-</v>
          </cell>
          <cell r="L6195" t="str">
            <v>00 -00-00-00-</v>
          </cell>
          <cell r="O6195" t="str">
            <v>SIN CUENTA ASIGNADA</v>
          </cell>
        </row>
        <row r="6196">
          <cell r="J6196" t="str">
            <v>00 -00-00-00-</v>
          </cell>
          <cell r="L6196" t="str">
            <v>00 -00-00-00-</v>
          </cell>
          <cell r="O6196" t="str">
            <v>SIN CUENTA ASIGNADA</v>
          </cell>
        </row>
        <row r="6197">
          <cell r="J6197" t="str">
            <v>00 -00-00-00-</v>
          </cell>
          <cell r="L6197" t="str">
            <v>00 -00-00-00-</v>
          </cell>
          <cell r="O6197" t="str">
            <v>SIN CUENTA ASIGNADA</v>
          </cell>
        </row>
        <row r="6198">
          <cell r="J6198" t="str">
            <v>00 -00-00-00-</v>
          </cell>
          <cell r="L6198" t="str">
            <v>00 -00-00-00-</v>
          </cell>
          <cell r="O6198" t="str">
            <v>SIN CUENTA ASIGNADA</v>
          </cell>
        </row>
        <row r="6199">
          <cell r="J6199" t="str">
            <v>00 -00-00-00-</v>
          </cell>
          <cell r="L6199" t="str">
            <v>00 -00-00-00-</v>
          </cell>
          <cell r="O6199" t="str">
            <v>SIN CUENTA ASIGNADA</v>
          </cell>
        </row>
        <row r="6200">
          <cell r="J6200" t="str">
            <v>00 -00-00-00-</v>
          </cell>
          <cell r="L6200" t="str">
            <v>00 -00-00-00-</v>
          </cell>
          <cell r="O6200" t="str">
            <v>SIN CUENTA ASIGNADA</v>
          </cell>
        </row>
        <row r="6201">
          <cell r="J6201" t="str">
            <v>00 -00-00-00-</v>
          </cell>
          <cell r="L6201" t="str">
            <v>00 -00-00-00-</v>
          </cell>
          <cell r="O6201" t="str">
            <v>SIN CUENTA ASIGNADA</v>
          </cell>
        </row>
        <row r="6202">
          <cell r="J6202" t="str">
            <v>00 -00-00-00-</v>
          </cell>
          <cell r="L6202" t="str">
            <v>00 -00-00-00-</v>
          </cell>
          <cell r="O6202" t="str">
            <v>SIN CUENTA ASIGNADA</v>
          </cell>
        </row>
        <row r="6203">
          <cell r="J6203" t="str">
            <v>00 -00-00-00-</v>
          </cell>
          <cell r="L6203" t="str">
            <v>00 -00-00-00-</v>
          </cell>
          <cell r="O6203" t="str">
            <v>SIN CUENTA ASIGNADA</v>
          </cell>
        </row>
        <row r="6204">
          <cell r="J6204" t="str">
            <v>00 -00-00-00-</v>
          </cell>
          <cell r="L6204" t="str">
            <v>00 -00-00-00-</v>
          </cell>
          <cell r="O6204" t="str">
            <v>SIN CUENTA ASIGNADA</v>
          </cell>
        </row>
        <row r="6205">
          <cell r="J6205" t="str">
            <v>00 -00-00-00-</v>
          </cell>
          <cell r="L6205" t="str">
            <v>00 -00-00-00-</v>
          </cell>
          <cell r="O6205" t="str">
            <v>SIN CUENTA ASIGNADA</v>
          </cell>
        </row>
        <row r="6206">
          <cell r="J6206" t="str">
            <v>00 -00-00-00-</v>
          </cell>
          <cell r="L6206" t="str">
            <v>00 -00-00-00-</v>
          </cell>
          <cell r="O6206" t="str">
            <v>SIN CUENTA ASIGNADA</v>
          </cell>
        </row>
        <row r="6207">
          <cell r="J6207" t="str">
            <v>00 -00-00-00-</v>
          </cell>
          <cell r="L6207" t="str">
            <v>00 -00-00-00-</v>
          </cell>
          <cell r="O6207" t="str">
            <v>SIN CUENTA ASIGNADA</v>
          </cell>
        </row>
        <row r="6208">
          <cell r="J6208" t="str">
            <v>00 -00-00-00-</v>
          </cell>
          <cell r="L6208" t="str">
            <v>00 -00-00-00-</v>
          </cell>
          <cell r="O6208" t="str">
            <v>SIN CUENTA ASIGNADA</v>
          </cell>
        </row>
        <row r="6209">
          <cell r="J6209" t="str">
            <v>00 -00-00-00-</v>
          </cell>
          <cell r="L6209" t="str">
            <v>00 -00-00-00-</v>
          </cell>
          <cell r="O6209" t="str">
            <v>SIN CUENTA ASIGNADA</v>
          </cell>
        </row>
        <row r="6210">
          <cell r="J6210" t="str">
            <v>00 -00-00-00-</v>
          </cell>
          <cell r="L6210" t="str">
            <v>00 -00-00-00-</v>
          </cell>
          <cell r="O6210" t="str">
            <v>SIN CUENTA ASIGNADA</v>
          </cell>
        </row>
        <row r="6211">
          <cell r="J6211" t="str">
            <v>00 -00-00-00-</v>
          </cell>
          <cell r="L6211" t="str">
            <v>00 -00-00-00-</v>
          </cell>
          <cell r="O6211" t="str">
            <v>SIN CUENTA ASIGNADA</v>
          </cell>
        </row>
        <row r="6212">
          <cell r="J6212" t="str">
            <v>00 -00-00-00-</v>
          </cell>
          <cell r="L6212" t="str">
            <v>00 -00-00-00-</v>
          </cell>
          <cell r="O6212" t="str">
            <v>SIN CUENTA ASIGNADA</v>
          </cell>
        </row>
        <row r="6213">
          <cell r="J6213" t="str">
            <v>00 -00-00-00-</v>
          </cell>
          <cell r="L6213" t="str">
            <v>00 -00-00-00-</v>
          </cell>
          <cell r="O6213" t="str">
            <v>SIN CUENTA ASIGNADA</v>
          </cell>
        </row>
        <row r="6214">
          <cell r="J6214" t="str">
            <v>00 -00-00-00-</v>
          </cell>
          <cell r="L6214" t="str">
            <v>00 -00-00-00-</v>
          </cell>
          <cell r="O6214" t="str">
            <v>SIN CUENTA ASIGNADA</v>
          </cell>
        </row>
        <row r="6215">
          <cell r="J6215" t="str">
            <v>00 -00-00-00-</v>
          </cell>
          <cell r="L6215" t="str">
            <v>00 -00-00-00-</v>
          </cell>
          <cell r="O6215" t="str">
            <v>SIN CUENTA ASIGNADA</v>
          </cell>
        </row>
        <row r="6216">
          <cell r="J6216" t="str">
            <v>00 -00-00-00-</v>
          </cell>
          <cell r="L6216" t="str">
            <v>00 -00-00-00-</v>
          </cell>
          <cell r="O6216" t="str">
            <v>SIN CUENTA ASIGNADA</v>
          </cell>
        </row>
        <row r="6217">
          <cell r="J6217" t="str">
            <v>00 -00-00-00-</v>
          </cell>
          <cell r="L6217" t="str">
            <v>00 -00-00-00-</v>
          </cell>
          <cell r="O6217" t="str">
            <v>SIN CUENTA ASIGNADA</v>
          </cell>
        </row>
        <row r="6218">
          <cell r="J6218" t="str">
            <v>00 -00-00-00-</v>
          </cell>
          <cell r="L6218" t="str">
            <v>00 -00-00-00-</v>
          </cell>
          <cell r="O6218" t="str">
            <v>SIN CUENTA ASIGNADA</v>
          </cell>
        </row>
        <row r="6219">
          <cell r="J6219" t="str">
            <v>00 -00-00-00-</v>
          </cell>
          <cell r="L6219" t="str">
            <v>00 -00-00-00-</v>
          </cell>
          <cell r="O6219" t="str">
            <v>SIN CUENTA ASIGNADA</v>
          </cell>
        </row>
        <row r="6220">
          <cell r="J6220" t="str">
            <v>00 -00-00-00-</v>
          </cell>
          <cell r="L6220" t="str">
            <v>00 -00-00-00-</v>
          </cell>
          <cell r="O6220" t="str">
            <v>SIN CUENTA ASIGNADA</v>
          </cell>
        </row>
        <row r="6221">
          <cell r="J6221" t="str">
            <v>00 -00-00-00-</v>
          </cell>
          <cell r="L6221" t="str">
            <v>00 -00-00-00-</v>
          </cell>
          <cell r="O6221" t="str">
            <v>SIN CUENTA ASIGNADA</v>
          </cell>
        </row>
        <row r="6222">
          <cell r="J6222" t="str">
            <v>00 -00-00-00-</v>
          </cell>
          <cell r="L6222" t="str">
            <v>00 -00-00-00-</v>
          </cell>
          <cell r="O6222" t="str">
            <v>SIN CUENTA ASIGNADA</v>
          </cell>
        </row>
        <row r="6223">
          <cell r="J6223" t="str">
            <v>00 -00-00-00-</v>
          </cell>
          <cell r="L6223" t="str">
            <v>00 -00-00-00-</v>
          </cell>
          <cell r="O6223" t="str">
            <v>SIN CUENTA ASIGNADA</v>
          </cell>
        </row>
        <row r="6224">
          <cell r="J6224" t="str">
            <v>00 -00-00-00-</v>
          </cell>
          <cell r="L6224" t="str">
            <v>00 -00-00-00-</v>
          </cell>
          <cell r="O6224" t="str">
            <v>SIN CUENTA ASIGNADA</v>
          </cell>
        </row>
        <row r="6225">
          <cell r="J6225" t="str">
            <v>00 -00-00-00-</v>
          </cell>
          <cell r="L6225" t="str">
            <v>00 -00-00-00-</v>
          </cell>
          <cell r="O6225" t="str">
            <v>SIN CUENTA ASIGNADA</v>
          </cell>
        </row>
        <row r="6226">
          <cell r="J6226" t="str">
            <v>00 -00-00-00-</v>
          </cell>
          <cell r="L6226" t="str">
            <v>00 -00-00-00-</v>
          </cell>
          <cell r="O6226" t="str">
            <v>SIN CUENTA ASIGNADA</v>
          </cell>
        </row>
        <row r="6227">
          <cell r="J6227" t="str">
            <v>00 -00-00-00-</v>
          </cell>
          <cell r="L6227" t="str">
            <v>00 -00-00-00-</v>
          </cell>
          <cell r="O6227" t="str">
            <v>SIN CUENTA ASIGNADA</v>
          </cell>
        </row>
        <row r="6228">
          <cell r="J6228" t="str">
            <v>00 -00-00-00-</v>
          </cell>
          <cell r="L6228" t="str">
            <v>00 -00-00-00-</v>
          </cell>
          <cell r="O6228" t="str">
            <v>SIN CUENTA ASIGNADA</v>
          </cell>
        </row>
        <row r="6229">
          <cell r="J6229" t="str">
            <v>00 -00-00-00-</v>
          </cell>
          <cell r="L6229" t="str">
            <v>00 -00-00-00-</v>
          </cell>
          <cell r="O6229" t="str">
            <v>SIN CUENTA ASIGNADA</v>
          </cell>
        </row>
        <row r="6230">
          <cell r="J6230" t="str">
            <v>00 -00-00-00-</v>
          </cell>
          <cell r="L6230" t="str">
            <v>00 -00-00-00-</v>
          </cell>
          <cell r="O6230" t="str">
            <v>SIN CUENTA ASIGNADA</v>
          </cell>
        </row>
        <row r="6231">
          <cell r="J6231" t="str">
            <v>00 -00-00-00-</v>
          </cell>
          <cell r="L6231" t="str">
            <v>00 -00-00-00-</v>
          </cell>
          <cell r="O6231" t="str">
            <v>SIN CUENTA ASIGNADA</v>
          </cell>
        </row>
        <row r="6232">
          <cell r="J6232" t="str">
            <v>00 -00-00-00-</v>
          </cell>
          <cell r="L6232" t="str">
            <v>00 -00-00-00-</v>
          </cell>
          <cell r="O6232" t="str">
            <v>SIN CUENTA ASIGNADA</v>
          </cell>
        </row>
        <row r="6233">
          <cell r="J6233" t="str">
            <v>00 -00-00-00-</v>
          </cell>
          <cell r="L6233" t="str">
            <v>00 -00-00-00-</v>
          </cell>
          <cell r="O6233" t="str">
            <v>SIN CUENTA ASIGNADA</v>
          </cell>
        </row>
        <row r="6234">
          <cell r="J6234" t="str">
            <v>00 -00-00-00-</v>
          </cell>
          <cell r="L6234" t="str">
            <v>00 -00-00-00-</v>
          </cell>
          <cell r="O6234" t="str">
            <v>SIN CUENTA ASIGNADA</v>
          </cell>
        </row>
        <row r="6235">
          <cell r="J6235" t="str">
            <v>00 -00-00-00-</v>
          </cell>
          <cell r="L6235" t="str">
            <v>00 -00-00-00-</v>
          </cell>
          <cell r="O6235" t="str">
            <v>SIN CUENTA ASIGNADA</v>
          </cell>
        </row>
        <row r="6236">
          <cell r="J6236" t="str">
            <v>00 -00-00-00-</v>
          </cell>
          <cell r="L6236" t="str">
            <v>00 -00-00-00-</v>
          </cell>
          <cell r="O6236" t="str">
            <v>SIN CUENTA ASIGNADA</v>
          </cell>
        </row>
        <row r="6237">
          <cell r="J6237" t="str">
            <v>00 -00-00-00-</v>
          </cell>
          <cell r="L6237" t="str">
            <v>00 -00-00-00-</v>
          </cell>
          <cell r="O6237" t="str">
            <v>SIN CUENTA ASIGNADA</v>
          </cell>
        </row>
        <row r="6238">
          <cell r="J6238" t="str">
            <v>00 -00-00-00-</v>
          </cell>
          <cell r="L6238" t="str">
            <v>00 -00-00-00-</v>
          </cell>
          <cell r="O6238" t="str">
            <v>SIN CUENTA ASIGNADA</v>
          </cell>
        </row>
        <row r="6239">
          <cell r="J6239" t="str">
            <v>00 -00-00-00-</v>
          </cell>
          <cell r="L6239" t="str">
            <v>00 -00-00-00-</v>
          </cell>
          <cell r="O6239" t="str">
            <v>SIN CUENTA ASIGNADA</v>
          </cell>
        </row>
        <row r="6240">
          <cell r="J6240" t="str">
            <v>00 -00-00-00-</v>
          </cell>
          <cell r="L6240" t="str">
            <v>00 -00-00-00-</v>
          </cell>
          <cell r="O6240" t="str">
            <v>SIN CUENTA ASIGNADA</v>
          </cell>
        </row>
        <row r="6241">
          <cell r="J6241" t="str">
            <v>00 -00-00-00-</v>
          </cell>
          <cell r="L6241" t="str">
            <v>00 -00-00-00-</v>
          </cell>
          <cell r="O6241" t="str">
            <v>SIN CUENTA ASIGNADA</v>
          </cell>
        </row>
        <row r="6242">
          <cell r="J6242" t="str">
            <v>00 -00-00-00-</v>
          </cell>
          <cell r="L6242" t="str">
            <v>00 -00-00-00-</v>
          </cell>
          <cell r="O6242" t="str">
            <v>SIN CUENTA ASIGNADA</v>
          </cell>
        </row>
        <row r="6243">
          <cell r="J6243" t="str">
            <v>00 -00-00-00-</v>
          </cell>
          <cell r="L6243" t="str">
            <v>00 -00-00-00-</v>
          </cell>
          <cell r="O6243" t="str">
            <v>SIN CUENTA ASIGNADA</v>
          </cell>
        </row>
        <row r="6244">
          <cell r="J6244" t="str">
            <v>00 -00-00-00-</v>
          </cell>
          <cell r="L6244" t="str">
            <v>00 -00-00-00-</v>
          </cell>
          <cell r="O6244" t="str">
            <v>SIN CUENTA ASIGNADA</v>
          </cell>
        </row>
        <row r="6245">
          <cell r="J6245" t="str">
            <v>00 -00-00-00-</v>
          </cell>
          <cell r="L6245" t="str">
            <v>00 -00-00-00-</v>
          </cell>
          <cell r="O6245" t="str">
            <v>SIN CUENTA ASIGNADA</v>
          </cell>
        </row>
        <row r="6246">
          <cell r="J6246" t="str">
            <v>00 -00-00-00-</v>
          </cell>
          <cell r="L6246" t="str">
            <v>00 -00-00-00-</v>
          </cell>
          <cell r="O6246" t="str">
            <v>SIN CUENTA ASIGNADA</v>
          </cell>
        </row>
        <row r="6247">
          <cell r="J6247" t="str">
            <v>00 -00-00-00-</v>
          </cell>
          <cell r="L6247" t="str">
            <v>00 -00-00-00-</v>
          </cell>
          <cell r="O6247" t="str">
            <v>SIN CUENTA ASIGNADA</v>
          </cell>
        </row>
        <row r="6248">
          <cell r="J6248" t="str">
            <v>00 -00-00-00-</v>
          </cell>
          <cell r="L6248" t="str">
            <v>00 -00-00-00-</v>
          </cell>
          <cell r="O6248" t="str">
            <v>SIN CUENTA ASIGNADA</v>
          </cell>
        </row>
        <row r="6249">
          <cell r="J6249" t="str">
            <v>00 -00-00-00-</v>
          </cell>
          <cell r="L6249" t="str">
            <v>00 -00-00-00-</v>
          </cell>
          <cell r="O6249" t="str">
            <v>SIN CUENTA ASIGNADA</v>
          </cell>
        </row>
        <row r="6250">
          <cell r="J6250" t="str">
            <v>00 -00-00-00-</v>
          </cell>
          <cell r="L6250" t="str">
            <v>00 -00-00-00-</v>
          </cell>
          <cell r="O6250" t="str">
            <v>SIN CUENTA ASIGNADA</v>
          </cell>
        </row>
        <row r="6251">
          <cell r="J6251" t="str">
            <v>00 -00-00-00-</v>
          </cell>
          <cell r="L6251" t="str">
            <v>00 -00-00-00-</v>
          </cell>
          <cell r="O6251" t="str">
            <v>SIN CUENTA ASIGNADA</v>
          </cell>
        </row>
        <row r="6252">
          <cell r="J6252" t="str">
            <v>00 -00-00-00-</v>
          </cell>
          <cell r="L6252" t="str">
            <v>00 -00-00-00-</v>
          </cell>
          <cell r="O6252" t="str">
            <v>SIN CUENTA ASIGNADA</v>
          </cell>
        </row>
        <row r="6253">
          <cell r="J6253" t="str">
            <v>00 -00-00-00-</v>
          </cell>
          <cell r="L6253" t="str">
            <v>00 -00-00-00-</v>
          </cell>
          <cell r="O6253" t="str">
            <v>SIN CUENTA ASIGNADA</v>
          </cell>
        </row>
        <row r="6254">
          <cell r="J6254" t="str">
            <v>00 -00-00-00-</v>
          </cell>
          <cell r="L6254" t="str">
            <v>00 -00-00-00-</v>
          </cell>
          <cell r="O6254" t="str">
            <v>SIN CUENTA ASIGNADA</v>
          </cell>
        </row>
        <row r="6255">
          <cell r="J6255" t="str">
            <v>00 -00-00-00-</v>
          </cell>
          <cell r="L6255" t="str">
            <v>00 -00-00-00-</v>
          </cell>
          <cell r="O6255" t="str">
            <v>SIN CUENTA ASIGNADA</v>
          </cell>
        </row>
        <row r="6256">
          <cell r="J6256" t="str">
            <v>00 -00-00-00-</v>
          </cell>
          <cell r="L6256" t="str">
            <v>00 -00-00-00-</v>
          </cell>
          <cell r="O6256" t="str">
            <v>SIN CUENTA ASIGNADA</v>
          </cell>
        </row>
        <row r="6257">
          <cell r="J6257" t="str">
            <v>00 -00-00-00-</v>
          </cell>
          <cell r="L6257" t="str">
            <v>00 -00-00-00-</v>
          </cell>
          <cell r="O6257" t="str">
            <v>SIN CUENTA ASIGNADA</v>
          </cell>
        </row>
        <row r="6258">
          <cell r="J6258" t="str">
            <v>00 -00-00-00-</v>
          </cell>
          <cell r="L6258" t="str">
            <v>00 -00-00-00-</v>
          </cell>
          <cell r="O6258" t="str">
            <v>SIN CUENTA ASIGNADA</v>
          </cell>
        </row>
        <row r="6259">
          <cell r="J6259" t="str">
            <v>00 -00-00-00-</v>
          </cell>
          <cell r="L6259" t="str">
            <v>00 -00-00-00-</v>
          </cell>
          <cell r="O6259" t="str">
            <v>SIN CUENTA ASIGNADA</v>
          </cell>
        </row>
        <row r="6260">
          <cell r="J6260" t="str">
            <v>00 -00-00-00-</v>
          </cell>
          <cell r="L6260" t="str">
            <v>00 -00-00-00-</v>
          </cell>
          <cell r="O6260" t="str">
            <v>SIN CUENTA ASIGNADA</v>
          </cell>
        </row>
        <row r="6261">
          <cell r="J6261" t="str">
            <v>00 -00-00-00-</v>
          </cell>
          <cell r="L6261" t="str">
            <v>00 -00-00-00-</v>
          </cell>
          <cell r="O6261" t="str">
            <v>SIN CUENTA ASIGNADA</v>
          </cell>
        </row>
        <row r="6262">
          <cell r="J6262" t="str">
            <v>00 -00-00-00-</v>
          </cell>
          <cell r="L6262" t="str">
            <v>00 -00-00-00-</v>
          </cell>
          <cell r="O6262" t="str">
            <v>SIN CUENTA ASIGNADA</v>
          </cell>
        </row>
        <row r="6263">
          <cell r="J6263" t="str">
            <v>00 -00-00-00-</v>
          </cell>
          <cell r="L6263" t="str">
            <v>00 -00-00-00-</v>
          </cell>
          <cell r="O6263" t="str">
            <v>SIN CUENTA ASIGNADA</v>
          </cell>
        </row>
        <row r="6264">
          <cell r="J6264" t="str">
            <v>00 -00-00-00-</v>
          </cell>
          <cell r="L6264" t="str">
            <v>00 -00-00-00-</v>
          </cell>
          <cell r="O6264" t="str">
            <v>SIN CUENTA ASIGNADA</v>
          </cell>
        </row>
        <row r="6265">
          <cell r="J6265" t="str">
            <v>00 -00-00-00-</v>
          </cell>
          <cell r="L6265" t="str">
            <v>00 -00-00-00-</v>
          </cell>
          <cell r="O6265" t="str">
            <v>SIN CUENTA ASIGNADA</v>
          </cell>
        </row>
        <row r="6266">
          <cell r="J6266" t="str">
            <v>00 -00-00-00-</v>
          </cell>
          <cell r="L6266" t="str">
            <v>00 -00-00-00-</v>
          </cell>
          <cell r="O6266" t="str">
            <v>SIN CUENTA ASIGNADA</v>
          </cell>
        </row>
        <row r="6267">
          <cell r="J6267" t="str">
            <v>00 -00-00-00-</v>
          </cell>
          <cell r="L6267" t="str">
            <v>00 -00-00-00-</v>
          </cell>
          <cell r="O6267" t="str">
            <v>SIN CUENTA ASIGNADA</v>
          </cell>
        </row>
        <row r="6268">
          <cell r="J6268" t="str">
            <v>00 -00-00-00-</v>
          </cell>
          <cell r="L6268" t="str">
            <v>00 -00-00-00-</v>
          </cell>
          <cell r="O6268" t="str">
            <v>SIN CUENTA ASIGNADA</v>
          </cell>
        </row>
        <row r="6269">
          <cell r="J6269" t="str">
            <v>00 -00-00-00-</v>
          </cell>
          <cell r="L6269" t="str">
            <v>00 -00-00-00-</v>
          </cell>
          <cell r="O6269" t="str">
            <v>SIN CUENTA ASIGNADA</v>
          </cell>
        </row>
        <row r="6270">
          <cell r="J6270" t="str">
            <v>00 -00-00-00-</v>
          </cell>
          <cell r="L6270" t="str">
            <v>00 -00-00-00-</v>
          </cell>
          <cell r="O6270" t="str">
            <v>SIN CUENTA ASIGNADA</v>
          </cell>
        </row>
        <row r="6271">
          <cell r="J6271" t="str">
            <v>00 -00-00-00-</v>
          </cell>
          <cell r="L6271" t="str">
            <v>00 -00-00-00-</v>
          </cell>
          <cell r="O6271" t="str">
            <v>SIN CUENTA ASIGNADA</v>
          </cell>
        </row>
        <row r="6272">
          <cell r="J6272" t="str">
            <v>00 -00-00-00-</v>
          </cell>
          <cell r="L6272" t="str">
            <v>00 -00-00-00-</v>
          </cell>
          <cell r="O6272" t="str">
            <v>SIN CUENTA ASIGNADA</v>
          </cell>
        </row>
        <row r="6273">
          <cell r="J6273" t="str">
            <v>00 -00-00-00-</v>
          </cell>
          <cell r="L6273" t="str">
            <v>00 -00-00-00-</v>
          </cell>
          <cell r="O6273" t="str">
            <v>SIN CUENTA ASIGNADA</v>
          </cell>
        </row>
        <row r="6274">
          <cell r="J6274" t="str">
            <v>00 -00-00-00-</v>
          </cell>
          <cell r="L6274" t="str">
            <v>00 -00-00-00-</v>
          </cell>
          <cell r="O6274" t="str">
            <v>SIN CUENTA ASIGNADA</v>
          </cell>
        </row>
        <row r="6275">
          <cell r="J6275" t="str">
            <v>00 -00-00-00-</v>
          </cell>
          <cell r="L6275" t="str">
            <v>00 -00-00-00-</v>
          </cell>
          <cell r="O6275" t="str">
            <v>SIN CUENTA ASIGNADA</v>
          </cell>
        </row>
        <row r="6276">
          <cell r="J6276" t="str">
            <v>00 -00-00-00-</v>
          </cell>
          <cell r="L6276" t="str">
            <v>00 -00-00-00-</v>
          </cell>
          <cell r="O6276" t="str">
            <v>SIN CUENTA ASIGNADA</v>
          </cell>
        </row>
        <row r="6277">
          <cell r="J6277" t="str">
            <v>00 -00-00-00-</v>
          </cell>
          <cell r="L6277" t="str">
            <v>00 -00-00-00-</v>
          </cell>
          <cell r="O6277" t="str">
            <v>SIN CUENTA ASIGNADA</v>
          </cell>
        </row>
        <row r="6278">
          <cell r="J6278" t="str">
            <v>00 -00-00-00-</v>
          </cell>
          <cell r="L6278" t="str">
            <v>00 -00-00-00-</v>
          </cell>
          <cell r="O6278" t="str">
            <v>SIN CUENTA ASIGNADA</v>
          </cell>
        </row>
        <row r="6279">
          <cell r="J6279" t="str">
            <v>00 -00-00-00-</v>
          </cell>
          <cell r="L6279" t="str">
            <v>00 -00-00-00-</v>
          </cell>
          <cell r="O6279" t="str">
            <v>SIN CUENTA ASIGNADA</v>
          </cell>
        </row>
        <row r="6280">
          <cell r="J6280" t="str">
            <v>00 -00-00-00-</v>
          </cell>
          <cell r="L6280" t="str">
            <v>00 -00-00-00-</v>
          </cell>
          <cell r="O6280" t="str">
            <v>SIN CUENTA ASIGNADA</v>
          </cell>
        </row>
        <row r="6281">
          <cell r="J6281" t="str">
            <v>00 -00-00-00-</v>
          </cell>
          <cell r="L6281" t="str">
            <v>00 -00-00-00-</v>
          </cell>
          <cell r="O6281" t="str">
            <v>SIN CUENTA ASIGNADA</v>
          </cell>
        </row>
        <row r="6282">
          <cell r="J6282" t="str">
            <v>00 -00-00-00-</v>
          </cell>
          <cell r="L6282" t="str">
            <v>00 -00-00-00-</v>
          </cell>
          <cell r="O6282" t="str">
            <v>SIN CUENTA ASIGNADA</v>
          </cell>
        </row>
        <row r="6283">
          <cell r="J6283" t="str">
            <v>00 -00-00-00-</v>
          </cell>
          <cell r="L6283" t="str">
            <v>00 -00-00-00-</v>
          </cell>
          <cell r="O6283" t="str">
            <v>SIN CUENTA ASIGNADA</v>
          </cell>
        </row>
        <row r="6284">
          <cell r="J6284" t="str">
            <v>00 -00-00-00-</v>
          </cell>
          <cell r="L6284" t="str">
            <v>00 -00-00-00-</v>
          </cell>
          <cell r="O6284" t="str">
            <v>SIN CUENTA ASIGNADA</v>
          </cell>
        </row>
        <row r="6285">
          <cell r="J6285" t="str">
            <v>00 -00-00-00-</v>
          </cell>
          <cell r="L6285" t="str">
            <v>00 -00-00-00-</v>
          </cell>
          <cell r="O6285" t="str">
            <v>SIN CUENTA ASIGNADA</v>
          </cell>
        </row>
        <row r="6286">
          <cell r="J6286" t="str">
            <v>00 -00-00-00-</v>
          </cell>
          <cell r="L6286" t="str">
            <v>00 -00-00-00-</v>
          </cell>
          <cell r="O6286" t="str">
            <v>SIN CUENTA ASIGNADA</v>
          </cell>
        </row>
        <row r="6287">
          <cell r="J6287" t="str">
            <v>00 -00-00-00-</v>
          </cell>
          <cell r="L6287" t="str">
            <v>00 -00-00-00-</v>
          </cell>
          <cell r="O6287" t="str">
            <v>SIN CUENTA ASIGNADA</v>
          </cell>
        </row>
        <row r="6288">
          <cell r="J6288" t="str">
            <v>00 -00-00-00-</v>
          </cell>
          <cell r="L6288" t="str">
            <v>00 -00-00-00-</v>
          </cell>
          <cell r="O6288" t="str">
            <v>SIN CUENTA ASIGNADA</v>
          </cell>
        </row>
        <row r="6289">
          <cell r="J6289" t="str">
            <v>00 -00-00-00-</v>
          </cell>
          <cell r="L6289" t="str">
            <v>00 -00-00-00-</v>
          </cell>
          <cell r="O6289" t="str">
            <v>SIN CUENTA ASIGNADA</v>
          </cell>
        </row>
        <row r="6290">
          <cell r="J6290" t="str">
            <v>00 -00-00-00-</v>
          </cell>
          <cell r="L6290" t="str">
            <v>00 -00-00-00-</v>
          </cell>
          <cell r="O6290" t="str">
            <v>SIN CUENTA ASIGNADA</v>
          </cell>
        </row>
        <row r="6291">
          <cell r="J6291" t="str">
            <v>00 -00-00-00-</v>
          </cell>
          <cell r="L6291" t="str">
            <v>00 -00-00-00-</v>
          </cell>
          <cell r="O6291" t="str">
            <v>SIN CUENTA ASIGNADA</v>
          </cell>
        </row>
        <row r="6292">
          <cell r="J6292" t="str">
            <v>00 -00-00-00-</v>
          </cell>
          <cell r="L6292" t="str">
            <v>00 -00-00-00-</v>
          </cell>
          <cell r="O6292" t="str">
            <v>SIN CUENTA ASIGNADA</v>
          </cell>
        </row>
        <row r="6293">
          <cell r="J6293" t="str">
            <v>00 -00-00-00-</v>
          </cell>
          <cell r="L6293" t="str">
            <v>00 -00-00-00-</v>
          </cell>
          <cell r="O6293" t="str">
            <v>SIN CUENTA ASIGNADA</v>
          </cell>
        </row>
        <row r="6294">
          <cell r="J6294" t="str">
            <v>00 -00-00-00-</v>
          </cell>
          <cell r="L6294" t="str">
            <v>00 -00-00-00-</v>
          </cell>
          <cell r="O6294" t="str">
            <v>SIN CUENTA ASIGNADA</v>
          </cell>
        </row>
        <row r="6295">
          <cell r="J6295" t="str">
            <v>00 -00-00-00-</v>
          </cell>
          <cell r="L6295" t="str">
            <v>00 -00-00-00-</v>
          </cell>
          <cell r="O6295" t="str">
            <v>SIN CUENTA ASIGNADA</v>
          </cell>
        </row>
        <row r="6296">
          <cell r="J6296" t="str">
            <v>00 -00-00-00-</v>
          </cell>
          <cell r="L6296" t="str">
            <v>00 -00-00-00-</v>
          </cell>
          <cell r="O6296" t="str">
            <v>SIN CUENTA ASIGNADA</v>
          </cell>
        </row>
        <row r="6297">
          <cell r="J6297" t="str">
            <v>00 -00-00-00-</v>
          </cell>
          <cell r="L6297" t="str">
            <v>00 -00-00-00-</v>
          </cell>
          <cell r="O6297" t="str">
            <v>SIN CUENTA ASIGNADA</v>
          </cell>
        </row>
        <row r="6298">
          <cell r="J6298" t="str">
            <v>00 -00-00-00-</v>
          </cell>
          <cell r="L6298" t="str">
            <v>00 -00-00-00-</v>
          </cell>
          <cell r="O6298" t="str">
            <v>SIN CUENTA ASIGNADA</v>
          </cell>
        </row>
        <row r="6299">
          <cell r="J6299" t="str">
            <v>00 -00-00-00-</v>
          </cell>
          <cell r="L6299" t="str">
            <v>00 -00-00-00-</v>
          </cell>
          <cell r="O6299" t="str">
            <v>SIN CUENTA ASIGNADA</v>
          </cell>
        </row>
        <row r="6300">
          <cell r="J6300" t="str">
            <v>00 -00-00-00-</v>
          </cell>
          <cell r="L6300" t="str">
            <v>00 -00-00-00-</v>
          </cell>
          <cell r="O6300" t="str">
            <v>SIN CUENTA ASIGNADA</v>
          </cell>
        </row>
        <row r="6301">
          <cell r="J6301" t="str">
            <v>00 -00-00-00-</v>
          </cell>
          <cell r="L6301" t="str">
            <v>00 -00-00-00-</v>
          </cell>
          <cell r="O6301" t="str">
            <v>SIN CUENTA ASIGNADA</v>
          </cell>
        </row>
        <row r="6302">
          <cell r="J6302" t="str">
            <v>00 -00-00-00-</v>
          </cell>
          <cell r="L6302" t="str">
            <v>00 -00-00-00-</v>
          </cell>
          <cell r="O6302" t="str">
            <v>SIN CUENTA ASIGNADA</v>
          </cell>
        </row>
        <row r="6303">
          <cell r="J6303" t="str">
            <v>00 -00-00-00-</v>
          </cell>
          <cell r="L6303" t="str">
            <v>00 -00-00-00-</v>
          </cell>
          <cell r="O6303" t="str">
            <v>SIN CUENTA ASIGNADA</v>
          </cell>
        </row>
        <row r="6304">
          <cell r="J6304" t="str">
            <v>00 -00-00-00-</v>
          </cell>
          <cell r="L6304" t="str">
            <v>00 -00-00-00-</v>
          </cell>
          <cell r="O6304" t="str">
            <v>SIN CUENTA ASIGNADA</v>
          </cell>
        </row>
        <row r="6305">
          <cell r="J6305" t="str">
            <v>00 -00-00-00-</v>
          </cell>
          <cell r="L6305" t="str">
            <v>00 -00-00-00-</v>
          </cell>
          <cell r="O6305" t="str">
            <v>SIN CUENTA ASIGNADA</v>
          </cell>
        </row>
        <row r="6306">
          <cell r="J6306" t="str">
            <v>00 -00-00-00-</v>
          </cell>
          <cell r="L6306" t="str">
            <v>00 -00-00-00-</v>
          </cell>
          <cell r="O6306" t="str">
            <v>SIN CUENTA ASIGNADA</v>
          </cell>
        </row>
        <row r="6307">
          <cell r="J6307" t="str">
            <v>00 -00-00-00-</v>
          </cell>
          <cell r="L6307" t="str">
            <v>00 -00-00-00-</v>
          </cell>
          <cell r="O6307" t="str">
            <v>SIN CUENTA ASIGNADA</v>
          </cell>
        </row>
        <row r="6308">
          <cell r="J6308" t="str">
            <v>00 -00-00-00-</v>
          </cell>
          <cell r="L6308" t="str">
            <v>00 -00-00-00-</v>
          </cell>
          <cell r="O6308" t="str">
            <v>SIN CUENTA ASIGNADA</v>
          </cell>
        </row>
        <row r="6309">
          <cell r="J6309" t="str">
            <v>00 -00-00-00-</v>
          </cell>
          <cell r="L6309" t="str">
            <v>00 -00-00-00-</v>
          </cell>
          <cell r="O6309" t="str">
            <v>SIN CUENTA ASIGNADA</v>
          </cell>
        </row>
        <row r="6310">
          <cell r="J6310" t="str">
            <v>00 -00-00-00-</v>
          </cell>
          <cell r="L6310" t="str">
            <v>00 -00-00-00-</v>
          </cell>
          <cell r="O6310" t="str">
            <v>SIN CUENTA ASIGNADA</v>
          </cell>
        </row>
        <row r="6311">
          <cell r="J6311" t="str">
            <v>00 -00-00-00-</v>
          </cell>
          <cell r="L6311" t="str">
            <v>00 -00-00-00-</v>
          </cell>
          <cell r="O6311" t="str">
            <v>SIN CUENTA ASIGNADA</v>
          </cell>
        </row>
        <row r="6312">
          <cell r="J6312" t="str">
            <v>00 -00-00-00-</v>
          </cell>
          <cell r="L6312" t="str">
            <v>00 -00-00-00-</v>
          </cell>
          <cell r="O6312" t="str">
            <v>SIN CUENTA ASIGNADA</v>
          </cell>
        </row>
        <row r="6313">
          <cell r="J6313" t="str">
            <v>00 -00-00-00-</v>
          </cell>
          <cell r="L6313" t="str">
            <v>00 -00-00-00-</v>
          </cell>
          <cell r="O6313" t="str">
            <v>SIN CUENTA ASIGNADA</v>
          </cell>
        </row>
        <row r="6314">
          <cell r="J6314" t="str">
            <v>00 -00-00-00-</v>
          </cell>
          <cell r="L6314" t="str">
            <v>00 -00-00-00-</v>
          </cell>
          <cell r="O6314" t="str">
            <v>SIN CUENTA ASIGNADA</v>
          </cell>
        </row>
        <row r="6315">
          <cell r="J6315" t="str">
            <v>00 -00-00-00-</v>
          </cell>
          <cell r="L6315" t="str">
            <v>00 -00-00-00-</v>
          </cell>
          <cell r="O6315" t="str">
            <v>SIN CUENTA ASIGNADA</v>
          </cell>
        </row>
        <row r="6316">
          <cell r="J6316" t="str">
            <v>00 -00-00-00-</v>
          </cell>
          <cell r="L6316" t="str">
            <v>00 -00-00-00-</v>
          </cell>
          <cell r="O6316" t="str">
            <v>SIN CUENTA ASIGNADA</v>
          </cell>
        </row>
        <row r="6317">
          <cell r="J6317" t="str">
            <v>00 -00-00-00-</v>
          </cell>
          <cell r="L6317" t="str">
            <v>00 -00-00-00-</v>
          </cell>
          <cell r="O6317" t="str">
            <v>SIN CUENTA ASIGNADA</v>
          </cell>
        </row>
        <row r="6318">
          <cell r="J6318" t="str">
            <v>00 -00-00-00-</v>
          </cell>
          <cell r="L6318" t="str">
            <v>00 -00-00-00-</v>
          </cell>
          <cell r="O6318" t="str">
            <v>SIN CUENTA ASIGNADA</v>
          </cell>
        </row>
        <row r="6319">
          <cell r="J6319" t="str">
            <v>00 -00-00-00-</v>
          </cell>
          <cell r="L6319" t="str">
            <v>00 -00-00-00-</v>
          </cell>
          <cell r="O6319" t="str">
            <v>SIN CUENTA ASIGNADA</v>
          </cell>
        </row>
        <row r="6320">
          <cell r="J6320" t="str">
            <v>00 -00-00-00-</v>
          </cell>
          <cell r="L6320" t="str">
            <v>00 -00-00-00-</v>
          </cell>
          <cell r="O6320" t="str">
            <v>SIN CUENTA ASIGNADA</v>
          </cell>
        </row>
        <row r="6321">
          <cell r="J6321" t="str">
            <v>00 -00-00-00-</v>
          </cell>
          <cell r="L6321" t="str">
            <v>00 -00-00-00-</v>
          </cell>
          <cell r="O6321" t="str">
            <v>SIN CUENTA ASIGNADA</v>
          </cell>
        </row>
        <row r="6322">
          <cell r="J6322" t="str">
            <v>00 -00-00-00-</v>
          </cell>
          <cell r="L6322" t="str">
            <v>00 -00-00-00-</v>
          </cell>
          <cell r="O6322" t="str">
            <v>SIN CUENTA ASIGNADA</v>
          </cell>
        </row>
        <row r="6323">
          <cell r="J6323" t="str">
            <v>00 -00-00-00-</v>
          </cell>
          <cell r="L6323" t="str">
            <v>00 -00-00-00-</v>
          </cell>
          <cell r="O6323" t="str">
            <v>SIN CUENTA ASIGNADA</v>
          </cell>
        </row>
        <row r="6324">
          <cell r="J6324" t="str">
            <v>00 -00-00-00-</v>
          </cell>
          <cell r="L6324" t="str">
            <v>00 -00-00-00-</v>
          </cell>
          <cell r="O6324" t="str">
            <v>SIN CUENTA ASIGNADA</v>
          </cell>
        </row>
        <row r="6325">
          <cell r="J6325" t="str">
            <v>00 -00-00-00-</v>
          </cell>
          <cell r="L6325" t="str">
            <v>00 -00-00-00-</v>
          </cell>
          <cell r="O6325" t="str">
            <v>SIN CUENTA ASIGNADA</v>
          </cell>
        </row>
        <row r="6326">
          <cell r="J6326" t="str">
            <v>00 -00-00-00-</v>
          </cell>
          <cell r="L6326" t="str">
            <v>00 -00-00-00-</v>
          </cell>
          <cell r="O6326" t="str">
            <v>SIN CUENTA ASIGNADA</v>
          </cell>
        </row>
        <row r="6327">
          <cell r="J6327" t="str">
            <v>00 -00-00-00-</v>
          </cell>
          <cell r="L6327" t="str">
            <v>00 -00-00-00-</v>
          </cell>
          <cell r="O6327" t="str">
            <v>SIN CUENTA ASIGNADA</v>
          </cell>
        </row>
        <row r="6328">
          <cell r="J6328" t="str">
            <v>00 -00-00-00-</v>
          </cell>
          <cell r="L6328" t="str">
            <v>00 -00-00-00-</v>
          </cell>
          <cell r="O6328" t="str">
            <v>SIN CUENTA ASIGNADA</v>
          </cell>
        </row>
        <row r="6329">
          <cell r="J6329" t="str">
            <v>00 -00-00-00-</v>
          </cell>
          <cell r="L6329" t="str">
            <v>00 -00-00-00-</v>
          </cell>
          <cell r="O6329" t="str">
            <v>SIN CUENTA ASIGNADA</v>
          </cell>
        </row>
        <row r="6330">
          <cell r="J6330" t="str">
            <v>00 -00-00-00-</v>
          </cell>
          <cell r="L6330" t="str">
            <v>00 -00-00-00-</v>
          </cell>
          <cell r="O6330" t="str">
            <v>SIN CUENTA ASIGNADA</v>
          </cell>
        </row>
        <row r="6331">
          <cell r="J6331" t="str">
            <v>00 -00-00-00-</v>
          </cell>
          <cell r="L6331" t="str">
            <v>00 -00-00-00-</v>
          </cell>
          <cell r="O6331" t="str">
            <v>SIN CUENTA ASIGNADA</v>
          </cell>
        </row>
        <row r="6332">
          <cell r="J6332" t="str">
            <v>00 -00-00-00-</v>
          </cell>
          <cell r="L6332" t="str">
            <v>00 -00-00-00-</v>
          </cell>
          <cell r="O6332" t="str">
            <v>SIN CUENTA ASIGNADA</v>
          </cell>
        </row>
        <row r="6333">
          <cell r="J6333" t="str">
            <v>00 -00-00-00-</v>
          </cell>
          <cell r="L6333" t="str">
            <v>00 -00-00-00-</v>
          </cell>
          <cell r="O6333" t="str">
            <v>SIN CUENTA ASIGNADA</v>
          </cell>
        </row>
        <row r="6334">
          <cell r="J6334" t="str">
            <v>00 -00-00-00-</v>
          </cell>
          <cell r="L6334" t="str">
            <v>00 -00-00-00-</v>
          </cell>
          <cell r="O6334" t="str">
            <v>SIN CUENTA ASIGNADA</v>
          </cell>
        </row>
        <row r="6335">
          <cell r="J6335" t="str">
            <v>00 -00-00-00-</v>
          </cell>
          <cell r="L6335" t="str">
            <v>00 -00-00-00-</v>
          </cell>
          <cell r="O6335" t="str">
            <v>SIN CUENTA ASIGNADA</v>
          </cell>
        </row>
        <row r="6336">
          <cell r="J6336" t="str">
            <v>00 -00-00-00-</v>
          </cell>
          <cell r="L6336" t="str">
            <v>00 -00-00-00-</v>
          </cell>
          <cell r="O6336" t="str">
            <v>SIN CUENTA ASIGNADA</v>
          </cell>
        </row>
        <row r="6337">
          <cell r="J6337" t="str">
            <v>00 -00-00-00-</v>
          </cell>
          <cell r="L6337" t="str">
            <v>00 -00-00-00-</v>
          </cell>
          <cell r="O6337" t="str">
            <v>SIN CUENTA ASIGNADA</v>
          </cell>
        </row>
        <row r="6338">
          <cell r="J6338" t="str">
            <v>00 -00-00-00-</v>
          </cell>
          <cell r="L6338" t="str">
            <v>00 -00-00-00-</v>
          </cell>
          <cell r="O6338" t="str">
            <v>SIN CUENTA ASIGNADA</v>
          </cell>
        </row>
        <row r="6339">
          <cell r="J6339" t="str">
            <v>00 -00-00-00-</v>
          </cell>
          <cell r="L6339" t="str">
            <v>00 -00-00-00-</v>
          </cell>
          <cell r="O6339" t="str">
            <v>SIN CUENTA ASIGNADA</v>
          </cell>
        </row>
        <row r="6340">
          <cell r="J6340" t="str">
            <v>00 -00-00-00-</v>
          </cell>
          <cell r="L6340" t="str">
            <v>00 -00-00-00-</v>
          </cell>
          <cell r="O6340" t="str">
            <v>SIN CUENTA ASIGNADA</v>
          </cell>
        </row>
        <row r="6341">
          <cell r="J6341" t="str">
            <v>00 -00-00-00-</v>
          </cell>
          <cell r="L6341" t="str">
            <v>00 -00-00-00-</v>
          </cell>
          <cell r="O6341" t="str">
            <v>SIN CUENTA ASIGNADA</v>
          </cell>
        </row>
        <row r="6342">
          <cell r="J6342" t="str">
            <v>00 -00-00-00-</v>
          </cell>
          <cell r="L6342" t="str">
            <v>00 -00-00-00-</v>
          </cell>
          <cell r="O6342" t="str">
            <v>SIN CUENTA ASIGNADA</v>
          </cell>
        </row>
        <row r="6343">
          <cell r="J6343" t="str">
            <v>00 -00-00-00-</v>
          </cell>
          <cell r="L6343" t="str">
            <v>00 -00-00-00-</v>
          </cell>
          <cell r="O6343" t="str">
            <v>SIN CUENTA ASIGNADA</v>
          </cell>
        </row>
        <row r="6344">
          <cell r="J6344" t="str">
            <v>00 -00-00-00-</v>
          </cell>
          <cell r="L6344" t="str">
            <v>00 -00-00-00-</v>
          </cell>
          <cell r="O6344" t="str">
            <v>SIN CUENTA ASIGNADA</v>
          </cell>
        </row>
        <row r="6345">
          <cell r="J6345" t="str">
            <v>00 -00-00-00-</v>
          </cell>
          <cell r="L6345" t="str">
            <v>00 -00-00-00-</v>
          </cell>
          <cell r="O6345" t="str">
            <v>SIN CUENTA ASIGNADA</v>
          </cell>
        </row>
        <row r="6346">
          <cell r="J6346" t="str">
            <v>00 -00-00-00-</v>
          </cell>
          <cell r="L6346" t="str">
            <v>00 -00-00-00-</v>
          </cell>
          <cell r="O6346" t="str">
            <v>SIN CUENTA ASIGNADA</v>
          </cell>
        </row>
        <row r="6347">
          <cell r="J6347" t="str">
            <v>00 -00-00-00-</v>
          </cell>
          <cell r="L6347" t="str">
            <v>00 -00-00-00-</v>
          </cell>
          <cell r="O6347" t="str">
            <v>SIN CUENTA ASIGNADA</v>
          </cell>
        </row>
        <row r="6348">
          <cell r="J6348" t="str">
            <v>00 -00-00-00-</v>
          </cell>
          <cell r="L6348" t="str">
            <v>00 -00-00-00-</v>
          </cell>
          <cell r="O6348" t="str">
            <v>SIN CUENTA ASIGNADA</v>
          </cell>
        </row>
        <row r="6349">
          <cell r="J6349" t="str">
            <v>00 -00-00-00-</v>
          </cell>
          <cell r="L6349" t="str">
            <v>00 -00-00-00-</v>
          </cell>
          <cell r="O6349" t="str">
            <v>SIN CUENTA ASIGNADA</v>
          </cell>
        </row>
        <row r="6350">
          <cell r="J6350" t="str">
            <v>00 -00-00-00-</v>
          </cell>
          <cell r="L6350" t="str">
            <v>00 -00-00-00-</v>
          </cell>
          <cell r="O6350" t="str">
            <v>SIN CUENTA ASIGNADA</v>
          </cell>
        </row>
        <row r="6351">
          <cell r="J6351" t="str">
            <v>00 -00-00-00-</v>
          </cell>
          <cell r="L6351" t="str">
            <v>00 -00-00-00-</v>
          </cell>
          <cell r="O6351" t="str">
            <v>SIN CUENTA ASIGNADA</v>
          </cell>
        </row>
        <row r="6352">
          <cell r="J6352" t="str">
            <v>00 -00-00-00-</v>
          </cell>
          <cell r="L6352" t="str">
            <v>00 -00-00-00-</v>
          </cell>
          <cell r="O6352" t="str">
            <v>SIN CUENTA ASIGNADA</v>
          </cell>
        </row>
        <row r="6353">
          <cell r="J6353" t="str">
            <v>00 -00-00-00-</v>
          </cell>
          <cell r="L6353" t="str">
            <v>00 -00-00-00-</v>
          </cell>
          <cell r="O6353" t="str">
            <v>SIN CUENTA ASIGNADA</v>
          </cell>
        </row>
        <row r="6354">
          <cell r="J6354" t="str">
            <v>00 -00-00-00-</v>
          </cell>
          <cell r="L6354" t="str">
            <v>00 -00-00-00-</v>
          </cell>
          <cell r="O6354" t="str">
            <v>SIN CUENTA ASIGNADA</v>
          </cell>
        </row>
        <row r="6355">
          <cell r="J6355" t="str">
            <v>00 -00-00-00-</v>
          </cell>
          <cell r="L6355" t="str">
            <v>00 -00-00-00-</v>
          </cell>
          <cell r="O6355" t="str">
            <v>SIN CUENTA ASIGNADA</v>
          </cell>
        </row>
        <row r="6356">
          <cell r="J6356" t="str">
            <v>00 -00-00-00-</v>
          </cell>
          <cell r="L6356" t="str">
            <v>00 -00-00-00-</v>
          </cell>
          <cell r="O6356" t="str">
            <v>SIN CUENTA ASIGNADA</v>
          </cell>
        </row>
        <row r="6357">
          <cell r="J6357" t="str">
            <v>00 -00-00-00-</v>
          </cell>
          <cell r="L6357" t="str">
            <v>00 -00-00-00-</v>
          </cell>
          <cell r="O6357" t="str">
            <v>SIN CUENTA ASIGNADA</v>
          </cell>
        </row>
        <row r="6358">
          <cell r="J6358" t="str">
            <v>00 -00-00-00-</v>
          </cell>
          <cell r="L6358" t="str">
            <v>00 -00-00-00-</v>
          </cell>
          <cell r="O6358" t="str">
            <v>SIN CUENTA ASIGNADA</v>
          </cell>
        </row>
        <row r="6359">
          <cell r="J6359" t="str">
            <v>00 -00-00-00-</v>
          </cell>
          <cell r="L6359" t="str">
            <v>00 -00-00-00-</v>
          </cell>
          <cell r="O6359" t="str">
            <v>SIN CUENTA ASIGNADA</v>
          </cell>
        </row>
        <row r="6360">
          <cell r="J6360" t="str">
            <v>00 -00-00-00-</v>
          </cell>
          <cell r="L6360" t="str">
            <v>00 -00-00-00-</v>
          </cell>
          <cell r="O6360" t="str">
            <v>SIN CUENTA ASIGNADA</v>
          </cell>
        </row>
        <row r="6361">
          <cell r="J6361" t="str">
            <v>00 -00-00-00-</v>
          </cell>
          <cell r="L6361" t="str">
            <v>00 -00-00-00-</v>
          </cell>
          <cell r="O6361" t="str">
            <v>SIN CUENTA ASIGNADA</v>
          </cell>
        </row>
        <row r="6362">
          <cell r="J6362" t="str">
            <v>00 -00-00-00-</v>
          </cell>
          <cell r="L6362" t="str">
            <v>00 -00-00-00-</v>
          </cell>
          <cell r="O6362" t="str">
            <v>SIN CUENTA ASIGNADA</v>
          </cell>
        </row>
        <row r="6363">
          <cell r="J6363" t="str">
            <v>00 -00-00-00-</v>
          </cell>
          <cell r="L6363" t="str">
            <v>00 -00-00-00-</v>
          </cell>
          <cell r="O6363" t="str">
            <v>SIN CUENTA ASIGNADA</v>
          </cell>
        </row>
        <row r="6364">
          <cell r="J6364" t="str">
            <v>00 -00-00-00-</v>
          </cell>
          <cell r="L6364" t="str">
            <v>00 -00-00-00-</v>
          </cell>
          <cell r="O6364" t="str">
            <v>SIN CUENTA ASIGNADA</v>
          </cell>
        </row>
        <row r="6365">
          <cell r="J6365" t="str">
            <v>00 -00-00-00-</v>
          </cell>
          <cell r="L6365" t="str">
            <v>00 -00-00-00-</v>
          </cell>
          <cell r="O6365" t="str">
            <v>SIN CUENTA ASIGNADA</v>
          </cell>
        </row>
        <row r="6366">
          <cell r="J6366" t="str">
            <v>00 -00-00-00-</v>
          </cell>
          <cell r="L6366" t="str">
            <v>00 -00-00-00-</v>
          </cell>
          <cell r="O6366" t="str">
            <v>SIN CUENTA ASIGNADA</v>
          </cell>
        </row>
        <row r="6367">
          <cell r="J6367" t="str">
            <v>00 -00-00-00-</v>
          </cell>
          <cell r="L6367" t="str">
            <v>00 -00-00-00-</v>
          </cell>
          <cell r="O6367" t="str">
            <v>SIN CUENTA ASIGNADA</v>
          </cell>
        </row>
        <row r="6368">
          <cell r="J6368" t="str">
            <v>00 -00-00-00-</v>
          </cell>
          <cell r="L6368" t="str">
            <v>00 -00-00-00-</v>
          </cell>
          <cell r="O6368" t="str">
            <v>SIN CUENTA ASIGNADA</v>
          </cell>
        </row>
        <row r="6369">
          <cell r="J6369" t="str">
            <v>00 -00-00-00-</v>
          </cell>
          <cell r="L6369" t="str">
            <v>00 -00-00-00-</v>
          </cell>
          <cell r="O6369" t="str">
            <v>SIN CUENTA ASIGNADA</v>
          </cell>
        </row>
        <row r="6370">
          <cell r="J6370" t="str">
            <v>00 -00-00-00-</v>
          </cell>
          <cell r="L6370" t="str">
            <v>00 -00-00-00-</v>
          </cell>
          <cell r="O6370" t="str">
            <v>SIN CUENTA ASIGNADA</v>
          </cell>
        </row>
        <row r="6371">
          <cell r="J6371" t="str">
            <v>00 -00-00-00-</v>
          </cell>
          <cell r="L6371" t="str">
            <v>00 -00-00-00-</v>
          </cell>
          <cell r="O6371" t="str">
            <v>SIN CUENTA ASIGNADA</v>
          </cell>
        </row>
        <row r="6372">
          <cell r="J6372" t="str">
            <v>00 -00-00-00-</v>
          </cell>
          <cell r="L6372" t="str">
            <v>00 -00-00-00-</v>
          </cell>
          <cell r="O6372" t="str">
            <v>SIN CUENTA ASIGNADA</v>
          </cell>
        </row>
        <row r="6373">
          <cell r="J6373" t="str">
            <v>00 -00-00-00-</v>
          </cell>
          <cell r="L6373" t="str">
            <v>00 -00-00-00-</v>
          </cell>
          <cell r="O6373" t="str">
            <v>SIN CUENTA ASIGNADA</v>
          </cell>
        </row>
        <row r="6374">
          <cell r="J6374" t="str">
            <v>00 -00-00-00-</v>
          </cell>
          <cell r="L6374" t="str">
            <v>00 -00-00-00-</v>
          </cell>
          <cell r="O6374" t="str">
            <v>SIN CUENTA ASIGNADA</v>
          </cell>
        </row>
        <row r="6375">
          <cell r="J6375" t="str">
            <v>00 -00-00-00-</v>
          </cell>
          <cell r="L6375" t="str">
            <v>00 -00-00-00-</v>
          </cell>
          <cell r="O6375" t="str">
            <v>SIN CUENTA ASIGNADA</v>
          </cell>
        </row>
        <row r="6376">
          <cell r="J6376" t="str">
            <v>00 -00-00-00-</v>
          </cell>
          <cell r="L6376" t="str">
            <v>00 -00-00-00-</v>
          </cell>
          <cell r="O6376" t="str">
            <v>SIN CUENTA ASIGNADA</v>
          </cell>
        </row>
        <row r="6377">
          <cell r="J6377" t="str">
            <v>00 -00-00-00-</v>
          </cell>
          <cell r="L6377" t="str">
            <v>00 -00-00-00-</v>
          </cell>
          <cell r="O6377" t="str">
            <v>SIN CUENTA ASIGNADA</v>
          </cell>
        </row>
        <row r="6378">
          <cell r="J6378" t="str">
            <v>00 -00-00-00-</v>
          </cell>
          <cell r="L6378" t="str">
            <v>00 -00-00-00-</v>
          </cell>
          <cell r="O6378" t="str">
            <v>SIN CUENTA ASIGNADA</v>
          </cell>
        </row>
        <row r="6379">
          <cell r="J6379" t="str">
            <v>00 -00-00-00-</v>
          </cell>
          <cell r="L6379" t="str">
            <v>00 -00-00-00-</v>
          </cell>
          <cell r="O6379" t="str">
            <v>SIN CUENTA ASIGNADA</v>
          </cell>
        </row>
        <row r="6380">
          <cell r="J6380" t="str">
            <v>00 -00-00-00-</v>
          </cell>
          <cell r="L6380" t="str">
            <v>00 -00-00-00-</v>
          </cell>
          <cell r="O6380" t="str">
            <v>SIN CUENTA ASIGNADA</v>
          </cell>
        </row>
        <row r="6381">
          <cell r="J6381" t="str">
            <v>00 -00-00-00-</v>
          </cell>
          <cell r="L6381" t="str">
            <v>00 -00-00-00-</v>
          </cell>
          <cell r="O6381" t="str">
            <v>SIN CUENTA ASIGNADA</v>
          </cell>
        </row>
        <row r="6382">
          <cell r="J6382" t="str">
            <v>00 -00-00-00-</v>
          </cell>
          <cell r="L6382" t="str">
            <v>00 -00-00-00-</v>
          </cell>
          <cell r="O6382" t="str">
            <v>SIN CUENTA ASIGNADA</v>
          </cell>
        </row>
        <row r="6383">
          <cell r="J6383" t="str">
            <v>00 -00-00-00-</v>
          </cell>
          <cell r="L6383" t="str">
            <v>00 -00-00-00-</v>
          </cell>
          <cell r="O6383" t="str">
            <v>SIN CUENTA ASIGNADA</v>
          </cell>
        </row>
        <row r="6384">
          <cell r="J6384" t="str">
            <v>00 -00-00-00-</v>
          </cell>
          <cell r="L6384" t="str">
            <v>00 -00-00-00-</v>
          </cell>
          <cell r="O6384" t="str">
            <v>SIN CUENTA ASIGNADA</v>
          </cell>
        </row>
        <row r="6385">
          <cell r="J6385" t="str">
            <v>00 -00-00-00-</v>
          </cell>
          <cell r="L6385" t="str">
            <v>00 -00-00-00-</v>
          </cell>
          <cell r="O6385" t="str">
            <v>SIN CUENTA ASIGNADA</v>
          </cell>
        </row>
        <row r="6386">
          <cell r="J6386" t="str">
            <v>00 -00-00-00-</v>
          </cell>
          <cell r="L6386" t="str">
            <v>00 -00-00-00-</v>
          </cell>
          <cell r="O6386" t="str">
            <v>SIN CUENTA ASIGNADA</v>
          </cell>
        </row>
        <row r="6387">
          <cell r="J6387" t="str">
            <v>00 -00-00-00-</v>
          </cell>
          <cell r="L6387" t="str">
            <v>00 -00-00-00-</v>
          </cell>
          <cell r="O6387" t="str">
            <v>SIN CUENTA ASIGNADA</v>
          </cell>
        </row>
        <row r="6388">
          <cell r="J6388" t="str">
            <v>00 -00-00-00-</v>
          </cell>
          <cell r="L6388" t="str">
            <v>00 -00-00-00-</v>
          </cell>
          <cell r="O6388" t="str">
            <v>SIN CUENTA ASIGNADA</v>
          </cell>
        </row>
        <row r="6389">
          <cell r="J6389" t="str">
            <v>00 -00-00-00-</v>
          </cell>
          <cell r="L6389" t="str">
            <v>00 -00-00-00-</v>
          </cell>
          <cell r="O6389" t="str">
            <v>SIN CUENTA ASIGNADA</v>
          </cell>
        </row>
        <row r="6390">
          <cell r="J6390" t="str">
            <v>00 -00-00-00-</v>
          </cell>
          <cell r="L6390" t="str">
            <v>00 -00-00-00-</v>
          </cell>
          <cell r="O6390" t="str">
            <v>SIN CUENTA ASIGNADA</v>
          </cell>
        </row>
        <row r="6391">
          <cell r="J6391" t="str">
            <v>00 -00-00-00-</v>
          </cell>
          <cell r="L6391" t="str">
            <v>00 -00-00-00-</v>
          </cell>
          <cell r="O6391" t="str">
            <v>SIN CUENTA ASIGNADA</v>
          </cell>
        </row>
        <row r="6392">
          <cell r="J6392" t="str">
            <v>00 -00-00-00-</v>
          </cell>
          <cell r="L6392" t="str">
            <v>00 -00-00-00-</v>
          </cell>
          <cell r="O6392" t="str">
            <v>SIN CUENTA ASIGNADA</v>
          </cell>
        </row>
        <row r="6393">
          <cell r="J6393" t="str">
            <v>00 -00-00-00-</v>
          </cell>
          <cell r="L6393" t="str">
            <v>00 -00-00-00-</v>
          </cell>
          <cell r="O6393" t="str">
            <v>SIN CUENTA ASIGNADA</v>
          </cell>
        </row>
        <row r="6394">
          <cell r="J6394" t="str">
            <v>00 -00-00-00-</v>
          </cell>
          <cell r="L6394" t="str">
            <v>00 -00-00-00-</v>
          </cell>
          <cell r="O6394" t="str">
            <v>SIN CUENTA ASIGNADA</v>
          </cell>
        </row>
        <row r="6395">
          <cell r="J6395" t="str">
            <v>00 -00-00-00-</v>
          </cell>
          <cell r="L6395" t="str">
            <v>00 -00-00-00-</v>
          </cell>
          <cell r="O6395" t="str">
            <v>SIN CUENTA ASIGNADA</v>
          </cell>
        </row>
        <row r="6396">
          <cell r="J6396" t="str">
            <v>00 -00-00-00-</v>
          </cell>
          <cell r="L6396" t="str">
            <v>00 -00-00-00-</v>
          </cell>
          <cell r="O6396" t="str">
            <v>SIN CUENTA ASIGNADA</v>
          </cell>
        </row>
        <row r="6397">
          <cell r="J6397" t="str">
            <v>00 -00-00-00-</v>
          </cell>
          <cell r="L6397" t="str">
            <v>00 -00-00-00-</v>
          </cell>
          <cell r="O6397" t="str">
            <v>SIN CUENTA ASIGNADA</v>
          </cell>
        </row>
        <row r="6398">
          <cell r="J6398" t="str">
            <v>00 -00-00-00-</v>
          </cell>
          <cell r="L6398" t="str">
            <v>00 -00-00-00-</v>
          </cell>
          <cell r="O6398" t="str">
            <v>SIN CUENTA ASIGNADA</v>
          </cell>
        </row>
        <row r="6399">
          <cell r="J6399" t="str">
            <v>00 -00-00-00-</v>
          </cell>
          <cell r="L6399" t="str">
            <v>00 -00-00-00-</v>
          </cell>
          <cell r="O6399" t="str">
            <v>SIN CUENTA ASIGNADA</v>
          </cell>
        </row>
        <row r="6400">
          <cell r="J6400" t="str">
            <v>00 -00-00-00-</v>
          </cell>
          <cell r="L6400" t="str">
            <v>00 -00-00-00-</v>
          </cell>
          <cell r="O6400" t="str">
            <v>SIN CUENTA ASIGNADA</v>
          </cell>
        </row>
        <row r="6401">
          <cell r="J6401" t="str">
            <v>00 -00-00-00-</v>
          </cell>
          <cell r="L6401" t="str">
            <v>00 -00-00-00-</v>
          </cell>
          <cell r="O6401" t="str">
            <v>SIN CUENTA ASIGNADA</v>
          </cell>
        </row>
        <row r="6402">
          <cell r="J6402" t="str">
            <v>00 -00-00-00-</v>
          </cell>
          <cell r="L6402" t="str">
            <v>00 -00-00-00-</v>
          </cell>
          <cell r="O6402" t="str">
            <v>SIN CUENTA ASIGNADA</v>
          </cell>
        </row>
        <row r="6403">
          <cell r="J6403" t="str">
            <v>00 -00-00-00-</v>
          </cell>
          <cell r="L6403" t="str">
            <v>00 -00-00-00-</v>
          </cell>
          <cell r="O6403" t="str">
            <v>SIN CUENTA ASIGNADA</v>
          </cell>
        </row>
        <row r="6404">
          <cell r="J6404" t="str">
            <v>00 -00-00-00-</v>
          </cell>
          <cell r="L6404" t="str">
            <v>00 -00-00-00-</v>
          </cell>
          <cell r="O6404" t="str">
            <v>SIN CUENTA ASIGNADA</v>
          </cell>
        </row>
        <row r="6405">
          <cell r="J6405" t="str">
            <v>00 -00-00-00-</v>
          </cell>
          <cell r="L6405" t="str">
            <v>00 -00-00-00-</v>
          </cell>
          <cell r="O6405" t="str">
            <v>SIN CUENTA ASIGNADA</v>
          </cell>
        </row>
        <row r="6406">
          <cell r="J6406" t="str">
            <v>00 -00-00-00-</v>
          </cell>
          <cell r="L6406" t="str">
            <v>00 -00-00-00-</v>
          </cell>
          <cell r="O6406" t="str">
            <v>SIN CUENTA ASIGNADA</v>
          </cell>
        </row>
        <row r="6407">
          <cell r="J6407" t="str">
            <v>00 -00-00-00-</v>
          </cell>
          <cell r="L6407" t="str">
            <v>00 -00-00-00-</v>
          </cell>
          <cell r="O6407" t="str">
            <v>SIN CUENTA ASIGNADA</v>
          </cell>
        </row>
        <row r="6408">
          <cell r="J6408" t="str">
            <v>00 -00-00-00-</v>
          </cell>
          <cell r="L6408" t="str">
            <v>00 -00-00-00-</v>
          </cell>
          <cell r="O6408" t="str">
            <v>SIN CUENTA ASIGNADA</v>
          </cell>
        </row>
        <row r="6409">
          <cell r="J6409" t="str">
            <v>00 -00-00-00-</v>
          </cell>
          <cell r="L6409" t="str">
            <v>00 -00-00-00-</v>
          </cell>
          <cell r="O6409" t="str">
            <v>SIN CUENTA ASIGNADA</v>
          </cell>
        </row>
        <row r="6410">
          <cell r="J6410" t="str">
            <v>00 -00-00-00-</v>
          </cell>
          <cell r="L6410" t="str">
            <v>00 -00-00-00-</v>
          </cell>
          <cell r="O6410" t="str">
            <v>SIN CUENTA ASIGNADA</v>
          </cell>
        </row>
        <row r="6411">
          <cell r="J6411" t="str">
            <v>00 -00-00-00-</v>
          </cell>
          <cell r="L6411" t="str">
            <v>00 -00-00-00-</v>
          </cell>
          <cell r="O6411" t="str">
            <v>SIN CUENTA ASIGNADA</v>
          </cell>
        </row>
        <row r="6412">
          <cell r="J6412" t="str">
            <v>00 -00-00-00-</v>
          </cell>
          <cell r="L6412" t="str">
            <v>00 -00-00-00-</v>
          </cell>
          <cell r="O6412" t="str">
            <v>SIN CUENTA ASIGNADA</v>
          </cell>
        </row>
        <row r="6413">
          <cell r="J6413" t="str">
            <v>00 -00-00-00-</v>
          </cell>
          <cell r="L6413" t="str">
            <v>00 -00-00-00-</v>
          </cell>
          <cell r="O6413" t="str">
            <v>SIN CUENTA ASIGNADA</v>
          </cell>
        </row>
        <row r="6414">
          <cell r="J6414" t="str">
            <v>00 -00-00-00-</v>
          </cell>
          <cell r="L6414" t="str">
            <v>00 -00-00-00-</v>
          </cell>
          <cell r="O6414" t="str">
            <v>SIN CUENTA ASIGNADA</v>
          </cell>
        </row>
        <row r="6415">
          <cell r="J6415" t="str">
            <v>00 -00-00-00-</v>
          </cell>
          <cell r="L6415" t="str">
            <v>00 -00-00-00-</v>
          </cell>
          <cell r="O6415" t="str">
            <v>SIN CUENTA ASIGNADA</v>
          </cell>
        </row>
        <row r="6416">
          <cell r="J6416" t="str">
            <v>00 -00-00-00-</v>
          </cell>
          <cell r="L6416" t="str">
            <v>00 -00-00-00-</v>
          </cell>
          <cell r="O6416" t="str">
            <v>SIN CUENTA ASIGNADA</v>
          </cell>
        </row>
        <row r="6417">
          <cell r="J6417" t="str">
            <v>00 -00-00-00-</v>
          </cell>
          <cell r="L6417" t="str">
            <v>00 -00-00-00-</v>
          </cell>
          <cell r="O6417" t="str">
            <v>SIN CUENTA ASIGNADA</v>
          </cell>
        </row>
        <row r="6418">
          <cell r="J6418" t="str">
            <v>00 -00-00-00-</v>
          </cell>
          <cell r="L6418" t="str">
            <v>00 -00-00-00-</v>
          </cell>
          <cell r="O6418" t="str">
            <v>SIN CUENTA ASIGNADA</v>
          </cell>
        </row>
        <row r="6419">
          <cell r="J6419" t="str">
            <v>00 -00-00-00-</v>
          </cell>
          <cell r="L6419" t="str">
            <v>00 -00-00-00-</v>
          </cell>
          <cell r="O6419" t="str">
            <v>SIN CUENTA ASIGNADA</v>
          </cell>
        </row>
        <row r="6420">
          <cell r="J6420" t="str">
            <v>00 -00-00-00-</v>
          </cell>
          <cell r="L6420" t="str">
            <v>00 -00-00-00-</v>
          </cell>
          <cell r="O6420" t="str">
            <v>SIN CUENTA ASIGNADA</v>
          </cell>
        </row>
        <row r="6421">
          <cell r="J6421" t="str">
            <v>00 -00-00-00-</v>
          </cell>
          <cell r="L6421" t="str">
            <v>00 -00-00-00-</v>
          </cell>
          <cell r="O6421" t="str">
            <v>SIN CUENTA ASIGNADA</v>
          </cell>
        </row>
        <row r="6422">
          <cell r="J6422" t="str">
            <v>00 -00-00-00-</v>
          </cell>
          <cell r="L6422" t="str">
            <v>00 -00-00-00-</v>
          </cell>
          <cell r="O6422" t="str">
            <v>SIN CUENTA ASIGNADA</v>
          </cell>
        </row>
        <row r="6423">
          <cell r="J6423" t="str">
            <v>00 -00-00-00-</v>
          </cell>
          <cell r="L6423" t="str">
            <v>00 -00-00-00-</v>
          </cell>
          <cell r="O6423" t="str">
            <v>SIN CUENTA ASIGNADA</v>
          </cell>
        </row>
        <row r="6424">
          <cell r="J6424" t="str">
            <v>00 -00-00-00-</v>
          </cell>
          <cell r="L6424" t="str">
            <v>00 -00-00-00-</v>
          </cell>
          <cell r="O6424" t="str">
            <v>SIN CUENTA ASIGNADA</v>
          </cell>
        </row>
        <row r="6425">
          <cell r="J6425" t="str">
            <v>00 -00-00-00-</v>
          </cell>
          <cell r="L6425" t="str">
            <v>00 -00-00-00-</v>
          </cell>
          <cell r="O6425" t="str">
            <v>SIN CUENTA ASIGNADA</v>
          </cell>
        </row>
        <row r="6426">
          <cell r="J6426" t="str">
            <v>00 -00-00-00-</v>
          </cell>
          <cell r="L6426" t="str">
            <v>00 -00-00-00-</v>
          </cell>
          <cell r="O6426" t="str">
            <v>SIN CUENTA ASIGNADA</v>
          </cell>
        </row>
        <row r="6427">
          <cell r="J6427" t="str">
            <v>00 -00-00-00-</v>
          </cell>
          <cell r="L6427" t="str">
            <v>00 -00-00-00-</v>
          </cell>
          <cell r="O6427" t="str">
            <v>SIN CUENTA ASIGNADA</v>
          </cell>
        </row>
        <row r="6428">
          <cell r="J6428" t="str">
            <v>00 -00-00-00-</v>
          </cell>
          <cell r="L6428" t="str">
            <v>00 -00-00-00-</v>
          </cell>
          <cell r="O6428" t="str">
            <v>SIN CUENTA ASIGNADA</v>
          </cell>
        </row>
        <row r="6429">
          <cell r="J6429" t="str">
            <v>00 -00-00-00-</v>
          </cell>
          <cell r="L6429" t="str">
            <v>00 -00-00-00-</v>
          </cell>
          <cell r="O6429" t="str">
            <v>SIN CUENTA ASIGNADA</v>
          </cell>
        </row>
        <row r="6430">
          <cell r="J6430" t="str">
            <v>00 -00-00-00-</v>
          </cell>
          <cell r="L6430" t="str">
            <v>00 -00-00-00-</v>
          </cell>
          <cell r="O6430" t="str">
            <v>SIN CUENTA ASIGNADA</v>
          </cell>
        </row>
        <row r="6431">
          <cell r="J6431" t="str">
            <v>00 -00-00-00-</v>
          </cell>
          <cell r="L6431" t="str">
            <v>00 -00-00-00-</v>
          </cell>
          <cell r="O6431" t="str">
            <v>SIN CUENTA ASIGNADA</v>
          </cell>
        </row>
        <row r="6432">
          <cell r="J6432" t="str">
            <v>00 -00-00-00-</v>
          </cell>
          <cell r="L6432" t="str">
            <v>00 -00-00-00-</v>
          </cell>
          <cell r="O6432" t="str">
            <v>SIN CUENTA ASIGNADA</v>
          </cell>
        </row>
        <row r="6433">
          <cell r="J6433" t="str">
            <v>00 -00-00-00-</v>
          </cell>
          <cell r="L6433" t="str">
            <v>00 -00-00-00-</v>
          </cell>
          <cell r="O6433" t="str">
            <v>SIN CUENTA ASIGNADA</v>
          </cell>
        </row>
        <row r="6434">
          <cell r="J6434" t="str">
            <v>00 -00-00-00-</v>
          </cell>
          <cell r="L6434" t="str">
            <v>00 -00-00-00-</v>
          </cell>
          <cell r="O6434" t="str">
            <v>SIN CUENTA ASIGNADA</v>
          </cell>
        </row>
        <row r="6435">
          <cell r="J6435" t="str">
            <v>00 -00-00-00-</v>
          </cell>
          <cell r="L6435" t="str">
            <v>00 -00-00-00-</v>
          </cell>
          <cell r="O6435" t="str">
            <v>SIN CUENTA ASIGNADA</v>
          </cell>
        </row>
        <row r="6436">
          <cell r="J6436" t="str">
            <v>00 -00-00-00-</v>
          </cell>
          <cell r="L6436" t="str">
            <v>00 -00-00-00-</v>
          </cell>
          <cell r="O6436" t="str">
            <v>SIN CUENTA ASIGNADA</v>
          </cell>
        </row>
        <row r="6437">
          <cell r="J6437" t="str">
            <v>00 -00-00-00-</v>
          </cell>
          <cell r="L6437" t="str">
            <v>00 -00-00-00-</v>
          </cell>
          <cell r="O6437" t="str">
            <v>SIN CUENTA ASIGNADA</v>
          </cell>
        </row>
        <row r="6438">
          <cell r="J6438" t="str">
            <v>00 -00-00-00-</v>
          </cell>
          <cell r="L6438" t="str">
            <v>00 -00-00-00-</v>
          </cell>
          <cell r="O6438" t="str">
            <v>SIN CUENTA ASIGNADA</v>
          </cell>
        </row>
        <row r="6439">
          <cell r="J6439" t="str">
            <v>00 -00-00-00-</v>
          </cell>
          <cell r="L6439" t="str">
            <v>00 -00-00-00-</v>
          </cell>
          <cell r="O6439" t="str">
            <v>SIN CUENTA ASIGNADA</v>
          </cell>
        </row>
        <row r="6440">
          <cell r="J6440" t="str">
            <v>00 -00-00-00-</v>
          </cell>
          <cell r="L6440" t="str">
            <v>00 -00-00-00-</v>
          </cell>
          <cell r="O6440" t="str">
            <v>SIN CUENTA ASIGNADA</v>
          </cell>
        </row>
        <row r="6441">
          <cell r="J6441" t="str">
            <v>00 -00-00-00-</v>
          </cell>
          <cell r="L6441" t="str">
            <v>00 -00-00-00-</v>
          </cell>
          <cell r="O6441" t="str">
            <v>SIN CUENTA ASIGNADA</v>
          </cell>
        </row>
        <row r="6442">
          <cell r="J6442" t="str">
            <v>00 -00-00-00-</v>
          </cell>
          <cell r="L6442" t="str">
            <v>00 -00-00-00-</v>
          </cell>
          <cell r="O6442" t="str">
            <v>SIN CUENTA ASIGNADA</v>
          </cell>
        </row>
        <row r="6443">
          <cell r="J6443" t="str">
            <v>00 -00-00-00-</v>
          </cell>
          <cell r="L6443" t="str">
            <v>00 -00-00-00-</v>
          </cell>
          <cell r="O6443" t="str">
            <v>SIN CUENTA ASIGNADA</v>
          </cell>
        </row>
        <row r="6444">
          <cell r="J6444" t="str">
            <v>00 -00-00-00-</v>
          </cell>
          <cell r="L6444" t="str">
            <v>00 -00-00-00-</v>
          </cell>
          <cell r="O6444" t="str">
            <v>SIN CUENTA ASIGNADA</v>
          </cell>
        </row>
        <row r="6445">
          <cell r="J6445" t="str">
            <v>00 -00-00-00-</v>
          </cell>
          <cell r="L6445" t="str">
            <v>00 -00-00-00-</v>
          </cell>
          <cell r="O6445" t="str">
            <v>SIN CUENTA ASIGNADA</v>
          </cell>
        </row>
        <row r="6446">
          <cell r="J6446" t="str">
            <v>00 -00-00-00-</v>
          </cell>
          <cell r="L6446" t="str">
            <v>00 -00-00-00-</v>
          </cell>
          <cell r="O6446" t="str">
            <v>SIN CUENTA ASIGNADA</v>
          </cell>
        </row>
        <row r="6447">
          <cell r="J6447" t="str">
            <v>00 -00-00-00-</v>
          </cell>
          <cell r="L6447" t="str">
            <v>00 -00-00-00-</v>
          </cell>
          <cell r="O6447" t="str">
            <v>SIN CUENTA ASIGNADA</v>
          </cell>
        </row>
        <row r="6448">
          <cell r="J6448" t="str">
            <v>00 -00-00-00-</v>
          </cell>
          <cell r="L6448" t="str">
            <v>00 -00-00-00-</v>
          </cell>
          <cell r="O6448" t="str">
            <v>SIN CUENTA ASIGNADA</v>
          </cell>
        </row>
        <row r="6449">
          <cell r="J6449" t="str">
            <v>00 -00-00-00-</v>
          </cell>
          <cell r="L6449" t="str">
            <v>00 -00-00-00-</v>
          </cell>
          <cell r="O6449" t="str">
            <v>SIN CUENTA ASIGNADA</v>
          </cell>
        </row>
        <row r="6450">
          <cell r="J6450" t="str">
            <v>00 -00-00-00-</v>
          </cell>
          <cell r="L6450" t="str">
            <v>00 -00-00-00-</v>
          </cell>
          <cell r="O6450" t="str">
            <v>SIN CUENTA ASIGNADA</v>
          </cell>
        </row>
        <row r="6451">
          <cell r="J6451" t="str">
            <v>00 -00-00-00-</v>
          </cell>
          <cell r="L6451" t="str">
            <v>00 -00-00-00-</v>
          </cell>
          <cell r="O6451" t="str">
            <v>SIN CUENTA ASIGNADA</v>
          </cell>
        </row>
        <row r="6452">
          <cell r="J6452" t="str">
            <v>00 -00-00-00-</v>
          </cell>
          <cell r="L6452" t="str">
            <v>00 -00-00-00-</v>
          </cell>
          <cell r="O6452" t="str">
            <v>SIN CUENTA ASIGNADA</v>
          </cell>
        </row>
        <row r="6453">
          <cell r="J6453" t="str">
            <v>00 -00-00-00-</v>
          </cell>
          <cell r="L6453" t="str">
            <v>00 -00-00-00-</v>
          </cell>
          <cell r="O6453" t="str">
            <v>SIN CUENTA ASIGNADA</v>
          </cell>
        </row>
        <row r="6454">
          <cell r="J6454" t="str">
            <v>00 -00-00-00-</v>
          </cell>
          <cell r="L6454" t="str">
            <v>00 -00-00-00-</v>
          </cell>
          <cell r="O6454" t="str">
            <v>SIN CUENTA ASIGNADA</v>
          </cell>
        </row>
        <row r="6455">
          <cell r="J6455" t="str">
            <v>00 -00-00-00-</v>
          </cell>
          <cell r="L6455" t="str">
            <v>00 -00-00-00-</v>
          </cell>
          <cell r="O6455" t="str">
            <v>SIN CUENTA ASIGNADA</v>
          </cell>
        </row>
        <row r="6456">
          <cell r="J6456" t="str">
            <v>00 -00-00-00-</v>
          </cell>
          <cell r="L6456" t="str">
            <v>00 -00-00-00-</v>
          </cell>
          <cell r="O6456" t="str">
            <v>SIN CUENTA ASIGNADA</v>
          </cell>
        </row>
        <row r="6457">
          <cell r="J6457" t="str">
            <v>00 -00-00-00-</v>
          </cell>
          <cell r="L6457" t="str">
            <v>00 -00-00-00-</v>
          </cell>
          <cell r="O6457" t="str">
            <v>SIN CUENTA ASIGNADA</v>
          </cell>
        </row>
        <row r="6458">
          <cell r="J6458" t="str">
            <v>00 -00-00-00-</v>
          </cell>
          <cell r="L6458" t="str">
            <v>00 -00-00-00-</v>
          </cell>
          <cell r="O6458" t="str">
            <v>SIN CUENTA ASIGNADA</v>
          </cell>
        </row>
        <row r="6459">
          <cell r="J6459" t="str">
            <v>00 -00-00-00-</v>
          </cell>
          <cell r="L6459" t="str">
            <v>00 -00-00-00-</v>
          </cell>
          <cell r="O6459" t="str">
            <v>SIN CUENTA ASIGNADA</v>
          </cell>
        </row>
        <row r="6460">
          <cell r="J6460" t="str">
            <v>00 -00-00-00-</v>
          </cell>
          <cell r="L6460" t="str">
            <v>00 -00-00-00-</v>
          </cell>
          <cell r="O6460" t="str">
            <v>SIN CUENTA ASIGNADA</v>
          </cell>
        </row>
        <row r="6461">
          <cell r="J6461" t="str">
            <v>00 -00-00-00-</v>
          </cell>
          <cell r="L6461" t="str">
            <v>00 -00-00-00-</v>
          </cell>
          <cell r="O6461" t="str">
            <v>SIN CUENTA ASIGNADA</v>
          </cell>
        </row>
        <row r="6462">
          <cell r="J6462" t="str">
            <v>00 -00-00-00-</v>
          </cell>
          <cell r="L6462" t="str">
            <v>00 -00-00-00-</v>
          </cell>
          <cell r="O6462" t="str">
            <v>SIN CUENTA ASIGNADA</v>
          </cell>
        </row>
        <row r="6463">
          <cell r="J6463" t="str">
            <v>00 -00-00-00-</v>
          </cell>
          <cell r="L6463" t="str">
            <v>00 -00-00-00-</v>
          </cell>
          <cell r="O6463" t="str">
            <v>SIN CUENTA ASIGNADA</v>
          </cell>
        </row>
        <row r="6464">
          <cell r="J6464" t="str">
            <v>00 -00-00-00-</v>
          </cell>
          <cell r="L6464" t="str">
            <v>00 -00-00-00-</v>
          </cell>
          <cell r="O6464" t="str">
            <v>SIN CUENTA ASIGNADA</v>
          </cell>
        </row>
        <row r="6465">
          <cell r="J6465" t="str">
            <v>00 -00-00-00-</v>
          </cell>
          <cell r="L6465" t="str">
            <v>00 -00-00-00-</v>
          </cell>
          <cell r="O6465" t="str">
            <v>SIN CUENTA ASIGNADA</v>
          </cell>
        </row>
        <row r="6466">
          <cell r="J6466" t="str">
            <v>00 -00-00-00-</v>
          </cell>
          <cell r="L6466" t="str">
            <v>00 -00-00-00-</v>
          </cell>
          <cell r="O6466" t="str">
            <v>SIN CUENTA ASIGNADA</v>
          </cell>
        </row>
        <row r="6467">
          <cell r="J6467" t="str">
            <v>00 -00-00-00-</v>
          </cell>
          <cell r="L6467" t="str">
            <v>00 -00-00-00-</v>
          </cell>
          <cell r="O6467" t="str">
            <v>SIN CUENTA ASIGNADA</v>
          </cell>
        </row>
        <row r="6468">
          <cell r="J6468" t="str">
            <v>00 -00-00-00-</v>
          </cell>
          <cell r="L6468" t="str">
            <v>00 -00-00-00-</v>
          </cell>
          <cell r="O6468" t="str">
            <v>SIN CUENTA ASIGNADA</v>
          </cell>
        </row>
        <row r="6469">
          <cell r="J6469" t="str">
            <v>00 -00-00-00-</v>
          </cell>
          <cell r="L6469" t="str">
            <v>00 -00-00-00-</v>
          </cell>
          <cell r="O6469" t="str">
            <v>SIN CUENTA ASIGNADA</v>
          </cell>
        </row>
        <row r="6470">
          <cell r="J6470" t="str">
            <v>00 -00-00-00-</v>
          </cell>
          <cell r="L6470" t="str">
            <v>00 -00-00-00-</v>
          </cell>
          <cell r="O6470" t="str">
            <v>SIN CUENTA ASIGNADA</v>
          </cell>
        </row>
        <row r="6471">
          <cell r="J6471" t="str">
            <v>00 -00-00-00-</v>
          </cell>
          <cell r="L6471" t="str">
            <v>00 -00-00-00-</v>
          </cell>
          <cell r="O6471" t="str">
            <v>SIN CUENTA ASIGNADA</v>
          </cell>
        </row>
        <row r="6472">
          <cell r="J6472" t="str">
            <v>00 -00-00-00-</v>
          </cell>
          <cell r="L6472" t="str">
            <v>00 -00-00-00-</v>
          </cell>
          <cell r="O6472" t="str">
            <v>SIN CUENTA ASIGNADA</v>
          </cell>
        </row>
        <row r="6473">
          <cell r="J6473" t="str">
            <v>00 -00-00-00-</v>
          </cell>
          <cell r="L6473" t="str">
            <v>00 -00-00-00-</v>
          </cell>
          <cell r="O6473" t="str">
            <v>SIN CUENTA ASIGNADA</v>
          </cell>
        </row>
        <row r="6474">
          <cell r="J6474" t="str">
            <v>00 -00-00-00-</v>
          </cell>
          <cell r="L6474" t="str">
            <v>00 -00-00-00-</v>
          </cell>
          <cell r="O6474" t="str">
            <v>SIN CUENTA ASIGNADA</v>
          </cell>
        </row>
        <row r="6475">
          <cell r="J6475" t="str">
            <v>00 -00-00-00-</v>
          </cell>
          <cell r="L6475" t="str">
            <v>00 -00-00-00-</v>
          </cell>
          <cell r="O6475" t="str">
            <v>SIN CUENTA ASIGNADA</v>
          </cell>
        </row>
        <row r="6476">
          <cell r="J6476" t="str">
            <v>00 -00-00-00-</v>
          </cell>
          <cell r="L6476" t="str">
            <v>00 -00-00-00-</v>
          </cell>
          <cell r="O6476" t="str">
            <v>SIN CUENTA ASIGNADA</v>
          </cell>
        </row>
        <row r="6477">
          <cell r="J6477" t="str">
            <v>00 -00-00-00-</v>
          </cell>
          <cell r="L6477" t="str">
            <v>00 -00-00-00-</v>
          </cell>
          <cell r="O6477" t="str">
            <v>SIN CUENTA ASIGNADA</v>
          </cell>
        </row>
        <row r="6478">
          <cell r="J6478" t="str">
            <v>00 -00-00-00-</v>
          </cell>
          <cell r="L6478" t="str">
            <v>00 -00-00-00-</v>
          </cell>
          <cell r="O6478" t="str">
            <v>SIN CUENTA ASIGNADA</v>
          </cell>
        </row>
        <row r="6479">
          <cell r="J6479" t="str">
            <v>00 -00-00-00-</v>
          </cell>
          <cell r="L6479" t="str">
            <v>00 -00-00-00-</v>
          </cell>
          <cell r="O6479" t="str">
            <v>SIN CUENTA ASIGNADA</v>
          </cell>
        </row>
        <row r="6480">
          <cell r="J6480" t="str">
            <v>00 -00-00-00-</v>
          </cell>
          <cell r="L6480" t="str">
            <v>00 -00-00-00-</v>
          </cell>
          <cell r="O6480" t="str">
            <v>SIN CUENTA ASIGNADA</v>
          </cell>
        </row>
        <row r="6481">
          <cell r="J6481" t="str">
            <v>00 -00-00-00-</v>
          </cell>
          <cell r="L6481" t="str">
            <v>00 -00-00-00-</v>
          </cell>
          <cell r="O6481" t="str">
            <v>SIN CUENTA ASIGNADA</v>
          </cell>
        </row>
        <row r="6482">
          <cell r="J6482" t="str">
            <v>00 -00-00-00-</v>
          </cell>
          <cell r="L6482" t="str">
            <v>00 -00-00-00-</v>
          </cell>
          <cell r="O6482" t="str">
            <v>SIN CUENTA ASIGNADA</v>
          </cell>
        </row>
        <row r="6483">
          <cell r="J6483" t="str">
            <v>00 -00-00-00-</v>
          </cell>
          <cell r="L6483" t="str">
            <v>00 -00-00-00-</v>
          </cell>
          <cell r="O6483" t="str">
            <v>SIN CUENTA ASIGNADA</v>
          </cell>
        </row>
        <row r="6484">
          <cell r="J6484" t="str">
            <v>00 -00-00-00-</v>
          </cell>
          <cell r="L6484" t="str">
            <v>00 -00-00-00-</v>
          </cell>
          <cell r="O6484" t="str">
            <v>SIN CUENTA ASIGNADA</v>
          </cell>
        </row>
        <row r="6485">
          <cell r="J6485" t="str">
            <v>00 -00-00-00-</v>
          </cell>
          <cell r="L6485" t="str">
            <v>00 -00-00-00-</v>
          </cell>
          <cell r="O6485" t="str">
            <v>SIN CUENTA ASIGNADA</v>
          </cell>
        </row>
        <row r="6486">
          <cell r="J6486" t="str">
            <v>00 -00-00-00-</v>
          </cell>
          <cell r="L6486" t="str">
            <v>00 -00-00-00-</v>
          </cell>
          <cell r="O6486" t="str">
            <v>SIN CUENTA ASIGNADA</v>
          </cell>
        </row>
        <row r="6487">
          <cell r="J6487" t="str">
            <v>00 -00-00-00-</v>
          </cell>
          <cell r="L6487" t="str">
            <v>00 -00-00-00-</v>
          </cell>
          <cell r="O6487" t="str">
            <v>SIN CUENTA ASIGNADA</v>
          </cell>
        </row>
        <row r="6488">
          <cell r="J6488" t="str">
            <v>00 -00-00-00-</v>
          </cell>
          <cell r="L6488" t="str">
            <v>00 -00-00-00-</v>
          </cell>
          <cell r="O6488" t="str">
            <v>SIN CUENTA ASIGNADA</v>
          </cell>
        </row>
        <row r="6489">
          <cell r="J6489" t="str">
            <v>00 -00-00-00-</v>
          </cell>
          <cell r="L6489" t="str">
            <v>00 -00-00-00-</v>
          </cell>
          <cell r="O6489" t="str">
            <v>SIN CUENTA ASIGNADA</v>
          </cell>
        </row>
        <row r="6490">
          <cell r="J6490" t="str">
            <v>00 -00-00-00-</v>
          </cell>
          <cell r="L6490" t="str">
            <v>00 -00-00-00-</v>
          </cell>
          <cell r="O6490" t="str">
            <v>SIN CUENTA ASIGNADA</v>
          </cell>
        </row>
        <row r="6491">
          <cell r="J6491" t="str">
            <v>00 -00-00-00-</v>
          </cell>
          <cell r="L6491" t="str">
            <v>00 -00-00-00-</v>
          </cell>
          <cell r="O6491" t="str">
            <v>SIN CUENTA ASIGNADA</v>
          </cell>
        </row>
        <row r="6492">
          <cell r="J6492" t="str">
            <v>00 -00-00-00-</v>
          </cell>
          <cell r="L6492" t="str">
            <v>00 -00-00-00-</v>
          </cell>
          <cell r="O6492" t="str">
            <v>SIN CUENTA ASIGNADA</v>
          </cell>
        </row>
        <row r="6493">
          <cell r="J6493" t="str">
            <v>00 -00-00-00-</v>
          </cell>
          <cell r="L6493" t="str">
            <v>00 -00-00-00-</v>
          </cell>
          <cell r="O6493" t="str">
            <v>SIN CUENTA ASIGNADA</v>
          </cell>
        </row>
        <row r="6494">
          <cell r="J6494" t="str">
            <v>00 -00-00-00-</v>
          </cell>
          <cell r="L6494" t="str">
            <v>00 -00-00-00-</v>
          </cell>
          <cell r="O6494" t="str">
            <v>SIN CUENTA ASIGNADA</v>
          </cell>
        </row>
        <row r="6495">
          <cell r="J6495" t="str">
            <v>00 -00-00-00-</v>
          </cell>
          <cell r="L6495" t="str">
            <v>00 -00-00-00-</v>
          </cell>
          <cell r="O6495" t="str">
            <v>SIN CUENTA ASIGNADA</v>
          </cell>
        </row>
        <row r="6496">
          <cell r="J6496" t="str">
            <v>00 -00-00-00-</v>
          </cell>
          <cell r="L6496" t="str">
            <v>00 -00-00-00-</v>
          </cell>
          <cell r="O6496" t="str">
            <v>SIN CUENTA ASIGNADA</v>
          </cell>
        </row>
        <row r="6497">
          <cell r="J6497" t="str">
            <v>00 -00-00-00-</v>
          </cell>
          <cell r="L6497" t="str">
            <v>00 -00-00-00-</v>
          </cell>
          <cell r="O6497" t="str">
            <v>SIN CUENTA ASIGNADA</v>
          </cell>
        </row>
        <row r="6498">
          <cell r="J6498" t="str">
            <v>00 -00-00-00-</v>
          </cell>
          <cell r="L6498" t="str">
            <v>00 -00-00-00-</v>
          </cell>
          <cell r="O6498" t="str">
            <v>SIN CUENTA ASIGNADA</v>
          </cell>
        </row>
        <row r="6499">
          <cell r="J6499" t="str">
            <v>00 -00-00-00-</v>
          </cell>
          <cell r="L6499" t="str">
            <v>00 -00-00-00-</v>
          </cell>
          <cell r="O6499" t="str">
            <v>SIN CUENTA ASIGNADA</v>
          </cell>
        </row>
        <row r="6500">
          <cell r="J6500" t="str">
            <v>00 -00-00-00-</v>
          </cell>
          <cell r="L6500" t="str">
            <v>00 -00-00-00-</v>
          </cell>
          <cell r="O6500" t="str">
            <v>SIN CUENTA ASIGNADA</v>
          </cell>
        </row>
        <row r="6501">
          <cell r="J6501" t="str">
            <v>00 -00-00-00-</v>
          </cell>
          <cell r="L6501" t="str">
            <v>00 -00-00-00-</v>
          </cell>
          <cell r="O6501" t="str">
            <v>SIN CUENTA ASIGNADA</v>
          </cell>
        </row>
        <row r="6502">
          <cell r="J6502" t="str">
            <v>00 -00-00-00-</v>
          </cell>
          <cell r="L6502" t="str">
            <v>00 -00-00-00-</v>
          </cell>
          <cell r="O6502" t="str">
            <v>SIN CUENTA ASIGNADA</v>
          </cell>
        </row>
        <row r="6503">
          <cell r="J6503" t="str">
            <v>00 -00-00-00-</v>
          </cell>
          <cell r="L6503" t="str">
            <v>00 -00-00-00-</v>
          </cell>
          <cell r="O6503" t="str">
            <v>SIN CUENTA ASIGNADA</v>
          </cell>
        </row>
        <row r="6504">
          <cell r="J6504" t="str">
            <v>00 -00-00-00-</v>
          </cell>
          <cell r="L6504" t="str">
            <v>00 -00-00-00-</v>
          </cell>
          <cell r="O6504" t="str">
            <v>SIN CUENTA ASIGNADA</v>
          </cell>
        </row>
        <row r="6505">
          <cell r="J6505" t="str">
            <v>00 -00-00-00-</v>
          </cell>
          <cell r="L6505" t="str">
            <v>00 -00-00-00-</v>
          </cell>
          <cell r="O6505" t="str">
            <v>SIN CUENTA ASIGNADA</v>
          </cell>
        </row>
        <row r="6506">
          <cell r="J6506" t="str">
            <v>00 -00-00-00-</v>
          </cell>
          <cell r="L6506" t="str">
            <v>00 -00-00-00-</v>
          </cell>
          <cell r="O6506" t="str">
            <v>SIN CUENTA ASIGNADA</v>
          </cell>
        </row>
        <row r="6507">
          <cell r="J6507" t="str">
            <v>00 -00-00-00-</v>
          </cell>
          <cell r="L6507" t="str">
            <v>00 -00-00-00-</v>
          </cell>
          <cell r="O6507" t="str">
            <v>SIN CUENTA ASIGNADA</v>
          </cell>
        </row>
        <row r="6508">
          <cell r="J6508" t="str">
            <v>00 -00-00-00-</v>
          </cell>
          <cell r="L6508" t="str">
            <v>00 -00-00-00-</v>
          </cell>
          <cell r="O6508" t="str">
            <v>SIN CUENTA ASIGNADA</v>
          </cell>
        </row>
        <row r="6509">
          <cell r="J6509" t="str">
            <v>00 -00-00-00-</v>
          </cell>
          <cell r="L6509" t="str">
            <v>00 -00-00-00-</v>
          </cell>
          <cell r="O6509" t="str">
            <v>SIN CUENTA ASIGNADA</v>
          </cell>
        </row>
        <row r="6510">
          <cell r="J6510" t="str">
            <v>00 -00-00-00-</v>
          </cell>
          <cell r="L6510" t="str">
            <v>00 -00-00-00-</v>
          </cell>
          <cell r="O6510" t="str">
            <v>SIN CUENTA ASIGNADA</v>
          </cell>
        </row>
        <row r="6511">
          <cell r="J6511" t="str">
            <v>00 -00-00-00-</v>
          </cell>
          <cell r="L6511" t="str">
            <v>00 -00-00-00-</v>
          </cell>
          <cell r="O6511" t="str">
            <v>SIN CUENTA ASIGNADA</v>
          </cell>
        </row>
        <row r="6512">
          <cell r="J6512" t="str">
            <v>00 -00-00-00-</v>
          </cell>
          <cell r="L6512" t="str">
            <v>00 -00-00-00-</v>
          </cell>
          <cell r="O6512" t="str">
            <v>SIN CUENTA ASIGNADA</v>
          </cell>
        </row>
        <row r="6513">
          <cell r="J6513" t="str">
            <v>00 -00-00-00-</v>
          </cell>
          <cell r="L6513" t="str">
            <v>00 -00-00-00-</v>
          </cell>
          <cell r="O6513" t="str">
            <v>SIN CUENTA ASIGNADA</v>
          </cell>
        </row>
        <row r="6514">
          <cell r="J6514" t="str">
            <v>00 -00-00-00-</v>
          </cell>
          <cell r="L6514" t="str">
            <v>00 -00-00-00-</v>
          </cell>
          <cell r="O6514" t="str">
            <v>SIN CUENTA ASIGNADA</v>
          </cell>
        </row>
        <row r="6515">
          <cell r="J6515" t="str">
            <v>00 -00-00-00-</v>
          </cell>
          <cell r="L6515" t="str">
            <v>00 -00-00-00-</v>
          </cell>
          <cell r="O6515" t="str">
            <v>SIN CUENTA ASIGNADA</v>
          </cell>
        </row>
        <row r="6516">
          <cell r="J6516" t="str">
            <v>00 -00-00-00-</v>
          </cell>
          <cell r="L6516" t="str">
            <v>00 -00-00-00-</v>
          </cell>
          <cell r="O6516" t="str">
            <v>SIN CUENTA ASIGNADA</v>
          </cell>
        </row>
        <row r="6517">
          <cell r="J6517" t="str">
            <v>00 -00-00-00-</v>
          </cell>
          <cell r="L6517" t="str">
            <v>00 -00-00-00-</v>
          </cell>
          <cell r="O6517" t="str">
            <v>SIN CUENTA ASIGNADA</v>
          </cell>
        </row>
        <row r="6518">
          <cell r="J6518" t="str">
            <v>00 -00-00-00-</v>
          </cell>
          <cell r="L6518" t="str">
            <v>00 -00-00-00-</v>
          </cell>
          <cell r="O6518" t="str">
            <v>SIN CUENTA ASIGNADA</v>
          </cell>
        </row>
        <row r="6519">
          <cell r="J6519" t="str">
            <v>00 -00-00-00-</v>
          </cell>
          <cell r="L6519" t="str">
            <v>00 -00-00-00-</v>
          </cell>
          <cell r="O6519" t="str">
            <v>SIN CUENTA ASIGNADA</v>
          </cell>
        </row>
        <row r="6520">
          <cell r="J6520" t="str">
            <v>00 -00-00-00-</v>
          </cell>
          <cell r="L6520" t="str">
            <v>00 -00-00-00-</v>
          </cell>
          <cell r="O6520" t="str">
            <v>SIN CUENTA ASIGNADA</v>
          </cell>
        </row>
        <row r="6521">
          <cell r="J6521" t="str">
            <v>00 -00-00-00-</v>
          </cell>
          <cell r="L6521" t="str">
            <v>00 -00-00-00-</v>
          </cell>
          <cell r="O6521" t="str">
            <v>SIN CUENTA ASIGNADA</v>
          </cell>
        </row>
        <row r="6522">
          <cell r="J6522" t="str">
            <v>00 -00-00-00-</v>
          </cell>
          <cell r="L6522" t="str">
            <v>00 -00-00-00-</v>
          </cell>
          <cell r="O6522" t="str">
            <v>SIN CUENTA ASIGNADA</v>
          </cell>
        </row>
        <row r="6523">
          <cell r="J6523" t="str">
            <v>00 -00-00-00-</v>
          </cell>
          <cell r="L6523" t="str">
            <v>00 -00-00-00-</v>
          </cell>
          <cell r="O6523" t="str">
            <v>SIN CUENTA ASIGNADA</v>
          </cell>
        </row>
        <row r="6524">
          <cell r="J6524" t="str">
            <v>00 -00-00-00-</v>
          </cell>
          <cell r="L6524" t="str">
            <v>00 -00-00-00-</v>
          </cell>
          <cell r="O6524" t="str">
            <v>SIN CUENTA ASIGNADA</v>
          </cell>
        </row>
        <row r="6525">
          <cell r="J6525" t="str">
            <v>00 -00-00-00-</v>
          </cell>
          <cell r="L6525" t="str">
            <v>00 -00-00-00-</v>
          </cell>
          <cell r="O6525" t="str">
            <v>SIN CUENTA ASIGNADA</v>
          </cell>
        </row>
        <row r="6526">
          <cell r="J6526" t="str">
            <v>00 -00-00-00-</v>
          </cell>
          <cell r="L6526" t="str">
            <v>00 -00-00-00-</v>
          </cell>
          <cell r="O6526" t="str">
            <v>SIN CUENTA ASIGNADA</v>
          </cell>
        </row>
        <row r="6527">
          <cell r="J6527" t="str">
            <v>00 -00-00-00-</v>
          </cell>
          <cell r="L6527" t="str">
            <v>00 -00-00-00-</v>
          </cell>
          <cell r="O6527" t="str">
            <v>SIN CUENTA ASIGNADA</v>
          </cell>
        </row>
        <row r="6528">
          <cell r="J6528" t="str">
            <v>00 -00-00-00-</v>
          </cell>
          <cell r="L6528" t="str">
            <v>00 -00-00-00-</v>
          </cell>
          <cell r="O6528" t="str">
            <v>SIN CUENTA ASIGNADA</v>
          </cell>
        </row>
        <row r="6529">
          <cell r="J6529" t="str">
            <v>00 -00-00-00-</v>
          </cell>
          <cell r="L6529" t="str">
            <v>00 -00-00-00-</v>
          </cell>
          <cell r="O6529" t="str">
            <v>SIN CUENTA ASIGNADA</v>
          </cell>
        </row>
        <row r="6530">
          <cell r="J6530" t="str">
            <v>00 -00-00-00-</v>
          </cell>
          <cell r="L6530" t="str">
            <v>00 -00-00-00-</v>
          </cell>
          <cell r="O6530" t="str">
            <v>SIN CUENTA ASIGNADA</v>
          </cell>
        </row>
        <row r="6531">
          <cell r="J6531" t="str">
            <v>00 -00-00-00-</v>
          </cell>
          <cell r="L6531" t="str">
            <v>00 -00-00-00-</v>
          </cell>
          <cell r="O6531" t="str">
            <v>SIN CUENTA ASIGNADA</v>
          </cell>
        </row>
        <row r="6532">
          <cell r="J6532" t="str">
            <v>00 -00-00-00-</v>
          </cell>
          <cell r="L6532" t="str">
            <v>00 -00-00-00-</v>
          </cell>
          <cell r="O6532" t="str">
            <v>SIN CUENTA ASIGNADA</v>
          </cell>
        </row>
        <row r="6533">
          <cell r="J6533" t="str">
            <v>00 -00-00-00-</v>
          </cell>
          <cell r="L6533" t="str">
            <v>00 -00-00-00-</v>
          </cell>
          <cell r="O6533" t="str">
            <v>SIN CUENTA ASIGNADA</v>
          </cell>
        </row>
        <row r="6534">
          <cell r="J6534" t="str">
            <v>00 -00-00-00-</v>
          </cell>
          <cell r="L6534" t="str">
            <v>00 -00-00-00-</v>
          </cell>
          <cell r="O6534" t="str">
            <v>SIN CUENTA ASIGNADA</v>
          </cell>
        </row>
        <row r="6535">
          <cell r="J6535" t="str">
            <v>00 -00-00-00-</v>
          </cell>
          <cell r="L6535" t="str">
            <v>00 -00-00-00-</v>
          </cell>
          <cell r="O6535" t="str">
            <v>SIN CUENTA ASIGNADA</v>
          </cell>
        </row>
        <row r="6536">
          <cell r="J6536" t="str">
            <v>00 -00-00-00-</v>
          </cell>
          <cell r="L6536" t="str">
            <v>00 -00-00-00-</v>
          </cell>
          <cell r="O6536" t="str">
            <v>SIN CUENTA ASIGNADA</v>
          </cell>
        </row>
        <row r="6537">
          <cell r="J6537" t="str">
            <v>00 -00-00-00-</v>
          </cell>
          <cell r="L6537" t="str">
            <v>00 -00-00-00-</v>
          </cell>
          <cell r="O6537" t="str">
            <v>SIN CUENTA ASIGNADA</v>
          </cell>
        </row>
        <row r="6538">
          <cell r="J6538" t="str">
            <v>00 -00-00-00-</v>
          </cell>
          <cell r="L6538" t="str">
            <v>00 -00-00-00-</v>
          </cell>
          <cell r="O6538" t="str">
            <v>SIN CUENTA ASIGNADA</v>
          </cell>
        </row>
        <row r="6539">
          <cell r="J6539" t="str">
            <v>00 -00-00-00-</v>
          </cell>
          <cell r="L6539" t="str">
            <v>00 -00-00-00-</v>
          </cell>
          <cell r="O6539" t="str">
            <v>SIN CUENTA ASIGNADA</v>
          </cell>
        </row>
        <row r="6540">
          <cell r="J6540" t="str">
            <v>00 -00-00-00-</v>
          </cell>
          <cell r="L6540" t="str">
            <v>00 -00-00-00-</v>
          </cell>
          <cell r="O6540" t="str">
            <v>SIN CUENTA ASIGNADA</v>
          </cell>
        </row>
        <row r="6541">
          <cell r="J6541" t="str">
            <v>00 -00-00-00-</v>
          </cell>
          <cell r="L6541" t="str">
            <v>00 -00-00-00-</v>
          </cell>
          <cell r="O6541" t="str">
            <v>SIN CUENTA ASIGNADA</v>
          </cell>
        </row>
        <row r="6542">
          <cell r="J6542" t="str">
            <v>00 -00-00-00-</v>
          </cell>
          <cell r="L6542" t="str">
            <v>00 -00-00-00-</v>
          </cell>
          <cell r="O6542" t="str">
            <v>SIN CUENTA ASIGNADA</v>
          </cell>
        </row>
        <row r="6543">
          <cell r="J6543" t="str">
            <v>00 -00-00-00-</v>
          </cell>
          <cell r="L6543" t="str">
            <v>00 -00-00-00-</v>
          </cell>
          <cell r="O6543" t="str">
            <v>SIN CUENTA ASIGNADA</v>
          </cell>
        </row>
        <row r="6544">
          <cell r="J6544" t="str">
            <v>00 -00-00-00-</v>
          </cell>
          <cell r="L6544" t="str">
            <v>00 -00-00-00-</v>
          </cell>
          <cell r="O6544" t="str">
            <v>SIN CUENTA ASIGNADA</v>
          </cell>
        </row>
        <row r="6545">
          <cell r="J6545" t="str">
            <v>00 -00-00-00-</v>
          </cell>
          <cell r="L6545" t="str">
            <v>00 -00-00-00-</v>
          </cell>
          <cell r="O6545" t="str">
            <v>SIN CUENTA ASIGNADA</v>
          </cell>
        </row>
        <row r="6546">
          <cell r="J6546" t="str">
            <v>00 -00-00-00-</v>
          </cell>
          <cell r="L6546" t="str">
            <v>00 -00-00-00-</v>
          </cell>
          <cell r="O6546" t="str">
            <v>SIN CUENTA ASIGNADA</v>
          </cell>
        </row>
        <row r="6547">
          <cell r="J6547" t="str">
            <v>00 -00-00-00-</v>
          </cell>
          <cell r="L6547" t="str">
            <v>00 -00-00-00-</v>
          </cell>
          <cell r="O6547" t="str">
            <v>SIN CUENTA ASIGNADA</v>
          </cell>
        </row>
        <row r="6548">
          <cell r="J6548" t="str">
            <v>00 -00-00-00-</v>
          </cell>
          <cell r="L6548" t="str">
            <v>00 -00-00-00-</v>
          </cell>
          <cell r="O6548" t="str">
            <v>SIN CUENTA ASIGNADA</v>
          </cell>
        </row>
        <row r="6549">
          <cell r="J6549" t="str">
            <v>00 -00-00-00-</v>
          </cell>
          <cell r="L6549" t="str">
            <v>00 -00-00-00-</v>
          </cell>
          <cell r="O6549" t="str">
            <v>SIN CUENTA ASIGNADA</v>
          </cell>
        </row>
        <row r="6550">
          <cell r="J6550" t="str">
            <v>00 -00-00-00-</v>
          </cell>
          <cell r="L6550" t="str">
            <v>00 -00-00-00-</v>
          </cell>
          <cell r="O6550" t="str">
            <v>SIN CUENTA ASIGNADA</v>
          </cell>
        </row>
        <row r="6551">
          <cell r="J6551" t="str">
            <v>00 -00-00-00-</v>
          </cell>
          <cell r="L6551" t="str">
            <v>00 -00-00-00-</v>
          </cell>
          <cell r="O6551" t="str">
            <v>SIN CUENTA ASIGNADA</v>
          </cell>
        </row>
        <row r="6552">
          <cell r="J6552" t="str">
            <v>00 -00-00-00-</v>
          </cell>
          <cell r="L6552" t="str">
            <v>00 -00-00-00-</v>
          </cell>
          <cell r="O6552" t="str">
            <v>SIN CUENTA ASIGNADA</v>
          </cell>
        </row>
        <row r="6553">
          <cell r="J6553" t="str">
            <v>00 -00-00-00-</v>
          </cell>
          <cell r="L6553" t="str">
            <v>00 -00-00-00-</v>
          </cell>
          <cell r="O6553" t="str">
            <v>SIN CUENTA ASIGNADA</v>
          </cell>
        </row>
        <row r="6554">
          <cell r="J6554" t="str">
            <v>00 -00-00-00-</v>
          </cell>
          <cell r="L6554" t="str">
            <v>00 -00-00-00-</v>
          </cell>
          <cell r="O6554" t="str">
            <v>SIN CUENTA ASIGNADA</v>
          </cell>
        </row>
        <row r="6555">
          <cell r="J6555" t="str">
            <v>00 -00-00-00-</v>
          </cell>
          <cell r="L6555" t="str">
            <v>00 -00-00-00-</v>
          </cell>
          <cell r="O6555" t="str">
            <v>SIN CUENTA ASIGNADA</v>
          </cell>
        </row>
        <row r="6556">
          <cell r="J6556" t="str">
            <v>00 -00-00-00-</v>
          </cell>
          <cell r="L6556" t="str">
            <v>00 -00-00-00-</v>
          </cell>
          <cell r="O6556" t="str">
            <v>SIN CUENTA ASIGNADA</v>
          </cell>
        </row>
        <row r="6557">
          <cell r="J6557" t="str">
            <v>00 -00-00-00-</v>
          </cell>
          <cell r="L6557" t="str">
            <v>00 -00-00-00-</v>
          </cell>
          <cell r="O6557" t="str">
            <v>SIN CUENTA ASIGNADA</v>
          </cell>
        </row>
        <row r="6558">
          <cell r="J6558" t="str">
            <v>00 -00-00-00-</v>
          </cell>
          <cell r="L6558" t="str">
            <v>00 -00-00-00-</v>
          </cell>
          <cell r="O6558" t="str">
            <v>SIN CUENTA ASIGNADA</v>
          </cell>
        </row>
        <row r="6559">
          <cell r="J6559" t="str">
            <v>00 -00-00-00-</v>
          </cell>
          <cell r="L6559" t="str">
            <v>00 -00-00-00-</v>
          </cell>
          <cell r="O6559" t="str">
            <v>SIN CUENTA ASIGNADA</v>
          </cell>
        </row>
        <row r="6560">
          <cell r="J6560" t="str">
            <v>00 -00-00-00-</v>
          </cell>
          <cell r="L6560" t="str">
            <v>00 -00-00-00-</v>
          </cell>
          <cell r="O6560" t="str">
            <v>SIN CUENTA ASIGNADA</v>
          </cell>
        </row>
        <row r="6561">
          <cell r="J6561" t="str">
            <v>00 -00-00-00-</v>
          </cell>
          <cell r="L6561" t="str">
            <v>00 -00-00-00-</v>
          </cell>
          <cell r="O6561" t="str">
            <v>SIN CUENTA ASIGNADA</v>
          </cell>
        </row>
        <row r="6562">
          <cell r="J6562" t="str">
            <v>00 -00-00-00-</v>
          </cell>
          <cell r="L6562" t="str">
            <v>00 -00-00-00-</v>
          </cell>
          <cell r="O6562" t="str">
            <v>SIN CUENTA ASIGNADA</v>
          </cell>
        </row>
        <row r="6563">
          <cell r="J6563" t="str">
            <v>00 -00-00-00-</v>
          </cell>
          <cell r="L6563" t="str">
            <v>00 -00-00-00-</v>
          </cell>
          <cell r="O6563" t="str">
            <v>SIN CUENTA ASIGNADA</v>
          </cell>
        </row>
        <row r="6564">
          <cell r="J6564" t="str">
            <v>00 -00-00-00-</v>
          </cell>
          <cell r="L6564" t="str">
            <v>00 -00-00-00-</v>
          </cell>
          <cell r="O6564" t="str">
            <v>SIN CUENTA ASIGNADA</v>
          </cell>
        </row>
        <row r="6565">
          <cell r="J6565" t="str">
            <v>00 -00-00-00-</v>
          </cell>
          <cell r="L6565" t="str">
            <v>00 -00-00-00-</v>
          </cell>
          <cell r="O6565" t="str">
            <v>SIN CUENTA ASIGNADA</v>
          </cell>
        </row>
        <row r="6566">
          <cell r="J6566" t="str">
            <v>00 -00-00-00-</v>
          </cell>
          <cell r="L6566" t="str">
            <v>00 -00-00-00-</v>
          </cell>
          <cell r="O6566" t="str">
            <v>SIN CUENTA ASIGNADA</v>
          </cell>
        </row>
        <row r="6567">
          <cell r="J6567" t="str">
            <v>00 -00-00-00-</v>
          </cell>
          <cell r="L6567" t="str">
            <v>00 -00-00-00-</v>
          </cell>
          <cell r="O6567" t="str">
            <v>SIN CUENTA ASIGNADA</v>
          </cell>
        </row>
        <row r="6568">
          <cell r="J6568" t="str">
            <v>00 -00-00-00-</v>
          </cell>
          <cell r="L6568" t="str">
            <v>00 -00-00-00-</v>
          </cell>
          <cell r="O6568" t="str">
            <v>SIN CUENTA ASIGNADA</v>
          </cell>
        </row>
        <row r="6569">
          <cell r="J6569" t="str">
            <v>00 -00-00-00-</v>
          </cell>
          <cell r="L6569" t="str">
            <v>00 -00-00-00-</v>
          </cell>
          <cell r="O6569" t="str">
            <v>SIN CUENTA ASIGNADA</v>
          </cell>
        </row>
        <row r="6570">
          <cell r="J6570" t="str">
            <v>00 -00-00-00-</v>
          </cell>
          <cell r="L6570" t="str">
            <v>00 -00-00-00-</v>
          </cell>
          <cell r="O6570" t="str">
            <v>SIN CUENTA ASIGNADA</v>
          </cell>
        </row>
        <row r="6571">
          <cell r="J6571" t="str">
            <v>00 -00-00-00-</v>
          </cell>
          <cell r="L6571" t="str">
            <v>00 -00-00-00-</v>
          </cell>
          <cell r="O6571" t="str">
            <v>SIN CUENTA ASIGNADA</v>
          </cell>
        </row>
        <row r="6572">
          <cell r="J6572" t="str">
            <v>00 -00-00-00-</v>
          </cell>
          <cell r="L6572" t="str">
            <v>00 -00-00-00-</v>
          </cell>
          <cell r="O6572" t="str">
            <v>SIN CUENTA ASIGNADA</v>
          </cell>
        </row>
        <row r="6573">
          <cell r="J6573" t="str">
            <v>00 -00-00-00-</v>
          </cell>
          <cell r="L6573" t="str">
            <v>00 -00-00-00-</v>
          </cell>
          <cell r="O6573" t="str">
            <v>SIN CUENTA ASIGNADA</v>
          </cell>
        </row>
        <row r="6574">
          <cell r="J6574" t="str">
            <v>00 -00-00-00-</v>
          </cell>
          <cell r="L6574" t="str">
            <v>00 -00-00-00-</v>
          </cell>
          <cell r="O6574" t="str">
            <v>SIN CUENTA ASIGNADA</v>
          </cell>
        </row>
        <row r="6575">
          <cell r="J6575" t="str">
            <v>00 -00-00-00-</v>
          </cell>
          <cell r="L6575" t="str">
            <v>00 -00-00-00-</v>
          </cell>
          <cell r="O6575" t="str">
            <v>SIN CUENTA ASIGNADA</v>
          </cell>
        </row>
        <row r="6576">
          <cell r="J6576" t="str">
            <v>00 -00-00-00-</v>
          </cell>
          <cell r="L6576" t="str">
            <v>00 -00-00-00-</v>
          </cell>
          <cell r="O6576" t="str">
            <v>SIN CUENTA ASIGNADA</v>
          </cell>
        </row>
        <row r="6577">
          <cell r="J6577" t="str">
            <v>00 -00-00-00-</v>
          </cell>
          <cell r="L6577" t="str">
            <v>00 -00-00-00-</v>
          </cell>
          <cell r="O6577" t="str">
            <v>SIN CUENTA ASIGNADA</v>
          </cell>
        </row>
        <row r="6578">
          <cell r="J6578" t="str">
            <v>00 -00-00-00-</v>
          </cell>
          <cell r="L6578" t="str">
            <v>00 -00-00-00-</v>
          </cell>
          <cell r="O6578" t="str">
            <v>SIN CUENTA ASIGNADA</v>
          </cell>
        </row>
        <row r="6579">
          <cell r="J6579" t="str">
            <v>00 -00-00-00-</v>
          </cell>
          <cell r="L6579" t="str">
            <v>00 -00-00-00-</v>
          </cell>
          <cell r="O6579" t="str">
            <v>SIN CUENTA ASIGNADA</v>
          </cell>
        </row>
        <row r="6580">
          <cell r="J6580" t="str">
            <v>00 -00-00-00-</v>
          </cell>
          <cell r="L6580" t="str">
            <v>00 -00-00-00-</v>
          </cell>
          <cell r="O6580" t="str">
            <v>SIN CUENTA ASIGNADA</v>
          </cell>
        </row>
        <row r="6581">
          <cell r="J6581" t="str">
            <v>00 -00-00-00-</v>
          </cell>
          <cell r="L6581" t="str">
            <v>00 -00-00-00-</v>
          </cell>
          <cell r="O6581" t="str">
            <v>SIN CUENTA ASIGNADA</v>
          </cell>
        </row>
        <row r="6582">
          <cell r="J6582" t="str">
            <v>00 -00-00-00-</v>
          </cell>
          <cell r="L6582" t="str">
            <v>00 -00-00-00-</v>
          </cell>
          <cell r="O6582" t="str">
            <v>SIN CUENTA ASIGNADA</v>
          </cell>
        </row>
        <row r="6583">
          <cell r="J6583" t="str">
            <v>00 -00-00-00-</v>
          </cell>
          <cell r="L6583" t="str">
            <v>00 -00-00-00-</v>
          </cell>
          <cell r="O6583" t="str">
            <v>SIN CUENTA ASIGNADA</v>
          </cell>
        </row>
        <row r="6584">
          <cell r="J6584" t="str">
            <v>00 -00-00-00-</v>
          </cell>
          <cell r="L6584" t="str">
            <v>00 -00-00-00-</v>
          </cell>
          <cell r="O6584" t="str">
            <v>SIN CUENTA ASIGNADA</v>
          </cell>
        </row>
        <row r="6585">
          <cell r="J6585" t="str">
            <v>00 -00-00-00-</v>
          </cell>
          <cell r="L6585" t="str">
            <v>00 -00-00-00-</v>
          </cell>
          <cell r="O6585" t="str">
            <v>SIN CUENTA ASIGNADA</v>
          </cell>
        </row>
        <row r="6586">
          <cell r="J6586" t="str">
            <v>00 -00-00-00-</v>
          </cell>
          <cell r="L6586" t="str">
            <v>00 -00-00-00-</v>
          </cell>
          <cell r="O6586" t="str">
            <v>SIN CUENTA ASIGNADA</v>
          </cell>
        </row>
        <row r="6587">
          <cell r="J6587" t="str">
            <v>00 -00-00-00-</v>
          </cell>
          <cell r="L6587" t="str">
            <v>00 -00-00-00-</v>
          </cell>
          <cell r="O6587" t="str">
            <v>SIN CUENTA ASIGNADA</v>
          </cell>
        </row>
        <row r="6588">
          <cell r="J6588" t="str">
            <v>00 -00-00-00-</v>
          </cell>
          <cell r="L6588" t="str">
            <v>00 -00-00-00-</v>
          </cell>
          <cell r="O6588" t="str">
            <v>SIN CUENTA ASIGNADA</v>
          </cell>
        </row>
        <row r="6589">
          <cell r="J6589" t="str">
            <v>00 -00-00-00-</v>
          </cell>
          <cell r="L6589" t="str">
            <v>00 -00-00-00-</v>
          </cell>
          <cell r="O6589" t="str">
            <v>SIN CUENTA ASIGNADA</v>
          </cell>
        </row>
        <row r="6590">
          <cell r="J6590" t="str">
            <v>00 -00-00-00-</v>
          </cell>
          <cell r="L6590" t="str">
            <v>00 -00-00-00-</v>
          </cell>
          <cell r="O6590" t="str">
            <v>SIN CUENTA ASIGNADA</v>
          </cell>
        </row>
        <row r="6591">
          <cell r="J6591" t="str">
            <v>00 -00-00-00-</v>
          </cell>
          <cell r="L6591" t="str">
            <v>00 -00-00-00-</v>
          </cell>
          <cell r="O6591" t="str">
            <v>SIN CUENTA ASIGNADA</v>
          </cell>
        </row>
        <row r="6592">
          <cell r="J6592" t="str">
            <v>00 -00-00-00-</v>
          </cell>
          <cell r="L6592" t="str">
            <v>00 -00-00-00-</v>
          </cell>
          <cell r="O6592" t="str">
            <v>SIN CUENTA ASIGNADA</v>
          </cell>
        </row>
        <row r="6593">
          <cell r="J6593" t="str">
            <v>00 -00-00-00-</v>
          </cell>
          <cell r="L6593" t="str">
            <v>00 -00-00-00-</v>
          </cell>
          <cell r="O6593" t="str">
            <v>SIN CUENTA ASIGNADA</v>
          </cell>
        </row>
        <row r="6594">
          <cell r="J6594" t="str">
            <v>00 -00-00-00-</v>
          </cell>
          <cell r="L6594" t="str">
            <v>00 -00-00-00-</v>
          </cell>
          <cell r="O6594" t="str">
            <v>SIN CUENTA ASIGNADA</v>
          </cell>
        </row>
        <row r="6595">
          <cell r="J6595" t="str">
            <v>00 -00-00-00-</v>
          </cell>
          <cell r="L6595" t="str">
            <v>00 -00-00-00-</v>
          </cell>
          <cell r="O6595" t="str">
            <v>SIN CUENTA ASIGNADA</v>
          </cell>
        </row>
        <row r="6596">
          <cell r="J6596" t="str">
            <v>00 -00-00-00-</v>
          </cell>
          <cell r="L6596" t="str">
            <v>00 -00-00-00-</v>
          </cell>
          <cell r="O6596" t="str">
            <v>SIN CUENTA ASIGNADA</v>
          </cell>
        </row>
        <row r="6597">
          <cell r="J6597" t="str">
            <v>00 -00-00-00-</v>
          </cell>
          <cell r="L6597" t="str">
            <v>00 -00-00-00-</v>
          </cell>
          <cell r="O6597" t="str">
            <v>SIN CUENTA ASIGNADA</v>
          </cell>
        </row>
        <row r="6598">
          <cell r="J6598" t="str">
            <v>00 -00-00-00-</v>
          </cell>
          <cell r="L6598" t="str">
            <v>00 -00-00-00-</v>
          </cell>
          <cell r="O6598" t="str">
            <v>SIN CUENTA ASIGNADA</v>
          </cell>
        </row>
        <row r="6599">
          <cell r="J6599" t="str">
            <v>00 -00-00-00-</v>
          </cell>
          <cell r="L6599" t="str">
            <v>00 -00-00-00-</v>
          </cell>
          <cell r="O6599" t="str">
            <v>SIN CUENTA ASIGNADA</v>
          </cell>
        </row>
        <row r="6600">
          <cell r="J6600" t="str">
            <v>00 -00-00-00-</v>
          </cell>
          <cell r="L6600" t="str">
            <v>00 -00-00-00-</v>
          </cell>
          <cell r="O6600" t="str">
            <v>SIN CUENTA ASIGNADA</v>
          </cell>
        </row>
        <row r="6601">
          <cell r="J6601" t="str">
            <v>00 -00-00-00-</v>
          </cell>
          <cell r="L6601" t="str">
            <v>00 -00-00-00-</v>
          </cell>
          <cell r="O6601" t="str">
            <v>SIN CUENTA ASIGNADA</v>
          </cell>
        </row>
        <row r="6602">
          <cell r="J6602" t="str">
            <v>00 -00-00-00-</v>
          </cell>
          <cell r="L6602" t="str">
            <v>00 -00-00-00-</v>
          </cell>
          <cell r="O6602" t="str">
            <v>SIN CUENTA ASIGNADA</v>
          </cell>
        </row>
        <row r="6603">
          <cell r="J6603" t="str">
            <v>00 -00-00-00-</v>
          </cell>
          <cell r="L6603" t="str">
            <v>00 -00-00-00-</v>
          </cell>
          <cell r="O6603" t="str">
            <v>SIN CUENTA ASIGNADA</v>
          </cell>
        </row>
        <row r="6604">
          <cell r="J6604" t="str">
            <v>00 -00-00-00-</v>
          </cell>
          <cell r="L6604" t="str">
            <v>00 -00-00-00-</v>
          </cell>
          <cell r="O6604" t="str">
            <v>SIN CUENTA ASIGNADA</v>
          </cell>
        </row>
        <row r="6605">
          <cell r="J6605" t="str">
            <v>00 -00-00-00-</v>
          </cell>
          <cell r="L6605" t="str">
            <v>00 -00-00-00-</v>
          </cell>
          <cell r="O6605" t="str">
            <v>SIN CUENTA ASIGNADA</v>
          </cell>
        </row>
        <row r="6606">
          <cell r="J6606" t="str">
            <v>00 -00-00-00-</v>
          </cell>
          <cell r="L6606" t="str">
            <v>00 -00-00-00-</v>
          </cell>
          <cell r="O6606" t="str">
            <v>SIN CUENTA ASIGNADA</v>
          </cell>
        </row>
        <row r="6607">
          <cell r="J6607" t="str">
            <v>00 -00-00-00-</v>
          </cell>
          <cell r="L6607" t="str">
            <v>00 -00-00-00-</v>
          </cell>
          <cell r="O6607" t="str">
            <v>SIN CUENTA ASIGNADA</v>
          </cell>
        </row>
        <row r="6608">
          <cell r="J6608" t="str">
            <v>00 -00-00-00-</v>
          </cell>
          <cell r="L6608" t="str">
            <v>00 -00-00-00-</v>
          </cell>
          <cell r="O6608" t="str">
            <v>SIN CUENTA ASIGNADA</v>
          </cell>
        </row>
        <row r="6609">
          <cell r="J6609" t="str">
            <v>00 -00-00-00-</v>
          </cell>
          <cell r="L6609" t="str">
            <v>00 -00-00-00-</v>
          </cell>
          <cell r="O6609" t="str">
            <v>SIN CUENTA ASIGNADA</v>
          </cell>
        </row>
        <row r="6610">
          <cell r="J6610" t="str">
            <v>00 -00-00-00-</v>
          </cell>
          <cell r="L6610" t="str">
            <v>00 -00-00-00-</v>
          </cell>
          <cell r="O6610" t="str">
            <v>SIN CUENTA ASIGNADA</v>
          </cell>
        </row>
        <row r="6611">
          <cell r="J6611" t="str">
            <v>00 -00-00-00-</v>
          </cell>
          <cell r="L6611" t="str">
            <v>00 -00-00-00-</v>
          </cell>
          <cell r="O6611" t="str">
            <v>SIN CUENTA ASIGNADA</v>
          </cell>
        </row>
        <row r="6612">
          <cell r="J6612" t="str">
            <v>00 -00-00-00-</v>
          </cell>
          <cell r="L6612" t="str">
            <v>00 -00-00-00-</v>
          </cell>
          <cell r="O6612" t="str">
            <v>SIN CUENTA ASIGNADA</v>
          </cell>
        </row>
        <row r="6613">
          <cell r="J6613" t="str">
            <v>00 -00-00-00-</v>
          </cell>
          <cell r="L6613" t="str">
            <v>00 -00-00-00-</v>
          </cell>
          <cell r="O6613" t="str">
            <v>SIN CUENTA ASIGNADA</v>
          </cell>
        </row>
        <row r="6614">
          <cell r="J6614" t="str">
            <v>00 -00-00-00-</v>
          </cell>
          <cell r="L6614" t="str">
            <v>00 -00-00-00-</v>
          </cell>
          <cell r="O6614" t="str">
            <v>SIN CUENTA ASIGNADA</v>
          </cell>
        </row>
        <row r="6615">
          <cell r="J6615" t="str">
            <v>00 -00-00-00-</v>
          </cell>
          <cell r="L6615" t="str">
            <v>00 -00-00-00-</v>
          </cell>
          <cell r="O6615" t="str">
            <v>SIN CUENTA ASIGNADA</v>
          </cell>
        </row>
        <row r="6616">
          <cell r="J6616" t="str">
            <v>00 -00-00-00-</v>
          </cell>
          <cell r="L6616" t="str">
            <v>00 -00-00-00-</v>
          </cell>
          <cell r="O6616" t="str">
            <v>SIN CUENTA ASIGNADA</v>
          </cell>
        </row>
        <row r="6617">
          <cell r="J6617" t="str">
            <v>00 -00-00-00-</v>
          </cell>
          <cell r="L6617" t="str">
            <v>00 -00-00-00-</v>
          </cell>
          <cell r="O6617" t="str">
            <v>SIN CUENTA ASIGNADA</v>
          </cell>
        </row>
        <row r="6618">
          <cell r="J6618" t="str">
            <v>00 -00-00-00-</v>
          </cell>
          <cell r="L6618" t="str">
            <v>00 -00-00-00-</v>
          </cell>
          <cell r="O6618" t="str">
            <v>SIN CUENTA ASIGNADA</v>
          </cell>
        </row>
        <row r="6619">
          <cell r="J6619" t="str">
            <v>00 -00-00-00-</v>
          </cell>
          <cell r="L6619" t="str">
            <v>00 -00-00-00-</v>
          </cell>
          <cell r="O6619" t="str">
            <v>SIN CUENTA ASIGNADA</v>
          </cell>
        </row>
        <row r="6620">
          <cell r="J6620" t="str">
            <v>00 -00-00-00-</v>
          </cell>
          <cell r="L6620" t="str">
            <v>00 -00-00-00-</v>
          </cell>
          <cell r="O6620" t="str">
            <v>SIN CUENTA ASIGNADA</v>
          </cell>
        </row>
        <row r="6621">
          <cell r="J6621" t="str">
            <v>00 -00-00-00-</v>
          </cell>
          <cell r="L6621" t="str">
            <v>00 -00-00-00-</v>
          </cell>
          <cell r="O6621" t="str">
            <v>SIN CUENTA ASIGNADA</v>
          </cell>
        </row>
        <row r="6622">
          <cell r="J6622" t="str">
            <v>00 -00-00-00-</v>
          </cell>
          <cell r="L6622" t="str">
            <v>00 -00-00-00-</v>
          </cell>
          <cell r="O6622" t="str">
            <v>SIN CUENTA ASIGNADA</v>
          </cell>
        </row>
        <row r="6623">
          <cell r="J6623" t="str">
            <v>00 -00-00-00-</v>
          </cell>
          <cell r="L6623" t="str">
            <v>00 -00-00-00-</v>
          </cell>
          <cell r="O6623" t="str">
            <v>SIN CUENTA ASIGNADA</v>
          </cell>
        </row>
        <row r="6624">
          <cell r="J6624" t="str">
            <v>00 -00-00-00-</v>
          </cell>
          <cell r="L6624" t="str">
            <v>00 -00-00-00-</v>
          </cell>
          <cell r="O6624" t="str">
            <v>SIN CUENTA ASIGNADA</v>
          </cell>
        </row>
        <row r="6625">
          <cell r="J6625" t="str">
            <v>00 -00-00-00-</v>
          </cell>
          <cell r="L6625" t="str">
            <v>00 -00-00-00-</v>
          </cell>
          <cell r="O6625" t="str">
            <v>SIN CUENTA ASIGNADA</v>
          </cell>
        </row>
        <row r="6626">
          <cell r="J6626" t="str">
            <v>00 -00-00-00-</v>
          </cell>
          <cell r="L6626" t="str">
            <v>00 -00-00-00-</v>
          </cell>
          <cell r="O6626" t="str">
            <v>SIN CUENTA ASIGNADA</v>
          </cell>
        </row>
        <row r="6627">
          <cell r="J6627" t="str">
            <v>00 -00-00-00-</v>
          </cell>
          <cell r="L6627" t="str">
            <v>00 -00-00-00-</v>
          </cell>
          <cell r="O6627" t="str">
            <v>SIN CUENTA ASIGNADA</v>
          </cell>
        </row>
        <row r="6628">
          <cell r="J6628" t="str">
            <v>00 -00-00-00-</v>
          </cell>
          <cell r="L6628" t="str">
            <v>00 -00-00-00-</v>
          </cell>
          <cell r="O6628" t="str">
            <v>SIN CUENTA ASIGNADA</v>
          </cell>
        </row>
        <row r="6629">
          <cell r="J6629" t="str">
            <v>00 -00-00-00-</v>
          </cell>
          <cell r="L6629" t="str">
            <v>00 -00-00-00-</v>
          </cell>
          <cell r="O6629" t="str">
            <v>SIN CUENTA ASIGNADA</v>
          </cell>
        </row>
        <row r="6630">
          <cell r="J6630" t="str">
            <v>00 -00-00-00-</v>
          </cell>
          <cell r="L6630" t="str">
            <v>00 -00-00-00-</v>
          </cell>
          <cell r="O6630" t="str">
            <v>SIN CUENTA ASIGNADA</v>
          </cell>
        </row>
        <row r="6631">
          <cell r="J6631" t="str">
            <v>00 -00-00-00-</v>
          </cell>
          <cell r="L6631" t="str">
            <v>00 -00-00-00-</v>
          </cell>
          <cell r="O6631" t="str">
            <v>SIN CUENTA ASIGNADA</v>
          </cell>
        </row>
        <row r="6632">
          <cell r="J6632" t="str">
            <v>00 -00-00-00-</v>
          </cell>
          <cell r="L6632" t="str">
            <v>00 -00-00-00-</v>
          </cell>
          <cell r="O6632" t="str">
            <v>SIN CUENTA ASIGNADA</v>
          </cell>
        </row>
        <row r="6633">
          <cell r="J6633" t="str">
            <v>00 -00-00-00-</v>
          </cell>
          <cell r="L6633" t="str">
            <v>00 -00-00-00-</v>
          </cell>
          <cell r="O6633" t="str">
            <v>SIN CUENTA ASIGNADA</v>
          </cell>
        </row>
        <row r="6634">
          <cell r="J6634" t="str">
            <v>00 -00-00-00-</v>
          </cell>
          <cell r="L6634" t="str">
            <v>00 -00-00-00-</v>
          </cell>
          <cell r="O6634" t="str">
            <v>SIN CUENTA ASIGNADA</v>
          </cell>
        </row>
        <row r="6635">
          <cell r="J6635" t="str">
            <v>00 -00-00-00-</v>
          </cell>
          <cell r="L6635" t="str">
            <v>00 -00-00-00-</v>
          </cell>
          <cell r="O6635" t="str">
            <v>SIN CUENTA ASIGNADA</v>
          </cell>
        </row>
        <row r="6636">
          <cell r="J6636" t="str">
            <v>00 -00-00-00-</v>
          </cell>
          <cell r="L6636" t="str">
            <v>00 -00-00-00-</v>
          </cell>
          <cell r="O6636" t="str">
            <v>SIN CUENTA ASIGNADA</v>
          </cell>
        </row>
        <row r="6637">
          <cell r="J6637" t="str">
            <v>00 -00-00-00-</v>
          </cell>
          <cell r="L6637" t="str">
            <v>00 -00-00-00-</v>
          </cell>
          <cell r="O6637" t="str">
            <v>SIN CUENTA ASIGNADA</v>
          </cell>
        </row>
        <row r="6638">
          <cell r="J6638" t="str">
            <v>00 -00-00-00-</v>
          </cell>
          <cell r="L6638" t="str">
            <v>00 -00-00-00-</v>
          </cell>
          <cell r="O6638" t="str">
            <v>SIN CUENTA ASIGNADA</v>
          </cell>
        </row>
        <row r="6639">
          <cell r="J6639" t="str">
            <v>00 -00-00-00-</v>
          </cell>
          <cell r="L6639" t="str">
            <v>00 -00-00-00-</v>
          </cell>
          <cell r="O6639" t="str">
            <v>SIN CUENTA ASIGNADA</v>
          </cell>
        </row>
        <row r="6640">
          <cell r="J6640" t="str">
            <v>00 -00-00-00-</v>
          </cell>
          <cell r="L6640" t="str">
            <v>00 -00-00-00-</v>
          </cell>
          <cell r="O6640" t="str">
            <v>SIN CUENTA ASIGNADA</v>
          </cell>
        </row>
        <row r="6641">
          <cell r="J6641" t="str">
            <v>00 -00-00-00-</v>
          </cell>
          <cell r="L6641" t="str">
            <v>00 -00-00-00-</v>
          </cell>
          <cell r="O6641" t="str">
            <v>SIN CUENTA ASIGNADA</v>
          </cell>
        </row>
        <row r="6642">
          <cell r="J6642" t="str">
            <v>00 -00-00-00-</v>
          </cell>
          <cell r="L6642" t="str">
            <v>00 -00-00-00-</v>
          </cell>
          <cell r="O6642" t="str">
            <v>SIN CUENTA ASIGNADA</v>
          </cell>
        </row>
        <row r="6643">
          <cell r="J6643" t="str">
            <v>00 -00-00-00-</v>
          </cell>
          <cell r="L6643" t="str">
            <v>00 -00-00-00-</v>
          </cell>
          <cell r="O6643" t="str">
            <v>SIN CUENTA ASIGNADA</v>
          </cell>
        </row>
        <row r="6644">
          <cell r="J6644" t="str">
            <v>00 -00-00-00-</v>
          </cell>
          <cell r="L6644" t="str">
            <v>00 -00-00-00-</v>
          </cell>
          <cell r="O6644" t="str">
            <v>SIN CUENTA ASIGNADA</v>
          </cell>
        </row>
        <row r="6645">
          <cell r="J6645" t="str">
            <v>00 -00-00-00-</v>
          </cell>
          <cell r="L6645" t="str">
            <v>00 -00-00-00-</v>
          </cell>
          <cell r="O6645" t="str">
            <v>SIN CUENTA ASIGNADA</v>
          </cell>
        </row>
        <row r="6646">
          <cell r="J6646" t="str">
            <v>00 -00-00-00-</v>
          </cell>
          <cell r="L6646" t="str">
            <v>00 -00-00-00-</v>
          </cell>
          <cell r="O6646" t="str">
            <v>SIN CUENTA ASIGNADA</v>
          </cell>
        </row>
        <row r="6647">
          <cell r="J6647" t="str">
            <v>00 -00-00-00-</v>
          </cell>
          <cell r="L6647" t="str">
            <v>00 -00-00-00-</v>
          </cell>
          <cell r="O6647" t="str">
            <v>SIN CUENTA ASIGNADA</v>
          </cell>
        </row>
        <row r="6648">
          <cell r="J6648" t="str">
            <v>00 -00-00-00-</v>
          </cell>
          <cell r="L6648" t="str">
            <v>00 -00-00-00-</v>
          </cell>
          <cell r="O6648" t="str">
            <v>SIN CUENTA ASIGNADA</v>
          </cell>
        </row>
        <row r="6649">
          <cell r="J6649" t="str">
            <v>00 -00-00-00-</v>
          </cell>
          <cell r="L6649" t="str">
            <v>00 -00-00-00-</v>
          </cell>
          <cell r="O6649" t="str">
            <v>SIN CUENTA ASIGNADA</v>
          </cell>
        </row>
        <row r="6650">
          <cell r="J6650" t="str">
            <v>00 -00-00-00-</v>
          </cell>
          <cell r="L6650" t="str">
            <v>00 -00-00-00-</v>
          </cell>
          <cell r="O6650" t="str">
            <v>SIN CUENTA ASIGNADA</v>
          </cell>
        </row>
        <row r="6651">
          <cell r="J6651" t="str">
            <v>00 -00-00-00-</v>
          </cell>
          <cell r="L6651" t="str">
            <v>00 -00-00-00-</v>
          </cell>
          <cell r="O6651" t="str">
            <v>SIN CUENTA ASIGNADA</v>
          </cell>
        </row>
        <row r="6652">
          <cell r="J6652" t="str">
            <v>00 -00-00-00-</v>
          </cell>
          <cell r="L6652" t="str">
            <v>00 -00-00-00-</v>
          </cell>
          <cell r="O6652" t="str">
            <v>SIN CUENTA ASIGNADA</v>
          </cell>
        </row>
        <row r="6653">
          <cell r="J6653" t="str">
            <v>00 -00-00-00-</v>
          </cell>
          <cell r="L6653" t="str">
            <v>00 -00-00-00-</v>
          </cell>
          <cell r="O6653" t="str">
            <v>SIN CUENTA ASIGNADA</v>
          </cell>
        </row>
        <row r="6654">
          <cell r="J6654" t="str">
            <v>00 -00-00-00-</v>
          </cell>
          <cell r="L6654" t="str">
            <v>00 -00-00-00-</v>
          </cell>
          <cell r="O6654" t="str">
            <v>SIN CUENTA ASIGNADA</v>
          </cell>
        </row>
        <row r="6655">
          <cell r="J6655" t="str">
            <v>00 -00-00-00-</v>
          </cell>
          <cell r="L6655" t="str">
            <v>00 -00-00-00-</v>
          </cell>
          <cell r="O6655" t="str">
            <v>SIN CUENTA ASIGNADA</v>
          </cell>
        </row>
        <row r="6656">
          <cell r="J6656" t="str">
            <v>00 -00-00-00-</v>
          </cell>
          <cell r="L6656" t="str">
            <v>00 -00-00-00-</v>
          </cell>
          <cell r="O6656" t="str">
            <v>SIN CUENTA ASIGNADA</v>
          </cell>
        </row>
        <row r="6657">
          <cell r="J6657" t="str">
            <v>00 -00-00-00-</v>
          </cell>
          <cell r="L6657" t="str">
            <v>00 -00-00-00-</v>
          </cell>
          <cell r="O6657" t="str">
            <v>SIN CUENTA ASIGNADA</v>
          </cell>
        </row>
        <row r="6658">
          <cell r="J6658" t="str">
            <v>00 -00-00-00-</v>
          </cell>
          <cell r="L6658" t="str">
            <v>00 -00-00-00-</v>
          </cell>
          <cell r="O6658" t="str">
            <v>SIN CUENTA ASIGNADA</v>
          </cell>
        </row>
        <row r="6659">
          <cell r="J6659" t="str">
            <v>00 -00-00-00-</v>
          </cell>
          <cell r="L6659" t="str">
            <v>00 -00-00-00-</v>
          </cell>
          <cell r="O6659" t="str">
            <v>SIN CUENTA ASIGNADA</v>
          </cell>
        </row>
        <row r="6660">
          <cell r="J6660" t="str">
            <v>00 -00-00-00-</v>
          </cell>
          <cell r="L6660" t="str">
            <v>00 -00-00-00-</v>
          </cell>
          <cell r="O6660" t="str">
            <v>SIN CUENTA ASIGNADA</v>
          </cell>
        </row>
        <row r="6661">
          <cell r="J6661" t="str">
            <v>00 -00-00-00-</v>
          </cell>
          <cell r="L6661" t="str">
            <v>00 -00-00-00-</v>
          </cell>
          <cell r="O6661" t="str">
            <v>SIN CUENTA ASIGNADA</v>
          </cell>
        </row>
        <row r="6662">
          <cell r="J6662" t="str">
            <v>00 -00-00-00-</v>
          </cell>
          <cell r="L6662" t="str">
            <v>00 -00-00-00-</v>
          </cell>
          <cell r="O6662" t="str">
            <v>SIN CUENTA ASIGNADA</v>
          </cell>
        </row>
        <row r="6663">
          <cell r="J6663" t="str">
            <v>00 -00-00-00-</v>
          </cell>
          <cell r="L6663" t="str">
            <v>00 -00-00-00-</v>
          </cell>
          <cell r="O6663" t="str">
            <v>SIN CUENTA ASIGNADA</v>
          </cell>
        </row>
        <row r="6664">
          <cell r="J6664" t="str">
            <v>00 -00-00-00-</v>
          </cell>
          <cell r="L6664" t="str">
            <v>00 -00-00-00-</v>
          </cell>
          <cell r="O6664" t="str">
            <v>SIN CUENTA ASIGNADA</v>
          </cell>
        </row>
        <row r="6665">
          <cell r="J6665" t="str">
            <v>00 -00-00-00-</v>
          </cell>
          <cell r="L6665" t="str">
            <v>00 -00-00-00-</v>
          </cell>
          <cell r="O6665" t="str">
            <v>SIN CUENTA ASIGNADA</v>
          </cell>
        </row>
        <row r="6666">
          <cell r="J6666" t="str">
            <v>00 -00-00-00-</v>
          </cell>
          <cell r="L6666" t="str">
            <v>00 -00-00-00-</v>
          </cell>
          <cell r="O6666" t="str">
            <v>SIN CUENTA ASIGNADA</v>
          </cell>
        </row>
        <row r="6667">
          <cell r="J6667" t="str">
            <v>00 -00-00-00-</v>
          </cell>
          <cell r="L6667" t="str">
            <v>00 -00-00-00-</v>
          </cell>
          <cell r="O6667" t="str">
            <v>SIN CUENTA ASIGNADA</v>
          </cell>
        </row>
        <row r="6668">
          <cell r="J6668" t="str">
            <v>00 -00-00-00-</v>
          </cell>
          <cell r="L6668" t="str">
            <v>00 -00-00-00-</v>
          </cell>
          <cell r="O6668" t="str">
            <v>SIN CUENTA ASIGNADA</v>
          </cell>
        </row>
        <row r="6669">
          <cell r="J6669" t="str">
            <v>00 -00-00-00-</v>
          </cell>
          <cell r="L6669" t="str">
            <v>00 -00-00-00-</v>
          </cell>
          <cell r="O6669" t="str">
            <v>SIN CUENTA ASIGNADA</v>
          </cell>
        </row>
        <row r="6670">
          <cell r="J6670" t="str">
            <v>00 -00-00-00-</v>
          </cell>
          <cell r="L6670" t="str">
            <v>00 -00-00-00-</v>
          </cell>
          <cell r="O6670" t="str">
            <v>SIN CUENTA ASIGNADA</v>
          </cell>
        </row>
        <row r="6671">
          <cell r="J6671" t="str">
            <v>00 -00-00-00-</v>
          </cell>
          <cell r="L6671" t="str">
            <v>00 -00-00-00-</v>
          </cell>
          <cell r="O6671" t="str">
            <v>SIN CUENTA ASIGNADA</v>
          </cell>
        </row>
        <row r="6672">
          <cell r="J6672" t="str">
            <v>00 -00-00-00-</v>
          </cell>
          <cell r="L6672" t="str">
            <v>00 -00-00-00-</v>
          </cell>
          <cell r="O6672" t="str">
            <v>SIN CUENTA ASIGNADA</v>
          </cell>
        </row>
        <row r="6673">
          <cell r="J6673" t="str">
            <v>00 -00-00-00-</v>
          </cell>
          <cell r="L6673" t="str">
            <v>00 -00-00-00-</v>
          </cell>
          <cell r="O6673" t="str">
            <v>SIN CUENTA ASIGNADA</v>
          </cell>
        </row>
        <row r="6674">
          <cell r="J6674" t="str">
            <v>00 -00-00-00-</v>
          </cell>
          <cell r="L6674" t="str">
            <v>00 -00-00-00-</v>
          </cell>
          <cell r="O6674" t="str">
            <v>SIN CUENTA ASIGNADA</v>
          </cell>
        </row>
        <row r="6675">
          <cell r="J6675" t="str">
            <v>00 -00-00-00-</v>
          </cell>
          <cell r="L6675" t="str">
            <v>00 -00-00-00-</v>
          </cell>
          <cell r="O6675" t="str">
            <v>SIN CUENTA ASIGNADA</v>
          </cell>
        </row>
        <row r="6676">
          <cell r="J6676" t="str">
            <v>00 -00-00-00-</v>
          </cell>
          <cell r="L6676" t="str">
            <v>00 -00-00-00-</v>
          </cell>
          <cell r="O6676" t="str">
            <v>SIN CUENTA ASIGNADA</v>
          </cell>
        </row>
        <row r="6677">
          <cell r="J6677" t="str">
            <v>00 -00-00-00-</v>
          </cell>
          <cell r="L6677" t="str">
            <v>00 -00-00-00-</v>
          </cell>
          <cell r="O6677" t="str">
            <v>SIN CUENTA ASIGNADA</v>
          </cell>
        </row>
        <row r="6678">
          <cell r="J6678" t="str">
            <v>00 -00-00-00-</v>
          </cell>
          <cell r="L6678" t="str">
            <v>00 -00-00-00-</v>
          </cell>
          <cell r="O6678" t="str">
            <v>SIN CUENTA ASIGNADA</v>
          </cell>
        </row>
        <row r="6679">
          <cell r="J6679" t="str">
            <v>00 -00-00-00-</v>
          </cell>
          <cell r="L6679" t="str">
            <v>00 -00-00-00-</v>
          </cell>
          <cell r="O6679" t="str">
            <v>SIN CUENTA ASIGNADA</v>
          </cell>
        </row>
        <row r="6680">
          <cell r="J6680" t="str">
            <v>00 -00-00-00-</v>
          </cell>
          <cell r="L6680" t="str">
            <v>00 -00-00-00-</v>
          </cell>
          <cell r="O6680" t="str">
            <v>SIN CUENTA ASIGNADA</v>
          </cell>
        </row>
        <row r="6681">
          <cell r="J6681" t="str">
            <v>00 -00-00-00-</v>
          </cell>
          <cell r="L6681" t="str">
            <v>00 -00-00-00-</v>
          </cell>
          <cell r="O6681" t="str">
            <v>SIN CUENTA ASIGNADA</v>
          </cell>
        </row>
        <row r="6682">
          <cell r="J6682" t="str">
            <v>00 -00-00-00-</v>
          </cell>
          <cell r="L6682" t="str">
            <v>00 -00-00-00-</v>
          </cell>
          <cell r="O6682" t="str">
            <v>SIN CUENTA ASIGNADA</v>
          </cell>
        </row>
        <row r="6683">
          <cell r="J6683" t="str">
            <v>00 -00-00-00-</v>
          </cell>
          <cell r="L6683" t="str">
            <v>00 -00-00-00-</v>
          </cell>
          <cell r="O6683" t="str">
            <v>SIN CUENTA ASIGNADA</v>
          </cell>
        </row>
        <row r="6684">
          <cell r="J6684" t="str">
            <v>00 -00-00-00-</v>
          </cell>
          <cell r="L6684" t="str">
            <v>00 -00-00-00-</v>
          </cell>
          <cell r="O6684" t="str">
            <v>SIN CUENTA ASIGNADA</v>
          </cell>
        </row>
        <row r="6685">
          <cell r="J6685" t="str">
            <v>00 -00-00-00-</v>
          </cell>
          <cell r="L6685" t="str">
            <v>00 -00-00-00-</v>
          </cell>
          <cell r="O6685" t="str">
            <v>SIN CUENTA ASIGNADA</v>
          </cell>
        </row>
        <row r="6686">
          <cell r="J6686" t="str">
            <v>00 -00-00-00-</v>
          </cell>
          <cell r="L6686" t="str">
            <v>00 -00-00-00-</v>
          </cell>
          <cell r="O6686" t="str">
            <v>SIN CUENTA ASIGNADA</v>
          </cell>
        </row>
        <row r="6687">
          <cell r="J6687" t="str">
            <v>00 -00-00-00-</v>
          </cell>
          <cell r="L6687" t="str">
            <v>00 -00-00-00-</v>
          </cell>
          <cell r="O6687" t="str">
            <v>SIN CUENTA ASIGNADA</v>
          </cell>
        </row>
        <row r="6688">
          <cell r="J6688" t="str">
            <v>00 -00-00-00-</v>
          </cell>
          <cell r="L6688" t="str">
            <v>00 -00-00-00-</v>
          </cell>
          <cell r="O6688" t="str">
            <v>SIN CUENTA ASIGNADA</v>
          </cell>
        </row>
        <row r="6689">
          <cell r="J6689" t="str">
            <v>00 -00-00-00-</v>
          </cell>
          <cell r="L6689" t="str">
            <v>00 -00-00-00-</v>
          </cell>
          <cell r="O6689" t="str">
            <v>SIN CUENTA ASIGNADA</v>
          </cell>
        </row>
        <row r="6690">
          <cell r="J6690" t="str">
            <v>00 -00-00-00-</v>
          </cell>
          <cell r="L6690" t="str">
            <v>00 -00-00-00-</v>
          </cell>
          <cell r="O6690" t="str">
            <v>SIN CUENTA ASIGNADA</v>
          </cell>
        </row>
        <row r="6691">
          <cell r="J6691" t="str">
            <v>00 -00-00-00-</v>
          </cell>
          <cell r="L6691" t="str">
            <v>00 -00-00-00-</v>
          </cell>
          <cell r="O6691" t="str">
            <v>SIN CUENTA ASIGNADA</v>
          </cell>
        </row>
        <row r="6692">
          <cell r="J6692" t="str">
            <v>00 -00-00-00-</v>
          </cell>
          <cell r="L6692" t="str">
            <v>00 -00-00-00-</v>
          </cell>
          <cell r="O6692" t="str">
            <v>SIN CUENTA ASIGNADA</v>
          </cell>
        </row>
        <row r="6693">
          <cell r="J6693" t="str">
            <v>00 -00-00-00-</v>
          </cell>
          <cell r="L6693" t="str">
            <v>00 -00-00-00-</v>
          </cell>
          <cell r="O6693" t="str">
            <v>SIN CUENTA ASIGNADA</v>
          </cell>
        </row>
        <row r="6694">
          <cell r="J6694" t="str">
            <v>00 -00-00-00-</v>
          </cell>
          <cell r="L6694" t="str">
            <v>00 -00-00-00-</v>
          </cell>
          <cell r="O6694" t="str">
            <v>SIN CUENTA ASIGNADA</v>
          </cell>
        </row>
        <row r="6695">
          <cell r="J6695" t="str">
            <v>00 -00-00-00-</v>
          </cell>
          <cell r="L6695" t="str">
            <v>00 -00-00-00-</v>
          </cell>
          <cell r="O6695" t="str">
            <v>SIN CUENTA ASIGNADA</v>
          </cell>
        </row>
        <row r="6696">
          <cell r="J6696" t="str">
            <v>00 -00-00-00-</v>
          </cell>
          <cell r="L6696" t="str">
            <v>00 -00-00-00-</v>
          </cell>
          <cell r="O6696" t="str">
            <v>SIN CUENTA ASIGNADA</v>
          </cell>
        </row>
        <row r="6697">
          <cell r="J6697" t="str">
            <v>00 -00-00-00-</v>
          </cell>
          <cell r="L6697" t="str">
            <v>00 -00-00-00-</v>
          </cell>
          <cell r="O6697" t="str">
            <v>SIN CUENTA ASIGNADA</v>
          </cell>
        </row>
        <row r="6698">
          <cell r="J6698" t="str">
            <v>00 -00-00-00-</v>
          </cell>
          <cell r="L6698" t="str">
            <v>00 -00-00-00-</v>
          </cell>
          <cell r="O6698" t="str">
            <v>SIN CUENTA ASIGNADA</v>
          </cell>
        </row>
        <row r="6699">
          <cell r="J6699" t="str">
            <v>00 -00-00-00-</v>
          </cell>
          <cell r="L6699" t="str">
            <v>00 -00-00-00-</v>
          </cell>
          <cell r="O6699" t="str">
            <v>SIN CUENTA ASIGNADA</v>
          </cell>
        </row>
        <row r="6700">
          <cell r="J6700" t="str">
            <v>00 -00-00-00-</v>
          </cell>
          <cell r="L6700" t="str">
            <v>00 -00-00-00-</v>
          </cell>
          <cell r="O6700" t="str">
            <v>SIN CUENTA ASIGNADA</v>
          </cell>
        </row>
        <row r="6701">
          <cell r="J6701" t="str">
            <v>00 -00-00-00-</v>
          </cell>
          <cell r="L6701" t="str">
            <v>00 -00-00-00-</v>
          </cell>
          <cell r="O6701" t="str">
            <v>SIN CUENTA ASIGNADA</v>
          </cell>
        </row>
        <row r="6702">
          <cell r="J6702" t="str">
            <v>00 -00-00-00-</v>
          </cell>
          <cell r="L6702" t="str">
            <v>00 -00-00-00-</v>
          </cell>
          <cell r="O6702" t="str">
            <v>SIN CUENTA ASIGNADA</v>
          </cell>
        </row>
        <row r="6703">
          <cell r="J6703" t="str">
            <v>00 -00-00-00-</v>
          </cell>
          <cell r="L6703" t="str">
            <v>00 -00-00-00-</v>
          </cell>
          <cell r="O6703" t="str">
            <v>SIN CUENTA ASIGNADA</v>
          </cell>
        </row>
        <row r="6704">
          <cell r="J6704" t="str">
            <v>00 -00-00-00-</v>
          </cell>
          <cell r="L6704" t="str">
            <v>00 -00-00-00-</v>
          </cell>
          <cell r="O6704" t="str">
            <v>SIN CUENTA ASIGNADA</v>
          </cell>
        </row>
        <row r="6705">
          <cell r="J6705" t="str">
            <v>00 -00-00-00-</v>
          </cell>
          <cell r="L6705" t="str">
            <v>00 -00-00-00-</v>
          </cell>
          <cell r="O6705" t="str">
            <v>SIN CUENTA ASIGNADA</v>
          </cell>
        </row>
        <row r="6706">
          <cell r="J6706" t="str">
            <v>00 -00-00-00-</v>
          </cell>
          <cell r="L6706" t="str">
            <v>00 -00-00-00-</v>
          </cell>
          <cell r="O6706" t="str">
            <v>SIN CUENTA ASIGNADA</v>
          </cell>
        </row>
        <row r="6707">
          <cell r="J6707" t="str">
            <v>00 -00-00-00-</v>
          </cell>
          <cell r="L6707" t="str">
            <v>00 -00-00-00-</v>
          </cell>
          <cell r="O6707" t="str">
            <v>SIN CUENTA ASIGNADA</v>
          </cell>
        </row>
        <row r="6708">
          <cell r="J6708" t="str">
            <v>00 -00-00-00-</v>
          </cell>
          <cell r="L6708" t="str">
            <v>00 -00-00-00-</v>
          </cell>
          <cell r="O6708" t="str">
            <v>SIN CUENTA ASIGNADA</v>
          </cell>
        </row>
        <row r="6709">
          <cell r="J6709" t="str">
            <v>00 -00-00-00-</v>
          </cell>
          <cell r="L6709" t="str">
            <v>00 -00-00-00-</v>
          </cell>
          <cell r="O6709" t="str">
            <v>SIN CUENTA ASIGNADA</v>
          </cell>
        </row>
        <row r="6710">
          <cell r="J6710" t="str">
            <v>00 -00-00-00-</v>
          </cell>
          <cell r="L6710" t="str">
            <v>00 -00-00-00-</v>
          </cell>
          <cell r="O6710" t="str">
            <v>SIN CUENTA ASIGNADA</v>
          </cell>
        </row>
        <row r="6711">
          <cell r="J6711" t="str">
            <v>00 -00-00-00-</v>
          </cell>
          <cell r="L6711" t="str">
            <v>00 -00-00-00-</v>
          </cell>
          <cell r="O6711" t="str">
            <v>SIN CUENTA ASIGNADA</v>
          </cell>
        </row>
        <row r="6712">
          <cell r="J6712" t="str">
            <v>00 -00-00-00-</v>
          </cell>
          <cell r="L6712" t="str">
            <v>00 -00-00-00-</v>
          </cell>
          <cell r="O6712" t="str">
            <v>SIN CUENTA ASIGNADA</v>
          </cell>
        </row>
        <row r="6713">
          <cell r="J6713" t="str">
            <v>00 -00-00-00-</v>
          </cell>
          <cell r="L6713" t="str">
            <v>00 -00-00-00-</v>
          </cell>
          <cell r="O6713" t="str">
            <v>SIN CUENTA ASIGNADA</v>
          </cell>
        </row>
        <row r="6714">
          <cell r="J6714" t="str">
            <v>00 -00-00-00-</v>
          </cell>
          <cell r="L6714" t="str">
            <v>00 -00-00-00-</v>
          </cell>
          <cell r="O6714" t="str">
            <v>SIN CUENTA ASIGNADA</v>
          </cell>
        </row>
        <row r="6715">
          <cell r="J6715" t="str">
            <v>00 -00-00-00-</v>
          </cell>
          <cell r="L6715" t="str">
            <v>00 -00-00-00-</v>
          </cell>
          <cell r="O6715" t="str">
            <v>SIN CUENTA ASIGNADA</v>
          </cell>
        </row>
        <row r="6716">
          <cell r="J6716" t="str">
            <v>00 -00-00-00-</v>
          </cell>
          <cell r="L6716" t="str">
            <v>00 -00-00-00-</v>
          </cell>
          <cell r="O6716" t="str">
            <v>SIN CUENTA ASIGNADA</v>
          </cell>
        </row>
        <row r="6717">
          <cell r="J6717" t="str">
            <v>00 -00-00-00-</v>
          </cell>
          <cell r="L6717" t="str">
            <v>00 -00-00-00-</v>
          </cell>
          <cell r="O6717" t="str">
            <v>SIN CUENTA ASIGNADA</v>
          </cell>
        </row>
        <row r="6718">
          <cell r="J6718" t="str">
            <v>00 -00-00-00-</v>
          </cell>
          <cell r="L6718" t="str">
            <v>00 -00-00-00-</v>
          </cell>
          <cell r="O6718" t="str">
            <v>SIN CUENTA ASIGNADA</v>
          </cell>
        </row>
        <row r="6719">
          <cell r="J6719" t="str">
            <v>00 -00-00-00-</v>
          </cell>
          <cell r="L6719" t="str">
            <v>00 -00-00-00-</v>
          </cell>
          <cell r="O6719" t="str">
            <v>SIN CUENTA ASIGNADA</v>
          </cell>
        </row>
        <row r="6720">
          <cell r="J6720" t="str">
            <v>00 -00-00-00-</v>
          </cell>
          <cell r="L6720" t="str">
            <v>00 -00-00-00-</v>
          </cell>
          <cell r="O6720" t="str">
            <v>SIN CUENTA ASIGNADA</v>
          </cell>
        </row>
        <row r="6721">
          <cell r="J6721" t="str">
            <v>00 -00-00-00-</v>
          </cell>
          <cell r="L6721" t="str">
            <v>00 -00-00-00-</v>
          </cell>
          <cell r="O6721" t="str">
            <v>SIN CUENTA ASIGNADA</v>
          </cell>
        </row>
        <row r="6722">
          <cell r="J6722" t="str">
            <v>00 -00-00-00-</v>
          </cell>
          <cell r="L6722" t="str">
            <v>00 -00-00-00-</v>
          </cell>
          <cell r="O6722" t="str">
            <v>SIN CUENTA ASIGNADA</v>
          </cell>
        </row>
        <row r="6723">
          <cell r="J6723" t="str">
            <v>00 -00-00-00-</v>
          </cell>
          <cell r="L6723" t="str">
            <v>00 -00-00-00-</v>
          </cell>
          <cell r="O6723" t="str">
            <v>SIN CUENTA ASIGNADA</v>
          </cell>
        </row>
        <row r="6724">
          <cell r="J6724" t="str">
            <v>00 -00-00-00-</v>
          </cell>
          <cell r="L6724" t="str">
            <v>00 -00-00-00-</v>
          </cell>
          <cell r="O6724" t="str">
            <v>SIN CUENTA ASIGNADA</v>
          </cell>
        </row>
        <row r="6725">
          <cell r="J6725" t="str">
            <v>00 -00-00-00-</v>
          </cell>
          <cell r="L6725" t="str">
            <v>00 -00-00-00-</v>
          </cell>
          <cell r="O6725" t="str">
            <v>SIN CUENTA ASIGNADA</v>
          </cell>
        </row>
        <row r="6726">
          <cell r="J6726" t="str">
            <v>00 -00-00-00-</v>
          </cell>
          <cell r="L6726" t="str">
            <v>00 -00-00-00-</v>
          </cell>
          <cell r="O6726" t="str">
            <v>SIN CUENTA ASIGNADA</v>
          </cell>
        </row>
        <row r="6727">
          <cell r="J6727" t="str">
            <v>00 -00-00-00-</v>
          </cell>
          <cell r="L6727" t="str">
            <v>00 -00-00-00-</v>
          </cell>
          <cell r="O6727" t="str">
            <v>SIN CUENTA ASIGNADA</v>
          </cell>
        </row>
        <row r="6728">
          <cell r="J6728" t="str">
            <v>00 -00-00-00-</v>
          </cell>
          <cell r="L6728" t="str">
            <v>00 -00-00-00-</v>
          </cell>
          <cell r="O6728" t="str">
            <v>SIN CUENTA ASIGNADA</v>
          </cell>
        </row>
        <row r="6729">
          <cell r="J6729" t="str">
            <v>00 -00-00-00-</v>
          </cell>
          <cell r="L6729" t="str">
            <v>00 -00-00-00-</v>
          </cell>
          <cell r="O6729" t="str">
            <v>SIN CUENTA ASIGNADA</v>
          </cell>
        </row>
        <row r="6730">
          <cell r="J6730" t="str">
            <v>00 -00-00-00-</v>
          </cell>
          <cell r="L6730" t="str">
            <v>00 -00-00-00-</v>
          </cell>
          <cell r="O6730" t="str">
            <v>SIN CUENTA ASIGNADA</v>
          </cell>
        </row>
        <row r="6731">
          <cell r="J6731" t="str">
            <v>00 -00-00-00-</v>
          </cell>
          <cell r="L6731" t="str">
            <v>00 -00-00-00-</v>
          </cell>
          <cell r="O6731" t="str">
            <v>SIN CUENTA ASIGNADA</v>
          </cell>
        </row>
        <row r="6732">
          <cell r="J6732" t="str">
            <v>00 -00-00-00-</v>
          </cell>
          <cell r="L6732" t="str">
            <v>00 -00-00-00-</v>
          </cell>
          <cell r="O6732" t="str">
            <v>SIN CUENTA ASIGNADA</v>
          </cell>
        </row>
        <row r="6733">
          <cell r="J6733" t="str">
            <v>00 -00-00-00-</v>
          </cell>
          <cell r="L6733" t="str">
            <v>00 -00-00-00-</v>
          </cell>
          <cell r="O6733" t="str">
            <v>SIN CUENTA ASIGNADA</v>
          </cell>
        </row>
        <row r="6734">
          <cell r="J6734" t="str">
            <v>00 -00-00-00-</v>
          </cell>
          <cell r="L6734" t="str">
            <v>00 -00-00-00-</v>
          </cell>
          <cell r="O6734" t="str">
            <v>SIN CUENTA ASIGNADA</v>
          </cell>
        </row>
        <row r="6735">
          <cell r="J6735" t="str">
            <v>00 -00-00-00-</v>
          </cell>
          <cell r="L6735" t="str">
            <v>00 -00-00-00-</v>
          </cell>
          <cell r="O6735" t="str">
            <v>SIN CUENTA ASIGNADA</v>
          </cell>
        </row>
        <row r="6736">
          <cell r="J6736" t="str">
            <v>00 -00-00-00-</v>
          </cell>
          <cell r="L6736" t="str">
            <v>00 -00-00-00-</v>
          </cell>
          <cell r="O6736" t="str">
            <v>SIN CUENTA ASIGNADA</v>
          </cell>
        </row>
        <row r="6737">
          <cell r="J6737" t="str">
            <v>00 -00-00-00-</v>
          </cell>
          <cell r="L6737" t="str">
            <v>00 -00-00-00-</v>
          </cell>
          <cell r="O6737" t="str">
            <v>SIN CUENTA ASIGNADA</v>
          </cell>
        </row>
        <row r="6738">
          <cell r="J6738" t="str">
            <v>00 -00-00-00-</v>
          </cell>
          <cell r="L6738" t="str">
            <v>00 -00-00-00-</v>
          </cell>
          <cell r="O6738" t="str">
            <v>SIN CUENTA ASIGNADA</v>
          </cell>
        </row>
        <row r="6739">
          <cell r="J6739" t="str">
            <v>00 -00-00-00-</v>
          </cell>
          <cell r="L6739" t="str">
            <v>00 -00-00-00-</v>
          </cell>
          <cell r="O6739" t="str">
            <v>SIN CUENTA ASIGNADA</v>
          </cell>
        </row>
        <row r="6740">
          <cell r="J6740" t="str">
            <v>00 -00-00-00-</v>
          </cell>
          <cell r="L6740" t="str">
            <v>00 -00-00-00-</v>
          </cell>
          <cell r="O6740" t="str">
            <v>SIN CUENTA ASIGNADA</v>
          </cell>
        </row>
        <row r="6741">
          <cell r="J6741" t="str">
            <v>00 -00-00-00-</v>
          </cell>
          <cell r="L6741" t="str">
            <v>00 -00-00-00-</v>
          </cell>
          <cell r="O6741" t="str">
            <v>SIN CUENTA ASIGNADA</v>
          </cell>
        </row>
        <row r="6742">
          <cell r="J6742" t="str">
            <v>00 -00-00-00-</v>
          </cell>
          <cell r="L6742" t="str">
            <v>00 -00-00-00-</v>
          </cell>
          <cell r="O6742" t="str">
            <v>SIN CUENTA ASIGNADA</v>
          </cell>
        </row>
        <row r="6743">
          <cell r="J6743" t="str">
            <v>00 -00-00-00-</v>
          </cell>
          <cell r="L6743" t="str">
            <v>00 -00-00-00-</v>
          </cell>
          <cell r="O6743" t="str">
            <v>SIN CUENTA ASIGNADA</v>
          </cell>
        </row>
        <row r="6744">
          <cell r="J6744" t="str">
            <v>00 -00-00-00-</v>
          </cell>
          <cell r="L6744" t="str">
            <v>00 -00-00-00-</v>
          </cell>
          <cell r="O6744" t="str">
            <v>SIN CUENTA ASIGNADA</v>
          </cell>
        </row>
        <row r="6745">
          <cell r="J6745" t="str">
            <v>00 -00-00-00-</v>
          </cell>
          <cell r="L6745" t="str">
            <v>00 -00-00-00-</v>
          </cell>
          <cell r="O6745" t="str">
            <v>SIN CUENTA ASIGNADA</v>
          </cell>
        </row>
        <row r="6746">
          <cell r="J6746" t="str">
            <v>00 -00-00-00-</v>
          </cell>
          <cell r="L6746" t="str">
            <v>00 -00-00-00-</v>
          </cell>
          <cell r="O6746" t="str">
            <v>SIN CUENTA ASIGNADA</v>
          </cell>
        </row>
        <row r="6747">
          <cell r="J6747" t="str">
            <v>00 -00-00-00-</v>
          </cell>
          <cell r="L6747" t="str">
            <v>00 -00-00-00-</v>
          </cell>
          <cell r="O6747" t="str">
            <v>SIN CUENTA ASIGNADA</v>
          </cell>
        </row>
        <row r="6748">
          <cell r="J6748" t="str">
            <v>00 -00-00-00-</v>
          </cell>
          <cell r="L6748" t="str">
            <v>00 -00-00-00-</v>
          </cell>
          <cell r="O6748" t="str">
            <v>SIN CUENTA ASIGNADA</v>
          </cell>
        </row>
        <row r="6749">
          <cell r="J6749" t="str">
            <v>00 -00-00-00-</v>
          </cell>
          <cell r="L6749" t="str">
            <v>00 -00-00-00-</v>
          </cell>
          <cell r="O6749" t="str">
            <v>SIN CUENTA ASIGNADA</v>
          </cell>
        </row>
        <row r="6750">
          <cell r="J6750" t="str">
            <v>00 -00-00-00-</v>
          </cell>
          <cell r="L6750" t="str">
            <v>00 -00-00-00-</v>
          </cell>
          <cell r="O6750" t="str">
            <v>SIN CUENTA ASIGNADA</v>
          </cell>
        </row>
        <row r="6751">
          <cell r="J6751" t="str">
            <v>00 -00-00-00-</v>
          </cell>
          <cell r="L6751" t="str">
            <v>00 -00-00-00-</v>
          </cell>
          <cell r="O6751" t="str">
            <v>SIN CUENTA ASIGNADA</v>
          </cell>
        </row>
        <row r="6752">
          <cell r="J6752" t="str">
            <v>00 -00-00-00-</v>
          </cell>
          <cell r="L6752" t="str">
            <v>00 -00-00-00-</v>
          </cell>
          <cell r="O6752" t="str">
            <v>SIN CUENTA ASIGNADA</v>
          </cell>
        </row>
        <row r="6753">
          <cell r="J6753" t="str">
            <v>00 -00-00-00-</v>
          </cell>
          <cell r="L6753" t="str">
            <v>00 -00-00-00-</v>
          </cell>
          <cell r="O6753" t="str">
            <v>SIN CUENTA ASIGNADA</v>
          </cell>
        </row>
        <row r="6754">
          <cell r="J6754" t="str">
            <v>00 -00-00-00-</v>
          </cell>
          <cell r="L6754" t="str">
            <v>00 -00-00-00-</v>
          </cell>
          <cell r="O6754" t="str">
            <v>SIN CUENTA ASIGNADA</v>
          </cell>
        </row>
        <row r="6755">
          <cell r="J6755" t="str">
            <v>00 -00-00-00-</v>
          </cell>
          <cell r="L6755" t="str">
            <v>00 -00-00-00-</v>
          </cell>
          <cell r="O6755" t="str">
            <v>SIN CUENTA ASIGNADA</v>
          </cell>
        </row>
        <row r="6756">
          <cell r="J6756" t="str">
            <v>00 -00-00-00-</v>
          </cell>
          <cell r="L6756" t="str">
            <v>00 -00-00-00-</v>
          </cell>
          <cell r="O6756" t="str">
            <v>SIN CUENTA ASIGNADA</v>
          </cell>
        </row>
        <row r="6757">
          <cell r="J6757" t="str">
            <v>00 -00-00-00-</v>
          </cell>
          <cell r="L6757" t="str">
            <v>00 -00-00-00-</v>
          </cell>
          <cell r="O6757" t="str">
            <v>SIN CUENTA ASIGNADA</v>
          </cell>
        </row>
        <row r="6758">
          <cell r="J6758" t="str">
            <v>00 -00-00-00-</v>
          </cell>
          <cell r="L6758" t="str">
            <v>00 -00-00-00-</v>
          </cell>
          <cell r="O6758" t="str">
            <v>SIN CUENTA ASIGNADA</v>
          </cell>
        </row>
        <row r="6759">
          <cell r="J6759" t="str">
            <v>00 -00-00-00-</v>
          </cell>
          <cell r="L6759" t="str">
            <v>00 -00-00-00-</v>
          </cell>
          <cell r="O6759" t="str">
            <v>SIN CUENTA ASIGNADA</v>
          </cell>
        </row>
        <row r="6760">
          <cell r="J6760" t="str">
            <v>00 -00-00-00-</v>
          </cell>
          <cell r="L6760" t="str">
            <v>00 -00-00-00-</v>
          </cell>
          <cell r="O6760" t="str">
            <v>SIN CUENTA ASIGNADA</v>
          </cell>
        </row>
        <row r="6761">
          <cell r="J6761" t="str">
            <v>00 -00-00-00-</v>
          </cell>
          <cell r="L6761" t="str">
            <v>00 -00-00-00-</v>
          </cell>
          <cell r="O6761" t="str">
            <v>SIN CUENTA ASIGNADA</v>
          </cell>
        </row>
        <row r="6762">
          <cell r="J6762" t="str">
            <v>00 -00-00-00-</v>
          </cell>
          <cell r="L6762" t="str">
            <v>00 -00-00-00-</v>
          </cell>
          <cell r="O6762" t="str">
            <v>SIN CUENTA ASIGNADA</v>
          </cell>
        </row>
        <row r="6763">
          <cell r="J6763" t="str">
            <v>00 -00-00-00-</v>
          </cell>
          <cell r="L6763" t="str">
            <v>00 -00-00-00-</v>
          </cell>
          <cell r="O6763" t="str">
            <v>SIN CUENTA ASIGNADA</v>
          </cell>
        </row>
        <row r="6764">
          <cell r="J6764" t="str">
            <v>00 -00-00-00-</v>
          </cell>
          <cell r="L6764" t="str">
            <v>00 -00-00-00-</v>
          </cell>
          <cell r="O6764" t="str">
            <v>SIN CUENTA ASIGNADA</v>
          </cell>
        </row>
        <row r="6765">
          <cell r="J6765" t="str">
            <v>00 -00-00-00-</v>
          </cell>
          <cell r="L6765" t="str">
            <v>00 -00-00-00-</v>
          </cell>
          <cell r="O6765" t="str">
            <v>SIN CUENTA ASIGNADA</v>
          </cell>
        </row>
        <row r="6766">
          <cell r="J6766" t="str">
            <v>00 -00-00-00-</v>
          </cell>
          <cell r="L6766" t="str">
            <v>00 -00-00-00-</v>
          </cell>
          <cell r="O6766" t="str">
            <v>SIN CUENTA ASIGNADA</v>
          </cell>
        </row>
        <row r="6767">
          <cell r="J6767" t="str">
            <v>00 -00-00-00-</v>
          </cell>
          <cell r="L6767" t="str">
            <v>00 -00-00-00-</v>
          </cell>
          <cell r="O6767" t="str">
            <v>SIN CUENTA ASIGNADA</v>
          </cell>
        </row>
        <row r="6768">
          <cell r="J6768" t="str">
            <v>00 -00-00-00-</v>
          </cell>
          <cell r="L6768" t="str">
            <v>00 -00-00-00-</v>
          </cell>
          <cell r="O6768" t="str">
            <v>SIN CUENTA ASIGNADA</v>
          </cell>
        </row>
        <row r="6769">
          <cell r="J6769" t="str">
            <v>00 -00-00-00-</v>
          </cell>
          <cell r="L6769" t="str">
            <v>00 -00-00-00-</v>
          </cell>
          <cell r="O6769" t="str">
            <v>SIN CUENTA ASIGNADA</v>
          </cell>
        </row>
        <row r="6770">
          <cell r="J6770" t="str">
            <v>00 -00-00-00-</v>
          </cell>
          <cell r="L6770" t="str">
            <v>00 -00-00-00-</v>
          </cell>
          <cell r="O6770" t="str">
            <v>SIN CUENTA ASIGNADA</v>
          </cell>
        </row>
        <row r="6771">
          <cell r="J6771" t="str">
            <v>00 -00-00-00-</v>
          </cell>
          <cell r="L6771" t="str">
            <v>00 -00-00-00-</v>
          </cell>
          <cell r="O6771" t="str">
            <v>SIN CUENTA ASIGNADA</v>
          </cell>
        </row>
        <row r="6772">
          <cell r="J6772" t="str">
            <v>00 -00-00-00-</v>
          </cell>
          <cell r="L6772" t="str">
            <v>00 -00-00-00-</v>
          </cell>
          <cell r="O6772" t="str">
            <v>SIN CUENTA ASIGNADA</v>
          </cell>
        </row>
        <row r="6773">
          <cell r="J6773" t="str">
            <v>00 -00-00-00-</v>
          </cell>
          <cell r="L6773" t="str">
            <v>00 -00-00-00-</v>
          </cell>
          <cell r="O6773" t="str">
            <v>SIN CUENTA ASIGNADA</v>
          </cell>
        </row>
        <row r="6774">
          <cell r="J6774" t="str">
            <v>00 -00-00-00-</v>
          </cell>
          <cell r="L6774" t="str">
            <v>00 -00-00-00-</v>
          </cell>
          <cell r="O6774" t="str">
            <v>SIN CUENTA ASIGNADA</v>
          </cell>
        </row>
        <row r="6775">
          <cell r="J6775" t="str">
            <v>00 -00-00-00-</v>
          </cell>
          <cell r="L6775" t="str">
            <v>00 -00-00-00-</v>
          </cell>
          <cell r="O6775" t="str">
            <v>SIN CUENTA ASIGNADA</v>
          </cell>
        </row>
        <row r="6776">
          <cell r="J6776" t="str">
            <v>00 -00-00-00-</v>
          </cell>
          <cell r="L6776" t="str">
            <v>00 -00-00-00-</v>
          </cell>
          <cell r="O6776" t="str">
            <v>SIN CUENTA ASIGNADA</v>
          </cell>
        </row>
        <row r="6777">
          <cell r="J6777" t="str">
            <v>00 -00-00-00-</v>
          </cell>
          <cell r="L6777" t="str">
            <v>00 -00-00-00-</v>
          </cell>
          <cell r="O6777" t="str">
            <v>SIN CUENTA ASIGNADA</v>
          </cell>
        </row>
        <row r="6778">
          <cell r="J6778" t="str">
            <v>00 -00-00-00-</v>
          </cell>
          <cell r="L6778" t="str">
            <v>00 -00-00-00-</v>
          </cell>
          <cell r="O6778" t="str">
            <v>SIN CUENTA ASIGNADA</v>
          </cell>
        </row>
        <row r="6779">
          <cell r="J6779" t="str">
            <v>00 -00-00-00-</v>
          </cell>
          <cell r="L6779" t="str">
            <v>00 -00-00-00-</v>
          </cell>
          <cell r="O6779" t="str">
            <v>SIN CUENTA ASIGNADA</v>
          </cell>
        </row>
        <row r="6780">
          <cell r="J6780" t="str">
            <v>00 -00-00-00-</v>
          </cell>
          <cell r="L6780" t="str">
            <v>00 -00-00-00-</v>
          </cell>
          <cell r="O6780" t="str">
            <v>SIN CUENTA ASIGNADA</v>
          </cell>
        </row>
        <row r="6781">
          <cell r="J6781" t="str">
            <v>00 -00-00-00-</v>
          </cell>
          <cell r="L6781" t="str">
            <v>00 -00-00-00-</v>
          </cell>
          <cell r="O6781" t="str">
            <v>SIN CUENTA ASIGNADA</v>
          </cell>
        </row>
        <row r="6782">
          <cell r="J6782" t="str">
            <v>00 -00-00-00-</v>
          </cell>
          <cell r="L6782" t="str">
            <v>00 -00-00-00-</v>
          </cell>
          <cell r="O6782" t="str">
            <v>SIN CUENTA ASIGNADA</v>
          </cell>
        </row>
        <row r="6783">
          <cell r="J6783" t="str">
            <v>00 -00-00-00-</v>
          </cell>
          <cell r="L6783" t="str">
            <v>00 -00-00-00-</v>
          </cell>
          <cell r="O6783" t="str">
            <v>SIN CUENTA ASIGNADA</v>
          </cell>
        </row>
        <row r="6784">
          <cell r="J6784" t="str">
            <v>00 -00-00-00-</v>
          </cell>
          <cell r="L6784" t="str">
            <v>00 -00-00-00-</v>
          </cell>
          <cell r="O6784" t="str">
            <v>SIN CUENTA ASIGNADA</v>
          </cell>
        </row>
        <row r="6785">
          <cell r="J6785" t="str">
            <v>00 -00-00-00-</v>
          </cell>
          <cell r="L6785" t="str">
            <v>00 -00-00-00-</v>
          </cell>
          <cell r="O6785" t="str">
            <v>SIN CUENTA ASIGNADA</v>
          </cell>
        </row>
        <row r="6786">
          <cell r="J6786" t="str">
            <v>00 -00-00-00-</v>
          </cell>
          <cell r="L6786" t="str">
            <v>00 -00-00-00-</v>
          </cell>
          <cell r="O6786" t="str">
            <v>SIN CUENTA ASIGNADA</v>
          </cell>
        </row>
        <row r="6787">
          <cell r="J6787" t="str">
            <v>00 -00-00-00-</v>
          </cell>
          <cell r="L6787" t="str">
            <v>00 -00-00-00-</v>
          </cell>
          <cell r="O6787" t="str">
            <v>SIN CUENTA ASIGNADA</v>
          </cell>
        </row>
        <row r="6788">
          <cell r="J6788" t="str">
            <v>00 -00-00-00-</v>
          </cell>
          <cell r="L6788" t="str">
            <v>00 -00-00-00-</v>
          </cell>
          <cell r="O6788" t="str">
            <v>SIN CUENTA ASIGNADA</v>
          </cell>
        </row>
        <row r="6789">
          <cell r="J6789" t="str">
            <v>00 -00-00-00-</v>
          </cell>
          <cell r="L6789" t="str">
            <v>00 -00-00-00-</v>
          </cell>
          <cell r="O6789" t="str">
            <v>SIN CUENTA ASIGNADA</v>
          </cell>
        </row>
        <row r="6790">
          <cell r="J6790" t="str">
            <v>00 -00-00-00-</v>
          </cell>
          <cell r="L6790" t="str">
            <v>00 -00-00-00-</v>
          </cell>
          <cell r="O6790" t="str">
            <v>SIN CUENTA ASIGNADA</v>
          </cell>
        </row>
        <row r="6791">
          <cell r="J6791" t="str">
            <v>00 -00-00-00-</v>
          </cell>
          <cell r="L6791" t="str">
            <v>00 -00-00-00-</v>
          </cell>
          <cell r="O6791" t="str">
            <v>SIN CUENTA ASIGNADA</v>
          </cell>
        </row>
        <row r="6792">
          <cell r="J6792" t="str">
            <v>00 -00-00-00-</v>
          </cell>
          <cell r="L6792" t="str">
            <v>00 -00-00-00-</v>
          </cell>
          <cell r="O6792" t="str">
            <v>SIN CUENTA ASIGNADA</v>
          </cell>
        </row>
        <row r="6793">
          <cell r="J6793" t="str">
            <v>00 -00-00-00-</v>
          </cell>
          <cell r="L6793" t="str">
            <v>00 -00-00-00-</v>
          </cell>
          <cell r="O6793" t="str">
            <v>SIN CUENTA ASIGNADA</v>
          </cell>
        </row>
        <row r="6794">
          <cell r="J6794" t="str">
            <v>00 -00-00-00-</v>
          </cell>
          <cell r="L6794" t="str">
            <v>00 -00-00-00-</v>
          </cell>
          <cell r="O6794" t="str">
            <v>SIN CUENTA ASIGNADA</v>
          </cell>
        </row>
        <row r="6795">
          <cell r="J6795" t="str">
            <v>00 -00-00-00-</v>
          </cell>
          <cell r="L6795" t="str">
            <v>00 -00-00-00-</v>
          </cell>
          <cell r="O6795" t="str">
            <v>SIN CUENTA ASIGNADA</v>
          </cell>
        </row>
        <row r="6796">
          <cell r="J6796" t="str">
            <v>00 -00-00-00-</v>
          </cell>
          <cell r="L6796" t="str">
            <v>00 -00-00-00-</v>
          </cell>
          <cell r="O6796" t="str">
            <v>SIN CUENTA ASIGNADA</v>
          </cell>
        </row>
        <row r="6797">
          <cell r="J6797" t="str">
            <v>00 -00-00-00-</v>
          </cell>
          <cell r="L6797" t="str">
            <v>00 -00-00-00-</v>
          </cell>
          <cell r="O6797" t="str">
            <v>SIN CUENTA ASIGNADA</v>
          </cell>
        </row>
        <row r="6798">
          <cell r="J6798" t="str">
            <v>00 -00-00-00-</v>
          </cell>
          <cell r="L6798" t="str">
            <v>00 -00-00-00-</v>
          </cell>
          <cell r="O6798" t="str">
            <v>SIN CUENTA ASIGNADA</v>
          </cell>
        </row>
        <row r="6799">
          <cell r="J6799" t="str">
            <v>00 -00-00-00-</v>
          </cell>
          <cell r="L6799" t="str">
            <v>00 -00-00-00-</v>
          </cell>
          <cell r="O6799" t="str">
            <v>SIN CUENTA ASIGNADA</v>
          </cell>
        </row>
        <row r="6800">
          <cell r="J6800" t="str">
            <v>00 -00-00-00-</v>
          </cell>
          <cell r="L6800" t="str">
            <v>00 -00-00-00-</v>
          </cell>
          <cell r="O6800" t="str">
            <v>SIN CUENTA ASIGNADA</v>
          </cell>
        </row>
        <row r="6801">
          <cell r="J6801" t="str">
            <v>00 -00-00-00-</v>
          </cell>
          <cell r="L6801" t="str">
            <v>00 -00-00-00-</v>
          </cell>
          <cell r="O6801" t="str">
            <v>SIN CUENTA ASIGNADA</v>
          </cell>
        </row>
        <row r="6802">
          <cell r="J6802" t="str">
            <v>00 -00-00-00-</v>
          </cell>
          <cell r="L6802" t="str">
            <v>00 -00-00-00-</v>
          </cell>
          <cell r="O6802" t="str">
            <v>SIN CUENTA ASIGNADA</v>
          </cell>
        </row>
        <row r="6803">
          <cell r="J6803" t="str">
            <v>00 -00-00-00-</v>
          </cell>
          <cell r="L6803" t="str">
            <v>00 -00-00-00-</v>
          </cell>
          <cell r="O6803" t="str">
            <v>SIN CUENTA ASIGNADA</v>
          </cell>
        </row>
        <row r="6804">
          <cell r="J6804" t="str">
            <v>00 -00-00-00-</v>
          </cell>
          <cell r="L6804" t="str">
            <v>00 -00-00-00-</v>
          </cell>
          <cell r="O6804" t="str">
            <v>SIN CUENTA ASIGNADA</v>
          </cell>
        </row>
        <row r="6805">
          <cell r="J6805" t="str">
            <v>00 -00-00-00-</v>
          </cell>
          <cell r="L6805" t="str">
            <v>00 -00-00-00-</v>
          </cell>
          <cell r="O6805" t="str">
            <v>SIN CUENTA ASIGNADA</v>
          </cell>
        </row>
        <row r="6806">
          <cell r="J6806" t="str">
            <v>00 -00-00-00-</v>
          </cell>
          <cell r="L6806" t="str">
            <v>00 -00-00-00-</v>
          </cell>
          <cell r="O6806" t="str">
            <v>SIN CUENTA ASIGNADA</v>
          </cell>
        </row>
        <row r="6807">
          <cell r="J6807" t="str">
            <v>00 -00-00-00-</v>
          </cell>
          <cell r="L6807" t="str">
            <v>00 -00-00-00-</v>
          </cell>
          <cell r="O6807" t="str">
            <v>SIN CUENTA ASIGNADA</v>
          </cell>
        </row>
        <row r="6808">
          <cell r="J6808" t="str">
            <v>00 -00-00-00-</v>
          </cell>
          <cell r="L6808" t="str">
            <v>00 -00-00-00-</v>
          </cell>
          <cell r="O6808" t="str">
            <v>SIN CUENTA ASIGNADA</v>
          </cell>
        </row>
        <row r="6809">
          <cell r="J6809" t="str">
            <v>00 -00-00-00-</v>
          </cell>
          <cell r="L6809" t="str">
            <v>00 -00-00-00-</v>
          </cell>
          <cell r="O6809" t="str">
            <v>SIN CUENTA ASIGNADA</v>
          </cell>
        </row>
        <row r="6810">
          <cell r="J6810" t="str">
            <v>00 -00-00-00-</v>
          </cell>
          <cell r="L6810" t="str">
            <v>00 -00-00-00-</v>
          </cell>
          <cell r="O6810" t="str">
            <v>SIN CUENTA ASIGNADA</v>
          </cell>
        </row>
        <row r="6811">
          <cell r="J6811" t="str">
            <v>00 -00-00-00-</v>
          </cell>
          <cell r="L6811" t="str">
            <v>00 -00-00-00-</v>
          </cell>
          <cell r="O6811" t="str">
            <v>SIN CUENTA ASIGNADA</v>
          </cell>
        </row>
        <row r="6812">
          <cell r="J6812" t="str">
            <v>00 -00-00-00-</v>
          </cell>
          <cell r="L6812" t="str">
            <v>00 -00-00-00-</v>
          </cell>
          <cell r="O6812" t="str">
            <v>SIN CUENTA ASIGNADA</v>
          </cell>
        </row>
        <row r="6813">
          <cell r="J6813" t="str">
            <v>00 -00-00-00-</v>
          </cell>
          <cell r="L6813" t="str">
            <v>00 -00-00-00-</v>
          </cell>
          <cell r="O6813" t="str">
            <v>SIN CUENTA ASIGNADA</v>
          </cell>
        </row>
        <row r="6814">
          <cell r="J6814" t="str">
            <v>00 -00-00-00-</v>
          </cell>
          <cell r="L6814" t="str">
            <v>00 -00-00-00-</v>
          </cell>
          <cell r="O6814" t="str">
            <v>SIN CUENTA ASIGNADA</v>
          </cell>
        </row>
        <row r="6815">
          <cell r="J6815" t="str">
            <v>00 -00-00-00-</v>
          </cell>
          <cell r="L6815" t="str">
            <v>00 -00-00-00-</v>
          </cell>
          <cell r="O6815" t="str">
            <v>SIN CUENTA ASIGNADA</v>
          </cell>
        </row>
        <row r="6816">
          <cell r="J6816" t="str">
            <v>00 -00-00-00-</v>
          </cell>
          <cell r="L6816" t="str">
            <v>00 -00-00-00-</v>
          </cell>
          <cell r="O6816" t="str">
            <v>SIN CUENTA ASIGNADA</v>
          </cell>
        </row>
        <row r="6817">
          <cell r="J6817" t="str">
            <v>00 -00-00-00-</v>
          </cell>
          <cell r="L6817" t="str">
            <v>00 -00-00-00-</v>
          </cell>
          <cell r="O6817" t="str">
            <v>SIN CUENTA ASIGNADA</v>
          </cell>
        </row>
        <row r="6818">
          <cell r="J6818" t="str">
            <v>00 -00-00-00-</v>
          </cell>
          <cell r="L6818" t="str">
            <v>00 -00-00-00-</v>
          </cell>
          <cell r="O6818" t="str">
            <v>SIN CUENTA ASIGNADA</v>
          </cell>
        </row>
        <row r="6819">
          <cell r="J6819" t="str">
            <v>00 -00-00-00-</v>
          </cell>
          <cell r="L6819" t="str">
            <v>00 -00-00-00-</v>
          </cell>
          <cell r="O6819" t="str">
            <v>SIN CUENTA ASIGNADA</v>
          </cell>
        </row>
        <row r="6820">
          <cell r="J6820" t="str">
            <v>00 -00-00-00-</v>
          </cell>
          <cell r="L6820" t="str">
            <v>00 -00-00-00-</v>
          </cell>
          <cell r="O6820" t="str">
            <v>SIN CUENTA ASIGNADA</v>
          </cell>
        </row>
        <row r="6821">
          <cell r="J6821" t="str">
            <v>00 -00-00-00-</v>
          </cell>
          <cell r="L6821" t="str">
            <v>00 -00-00-00-</v>
          </cell>
          <cell r="O6821" t="str">
            <v>SIN CUENTA ASIGNADA</v>
          </cell>
        </row>
        <row r="6822">
          <cell r="J6822" t="str">
            <v>00 -00-00-00-</v>
          </cell>
          <cell r="L6822" t="str">
            <v>00 -00-00-00-</v>
          </cell>
          <cell r="O6822" t="str">
            <v>SIN CUENTA ASIGNADA</v>
          </cell>
        </row>
        <row r="6823">
          <cell r="J6823" t="str">
            <v>00 -00-00-00-</v>
          </cell>
          <cell r="L6823" t="str">
            <v>00 -00-00-00-</v>
          </cell>
          <cell r="O6823" t="str">
            <v>SIN CUENTA ASIGNADA</v>
          </cell>
        </row>
        <row r="6824">
          <cell r="J6824" t="str">
            <v>00 -00-00-00-</v>
          </cell>
          <cell r="L6824" t="str">
            <v>00 -00-00-00-</v>
          </cell>
          <cell r="O6824" t="str">
            <v>SIN CUENTA ASIGNADA</v>
          </cell>
        </row>
        <row r="6825">
          <cell r="J6825" t="str">
            <v>00 -00-00-00-</v>
          </cell>
          <cell r="L6825" t="str">
            <v>00 -00-00-00-</v>
          </cell>
          <cell r="O6825" t="str">
            <v>SIN CUENTA ASIGNADA</v>
          </cell>
        </row>
        <row r="6826">
          <cell r="J6826" t="str">
            <v>00 -00-00-00-</v>
          </cell>
          <cell r="L6826" t="str">
            <v>00 -00-00-00-</v>
          </cell>
          <cell r="O6826" t="str">
            <v>SIN CUENTA ASIGNADA</v>
          </cell>
        </row>
        <row r="6827">
          <cell r="J6827" t="str">
            <v>00 -00-00-00-</v>
          </cell>
          <cell r="L6827" t="str">
            <v>00 -00-00-00-</v>
          </cell>
          <cell r="O6827" t="str">
            <v>SIN CUENTA ASIGNADA</v>
          </cell>
        </row>
        <row r="6828">
          <cell r="J6828" t="str">
            <v>00 -00-00-00-</v>
          </cell>
          <cell r="L6828" t="str">
            <v>00 -00-00-00-</v>
          </cell>
          <cell r="O6828" t="str">
            <v>SIN CUENTA ASIGNADA</v>
          </cell>
        </row>
        <row r="6829">
          <cell r="J6829" t="str">
            <v>00 -00-00-00-</v>
          </cell>
          <cell r="L6829" t="str">
            <v>00 -00-00-00-</v>
          </cell>
          <cell r="O6829" t="str">
            <v>SIN CUENTA ASIGNADA</v>
          </cell>
        </row>
        <row r="6830">
          <cell r="J6830" t="str">
            <v>00 -00-00-00-</v>
          </cell>
          <cell r="L6830" t="str">
            <v>00 -00-00-00-</v>
          </cell>
          <cell r="O6830" t="str">
            <v>SIN CUENTA ASIGNADA</v>
          </cell>
        </row>
        <row r="6831">
          <cell r="J6831" t="str">
            <v>00 -00-00-00-</v>
          </cell>
          <cell r="L6831" t="str">
            <v>00 -00-00-00-</v>
          </cell>
          <cell r="O6831" t="str">
            <v>SIN CUENTA ASIGNADA</v>
          </cell>
        </row>
        <row r="6832">
          <cell r="J6832" t="str">
            <v>00 -00-00-00-</v>
          </cell>
          <cell r="L6832" t="str">
            <v>00 -00-00-00-</v>
          </cell>
          <cell r="O6832" t="str">
            <v>SIN CUENTA ASIGNADA</v>
          </cell>
        </row>
        <row r="6833">
          <cell r="J6833" t="str">
            <v>00 -00-00-00-</v>
          </cell>
          <cell r="L6833" t="str">
            <v>00 -00-00-00-</v>
          </cell>
          <cell r="O6833" t="str">
            <v>SIN CUENTA ASIGNADA</v>
          </cell>
        </row>
        <row r="6834">
          <cell r="J6834" t="str">
            <v>00 -00-00-00-</v>
          </cell>
          <cell r="L6834" t="str">
            <v>00 -00-00-00-</v>
          </cell>
          <cell r="O6834" t="str">
            <v>SIN CUENTA ASIGNADA</v>
          </cell>
        </row>
        <row r="6835">
          <cell r="J6835" t="str">
            <v>00 -00-00-00-</v>
          </cell>
          <cell r="L6835" t="str">
            <v>00 -00-00-00-</v>
          </cell>
          <cell r="O6835" t="str">
            <v>SIN CUENTA ASIGNADA</v>
          </cell>
        </row>
        <row r="6836">
          <cell r="J6836" t="str">
            <v>00 -00-00-00-</v>
          </cell>
          <cell r="L6836" t="str">
            <v>00 -00-00-00-</v>
          </cell>
          <cell r="O6836" t="str">
            <v>SIN CUENTA ASIGNADA</v>
          </cell>
        </row>
        <row r="6837">
          <cell r="J6837" t="str">
            <v>00 -00-00-00-</v>
          </cell>
          <cell r="L6837" t="str">
            <v>00 -00-00-00-</v>
          </cell>
          <cell r="O6837" t="str">
            <v>SIN CUENTA ASIGNADA</v>
          </cell>
        </row>
        <row r="6838">
          <cell r="J6838" t="str">
            <v>00 -00-00-00-</v>
          </cell>
          <cell r="L6838" t="str">
            <v>00 -00-00-00-</v>
          </cell>
          <cell r="O6838" t="str">
            <v>SIN CUENTA ASIGNADA</v>
          </cell>
        </row>
        <row r="6839">
          <cell r="J6839" t="str">
            <v>00 -00-00-00-</v>
          </cell>
          <cell r="L6839" t="str">
            <v>00 -00-00-00-</v>
          </cell>
          <cell r="O6839" t="str">
            <v>SIN CUENTA ASIGNADA</v>
          </cell>
        </row>
        <row r="6840">
          <cell r="J6840" t="str">
            <v>00 -00-00-00-</v>
          </cell>
          <cell r="L6840" t="str">
            <v>00 -00-00-00-</v>
          </cell>
          <cell r="O6840" t="str">
            <v>SIN CUENTA ASIGNADA</v>
          </cell>
        </row>
        <row r="6841">
          <cell r="J6841" t="str">
            <v>00 -00-00-00-</v>
          </cell>
          <cell r="L6841" t="str">
            <v>00 -00-00-00-</v>
          </cell>
          <cell r="O6841" t="str">
            <v>SIN CUENTA ASIGNADA</v>
          </cell>
        </row>
        <row r="6842">
          <cell r="J6842" t="str">
            <v>00 -00-00-00-</v>
          </cell>
          <cell r="L6842" t="str">
            <v>00 -00-00-00-</v>
          </cell>
          <cell r="O6842" t="str">
            <v>SIN CUENTA ASIGNADA</v>
          </cell>
        </row>
        <row r="6843">
          <cell r="J6843" t="str">
            <v>00 -00-00-00-</v>
          </cell>
          <cell r="L6843" t="str">
            <v>00 -00-00-00-</v>
          </cell>
          <cell r="O6843" t="str">
            <v>SIN CUENTA ASIGNADA</v>
          </cell>
        </row>
        <row r="6844">
          <cell r="J6844" t="str">
            <v>00 -00-00-00-</v>
          </cell>
          <cell r="L6844" t="str">
            <v>00 -00-00-00-</v>
          </cell>
          <cell r="O6844" t="str">
            <v>SIN CUENTA ASIGNADA</v>
          </cell>
        </row>
        <row r="6845">
          <cell r="J6845" t="str">
            <v>00 -00-00-00-</v>
          </cell>
          <cell r="L6845" t="str">
            <v>00 -00-00-00-</v>
          </cell>
          <cell r="O6845" t="str">
            <v>SIN CUENTA ASIGNADA</v>
          </cell>
        </row>
        <row r="6846">
          <cell r="J6846" t="str">
            <v>00 -00-00-00-</v>
          </cell>
          <cell r="L6846" t="str">
            <v>00 -00-00-00-</v>
          </cell>
          <cell r="O6846" t="str">
            <v>SIN CUENTA ASIGNADA</v>
          </cell>
        </row>
        <row r="6847">
          <cell r="J6847" t="str">
            <v>00 -00-00-00-</v>
          </cell>
          <cell r="L6847" t="str">
            <v>00 -00-00-00-</v>
          </cell>
          <cell r="O6847" t="str">
            <v>SIN CUENTA ASIGNADA</v>
          </cell>
        </row>
        <row r="6848">
          <cell r="J6848" t="str">
            <v>00 -00-00-00-</v>
          </cell>
          <cell r="L6848" t="str">
            <v>00 -00-00-00-</v>
          </cell>
          <cell r="O6848" t="str">
            <v>SIN CUENTA ASIGNADA</v>
          </cell>
        </row>
        <row r="6849">
          <cell r="J6849" t="str">
            <v>00 -00-00-00-</v>
          </cell>
          <cell r="L6849" t="str">
            <v>00 -00-00-00-</v>
          </cell>
          <cell r="O6849" t="str">
            <v>SIN CUENTA ASIGNADA</v>
          </cell>
        </row>
        <row r="6850">
          <cell r="J6850" t="str">
            <v>00 -00-00-00-</v>
          </cell>
          <cell r="L6850" t="str">
            <v>00 -00-00-00-</v>
          </cell>
          <cell r="O6850" t="str">
            <v>SIN CUENTA ASIGNADA</v>
          </cell>
        </row>
        <row r="6851">
          <cell r="J6851" t="str">
            <v>00 -00-00-00-</v>
          </cell>
          <cell r="L6851" t="str">
            <v>00 -00-00-00-</v>
          </cell>
          <cell r="O6851" t="str">
            <v>SIN CUENTA ASIGNADA</v>
          </cell>
        </row>
        <row r="6852">
          <cell r="J6852" t="str">
            <v>00 -00-00-00-</v>
          </cell>
          <cell r="L6852" t="str">
            <v>00 -00-00-00-</v>
          </cell>
          <cell r="O6852" t="str">
            <v>SIN CUENTA ASIGNADA</v>
          </cell>
        </row>
        <row r="6853">
          <cell r="J6853" t="str">
            <v>00 -00-00-00-</v>
          </cell>
          <cell r="L6853" t="str">
            <v>00 -00-00-00-</v>
          </cell>
          <cell r="O6853" t="str">
            <v>SIN CUENTA ASIGNADA</v>
          </cell>
        </row>
        <row r="6854">
          <cell r="J6854" t="str">
            <v>00 -00-00-00-</v>
          </cell>
          <cell r="L6854" t="str">
            <v>00 -00-00-00-</v>
          </cell>
          <cell r="O6854" t="str">
            <v>SIN CUENTA ASIGNADA</v>
          </cell>
        </row>
        <row r="6855">
          <cell r="J6855" t="str">
            <v>00 -00-00-00-</v>
          </cell>
          <cell r="L6855" t="str">
            <v>00 -00-00-00-</v>
          </cell>
          <cell r="O6855" t="str">
            <v>SIN CUENTA ASIGNADA</v>
          </cell>
        </row>
        <row r="6856">
          <cell r="J6856" t="str">
            <v>00 -00-00-00-</v>
          </cell>
          <cell r="L6856" t="str">
            <v>00 -00-00-00-</v>
          </cell>
          <cell r="O6856" t="str">
            <v>SIN CUENTA ASIGNADA</v>
          </cell>
        </row>
        <row r="6857">
          <cell r="J6857" t="str">
            <v>00 -00-00-00-</v>
          </cell>
          <cell r="L6857" t="str">
            <v>00 -00-00-00-</v>
          </cell>
          <cell r="O6857" t="str">
            <v>SIN CUENTA ASIGNADA</v>
          </cell>
        </row>
        <row r="6858">
          <cell r="J6858" t="str">
            <v>00 -00-00-00-</v>
          </cell>
          <cell r="L6858" t="str">
            <v>00 -00-00-00-</v>
          </cell>
          <cell r="O6858" t="str">
            <v>SIN CUENTA ASIGNADA</v>
          </cell>
        </row>
        <row r="6859">
          <cell r="J6859" t="str">
            <v>00 -00-00-00-</v>
          </cell>
          <cell r="L6859" t="str">
            <v>00 -00-00-00-</v>
          </cell>
          <cell r="O6859" t="str">
            <v>SIN CUENTA ASIGNADA</v>
          </cell>
        </row>
        <row r="6860">
          <cell r="J6860" t="str">
            <v>00 -00-00-00-</v>
          </cell>
          <cell r="L6860" t="str">
            <v>00 -00-00-00-</v>
          </cell>
          <cell r="O6860" t="str">
            <v>SIN CUENTA ASIGNADA</v>
          </cell>
        </row>
        <row r="6861">
          <cell r="J6861" t="str">
            <v>00 -00-00-00-</v>
          </cell>
          <cell r="L6861" t="str">
            <v>00 -00-00-00-</v>
          </cell>
          <cell r="O6861" t="str">
            <v>SIN CUENTA ASIGNADA</v>
          </cell>
        </row>
        <row r="6862">
          <cell r="J6862" t="str">
            <v>00 -00-00-00-</v>
          </cell>
          <cell r="L6862" t="str">
            <v>00 -00-00-00-</v>
          </cell>
          <cell r="O6862" t="str">
            <v>SIN CUENTA ASIGNADA</v>
          </cell>
        </row>
        <row r="6863">
          <cell r="J6863" t="str">
            <v>00 -00-00-00-</v>
          </cell>
          <cell r="L6863" t="str">
            <v>00 -00-00-00-</v>
          </cell>
          <cell r="O6863" t="str">
            <v>SIN CUENTA ASIGNADA</v>
          </cell>
        </row>
        <row r="6864">
          <cell r="J6864" t="str">
            <v>00 -00-00-00-</v>
          </cell>
          <cell r="L6864" t="str">
            <v>00 -00-00-00-</v>
          </cell>
          <cell r="O6864" t="str">
            <v>SIN CUENTA ASIGNADA</v>
          </cell>
        </row>
        <row r="6865">
          <cell r="J6865" t="str">
            <v>00 -00-00-00-</v>
          </cell>
          <cell r="L6865" t="str">
            <v>00 -00-00-00-</v>
          </cell>
          <cell r="O6865" t="str">
            <v>SIN CUENTA ASIGNADA</v>
          </cell>
        </row>
        <row r="6866">
          <cell r="J6866" t="str">
            <v>00 -00-00-00-</v>
          </cell>
          <cell r="L6866" t="str">
            <v>00 -00-00-00-</v>
          </cell>
          <cell r="O6866" t="str">
            <v>SIN CUENTA ASIGNADA</v>
          </cell>
        </row>
        <row r="6867">
          <cell r="J6867" t="str">
            <v>00 -00-00-00-</v>
          </cell>
          <cell r="L6867" t="str">
            <v>00 -00-00-00-</v>
          </cell>
          <cell r="O6867" t="str">
            <v>SIN CUENTA ASIGNADA</v>
          </cell>
        </row>
        <row r="6868">
          <cell r="J6868" t="str">
            <v>00 -00-00-00-</v>
          </cell>
          <cell r="L6868" t="str">
            <v>00 -00-00-00-</v>
          </cell>
          <cell r="O6868" t="str">
            <v>SIN CUENTA ASIGNADA</v>
          </cell>
        </row>
        <row r="6869">
          <cell r="J6869" t="str">
            <v>00 -00-00-00-</v>
          </cell>
          <cell r="L6869" t="str">
            <v>00 -00-00-00-</v>
          </cell>
          <cell r="O6869" t="str">
            <v>SIN CUENTA ASIGNADA</v>
          </cell>
        </row>
        <row r="6870">
          <cell r="J6870" t="str">
            <v>00 -00-00-00-</v>
          </cell>
          <cell r="L6870" t="str">
            <v>00 -00-00-00-</v>
          </cell>
          <cell r="O6870" t="str">
            <v>SIN CUENTA ASIGNADA</v>
          </cell>
        </row>
        <row r="6871">
          <cell r="J6871" t="str">
            <v>00 -00-00-00-</v>
          </cell>
          <cell r="L6871" t="str">
            <v>00 -00-00-00-</v>
          </cell>
          <cell r="O6871" t="str">
            <v>SIN CUENTA ASIGNADA</v>
          </cell>
        </row>
        <row r="6872">
          <cell r="J6872" t="str">
            <v>00 -00-00-00-</v>
          </cell>
          <cell r="L6872" t="str">
            <v>00 -00-00-00-</v>
          </cell>
          <cell r="O6872" t="str">
            <v>SIN CUENTA ASIGNADA</v>
          </cell>
        </row>
        <row r="6873">
          <cell r="J6873" t="str">
            <v>00 -00-00-00-</v>
          </cell>
          <cell r="L6873" t="str">
            <v>00 -00-00-00-</v>
          </cell>
          <cell r="O6873" t="str">
            <v>SIN CUENTA ASIGNADA</v>
          </cell>
        </row>
        <row r="6874">
          <cell r="J6874" t="str">
            <v>00 -00-00-00-</v>
          </cell>
          <cell r="L6874" t="str">
            <v>00 -00-00-00-</v>
          </cell>
          <cell r="O6874" t="str">
            <v>SIN CUENTA ASIGNADA</v>
          </cell>
        </row>
        <row r="6875">
          <cell r="J6875" t="str">
            <v>00 -00-00-00-</v>
          </cell>
          <cell r="L6875" t="str">
            <v>00 -00-00-00-</v>
          </cell>
          <cell r="O6875" t="str">
            <v>SIN CUENTA ASIGNADA</v>
          </cell>
        </row>
        <row r="6876">
          <cell r="J6876" t="str">
            <v>00 -00-00-00-</v>
          </cell>
          <cell r="L6876" t="str">
            <v>00 -00-00-00-</v>
          </cell>
          <cell r="O6876" t="str">
            <v>SIN CUENTA ASIGNADA</v>
          </cell>
        </row>
        <row r="6877">
          <cell r="J6877" t="str">
            <v>00 -00-00-00-</v>
          </cell>
          <cell r="L6877" t="str">
            <v>00 -00-00-00-</v>
          </cell>
          <cell r="O6877" t="str">
            <v>SIN CUENTA ASIGNADA</v>
          </cell>
        </row>
        <row r="6878">
          <cell r="J6878" t="str">
            <v>00 -00-00-00-</v>
          </cell>
          <cell r="L6878" t="str">
            <v>00 -00-00-00-</v>
          </cell>
          <cell r="O6878" t="str">
            <v>SIN CUENTA ASIGNADA</v>
          </cell>
        </row>
        <row r="6879">
          <cell r="J6879" t="str">
            <v>00 -00-00-00-</v>
          </cell>
          <cell r="L6879" t="str">
            <v>00 -00-00-00-</v>
          </cell>
          <cell r="O6879" t="str">
            <v>SIN CUENTA ASIGNADA</v>
          </cell>
        </row>
        <row r="6880">
          <cell r="J6880" t="str">
            <v>00 -00-00-00-</v>
          </cell>
          <cell r="L6880" t="str">
            <v>00 -00-00-00-</v>
          </cell>
          <cell r="O6880" t="str">
            <v>SIN CUENTA ASIGNADA</v>
          </cell>
        </row>
        <row r="6881">
          <cell r="J6881" t="str">
            <v>00 -00-00-00-</v>
          </cell>
          <cell r="L6881" t="str">
            <v>00 -00-00-00-</v>
          </cell>
          <cell r="O6881" t="str">
            <v>SIN CUENTA ASIGNADA</v>
          </cell>
        </row>
        <row r="6882">
          <cell r="J6882" t="str">
            <v>00 -00-00-00-</v>
          </cell>
          <cell r="L6882" t="str">
            <v>00 -00-00-00-</v>
          </cell>
          <cell r="O6882" t="str">
            <v>SIN CUENTA ASIGNADA</v>
          </cell>
        </row>
        <row r="6883">
          <cell r="J6883" t="str">
            <v>00 -00-00-00-</v>
          </cell>
          <cell r="L6883" t="str">
            <v>00 -00-00-00-</v>
          </cell>
          <cell r="O6883" t="str">
            <v>SIN CUENTA ASIGNADA</v>
          </cell>
        </row>
        <row r="6884">
          <cell r="J6884" t="str">
            <v>00 -00-00-00-</v>
          </cell>
          <cell r="L6884" t="str">
            <v>00 -00-00-00-</v>
          </cell>
          <cell r="O6884" t="str">
            <v>SIN CUENTA ASIGNADA</v>
          </cell>
        </row>
        <row r="6885">
          <cell r="J6885" t="str">
            <v>00 -00-00-00-</v>
          </cell>
          <cell r="L6885" t="str">
            <v>00 -00-00-00-</v>
          </cell>
          <cell r="O6885" t="str">
            <v>SIN CUENTA ASIGNADA</v>
          </cell>
        </row>
        <row r="6886">
          <cell r="J6886" t="str">
            <v>00 -00-00-00-</v>
          </cell>
          <cell r="L6886" t="str">
            <v>00 -00-00-00-</v>
          </cell>
          <cell r="O6886" t="str">
            <v>SIN CUENTA ASIGNADA</v>
          </cell>
        </row>
        <row r="6887">
          <cell r="J6887" t="str">
            <v>00 -00-00-00-</v>
          </cell>
          <cell r="L6887" t="str">
            <v>00 -00-00-00-</v>
          </cell>
          <cell r="O6887" t="str">
            <v>SIN CUENTA ASIGNADA</v>
          </cell>
        </row>
        <row r="6888">
          <cell r="J6888" t="str">
            <v>00 -00-00-00-</v>
          </cell>
          <cell r="L6888" t="str">
            <v>00 -00-00-00-</v>
          </cell>
          <cell r="O6888" t="str">
            <v>SIN CUENTA ASIGNADA</v>
          </cell>
        </row>
        <row r="6889">
          <cell r="J6889" t="str">
            <v>00 -00-00-00-</v>
          </cell>
          <cell r="L6889" t="str">
            <v>00 -00-00-00-</v>
          </cell>
          <cell r="O6889" t="str">
            <v>SIN CUENTA ASIGNADA</v>
          </cell>
        </row>
        <row r="6890">
          <cell r="J6890" t="str">
            <v>00 -00-00-00-</v>
          </cell>
          <cell r="L6890" t="str">
            <v>00 -00-00-00-</v>
          </cell>
          <cell r="O6890" t="str">
            <v>SIN CUENTA ASIGNADA</v>
          </cell>
        </row>
        <row r="6891">
          <cell r="J6891" t="str">
            <v>00 -00-00-00-</v>
          </cell>
          <cell r="L6891" t="str">
            <v>00 -00-00-00-</v>
          </cell>
          <cell r="O6891" t="str">
            <v>SIN CUENTA ASIGNADA</v>
          </cell>
        </row>
        <row r="6892">
          <cell r="J6892" t="str">
            <v>00 -00-00-00-</v>
          </cell>
          <cell r="L6892" t="str">
            <v>00 -00-00-00-</v>
          </cell>
          <cell r="O6892" t="str">
            <v>SIN CUENTA ASIGNADA</v>
          </cell>
        </row>
        <row r="6893">
          <cell r="J6893" t="str">
            <v>00 -00-00-00-</v>
          </cell>
          <cell r="L6893" t="str">
            <v>00 -00-00-00-</v>
          </cell>
          <cell r="O6893" t="str">
            <v>SIN CUENTA ASIGNADA</v>
          </cell>
        </row>
        <row r="6894">
          <cell r="J6894" t="str">
            <v>00 -00-00-00-</v>
          </cell>
          <cell r="L6894" t="str">
            <v>00 -00-00-00-</v>
          </cell>
          <cell r="O6894" t="str">
            <v>SIN CUENTA ASIGNADA</v>
          </cell>
        </row>
        <row r="6895">
          <cell r="J6895" t="str">
            <v>00 -00-00-00-</v>
          </cell>
          <cell r="L6895" t="str">
            <v>00 -00-00-00-</v>
          </cell>
          <cell r="O6895" t="str">
            <v>SIN CUENTA ASIGNADA</v>
          </cell>
        </row>
        <row r="6896">
          <cell r="J6896" t="str">
            <v>00 -00-00-00-</v>
          </cell>
          <cell r="L6896" t="str">
            <v>00 -00-00-00-</v>
          </cell>
          <cell r="O6896" t="str">
            <v>SIN CUENTA ASIGNADA</v>
          </cell>
        </row>
        <row r="6897">
          <cell r="J6897" t="str">
            <v>00 -00-00-00-</v>
          </cell>
          <cell r="L6897" t="str">
            <v>00 -00-00-00-</v>
          </cell>
          <cell r="O6897" t="str">
            <v>SIN CUENTA ASIGNADA</v>
          </cell>
        </row>
        <row r="6898">
          <cell r="J6898" t="str">
            <v>00 -00-00-00-</v>
          </cell>
          <cell r="L6898" t="str">
            <v>00 -00-00-00-</v>
          </cell>
          <cell r="O6898" t="str">
            <v>SIN CUENTA ASIGNADA</v>
          </cell>
        </row>
        <row r="6899">
          <cell r="J6899" t="str">
            <v>00 -00-00-00-</v>
          </cell>
          <cell r="L6899" t="str">
            <v>00 -00-00-00-</v>
          </cell>
          <cell r="O6899" t="str">
            <v>SIN CUENTA ASIGNADA</v>
          </cell>
        </row>
        <row r="6900">
          <cell r="J6900" t="str">
            <v>00 -00-00-00-</v>
          </cell>
          <cell r="L6900" t="str">
            <v>00 -00-00-00-</v>
          </cell>
          <cell r="O6900" t="str">
            <v>SIN CUENTA ASIGNADA</v>
          </cell>
        </row>
        <row r="6901">
          <cell r="J6901" t="str">
            <v>00 -00-00-00-</v>
          </cell>
          <cell r="L6901" t="str">
            <v>00 -00-00-00-</v>
          </cell>
          <cell r="O6901" t="str">
            <v>SIN CUENTA ASIGNADA</v>
          </cell>
        </row>
        <row r="6902">
          <cell r="J6902" t="str">
            <v>00 -00-00-00-</v>
          </cell>
          <cell r="L6902" t="str">
            <v>00 -00-00-00-</v>
          </cell>
          <cell r="O6902" t="str">
            <v>SIN CUENTA ASIGNADA</v>
          </cell>
        </row>
        <row r="6903">
          <cell r="J6903" t="str">
            <v>00 -00-00-00-</v>
          </cell>
          <cell r="L6903" t="str">
            <v>00 -00-00-00-</v>
          </cell>
          <cell r="O6903" t="str">
            <v>SIN CUENTA ASIGNADA</v>
          </cell>
        </row>
        <row r="6904">
          <cell r="J6904" t="str">
            <v>00 -00-00-00-</v>
          </cell>
          <cell r="L6904" t="str">
            <v>00 -00-00-00-</v>
          </cell>
          <cell r="O6904" t="str">
            <v>SIN CUENTA ASIGNADA</v>
          </cell>
        </row>
        <row r="6905">
          <cell r="J6905" t="str">
            <v>00 -00-00-00-</v>
          </cell>
          <cell r="L6905" t="str">
            <v>00 -00-00-00-</v>
          </cell>
          <cell r="O6905" t="str">
            <v>SIN CUENTA ASIGNADA</v>
          </cell>
        </row>
        <row r="6906">
          <cell r="J6906" t="str">
            <v>00 -00-00-00-</v>
          </cell>
          <cell r="L6906" t="str">
            <v>00 -00-00-00-</v>
          </cell>
          <cell r="O6906" t="str">
            <v>SIN CUENTA ASIGNADA</v>
          </cell>
        </row>
        <row r="6907">
          <cell r="J6907" t="str">
            <v>00 -00-00-00-</v>
          </cell>
          <cell r="L6907" t="str">
            <v>00 -00-00-00-</v>
          </cell>
          <cell r="O6907" t="str">
            <v>SIN CUENTA ASIGNADA</v>
          </cell>
        </row>
        <row r="6908">
          <cell r="J6908" t="str">
            <v>00 -00-00-00-</v>
          </cell>
          <cell r="L6908" t="str">
            <v>00 -00-00-00-</v>
          </cell>
          <cell r="O6908" t="str">
            <v>SIN CUENTA ASIGNADA</v>
          </cell>
        </row>
        <row r="6909">
          <cell r="J6909" t="str">
            <v>00 -00-00-00-</v>
          </cell>
          <cell r="L6909" t="str">
            <v>00 -00-00-00-</v>
          </cell>
          <cell r="O6909" t="str">
            <v>SIN CUENTA ASIGNADA</v>
          </cell>
        </row>
        <row r="6910">
          <cell r="J6910" t="str">
            <v>00 -00-00-00-</v>
          </cell>
          <cell r="L6910" t="str">
            <v>00 -00-00-00-</v>
          </cell>
          <cell r="O6910" t="str">
            <v>SIN CUENTA ASIGNADA</v>
          </cell>
        </row>
        <row r="6911">
          <cell r="J6911" t="str">
            <v>00 -00-00-00-</v>
          </cell>
          <cell r="L6911" t="str">
            <v>00 -00-00-00-</v>
          </cell>
          <cell r="O6911" t="str">
            <v>SIN CUENTA ASIGNADA</v>
          </cell>
        </row>
        <row r="6912">
          <cell r="J6912" t="str">
            <v>00 -00-00-00-</v>
          </cell>
          <cell r="L6912" t="str">
            <v>00 -00-00-00-</v>
          </cell>
          <cell r="O6912" t="str">
            <v>SIN CUENTA ASIGNADA</v>
          </cell>
        </row>
        <row r="6913">
          <cell r="J6913" t="str">
            <v>00 -00-00-00-</v>
          </cell>
          <cell r="L6913" t="str">
            <v>00 -00-00-00-</v>
          </cell>
          <cell r="O6913" t="str">
            <v>SIN CUENTA ASIGNADA</v>
          </cell>
        </row>
        <row r="6914">
          <cell r="J6914" t="str">
            <v>00 -00-00-00-</v>
          </cell>
          <cell r="L6914" t="str">
            <v>00 -00-00-00-</v>
          </cell>
          <cell r="O6914" t="str">
            <v>SIN CUENTA ASIGNADA</v>
          </cell>
        </row>
        <row r="6915">
          <cell r="J6915" t="str">
            <v>00 -00-00-00-</v>
          </cell>
          <cell r="L6915" t="str">
            <v>00 -00-00-00-</v>
          </cell>
          <cell r="O6915" t="str">
            <v>SIN CUENTA ASIGNADA</v>
          </cell>
        </row>
        <row r="6916">
          <cell r="J6916" t="str">
            <v>00 -00-00-00-</v>
          </cell>
          <cell r="L6916" t="str">
            <v>00 -00-00-00-</v>
          </cell>
          <cell r="O6916" t="str">
            <v>SIN CUENTA ASIGNADA</v>
          </cell>
        </row>
        <row r="6917">
          <cell r="J6917" t="str">
            <v>00 -00-00-00-</v>
          </cell>
          <cell r="L6917" t="str">
            <v>00 -00-00-00-</v>
          </cell>
          <cell r="O6917" t="str">
            <v>SIN CUENTA ASIGNADA</v>
          </cell>
        </row>
        <row r="6918">
          <cell r="J6918" t="str">
            <v>00 -00-00-00-</v>
          </cell>
          <cell r="L6918" t="str">
            <v>00 -00-00-00-</v>
          </cell>
          <cell r="O6918" t="str">
            <v>SIN CUENTA ASIGNADA</v>
          </cell>
        </row>
        <row r="6919">
          <cell r="J6919" t="str">
            <v>00 -00-00-00-</v>
          </cell>
          <cell r="L6919" t="str">
            <v>00 -00-00-00-</v>
          </cell>
          <cell r="O6919" t="str">
            <v>SIN CUENTA ASIGNADA</v>
          </cell>
        </row>
        <row r="6920">
          <cell r="J6920" t="str">
            <v>00 -00-00-00-</v>
          </cell>
          <cell r="L6920" t="str">
            <v>00 -00-00-00-</v>
          </cell>
          <cell r="O6920" t="str">
            <v>SIN CUENTA ASIGNADA</v>
          </cell>
        </row>
        <row r="6921">
          <cell r="J6921" t="str">
            <v>00 -00-00-00-</v>
          </cell>
          <cell r="L6921" t="str">
            <v>00 -00-00-00-</v>
          </cell>
          <cell r="O6921" t="str">
            <v>SIN CUENTA ASIGNADA</v>
          </cell>
        </row>
        <row r="6922">
          <cell r="J6922" t="str">
            <v>00 -00-00-00-</v>
          </cell>
          <cell r="L6922" t="str">
            <v>00 -00-00-00-</v>
          </cell>
          <cell r="O6922" t="str">
            <v>SIN CUENTA ASIGNADA</v>
          </cell>
        </row>
        <row r="6923">
          <cell r="J6923" t="str">
            <v>00 -00-00-00-</v>
          </cell>
          <cell r="L6923" t="str">
            <v>00 -00-00-00-</v>
          </cell>
          <cell r="O6923" t="str">
            <v>SIN CUENTA ASIGNADA</v>
          </cell>
        </row>
        <row r="6924">
          <cell r="J6924" t="str">
            <v>00 -00-00-00-</v>
          </cell>
          <cell r="L6924" t="str">
            <v>00 -00-00-00-</v>
          </cell>
          <cell r="O6924" t="str">
            <v>SIN CUENTA ASIGNADA</v>
          </cell>
        </row>
        <row r="6925">
          <cell r="J6925" t="str">
            <v>00 -00-00-00-</v>
          </cell>
          <cell r="L6925" t="str">
            <v>00 -00-00-00-</v>
          </cell>
          <cell r="O6925" t="str">
            <v>SIN CUENTA ASIGNADA</v>
          </cell>
        </row>
        <row r="6926">
          <cell r="J6926" t="str">
            <v>00 -00-00-00-</v>
          </cell>
          <cell r="L6926" t="str">
            <v>00 -00-00-00-</v>
          </cell>
          <cell r="O6926" t="str">
            <v>SIN CUENTA ASIGNADA</v>
          </cell>
        </row>
        <row r="6927">
          <cell r="J6927" t="str">
            <v>00 -00-00-00-</v>
          </cell>
          <cell r="L6927" t="str">
            <v>00 -00-00-00-</v>
          </cell>
          <cell r="O6927" t="str">
            <v>SIN CUENTA ASIGNADA</v>
          </cell>
        </row>
        <row r="6928">
          <cell r="J6928" t="str">
            <v>00 -00-00-00-</v>
          </cell>
          <cell r="L6928" t="str">
            <v>00 -00-00-00-</v>
          </cell>
          <cell r="O6928" t="str">
            <v>SIN CUENTA ASIGNADA</v>
          </cell>
        </row>
        <row r="6929">
          <cell r="J6929" t="str">
            <v>00 -00-00-00-</v>
          </cell>
          <cell r="L6929" t="str">
            <v>00 -00-00-00-</v>
          </cell>
          <cell r="O6929" t="str">
            <v>SIN CUENTA ASIGNADA</v>
          </cell>
        </row>
        <row r="6930">
          <cell r="J6930" t="str">
            <v>00 -00-00-00-</v>
          </cell>
          <cell r="L6930" t="str">
            <v>00 -00-00-00-</v>
          </cell>
          <cell r="O6930" t="str">
            <v>SIN CUENTA ASIGNADA</v>
          </cell>
        </row>
        <row r="6931">
          <cell r="J6931" t="str">
            <v>00 -00-00-00-</v>
          </cell>
          <cell r="L6931" t="str">
            <v>00 -00-00-00-</v>
          </cell>
          <cell r="O6931" t="str">
            <v>SIN CUENTA ASIGNADA</v>
          </cell>
        </row>
        <row r="6932">
          <cell r="J6932" t="str">
            <v>00 -00-00-00-</v>
          </cell>
          <cell r="L6932" t="str">
            <v>00 -00-00-00-</v>
          </cell>
          <cell r="O6932" t="str">
            <v>SIN CUENTA ASIGNADA</v>
          </cell>
        </row>
        <row r="6933">
          <cell r="J6933" t="str">
            <v>00 -00-00-00-</v>
          </cell>
          <cell r="L6933" t="str">
            <v>00 -00-00-00-</v>
          </cell>
          <cell r="O6933" t="str">
            <v>SIN CUENTA ASIGNADA</v>
          </cell>
        </row>
        <row r="6934">
          <cell r="J6934" t="str">
            <v>00 -00-00-00-</v>
          </cell>
          <cell r="L6934" t="str">
            <v>00 -00-00-00-</v>
          </cell>
          <cell r="O6934" t="str">
            <v>SIN CUENTA ASIGNADA</v>
          </cell>
        </row>
        <row r="6935">
          <cell r="J6935" t="str">
            <v>00 -00-00-00-</v>
          </cell>
          <cell r="L6935" t="str">
            <v>00 -00-00-00-</v>
          </cell>
          <cell r="O6935" t="str">
            <v>SIN CUENTA ASIGNADA</v>
          </cell>
        </row>
        <row r="6936">
          <cell r="J6936" t="str">
            <v>00 -00-00-00-</v>
          </cell>
          <cell r="L6936" t="str">
            <v>00 -00-00-00-</v>
          </cell>
          <cell r="O6936" t="str">
            <v>SIN CUENTA ASIGNADA</v>
          </cell>
        </row>
        <row r="6937">
          <cell r="J6937" t="str">
            <v>00 -00-00-00-</v>
          </cell>
          <cell r="L6937" t="str">
            <v>00 -00-00-00-</v>
          </cell>
          <cell r="O6937" t="str">
            <v>SIN CUENTA ASIGNADA</v>
          </cell>
        </row>
        <row r="6938">
          <cell r="J6938" t="str">
            <v>00 -00-00-00-</v>
          </cell>
          <cell r="L6938" t="str">
            <v>00 -00-00-00-</v>
          </cell>
          <cell r="O6938" t="str">
            <v>SIN CUENTA ASIGNADA</v>
          </cell>
        </row>
        <row r="6939">
          <cell r="J6939" t="str">
            <v>00 -00-00-00-</v>
          </cell>
          <cell r="L6939" t="str">
            <v>00 -00-00-00-</v>
          </cell>
          <cell r="O6939" t="str">
            <v>SIN CUENTA ASIGNADA</v>
          </cell>
        </row>
        <row r="6940">
          <cell r="J6940" t="str">
            <v>00 -00-00-00-</v>
          </cell>
          <cell r="L6940" t="str">
            <v>00 -00-00-00-</v>
          </cell>
          <cell r="O6940" t="str">
            <v>SIN CUENTA ASIGNADA</v>
          </cell>
        </row>
        <row r="6941">
          <cell r="J6941" t="str">
            <v>00 -00-00-00-</v>
          </cell>
          <cell r="L6941" t="str">
            <v>00 -00-00-00-</v>
          </cell>
          <cell r="O6941" t="str">
            <v>SIN CUENTA ASIGNADA</v>
          </cell>
        </row>
        <row r="6942">
          <cell r="J6942" t="str">
            <v>00 -00-00-00-</v>
          </cell>
          <cell r="L6942" t="str">
            <v>00 -00-00-00-</v>
          </cell>
          <cell r="O6942" t="str">
            <v>SIN CUENTA ASIGNADA</v>
          </cell>
        </row>
        <row r="6943">
          <cell r="J6943" t="str">
            <v>00 -00-00-00-</v>
          </cell>
          <cell r="L6943" t="str">
            <v>00 -00-00-00-</v>
          </cell>
          <cell r="O6943" t="str">
            <v>SIN CUENTA ASIGNADA</v>
          </cell>
        </row>
        <row r="6944">
          <cell r="J6944" t="str">
            <v>00 -00-00-00-</v>
          </cell>
          <cell r="L6944" t="str">
            <v>00 -00-00-00-</v>
          </cell>
          <cell r="O6944" t="str">
            <v>SIN CUENTA ASIGNADA</v>
          </cell>
        </row>
        <row r="6945">
          <cell r="J6945" t="str">
            <v>00 -00-00-00-</v>
          </cell>
          <cell r="L6945" t="str">
            <v>00 -00-00-00-</v>
          </cell>
          <cell r="O6945" t="str">
            <v>SIN CUENTA ASIGNADA</v>
          </cell>
        </row>
        <row r="6946">
          <cell r="J6946" t="str">
            <v>00 -00-00-00-</v>
          </cell>
          <cell r="L6946" t="str">
            <v>00 -00-00-00-</v>
          </cell>
          <cell r="O6946" t="str">
            <v>SIN CUENTA ASIGNADA</v>
          </cell>
        </row>
        <row r="6947">
          <cell r="J6947" t="str">
            <v>00 -00-00-00-</v>
          </cell>
          <cell r="L6947" t="str">
            <v>00 -00-00-00-</v>
          </cell>
          <cell r="O6947" t="str">
            <v>SIN CUENTA ASIGNADA</v>
          </cell>
        </row>
        <row r="6948">
          <cell r="J6948" t="str">
            <v>00 -00-00-00-</v>
          </cell>
          <cell r="L6948" t="str">
            <v>00 -00-00-00-</v>
          </cell>
          <cell r="O6948" t="str">
            <v>SIN CUENTA ASIGNADA</v>
          </cell>
        </row>
        <row r="6949">
          <cell r="J6949" t="str">
            <v>00 -00-00-00-</v>
          </cell>
          <cell r="L6949" t="str">
            <v>00 -00-00-00-</v>
          </cell>
          <cell r="O6949" t="str">
            <v>SIN CUENTA ASIGNADA</v>
          </cell>
        </row>
        <row r="6950">
          <cell r="J6950" t="str">
            <v>00 -00-00-00-</v>
          </cell>
          <cell r="L6950" t="str">
            <v>00 -00-00-00-</v>
          </cell>
          <cell r="O6950" t="str">
            <v>SIN CUENTA ASIGNADA</v>
          </cell>
        </row>
        <row r="6951">
          <cell r="J6951" t="str">
            <v>00 -00-00-00-</v>
          </cell>
          <cell r="L6951" t="str">
            <v>00 -00-00-00-</v>
          </cell>
          <cell r="O6951" t="str">
            <v>SIN CUENTA ASIGNADA</v>
          </cell>
        </row>
        <row r="6952">
          <cell r="J6952" t="str">
            <v>00 -00-00-00-</v>
          </cell>
          <cell r="L6952" t="str">
            <v>00 -00-00-00-</v>
          </cell>
          <cell r="O6952" t="str">
            <v>SIN CUENTA ASIGNADA</v>
          </cell>
        </row>
        <row r="6953">
          <cell r="J6953" t="str">
            <v>00 -00-00-00-</v>
          </cell>
          <cell r="L6953" t="str">
            <v>00 -00-00-00-</v>
          </cell>
          <cell r="O6953" t="str">
            <v>SIN CUENTA ASIGNADA</v>
          </cell>
        </row>
        <row r="6954">
          <cell r="J6954" t="str">
            <v>00 -00-00-00-</v>
          </cell>
          <cell r="L6954" t="str">
            <v>00 -00-00-00-</v>
          </cell>
          <cell r="O6954" t="str">
            <v>SIN CUENTA ASIGNADA</v>
          </cell>
        </row>
        <row r="6955">
          <cell r="J6955" t="str">
            <v>00 -00-00-00-</v>
          </cell>
          <cell r="L6955" t="str">
            <v>00 -00-00-00-</v>
          </cell>
          <cell r="O6955" t="str">
            <v>SIN CUENTA ASIGNADA</v>
          </cell>
        </row>
        <row r="6956">
          <cell r="J6956" t="str">
            <v>00 -00-00-00-</v>
          </cell>
          <cell r="L6956" t="str">
            <v>00 -00-00-00-</v>
          </cell>
          <cell r="O6956" t="str">
            <v>SIN CUENTA ASIGNADA</v>
          </cell>
        </row>
        <row r="6957">
          <cell r="J6957" t="str">
            <v>00 -00-00-00-</v>
          </cell>
          <cell r="L6957" t="str">
            <v>00 -00-00-00-</v>
          </cell>
          <cell r="O6957" t="str">
            <v>SIN CUENTA ASIGNADA</v>
          </cell>
        </row>
        <row r="6958">
          <cell r="J6958" t="str">
            <v>00 -00-00-00-</v>
          </cell>
          <cell r="L6958" t="str">
            <v>00 -00-00-00-</v>
          </cell>
          <cell r="O6958" t="str">
            <v>SIN CUENTA ASIGNADA</v>
          </cell>
        </row>
        <row r="6959">
          <cell r="J6959" t="str">
            <v>00 -00-00-00-</v>
          </cell>
          <cell r="L6959" t="str">
            <v>00 -00-00-00-</v>
          </cell>
          <cell r="O6959" t="str">
            <v>SIN CUENTA ASIGNADA</v>
          </cell>
        </row>
        <row r="6960">
          <cell r="J6960" t="str">
            <v>00 -00-00-00-</v>
          </cell>
          <cell r="L6960" t="str">
            <v>00 -00-00-00-</v>
          </cell>
          <cell r="O6960" t="str">
            <v>SIN CUENTA ASIGNADA</v>
          </cell>
        </row>
        <row r="6961">
          <cell r="J6961" t="str">
            <v>00 -00-00-00-</v>
          </cell>
          <cell r="L6961" t="str">
            <v>00 -00-00-00-</v>
          </cell>
          <cell r="O6961" t="str">
            <v>SIN CUENTA ASIGNADA</v>
          </cell>
        </row>
        <row r="6962">
          <cell r="J6962" t="str">
            <v>00 -00-00-00-</v>
          </cell>
          <cell r="L6962" t="str">
            <v>00 -00-00-00-</v>
          </cell>
          <cell r="O6962" t="str">
            <v>SIN CUENTA ASIGNADA</v>
          </cell>
        </row>
        <row r="6963">
          <cell r="J6963" t="str">
            <v>00 -00-00-00-</v>
          </cell>
          <cell r="L6963" t="str">
            <v>00 -00-00-00-</v>
          </cell>
          <cell r="O6963" t="str">
            <v>SIN CUENTA ASIGNADA</v>
          </cell>
        </row>
        <row r="6964">
          <cell r="J6964" t="str">
            <v>00 -00-00-00-</v>
          </cell>
          <cell r="L6964" t="str">
            <v>00 -00-00-00-</v>
          </cell>
          <cell r="O6964" t="str">
            <v>SIN CUENTA ASIGNADA</v>
          </cell>
        </row>
        <row r="6965">
          <cell r="J6965" t="str">
            <v>00 -00-00-00-</v>
          </cell>
          <cell r="L6965" t="str">
            <v>00 -00-00-00-</v>
          </cell>
          <cell r="O6965" t="str">
            <v>SIN CUENTA ASIGNADA</v>
          </cell>
        </row>
        <row r="6966">
          <cell r="J6966" t="str">
            <v>00 -00-00-00-</v>
          </cell>
          <cell r="L6966" t="str">
            <v>00 -00-00-00-</v>
          </cell>
          <cell r="O6966" t="str">
            <v>SIN CUENTA ASIGNADA</v>
          </cell>
        </row>
        <row r="6967">
          <cell r="J6967" t="str">
            <v>00 -00-00-00-</v>
          </cell>
          <cell r="L6967" t="str">
            <v>00 -00-00-00-</v>
          </cell>
          <cell r="O6967" t="str">
            <v>SIN CUENTA ASIGNADA</v>
          </cell>
        </row>
        <row r="6968">
          <cell r="J6968" t="str">
            <v>00 -00-00-00-</v>
          </cell>
          <cell r="L6968" t="str">
            <v>00 -00-00-00-</v>
          </cell>
          <cell r="O6968" t="str">
            <v>SIN CUENTA ASIGNADA</v>
          </cell>
        </row>
        <row r="6969">
          <cell r="J6969" t="str">
            <v>00 -00-00-00-</v>
          </cell>
          <cell r="L6969" t="str">
            <v>00 -00-00-00-</v>
          </cell>
          <cell r="O6969" t="str">
            <v>SIN CUENTA ASIGNADA</v>
          </cell>
        </row>
        <row r="6970">
          <cell r="J6970" t="str">
            <v>00 -00-00-00-</v>
          </cell>
          <cell r="L6970" t="str">
            <v>00 -00-00-00-</v>
          </cell>
          <cell r="O6970" t="str">
            <v>SIN CUENTA ASIGNADA</v>
          </cell>
        </row>
        <row r="6971">
          <cell r="J6971" t="str">
            <v>00 -00-00-00-</v>
          </cell>
          <cell r="L6971" t="str">
            <v>00 -00-00-00-</v>
          </cell>
          <cell r="O6971" t="str">
            <v>SIN CUENTA ASIGNADA</v>
          </cell>
        </row>
        <row r="6972">
          <cell r="J6972" t="str">
            <v>00 -00-00-00-</v>
          </cell>
          <cell r="L6972" t="str">
            <v>00 -00-00-00-</v>
          </cell>
          <cell r="O6972" t="str">
            <v>SIN CUENTA ASIGNADA</v>
          </cell>
        </row>
        <row r="6973">
          <cell r="J6973" t="str">
            <v>00 -00-00-00-</v>
          </cell>
          <cell r="L6973" t="str">
            <v>00 -00-00-00-</v>
          </cell>
          <cell r="O6973" t="str">
            <v>SIN CUENTA ASIGNADA</v>
          </cell>
        </row>
        <row r="6974">
          <cell r="J6974" t="str">
            <v>00 -00-00-00-</v>
          </cell>
          <cell r="L6974" t="str">
            <v>00 -00-00-00-</v>
          </cell>
          <cell r="O6974" t="str">
            <v>SIN CUENTA ASIGNADA</v>
          </cell>
        </row>
        <row r="6975">
          <cell r="J6975" t="str">
            <v>00 -00-00-00-</v>
          </cell>
          <cell r="L6975" t="str">
            <v>00 -00-00-00-</v>
          </cell>
          <cell r="O6975" t="str">
            <v>SIN CUENTA ASIGNADA</v>
          </cell>
        </row>
        <row r="6976">
          <cell r="J6976" t="str">
            <v>00 -00-00-00-</v>
          </cell>
          <cell r="L6976" t="str">
            <v>00 -00-00-00-</v>
          </cell>
          <cell r="O6976" t="str">
            <v>SIN CUENTA ASIGNADA</v>
          </cell>
        </row>
        <row r="6977">
          <cell r="J6977" t="str">
            <v>00 -00-00-00-</v>
          </cell>
          <cell r="L6977" t="str">
            <v>00 -00-00-00-</v>
          </cell>
          <cell r="O6977" t="str">
            <v>SIN CUENTA ASIGNADA</v>
          </cell>
        </row>
        <row r="6978">
          <cell r="J6978" t="str">
            <v>00 -00-00-00-</v>
          </cell>
          <cell r="L6978" t="str">
            <v>00 -00-00-00-</v>
          </cell>
          <cell r="O6978" t="str">
            <v>SIN CUENTA ASIGNADA</v>
          </cell>
        </row>
        <row r="6979">
          <cell r="J6979" t="str">
            <v>00 -00-00-00-</v>
          </cell>
          <cell r="L6979" t="str">
            <v>00 -00-00-00-</v>
          </cell>
          <cell r="O6979" t="str">
            <v>SIN CUENTA ASIGNADA</v>
          </cell>
        </row>
        <row r="6980">
          <cell r="J6980" t="str">
            <v>00 -00-00-00-</v>
          </cell>
          <cell r="L6980" t="str">
            <v>00 -00-00-00-</v>
          </cell>
          <cell r="O6980" t="str">
            <v>SIN CUENTA ASIGNADA</v>
          </cell>
        </row>
        <row r="6981">
          <cell r="J6981" t="str">
            <v>00 -00-00-00-</v>
          </cell>
          <cell r="L6981" t="str">
            <v>00 -00-00-00-</v>
          </cell>
          <cell r="O6981" t="str">
            <v>SIN CUENTA ASIGNADA</v>
          </cell>
        </row>
        <row r="6982">
          <cell r="J6982" t="str">
            <v>00 -00-00-00-</v>
          </cell>
          <cell r="L6982" t="str">
            <v>00 -00-00-00-</v>
          </cell>
          <cell r="O6982" t="str">
            <v>SIN CUENTA ASIGNADA</v>
          </cell>
        </row>
        <row r="6983">
          <cell r="J6983" t="str">
            <v>00 -00-00-00-</v>
          </cell>
          <cell r="L6983" t="str">
            <v>00 -00-00-00-</v>
          </cell>
          <cell r="O6983" t="str">
            <v>SIN CUENTA ASIGNADA</v>
          </cell>
        </row>
        <row r="6984">
          <cell r="J6984" t="str">
            <v>00 -00-00-00-</v>
          </cell>
          <cell r="L6984" t="str">
            <v>00 -00-00-00-</v>
          </cell>
          <cell r="O6984" t="str">
            <v>SIN CUENTA ASIGNADA</v>
          </cell>
        </row>
        <row r="6985">
          <cell r="J6985" t="str">
            <v>00 -00-00-00-</v>
          </cell>
          <cell r="L6985" t="str">
            <v>00 -00-00-00-</v>
          </cell>
          <cell r="O6985" t="str">
            <v>SIN CUENTA ASIGNADA</v>
          </cell>
        </row>
        <row r="6986">
          <cell r="J6986" t="str">
            <v>00 -00-00-00-</v>
          </cell>
          <cell r="L6986" t="str">
            <v>00 -00-00-00-</v>
          </cell>
          <cell r="O6986" t="str">
            <v>SIN CUENTA ASIGNADA</v>
          </cell>
        </row>
        <row r="6987">
          <cell r="J6987" t="str">
            <v>00 -00-00-00-</v>
          </cell>
          <cell r="L6987" t="str">
            <v>00 -00-00-00-</v>
          </cell>
          <cell r="O6987" t="str">
            <v>SIN CUENTA ASIGNADA</v>
          </cell>
        </row>
        <row r="6988">
          <cell r="J6988" t="str">
            <v>00 -00-00-00-</v>
          </cell>
          <cell r="L6988" t="str">
            <v>00 -00-00-00-</v>
          </cell>
          <cell r="O6988" t="str">
            <v>SIN CUENTA ASIGNADA</v>
          </cell>
        </row>
        <row r="6989">
          <cell r="J6989" t="str">
            <v>00 -00-00-00-</v>
          </cell>
          <cell r="L6989" t="str">
            <v>00 -00-00-00-</v>
          </cell>
          <cell r="O6989" t="str">
            <v>SIN CUENTA ASIGNADA</v>
          </cell>
        </row>
        <row r="6990">
          <cell r="J6990" t="str">
            <v>00 -00-00-00-</v>
          </cell>
          <cell r="L6990" t="str">
            <v>00 -00-00-00-</v>
          </cell>
          <cell r="O6990" t="str">
            <v>SIN CUENTA ASIGNADA</v>
          </cell>
        </row>
        <row r="6991">
          <cell r="J6991" t="str">
            <v>00 -00-00-00-</v>
          </cell>
          <cell r="L6991" t="str">
            <v>00 -00-00-00-</v>
          </cell>
          <cell r="O6991" t="str">
            <v>SIN CUENTA ASIGNADA</v>
          </cell>
        </row>
        <row r="6992">
          <cell r="J6992" t="str">
            <v>00 -00-00-00-</v>
          </cell>
          <cell r="L6992" t="str">
            <v>00 -00-00-00-</v>
          </cell>
          <cell r="O6992" t="str">
            <v>SIN CUENTA ASIGNADA</v>
          </cell>
        </row>
        <row r="6993">
          <cell r="J6993" t="str">
            <v>00 -00-00-00-</v>
          </cell>
          <cell r="L6993" t="str">
            <v>00 -00-00-00-</v>
          </cell>
          <cell r="O6993" t="str">
            <v>SIN CUENTA ASIGNADA</v>
          </cell>
        </row>
        <row r="6994">
          <cell r="J6994" t="str">
            <v>00 -00-00-00-</v>
          </cell>
          <cell r="L6994" t="str">
            <v>00 -00-00-00-</v>
          </cell>
          <cell r="O6994" t="str">
            <v>SIN CUENTA ASIGNADA</v>
          </cell>
        </row>
        <row r="6995">
          <cell r="J6995" t="str">
            <v>00 -00-00-00-</v>
          </cell>
          <cell r="L6995" t="str">
            <v>00 -00-00-00-</v>
          </cell>
          <cell r="O6995" t="str">
            <v>SIN CUENTA ASIGNADA</v>
          </cell>
        </row>
        <row r="6996">
          <cell r="J6996" t="str">
            <v>00 -00-00-00-</v>
          </cell>
          <cell r="L6996" t="str">
            <v>00 -00-00-00-</v>
          </cell>
          <cell r="O6996" t="str">
            <v>SIN CUENTA ASIGNADA</v>
          </cell>
        </row>
        <row r="6997">
          <cell r="J6997" t="str">
            <v>00 -00-00-00-</v>
          </cell>
          <cell r="L6997" t="str">
            <v>00 -00-00-00-</v>
          </cell>
          <cell r="O6997" t="str">
            <v>SIN CUENTA ASIGNADA</v>
          </cell>
        </row>
        <row r="6998">
          <cell r="J6998" t="str">
            <v>00 -00-00-00-</v>
          </cell>
          <cell r="L6998" t="str">
            <v>00 -00-00-00-</v>
          </cell>
          <cell r="O6998" t="str">
            <v>SIN CUENTA ASIGNADA</v>
          </cell>
        </row>
        <row r="6999">
          <cell r="J6999" t="str">
            <v>00 -00-00-00-</v>
          </cell>
          <cell r="L6999" t="str">
            <v>00 -00-00-00-</v>
          </cell>
          <cell r="O6999" t="str">
            <v>SIN CUENTA ASIGNADA</v>
          </cell>
        </row>
        <row r="7000">
          <cell r="J7000" t="str">
            <v>00 -00-00-00-</v>
          </cell>
          <cell r="L7000" t="str">
            <v>00 -00-00-00-</v>
          </cell>
          <cell r="O7000" t="str">
            <v>SIN CUENTA ASIGNADA</v>
          </cell>
        </row>
        <row r="7001">
          <cell r="J7001" t="str">
            <v>00 -00-00-00-</v>
          </cell>
          <cell r="L7001" t="str">
            <v>00 -00-00-00-</v>
          </cell>
          <cell r="O7001" t="str">
            <v>SIN CUENTA ASIGNADA</v>
          </cell>
        </row>
        <row r="7002">
          <cell r="J7002" t="str">
            <v>00 -00-00-00-</v>
          </cell>
          <cell r="L7002" t="str">
            <v>00 -00-00-00-</v>
          </cell>
          <cell r="O7002" t="str">
            <v>SIN CUENTA ASIGNADA</v>
          </cell>
        </row>
        <row r="7003">
          <cell r="J7003" t="str">
            <v>00 -00-00-00-</v>
          </cell>
          <cell r="L7003" t="str">
            <v>00 -00-00-00-</v>
          </cell>
          <cell r="O7003" t="str">
            <v>SIN CUENTA ASIGNADA</v>
          </cell>
        </row>
        <row r="7004">
          <cell r="J7004" t="str">
            <v>00 -00-00-00-</v>
          </cell>
          <cell r="L7004" t="str">
            <v>00 -00-00-00-</v>
          </cell>
          <cell r="O7004" t="str">
            <v>SIN CUENTA ASIGNADA</v>
          </cell>
        </row>
        <row r="7005">
          <cell r="J7005" t="str">
            <v>00 -00-00-00-</v>
          </cell>
          <cell r="L7005" t="str">
            <v>00 -00-00-00-</v>
          </cell>
          <cell r="O7005" t="str">
            <v>SIN CUENTA ASIGNADA</v>
          </cell>
        </row>
        <row r="7006">
          <cell r="J7006" t="str">
            <v>00 -00-00-00-</v>
          </cell>
          <cell r="L7006" t="str">
            <v>00 -00-00-00-</v>
          </cell>
          <cell r="O7006" t="str">
            <v>SIN CUENTA ASIGNADA</v>
          </cell>
        </row>
        <row r="7007">
          <cell r="J7007" t="str">
            <v>00 -00-00-00-</v>
          </cell>
          <cell r="L7007" t="str">
            <v>00 -00-00-00-</v>
          </cell>
          <cell r="O7007" t="str">
            <v>SIN CUENTA ASIGNADA</v>
          </cell>
        </row>
        <row r="7008">
          <cell r="J7008" t="str">
            <v>00 -00-00-00-</v>
          </cell>
          <cell r="L7008" t="str">
            <v>00 -00-00-00-</v>
          </cell>
          <cell r="O7008" t="str">
            <v>SIN CUENTA ASIGNADA</v>
          </cell>
        </row>
        <row r="7009">
          <cell r="J7009" t="str">
            <v>00 -00-00-00-</v>
          </cell>
          <cell r="L7009" t="str">
            <v>00 -00-00-00-</v>
          </cell>
          <cell r="O7009" t="str">
            <v>SIN CUENTA ASIGNADA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Álvarez Fernández" refreshedDate="44929.703428703702" createdVersion="8" refreshedVersion="8" minRefreshableVersion="3" recordCount="4750" xr:uid="{00000000-000A-0000-FFFF-FFFF00000000}">
  <cacheSource type="worksheet">
    <worksheetSource ref="A242:AJ242" sheet="CATASTRO Y PLANIFICACIÓN MP"/>
  </cacheSource>
  <cacheFields count="36">
    <cacheField name="SERVICIO CLÍNICO" numFmtId="0">
      <sharedItems containsBlank="1"/>
    </cacheField>
    <cacheField name="RECINTO" numFmtId="0">
      <sharedItems containsBlank="1"/>
    </cacheField>
    <cacheField name="CLASE" numFmtId="0">
      <sharedItems containsBlank="1"/>
    </cacheField>
    <cacheField name="SUBCLASE" numFmtId="0">
      <sharedItems containsBlank="1"/>
    </cacheField>
    <cacheField name="NOMBRE EQUIPO" numFmtId="0">
      <sharedItems containsBlank="1"/>
    </cacheField>
    <cacheField name="MARCA" numFmtId="0">
      <sharedItems containsBlank="1"/>
    </cacheField>
    <cacheField name="MODELO" numFmtId="0">
      <sharedItems containsBlank="1" containsMixedTypes="1" containsNumber="1" containsInteger="1" minValue="4000" maxValue="4000"/>
    </cacheField>
    <cacheField name="SERIE" numFmtId="0">
      <sharedItems containsBlank="1" containsMixedTypes="1" containsNumber="1" containsInteger="1" minValue="4587" maxValue="123456789"/>
    </cacheField>
    <cacheField name="N° INVENTARIO" numFmtId="0">
      <sharedItems containsBlank="1"/>
    </cacheField>
    <cacheField name="AÑO DE ADQUISICIÓN" numFmtId="0">
      <sharedItems containsString="0" containsBlank="1" containsNumber="1" containsInteger="1" minValue="2002" maxValue="2022"/>
    </cacheField>
    <cacheField name="VIDA ÚTIL" numFmtId="0">
      <sharedItems containsString="0" containsBlank="1" containsNumber="1" containsInteger="1" minValue="8" maxValue="10"/>
    </cacheField>
    <cacheField name="VIDA ÚTIL RESIDUAL" numFmtId="0">
      <sharedItems containsMixedTypes="1" containsNumber="1" containsInteger="1" minValue="-11" maxValue="9"/>
    </cacheField>
    <cacheField name="PROPIO / ARRIENDO / COMODATO" numFmtId="0">
      <sharedItems containsBlank="1"/>
    </cacheField>
    <cacheField name="ESTADO (BUENO / REGULAR / MALO)" numFmtId="0">
      <sharedItems containsBlank="1"/>
    </cacheField>
    <cacheField name="CRÍTICO/ RELEVANTE / IM≥12 / NO APLICA" numFmtId="0">
      <sharedItems containsBlank="1" count="4">
        <s v="CRÍTICO"/>
        <s v="RELEVANTE"/>
        <s v="IM ≥ 12"/>
        <m/>
      </sharedItems>
    </cacheField>
    <cacheField name="EN GARANTÍA (SI / NO)" numFmtId="0">
      <sharedItems containsBlank="1"/>
    </cacheField>
    <cacheField name="AÑO VENCIMIENTO GARANTÍA" numFmtId="0">
      <sharedItems containsBlank="1" containsMixedTypes="1" containsNumber="1" containsInteger="1" minValue="2025" maxValue="2025"/>
    </cacheField>
    <cacheField name="BAJO PLAN DE MANTENIMIENTO (SI / NO)" numFmtId="0">
      <sharedItems containsBlank="1"/>
    </cacheField>
    <cacheField name="AÑO INGRESO A PLAN DE MANTENIMIENTO (2023 / 2024 / 2025 / 2026)" numFmtId="0">
      <sharedItems containsString="0" containsBlank="1" containsNumber="1" containsInteger="1" minValue="2023" maxValue="2025"/>
    </cacheField>
    <cacheField name="MANTENIMIENTO INTERNO O MANTENIMIENTO EXTERNO" numFmtId="0">
      <sharedItems containsBlank="1"/>
    </cacheField>
    <cacheField name="NOMBRE DE PROVEEDOR O MANTENIMIENTO INTERNO" numFmtId="0">
      <sharedItems containsBlank="1"/>
    </cacheField>
    <cacheField name="ID CONVENIO DE MANTENIMIENTO " numFmtId="0">
      <sharedItems containsBlank="1"/>
    </cacheField>
    <cacheField name="COSTO ANUAL DE MANTENIMIENTO SEGÚN CONVENIO / PRECIO DE REFERENCIA MANTENIMIENTO ANUAL" numFmtId="41">
      <sharedItems containsString="0" containsBlank="1" containsNumber="1" containsInteger="1" minValue="0" maxValue="78000000"/>
    </cacheField>
    <cacheField name="FRECUENCIA ANUAL DE MANTENIMIENTO" numFmtId="0">
      <sharedItems containsString="0" containsBlank="1" containsNumber="1" containsInteger="1" minValue="1" maxValue="3"/>
    </cacheField>
    <cacheField name="ENERO" numFmtId="0">
      <sharedItems containsBlank="1"/>
    </cacheField>
    <cacheField name="FEBRERO" numFmtId="0">
      <sharedItems containsBlank="1"/>
    </cacheField>
    <cacheField name="MARZO" numFmtId="0">
      <sharedItems containsNonDate="0" containsString="0" containsBlank="1"/>
    </cacheField>
    <cacheField name="ABRIL" numFmtId="0">
      <sharedItems containsBlank="1"/>
    </cacheField>
    <cacheField name="MAYO" numFmtId="0">
      <sharedItems containsNonDate="0" containsString="0" containsBlank="1"/>
    </cacheField>
    <cacheField name="JUNIO" numFmtId="0">
      <sharedItems containsBlank="1"/>
    </cacheField>
    <cacheField name="JULIO" numFmtId="0">
      <sharedItems containsBlank="1"/>
    </cacheField>
    <cacheField name="AGOSTO" numFmtId="0">
      <sharedItems containsBlank="1"/>
    </cacheField>
    <cacheField name="SEPTIEMBRE" numFmtId="0">
      <sharedItems containsNonDate="0" containsString="0" containsBlank="1"/>
    </cacheField>
    <cacheField name="OCTUBRE" numFmtId="0">
      <sharedItems containsBlank="1"/>
    </cacheField>
    <cacheField name="NOVIEMBRE" numFmtId="0">
      <sharedItems containsNonDate="0" containsString="0" containsBlank="1"/>
    </cacheField>
    <cacheField name="DICIEMB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Álvarez Fernández" refreshedDate="44950.523310416669" createdVersion="8" refreshedVersion="8" minRefreshableVersion="3" recordCount="4750" xr:uid="{00000000-000A-0000-FFFF-FFFF01000000}">
  <cacheSource type="worksheet">
    <worksheetSource ref="A242:X242" sheet="CATASTRO Y PLANIFICACIÓN MP"/>
  </cacheSource>
  <cacheFields count="24">
    <cacheField name="SERVICIO CLÍNICO" numFmtId="0">
      <sharedItems containsBlank="1"/>
    </cacheField>
    <cacheField name="RECINTO" numFmtId="0">
      <sharedItems containsBlank="1"/>
    </cacheField>
    <cacheField name="CLASE" numFmtId="0">
      <sharedItems containsBlank="1"/>
    </cacheField>
    <cacheField name="SUBCLASE" numFmtId="0">
      <sharedItems containsBlank="1"/>
    </cacheField>
    <cacheField name="NOMBRE EQUIPO" numFmtId="0">
      <sharedItems containsBlank="1"/>
    </cacheField>
    <cacheField name="MARCA" numFmtId="0">
      <sharedItems containsBlank="1"/>
    </cacheField>
    <cacheField name="MODELO" numFmtId="0">
      <sharedItems containsBlank="1" containsMixedTypes="1" containsNumber="1" containsInteger="1" minValue="4000" maxValue="4000"/>
    </cacheField>
    <cacheField name="SERIE" numFmtId="0">
      <sharedItems containsBlank="1" containsMixedTypes="1" containsNumber="1" containsInteger="1" minValue="4587" maxValue="123456789"/>
    </cacheField>
    <cacheField name="N° INVENTARIO" numFmtId="0">
      <sharedItems containsBlank="1"/>
    </cacheField>
    <cacheField name="AÑO DE ADQUISICIÓN" numFmtId="0">
      <sharedItems containsString="0" containsBlank="1" containsNumber="1" containsInteger="1" minValue="2002" maxValue="2022"/>
    </cacheField>
    <cacheField name="VIDA ÚTIL" numFmtId="0">
      <sharedItems containsString="0" containsBlank="1" containsNumber="1" containsInteger="1" minValue="8" maxValue="10"/>
    </cacheField>
    <cacheField name="VIDA ÚTIL RESIDUAL" numFmtId="0">
      <sharedItems containsMixedTypes="1" containsNumber="1" containsInteger="1" minValue="-11" maxValue="9"/>
    </cacheField>
    <cacheField name="PROPIO / ARRIENDO / COMODATO" numFmtId="0">
      <sharedItems containsBlank="1"/>
    </cacheField>
    <cacheField name="ESTADO (BUENO / REGULAR / MALO / BAJA)" numFmtId="0">
      <sharedItems containsBlank="1"/>
    </cacheField>
    <cacheField name="CRÍTICO/ RELEVANTE / IM≥12 / NO APLICA" numFmtId="0">
      <sharedItems containsBlank="1" count="4">
        <s v="CRÍTICO"/>
        <s v="RELEVANTE"/>
        <s v="IM ≥ 12"/>
        <m/>
      </sharedItems>
    </cacheField>
    <cacheField name="EN GARANTÍA (SI / NO)" numFmtId="0">
      <sharedItems containsBlank="1"/>
    </cacheField>
    <cacheField name="AÑO VENCIMIENTO GARANTÍA" numFmtId="0">
      <sharedItems containsBlank="1" containsMixedTypes="1" containsNumber="1" containsInteger="1" minValue="2025" maxValue="2025"/>
    </cacheField>
    <cacheField name="BAJO PLAN DE MANTENIMIENTO (SI / NO)" numFmtId="0">
      <sharedItems containsBlank="1"/>
    </cacheField>
    <cacheField name="AÑO INGRESO A PLAN DE MANTENIMIENTO (2023 / 2024 / 2025 / 2026)" numFmtId="0">
      <sharedItems containsString="0" containsBlank="1" containsNumber="1" containsInteger="1" minValue="2023" maxValue="2025" count="4">
        <n v="2023"/>
        <n v="2025"/>
        <n v="2024"/>
        <m/>
      </sharedItems>
    </cacheField>
    <cacheField name="MANTENIMIENTO INTERNO O MANTENIMIENTO EXTERNO O CONTRATO" numFmtId="0">
      <sharedItems containsBlank="1"/>
    </cacheField>
    <cacheField name="NOMBRE DE PROVEEDOR O MANTENIMIENTO INTERNO" numFmtId="0">
      <sharedItems containsBlank="1"/>
    </cacheField>
    <cacheField name="ID CONVENIO DE MANTENIMIENTO / ID DE REFERENCIA / COTIZACIÓN DE REFERENCIA" numFmtId="0">
      <sharedItems containsBlank="1"/>
    </cacheField>
    <cacheField name="COSTO ANUAL DE MANTENIMIENTO SEGÚN CONVENIO / PRECIO DE REFERENCIA MANTENIMIENTO ANUAL" numFmtId="41">
      <sharedItems containsString="0" containsBlank="1" containsNumber="1" containsInteger="1" minValue="0" maxValue="78000000"/>
    </cacheField>
    <cacheField name="FRECUENCIA ANUAL DE MANTENIMIENTO" numFmtId="0">
      <sharedItems containsString="0" containsBlank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0">
  <r>
    <s v="URGENCIA"/>
    <s v="ESTACIÓN DE ENFERMERÍA"/>
    <s v="APOYO TERAPÉUTICO"/>
    <s v="ALTO COSTO"/>
    <s v="VENTILADOR MECÁNICO DE TRANSPORTE"/>
    <s v="NEWPORT"/>
    <s v="HT50"/>
    <n v="123456789"/>
    <s v="13-20263"/>
    <n v="2010"/>
    <n v="8"/>
    <n v="-5"/>
    <s v="PROPIO"/>
    <s v="REGULAR "/>
    <x v="0"/>
    <s v="NO"/>
    <s v="NO APLICA"/>
    <s v="SI"/>
    <n v="2023"/>
    <s v="EXTERNO"/>
    <s v="MEDTRONICS"/>
    <s v="2212-36-LP20"/>
    <n v="1500000"/>
    <n v="2"/>
    <m/>
    <m/>
    <m/>
    <m/>
    <m/>
    <s v="√"/>
    <m/>
    <m/>
    <m/>
    <m/>
    <m/>
    <s v="ꓣ"/>
  </r>
  <r>
    <s v="ESTERILIZACIÓN"/>
    <s v="ÁREA AUTOCLAVE"/>
    <s v="ESTERILIZACIÓN"/>
    <s v="ALTO COSTO"/>
    <s v="AUTOCLAVE A VAPOR "/>
    <s v="STERIS"/>
    <s v="SIN MODELO"/>
    <s v="SIN SERIE"/>
    <s v="13-15423"/>
    <n v="2008"/>
    <n v="8"/>
    <n v="-7"/>
    <s v="PROPIO"/>
    <s v="REGULAR "/>
    <x v="1"/>
    <s v="NO"/>
    <s v="NO APLICA"/>
    <s v="SI"/>
    <n v="2023"/>
    <s v="EXTERNO"/>
    <s v="SURMEDICAL"/>
    <s v="2212-45-LP21"/>
    <n v="1200000"/>
    <n v="1"/>
    <m/>
    <m/>
    <m/>
    <m/>
    <m/>
    <s v="ꓣ"/>
    <s v="√"/>
    <m/>
    <m/>
    <m/>
    <m/>
    <m/>
  </r>
  <r>
    <s v="IMAGENOLOGÍA"/>
    <s v="TAC"/>
    <s v="IMAGENOLOGÍA"/>
    <s v="ALTO COSTO"/>
    <s v="TOMÓGRAFO AXIAL COMPUTARIZADO"/>
    <s v="GENERAL ELECTRICS"/>
    <s v="HISPEED"/>
    <n v="1245632"/>
    <s v="13-29503"/>
    <n v="2022"/>
    <n v="10"/>
    <n v="9"/>
    <s v="PROPIO"/>
    <s v="BUENO"/>
    <x v="1"/>
    <s v="SI"/>
    <n v="2025"/>
    <s v="SI"/>
    <n v="2025"/>
    <s v="EXTERNO"/>
    <s v="GENERAL ELECTRICS"/>
    <s v="GARANTÍA"/>
    <n v="78000000"/>
    <n v="1"/>
    <m/>
    <m/>
    <m/>
    <m/>
    <m/>
    <m/>
    <m/>
    <m/>
    <m/>
    <m/>
    <m/>
    <m/>
  </r>
  <r>
    <s v="UPC ADULTO"/>
    <s v="CAMA 1"/>
    <s v="MONITOREO"/>
    <s v="ALTO COSTO"/>
    <s v="MONITOR ECG SIGNOS VITALES ALTA COMPLEJIDAD"/>
    <s v="SPACELABS"/>
    <s v="XPREZZON"/>
    <n v="12345879"/>
    <s v="13-35680"/>
    <n v="2018"/>
    <n v="8"/>
    <n v="3"/>
    <s v="PROPIO"/>
    <s v="BUENO"/>
    <x v="0"/>
    <s v="NO"/>
    <s v="NO APLICA"/>
    <s v="SI"/>
    <n v="2023"/>
    <s v="INTERNO"/>
    <s v="JUANITO PÉREZ"/>
    <s v="INTERNO"/>
    <n v="0"/>
    <n v="2"/>
    <s v="ꓣ"/>
    <s v="√"/>
    <m/>
    <m/>
    <m/>
    <m/>
    <s v="√"/>
    <m/>
    <m/>
    <m/>
    <m/>
    <m/>
  </r>
  <r>
    <s v="LABORATORIO"/>
    <s v="QUÍMICA CLÍNICA"/>
    <s v="LABORATORIO"/>
    <s v="MEDIANO COSTO"/>
    <s v="REFRIGERADOR CLÍNICO"/>
    <s v="THERMOFISHER"/>
    <s v="4D"/>
    <n v="54568"/>
    <s v="13-5826"/>
    <n v="2002"/>
    <n v="10"/>
    <n v="-11"/>
    <s v="PROPIO"/>
    <s v="REGULAR "/>
    <x v="1"/>
    <s v="NO"/>
    <s v="NO APLICA"/>
    <s v="NO"/>
    <n v="2024"/>
    <s v="EXTERNO"/>
    <s v="THERMOFISHER"/>
    <s v="COT-2023"/>
    <n v="250000"/>
    <n v="1"/>
    <m/>
    <m/>
    <m/>
    <m/>
    <m/>
    <m/>
    <m/>
    <m/>
    <m/>
    <m/>
    <m/>
    <m/>
  </r>
  <r>
    <s v="NEUROLOGÍA"/>
    <s v="ELECTROENCEFALOGRAFÍA"/>
    <s v="APOYO DIAGNÓSTICO"/>
    <s v="ALTO COSTO"/>
    <s v="ELECTROENCEFALÓGRAFO"/>
    <s v="CADWELL"/>
    <s v="3D"/>
    <n v="4587"/>
    <s v="13-25650"/>
    <n v="2015"/>
    <n v="8"/>
    <n v="0"/>
    <s v="PROPIO"/>
    <s v="REGULAR "/>
    <x v="2"/>
    <s v="NO"/>
    <s v="NO APLICA"/>
    <s v="SI"/>
    <n v="2023"/>
    <s v="EXTERNO"/>
    <s v="RICARDO CID"/>
    <s v="COT-2580"/>
    <n v="1950000"/>
    <n v="3"/>
    <s v="ꓣ"/>
    <s v="√"/>
    <m/>
    <m/>
    <m/>
    <m/>
    <s v="ꓣ"/>
    <s v="√"/>
    <m/>
    <m/>
    <m/>
    <s v="ꓣ"/>
  </r>
  <r>
    <s v="UROLOGÍA"/>
    <s v="URODINAMIA"/>
    <s v="APOYO DIAGNÓSTICO"/>
    <s v="ALTO COSTO"/>
    <s v="EQUIPO DE URODINAMIA"/>
    <s v="LABORIE"/>
    <n v="4000"/>
    <n v="48785"/>
    <s v="13-36870"/>
    <n v="2020"/>
    <n v="8"/>
    <n v="5"/>
    <s v="PROPIO"/>
    <s v="REGULAR "/>
    <x v="2"/>
    <s v="NO"/>
    <s v="NO APLICA"/>
    <s v="NO"/>
    <n v="2024"/>
    <s v="EXTERNO"/>
    <s v="ATM S.A"/>
    <s v="COT-4560"/>
    <n v="1000000"/>
    <n v="3"/>
    <m/>
    <m/>
    <m/>
    <m/>
    <m/>
    <m/>
    <m/>
    <m/>
    <m/>
    <m/>
    <m/>
    <m/>
  </r>
  <r>
    <s v="URGENCIA"/>
    <s v="SALA DE REANIMACIÓN"/>
    <s v="MONITOREO"/>
    <s v="MEDIANO COSTO"/>
    <s v="MONITOR DESFIBRILADOR"/>
    <s v="NIHON KOHDEN"/>
    <s v="LIFESCOPE"/>
    <n v="4587963"/>
    <s v="13-25850"/>
    <n v="2015"/>
    <n v="8"/>
    <n v="0"/>
    <s v="PROPIO"/>
    <s v="REGULAR "/>
    <x v="0"/>
    <s v="NO"/>
    <s v="NO APLICA"/>
    <s v="SI"/>
    <n v="2023"/>
    <s v="INTERNO"/>
    <s v="CARLITOS POZO"/>
    <s v="INTERNO"/>
    <n v="0"/>
    <n v="2"/>
    <m/>
    <m/>
    <m/>
    <s v="√"/>
    <m/>
    <m/>
    <m/>
    <m/>
    <m/>
    <s v="√"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s v=" "/>
    <m/>
    <m/>
    <x v="3"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0">
  <r>
    <s v="URGENCIA"/>
    <s v="ESTACIÓN DE ENFERMERÍA"/>
    <s v="APOYO TERAPÉUTICO"/>
    <s v="ALTO COSTO"/>
    <s v="VENTILADOR MECÁNICO DE TRANSPORTE"/>
    <s v="NEWPORT"/>
    <s v="HT50"/>
    <n v="123456789"/>
    <s v="13-20263"/>
    <n v="2010"/>
    <n v="8"/>
    <n v="-5"/>
    <s v="PROPIO"/>
    <s v="REGULAR "/>
    <x v="0"/>
    <s v="NO"/>
    <s v="NO APLICA"/>
    <s v="SI"/>
    <x v="0"/>
    <s v="EXTERNO"/>
    <s v="MEDTRONICS"/>
    <s v="2212-36-LP20"/>
    <n v="1500000"/>
    <n v="2"/>
  </r>
  <r>
    <s v="ESTERILIZACIÓN"/>
    <s v="ÁREA AUTOCLAVE"/>
    <s v="ESTERILIZACIÓN"/>
    <s v="ALTO COSTO"/>
    <s v="AUTOCLAVE A VAPOR "/>
    <s v="STERIS"/>
    <s v="SIN MODELO"/>
    <s v="SIN SERIE"/>
    <s v="13-15423"/>
    <n v="2008"/>
    <n v="8"/>
    <n v="-7"/>
    <s v="PROPIO"/>
    <s v="REGULAR "/>
    <x v="1"/>
    <s v="NO"/>
    <s v="NO APLICA"/>
    <s v="SI"/>
    <x v="0"/>
    <s v="EXTERNO"/>
    <s v="SURMEDICAL"/>
    <s v="2212-45-LP21"/>
    <n v="1200000"/>
    <n v="1"/>
  </r>
  <r>
    <s v="IMAGENOLOGÍA"/>
    <s v="TAC"/>
    <s v="IMAGENOLOGÍA"/>
    <s v="ALTO COSTO"/>
    <s v="TOMÓGRAFO AXIAL COMPUTARIZADO"/>
    <s v="GENERAL ELECTRICS"/>
    <s v="HISPEED"/>
    <n v="1245632"/>
    <s v="13-29503"/>
    <n v="2022"/>
    <n v="10"/>
    <n v="9"/>
    <s v="PROPIO"/>
    <s v="BUENO"/>
    <x v="1"/>
    <s v="SI"/>
    <n v="2025"/>
    <s v="SI"/>
    <x v="1"/>
    <s v="EXTERNO"/>
    <s v="GENERAL ELECTRICS"/>
    <s v="GARANTÍA"/>
    <n v="78000000"/>
    <n v="1"/>
  </r>
  <r>
    <s v="UPC ADULTO"/>
    <s v="CAMA 1"/>
    <s v="MONITOREO"/>
    <s v="ALTO COSTO"/>
    <s v="MONITOR ECG SIGNOS VITALES ALTA COMPLEJIDAD"/>
    <s v="SPACELABS"/>
    <s v="XPREZZON"/>
    <n v="12345879"/>
    <s v="13-35680"/>
    <n v="2018"/>
    <n v="8"/>
    <n v="3"/>
    <s v="PROPIO"/>
    <s v="BUENO"/>
    <x v="0"/>
    <s v="NO"/>
    <s v="NO APLICA"/>
    <s v="SI"/>
    <x v="0"/>
    <s v="INTERNO"/>
    <s v="JUANITO PÉREZ"/>
    <s v="INTERNO"/>
    <n v="0"/>
    <n v="2"/>
  </r>
  <r>
    <s v="LABORATORIO"/>
    <s v="QUÍMICA CLÍNICA"/>
    <s v="LABORATORIO"/>
    <s v="MEDIANO COSTO"/>
    <s v="REFRIGERADOR CLÍNICO"/>
    <s v="THERMOFISHER"/>
    <s v="4D"/>
    <n v="54568"/>
    <s v="13-5826"/>
    <n v="2002"/>
    <n v="10"/>
    <n v="-11"/>
    <s v="PROPIO"/>
    <s v="REGULAR "/>
    <x v="1"/>
    <s v="NO"/>
    <s v="NO APLICA"/>
    <s v="NO"/>
    <x v="2"/>
    <s v="EXTERNO"/>
    <s v="THERMOFISHER"/>
    <s v="COT-2023"/>
    <n v="250000"/>
    <n v="1"/>
  </r>
  <r>
    <s v="NEUROLOGÍA"/>
    <s v="ELECTROENCEFALOGRAFÍA"/>
    <s v="APOYO DIAGNÓSTICO"/>
    <s v="ALTO COSTO"/>
    <s v="ELECTROENCEFALÓGRAFO"/>
    <s v="CADWELL"/>
    <s v="3D"/>
    <n v="4587"/>
    <s v="13-25650"/>
    <n v="2015"/>
    <n v="8"/>
    <n v="0"/>
    <s v="PROPIO"/>
    <s v="REGULAR "/>
    <x v="2"/>
    <s v="NO"/>
    <s v="NO APLICA"/>
    <s v="SI"/>
    <x v="0"/>
    <s v="EXTERNO"/>
    <s v="RICARDO CID"/>
    <s v="COT-2580"/>
    <n v="1950000"/>
    <n v="3"/>
  </r>
  <r>
    <s v="UROLOGÍA"/>
    <s v="URODINAMIA"/>
    <s v="APOYO DIAGNÓSTICO"/>
    <s v="ALTO COSTO"/>
    <s v="EQUIPO DE URODINAMIA"/>
    <s v="LABORIE"/>
    <n v="4000"/>
    <n v="48785"/>
    <s v="13-36870"/>
    <n v="2020"/>
    <n v="8"/>
    <n v="5"/>
    <s v="PROPIO"/>
    <s v="REGULAR "/>
    <x v="2"/>
    <s v="NO"/>
    <s v="NO APLICA"/>
    <s v="NO"/>
    <x v="2"/>
    <s v="EXTERNO"/>
    <s v="ATM S.A"/>
    <s v="COT-4560"/>
    <n v="1000000"/>
    <n v="3"/>
  </r>
  <r>
    <s v="URGENCIA"/>
    <s v="SALA DE REANIMACIÓN"/>
    <s v="MONITOREO"/>
    <s v="MEDIANO COSTO"/>
    <s v="MONITOR DESFIBRILADOR"/>
    <s v="NIHON KOHDEN"/>
    <s v="LIFESCOPE"/>
    <n v="4587963"/>
    <s v="13-25850"/>
    <n v="2015"/>
    <n v="8"/>
    <n v="0"/>
    <s v="PROPIO"/>
    <s v="REGULAR "/>
    <x v="0"/>
    <s v="NO"/>
    <s v="NO APLICA"/>
    <s v="SI"/>
    <x v="0"/>
    <s v="INTERNO"/>
    <s v="CARLITOS POZO"/>
    <s v="INTERNO"/>
    <n v="0"/>
    <n v="2"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  <r>
    <m/>
    <m/>
    <m/>
    <m/>
    <m/>
    <m/>
    <m/>
    <m/>
    <m/>
    <m/>
    <m/>
    <s v=" "/>
    <m/>
    <m/>
    <x v="3"/>
    <m/>
    <m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2:B4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COSTO ANUAL DE MANTENIMIENTO SEGÚN CONVENIO / PRECIO DE REFERENCIA MANTENIMIENTO ANUAL" fld="22" baseField="0" baseItem="0" numFmtId="41"/>
  </dataFields>
  <formats count="5">
    <format dxfId="99">
      <pivotArea dataOnly="0" labelOnly="1" outline="0" axis="axisValues" fieldPosition="0"/>
    </format>
    <format dxfId="98">
      <pivotArea dataOnly="0" labelOnly="1" outline="0" axis="axisValues" fieldPosition="0"/>
    </format>
    <format dxfId="97">
      <pivotArea dataOnly="0" labelOnly="1" outline="0" axis="axisValues" fieldPosition="0"/>
    </format>
    <format dxfId="96">
      <pivotArea dataOnly="0" labelOnly="1" outline="0" axis="axisValues" fieldPosition="0"/>
    </format>
    <format dxfId="9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FRECUENCIA ANUAL DE MANTENIMIENTO" fld="23" baseField="0" baseItem="0"/>
  </dataFields>
  <formats count="6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4" type="button" dataOnly="0" labelOnly="1" outline="0" axis="axisRow" fieldPosition="0"/>
    </format>
    <format dxfId="102">
      <pivotArea dataOnly="0" labelOnly="1" fieldPosition="0">
        <references count="1">
          <reference field="14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9:B6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8"/>
    <field x="14"/>
  </rowFields>
  <rowItems count="12">
    <i>
      <x/>
    </i>
    <i r="1">
      <x/>
    </i>
    <i r="1">
      <x v="1"/>
    </i>
    <i r="1">
      <x v="2"/>
    </i>
    <i>
      <x v="1"/>
    </i>
    <i r="1">
      <x v="1"/>
    </i>
    <i r="1">
      <x v="2"/>
    </i>
    <i>
      <x v="2"/>
    </i>
    <i r="1">
      <x v="2"/>
    </i>
    <i>
      <x v="3"/>
    </i>
    <i r="1">
      <x v="3"/>
    </i>
    <i t="grand">
      <x/>
    </i>
  </rowItems>
  <colItems count="1">
    <i/>
  </colItems>
  <dataFields count="1">
    <dataField name="Suma de FRECUENCIA ANUAL DE MANTENIMIENTO" fld="23" baseField="0" baseItem="0"/>
  </dataFields>
  <formats count="5">
    <format dxfId="110">
      <pivotArea dataOnly="0" labelOnly="1" outline="0" axis="axisValues" fieldPosition="0"/>
    </format>
    <format dxfId="109">
      <pivotArea dataOnly="0" labelOnly="1" outline="0" axis="axisValues" fieldPosition="0"/>
    </format>
    <format dxfId="108">
      <pivotArea dataOnly="0" labelOnly="1" outline="0" axis="axisValues" fieldPosition="0"/>
    </format>
    <format dxfId="107">
      <pivotArea dataOnly="0" labelOnly="1" outline="0" axis="axisValues" fieldPosition="0"/>
    </format>
    <format dxfId="10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D908B-2934-4835-A012-5DD8BD3A65A9}" name="Tabla1" displayName="Tabla1" ref="C8:D330" totalsRowShown="0" headerRowDxfId="94" dataDxfId="93">
  <autoFilter ref="C8:D330" xr:uid="{00000000-0009-0000-0100-000001000000}"/>
  <sortState xmlns:xlrd2="http://schemas.microsoft.com/office/spreadsheetml/2017/richdata2" ref="C9:D330">
    <sortCondition ref="C8:C330"/>
  </sortState>
  <tableColumns count="2">
    <tableColumn id="1" xr3:uid="{D9CC92CF-FE6F-476B-A729-9C787243BFF0}" name="Equipo" dataDxfId="92"/>
    <tableColumn id="2" xr3:uid="{4F9ED7FA-38C0-44C9-8575-CE0FC131C184}" name="Vida útil estimada" dataDxfId="9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BE3163"/>
  <sheetViews>
    <sheetView tabSelected="1" zoomScale="80" zoomScaleNormal="80" workbookViewId="0">
      <selection activeCell="E16" sqref="E16"/>
    </sheetView>
  </sheetViews>
  <sheetFormatPr baseColWidth="10" defaultRowHeight="12.75" x14ac:dyDescent="0.2"/>
  <cols>
    <col min="1" max="1" width="39.5703125" style="2" customWidth="1"/>
    <col min="2" max="2" width="20.140625" style="2" customWidth="1"/>
    <col min="3" max="3" width="24.140625" style="2" customWidth="1"/>
    <col min="4" max="4" width="20.7109375" style="2" customWidth="1"/>
    <col min="5" max="5" width="42.5703125" style="2" customWidth="1"/>
    <col min="6" max="6" width="19.5703125" style="2" customWidth="1"/>
    <col min="7" max="7" width="13.5703125" style="39" customWidth="1"/>
    <col min="8" max="8" width="22.42578125" style="60" customWidth="1"/>
    <col min="9" max="9" width="15.7109375" style="60" customWidth="1"/>
    <col min="10" max="10" width="11.42578125" style="10" customWidth="1"/>
    <col min="11" max="11" width="7" style="10" customWidth="1"/>
    <col min="12" max="12" width="9.5703125" style="10" customWidth="1"/>
    <col min="13" max="13" width="11" style="2" customWidth="1"/>
    <col min="14" max="14" width="12" style="10" customWidth="1"/>
    <col min="15" max="15" width="10.140625" style="2" customWidth="1"/>
    <col min="16" max="16" width="8.42578125" style="2" customWidth="1"/>
    <col min="17" max="17" width="13.140625" style="10" customWidth="1"/>
    <col min="18" max="18" width="11.7109375" style="10" customWidth="1"/>
    <col min="19" max="19" width="17" style="12" customWidth="1"/>
    <col min="20" max="20" width="14.7109375" style="2" customWidth="1"/>
    <col min="21" max="21" width="21.42578125" style="2" customWidth="1"/>
    <col min="22" max="22" width="17.5703125" style="2" customWidth="1"/>
    <col min="23" max="23" width="14.140625" style="74" customWidth="1"/>
    <col min="24" max="24" width="10.140625" style="10" customWidth="1"/>
    <col min="25" max="25" width="6.28515625" style="12" customWidth="1"/>
    <col min="26" max="26" width="6.140625" style="12" customWidth="1"/>
    <col min="27" max="27" width="7.28515625" style="12" customWidth="1"/>
    <col min="28" max="29" width="6.7109375" style="12" customWidth="1"/>
    <col min="30" max="30" width="5.85546875" style="12" customWidth="1"/>
    <col min="31" max="31" width="6.28515625" style="12" customWidth="1"/>
    <col min="32" max="32" width="6.85546875" style="12" customWidth="1"/>
    <col min="33" max="33" width="6" style="12" customWidth="1"/>
    <col min="34" max="35" width="6.140625" style="12" customWidth="1"/>
    <col min="36" max="36" width="5.42578125" style="12" customWidth="1"/>
    <col min="37" max="38" width="7.5703125" style="65" customWidth="1"/>
    <col min="39" max="39" width="7" style="65" customWidth="1"/>
    <col min="40" max="41" width="7.42578125" style="65" customWidth="1"/>
    <col min="42" max="42" width="8.140625" style="65" customWidth="1"/>
    <col min="43" max="43" width="7" style="65" customWidth="1"/>
    <col min="44" max="44" width="5.5703125" style="65" customWidth="1"/>
    <col min="45" max="45" width="5.85546875" style="65" customWidth="1"/>
    <col min="46" max="46" width="7.85546875" style="65" customWidth="1"/>
    <col min="47" max="47" width="7.28515625" style="65" customWidth="1"/>
    <col min="48" max="48" width="7.140625" style="65" customWidth="1"/>
    <col min="49" max="49" width="12" style="10" customWidth="1"/>
    <col min="50" max="50" width="14.28515625" style="10" bestFit="1" customWidth="1"/>
    <col min="51" max="51" width="21.5703125" style="10" bestFit="1" customWidth="1"/>
    <col min="52" max="54" width="11.42578125" style="10"/>
    <col min="55" max="55" width="11.42578125" style="146"/>
    <col min="56" max="16384" width="11.42578125" style="2"/>
  </cols>
  <sheetData>
    <row r="1" spans="1:57" x14ac:dyDescent="0.2">
      <c r="X1" s="2"/>
      <c r="Y1" s="10" t="s">
        <v>33</v>
      </c>
      <c r="Z1" s="179" t="s">
        <v>34</v>
      </c>
      <c r="AA1" s="179"/>
      <c r="AB1" s="2"/>
      <c r="AC1" s="2"/>
      <c r="AD1" s="2"/>
      <c r="AE1" s="2"/>
      <c r="AF1" s="2"/>
      <c r="AG1" s="2"/>
      <c r="AH1" s="2"/>
      <c r="AI1" s="2"/>
      <c r="AJ1" s="2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2"/>
      <c r="AX1" s="2"/>
      <c r="AY1" s="2"/>
      <c r="AZ1" s="2"/>
      <c r="BA1" s="2"/>
      <c r="BB1" s="2"/>
      <c r="BC1" s="2"/>
    </row>
    <row r="2" spans="1:57" ht="13.5" customHeight="1" x14ac:dyDescent="0.2">
      <c r="J2" s="23"/>
      <c r="X2" s="2"/>
      <c r="Y2" s="14" t="s">
        <v>35</v>
      </c>
      <c r="Z2" s="179" t="s">
        <v>36</v>
      </c>
      <c r="AA2" s="179"/>
      <c r="AB2" s="2"/>
      <c r="AC2" s="2"/>
      <c r="AD2" s="2"/>
      <c r="AE2" s="2"/>
      <c r="AF2" s="2"/>
      <c r="AG2" s="2"/>
      <c r="AH2" s="11" t="s">
        <v>35</v>
      </c>
      <c r="AI2" s="2"/>
      <c r="AJ2" s="2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2"/>
      <c r="AX2" s="2"/>
      <c r="AY2" s="2"/>
      <c r="AZ2" s="2"/>
      <c r="BA2" s="2"/>
      <c r="BB2" s="2"/>
      <c r="BC2" s="2"/>
    </row>
    <row r="3" spans="1:57" ht="13.5" customHeight="1" x14ac:dyDescent="0.2">
      <c r="A3" s="13" t="s">
        <v>0</v>
      </c>
      <c r="B3" s="175" t="s">
        <v>131</v>
      </c>
      <c r="C3" s="176"/>
      <c r="D3" s="176"/>
      <c r="E3" s="177"/>
      <c r="M3" s="10"/>
      <c r="X3" s="2"/>
      <c r="Y3" s="14" t="s">
        <v>38</v>
      </c>
      <c r="Z3" s="179" t="s">
        <v>39</v>
      </c>
      <c r="AA3" s="179"/>
      <c r="AB3" s="2"/>
      <c r="AC3" s="2"/>
      <c r="AD3" s="2"/>
      <c r="AE3" s="2"/>
      <c r="AF3" s="2"/>
      <c r="AG3" s="2"/>
      <c r="AI3" s="2"/>
      <c r="AJ3" s="2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2"/>
      <c r="AX3" s="2"/>
      <c r="AY3" s="2"/>
      <c r="AZ3" s="2"/>
      <c r="BA3" s="2"/>
      <c r="BB3" s="2"/>
      <c r="BC3" s="2"/>
      <c r="BE3" s="146"/>
    </row>
    <row r="4" spans="1:57" ht="13.5" customHeight="1" x14ac:dyDescent="0.2">
      <c r="A4" s="18"/>
      <c r="B4" s="15"/>
      <c r="C4" s="15"/>
      <c r="D4" s="15"/>
      <c r="E4" s="15"/>
      <c r="K4" s="152"/>
      <c r="L4" s="152"/>
      <c r="M4" s="23"/>
      <c r="X4" s="2"/>
      <c r="Y4" s="33"/>
      <c r="Z4" s="10"/>
      <c r="AA4" s="2"/>
      <c r="AB4" s="2"/>
      <c r="AC4" s="2"/>
      <c r="AD4" s="11" t="s">
        <v>35</v>
      </c>
      <c r="AE4" s="2"/>
      <c r="AF4" s="2"/>
      <c r="AG4" s="2"/>
      <c r="AH4" s="2"/>
      <c r="AI4" s="2"/>
      <c r="AJ4" s="2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2"/>
      <c r="AX4" s="2"/>
      <c r="AY4" s="2"/>
      <c r="AZ4" s="2"/>
      <c r="BA4" s="2"/>
      <c r="BB4" s="2"/>
      <c r="BC4" s="2"/>
    </row>
    <row r="5" spans="1:57" ht="13.5" customHeight="1" x14ac:dyDescent="0.2">
      <c r="A5" s="13" t="s">
        <v>1</v>
      </c>
      <c r="B5" s="175" t="s">
        <v>132</v>
      </c>
      <c r="C5" s="176"/>
      <c r="D5" s="176"/>
      <c r="E5" s="177"/>
      <c r="X5" s="2"/>
      <c r="Y5" s="33"/>
      <c r="Z5" s="10"/>
      <c r="AA5" s="2"/>
      <c r="AB5" s="2"/>
      <c r="AC5" s="2"/>
      <c r="AE5" s="2"/>
      <c r="AF5" s="2"/>
      <c r="AG5" s="2"/>
      <c r="AH5" s="2"/>
      <c r="AI5" s="2"/>
      <c r="AJ5" s="2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2"/>
      <c r="AX5" s="2"/>
      <c r="AY5" s="2"/>
      <c r="AZ5" s="2"/>
      <c r="BA5" s="2"/>
      <c r="BB5" s="2"/>
      <c r="BC5" s="2"/>
    </row>
    <row r="6" spans="1:57" ht="13.5" customHeight="1" x14ac:dyDescent="0.2">
      <c r="A6" s="18"/>
      <c r="B6" s="15"/>
      <c r="C6" s="15"/>
      <c r="D6" s="15"/>
      <c r="E6" s="15"/>
      <c r="X6" s="2"/>
      <c r="Y6" s="33"/>
      <c r="Z6" s="10"/>
      <c r="AA6" s="2"/>
      <c r="AB6" s="2"/>
      <c r="AC6" s="2"/>
      <c r="AD6" s="2"/>
      <c r="AE6" s="2"/>
      <c r="AF6" s="2"/>
      <c r="AG6" s="2"/>
      <c r="AH6" s="2"/>
      <c r="AI6" s="2"/>
      <c r="AJ6" s="2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2"/>
      <c r="AX6" s="2"/>
      <c r="AY6" s="2"/>
      <c r="AZ6" s="2"/>
      <c r="BA6" s="2"/>
      <c r="BB6" s="2"/>
      <c r="BC6" s="2"/>
    </row>
    <row r="7" spans="1:57" ht="13.5" customHeight="1" x14ac:dyDescent="0.2">
      <c r="A7" s="13" t="s">
        <v>2</v>
      </c>
      <c r="B7" s="175" t="s">
        <v>133</v>
      </c>
      <c r="C7" s="176"/>
      <c r="D7" s="176"/>
      <c r="E7" s="177"/>
      <c r="X7" s="30" t="s">
        <v>122</v>
      </c>
      <c r="Y7" s="33"/>
      <c r="Z7" s="10"/>
      <c r="AA7" s="2"/>
      <c r="AB7" s="2"/>
      <c r="AC7" s="2"/>
      <c r="AD7" s="2"/>
      <c r="AE7" s="2"/>
      <c r="AF7" s="2"/>
      <c r="AG7" s="2"/>
      <c r="AH7" s="2"/>
      <c r="AI7" s="2"/>
      <c r="AJ7" s="2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2"/>
      <c r="AX7" s="2"/>
      <c r="AY7" s="2"/>
      <c r="AZ7" s="2"/>
      <c r="BA7" s="2"/>
      <c r="BB7" s="2"/>
      <c r="BC7" s="2"/>
    </row>
    <row r="8" spans="1:57" ht="13.5" customHeight="1" x14ac:dyDescent="0.2">
      <c r="A8" s="18"/>
      <c r="X8" s="30" t="s">
        <v>71</v>
      </c>
      <c r="Y8" s="32" t="str">
        <f>+'TABLA CÁLCULO'!B24</f>
        <v/>
      </c>
      <c r="Z8" s="32" t="str">
        <f>+'TABLA CÁLCULO'!C24</f>
        <v/>
      </c>
      <c r="AA8" s="32" t="str">
        <f>+'TABLA CÁLCULO'!D24</f>
        <v/>
      </c>
      <c r="AB8" s="32" t="str">
        <f>+'TABLA CÁLCULO'!E24</f>
        <v/>
      </c>
      <c r="AC8" s="32" t="str">
        <f>+'TABLA CÁLCULO'!F24</f>
        <v/>
      </c>
      <c r="AD8" s="32" t="str">
        <f>+'TABLA CÁLCULO'!G24</f>
        <v/>
      </c>
      <c r="AE8" s="32" t="str">
        <f>+'TABLA CÁLCULO'!H24</f>
        <v/>
      </c>
      <c r="AF8" s="32" t="str">
        <f>+'TABLA CÁLCULO'!I24</f>
        <v/>
      </c>
      <c r="AG8" s="32" t="str">
        <f>+'TABLA CÁLCULO'!J24</f>
        <v/>
      </c>
      <c r="AH8" s="32" t="str">
        <f>+'TABLA CÁLCULO'!K24</f>
        <v/>
      </c>
      <c r="AI8" s="32" t="str">
        <f>+'TABLA CÁLCULO'!L24</f>
        <v/>
      </c>
      <c r="AJ8" s="32" t="str">
        <f>+'TABLA CÁLCULO'!M24</f>
        <v/>
      </c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2"/>
      <c r="AX8" s="2"/>
      <c r="AY8" s="2"/>
      <c r="AZ8" s="2"/>
      <c r="BA8" s="2"/>
      <c r="BB8" s="2"/>
      <c r="BC8" s="2"/>
    </row>
    <row r="9" spans="1:57" ht="13.5" customHeight="1" x14ac:dyDescent="0.2">
      <c r="A9" s="13" t="s">
        <v>3</v>
      </c>
      <c r="B9" s="31">
        <v>2026</v>
      </c>
      <c r="X9" s="13" t="s">
        <v>72</v>
      </c>
      <c r="Y9" s="29" t="str">
        <f>+'TABLA CÁLCULO'!B25</f>
        <v/>
      </c>
      <c r="Z9" s="29" t="str">
        <f>+'TABLA CÁLCULO'!C25</f>
        <v/>
      </c>
      <c r="AA9" s="29" t="str">
        <f>+'TABLA CÁLCULO'!D25</f>
        <v/>
      </c>
      <c r="AB9" s="29" t="str">
        <f>+'TABLA CÁLCULO'!E25</f>
        <v/>
      </c>
      <c r="AC9" s="29" t="str">
        <f>+'TABLA CÁLCULO'!F25</f>
        <v/>
      </c>
      <c r="AD9" s="29" t="str">
        <f>+'TABLA CÁLCULO'!G25</f>
        <v/>
      </c>
      <c r="AE9" s="29" t="str">
        <f>+'TABLA CÁLCULO'!H25</f>
        <v/>
      </c>
      <c r="AF9" s="29" t="str">
        <f>+'TABLA CÁLCULO'!I25</f>
        <v/>
      </c>
      <c r="AG9" s="29" t="str">
        <f>+'TABLA CÁLCULO'!J25</f>
        <v/>
      </c>
      <c r="AH9" s="29" t="str">
        <f>+'TABLA CÁLCULO'!K25</f>
        <v/>
      </c>
      <c r="AI9" s="29" t="str">
        <f>+'TABLA CÁLCULO'!L25</f>
        <v/>
      </c>
      <c r="AJ9" s="29" t="str">
        <f>+'TABLA CÁLCULO'!M25</f>
        <v/>
      </c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2"/>
      <c r="AX9" s="2"/>
      <c r="AY9" s="2"/>
      <c r="AZ9" s="2"/>
      <c r="BA9" s="2"/>
      <c r="BB9" s="2"/>
      <c r="BC9" s="2"/>
    </row>
    <row r="10" spans="1:57" ht="13.5" customHeight="1" x14ac:dyDescent="0.2">
      <c r="A10" s="18"/>
      <c r="B10" s="12"/>
      <c r="C10" s="2">
        <f ca="1">UPPER(B:E)</f>
        <v>0</v>
      </c>
      <c r="X10" s="13" t="s">
        <v>73</v>
      </c>
      <c r="Y10" s="29" t="str">
        <f>+'TABLA CÁLCULO'!B26</f>
        <v/>
      </c>
      <c r="Z10" s="29" t="str">
        <f>+'TABLA CÁLCULO'!C26</f>
        <v/>
      </c>
      <c r="AA10" s="29" t="str">
        <f>+'TABLA CÁLCULO'!D26</f>
        <v/>
      </c>
      <c r="AB10" s="29" t="str">
        <f>+'TABLA CÁLCULO'!E26</f>
        <v/>
      </c>
      <c r="AC10" s="29" t="str">
        <f>+'TABLA CÁLCULO'!F26</f>
        <v/>
      </c>
      <c r="AD10" s="29" t="str">
        <f>+'TABLA CÁLCULO'!G26</f>
        <v/>
      </c>
      <c r="AE10" s="29" t="str">
        <f>+'TABLA CÁLCULO'!H26</f>
        <v/>
      </c>
      <c r="AF10" s="29" t="str">
        <f>+'TABLA CÁLCULO'!I26</f>
        <v/>
      </c>
      <c r="AG10" s="29" t="str">
        <f>+'TABLA CÁLCULO'!J26</f>
        <v/>
      </c>
      <c r="AH10" s="29" t="str">
        <f>+'TABLA CÁLCULO'!K26</f>
        <v/>
      </c>
      <c r="AI10" s="29" t="str">
        <f>+'TABLA CÁLCULO'!L26</f>
        <v/>
      </c>
      <c r="AJ10" s="29" t="str">
        <f>+'TABLA CÁLCULO'!M26</f>
        <v/>
      </c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Y10" s="2"/>
      <c r="AZ10" s="2"/>
      <c r="BA10" s="2"/>
      <c r="BB10" s="2"/>
      <c r="BC10" s="2"/>
    </row>
    <row r="11" spans="1:57" ht="13.5" customHeight="1" x14ac:dyDescent="0.2">
      <c r="A11" s="13" t="s">
        <v>48</v>
      </c>
      <c r="B11" s="40">
        <v>2160000000</v>
      </c>
      <c r="D11" s="13" t="s">
        <v>50</v>
      </c>
      <c r="E11" s="40"/>
      <c r="X11" s="13" t="s">
        <v>74</v>
      </c>
      <c r="Y11" s="29" t="str">
        <f>+'TABLA CÁLCULO'!B27</f>
        <v/>
      </c>
      <c r="Z11" s="29" t="str">
        <f>+'TABLA CÁLCULO'!C27</f>
        <v/>
      </c>
      <c r="AA11" s="29" t="str">
        <f>+'TABLA CÁLCULO'!D27</f>
        <v/>
      </c>
      <c r="AB11" s="29" t="str">
        <f>+'TABLA CÁLCULO'!E27</f>
        <v/>
      </c>
      <c r="AC11" s="29" t="str">
        <f>+'TABLA CÁLCULO'!F27</f>
        <v/>
      </c>
      <c r="AD11" s="29" t="str">
        <f>+'TABLA CÁLCULO'!G27</f>
        <v/>
      </c>
      <c r="AE11" s="29" t="str">
        <f>+'TABLA CÁLCULO'!H27</f>
        <v/>
      </c>
      <c r="AF11" s="29" t="str">
        <f>+'TABLA CÁLCULO'!I27</f>
        <v/>
      </c>
      <c r="AG11" s="29" t="str">
        <f>+'TABLA CÁLCULO'!J27</f>
        <v/>
      </c>
      <c r="AH11" s="29" t="str">
        <f>+'TABLA CÁLCULO'!K27</f>
        <v/>
      </c>
      <c r="AI11" s="29" t="str">
        <f>+'TABLA CÁLCULO'!L27</f>
        <v/>
      </c>
      <c r="AJ11" s="29" t="str">
        <f>+'TABLA CÁLCULO'!M27</f>
        <v/>
      </c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Y11" s="2"/>
      <c r="AZ11" s="2"/>
      <c r="BA11" s="2"/>
      <c r="BB11" s="2"/>
      <c r="BC11" s="2"/>
    </row>
    <row r="12" spans="1:57" ht="13.5" customHeight="1" x14ac:dyDescent="0.2">
      <c r="A12" s="18"/>
      <c r="B12" s="12"/>
      <c r="D12" s="16"/>
      <c r="E12" s="12"/>
      <c r="Y12" s="33"/>
      <c r="Z12" s="10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BC12" s="2"/>
    </row>
    <row r="13" spans="1:57" ht="13.5" customHeight="1" x14ac:dyDescent="0.2">
      <c r="A13" s="13" t="s">
        <v>49</v>
      </c>
      <c r="B13" s="40">
        <v>960000000</v>
      </c>
      <c r="D13" s="13" t="s">
        <v>51</v>
      </c>
      <c r="E13" s="40"/>
      <c r="Q13" s="35" t="s">
        <v>89</v>
      </c>
      <c r="T13" s="28" t="s">
        <v>123</v>
      </c>
      <c r="Y13" s="33"/>
      <c r="Z13" s="10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BC13" s="2"/>
    </row>
    <row r="14" spans="1:57" ht="15.75" customHeight="1" x14ac:dyDescent="0.2">
      <c r="Y14" s="180" t="s">
        <v>32</v>
      </c>
      <c r="Z14" s="181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78" t="s">
        <v>2685</v>
      </c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BC14" s="2"/>
    </row>
    <row r="15" spans="1:57" s="3" customFormat="1" ht="81" customHeight="1" x14ac:dyDescent="0.2">
      <c r="A15" s="7" t="s">
        <v>4</v>
      </c>
      <c r="B15" s="7" t="s">
        <v>5</v>
      </c>
      <c r="C15" s="7" t="s">
        <v>6</v>
      </c>
      <c r="D15" s="7" t="s">
        <v>7</v>
      </c>
      <c r="E15" s="7" t="s">
        <v>8</v>
      </c>
      <c r="F15" s="7" t="s">
        <v>9</v>
      </c>
      <c r="G15" s="7" t="s">
        <v>10</v>
      </c>
      <c r="H15" s="61" t="s">
        <v>11</v>
      </c>
      <c r="I15" s="61" t="s">
        <v>12</v>
      </c>
      <c r="J15" s="7" t="s">
        <v>13</v>
      </c>
      <c r="K15" s="7" t="s">
        <v>14</v>
      </c>
      <c r="L15" s="7" t="s">
        <v>15</v>
      </c>
      <c r="M15" s="7" t="s">
        <v>16</v>
      </c>
      <c r="N15" s="7" t="s">
        <v>128</v>
      </c>
      <c r="O15" s="7" t="s">
        <v>53</v>
      </c>
      <c r="P15" s="7" t="s">
        <v>3933</v>
      </c>
      <c r="Q15" s="7" t="s">
        <v>40</v>
      </c>
      <c r="R15" s="7" t="s">
        <v>17</v>
      </c>
      <c r="S15" s="7" t="s">
        <v>98</v>
      </c>
      <c r="T15" s="7" t="s">
        <v>129</v>
      </c>
      <c r="U15" s="7" t="s">
        <v>31</v>
      </c>
      <c r="V15" s="7" t="s">
        <v>130</v>
      </c>
      <c r="W15" s="46" t="s">
        <v>45</v>
      </c>
      <c r="X15" s="7" t="s">
        <v>18</v>
      </c>
      <c r="Y15" s="8" t="s">
        <v>19</v>
      </c>
      <c r="Z15" s="8" t="s">
        <v>20</v>
      </c>
      <c r="AA15" s="8" t="s">
        <v>21</v>
      </c>
      <c r="AB15" s="8" t="s">
        <v>22</v>
      </c>
      <c r="AC15" s="8" t="s">
        <v>23</v>
      </c>
      <c r="AD15" s="8" t="s">
        <v>24</v>
      </c>
      <c r="AE15" s="8" t="s">
        <v>25</v>
      </c>
      <c r="AF15" s="8" t="s">
        <v>26</v>
      </c>
      <c r="AG15" s="8" t="s">
        <v>27</v>
      </c>
      <c r="AH15" s="8" t="s">
        <v>28</v>
      </c>
      <c r="AI15" s="8" t="s">
        <v>29</v>
      </c>
      <c r="AJ15" s="8" t="s">
        <v>30</v>
      </c>
      <c r="AK15" s="64" t="s">
        <v>19</v>
      </c>
      <c r="AL15" s="64" t="s">
        <v>20</v>
      </c>
      <c r="AM15" s="64" t="s">
        <v>21</v>
      </c>
      <c r="AN15" s="64" t="s">
        <v>22</v>
      </c>
      <c r="AO15" s="64" t="s">
        <v>23</v>
      </c>
      <c r="AP15" s="64" t="s">
        <v>24</v>
      </c>
      <c r="AQ15" s="64" t="s">
        <v>25</v>
      </c>
      <c r="AR15" s="64" t="s">
        <v>26</v>
      </c>
      <c r="AS15" s="64" t="s">
        <v>27</v>
      </c>
      <c r="AT15" s="64" t="s">
        <v>28</v>
      </c>
      <c r="AU15" s="64" t="s">
        <v>29</v>
      </c>
      <c r="AV15" s="64" t="s">
        <v>30</v>
      </c>
      <c r="BE15" s="139"/>
    </row>
    <row r="16" spans="1:57" x14ac:dyDescent="0.2">
      <c r="A16" s="4" t="s">
        <v>2708</v>
      </c>
      <c r="B16" s="4" t="s">
        <v>2694</v>
      </c>
      <c r="C16" s="4" t="s">
        <v>2734</v>
      </c>
      <c r="D16" s="4" t="s">
        <v>2740</v>
      </c>
      <c r="E16" s="4" t="s">
        <v>2400</v>
      </c>
      <c r="F16" s="4" t="s">
        <v>2401</v>
      </c>
      <c r="G16" s="41" t="s">
        <v>2402</v>
      </c>
      <c r="H16" s="59" t="s">
        <v>136</v>
      </c>
      <c r="I16" s="59">
        <v>500000010669</v>
      </c>
      <c r="J16" s="5">
        <v>2021</v>
      </c>
      <c r="K16" s="5">
        <v>5</v>
      </c>
      <c r="L16" s="9">
        <f t="shared" ref="L16:L67" si="0">IF(AND(J16=0,K16=0),"",K16-($B$9-J16))</f>
        <v>0</v>
      </c>
      <c r="M16" s="6" t="s">
        <v>90</v>
      </c>
      <c r="N16" s="9" t="s">
        <v>94</v>
      </c>
      <c r="O16" s="6" t="s">
        <v>37</v>
      </c>
      <c r="P16" s="9" t="s">
        <v>42</v>
      </c>
      <c r="Q16" s="5" t="s">
        <v>37</v>
      </c>
      <c r="R16" s="9" t="s">
        <v>42</v>
      </c>
      <c r="S16" s="11" t="s">
        <v>136</v>
      </c>
      <c r="T16" s="6" t="s">
        <v>43</v>
      </c>
      <c r="U16" s="4" t="s">
        <v>2403</v>
      </c>
      <c r="V16" s="4" t="s">
        <v>136</v>
      </c>
      <c r="W16" s="75">
        <v>0</v>
      </c>
      <c r="X16" s="9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BC16" s="2"/>
    </row>
    <row r="17" spans="1:55" x14ac:dyDescent="0.2">
      <c r="A17" s="4" t="s">
        <v>2711</v>
      </c>
      <c r="B17" s="4" t="s">
        <v>2691</v>
      </c>
      <c r="C17" s="4" t="s">
        <v>2738</v>
      </c>
      <c r="D17" s="4" t="s">
        <v>2742</v>
      </c>
      <c r="E17" s="4" t="s">
        <v>1808</v>
      </c>
      <c r="F17" s="4" t="s">
        <v>1995</v>
      </c>
      <c r="G17" s="41" t="s">
        <v>1996</v>
      </c>
      <c r="H17" s="59" t="s">
        <v>1997</v>
      </c>
      <c r="I17" s="59">
        <v>500000010342</v>
      </c>
      <c r="J17" s="5">
        <v>2020</v>
      </c>
      <c r="K17" s="5">
        <v>8</v>
      </c>
      <c r="L17" s="9">
        <f t="shared" si="0"/>
        <v>2</v>
      </c>
      <c r="M17" s="6" t="s">
        <v>90</v>
      </c>
      <c r="N17" s="9" t="s">
        <v>94</v>
      </c>
      <c r="O17" s="6" t="s">
        <v>201</v>
      </c>
      <c r="P17" s="9" t="s">
        <v>42</v>
      </c>
      <c r="Q17" s="5" t="s">
        <v>37</v>
      </c>
      <c r="R17" s="9" t="s">
        <v>41</v>
      </c>
      <c r="S17" s="11">
        <v>2023</v>
      </c>
      <c r="T17" s="6" t="s">
        <v>126</v>
      </c>
      <c r="U17" s="4" t="s">
        <v>1618</v>
      </c>
      <c r="V17" s="4" t="s">
        <v>4063</v>
      </c>
      <c r="W17" s="75">
        <v>130904.36842105263</v>
      </c>
      <c r="X17" s="9">
        <v>2</v>
      </c>
      <c r="Y17" s="11"/>
      <c r="Z17" s="11"/>
      <c r="AA17" s="11"/>
      <c r="AB17" s="11"/>
      <c r="AC17" s="11" t="s">
        <v>33</v>
      </c>
      <c r="AD17" s="11"/>
      <c r="AE17" s="11"/>
      <c r="AF17" s="11"/>
      <c r="AG17" s="11"/>
      <c r="AH17" s="11"/>
      <c r="AI17" s="11" t="s">
        <v>33</v>
      </c>
      <c r="AJ17" s="11"/>
      <c r="AK17" s="143"/>
      <c r="AL17" s="143"/>
      <c r="AM17" s="143"/>
      <c r="AN17" s="143"/>
      <c r="AO17" s="153" t="s">
        <v>165</v>
      </c>
      <c r="AP17" s="143"/>
      <c r="AQ17" s="143"/>
      <c r="AR17" s="143"/>
      <c r="AS17" s="143"/>
      <c r="AT17" s="143"/>
      <c r="AU17" s="153" t="s">
        <v>165</v>
      </c>
      <c r="AV17" s="143"/>
      <c r="BC17" s="2"/>
    </row>
    <row r="18" spans="1:55" x14ac:dyDescent="0.2">
      <c r="A18" s="4" t="s">
        <v>2711</v>
      </c>
      <c r="B18" s="4" t="s">
        <v>2691</v>
      </c>
      <c r="C18" s="4" t="s">
        <v>2738</v>
      </c>
      <c r="D18" s="4" t="s">
        <v>2742</v>
      </c>
      <c r="E18" s="4" t="s">
        <v>1808</v>
      </c>
      <c r="F18" s="4" t="s">
        <v>1995</v>
      </c>
      <c r="G18" s="41" t="s">
        <v>1996</v>
      </c>
      <c r="H18" s="59" t="s">
        <v>1998</v>
      </c>
      <c r="I18" s="59">
        <v>500000010343</v>
      </c>
      <c r="J18" s="5">
        <v>2020</v>
      </c>
      <c r="K18" s="5">
        <v>8</v>
      </c>
      <c r="L18" s="9">
        <f t="shared" si="0"/>
        <v>2</v>
      </c>
      <c r="M18" s="6" t="s">
        <v>90</v>
      </c>
      <c r="N18" s="9" t="s">
        <v>94</v>
      </c>
      <c r="O18" s="6" t="s">
        <v>201</v>
      </c>
      <c r="P18" s="9" t="s">
        <v>42</v>
      </c>
      <c r="Q18" s="5" t="s">
        <v>37</v>
      </c>
      <c r="R18" s="9" t="s">
        <v>41</v>
      </c>
      <c r="S18" s="11">
        <v>2023</v>
      </c>
      <c r="T18" s="6" t="s">
        <v>126</v>
      </c>
      <c r="U18" s="4" t="s">
        <v>1618</v>
      </c>
      <c r="V18" s="4" t="s">
        <v>4063</v>
      </c>
      <c r="W18" s="75">
        <v>130904.36842105263</v>
      </c>
      <c r="X18" s="9">
        <v>2</v>
      </c>
      <c r="Y18" s="11"/>
      <c r="Z18" s="11"/>
      <c r="AA18" s="11"/>
      <c r="AB18" s="11"/>
      <c r="AC18" s="11" t="s">
        <v>33</v>
      </c>
      <c r="AD18" s="11"/>
      <c r="AE18" s="11"/>
      <c r="AF18" s="11"/>
      <c r="AG18" s="11"/>
      <c r="AH18" s="11"/>
      <c r="AI18" s="11" t="s">
        <v>33</v>
      </c>
      <c r="AJ18" s="11"/>
      <c r="AK18" s="143"/>
      <c r="AL18" s="143"/>
      <c r="AM18" s="143"/>
      <c r="AN18" s="143"/>
      <c r="AO18" s="153" t="s">
        <v>165</v>
      </c>
      <c r="AP18" s="143"/>
      <c r="AQ18" s="143"/>
      <c r="AR18" s="143"/>
      <c r="AS18" s="143"/>
      <c r="AT18" s="143"/>
      <c r="AU18" s="153" t="s">
        <v>165</v>
      </c>
      <c r="AV18" s="143"/>
      <c r="BC18" s="2"/>
    </row>
    <row r="19" spans="1:55" x14ac:dyDescent="0.2">
      <c r="A19" s="4" t="s">
        <v>2711</v>
      </c>
      <c r="B19" s="4" t="s">
        <v>2691</v>
      </c>
      <c r="C19" s="4" t="s">
        <v>2738</v>
      </c>
      <c r="D19" s="4" t="s">
        <v>2742</v>
      </c>
      <c r="E19" s="4" t="s">
        <v>1808</v>
      </c>
      <c r="F19" s="4" t="s">
        <v>1995</v>
      </c>
      <c r="G19" s="41" t="s">
        <v>1996</v>
      </c>
      <c r="H19" s="59" t="s">
        <v>1999</v>
      </c>
      <c r="I19" s="59">
        <v>500000010344</v>
      </c>
      <c r="J19" s="5">
        <v>2020</v>
      </c>
      <c r="K19" s="5">
        <v>8</v>
      </c>
      <c r="L19" s="9">
        <f t="shared" si="0"/>
        <v>2</v>
      </c>
      <c r="M19" s="6" t="s">
        <v>90</v>
      </c>
      <c r="N19" s="9" t="s">
        <v>94</v>
      </c>
      <c r="O19" s="6" t="s">
        <v>201</v>
      </c>
      <c r="P19" s="9" t="s">
        <v>42</v>
      </c>
      <c r="Q19" s="5" t="s">
        <v>37</v>
      </c>
      <c r="R19" s="9" t="s">
        <v>41</v>
      </c>
      <c r="S19" s="11">
        <v>2023</v>
      </c>
      <c r="T19" s="6" t="s">
        <v>126</v>
      </c>
      <c r="U19" s="4" t="s">
        <v>1618</v>
      </c>
      <c r="V19" s="4" t="s">
        <v>4063</v>
      </c>
      <c r="W19" s="75">
        <v>130904.36842105263</v>
      </c>
      <c r="X19" s="9">
        <v>2</v>
      </c>
      <c r="Y19" s="11"/>
      <c r="Z19" s="11"/>
      <c r="AA19" s="11"/>
      <c r="AB19" s="11"/>
      <c r="AC19" s="11" t="s">
        <v>33</v>
      </c>
      <c r="AD19" s="11"/>
      <c r="AE19" s="11"/>
      <c r="AF19" s="11"/>
      <c r="AG19" s="11"/>
      <c r="AH19" s="11"/>
      <c r="AI19" s="11" t="s">
        <v>33</v>
      </c>
      <c r="AJ19" s="11"/>
      <c r="AK19" s="143"/>
      <c r="AL19" s="143"/>
      <c r="AM19" s="143"/>
      <c r="AN19" s="143"/>
      <c r="AO19" s="153" t="s">
        <v>165</v>
      </c>
      <c r="AP19" s="143"/>
      <c r="AQ19" s="143"/>
      <c r="AR19" s="143"/>
      <c r="AS19" s="143"/>
      <c r="AT19" s="143"/>
      <c r="AU19" s="153" t="s">
        <v>165</v>
      </c>
      <c r="AV19" s="143"/>
      <c r="BC19" s="2"/>
    </row>
    <row r="20" spans="1:55" ht="12.75" customHeight="1" x14ac:dyDescent="0.2">
      <c r="A20" s="4" t="s">
        <v>2701</v>
      </c>
      <c r="B20" s="4" t="s">
        <v>2689</v>
      </c>
      <c r="C20" s="4" t="s">
        <v>2738</v>
      </c>
      <c r="D20" s="4" t="s">
        <v>2742</v>
      </c>
      <c r="E20" s="4" t="s">
        <v>1808</v>
      </c>
      <c r="F20" s="4" t="s">
        <v>1995</v>
      </c>
      <c r="G20" s="41" t="s">
        <v>1996</v>
      </c>
      <c r="H20" s="59" t="s">
        <v>2000</v>
      </c>
      <c r="I20" s="59">
        <v>500000010345</v>
      </c>
      <c r="J20" s="5">
        <v>2020</v>
      </c>
      <c r="K20" s="5">
        <v>8</v>
      </c>
      <c r="L20" s="9">
        <f t="shared" si="0"/>
        <v>2</v>
      </c>
      <c r="M20" s="6" t="s">
        <v>90</v>
      </c>
      <c r="N20" s="9" t="s">
        <v>94</v>
      </c>
      <c r="O20" s="6" t="s">
        <v>201</v>
      </c>
      <c r="P20" s="9" t="s">
        <v>42</v>
      </c>
      <c r="Q20" s="5" t="s">
        <v>37</v>
      </c>
      <c r="R20" s="9" t="s">
        <v>41</v>
      </c>
      <c r="S20" s="11">
        <v>2023</v>
      </c>
      <c r="T20" s="6" t="s">
        <v>126</v>
      </c>
      <c r="U20" s="4" t="s">
        <v>1618</v>
      </c>
      <c r="V20" s="4" t="s">
        <v>4063</v>
      </c>
      <c r="W20" s="75">
        <v>130904.36842105263</v>
      </c>
      <c r="X20" s="9">
        <v>2</v>
      </c>
      <c r="Y20" s="11"/>
      <c r="Z20" s="11"/>
      <c r="AA20" s="11"/>
      <c r="AB20" s="11"/>
      <c r="AC20" s="11" t="s">
        <v>33</v>
      </c>
      <c r="AD20" s="11"/>
      <c r="AE20" s="11"/>
      <c r="AF20" s="11"/>
      <c r="AG20" s="11"/>
      <c r="AH20" s="11"/>
      <c r="AI20" s="11" t="s">
        <v>33</v>
      </c>
      <c r="AJ20" s="11"/>
      <c r="AK20" s="143"/>
      <c r="AL20" s="143"/>
      <c r="AM20" s="143"/>
      <c r="AN20" s="143"/>
      <c r="AO20" s="153" t="s">
        <v>165</v>
      </c>
      <c r="AP20" s="143"/>
      <c r="AQ20" s="143"/>
      <c r="AR20" s="143"/>
      <c r="AS20" s="143"/>
      <c r="AT20" s="143"/>
      <c r="AU20" s="153" t="s">
        <v>165</v>
      </c>
      <c r="AV20" s="143"/>
      <c r="BC20" s="2"/>
    </row>
    <row r="21" spans="1:55" ht="12.75" customHeight="1" x14ac:dyDescent="0.2">
      <c r="A21" s="4" t="s">
        <v>2701</v>
      </c>
      <c r="B21" s="4" t="s">
        <v>2689</v>
      </c>
      <c r="C21" s="4" t="s">
        <v>2738</v>
      </c>
      <c r="D21" s="4" t="s">
        <v>2742</v>
      </c>
      <c r="E21" s="4" t="s">
        <v>1808</v>
      </c>
      <c r="F21" s="4" t="s">
        <v>1995</v>
      </c>
      <c r="G21" s="41" t="s">
        <v>1996</v>
      </c>
      <c r="H21" s="59" t="s">
        <v>2084</v>
      </c>
      <c r="I21" s="59">
        <v>500000010391</v>
      </c>
      <c r="J21" s="5">
        <v>2020</v>
      </c>
      <c r="K21" s="5">
        <v>8</v>
      </c>
      <c r="L21" s="9">
        <f t="shared" si="0"/>
        <v>2</v>
      </c>
      <c r="M21" s="6" t="s">
        <v>90</v>
      </c>
      <c r="N21" s="9" t="s">
        <v>94</v>
      </c>
      <c r="O21" s="6" t="s">
        <v>201</v>
      </c>
      <c r="P21" s="9" t="s">
        <v>42</v>
      </c>
      <c r="Q21" s="5" t="s">
        <v>37</v>
      </c>
      <c r="R21" s="9" t="s">
        <v>41</v>
      </c>
      <c r="S21" s="11">
        <v>2023</v>
      </c>
      <c r="T21" s="6" t="s">
        <v>126</v>
      </c>
      <c r="U21" s="4" t="s">
        <v>1618</v>
      </c>
      <c r="V21" s="4" t="s">
        <v>4063</v>
      </c>
      <c r="W21" s="75">
        <v>130904.36842105263</v>
      </c>
      <c r="X21" s="9">
        <v>2</v>
      </c>
      <c r="Y21" s="11"/>
      <c r="Z21" s="11"/>
      <c r="AA21" s="11"/>
      <c r="AB21" s="11"/>
      <c r="AC21" s="11" t="s">
        <v>33</v>
      </c>
      <c r="AD21" s="11"/>
      <c r="AE21" s="11"/>
      <c r="AF21" s="11"/>
      <c r="AG21" s="11"/>
      <c r="AH21" s="11"/>
      <c r="AI21" s="11" t="s">
        <v>33</v>
      </c>
      <c r="AJ21" s="11"/>
      <c r="AK21" s="143"/>
      <c r="AL21" s="143"/>
      <c r="AM21" s="143"/>
      <c r="AN21" s="143"/>
      <c r="AO21" s="153" t="s">
        <v>165</v>
      </c>
      <c r="AP21" s="143"/>
      <c r="AQ21" s="143"/>
      <c r="AR21" s="143"/>
      <c r="AS21" s="143"/>
      <c r="AT21" s="143"/>
      <c r="AU21" s="153" t="s">
        <v>165</v>
      </c>
      <c r="AV21" s="143"/>
      <c r="BC21" s="2"/>
    </row>
    <row r="22" spans="1:55" x14ac:dyDescent="0.2">
      <c r="A22" s="4" t="s">
        <v>2701</v>
      </c>
      <c r="B22" s="4" t="s">
        <v>2689</v>
      </c>
      <c r="C22" s="4" t="s">
        <v>2738</v>
      </c>
      <c r="D22" s="4" t="s">
        <v>2742</v>
      </c>
      <c r="E22" s="4" t="s">
        <v>1808</v>
      </c>
      <c r="F22" s="4" t="s">
        <v>1995</v>
      </c>
      <c r="G22" s="41" t="s">
        <v>1996</v>
      </c>
      <c r="H22" s="59" t="s">
        <v>2085</v>
      </c>
      <c r="I22" s="59">
        <v>500000010390</v>
      </c>
      <c r="J22" s="5">
        <v>2020</v>
      </c>
      <c r="K22" s="5">
        <v>8</v>
      </c>
      <c r="L22" s="9">
        <f t="shared" si="0"/>
        <v>2</v>
      </c>
      <c r="M22" s="6" t="s">
        <v>90</v>
      </c>
      <c r="N22" s="9" t="s">
        <v>94</v>
      </c>
      <c r="O22" s="6" t="s">
        <v>201</v>
      </c>
      <c r="P22" s="9" t="s">
        <v>42</v>
      </c>
      <c r="Q22" s="5" t="s">
        <v>37</v>
      </c>
      <c r="R22" s="9" t="s">
        <v>41</v>
      </c>
      <c r="S22" s="11">
        <v>2023</v>
      </c>
      <c r="T22" s="6" t="s">
        <v>126</v>
      </c>
      <c r="U22" s="4" t="s">
        <v>1618</v>
      </c>
      <c r="V22" s="4" t="s">
        <v>4063</v>
      </c>
      <c r="W22" s="75">
        <v>130904.36842105263</v>
      </c>
      <c r="X22" s="9">
        <v>2</v>
      </c>
      <c r="Y22" s="11"/>
      <c r="Z22" s="11"/>
      <c r="AA22" s="11"/>
      <c r="AB22" s="11"/>
      <c r="AC22" s="11" t="s">
        <v>33</v>
      </c>
      <c r="AD22" s="11"/>
      <c r="AE22" s="11"/>
      <c r="AF22" s="11"/>
      <c r="AG22" s="11"/>
      <c r="AH22" s="11"/>
      <c r="AI22" s="11" t="s">
        <v>33</v>
      </c>
      <c r="AJ22" s="11"/>
      <c r="AK22" s="143"/>
      <c r="AL22" s="143"/>
      <c r="AM22" s="143"/>
      <c r="AN22" s="143"/>
      <c r="AO22" s="153" t="s">
        <v>165</v>
      </c>
      <c r="AP22" s="143"/>
      <c r="AQ22" s="143"/>
      <c r="AR22" s="143"/>
      <c r="AS22" s="143"/>
      <c r="AT22" s="143"/>
      <c r="AU22" s="153" t="s">
        <v>165</v>
      </c>
      <c r="AV22" s="143"/>
      <c r="BC22" s="2"/>
    </row>
    <row r="23" spans="1:55" x14ac:dyDescent="0.2">
      <c r="A23" s="4" t="s">
        <v>2701</v>
      </c>
      <c r="B23" s="4" t="s">
        <v>2689</v>
      </c>
      <c r="C23" s="4" t="s">
        <v>2738</v>
      </c>
      <c r="D23" s="4" t="s">
        <v>2742</v>
      </c>
      <c r="E23" s="4" t="s">
        <v>1808</v>
      </c>
      <c r="F23" s="4" t="s">
        <v>1995</v>
      </c>
      <c r="G23" s="41" t="s">
        <v>1996</v>
      </c>
      <c r="H23" s="59" t="s">
        <v>2086</v>
      </c>
      <c r="I23" s="59">
        <v>500000010393</v>
      </c>
      <c r="J23" s="5">
        <v>2020</v>
      </c>
      <c r="K23" s="5">
        <v>8</v>
      </c>
      <c r="L23" s="9">
        <f t="shared" si="0"/>
        <v>2</v>
      </c>
      <c r="M23" s="6" t="s">
        <v>90</v>
      </c>
      <c r="N23" s="9" t="s">
        <v>94</v>
      </c>
      <c r="O23" s="6" t="s">
        <v>201</v>
      </c>
      <c r="P23" s="9" t="s">
        <v>42</v>
      </c>
      <c r="Q23" s="5" t="s">
        <v>37</v>
      </c>
      <c r="R23" s="9" t="s">
        <v>41</v>
      </c>
      <c r="S23" s="11">
        <v>2023</v>
      </c>
      <c r="T23" s="6" t="s">
        <v>126</v>
      </c>
      <c r="U23" s="4" t="s">
        <v>1618</v>
      </c>
      <c r="V23" s="4" t="s">
        <v>4063</v>
      </c>
      <c r="W23" s="75">
        <v>130904.36842105263</v>
      </c>
      <c r="X23" s="9">
        <v>2</v>
      </c>
      <c r="Y23" s="11"/>
      <c r="Z23" s="11"/>
      <c r="AA23" s="11"/>
      <c r="AB23" s="11"/>
      <c r="AC23" s="11" t="s">
        <v>33</v>
      </c>
      <c r="AD23" s="11"/>
      <c r="AE23" s="11"/>
      <c r="AF23" s="11"/>
      <c r="AG23" s="11"/>
      <c r="AH23" s="11"/>
      <c r="AI23" s="11" t="s">
        <v>33</v>
      </c>
      <c r="AJ23" s="11"/>
      <c r="AK23" s="143"/>
      <c r="AL23" s="143"/>
      <c r="AM23" s="143"/>
      <c r="AN23" s="143"/>
      <c r="AO23" s="153" t="s">
        <v>165</v>
      </c>
      <c r="AP23" s="143"/>
      <c r="AQ23" s="143"/>
      <c r="AR23" s="143"/>
      <c r="AS23" s="143"/>
      <c r="AT23" s="143"/>
      <c r="AU23" s="153" t="s">
        <v>165</v>
      </c>
      <c r="AV23" s="143"/>
      <c r="BC23" s="2"/>
    </row>
    <row r="24" spans="1:55" x14ac:dyDescent="0.2">
      <c r="A24" s="4" t="s">
        <v>2701</v>
      </c>
      <c r="B24" s="4" t="s">
        <v>2689</v>
      </c>
      <c r="C24" s="4" t="s">
        <v>2738</v>
      </c>
      <c r="D24" s="4" t="s">
        <v>2742</v>
      </c>
      <c r="E24" s="4" t="s">
        <v>1808</v>
      </c>
      <c r="F24" s="4" t="s">
        <v>1995</v>
      </c>
      <c r="G24" s="41" t="s">
        <v>1996</v>
      </c>
      <c r="H24" s="59" t="s">
        <v>2087</v>
      </c>
      <c r="I24" s="59">
        <v>500000010392</v>
      </c>
      <c r="J24" s="5">
        <v>2020</v>
      </c>
      <c r="K24" s="5">
        <v>8</v>
      </c>
      <c r="L24" s="9">
        <f t="shared" si="0"/>
        <v>2</v>
      </c>
      <c r="M24" s="6" t="s">
        <v>90</v>
      </c>
      <c r="N24" s="9" t="s">
        <v>94</v>
      </c>
      <c r="O24" s="6" t="s">
        <v>201</v>
      </c>
      <c r="P24" s="9" t="s">
        <v>42</v>
      </c>
      <c r="Q24" s="5" t="s">
        <v>37</v>
      </c>
      <c r="R24" s="9" t="s">
        <v>41</v>
      </c>
      <c r="S24" s="11">
        <v>2023</v>
      </c>
      <c r="T24" s="6" t="s">
        <v>126</v>
      </c>
      <c r="U24" s="4" t="s">
        <v>1618</v>
      </c>
      <c r="V24" s="4" t="s">
        <v>4063</v>
      </c>
      <c r="W24" s="75">
        <v>130904.36842105263</v>
      </c>
      <c r="X24" s="9">
        <v>2</v>
      </c>
      <c r="Y24" s="11"/>
      <c r="Z24" s="11"/>
      <c r="AA24" s="11"/>
      <c r="AB24" s="11"/>
      <c r="AC24" s="11" t="s">
        <v>33</v>
      </c>
      <c r="AD24" s="11"/>
      <c r="AE24" s="11"/>
      <c r="AF24" s="11"/>
      <c r="AG24" s="11"/>
      <c r="AH24" s="11"/>
      <c r="AI24" s="11" t="s">
        <v>33</v>
      </c>
      <c r="AJ24" s="11"/>
      <c r="AK24" s="143"/>
      <c r="AL24" s="143"/>
      <c r="AM24" s="143"/>
      <c r="AN24" s="143"/>
      <c r="AO24" s="153" t="s">
        <v>165</v>
      </c>
      <c r="AP24" s="143"/>
      <c r="AQ24" s="143"/>
      <c r="AR24" s="143"/>
      <c r="AS24" s="143"/>
      <c r="AT24" s="143"/>
      <c r="AU24" s="153" t="s">
        <v>165</v>
      </c>
      <c r="AV24" s="143"/>
      <c r="BC24" s="2"/>
    </row>
    <row r="25" spans="1:55" x14ac:dyDescent="0.2">
      <c r="A25" s="4" t="s">
        <v>2709</v>
      </c>
      <c r="B25" s="4" t="s">
        <v>2687</v>
      </c>
      <c r="C25" s="4" t="s">
        <v>2738</v>
      </c>
      <c r="D25" s="4" t="s">
        <v>2741</v>
      </c>
      <c r="E25" s="4" t="s">
        <v>1808</v>
      </c>
      <c r="F25" s="4" t="s">
        <v>391</v>
      </c>
      <c r="G25" s="41" t="s">
        <v>2323</v>
      </c>
      <c r="H25" s="59" t="s">
        <v>2329</v>
      </c>
      <c r="I25" s="59" t="s">
        <v>2330</v>
      </c>
      <c r="J25" s="5">
        <v>2021</v>
      </c>
      <c r="K25" s="5">
        <v>8</v>
      </c>
      <c r="L25" s="9">
        <f t="shared" si="0"/>
        <v>3</v>
      </c>
      <c r="M25" s="6" t="s">
        <v>90</v>
      </c>
      <c r="N25" s="9" t="s">
        <v>94</v>
      </c>
      <c r="O25" s="6" t="s">
        <v>201</v>
      </c>
      <c r="P25" s="9" t="s">
        <v>42</v>
      </c>
      <c r="Q25" s="5" t="s">
        <v>37</v>
      </c>
      <c r="R25" s="9" t="s">
        <v>41</v>
      </c>
      <c r="S25" s="11">
        <v>2023</v>
      </c>
      <c r="T25" s="6" t="s">
        <v>126</v>
      </c>
      <c r="U25" s="4" t="s">
        <v>4064</v>
      </c>
      <c r="V25" s="4" t="s">
        <v>4063</v>
      </c>
      <c r="W25" s="75">
        <v>130904.36842105263</v>
      </c>
      <c r="X25" s="9">
        <v>2</v>
      </c>
      <c r="Y25" s="11"/>
      <c r="Z25" s="11"/>
      <c r="AA25" s="11"/>
      <c r="AB25" s="11" t="s">
        <v>33</v>
      </c>
      <c r="AC25" s="11"/>
      <c r="AD25" s="11"/>
      <c r="AE25" s="11"/>
      <c r="AF25" s="11"/>
      <c r="AG25" s="11"/>
      <c r="AH25" s="11" t="s">
        <v>33</v>
      </c>
      <c r="AI25" s="11"/>
      <c r="AJ25" s="11"/>
      <c r="AK25" s="143"/>
      <c r="AL25" s="143"/>
      <c r="AM25" s="143"/>
      <c r="AN25" s="153" t="s">
        <v>165</v>
      </c>
      <c r="AO25" s="143"/>
      <c r="AP25" s="143"/>
      <c r="AQ25" s="143"/>
      <c r="AR25" s="143"/>
      <c r="AS25" s="143"/>
      <c r="AT25" s="153" t="s">
        <v>165</v>
      </c>
      <c r="AU25" s="143"/>
      <c r="AV25" s="143"/>
      <c r="BC25" s="2"/>
    </row>
    <row r="26" spans="1:55" x14ac:dyDescent="0.2">
      <c r="A26" s="4" t="s">
        <v>2714</v>
      </c>
      <c r="B26" s="4" t="s">
        <v>2687</v>
      </c>
      <c r="C26" s="4" t="s">
        <v>2738</v>
      </c>
      <c r="D26" s="4" t="s">
        <v>2741</v>
      </c>
      <c r="E26" s="4" t="s">
        <v>1808</v>
      </c>
      <c r="F26" s="4" t="s">
        <v>391</v>
      </c>
      <c r="G26" s="41" t="s">
        <v>2323</v>
      </c>
      <c r="H26" s="59" t="s">
        <v>2331</v>
      </c>
      <c r="I26" s="59">
        <v>500000010739</v>
      </c>
      <c r="J26" s="5">
        <v>2021</v>
      </c>
      <c r="K26" s="5">
        <v>8</v>
      </c>
      <c r="L26" s="9">
        <f t="shared" si="0"/>
        <v>3</v>
      </c>
      <c r="M26" s="6" t="s">
        <v>90</v>
      </c>
      <c r="N26" s="9" t="s">
        <v>94</v>
      </c>
      <c r="O26" s="6" t="s">
        <v>201</v>
      </c>
      <c r="P26" s="9" t="s">
        <v>42</v>
      </c>
      <c r="Q26" s="5" t="s">
        <v>37</v>
      </c>
      <c r="R26" s="9" t="s">
        <v>41</v>
      </c>
      <c r="S26" s="11">
        <v>2023</v>
      </c>
      <c r="T26" s="6" t="s">
        <v>126</v>
      </c>
      <c r="U26" s="4" t="s">
        <v>4064</v>
      </c>
      <c r="V26" s="4" t="s">
        <v>4063</v>
      </c>
      <c r="W26" s="75">
        <v>130904.36842105263</v>
      </c>
      <c r="X26" s="9">
        <v>2</v>
      </c>
      <c r="Y26" s="11"/>
      <c r="Z26" s="11"/>
      <c r="AA26" s="11"/>
      <c r="AB26" s="11" t="s">
        <v>33</v>
      </c>
      <c r="AC26" s="11"/>
      <c r="AD26" s="11"/>
      <c r="AE26" s="11"/>
      <c r="AF26" s="11"/>
      <c r="AG26" s="11"/>
      <c r="AH26" s="11" t="s">
        <v>33</v>
      </c>
      <c r="AI26" s="11"/>
      <c r="AJ26" s="11"/>
      <c r="AK26" s="143"/>
      <c r="AL26" s="143"/>
      <c r="AM26" s="143"/>
      <c r="AN26" s="153" t="s">
        <v>165</v>
      </c>
      <c r="AO26" s="143"/>
      <c r="AP26" s="143"/>
      <c r="AQ26" s="143"/>
      <c r="AR26" s="143"/>
      <c r="AS26" s="143"/>
      <c r="AT26" s="153" t="s">
        <v>165</v>
      </c>
      <c r="AU26" s="143"/>
      <c r="AV26" s="143"/>
      <c r="BC26" s="2"/>
    </row>
    <row r="27" spans="1:55" x14ac:dyDescent="0.2">
      <c r="A27" s="4" t="s">
        <v>2714</v>
      </c>
      <c r="B27" s="4" t="s">
        <v>2687</v>
      </c>
      <c r="C27" s="4" t="s">
        <v>2738</v>
      </c>
      <c r="D27" s="4" t="s">
        <v>2741</v>
      </c>
      <c r="E27" s="4" t="s">
        <v>1808</v>
      </c>
      <c r="F27" s="4" t="s">
        <v>391</v>
      </c>
      <c r="G27" s="41" t="s">
        <v>2323</v>
      </c>
      <c r="H27" s="59" t="s">
        <v>2332</v>
      </c>
      <c r="I27" s="59">
        <v>500000010740</v>
      </c>
      <c r="J27" s="5">
        <v>2021</v>
      </c>
      <c r="K27" s="5">
        <v>8</v>
      </c>
      <c r="L27" s="9">
        <f t="shared" si="0"/>
        <v>3</v>
      </c>
      <c r="M27" s="6" t="s">
        <v>90</v>
      </c>
      <c r="N27" s="9" t="s">
        <v>94</v>
      </c>
      <c r="O27" s="6" t="s">
        <v>201</v>
      </c>
      <c r="P27" s="9" t="s">
        <v>42</v>
      </c>
      <c r="Q27" s="5" t="s">
        <v>37</v>
      </c>
      <c r="R27" s="9" t="s">
        <v>41</v>
      </c>
      <c r="S27" s="11">
        <v>2023</v>
      </c>
      <c r="T27" s="6" t="s">
        <v>126</v>
      </c>
      <c r="U27" s="4" t="s">
        <v>4064</v>
      </c>
      <c r="V27" s="4" t="s">
        <v>4063</v>
      </c>
      <c r="W27" s="75">
        <v>130904.36842105263</v>
      </c>
      <c r="X27" s="9">
        <v>2</v>
      </c>
      <c r="Y27" s="11"/>
      <c r="Z27" s="11"/>
      <c r="AA27" s="11"/>
      <c r="AB27" s="11" t="s">
        <v>33</v>
      </c>
      <c r="AC27" s="11"/>
      <c r="AD27" s="11"/>
      <c r="AE27" s="11"/>
      <c r="AF27" s="11"/>
      <c r="AG27" s="11"/>
      <c r="AH27" s="11" t="s">
        <v>33</v>
      </c>
      <c r="AI27" s="11"/>
      <c r="AJ27" s="11"/>
      <c r="AK27" s="143"/>
      <c r="AL27" s="143"/>
      <c r="AM27" s="143"/>
      <c r="AN27" s="153" t="s">
        <v>165</v>
      </c>
      <c r="AO27" s="143"/>
      <c r="AP27" s="143"/>
      <c r="AQ27" s="143"/>
      <c r="AR27" s="143"/>
      <c r="AS27" s="143"/>
      <c r="AT27" s="153" t="s">
        <v>165</v>
      </c>
      <c r="AU27" s="143"/>
      <c r="AV27" s="143"/>
      <c r="BC27" s="2"/>
    </row>
    <row r="28" spans="1:55" x14ac:dyDescent="0.2">
      <c r="A28" s="4" t="s">
        <v>2714</v>
      </c>
      <c r="B28" s="4" t="s">
        <v>2687</v>
      </c>
      <c r="C28" s="4" t="s">
        <v>2738</v>
      </c>
      <c r="D28" s="4" t="s">
        <v>2741</v>
      </c>
      <c r="E28" s="4" t="s">
        <v>1808</v>
      </c>
      <c r="F28" s="4" t="s">
        <v>391</v>
      </c>
      <c r="G28" s="41" t="s">
        <v>2323</v>
      </c>
      <c r="H28" s="59" t="s">
        <v>2333</v>
      </c>
      <c r="I28" s="59">
        <v>500000010741</v>
      </c>
      <c r="J28" s="5">
        <v>2021</v>
      </c>
      <c r="K28" s="5">
        <v>8</v>
      </c>
      <c r="L28" s="9">
        <f t="shared" si="0"/>
        <v>3</v>
      </c>
      <c r="M28" s="6" t="s">
        <v>90</v>
      </c>
      <c r="N28" s="9" t="s">
        <v>94</v>
      </c>
      <c r="O28" s="6" t="s">
        <v>201</v>
      </c>
      <c r="P28" s="9" t="s">
        <v>42</v>
      </c>
      <c r="Q28" s="5" t="s">
        <v>37</v>
      </c>
      <c r="R28" s="9" t="s">
        <v>41</v>
      </c>
      <c r="S28" s="11">
        <v>2023</v>
      </c>
      <c r="T28" s="6" t="s">
        <v>126</v>
      </c>
      <c r="U28" s="4" t="s">
        <v>4064</v>
      </c>
      <c r="V28" s="4" t="s">
        <v>4063</v>
      </c>
      <c r="W28" s="75">
        <v>130904.36842105263</v>
      </c>
      <c r="X28" s="9">
        <v>2</v>
      </c>
      <c r="Y28" s="11"/>
      <c r="Z28" s="11"/>
      <c r="AA28" s="11"/>
      <c r="AB28" s="11" t="s">
        <v>33</v>
      </c>
      <c r="AC28" s="11"/>
      <c r="AD28" s="11"/>
      <c r="AE28" s="11"/>
      <c r="AF28" s="11"/>
      <c r="AG28" s="11"/>
      <c r="AH28" s="11" t="s">
        <v>33</v>
      </c>
      <c r="AI28" s="11"/>
      <c r="AJ28" s="11"/>
      <c r="AK28" s="143"/>
      <c r="AL28" s="143"/>
      <c r="AM28" s="143"/>
      <c r="AN28" s="153" t="s">
        <v>165</v>
      </c>
      <c r="AO28" s="143"/>
      <c r="AP28" s="143"/>
      <c r="AQ28" s="143"/>
      <c r="AR28" s="143"/>
      <c r="AS28" s="143"/>
      <c r="AT28" s="153" t="s">
        <v>165</v>
      </c>
      <c r="AU28" s="143"/>
      <c r="AV28" s="143"/>
      <c r="BC28" s="2"/>
    </row>
    <row r="29" spans="1:55" x14ac:dyDescent="0.2">
      <c r="A29" s="4" t="s">
        <v>2714</v>
      </c>
      <c r="B29" s="4" t="s">
        <v>2687</v>
      </c>
      <c r="C29" s="4" t="s">
        <v>2738</v>
      </c>
      <c r="D29" s="4" t="s">
        <v>2741</v>
      </c>
      <c r="E29" s="4" t="s">
        <v>1808</v>
      </c>
      <c r="F29" s="4" t="s">
        <v>391</v>
      </c>
      <c r="G29" s="41" t="s">
        <v>2323</v>
      </c>
      <c r="H29" s="59" t="s">
        <v>2334</v>
      </c>
      <c r="I29" s="59">
        <v>500000010742</v>
      </c>
      <c r="J29" s="5">
        <v>2021</v>
      </c>
      <c r="K29" s="5">
        <v>8</v>
      </c>
      <c r="L29" s="9">
        <f t="shared" si="0"/>
        <v>3</v>
      </c>
      <c r="M29" s="6" t="s">
        <v>90</v>
      </c>
      <c r="N29" s="9" t="s">
        <v>94</v>
      </c>
      <c r="O29" s="6" t="s">
        <v>201</v>
      </c>
      <c r="P29" s="9" t="s">
        <v>42</v>
      </c>
      <c r="Q29" s="5" t="s">
        <v>37</v>
      </c>
      <c r="R29" s="9" t="s">
        <v>41</v>
      </c>
      <c r="S29" s="11">
        <v>2023</v>
      </c>
      <c r="T29" s="6" t="s">
        <v>126</v>
      </c>
      <c r="U29" s="4" t="s">
        <v>4064</v>
      </c>
      <c r="V29" s="4" t="s">
        <v>4063</v>
      </c>
      <c r="W29" s="75">
        <v>130904.36842105263</v>
      </c>
      <c r="X29" s="9">
        <v>2</v>
      </c>
      <c r="Y29" s="11"/>
      <c r="Z29" s="11"/>
      <c r="AA29" s="11"/>
      <c r="AB29" s="11" t="s">
        <v>33</v>
      </c>
      <c r="AC29" s="11"/>
      <c r="AD29" s="11"/>
      <c r="AE29" s="11"/>
      <c r="AF29" s="11"/>
      <c r="AG29" s="11"/>
      <c r="AH29" s="11" t="s">
        <v>33</v>
      </c>
      <c r="AI29" s="11"/>
      <c r="AJ29" s="11"/>
      <c r="AK29" s="143"/>
      <c r="AL29" s="143"/>
      <c r="AM29" s="143"/>
      <c r="AN29" s="153" t="s">
        <v>165</v>
      </c>
      <c r="AO29" s="143"/>
      <c r="AP29" s="143"/>
      <c r="AQ29" s="143"/>
      <c r="AR29" s="143"/>
      <c r="AS29" s="143"/>
      <c r="AT29" s="153" t="s">
        <v>165</v>
      </c>
      <c r="AU29" s="143"/>
      <c r="AV29" s="143"/>
      <c r="BC29" s="2"/>
    </row>
    <row r="30" spans="1:55" ht="12.75" customHeight="1" x14ac:dyDescent="0.2">
      <c r="A30" s="4" t="s">
        <v>2714</v>
      </c>
      <c r="B30" s="4" t="s">
        <v>2687</v>
      </c>
      <c r="C30" s="4" t="s">
        <v>2738</v>
      </c>
      <c r="D30" s="4" t="s">
        <v>2741</v>
      </c>
      <c r="E30" s="4" t="s">
        <v>1808</v>
      </c>
      <c r="F30" s="4" t="s">
        <v>391</v>
      </c>
      <c r="G30" s="41" t="s">
        <v>2323</v>
      </c>
      <c r="H30" s="59" t="s">
        <v>2335</v>
      </c>
      <c r="I30" s="59">
        <v>500000010743</v>
      </c>
      <c r="J30" s="5">
        <v>2021</v>
      </c>
      <c r="K30" s="5">
        <v>8</v>
      </c>
      <c r="L30" s="9">
        <f t="shared" si="0"/>
        <v>3</v>
      </c>
      <c r="M30" s="6" t="s">
        <v>90</v>
      </c>
      <c r="N30" s="9" t="s">
        <v>94</v>
      </c>
      <c r="O30" s="6" t="s">
        <v>201</v>
      </c>
      <c r="P30" s="9" t="s">
        <v>42</v>
      </c>
      <c r="Q30" s="5" t="s">
        <v>37</v>
      </c>
      <c r="R30" s="9" t="s">
        <v>41</v>
      </c>
      <c r="S30" s="11">
        <v>2023</v>
      </c>
      <c r="T30" s="6" t="s">
        <v>126</v>
      </c>
      <c r="U30" s="4" t="s">
        <v>4064</v>
      </c>
      <c r="V30" s="4" t="s">
        <v>4063</v>
      </c>
      <c r="W30" s="75">
        <v>130904.36842105263</v>
      </c>
      <c r="X30" s="9">
        <v>2</v>
      </c>
      <c r="Y30" s="11"/>
      <c r="Z30" s="11"/>
      <c r="AA30" s="11"/>
      <c r="AB30" s="11" t="s">
        <v>33</v>
      </c>
      <c r="AC30" s="11"/>
      <c r="AD30" s="11"/>
      <c r="AE30" s="11"/>
      <c r="AF30" s="11"/>
      <c r="AG30" s="11"/>
      <c r="AH30" s="11" t="s">
        <v>33</v>
      </c>
      <c r="AI30" s="11"/>
      <c r="AJ30" s="11"/>
      <c r="AK30" s="143"/>
      <c r="AL30" s="143"/>
      <c r="AM30" s="143"/>
      <c r="AN30" s="153" t="s">
        <v>165</v>
      </c>
      <c r="AO30" s="143"/>
      <c r="AP30" s="143"/>
      <c r="AQ30" s="143"/>
      <c r="AR30" s="143"/>
      <c r="AS30" s="143"/>
      <c r="AT30" s="153" t="s">
        <v>165</v>
      </c>
      <c r="AU30" s="143"/>
      <c r="AV30" s="143"/>
      <c r="BC30" s="2"/>
    </row>
    <row r="31" spans="1:55" ht="12.75" customHeight="1" x14ac:dyDescent="0.2">
      <c r="A31" s="4" t="s">
        <v>2714</v>
      </c>
      <c r="B31" s="4" t="s">
        <v>2687</v>
      </c>
      <c r="C31" s="4" t="s">
        <v>2738</v>
      </c>
      <c r="D31" s="4" t="s">
        <v>2741</v>
      </c>
      <c r="E31" s="4" t="s">
        <v>1808</v>
      </c>
      <c r="F31" s="4" t="s">
        <v>391</v>
      </c>
      <c r="G31" s="41" t="s">
        <v>2323</v>
      </c>
      <c r="H31" s="59" t="s">
        <v>2336</v>
      </c>
      <c r="I31" s="59">
        <v>500000010744</v>
      </c>
      <c r="J31" s="5">
        <v>2021</v>
      </c>
      <c r="K31" s="5">
        <v>8</v>
      </c>
      <c r="L31" s="9">
        <f t="shared" si="0"/>
        <v>3</v>
      </c>
      <c r="M31" s="6" t="s">
        <v>90</v>
      </c>
      <c r="N31" s="9" t="s">
        <v>94</v>
      </c>
      <c r="O31" s="6" t="s">
        <v>201</v>
      </c>
      <c r="P31" s="9" t="s">
        <v>42</v>
      </c>
      <c r="Q31" s="5" t="s">
        <v>37</v>
      </c>
      <c r="R31" s="9" t="s">
        <v>41</v>
      </c>
      <c r="S31" s="11">
        <v>2023</v>
      </c>
      <c r="T31" s="6" t="s">
        <v>126</v>
      </c>
      <c r="U31" s="4" t="s">
        <v>4064</v>
      </c>
      <c r="V31" s="4" t="s">
        <v>4063</v>
      </c>
      <c r="W31" s="75">
        <v>130904.36842105263</v>
      </c>
      <c r="X31" s="9">
        <v>2</v>
      </c>
      <c r="Y31" s="11"/>
      <c r="Z31" s="11"/>
      <c r="AA31" s="11"/>
      <c r="AB31" s="11" t="s">
        <v>33</v>
      </c>
      <c r="AC31" s="11"/>
      <c r="AD31" s="11"/>
      <c r="AE31" s="11"/>
      <c r="AF31" s="11"/>
      <c r="AG31" s="11"/>
      <c r="AH31" s="11" t="s">
        <v>33</v>
      </c>
      <c r="AI31" s="11"/>
      <c r="AJ31" s="11"/>
      <c r="AK31" s="143"/>
      <c r="AL31" s="143"/>
      <c r="AM31" s="143"/>
      <c r="AN31" s="153" t="s">
        <v>165</v>
      </c>
      <c r="AO31" s="143"/>
      <c r="AP31" s="143"/>
      <c r="AQ31" s="143"/>
      <c r="AR31" s="143"/>
      <c r="AS31" s="143"/>
      <c r="AT31" s="153" t="s">
        <v>165</v>
      </c>
      <c r="AU31" s="143"/>
      <c r="AV31" s="143"/>
      <c r="BC31" s="2"/>
    </row>
    <row r="32" spans="1:55" x14ac:dyDescent="0.2">
      <c r="A32" s="4" t="s">
        <v>2714</v>
      </c>
      <c r="B32" s="4" t="s">
        <v>2687</v>
      </c>
      <c r="C32" s="4" t="s">
        <v>2738</v>
      </c>
      <c r="D32" s="4" t="s">
        <v>2741</v>
      </c>
      <c r="E32" s="4" t="s">
        <v>1808</v>
      </c>
      <c r="F32" s="4" t="s">
        <v>391</v>
      </c>
      <c r="G32" s="41" t="s">
        <v>2323</v>
      </c>
      <c r="H32" s="59" t="s">
        <v>2337</v>
      </c>
      <c r="I32" s="59">
        <v>500000010745</v>
      </c>
      <c r="J32" s="5">
        <v>2021</v>
      </c>
      <c r="K32" s="5">
        <v>8</v>
      </c>
      <c r="L32" s="9">
        <f t="shared" si="0"/>
        <v>3</v>
      </c>
      <c r="M32" s="6" t="s">
        <v>90</v>
      </c>
      <c r="N32" s="9" t="s">
        <v>94</v>
      </c>
      <c r="O32" s="6" t="s">
        <v>201</v>
      </c>
      <c r="P32" s="9" t="s">
        <v>42</v>
      </c>
      <c r="Q32" s="5" t="s">
        <v>37</v>
      </c>
      <c r="R32" s="9" t="s">
        <v>41</v>
      </c>
      <c r="S32" s="11">
        <v>2023</v>
      </c>
      <c r="T32" s="6" t="s">
        <v>126</v>
      </c>
      <c r="U32" s="4" t="s">
        <v>4064</v>
      </c>
      <c r="V32" s="4" t="s">
        <v>4063</v>
      </c>
      <c r="W32" s="75">
        <v>130904.36842105263</v>
      </c>
      <c r="X32" s="9">
        <v>2</v>
      </c>
      <c r="Y32" s="11"/>
      <c r="Z32" s="11"/>
      <c r="AA32" s="11"/>
      <c r="AB32" s="11" t="s">
        <v>33</v>
      </c>
      <c r="AC32" s="11"/>
      <c r="AD32" s="11"/>
      <c r="AE32" s="11"/>
      <c r="AF32" s="11"/>
      <c r="AG32" s="11"/>
      <c r="AH32" s="11" t="s">
        <v>33</v>
      </c>
      <c r="AI32" s="11"/>
      <c r="AJ32" s="11"/>
      <c r="AK32" s="143"/>
      <c r="AL32" s="143"/>
      <c r="AM32" s="143"/>
      <c r="AN32" s="153" t="s">
        <v>165</v>
      </c>
      <c r="AO32" s="143"/>
      <c r="AP32" s="143"/>
      <c r="AQ32" s="143"/>
      <c r="AR32" s="143"/>
      <c r="AS32" s="143"/>
      <c r="AT32" s="153" t="s">
        <v>165</v>
      </c>
      <c r="AU32" s="143"/>
      <c r="AV32" s="143"/>
      <c r="BC32" s="2"/>
    </row>
    <row r="33" spans="1:55" x14ac:dyDescent="0.2">
      <c r="A33" s="4" t="s">
        <v>2709</v>
      </c>
      <c r="B33" s="4" t="s">
        <v>2687</v>
      </c>
      <c r="C33" s="4" t="s">
        <v>2738</v>
      </c>
      <c r="D33" s="4" t="s">
        <v>2741</v>
      </c>
      <c r="E33" s="4" t="s">
        <v>1808</v>
      </c>
      <c r="F33" s="4" t="s">
        <v>391</v>
      </c>
      <c r="G33" s="41" t="s">
        <v>2323</v>
      </c>
      <c r="H33" s="59" t="s">
        <v>2338</v>
      </c>
      <c r="I33" s="59">
        <v>500000010746</v>
      </c>
      <c r="J33" s="5">
        <v>2021</v>
      </c>
      <c r="K33" s="5">
        <v>8</v>
      </c>
      <c r="L33" s="9">
        <f t="shared" si="0"/>
        <v>3</v>
      </c>
      <c r="M33" s="6" t="s">
        <v>90</v>
      </c>
      <c r="N33" s="9" t="s">
        <v>94</v>
      </c>
      <c r="O33" s="6" t="s">
        <v>201</v>
      </c>
      <c r="P33" s="9" t="s">
        <v>42</v>
      </c>
      <c r="Q33" s="5" t="s">
        <v>37</v>
      </c>
      <c r="R33" s="9" t="s">
        <v>41</v>
      </c>
      <c r="S33" s="11">
        <v>2023</v>
      </c>
      <c r="T33" s="6" t="s">
        <v>126</v>
      </c>
      <c r="U33" s="4" t="s">
        <v>4064</v>
      </c>
      <c r="V33" s="4" t="s">
        <v>4063</v>
      </c>
      <c r="W33" s="75">
        <v>130904.36842105263</v>
      </c>
      <c r="X33" s="9">
        <v>2</v>
      </c>
      <c r="Y33" s="11"/>
      <c r="Z33" s="11"/>
      <c r="AA33" s="11"/>
      <c r="AB33" s="11" t="s">
        <v>33</v>
      </c>
      <c r="AC33" s="11"/>
      <c r="AD33" s="11"/>
      <c r="AE33" s="11"/>
      <c r="AF33" s="11"/>
      <c r="AG33" s="11"/>
      <c r="AH33" s="11" t="s">
        <v>33</v>
      </c>
      <c r="AI33" s="11"/>
      <c r="AJ33" s="11"/>
      <c r="AK33" s="143"/>
      <c r="AL33" s="143"/>
      <c r="AM33" s="143"/>
      <c r="AN33" s="153" t="s">
        <v>165</v>
      </c>
      <c r="AO33" s="143"/>
      <c r="AP33" s="143"/>
      <c r="AQ33" s="143"/>
      <c r="AR33" s="143"/>
      <c r="AS33" s="143"/>
      <c r="AT33" s="153" t="s">
        <v>165</v>
      </c>
      <c r="AU33" s="143"/>
      <c r="AV33" s="143"/>
      <c r="BC33" s="2"/>
    </row>
    <row r="34" spans="1:55" x14ac:dyDescent="0.2">
      <c r="A34" s="4" t="s">
        <v>2714</v>
      </c>
      <c r="B34" s="4" t="s">
        <v>2687</v>
      </c>
      <c r="C34" s="4" t="s">
        <v>2738</v>
      </c>
      <c r="D34" s="4" t="s">
        <v>2741</v>
      </c>
      <c r="E34" s="4" t="s">
        <v>1808</v>
      </c>
      <c r="F34" s="4" t="s">
        <v>391</v>
      </c>
      <c r="G34" s="41" t="s">
        <v>2323</v>
      </c>
      <c r="H34" s="59" t="s">
        <v>2339</v>
      </c>
      <c r="I34" s="59">
        <v>500000010747</v>
      </c>
      <c r="J34" s="5">
        <v>2021</v>
      </c>
      <c r="K34" s="5">
        <v>8</v>
      </c>
      <c r="L34" s="9">
        <f t="shared" si="0"/>
        <v>3</v>
      </c>
      <c r="M34" s="6" t="s">
        <v>90</v>
      </c>
      <c r="N34" s="9" t="s">
        <v>94</v>
      </c>
      <c r="O34" s="6" t="s">
        <v>201</v>
      </c>
      <c r="P34" s="9" t="s">
        <v>42</v>
      </c>
      <c r="Q34" s="5" t="s">
        <v>37</v>
      </c>
      <c r="R34" s="9" t="s">
        <v>41</v>
      </c>
      <c r="S34" s="11">
        <v>2023</v>
      </c>
      <c r="T34" s="6" t="s">
        <v>126</v>
      </c>
      <c r="U34" s="4" t="s">
        <v>4064</v>
      </c>
      <c r="V34" s="4" t="s">
        <v>4063</v>
      </c>
      <c r="W34" s="75">
        <v>130904.36842105263</v>
      </c>
      <c r="X34" s="9">
        <v>2</v>
      </c>
      <c r="Y34" s="11"/>
      <c r="Z34" s="11"/>
      <c r="AA34" s="11"/>
      <c r="AB34" s="11" t="s">
        <v>33</v>
      </c>
      <c r="AC34" s="11"/>
      <c r="AD34" s="11"/>
      <c r="AE34" s="11"/>
      <c r="AF34" s="11"/>
      <c r="AG34" s="11"/>
      <c r="AH34" s="11" t="s">
        <v>33</v>
      </c>
      <c r="AI34" s="11"/>
      <c r="AJ34" s="11"/>
      <c r="AK34" s="143"/>
      <c r="AL34" s="143"/>
      <c r="AM34" s="143"/>
      <c r="AN34" s="153" t="s">
        <v>165</v>
      </c>
      <c r="AO34" s="143"/>
      <c r="AP34" s="143"/>
      <c r="AQ34" s="143"/>
      <c r="AR34" s="143"/>
      <c r="AS34" s="143"/>
      <c r="AT34" s="153" t="s">
        <v>165</v>
      </c>
      <c r="AU34" s="143"/>
      <c r="AV34" s="143"/>
      <c r="BC34" s="2"/>
    </row>
    <row r="35" spans="1:55" x14ac:dyDescent="0.2">
      <c r="A35" s="4" t="s">
        <v>2701</v>
      </c>
      <c r="B35" s="4" t="s">
        <v>2689</v>
      </c>
      <c r="C35" s="4" t="s">
        <v>2738</v>
      </c>
      <c r="D35" s="4" t="s">
        <v>2741</v>
      </c>
      <c r="E35" s="4" t="s">
        <v>1808</v>
      </c>
      <c r="F35" s="4" t="s">
        <v>391</v>
      </c>
      <c r="G35" s="41" t="s">
        <v>2323</v>
      </c>
      <c r="H35" s="59" t="s">
        <v>2457</v>
      </c>
      <c r="I35" s="59">
        <v>500000010988</v>
      </c>
      <c r="J35" s="5">
        <v>2022</v>
      </c>
      <c r="K35" s="5">
        <v>8</v>
      </c>
      <c r="L35" s="9">
        <f t="shared" si="0"/>
        <v>4</v>
      </c>
      <c r="M35" s="6" t="s">
        <v>90</v>
      </c>
      <c r="N35" s="9" t="s">
        <v>94</v>
      </c>
      <c r="O35" s="6" t="s">
        <v>380</v>
      </c>
      <c r="P35" s="9" t="s">
        <v>42</v>
      </c>
      <c r="Q35" s="5" t="s">
        <v>37</v>
      </c>
      <c r="R35" s="9" t="s">
        <v>41</v>
      </c>
      <c r="S35" s="11">
        <v>2023</v>
      </c>
      <c r="T35" s="6" t="s">
        <v>126</v>
      </c>
      <c r="U35" s="4" t="s">
        <v>4064</v>
      </c>
      <c r="V35" s="4" t="s">
        <v>4063</v>
      </c>
      <c r="W35" s="75">
        <v>130904.36842105263</v>
      </c>
      <c r="X35" s="9">
        <v>2</v>
      </c>
      <c r="Y35" s="11"/>
      <c r="Z35" s="11" t="s">
        <v>33</v>
      </c>
      <c r="AA35" s="11"/>
      <c r="AB35" s="11"/>
      <c r="AC35" s="11"/>
      <c r="AD35" s="11"/>
      <c r="AE35" s="11"/>
      <c r="AF35" s="11" t="s">
        <v>33</v>
      </c>
      <c r="AG35" s="11"/>
      <c r="AH35" s="11"/>
      <c r="AI35" s="11"/>
      <c r="AJ35" s="11"/>
      <c r="AK35" s="143"/>
      <c r="AL35" s="153" t="s">
        <v>165</v>
      </c>
      <c r="AM35" s="143"/>
      <c r="AN35" s="143"/>
      <c r="AO35" s="143"/>
      <c r="AP35" s="143"/>
      <c r="AQ35" s="143"/>
      <c r="AR35" s="153" t="s">
        <v>165</v>
      </c>
      <c r="AS35" s="143"/>
      <c r="AT35" s="143"/>
      <c r="AU35" s="143"/>
      <c r="AV35" s="143"/>
      <c r="BC35" s="2"/>
    </row>
    <row r="36" spans="1:55" x14ac:dyDescent="0.2">
      <c r="A36" s="4" t="s">
        <v>2701</v>
      </c>
      <c r="B36" s="4" t="s">
        <v>2689</v>
      </c>
      <c r="C36" s="4" t="s">
        <v>2738</v>
      </c>
      <c r="D36" s="4" t="s">
        <v>2741</v>
      </c>
      <c r="E36" s="4" t="s">
        <v>1808</v>
      </c>
      <c r="F36" s="4" t="s">
        <v>391</v>
      </c>
      <c r="G36" s="41" t="s">
        <v>2323</v>
      </c>
      <c r="H36" s="59" t="s">
        <v>2458</v>
      </c>
      <c r="I36" s="59">
        <v>500000010995</v>
      </c>
      <c r="J36" s="5">
        <v>2022</v>
      </c>
      <c r="K36" s="5">
        <v>8</v>
      </c>
      <c r="L36" s="9">
        <f t="shared" si="0"/>
        <v>4</v>
      </c>
      <c r="M36" s="6" t="s">
        <v>90</v>
      </c>
      <c r="N36" s="9" t="s">
        <v>94</v>
      </c>
      <c r="O36" s="6" t="s">
        <v>380</v>
      </c>
      <c r="P36" s="9" t="s">
        <v>42</v>
      </c>
      <c r="Q36" s="5" t="s">
        <v>37</v>
      </c>
      <c r="R36" s="9" t="s">
        <v>41</v>
      </c>
      <c r="S36" s="11">
        <v>2023</v>
      </c>
      <c r="T36" s="6" t="s">
        <v>126</v>
      </c>
      <c r="U36" s="4" t="s">
        <v>4064</v>
      </c>
      <c r="V36" s="4" t="s">
        <v>4063</v>
      </c>
      <c r="W36" s="75">
        <v>130904.36842105263</v>
      </c>
      <c r="X36" s="9">
        <v>2</v>
      </c>
      <c r="Y36" s="11"/>
      <c r="Z36" s="11" t="s">
        <v>33</v>
      </c>
      <c r="AA36" s="11"/>
      <c r="AB36" s="11"/>
      <c r="AC36" s="11"/>
      <c r="AD36" s="11"/>
      <c r="AE36" s="11"/>
      <c r="AF36" s="11" t="s">
        <v>33</v>
      </c>
      <c r="AG36" s="11"/>
      <c r="AH36" s="11"/>
      <c r="AI36" s="11"/>
      <c r="AJ36" s="11"/>
      <c r="AK36" s="143"/>
      <c r="AL36" s="153" t="s">
        <v>165</v>
      </c>
      <c r="AM36" s="143"/>
      <c r="AN36" s="143"/>
      <c r="AO36" s="143"/>
      <c r="AP36" s="143"/>
      <c r="AQ36" s="143"/>
      <c r="AR36" s="153" t="s">
        <v>165</v>
      </c>
      <c r="AS36" s="143"/>
      <c r="AT36" s="143"/>
      <c r="AU36" s="143"/>
      <c r="AV36" s="143"/>
      <c r="BC36" s="2"/>
    </row>
    <row r="37" spans="1:55" x14ac:dyDescent="0.2">
      <c r="A37" s="4" t="s">
        <v>2701</v>
      </c>
      <c r="B37" s="4" t="s">
        <v>2689</v>
      </c>
      <c r="C37" s="4" t="s">
        <v>2738</v>
      </c>
      <c r="D37" s="4" t="s">
        <v>2741</v>
      </c>
      <c r="E37" s="4" t="s">
        <v>1808</v>
      </c>
      <c r="F37" s="4" t="s">
        <v>391</v>
      </c>
      <c r="G37" s="41" t="s">
        <v>2323</v>
      </c>
      <c r="H37" s="59" t="s">
        <v>2459</v>
      </c>
      <c r="I37" s="59">
        <v>500000010985</v>
      </c>
      <c r="J37" s="5">
        <v>2022</v>
      </c>
      <c r="K37" s="5">
        <v>8</v>
      </c>
      <c r="L37" s="9">
        <f t="shared" si="0"/>
        <v>4</v>
      </c>
      <c r="M37" s="6" t="s">
        <v>90</v>
      </c>
      <c r="N37" s="9" t="s">
        <v>94</v>
      </c>
      <c r="O37" s="6" t="s">
        <v>380</v>
      </c>
      <c r="P37" s="9" t="s">
        <v>42</v>
      </c>
      <c r="Q37" s="5" t="s">
        <v>37</v>
      </c>
      <c r="R37" s="9" t="s">
        <v>41</v>
      </c>
      <c r="S37" s="11">
        <v>2023</v>
      </c>
      <c r="T37" s="6" t="s">
        <v>126</v>
      </c>
      <c r="U37" s="4" t="s">
        <v>4064</v>
      </c>
      <c r="V37" s="4" t="s">
        <v>4063</v>
      </c>
      <c r="W37" s="75">
        <v>130904.36842105263</v>
      </c>
      <c r="X37" s="9">
        <v>2</v>
      </c>
      <c r="Y37" s="11"/>
      <c r="Z37" s="11" t="s">
        <v>33</v>
      </c>
      <c r="AA37" s="11"/>
      <c r="AB37" s="11"/>
      <c r="AC37" s="11"/>
      <c r="AD37" s="11"/>
      <c r="AE37" s="11"/>
      <c r="AF37" s="11" t="s">
        <v>33</v>
      </c>
      <c r="AG37" s="11"/>
      <c r="AH37" s="11"/>
      <c r="AI37" s="11"/>
      <c r="AJ37" s="11"/>
      <c r="AK37" s="143"/>
      <c r="AL37" s="153" t="s">
        <v>165</v>
      </c>
      <c r="AM37" s="143"/>
      <c r="AN37" s="143"/>
      <c r="AO37" s="143"/>
      <c r="AP37" s="143"/>
      <c r="AQ37" s="143"/>
      <c r="AR37" s="153" t="s">
        <v>165</v>
      </c>
      <c r="AS37" s="143"/>
      <c r="AT37" s="143"/>
      <c r="AU37" s="143"/>
      <c r="AV37" s="143"/>
      <c r="BC37" s="2"/>
    </row>
    <row r="38" spans="1:55" ht="12.75" customHeight="1" x14ac:dyDescent="0.2">
      <c r="A38" s="4" t="s">
        <v>2701</v>
      </c>
      <c r="B38" s="4" t="s">
        <v>2689</v>
      </c>
      <c r="C38" s="4" t="s">
        <v>2738</v>
      </c>
      <c r="D38" s="4" t="s">
        <v>2741</v>
      </c>
      <c r="E38" s="4" t="s">
        <v>1808</v>
      </c>
      <c r="F38" s="4" t="s">
        <v>391</v>
      </c>
      <c r="G38" s="41" t="s">
        <v>2323</v>
      </c>
      <c r="H38" s="59" t="s">
        <v>2460</v>
      </c>
      <c r="I38" s="59">
        <v>500000010990</v>
      </c>
      <c r="J38" s="5">
        <v>2022</v>
      </c>
      <c r="K38" s="5">
        <v>8</v>
      </c>
      <c r="L38" s="9">
        <f t="shared" si="0"/>
        <v>4</v>
      </c>
      <c r="M38" s="6" t="s">
        <v>90</v>
      </c>
      <c r="N38" s="9" t="s">
        <v>94</v>
      </c>
      <c r="O38" s="6" t="s">
        <v>380</v>
      </c>
      <c r="P38" s="9" t="s">
        <v>42</v>
      </c>
      <c r="Q38" s="5" t="s">
        <v>37</v>
      </c>
      <c r="R38" s="9" t="s">
        <v>41</v>
      </c>
      <c r="S38" s="11">
        <v>2023</v>
      </c>
      <c r="T38" s="6" t="s">
        <v>126</v>
      </c>
      <c r="U38" s="4" t="s">
        <v>4064</v>
      </c>
      <c r="V38" s="4" t="s">
        <v>4063</v>
      </c>
      <c r="W38" s="75">
        <v>130904.36842105263</v>
      </c>
      <c r="X38" s="9">
        <v>2</v>
      </c>
      <c r="Y38" s="11"/>
      <c r="Z38" s="11" t="s">
        <v>33</v>
      </c>
      <c r="AA38" s="11"/>
      <c r="AB38" s="11"/>
      <c r="AC38" s="11"/>
      <c r="AD38" s="11"/>
      <c r="AE38" s="11"/>
      <c r="AF38" s="11" t="s">
        <v>33</v>
      </c>
      <c r="AG38" s="11"/>
      <c r="AH38" s="11"/>
      <c r="AI38" s="11"/>
      <c r="AJ38" s="11"/>
      <c r="AK38" s="143"/>
      <c r="AL38" s="153" t="s">
        <v>165</v>
      </c>
      <c r="AM38" s="143"/>
      <c r="AN38" s="143"/>
      <c r="AO38" s="143"/>
      <c r="AP38" s="143"/>
      <c r="AQ38" s="143"/>
      <c r="AR38" s="153" t="s">
        <v>165</v>
      </c>
      <c r="AS38" s="143"/>
      <c r="AT38" s="143"/>
      <c r="AU38" s="143"/>
      <c r="AV38" s="143"/>
      <c r="BC38" s="2"/>
    </row>
    <row r="39" spans="1:55" ht="12.75" customHeight="1" x14ac:dyDescent="0.2">
      <c r="A39" s="4" t="s">
        <v>2701</v>
      </c>
      <c r="B39" s="4" t="s">
        <v>2689</v>
      </c>
      <c r="C39" s="4" t="s">
        <v>2738</v>
      </c>
      <c r="D39" s="4" t="s">
        <v>2741</v>
      </c>
      <c r="E39" s="4" t="s">
        <v>1808</v>
      </c>
      <c r="F39" s="4" t="s">
        <v>391</v>
      </c>
      <c r="G39" s="41" t="s">
        <v>2323</v>
      </c>
      <c r="H39" s="59" t="s">
        <v>2461</v>
      </c>
      <c r="I39" s="59">
        <v>500000010996</v>
      </c>
      <c r="J39" s="5">
        <v>2022</v>
      </c>
      <c r="K39" s="5">
        <v>8</v>
      </c>
      <c r="L39" s="9">
        <f t="shared" si="0"/>
        <v>4</v>
      </c>
      <c r="M39" s="6" t="s">
        <v>90</v>
      </c>
      <c r="N39" s="9" t="s">
        <v>94</v>
      </c>
      <c r="O39" s="6" t="s">
        <v>380</v>
      </c>
      <c r="P39" s="9" t="s">
        <v>42</v>
      </c>
      <c r="Q39" s="5" t="s">
        <v>37</v>
      </c>
      <c r="R39" s="9" t="s">
        <v>41</v>
      </c>
      <c r="S39" s="11">
        <v>2023</v>
      </c>
      <c r="T39" s="6" t="s">
        <v>126</v>
      </c>
      <c r="U39" s="4" t="s">
        <v>4064</v>
      </c>
      <c r="V39" s="4" t="s">
        <v>4063</v>
      </c>
      <c r="W39" s="75">
        <v>130904.36842105263</v>
      </c>
      <c r="X39" s="9">
        <v>2</v>
      </c>
      <c r="Y39" s="11"/>
      <c r="Z39" s="11" t="s">
        <v>33</v>
      </c>
      <c r="AA39" s="11"/>
      <c r="AB39" s="11"/>
      <c r="AC39" s="11"/>
      <c r="AD39" s="11"/>
      <c r="AE39" s="11"/>
      <c r="AF39" s="11" t="s">
        <v>33</v>
      </c>
      <c r="AG39" s="11"/>
      <c r="AH39" s="11"/>
      <c r="AI39" s="11"/>
      <c r="AJ39" s="11"/>
      <c r="AK39" s="143"/>
      <c r="AL39" s="153" t="s">
        <v>165</v>
      </c>
      <c r="AM39" s="143"/>
      <c r="AN39" s="143"/>
      <c r="AO39" s="143"/>
      <c r="AP39" s="143"/>
      <c r="AQ39" s="143"/>
      <c r="AR39" s="153" t="s">
        <v>165</v>
      </c>
      <c r="AS39" s="143"/>
      <c r="AT39" s="143"/>
      <c r="AU39" s="143"/>
      <c r="AV39" s="143"/>
      <c r="BC39" s="2"/>
    </row>
    <row r="40" spans="1:55" x14ac:dyDescent="0.2">
      <c r="A40" s="4" t="s">
        <v>2695</v>
      </c>
      <c r="B40" s="4" t="s">
        <v>2691</v>
      </c>
      <c r="C40" s="4" t="s">
        <v>2738</v>
      </c>
      <c r="D40" s="4" t="s">
        <v>2741</v>
      </c>
      <c r="E40" s="4" t="s">
        <v>1808</v>
      </c>
      <c r="F40" s="4" t="s">
        <v>391</v>
      </c>
      <c r="G40" s="41" t="s">
        <v>2323</v>
      </c>
      <c r="H40" s="59" t="s">
        <v>2462</v>
      </c>
      <c r="I40" s="59">
        <v>500000011000</v>
      </c>
      <c r="J40" s="5">
        <v>2022</v>
      </c>
      <c r="K40" s="5">
        <v>8</v>
      </c>
      <c r="L40" s="9">
        <f t="shared" si="0"/>
        <v>4</v>
      </c>
      <c r="M40" s="6" t="s">
        <v>90</v>
      </c>
      <c r="N40" s="9" t="s">
        <v>94</v>
      </c>
      <c r="O40" s="6" t="s">
        <v>380</v>
      </c>
      <c r="P40" s="9" t="s">
        <v>42</v>
      </c>
      <c r="Q40" s="5" t="s">
        <v>37</v>
      </c>
      <c r="R40" s="9" t="s">
        <v>41</v>
      </c>
      <c r="S40" s="11">
        <v>2023</v>
      </c>
      <c r="T40" s="6" t="s">
        <v>126</v>
      </c>
      <c r="U40" s="4" t="s">
        <v>4064</v>
      </c>
      <c r="V40" s="4" t="s">
        <v>4063</v>
      </c>
      <c r="W40" s="75">
        <v>130904.36842105263</v>
      </c>
      <c r="X40" s="9">
        <v>2</v>
      </c>
      <c r="Y40" s="11"/>
      <c r="Z40" s="11" t="s">
        <v>33</v>
      </c>
      <c r="AA40" s="11"/>
      <c r="AB40" s="11"/>
      <c r="AC40" s="11"/>
      <c r="AD40" s="11"/>
      <c r="AE40" s="11"/>
      <c r="AF40" s="11" t="s">
        <v>33</v>
      </c>
      <c r="AG40" s="11"/>
      <c r="AH40" s="11"/>
      <c r="AI40" s="11"/>
      <c r="AJ40" s="11"/>
      <c r="AK40" s="143"/>
      <c r="AL40" s="153" t="s">
        <v>165</v>
      </c>
      <c r="AM40" s="143"/>
      <c r="AN40" s="143"/>
      <c r="AO40" s="143"/>
      <c r="AP40" s="143"/>
      <c r="AQ40" s="143"/>
      <c r="AR40" s="153" t="s">
        <v>165</v>
      </c>
      <c r="AS40" s="143"/>
      <c r="AT40" s="143"/>
      <c r="AU40" s="143"/>
      <c r="AV40" s="143"/>
      <c r="BC40" s="2"/>
    </row>
    <row r="41" spans="1:55" x14ac:dyDescent="0.2">
      <c r="A41" s="4" t="s">
        <v>2701</v>
      </c>
      <c r="B41" s="4" t="s">
        <v>2689</v>
      </c>
      <c r="C41" s="4" t="s">
        <v>2738</v>
      </c>
      <c r="D41" s="4" t="s">
        <v>2741</v>
      </c>
      <c r="E41" s="4" t="s">
        <v>1808</v>
      </c>
      <c r="F41" s="4" t="s">
        <v>391</v>
      </c>
      <c r="G41" s="41" t="s">
        <v>2323</v>
      </c>
      <c r="H41" s="59" t="s">
        <v>2463</v>
      </c>
      <c r="I41" s="59">
        <v>500000011001</v>
      </c>
      <c r="J41" s="5">
        <v>2022</v>
      </c>
      <c r="K41" s="5">
        <v>8</v>
      </c>
      <c r="L41" s="9">
        <f t="shared" si="0"/>
        <v>4</v>
      </c>
      <c r="M41" s="6" t="s">
        <v>90</v>
      </c>
      <c r="N41" s="9" t="s">
        <v>94</v>
      </c>
      <c r="O41" s="6" t="s">
        <v>380</v>
      </c>
      <c r="P41" s="9" t="s">
        <v>42</v>
      </c>
      <c r="Q41" s="5" t="s">
        <v>37</v>
      </c>
      <c r="R41" s="9" t="s">
        <v>41</v>
      </c>
      <c r="S41" s="11">
        <v>2023</v>
      </c>
      <c r="T41" s="6" t="s">
        <v>126</v>
      </c>
      <c r="U41" s="4" t="s">
        <v>4064</v>
      </c>
      <c r="V41" s="4" t="s">
        <v>4063</v>
      </c>
      <c r="W41" s="75">
        <v>130904.36842105263</v>
      </c>
      <c r="X41" s="9">
        <v>2</v>
      </c>
      <c r="Y41" s="11"/>
      <c r="Z41" s="11" t="s">
        <v>33</v>
      </c>
      <c r="AA41" s="11"/>
      <c r="AB41" s="11"/>
      <c r="AC41" s="11"/>
      <c r="AD41" s="11"/>
      <c r="AE41" s="11"/>
      <c r="AF41" s="11" t="s">
        <v>33</v>
      </c>
      <c r="AG41" s="11"/>
      <c r="AH41" s="11"/>
      <c r="AI41" s="11"/>
      <c r="AJ41" s="11"/>
      <c r="AK41" s="143"/>
      <c r="AL41" s="153" t="s">
        <v>165</v>
      </c>
      <c r="AM41" s="143"/>
      <c r="AN41" s="143"/>
      <c r="AO41" s="143"/>
      <c r="AP41" s="143"/>
      <c r="AQ41" s="143"/>
      <c r="AR41" s="153" t="s">
        <v>165</v>
      </c>
      <c r="AS41" s="143"/>
      <c r="AT41" s="143"/>
      <c r="AU41" s="143"/>
      <c r="AV41" s="143"/>
      <c r="BC41" s="2"/>
    </row>
    <row r="42" spans="1:55" x14ac:dyDescent="0.2">
      <c r="A42" s="4" t="s">
        <v>2701</v>
      </c>
      <c r="B42" s="4" t="s">
        <v>2689</v>
      </c>
      <c r="C42" s="4" t="s">
        <v>2738</v>
      </c>
      <c r="D42" s="4" t="s">
        <v>2741</v>
      </c>
      <c r="E42" s="4" t="s">
        <v>1808</v>
      </c>
      <c r="F42" s="4" t="s">
        <v>391</v>
      </c>
      <c r="G42" s="41" t="s">
        <v>2323</v>
      </c>
      <c r="H42" s="59" t="s">
        <v>2464</v>
      </c>
      <c r="I42" s="59">
        <v>500000010994</v>
      </c>
      <c r="J42" s="5">
        <v>2022</v>
      </c>
      <c r="K42" s="5">
        <v>8</v>
      </c>
      <c r="L42" s="9">
        <f t="shared" si="0"/>
        <v>4</v>
      </c>
      <c r="M42" s="6" t="s">
        <v>90</v>
      </c>
      <c r="N42" s="9" t="s">
        <v>94</v>
      </c>
      <c r="O42" s="6" t="s">
        <v>380</v>
      </c>
      <c r="P42" s="9" t="s">
        <v>42</v>
      </c>
      <c r="Q42" s="5" t="s">
        <v>37</v>
      </c>
      <c r="R42" s="9" t="s">
        <v>41</v>
      </c>
      <c r="S42" s="11">
        <v>2023</v>
      </c>
      <c r="T42" s="6" t="s">
        <v>126</v>
      </c>
      <c r="U42" s="4" t="s">
        <v>4064</v>
      </c>
      <c r="V42" s="4" t="s">
        <v>4063</v>
      </c>
      <c r="W42" s="75">
        <v>130904.36842105263</v>
      </c>
      <c r="X42" s="9">
        <v>2</v>
      </c>
      <c r="Y42" s="11"/>
      <c r="Z42" s="11" t="s">
        <v>33</v>
      </c>
      <c r="AA42" s="11"/>
      <c r="AB42" s="11"/>
      <c r="AC42" s="11"/>
      <c r="AD42" s="11"/>
      <c r="AE42" s="11"/>
      <c r="AF42" s="11" t="s">
        <v>33</v>
      </c>
      <c r="AG42" s="11"/>
      <c r="AH42" s="11"/>
      <c r="AI42" s="11"/>
      <c r="AJ42" s="11"/>
      <c r="AK42" s="143"/>
      <c r="AL42" s="153" t="s">
        <v>165</v>
      </c>
      <c r="AM42" s="143"/>
      <c r="AN42" s="143"/>
      <c r="AO42" s="143"/>
      <c r="AP42" s="143"/>
      <c r="AQ42" s="143"/>
      <c r="AR42" s="153" t="s">
        <v>165</v>
      </c>
      <c r="AS42" s="143"/>
      <c r="AT42" s="143"/>
      <c r="AU42" s="143"/>
      <c r="AV42" s="143"/>
      <c r="BC42" s="2"/>
    </row>
    <row r="43" spans="1:55" x14ac:dyDescent="0.2">
      <c r="A43" s="4" t="s">
        <v>2701</v>
      </c>
      <c r="B43" s="4" t="s">
        <v>2689</v>
      </c>
      <c r="C43" s="4" t="s">
        <v>2738</v>
      </c>
      <c r="D43" s="4" t="s">
        <v>2741</v>
      </c>
      <c r="E43" s="4" t="s">
        <v>1808</v>
      </c>
      <c r="F43" s="4" t="s">
        <v>391</v>
      </c>
      <c r="G43" s="41" t="s">
        <v>2323</v>
      </c>
      <c r="H43" s="59" t="s">
        <v>2465</v>
      </c>
      <c r="I43" s="59">
        <v>500000010992</v>
      </c>
      <c r="J43" s="5">
        <v>2022</v>
      </c>
      <c r="K43" s="5">
        <v>8</v>
      </c>
      <c r="L43" s="9">
        <f t="shared" si="0"/>
        <v>4</v>
      </c>
      <c r="M43" s="6" t="s">
        <v>90</v>
      </c>
      <c r="N43" s="9" t="s">
        <v>94</v>
      </c>
      <c r="O43" s="6" t="s">
        <v>380</v>
      </c>
      <c r="P43" s="9" t="s">
        <v>42</v>
      </c>
      <c r="Q43" s="5" t="s">
        <v>37</v>
      </c>
      <c r="R43" s="9" t="s">
        <v>41</v>
      </c>
      <c r="S43" s="11">
        <v>2023</v>
      </c>
      <c r="T43" s="6" t="s">
        <v>126</v>
      </c>
      <c r="U43" s="4" t="s">
        <v>4064</v>
      </c>
      <c r="V43" s="4" t="s">
        <v>4063</v>
      </c>
      <c r="W43" s="75">
        <v>130904.36842105263</v>
      </c>
      <c r="X43" s="9">
        <v>2</v>
      </c>
      <c r="Y43" s="11"/>
      <c r="Z43" s="11" t="s">
        <v>33</v>
      </c>
      <c r="AA43" s="11"/>
      <c r="AB43" s="11"/>
      <c r="AC43" s="11"/>
      <c r="AD43" s="11"/>
      <c r="AE43" s="11"/>
      <c r="AF43" s="11" t="s">
        <v>33</v>
      </c>
      <c r="AG43" s="11"/>
      <c r="AH43" s="11"/>
      <c r="AI43" s="11"/>
      <c r="AJ43" s="11"/>
      <c r="AK43" s="143"/>
      <c r="AL43" s="153" t="s">
        <v>165</v>
      </c>
      <c r="AM43" s="143"/>
      <c r="AN43" s="143"/>
      <c r="AO43" s="143"/>
      <c r="AP43" s="143"/>
      <c r="AQ43" s="143"/>
      <c r="AR43" s="153" t="s">
        <v>165</v>
      </c>
      <c r="AS43" s="143"/>
      <c r="AT43" s="143"/>
      <c r="AU43" s="143"/>
      <c r="AV43" s="143"/>
      <c r="BC43" s="2"/>
    </row>
    <row r="44" spans="1:55" x14ac:dyDescent="0.2">
      <c r="A44" s="4" t="s">
        <v>2701</v>
      </c>
      <c r="B44" s="4" t="s">
        <v>2689</v>
      </c>
      <c r="C44" s="4" t="s">
        <v>2738</v>
      </c>
      <c r="D44" s="4" t="s">
        <v>2741</v>
      </c>
      <c r="E44" s="4" t="s">
        <v>1808</v>
      </c>
      <c r="F44" s="4" t="s">
        <v>391</v>
      </c>
      <c r="G44" s="41" t="s">
        <v>2323</v>
      </c>
      <c r="H44" s="59" t="s">
        <v>2466</v>
      </c>
      <c r="I44" s="59">
        <v>500000010998</v>
      </c>
      <c r="J44" s="5">
        <v>2022</v>
      </c>
      <c r="K44" s="5">
        <v>8</v>
      </c>
      <c r="L44" s="9">
        <f t="shared" si="0"/>
        <v>4</v>
      </c>
      <c r="M44" s="6" t="s">
        <v>90</v>
      </c>
      <c r="N44" s="9" t="s">
        <v>94</v>
      </c>
      <c r="O44" s="6" t="s">
        <v>380</v>
      </c>
      <c r="P44" s="9" t="s">
        <v>42</v>
      </c>
      <c r="Q44" s="5" t="s">
        <v>37</v>
      </c>
      <c r="R44" s="9" t="s">
        <v>41</v>
      </c>
      <c r="S44" s="11">
        <v>2023</v>
      </c>
      <c r="T44" s="6" t="s">
        <v>126</v>
      </c>
      <c r="U44" s="4" t="s">
        <v>4064</v>
      </c>
      <c r="V44" s="4" t="s">
        <v>4063</v>
      </c>
      <c r="W44" s="75">
        <v>130904.36842105263</v>
      </c>
      <c r="X44" s="9">
        <v>2</v>
      </c>
      <c r="Y44" s="11"/>
      <c r="Z44" s="11" t="s">
        <v>33</v>
      </c>
      <c r="AA44" s="11"/>
      <c r="AB44" s="11"/>
      <c r="AC44" s="11"/>
      <c r="AD44" s="11"/>
      <c r="AE44" s="11"/>
      <c r="AF44" s="11" t="s">
        <v>33</v>
      </c>
      <c r="AG44" s="11"/>
      <c r="AH44" s="11"/>
      <c r="AI44" s="11"/>
      <c r="AJ44" s="11"/>
      <c r="AK44" s="143"/>
      <c r="AL44" s="153" t="s">
        <v>165</v>
      </c>
      <c r="AM44" s="143"/>
      <c r="AN44" s="143"/>
      <c r="AO44" s="143"/>
      <c r="AP44" s="143"/>
      <c r="AQ44" s="143"/>
      <c r="AR44" s="153" t="s">
        <v>165</v>
      </c>
      <c r="AS44" s="143"/>
      <c r="AT44" s="143"/>
      <c r="AU44" s="143"/>
      <c r="AV44" s="143"/>
      <c r="BC44" s="2"/>
    </row>
    <row r="45" spans="1:55" x14ac:dyDescent="0.2">
      <c r="A45" s="4" t="s">
        <v>2701</v>
      </c>
      <c r="B45" s="4" t="s">
        <v>2689</v>
      </c>
      <c r="C45" s="4" t="s">
        <v>2738</v>
      </c>
      <c r="D45" s="4" t="s">
        <v>2741</v>
      </c>
      <c r="E45" s="4" t="s">
        <v>1808</v>
      </c>
      <c r="F45" s="4" t="s">
        <v>391</v>
      </c>
      <c r="G45" s="41" t="s">
        <v>2323</v>
      </c>
      <c r="H45" s="59" t="s">
        <v>2467</v>
      </c>
      <c r="I45" s="59">
        <v>500000010997</v>
      </c>
      <c r="J45" s="5">
        <v>2022</v>
      </c>
      <c r="K45" s="5">
        <v>8</v>
      </c>
      <c r="L45" s="9">
        <f t="shared" si="0"/>
        <v>4</v>
      </c>
      <c r="M45" s="6" t="s">
        <v>90</v>
      </c>
      <c r="N45" s="9" t="s">
        <v>94</v>
      </c>
      <c r="O45" s="6" t="s">
        <v>380</v>
      </c>
      <c r="P45" s="9" t="s">
        <v>42</v>
      </c>
      <c r="Q45" s="5" t="s">
        <v>37</v>
      </c>
      <c r="R45" s="9" t="s">
        <v>41</v>
      </c>
      <c r="S45" s="11">
        <v>2023</v>
      </c>
      <c r="T45" s="6" t="s">
        <v>126</v>
      </c>
      <c r="U45" s="4" t="s">
        <v>4064</v>
      </c>
      <c r="V45" s="4" t="s">
        <v>4063</v>
      </c>
      <c r="W45" s="75">
        <v>130904.36842105263</v>
      </c>
      <c r="X45" s="9">
        <v>2</v>
      </c>
      <c r="Y45" s="11"/>
      <c r="Z45" s="11" t="s">
        <v>33</v>
      </c>
      <c r="AA45" s="11"/>
      <c r="AB45" s="11"/>
      <c r="AC45" s="11"/>
      <c r="AD45" s="11"/>
      <c r="AE45" s="11"/>
      <c r="AF45" s="11" t="s">
        <v>33</v>
      </c>
      <c r="AG45" s="11"/>
      <c r="AH45" s="11"/>
      <c r="AI45" s="11"/>
      <c r="AJ45" s="11"/>
      <c r="AK45" s="143"/>
      <c r="AL45" s="153" t="s">
        <v>165</v>
      </c>
      <c r="AM45" s="143"/>
      <c r="AN45" s="143"/>
      <c r="AO45" s="143"/>
      <c r="AP45" s="143"/>
      <c r="AQ45" s="143"/>
      <c r="AR45" s="153" t="s">
        <v>165</v>
      </c>
      <c r="AS45" s="143"/>
      <c r="AT45" s="143"/>
      <c r="AU45" s="143"/>
      <c r="AV45" s="143"/>
      <c r="BC45" s="2"/>
    </row>
    <row r="46" spans="1:55" x14ac:dyDescent="0.2">
      <c r="A46" s="4" t="s">
        <v>2701</v>
      </c>
      <c r="B46" s="4" t="s">
        <v>2689</v>
      </c>
      <c r="C46" s="4" t="s">
        <v>2738</v>
      </c>
      <c r="D46" s="4" t="s">
        <v>2741</v>
      </c>
      <c r="E46" s="4" t="s">
        <v>1808</v>
      </c>
      <c r="F46" s="4" t="s">
        <v>391</v>
      </c>
      <c r="G46" s="41" t="s">
        <v>2323</v>
      </c>
      <c r="H46" s="59" t="s">
        <v>2468</v>
      </c>
      <c r="I46" s="59">
        <v>500000010993</v>
      </c>
      <c r="J46" s="5">
        <v>2022</v>
      </c>
      <c r="K46" s="5">
        <v>8</v>
      </c>
      <c r="L46" s="9">
        <f t="shared" si="0"/>
        <v>4</v>
      </c>
      <c r="M46" s="6" t="s">
        <v>90</v>
      </c>
      <c r="N46" s="9" t="s">
        <v>94</v>
      </c>
      <c r="O46" s="6" t="s">
        <v>380</v>
      </c>
      <c r="P46" s="9" t="s">
        <v>42</v>
      </c>
      <c r="Q46" s="5" t="s">
        <v>37</v>
      </c>
      <c r="R46" s="9" t="s">
        <v>41</v>
      </c>
      <c r="S46" s="11">
        <v>2023</v>
      </c>
      <c r="T46" s="6" t="s">
        <v>126</v>
      </c>
      <c r="U46" s="4" t="s">
        <v>4064</v>
      </c>
      <c r="V46" s="4" t="s">
        <v>4063</v>
      </c>
      <c r="W46" s="75">
        <v>130904.36842105263</v>
      </c>
      <c r="X46" s="9">
        <v>2</v>
      </c>
      <c r="Y46" s="11"/>
      <c r="Z46" s="11" t="s">
        <v>33</v>
      </c>
      <c r="AA46" s="11"/>
      <c r="AB46" s="11"/>
      <c r="AC46" s="11"/>
      <c r="AD46" s="11"/>
      <c r="AE46" s="11"/>
      <c r="AF46" s="11" t="s">
        <v>33</v>
      </c>
      <c r="AG46" s="11"/>
      <c r="AH46" s="11"/>
      <c r="AI46" s="11"/>
      <c r="AJ46" s="11"/>
      <c r="AK46" s="143"/>
      <c r="AL46" s="153" t="s">
        <v>165</v>
      </c>
      <c r="AM46" s="143"/>
      <c r="AN46" s="143"/>
      <c r="AO46" s="143"/>
      <c r="AP46" s="143"/>
      <c r="AQ46" s="143"/>
      <c r="AR46" s="153" t="s">
        <v>165</v>
      </c>
      <c r="AS46" s="143"/>
      <c r="AT46" s="143"/>
      <c r="AU46" s="143"/>
      <c r="AV46" s="143"/>
      <c r="BC46" s="2"/>
    </row>
    <row r="47" spans="1:55" x14ac:dyDescent="0.2">
      <c r="A47" s="4" t="s">
        <v>2701</v>
      </c>
      <c r="B47" s="4" t="s">
        <v>2689</v>
      </c>
      <c r="C47" s="4" t="s">
        <v>2738</v>
      </c>
      <c r="D47" s="4" t="s">
        <v>2741</v>
      </c>
      <c r="E47" s="4" t="s">
        <v>1808</v>
      </c>
      <c r="F47" s="4" t="s">
        <v>391</v>
      </c>
      <c r="G47" s="41" t="s">
        <v>2323</v>
      </c>
      <c r="H47" s="59" t="s">
        <v>2469</v>
      </c>
      <c r="I47" s="59">
        <v>500000010999</v>
      </c>
      <c r="J47" s="5">
        <v>2022</v>
      </c>
      <c r="K47" s="5">
        <v>8</v>
      </c>
      <c r="L47" s="9">
        <f t="shared" si="0"/>
        <v>4</v>
      </c>
      <c r="M47" s="6" t="s">
        <v>90</v>
      </c>
      <c r="N47" s="9" t="s">
        <v>94</v>
      </c>
      <c r="O47" s="6" t="s">
        <v>380</v>
      </c>
      <c r="P47" s="9" t="s">
        <v>42</v>
      </c>
      <c r="Q47" s="5" t="s">
        <v>37</v>
      </c>
      <c r="R47" s="9" t="s">
        <v>41</v>
      </c>
      <c r="S47" s="11">
        <v>2023</v>
      </c>
      <c r="T47" s="6" t="s">
        <v>126</v>
      </c>
      <c r="U47" s="4" t="s">
        <v>4064</v>
      </c>
      <c r="V47" s="4" t="s">
        <v>4063</v>
      </c>
      <c r="W47" s="75">
        <v>130904.36842105263</v>
      </c>
      <c r="X47" s="9">
        <v>2</v>
      </c>
      <c r="Y47" s="11"/>
      <c r="Z47" s="11" t="s">
        <v>33</v>
      </c>
      <c r="AA47" s="11"/>
      <c r="AB47" s="11"/>
      <c r="AC47" s="11"/>
      <c r="AD47" s="11"/>
      <c r="AE47" s="11"/>
      <c r="AF47" s="11" t="s">
        <v>33</v>
      </c>
      <c r="AG47" s="11"/>
      <c r="AH47" s="11"/>
      <c r="AI47" s="11"/>
      <c r="AJ47" s="11"/>
      <c r="AK47" s="143"/>
      <c r="AL47" s="153" t="s">
        <v>165</v>
      </c>
      <c r="AM47" s="143"/>
      <c r="AN47" s="143"/>
      <c r="AO47" s="143"/>
      <c r="AP47" s="143"/>
      <c r="AQ47" s="143"/>
      <c r="AR47" s="153" t="s">
        <v>165</v>
      </c>
      <c r="AS47" s="143"/>
      <c r="AT47" s="143"/>
      <c r="AU47" s="143"/>
      <c r="AV47" s="143"/>
      <c r="BC47" s="2"/>
    </row>
    <row r="48" spans="1:55" x14ac:dyDescent="0.2">
      <c r="A48" s="4" t="s">
        <v>2701</v>
      </c>
      <c r="B48" s="4" t="s">
        <v>2689</v>
      </c>
      <c r="C48" s="4" t="s">
        <v>2738</v>
      </c>
      <c r="D48" s="4" t="s">
        <v>2741</v>
      </c>
      <c r="E48" s="4" t="s">
        <v>1808</v>
      </c>
      <c r="F48" s="4" t="s">
        <v>391</v>
      </c>
      <c r="G48" s="41" t="s">
        <v>2323</v>
      </c>
      <c r="H48" s="59" t="s">
        <v>2470</v>
      </c>
      <c r="I48" s="59">
        <v>500000010987</v>
      </c>
      <c r="J48" s="5">
        <v>2022</v>
      </c>
      <c r="K48" s="5">
        <v>8</v>
      </c>
      <c r="L48" s="9">
        <f t="shared" si="0"/>
        <v>4</v>
      </c>
      <c r="M48" s="6" t="s">
        <v>90</v>
      </c>
      <c r="N48" s="9" t="s">
        <v>94</v>
      </c>
      <c r="O48" s="6" t="s">
        <v>380</v>
      </c>
      <c r="P48" s="9" t="s">
        <v>42</v>
      </c>
      <c r="Q48" s="5" t="s">
        <v>37</v>
      </c>
      <c r="R48" s="9" t="s">
        <v>41</v>
      </c>
      <c r="S48" s="11">
        <v>2023</v>
      </c>
      <c r="T48" s="6" t="s">
        <v>126</v>
      </c>
      <c r="U48" s="4" t="s">
        <v>4064</v>
      </c>
      <c r="V48" s="4" t="s">
        <v>4063</v>
      </c>
      <c r="W48" s="75">
        <v>130904.36842105263</v>
      </c>
      <c r="X48" s="9">
        <v>2</v>
      </c>
      <c r="Y48" s="11"/>
      <c r="Z48" s="11" t="s">
        <v>33</v>
      </c>
      <c r="AA48" s="11"/>
      <c r="AB48" s="11"/>
      <c r="AC48" s="11"/>
      <c r="AD48" s="11"/>
      <c r="AE48" s="11"/>
      <c r="AF48" s="11" t="s">
        <v>33</v>
      </c>
      <c r="AG48" s="11"/>
      <c r="AH48" s="11"/>
      <c r="AI48" s="11"/>
      <c r="AJ48" s="11"/>
      <c r="AK48" s="143"/>
      <c r="AL48" s="153" t="s">
        <v>165</v>
      </c>
      <c r="AM48" s="143"/>
      <c r="AN48" s="143"/>
      <c r="AO48" s="143"/>
      <c r="AP48" s="143"/>
      <c r="AQ48" s="143"/>
      <c r="AR48" s="153" t="s">
        <v>165</v>
      </c>
      <c r="AS48" s="143"/>
      <c r="AT48" s="143"/>
      <c r="AU48" s="143"/>
      <c r="AV48" s="143"/>
      <c r="BC48" s="2"/>
    </row>
    <row r="49" spans="1:55" x14ac:dyDescent="0.2">
      <c r="A49" s="4" t="s">
        <v>2701</v>
      </c>
      <c r="B49" s="4" t="s">
        <v>2689</v>
      </c>
      <c r="C49" s="4" t="s">
        <v>2738</v>
      </c>
      <c r="D49" s="4" t="s">
        <v>2741</v>
      </c>
      <c r="E49" s="4" t="s">
        <v>1808</v>
      </c>
      <c r="F49" s="4" t="s">
        <v>391</v>
      </c>
      <c r="G49" s="41" t="s">
        <v>2323</v>
      </c>
      <c r="H49" s="59" t="s">
        <v>2471</v>
      </c>
      <c r="I49" s="59">
        <v>500000010986</v>
      </c>
      <c r="J49" s="5">
        <v>2022</v>
      </c>
      <c r="K49" s="5">
        <v>8</v>
      </c>
      <c r="L49" s="9">
        <f t="shared" si="0"/>
        <v>4</v>
      </c>
      <c r="M49" s="6" t="s">
        <v>90</v>
      </c>
      <c r="N49" s="9" t="s">
        <v>94</v>
      </c>
      <c r="O49" s="6" t="s">
        <v>380</v>
      </c>
      <c r="P49" s="9" t="s">
        <v>42</v>
      </c>
      <c r="Q49" s="5" t="s">
        <v>37</v>
      </c>
      <c r="R49" s="9" t="s">
        <v>41</v>
      </c>
      <c r="S49" s="11">
        <v>2023</v>
      </c>
      <c r="T49" s="6" t="s">
        <v>126</v>
      </c>
      <c r="U49" s="4" t="s">
        <v>4064</v>
      </c>
      <c r="V49" s="4" t="s">
        <v>4063</v>
      </c>
      <c r="W49" s="75">
        <v>130904.36842105263</v>
      </c>
      <c r="X49" s="9">
        <v>2</v>
      </c>
      <c r="Y49" s="11"/>
      <c r="Z49" s="11" t="s">
        <v>33</v>
      </c>
      <c r="AA49" s="11"/>
      <c r="AB49" s="11"/>
      <c r="AC49" s="11"/>
      <c r="AD49" s="11"/>
      <c r="AE49" s="11"/>
      <c r="AF49" s="11" t="s">
        <v>33</v>
      </c>
      <c r="AG49" s="11"/>
      <c r="AH49" s="11"/>
      <c r="AI49" s="11"/>
      <c r="AJ49" s="11"/>
      <c r="AK49" s="143"/>
      <c r="AL49" s="153" t="s">
        <v>165</v>
      </c>
      <c r="AM49" s="143"/>
      <c r="AN49" s="143"/>
      <c r="AO49" s="143"/>
      <c r="AP49" s="143"/>
      <c r="AQ49" s="143"/>
      <c r="AR49" s="153" t="s">
        <v>165</v>
      </c>
      <c r="AS49" s="143"/>
      <c r="AT49" s="143"/>
      <c r="AU49" s="143"/>
      <c r="AV49" s="143"/>
      <c r="BC49" s="2"/>
    </row>
    <row r="50" spans="1:55" x14ac:dyDescent="0.2">
      <c r="A50" s="4" t="s">
        <v>2701</v>
      </c>
      <c r="B50" s="4" t="s">
        <v>2689</v>
      </c>
      <c r="C50" s="4" t="s">
        <v>2738</v>
      </c>
      <c r="D50" s="4" t="s">
        <v>2741</v>
      </c>
      <c r="E50" s="4" t="s">
        <v>1808</v>
      </c>
      <c r="F50" s="4" t="s">
        <v>391</v>
      </c>
      <c r="G50" s="41" t="s">
        <v>2323</v>
      </c>
      <c r="H50" s="59" t="s">
        <v>2472</v>
      </c>
      <c r="I50" s="59">
        <v>500000010991</v>
      </c>
      <c r="J50" s="5">
        <v>2022</v>
      </c>
      <c r="K50" s="5">
        <v>8</v>
      </c>
      <c r="L50" s="9">
        <f t="shared" si="0"/>
        <v>4</v>
      </c>
      <c r="M50" s="6" t="s">
        <v>90</v>
      </c>
      <c r="N50" s="9" t="s">
        <v>94</v>
      </c>
      <c r="O50" s="6" t="s">
        <v>380</v>
      </c>
      <c r="P50" s="9" t="s">
        <v>42</v>
      </c>
      <c r="Q50" s="5" t="s">
        <v>37</v>
      </c>
      <c r="R50" s="9" t="s">
        <v>41</v>
      </c>
      <c r="S50" s="11">
        <v>2023</v>
      </c>
      <c r="T50" s="6" t="s">
        <v>126</v>
      </c>
      <c r="U50" s="4" t="s">
        <v>4064</v>
      </c>
      <c r="V50" s="4" t="s">
        <v>4063</v>
      </c>
      <c r="W50" s="75">
        <v>130904.36842105263</v>
      </c>
      <c r="X50" s="9">
        <v>2</v>
      </c>
      <c r="Y50" s="11"/>
      <c r="Z50" s="11" t="s">
        <v>33</v>
      </c>
      <c r="AA50" s="11"/>
      <c r="AB50" s="11"/>
      <c r="AC50" s="11"/>
      <c r="AD50" s="11"/>
      <c r="AE50" s="11"/>
      <c r="AF50" s="11" t="s">
        <v>33</v>
      </c>
      <c r="AG50" s="11"/>
      <c r="AH50" s="11"/>
      <c r="AI50" s="11"/>
      <c r="AJ50" s="11"/>
      <c r="AK50" s="143"/>
      <c r="AL50" s="153" t="s">
        <v>165</v>
      </c>
      <c r="AM50" s="143"/>
      <c r="AN50" s="143"/>
      <c r="AO50" s="143"/>
      <c r="AP50" s="143"/>
      <c r="AQ50" s="143"/>
      <c r="AR50" s="153" t="s">
        <v>165</v>
      </c>
      <c r="AS50" s="143"/>
      <c r="AT50" s="143"/>
      <c r="AU50" s="143"/>
      <c r="AV50" s="143"/>
      <c r="BC50" s="2"/>
    </row>
    <row r="51" spans="1:55" x14ac:dyDescent="0.2">
      <c r="A51" s="4" t="s">
        <v>2701</v>
      </c>
      <c r="B51" s="4" t="s">
        <v>2689</v>
      </c>
      <c r="C51" s="4" t="s">
        <v>2738</v>
      </c>
      <c r="D51" s="4" t="s">
        <v>2741</v>
      </c>
      <c r="E51" s="4" t="s">
        <v>1808</v>
      </c>
      <c r="F51" s="4" t="s">
        <v>391</v>
      </c>
      <c r="G51" s="41" t="s">
        <v>2323</v>
      </c>
      <c r="H51" s="59" t="s">
        <v>2473</v>
      </c>
      <c r="I51" s="59">
        <v>500000010989</v>
      </c>
      <c r="J51" s="5">
        <v>2022</v>
      </c>
      <c r="K51" s="5">
        <v>8</v>
      </c>
      <c r="L51" s="9">
        <f t="shared" si="0"/>
        <v>4</v>
      </c>
      <c r="M51" s="6" t="s">
        <v>90</v>
      </c>
      <c r="N51" s="9" t="s">
        <v>94</v>
      </c>
      <c r="O51" s="6" t="s">
        <v>380</v>
      </c>
      <c r="P51" s="9" t="s">
        <v>42</v>
      </c>
      <c r="Q51" s="5" t="s">
        <v>37</v>
      </c>
      <c r="R51" s="9" t="s">
        <v>41</v>
      </c>
      <c r="S51" s="11">
        <v>2023</v>
      </c>
      <c r="T51" s="6" t="s">
        <v>126</v>
      </c>
      <c r="U51" s="4" t="s">
        <v>4064</v>
      </c>
      <c r="V51" s="4" t="s">
        <v>4063</v>
      </c>
      <c r="W51" s="75">
        <v>130904.36842105263</v>
      </c>
      <c r="X51" s="9">
        <v>2</v>
      </c>
      <c r="Y51" s="11"/>
      <c r="Z51" s="11" t="s">
        <v>33</v>
      </c>
      <c r="AA51" s="11"/>
      <c r="AB51" s="11"/>
      <c r="AC51" s="11"/>
      <c r="AD51" s="11"/>
      <c r="AE51" s="11"/>
      <c r="AF51" s="11" t="s">
        <v>33</v>
      </c>
      <c r="AG51" s="11"/>
      <c r="AH51" s="11"/>
      <c r="AI51" s="11"/>
      <c r="AJ51" s="11"/>
      <c r="AK51" s="143"/>
      <c r="AL51" s="153" t="s">
        <v>165</v>
      </c>
      <c r="AM51" s="143"/>
      <c r="AN51" s="143"/>
      <c r="AO51" s="143"/>
      <c r="AP51" s="143"/>
      <c r="AQ51" s="143"/>
      <c r="AR51" s="153" t="s">
        <v>165</v>
      </c>
      <c r="AS51" s="143"/>
      <c r="AT51" s="143"/>
      <c r="AU51" s="143"/>
      <c r="AV51" s="143"/>
      <c r="BC51" s="2"/>
    </row>
    <row r="52" spans="1:55" x14ac:dyDescent="0.2">
      <c r="A52" s="4" t="s">
        <v>2692</v>
      </c>
      <c r="B52" s="4" t="s">
        <v>2688</v>
      </c>
      <c r="C52" s="4" t="s">
        <v>2738</v>
      </c>
      <c r="D52" s="4" t="s">
        <v>2741</v>
      </c>
      <c r="E52" s="4" t="s">
        <v>1808</v>
      </c>
      <c r="F52" s="4" t="s">
        <v>391</v>
      </c>
      <c r="G52" s="41" t="s">
        <v>2323</v>
      </c>
      <c r="H52" s="59" t="s">
        <v>2475</v>
      </c>
      <c r="I52" s="59">
        <v>500000011009</v>
      </c>
      <c r="J52" s="5">
        <v>2022</v>
      </c>
      <c r="K52" s="5">
        <v>8</v>
      </c>
      <c r="L52" s="9">
        <f t="shared" si="0"/>
        <v>4</v>
      </c>
      <c r="M52" s="6" t="s">
        <v>90</v>
      </c>
      <c r="N52" s="9" t="s">
        <v>94</v>
      </c>
      <c r="O52" s="6" t="s">
        <v>380</v>
      </c>
      <c r="P52" s="9" t="s">
        <v>42</v>
      </c>
      <c r="Q52" s="5" t="s">
        <v>37</v>
      </c>
      <c r="R52" s="9" t="s">
        <v>41</v>
      </c>
      <c r="S52" s="11">
        <v>2023</v>
      </c>
      <c r="T52" s="6" t="s">
        <v>126</v>
      </c>
      <c r="U52" s="4" t="s">
        <v>4064</v>
      </c>
      <c r="V52" s="4" t="s">
        <v>4063</v>
      </c>
      <c r="W52" s="75">
        <v>130904.36842105263</v>
      </c>
      <c r="X52" s="9">
        <v>2</v>
      </c>
      <c r="Y52" s="11"/>
      <c r="Z52" s="11" t="s">
        <v>33</v>
      </c>
      <c r="AA52" s="11"/>
      <c r="AB52" s="11"/>
      <c r="AC52" s="11"/>
      <c r="AD52" s="11"/>
      <c r="AE52" s="11"/>
      <c r="AF52" s="11" t="s">
        <v>33</v>
      </c>
      <c r="AG52" s="11"/>
      <c r="AH52" s="11"/>
      <c r="AI52" s="11"/>
      <c r="AJ52" s="11"/>
      <c r="AK52" s="143"/>
      <c r="AL52" s="153" t="s">
        <v>165</v>
      </c>
      <c r="AM52" s="143"/>
      <c r="AN52" s="143"/>
      <c r="AO52" s="143"/>
      <c r="AP52" s="143"/>
      <c r="AQ52" s="143"/>
      <c r="AR52" s="153" t="s">
        <v>165</v>
      </c>
      <c r="AS52" s="143"/>
      <c r="AT52" s="143"/>
      <c r="AU52" s="143"/>
      <c r="AV52" s="143"/>
      <c r="BC52" s="2"/>
    </row>
    <row r="53" spans="1:55" x14ac:dyDescent="0.2">
      <c r="A53" s="4" t="s">
        <v>2710</v>
      </c>
      <c r="B53" s="4" t="s">
        <v>2689</v>
      </c>
      <c r="C53" s="4" t="s">
        <v>2738</v>
      </c>
      <c r="D53" s="4" t="s">
        <v>2741</v>
      </c>
      <c r="E53" s="4" t="s">
        <v>1808</v>
      </c>
      <c r="F53" s="4" t="s">
        <v>391</v>
      </c>
      <c r="G53" s="93" t="s">
        <v>2323</v>
      </c>
      <c r="H53" s="59" t="s">
        <v>2476</v>
      </c>
      <c r="I53" s="59">
        <v>500000011010</v>
      </c>
      <c r="J53" s="5">
        <v>2022</v>
      </c>
      <c r="K53" s="5">
        <v>8</v>
      </c>
      <c r="L53" s="9">
        <f t="shared" si="0"/>
        <v>4</v>
      </c>
      <c r="M53" s="6" t="s">
        <v>90</v>
      </c>
      <c r="N53" s="9" t="s">
        <v>94</v>
      </c>
      <c r="O53" s="6" t="s">
        <v>380</v>
      </c>
      <c r="P53" s="9" t="s">
        <v>42</v>
      </c>
      <c r="Q53" s="5" t="s">
        <v>37</v>
      </c>
      <c r="R53" s="9" t="s">
        <v>41</v>
      </c>
      <c r="S53" s="11">
        <v>2023</v>
      </c>
      <c r="T53" s="6" t="s">
        <v>126</v>
      </c>
      <c r="U53" s="4" t="s">
        <v>4064</v>
      </c>
      <c r="V53" s="4" t="s">
        <v>4063</v>
      </c>
      <c r="W53" s="75">
        <v>130904.36842105263</v>
      </c>
      <c r="X53" s="9">
        <v>2</v>
      </c>
      <c r="Y53" s="11"/>
      <c r="Z53" s="11" t="s">
        <v>33</v>
      </c>
      <c r="AA53" s="11"/>
      <c r="AB53" s="11"/>
      <c r="AC53" s="11"/>
      <c r="AD53" s="11"/>
      <c r="AE53" s="11"/>
      <c r="AF53" s="11" t="s">
        <v>33</v>
      </c>
      <c r="AG53" s="11"/>
      <c r="AH53" s="11"/>
      <c r="AI53" s="11"/>
      <c r="AJ53" s="11"/>
      <c r="AK53" s="143"/>
      <c r="AL53" s="153" t="s">
        <v>165</v>
      </c>
      <c r="AM53" s="143"/>
      <c r="AN53" s="143"/>
      <c r="AO53" s="143"/>
      <c r="AP53" s="143"/>
      <c r="AQ53" s="143"/>
      <c r="AR53" s="153" t="s">
        <v>165</v>
      </c>
      <c r="AS53" s="143"/>
      <c r="AT53" s="143"/>
      <c r="AU53" s="143"/>
      <c r="AV53" s="143"/>
      <c r="BC53" s="2"/>
    </row>
    <row r="54" spans="1:55" x14ac:dyDescent="0.2">
      <c r="A54" s="4" t="s">
        <v>2701</v>
      </c>
      <c r="B54" s="4" t="s">
        <v>2689</v>
      </c>
      <c r="C54" s="4" t="s">
        <v>2738</v>
      </c>
      <c r="D54" s="4" t="s">
        <v>2741</v>
      </c>
      <c r="E54" s="4" t="s">
        <v>1808</v>
      </c>
      <c r="F54" s="4" t="s">
        <v>391</v>
      </c>
      <c r="G54" s="93" t="s">
        <v>2323</v>
      </c>
      <c r="H54" s="59" t="s">
        <v>2477</v>
      </c>
      <c r="I54" s="59">
        <v>500000011011</v>
      </c>
      <c r="J54" s="5">
        <v>2022</v>
      </c>
      <c r="K54" s="5">
        <v>8</v>
      </c>
      <c r="L54" s="9">
        <f t="shared" si="0"/>
        <v>4</v>
      </c>
      <c r="M54" s="6" t="s">
        <v>90</v>
      </c>
      <c r="N54" s="9" t="s">
        <v>94</v>
      </c>
      <c r="O54" s="6" t="s">
        <v>380</v>
      </c>
      <c r="P54" s="9" t="s">
        <v>42</v>
      </c>
      <c r="Q54" s="5" t="s">
        <v>37</v>
      </c>
      <c r="R54" s="9" t="s">
        <v>41</v>
      </c>
      <c r="S54" s="11">
        <v>2023</v>
      </c>
      <c r="T54" s="6" t="s">
        <v>126</v>
      </c>
      <c r="U54" s="4" t="s">
        <v>4064</v>
      </c>
      <c r="V54" s="4" t="s">
        <v>4063</v>
      </c>
      <c r="W54" s="75">
        <v>130904.36842105263</v>
      </c>
      <c r="X54" s="9">
        <v>2</v>
      </c>
      <c r="Y54" s="11"/>
      <c r="Z54" s="11" t="s">
        <v>33</v>
      </c>
      <c r="AA54" s="11"/>
      <c r="AB54" s="11"/>
      <c r="AC54" s="11"/>
      <c r="AD54" s="11"/>
      <c r="AE54" s="11"/>
      <c r="AF54" s="11" t="s">
        <v>33</v>
      </c>
      <c r="AG54" s="11"/>
      <c r="AH54" s="11"/>
      <c r="AI54" s="11"/>
      <c r="AJ54" s="11"/>
      <c r="AK54" s="143"/>
      <c r="AL54" s="153" t="s">
        <v>165</v>
      </c>
      <c r="AM54" s="143"/>
      <c r="AN54" s="143"/>
      <c r="AO54" s="143"/>
      <c r="AP54" s="143"/>
      <c r="AQ54" s="143"/>
      <c r="AR54" s="153" t="s">
        <v>165</v>
      </c>
      <c r="AS54" s="143"/>
      <c r="AT54" s="143"/>
      <c r="AU54" s="143"/>
      <c r="AV54" s="143"/>
      <c r="BC54" s="2"/>
    </row>
    <row r="55" spans="1:55" x14ac:dyDescent="0.2">
      <c r="A55" s="4" t="s">
        <v>2692</v>
      </c>
      <c r="B55" s="4" t="s">
        <v>2688</v>
      </c>
      <c r="C55" s="4" t="s">
        <v>2738</v>
      </c>
      <c r="D55" s="4" t="s">
        <v>2741</v>
      </c>
      <c r="E55" s="4" t="s">
        <v>1808</v>
      </c>
      <c r="F55" s="4" t="s">
        <v>391</v>
      </c>
      <c r="G55" s="93" t="s">
        <v>2323</v>
      </c>
      <c r="H55" s="59" t="s">
        <v>2478</v>
      </c>
      <c r="I55" s="59">
        <v>500000011012</v>
      </c>
      <c r="J55" s="5">
        <v>2022</v>
      </c>
      <c r="K55" s="5">
        <v>8</v>
      </c>
      <c r="L55" s="9">
        <f t="shared" si="0"/>
        <v>4</v>
      </c>
      <c r="M55" s="6" t="s">
        <v>90</v>
      </c>
      <c r="N55" s="9" t="s">
        <v>94</v>
      </c>
      <c r="O55" s="6" t="s">
        <v>380</v>
      </c>
      <c r="P55" s="9" t="s">
        <v>42</v>
      </c>
      <c r="Q55" s="5" t="s">
        <v>37</v>
      </c>
      <c r="R55" s="9" t="s">
        <v>41</v>
      </c>
      <c r="S55" s="11">
        <v>2023</v>
      </c>
      <c r="T55" s="6" t="s">
        <v>126</v>
      </c>
      <c r="U55" s="4" t="s">
        <v>4064</v>
      </c>
      <c r="V55" s="4" t="s">
        <v>4063</v>
      </c>
      <c r="W55" s="75">
        <v>130904.36842105263</v>
      </c>
      <c r="X55" s="9">
        <v>2</v>
      </c>
      <c r="Y55" s="11"/>
      <c r="Z55" s="11" t="s">
        <v>33</v>
      </c>
      <c r="AA55" s="11"/>
      <c r="AB55" s="11"/>
      <c r="AC55" s="11"/>
      <c r="AD55" s="11"/>
      <c r="AE55" s="11"/>
      <c r="AF55" s="11" t="s">
        <v>33</v>
      </c>
      <c r="AG55" s="11"/>
      <c r="AH55" s="11"/>
      <c r="AI55" s="11"/>
      <c r="AJ55" s="11"/>
      <c r="AK55" s="143"/>
      <c r="AL55" s="153" t="s">
        <v>165</v>
      </c>
      <c r="AM55" s="143"/>
      <c r="AN55" s="143"/>
      <c r="AO55" s="143"/>
      <c r="AP55" s="143"/>
      <c r="AQ55" s="143"/>
      <c r="AR55" s="153" t="s">
        <v>165</v>
      </c>
      <c r="AS55" s="143"/>
      <c r="AT55" s="143"/>
      <c r="AU55" s="143"/>
      <c r="AV55" s="143"/>
      <c r="BC55" s="2"/>
    </row>
    <row r="56" spans="1:55" x14ac:dyDescent="0.2">
      <c r="A56" s="4" t="s">
        <v>2701</v>
      </c>
      <c r="B56" s="4" t="s">
        <v>2689</v>
      </c>
      <c r="C56" s="4" t="s">
        <v>2738</v>
      </c>
      <c r="D56" s="4" t="s">
        <v>2741</v>
      </c>
      <c r="E56" s="4" t="s">
        <v>1808</v>
      </c>
      <c r="F56" s="4" t="s">
        <v>391</v>
      </c>
      <c r="G56" s="93" t="s">
        <v>2323</v>
      </c>
      <c r="H56" s="59" t="s">
        <v>2479</v>
      </c>
      <c r="I56" s="59">
        <v>500000011013</v>
      </c>
      <c r="J56" s="5">
        <v>2022</v>
      </c>
      <c r="K56" s="5">
        <v>8</v>
      </c>
      <c r="L56" s="9">
        <f t="shared" si="0"/>
        <v>4</v>
      </c>
      <c r="M56" s="6" t="s">
        <v>90</v>
      </c>
      <c r="N56" s="9" t="s">
        <v>94</v>
      </c>
      <c r="O56" s="6" t="s">
        <v>380</v>
      </c>
      <c r="P56" s="9" t="s">
        <v>42</v>
      </c>
      <c r="Q56" s="5" t="s">
        <v>37</v>
      </c>
      <c r="R56" s="9" t="s">
        <v>41</v>
      </c>
      <c r="S56" s="11">
        <v>2023</v>
      </c>
      <c r="T56" s="6" t="s">
        <v>126</v>
      </c>
      <c r="U56" s="4" t="s">
        <v>4064</v>
      </c>
      <c r="V56" s="4" t="s">
        <v>4063</v>
      </c>
      <c r="W56" s="75">
        <v>130904.36842105263</v>
      </c>
      <c r="X56" s="9">
        <v>2</v>
      </c>
      <c r="Y56" s="11"/>
      <c r="Z56" s="11" t="s">
        <v>33</v>
      </c>
      <c r="AA56" s="11"/>
      <c r="AB56" s="11"/>
      <c r="AC56" s="11"/>
      <c r="AD56" s="11"/>
      <c r="AE56" s="11"/>
      <c r="AF56" s="11" t="s">
        <v>33</v>
      </c>
      <c r="AG56" s="11"/>
      <c r="AH56" s="11"/>
      <c r="AI56" s="11"/>
      <c r="AJ56" s="11"/>
      <c r="AK56" s="143"/>
      <c r="AL56" s="153" t="s">
        <v>165</v>
      </c>
      <c r="AM56" s="143"/>
      <c r="AN56" s="143"/>
      <c r="AO56" s="143"/>
      <c r="AP56" s="143"/>
      <c r="AQ56" s="143"/>
      <c r="AR56" s="153" t="s">
        <v>165</v>
      </c>
      <c r="AS56" s="143"/>
      <c r="AT56" s="143"/>
      <c r="AU56" s="143"/>
      <c r="AV56" s="143"/>
      <c r="BC56" s="2"/>
    </row>
    <row r="57" spans="1:55" x14ac:dyDescent="0.2">
      <c r="A57" s="4" t="s">
        <v>2712</v>
      </c>
      <c r="B57" s="4" t="s">
        <v>2691</v>
      </c>
      <c r="C57" s="4" t="s">
        <v>2735</v>
      </c>
      <c r="D57" s="4" t="s">
        <v>2740</v>
      </c>
      <c r="E57" s="4" t="s">
        <v>2280</v>
      </c>
      <c r="F57" s="4" t="s">
        <v>2776</v>
      </c>
      <c r="G57" s="41" t="s">
        <v>2318</v>
      </c>
      <c r="H57" s="59" t="s">
        <v>2319</v>
      </c>
      <c r="I57" s="59">
        <v>500000009978</v>
      </c>
      <c r="J57" s="5">
        <v>2014</v>
      </c>
      <c r="K57" s="5">
        <v>8</v>
      </c>
      <c r="L57" s="9">
        <f t="shared" si="0"/>
        <v>-4</v>
      </c>
      <c r="M57" s="6" t="s">
        <v>90</v>
      </c>
      <c r="N57" s="9" t="s">
        <v>94</v>
      </c>
      <c r="O57" s="6" t="s">
        <v>37</v>
      </c>
      <c r="P57" s="9" t="s">
        <v>42</v>
      </c>
      <c r="Q57" s="5" t="s">
        <v>37</v>
      </c>
      <c r="R57" s="9" t="s">
        <v>42</v>
      </c>
      <c r="S57" s="11" t="s">
        <v>136</v>
      </c>
      <c r="T57" s="6" t="s">
        <v>43</v>
      </c>
      <c r="U57" s="4" t="s">
        <v>43</v>
      </c>
      <c r="V57" s="4" t="s">
        <v>136</v>
      </c>
      <c r="W57" s="75">
        <v>0</v>
      </c>
      <c r="X57" s="9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BC57" s="2"/>
    </row>
    <row r="58" spans="1:55" x14ac:dyDescent="0.2">
      <c r="A58" s="4" t="s">
        <v>2712</v>
      </c>
      <c r="B58" s="4" t="s">
        <v>2691</v>
      </c>
      <c r="C58" s="4" t="s">
        <v>2735</v>
      </c>
      <c r="D58" s="4" t="s">
        <v>2740</v>
      </c>
      <c r="E58" s="4" t="s">
        <v>334</v>
      </c>
      <c r="F58" s="4" t="s">
        <v>1219</v>
      </c>
      <c r="G58" s="41" t="s">
        <v>2301</v>
      </c>
      <c r="H58" s="59">
        <v>1720705</v>
      </c>
      <c r="I58" s="59" t="s">
        <v>2272</v>
      </c>
      <c r="J58" s="5">
        <v>2014</v>
      </c>
      <c r="K58" s="5">
        <v>10</v>
      </c>
      <c r="L58" s="9">
        <f t="shared" si="0"/>
        <v>-2</v>
      </c>
      <c r="M58" s="6" t="s">
        <v>92</v>
      </c>
      <c r="N58" s="9" t="s">
        <v>94</v>
      </c>
      <c r="O58" s="6" t="s">
        <v>37</v>
      </c>
      <c r="P58" s="9" t="s">
        <v>42</v>
      </c>
      <c r="Q58" s="5" t="s">
        <v>37</v>
      </c>
      <c r="R58" s="9" t="s">
        <v>42</v>
      </c>
      <c r="S58" s="11" t="s">
        <v>136</v>
      </c>
      <c r="T58" s="6" t="s">
        <v>43</v>
      </c>
      <c r="U58" s="4" t="s">
        <v>1958</v>
      </c>
      <c r="V58" s="4" t="s">
        <v>2302</v>
      </c>
      <c r="W58" s="75">
        <v>0</v>
      </c>
      <c r="X58" s="9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BC58" s="2"/>
    </row>
    <row r="59" spans="1:55" x14ac:dyDescent="0.2">
      <c r="A59" s="4" t="s">
        <v>2711</v>
      </c>
      <c r="B59" s="4" t="s">
        <v>2691</v>
      </c>
      <c r="C59" s="4" t="s">
        <v>2735</v>
      </c>
      <c r="D59" s="4" t="s">
        <v>2742</v>
      </c>
      <c r="E59" s="4" t="s">
        <v>469</v>
      </c>
      <c r="F59" s="4" t="s">
        <v>2752</v>
      </c>
      <c r="G59" s="41" t="s">
        <v>470</v>
      </c>
      <c r="H59" s="59" t="s">
        <v>471</v>
      </c>
      <c r="I59" s="59">
        <v>500000003719</v>
      </c>
      <c r="J59" s="5">
        <v>2016</v>
      </c>
      <c r="K59" s="5">
        <v>10</v>
      </c>
      <c r="L59" s="9">
        <f t="shared" si="0"/>
        <v>0</v>
      </c>
      <c r="M59" s="6" t="s">
        <v>90</v>
      </c>
      <c r="N59" s="9" t="s">
        <v>94</v>
      </c>
      <c r="O59" s="6" t="s">
        <v>37</v>
      </c>
      <c r="P59" s="9" t="s">
        <v>42</v>
      </c>
      <c r="Q59" s="5" t="s">
        <v>37</v>
      </c>
      <c r="R59" s="9" t="s">
        <v>42</v>
      </c>
      <c r="S59" s="11">
        <v>2023</v>
      </c>
      <c r="T59" s="6" t="s">
        <v>44</v>
      </c>
      <c r="U59" s="4" t="s">
        <v>135</v>
      </c>
      <c r="V59" s="4" t="s">
        <v>136</v>
      </c>
      <c r="W59" s="75">
        <v>1160433.26</v>
      </c>
      <c r="X59" s="9">
        <v>1</v>
      </c>
      <c r="Y59" s="11"/>
      <c r="Z59" s="11"/>
      <c r="AA59" s="11"/>
      <c r="AB59" s="11" t="s">
        <v>33</v>
      </c>
      <c r="AC59" s="11"/>
      <c r="AD59" s="11"/>
      <c r="AE59" s="11"/>
      <c r="AF59" s="11"/>
      <c r="AG59" s="11"/>
      <c r="AH59" s="11"/>
      <c r="AI59" s="11"/>
      <c r="AJ59" s="11"/>
      <c r="AK59" s="143"/>
      <c r="AL59" s="143"/>
      <c r="AM59" s="143"/>
      <c r="AN59" s="143" t="s">
        <v>165</v>
      </c>
      <c r="AO59" s="143"/>
      <c r="AP59" s="143"/>
      <c r="AQ59" s="143"/>
      <c r="AR59" s="143"/>
      <c r="AS59" s="143"/>
      <c r="AT59" s="143"/>
      <c r="AU59" s="143"/>
      <c r="AV59" s="143"/>
      <c r="BC59" s="2"/>
    </row>
    <row r="60" spans="1:55" x14ac:dyDescent="0.2">
      <c r="A60" s="4" t="s">
        <v>2695</v>
      </c>
      <c r="B60" s="4" t="s">
        <v>2689</v>
      </c>
      <c r="C60" s="4" t="s">
        <v>2738</v>
      </c>
      <c r="D60" s="4" t="s">
        <v>2741</v>
      </c>
      <c r="E60" s="4" t="s">
        <v>1808</v>
      </c>
      <c r="F60" s="4" t="s">
        <v>1809</v>
      </c>
      <c r="G60" s="41" t="s">
        <v>1810</v>
      </c>
      <c r="H60" s="59">
        <v>103001560313</v>
      </c>
      <c r="I60" s="59">
        <v>500000003894</v>
      </c>
      <c r="J60" s="5">
        <v>2014</v>
      </c>
      <c r="K60" s="5">
        <v>8</v>
      </c>
      <c r="L60" s="9">
        <f t="shared" si="0"/>
        <v>-4</v>
      </c>
      <c r="M60" s="6" t="s">
        <v>90</v>
      </c>
      <c r="N60" s="9" t="s">
        <v>94</v>
      </c>
      <c r="O60" s="6" t="s">
        <v>380</v>
      </c>
      <c r="P60" s="9" t="s">
        <v>42</v>
      </c>
      <c r="Q60" s="5" t="s">
        <v>37</v>
      </c>
      <c r="R60" s="9" t="s">
        <v>41</v>
      </c>
      <c r="S60" s="11">
        <v>2023</v>
      </c>
      <c r="T60" s="6" t="s">
        <v>126</v>
      </c>
      <c r="U60" s="83" t="s">
        <v>3805</v>
      </c>
      <c r="V60" s="4" t="s">
        <v>3297</v>
      </c>
      <c r="W60" s="75">
        <v>160650</v>
      </c>
      <c r="X60" s="9">
        <v>1</v>
      </c>
      <c r="Y60" s="11" t="s">
        <v>33</v>
      </c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53" t="s">
        <v>165</v>
      </c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BC60" s="2"/>
    </row>
    <row r="61" spans="1:55" x14ac:dyDescent="0.2">
      <c r="A61" s="4" t="s">
        <v>2695</v>
      </c>
      <c r="B61" s="4" t="s">
        <v>2689</v>
      </c>
      <c r="C61" s="4" t="s">
        <v>2738</v>
      </c>
      <c r="D61" s="4" t="s">
        <v>2741</v>
      </c>
      <c r="E61" s="4" t="s">
        <v>1808</v>
      </c>
      <c r="F61" s="4" t="s">
        <v>1809</v>
      </c>
      <c r="G61" s="41" t="s">
        <v>1810</v>
      </c>
      <c r="H61" s="59">
        <v>103001670313</v>
      </c>
      <c r="I61" s="59">
        <v>500000004045</v>
      </c>
      <c r="J61" s="5">
        <v>2014</v>
      </c>
      <c r="K61" s="5">
        <v>8</v>
      </c>
      <c r="L61" s="9">
        <f t="shared" si="0"/>
        <v>-4</v>
      </c>
      <c r="M61" s="6" t="s">
        <v>90</v>
      </c>
      <c r="N61" s="9" t="s">
        <v>94</v>
      </c>
      <c r="O61" s="6" t="s">
        <v>380</v>
      </c>
      <c r="P61" s="9" t="s">
        <v>42</v>
      </c>
      <c r="Q61" s="5" t="s">
        <v>37</v>
      </c>
      <c r="R61" s="9" t="s">
        <v>41</v>
      </c>
      <c r="S61" s="11">
        <v>2023</v>
      </c>
      <c r="T61" s="6" t="s">
        <v>126</v>
      </c>
      <c r="U61" s="83" t="s">
        <v>3805</v>
      </c>
      <c r="V61" s="4" t="s">
        <v>3297</v>
      </c>
      <c r="W61" s="75">
        <v>160650</v>
      </c>
      <c r="X61" s="9">
        <v>1</v>
      </c>
      <c r="Y61" s="11" t="s">
        <v>33</v>
      </c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53" t="s">
        <v>165</v>
      </c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BC61" s="2"/>
    </row>
    <row r="62" spans="1:55" x14ac:dyDescent="0.2">
      <c r="A62" s="4" t="s">
        <v>2695</v>
      </c>
      <c r="B62" s="4" t="s">
        <v>2689</v>
      </c>
      <c r="C62" s="4" t="s">
        <v>2738</v>
      </c>
      <c r="D62" s="4" t="s">
        <v>2741</v>
      </c>
      <c r="E62" s="4" t="s">
        <v>1808</v>
      </c>
      <c r="F62" s="4" t="s">
        <v>1809</v>
      </c>
      <c r="G62" s="41" t="s">
        <v>1810</v>
      </c>
      <c r="H62" s="59">
        <v>103001900313</v>
      </c>
      <c r="I62" s="59">
        <v>500000003736</v>
      </c>
      <c r="J62" s="5">
        <v>2014</v>
      </c>
      <c r="K62" s="5">
        <v>8</v>
      </c>
      <c r="L62" s="9">
        <f t="shared" si="0"/>
        <v>-4</v>
      </c>
      <c r="M62" s="6" t="s">
        <v>90</v>
      </c>
      <c r="N62" s="9" t="s">
        <v>94</v>
      </c>
      <c r="O62" s="6" t="s">
        <v>380</v>
      </c>
      <c r="P62" s="9" t="s">
        <v>42</v>
      </c>
      <c r="Q62" s="5" t="s">
        <v>37</v>
      </c>
      <c r="R62" s="9" t="s">
        <v>41</v>
      </c>
      <c r="S62" s="11">
        <v>2023</v>
      </c>
      <c r="T62" s="6" t="s">
        <v>126</v>
      </c>
      <c r="U62" s="83" t="s">
        <v>3805</v>
      </c>
      <c r="V62" s="4" t="s">
        <v>3297</v>
      </c>
      <c r="W62" s="75">
        <v>160650</v>
      </c>
      <c r="X62" s="9">
        <v>1</v>
      </c>
      <c r="Y62" s="11" t="s">
        <v>33</v>
      </c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53" t="s">
        <v>165</v>
      </c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BC62" s="2"/>
    </row>
    <row r="63" spans="1:55" x14ac:dyDescent="0.2">
      <c r="A63" s="4" t="s">
        <v>2695</v>
      </c>
      <c r="B63" s="4" t="s">
        <v>2689</v>
      </c>
      <c r="C63" s="4" t="s">
        <v>2738</v>
      </c>
      <c r="D63" s="4" t="s">
        <v>2741</v>
      </c>
      <c r="E63" s="4" t="s">
        <v>1808</v>
      </c>
      <c r="F63" s="4" t="s">
        <v>1809</v>
      </c>
      <c r="G63" s="41" t="s">
        <v>1810</v>
      </c>
      <c r="H63" s="59">
        <v>103000740313</v>
      </c>
      <c r="I63" s="59">
        <v>500000003846</v>
      </c>
      <c r="J63" s="5">
        <v>2014</v>
      </c>
      <c r="K63" s="5">
        <v>8</v>
      </c>
      <c r="L63" s="9">
        <f t="shared" si="0"/>
        <v>-4</v>
      </c>
      <c r="M63" s="6" t="s">
        <v>90</v>
      </c>
      <c r="N63" s="9" t="s">
        <v>94</v>
      </c>
      <c r="O63" s="6" t="s">
        <v>380</v>
      </c>
      <c r="P63" s="9" t="s">
        <v>42</v>
      </c>
      <c r="Q63" s="5" t="s">
        <v>37</v>
      </c>
      <c r="R63" s="9" t="s">
        <v>41</v>
      </c>
      <c r="S63" s="11">
        <v>2023</v>
      </c>
      <c r="T63" s="6" t="s">
        <v>126</v>
      </c>
      <c r="U63" s="83" t="s">
        <v>3805</v>
      </c>
      <c r="V63" s="4" t="s">
        <v>3297</v>
      </c>
      <c r="W63" s="75">
        <v>160650</v>
      </c>
      <c r="X63" s="9">
        <v>1</v>
      </c>
      <c r="Y63" s="11" t="s">
        <v>33</v>
      </c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53" t="s">
        <v>165</v>
      </c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BC63" s="2"/>
    </row>
    <row r="64" spans="1:55" x14ac:dyDescent="0.2">
      <c r="A64" s="4" t="s">
        <v>2695</v>
      </c>
      <c r="B64" s="4" t="s">
        <v>2689</v>
      </c>
      <c r="C64" s="4" t="s">
        <v>2738</v>
      </c>
      <c r="D64" s="4" t="s">
        <v>2741</v>
      </c>
      <c r="E64" s="4" t="s">
        <v>1808</v>
      </c>
      <c r="F64" s="4" t="s">
        <v>1809</v>
      </c>
      <c r="G64" s="41" t="s">
        <v>1810</v>
      </c>
      <c r="H64" s="59">
        <v>103000770313</v>
      </c>
      <c r="I64" s="59">
        <v>500000003825</v>
      </c>
      <c r="J64" s="5">
        <v>2014</v>
      </c>
      <c r="K64" s="5">
        <v>8</v>
      </c>
      <c r="L64" s="9">
        <f t="shared" si="0"/>
        <v>-4</v>
      </c>
      <c r="M64" s="6" t="s">
        <v>90</v>
      </c>
      <c r="N64" s="9" t="s">
        <v>94</v>
      </c>
      <c r="O64" s="6" t="s">
        <v>380</v>
      </c>
      <c r="P64" s="9" t="s">
        <v>42</v>
      </c>
      <c r="Q64" s="5" t="s">
        <v>37</v>
      </c>
      <c r="R64" s="9" t="s">
        <v>41</v>
      </c>
      <c r="S64" s="11">
        <v>2023</v>
      </c>
      <c r="T64" s="6" t="s">
        <v>126</v>
      </c>
      <c r="U64" s="83" t="s">
        <v>3805</v>
      </c>
      <c r="V64" s="4" t="s">
        <v>3297</v>
      </c>
      <c r="W64" s="75">
        <v>160650</v>
      </c>
      <c r="X64" s="9">
        <v>1</v>
      </c>
      <c r="Y64" s="11" t="s">
        <v>33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53" t="s">
        <v>165</v>
      </c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BC64" s="2"/>
    </row>
    <row r="65" spans="1:55" x14ac:dyDescent="0.2">
      <c r="A65" s="4" t="s">
        <v>2695</v>
      </c>
      <c r="B65" s="4" t="s">
        <v>2689</v>
      </c>
      <c r="C65" s="4" t="s">
        <v>2738</v>
      </c>
      <c r="D65" s="4" t="s">
        <v>2741</v>
      </c>
      <c r="E65" s="4" t="s">
        <v>1808</v>
      </c>
      <c r="F65" s="4" t="s">
        <v>1809</v>
      </c>
      <c r="G65" s="41" t="s">
        <v>1810</v>
      </c>
      <c r="H65" s="59">
        <v>103001150313</v>
      </c>
      <c r="I65" s="59">
        <v>500000003839</v>
      </c>
      <c r="J65" s="5">
        <v>2014</v>
      </c>
      <c r="K65" s="5">
        <v>8</v>
      </c>
      <c r="L65" s="9">
        <f t="shared" si="0"/>
        <v>-4</v>
      </c>
      <c r="M65" s="6" t="s">
        <v>90</v>
      </c>
      <c r="N65" s="9" t="s">
        <v>94</v>
      </c>
      <c r="O65" s="6" t="s">
        <v>380</v>
      </c>
      <c r="P65" s="9" t="s">
        <v>42</v>
      </c>
      <c r="Q65" s="5" t="s">
        <v>37</v>
      </c>
      <c r="R65" s="9" t="s">
        <v>41</v>
      </c>
      <c r="S65" s="11">
        <v>2023</v>
      </c>
      <c r="T65" s="6" t="s">
        <v>126</v>
      </c>
      <c r="U65" s="83" t="s">
        <v>3805</v>
      </c>
      <c r="V65" s="4" t="s">
        <v>3297</v>
      </c>
      <c r="W65" s="75">
        <v>160650</v>
      </c>
      <c r="X65" s="9">
        <v>1</v>
      </c>
      <c r="Y65" s="11" t="s">
        <v>33</v>
      </c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53" t="s">
        <v>165</v>
      </c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BC65" s="2"/>
    </row>
    <row r="66" spans="1:55" x14ac:dyDescent="0.2">
      <c r="A66" s="4" t="s">
        <v>2697</v>
      </c>
      <c r="B66" s="4" t="s">
        <v>2689</v>
      </c>
      <c r="C66" s="4" t="s">
        <v>2738</v>
      </c>
      <c r="D66" s="4" t="s">
        <v>2741</v>
      </c>
      <c r="E66" s="4" t="s">
        <v>1808</v>
      </c>
      <c r="F66" s="4" t="s">
        <v>1809</v>
      </c>
      <c r="G66" s="41" t="s">
        <v>1810</v>
      </c>
      <c r="H66" s="59">
        <v>103001240313</v>
      </c>
      <c r="I66" s="59">
        <v>500000003984</v>
      </c>
      <c r="J66" s="5">
        <v>2014</v>
      </c>
      <c r="K66" s="5">
        <v>8</v>
      </c>
      <c r="L66" s="9">
        <f t="shared" si="0"/>
        <v>-4</v>
      </c>
      <c r="M66" s="6" t="s">
        <v>90</v>
      </c>
      <c r="N66" s="9" t="s">
        <v>94</v>
      </c>
      <c r="O66" s="6" t="s">
        <v>380</v>
      </c>
      <c r="P66" s="9" t="s">
        <v>42</v>
      </c>
      <c r="Q66" s="5" t="s">
        <v>37</v>
      </c>
      <c r="R66" s="9" t="s">
        <v>41</v>
      </c>
      <c r="S66" s="11">
        <v>2023</v>
      </c>
      <c r="T66" s="6" t="s">
        <v>126</v>
      </c>
      <c r="U66" s="83" t="s">
        <v>3805</v>
      </c>
      <c r="V66" s="4" t="s">
        <v>3297</v>
      </c>
      <c r="W66" s="75">
        <v>160650</v>
      </c>
      <c r="X66" s="9">
        <v>1</v>
      </c>
      <c r="Y66" s="11" t="s">
        <v>33</v>
      </c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53" t="s">
        <v>165</v>
      </c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BC66" s="2"/>
    </row>
    <row r="67" spans="1:55" x14ac:dyDescent="0.2">
      <c r="A67" s="4" t="s">
        <v>2695</v>
      </c>
      <c r="B67" s="4" t="s">
        <v>2689</v>
      </c>
      <c r="C67" s="4" t="s">
        <v>2738</v>
      </c>
      <c r="D67" s="4" t="s">
        <v>2741</v>
      </c>
      <c r="E67" s="4" t="s">
        <v>1808</v>
      </c>
      <c r="F67" s="4" t="s">
        <v>1809</v>
      </c>
      <c r="G67" s="41" t="s">
        <v>1810</v>
      </c>
      <c r="H67" s="59">
        <v>103001540313</v>
      </c>
      <c r="I67" s="59">
        <v>500000003829</v>
      </c>
      <c r="J67" s="5">
        <v>2014</v>
      </c>
      <c r="K67" s="5">
        <v>8</v>
      </c>
      <c r="L67" s="9">
        <f t="shared" si="0"/>
        <v>-4</v>
      </c>
      <c r="M67" s="6" t="s">
        <v>90</v>
      </c>
      <c r="N67" s="9" t="s">
        <v>94</v>
      </c>
      <c r="O67" s="6" t="s">
        <v>380</v>
      </c>
      <c r="P67" s="9" t="s">
        <v>42</v>
      </c>
      <c r="Q67" s="5" t="s">
        <v>37</v>
      </c>
      <c r="R67" s="9" t="s">
        <v>41</v>
      </c>
      <c r="S67" s="11">
        <v>2023</v>
      </c>
      <c r="T67" s="6" t="s">
        <v>126</v>
      </c>
      <c r="U67" s="83" t="s">
        <v>3805</v>
      </c>
      <c r="V67" s="4" t="s">
        <v>3297</v>
      </c>
      <c r="W67" s="75">
        <v>160650</v>
      </c>
      <c r="X67" s="9">
        <v>1</v>
      </c>
      <c r="Y67" s="11" t="s">
        <v>33</v>
      </c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53" t="s">
        <v>165</v>
      </c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BC67" s="2"/>
    </row>
    <row r="68" spans="1:55" x14ac:dyDescent="0.2">
      <c r="A68" s="4" t="s">
        <v>3137</v>
      </c>
      <c r="B68" s="4" t="s">
        <v>2689</v>
      </c>
      <c r="C68" s="4" t="s">
        <v>2738</v>
      </c>
      <c r="D68" s="4" t="s">
        <v>2741</v>
      </c>
      <c r="E68" s="4" t="s">
        <v>1808</v>
      </c>
      <c r="F68" s="4" t="s">
        <v>1809</v>
      </c>
      <c r="G68" s="41" t="s">
        <v>1810</v>
      </c>
      <c r="H68" s="59">
        <v>103001590313</v>
      </c>
      <c r="I68" s="59">
        <v>500000003949</v>
      </c>
      <c r="J68" s="5">
        <v>2014</v>
      </c>
      <c r="K68" s="5">
        <v>8</v>
      </c>
      <c r="L68" s="9">
        <f t="shared" ref="L68:L131" si="1">IF(AND(J68=0,K68=0),"",K68-($B$9-J68))</f>
        <v>-4</v>
      </c>
      <c r="M68" s="6" t="s">
        <v>90</v>
      </c>
      <c r="N68" s="9" t="s">
        <v>94</v>
      </c>
      <c r="O68" s="6" t="s">
        <v>380</v>
      </c>
      <c r="P68" s="9" t="s">
        <v>42</v>
      </c>
      <c r="Q68" s="5" t="s">
        <v>37</v>
      </c>
      <c r="R68" s="9" t="s">
        <v>41</v>
      </c>
      <c r="S68" s="11">
        <v>2023</v>
      </c>
      <c r="T68" s="6" t="s">
        <v>126</v>
      </c>
      <c r="U68" s="83" t="s">
        <v>3805</v>
      </c>
      <c r="V68" s="4" t="s">
        <v>3297</v>
      </c>
      <c r="W68" s="75">
        <v>160650</v>
      </c>
      <c r="X68" s="9">
        <v>1</v>
      </c>
      <c r="Y68" s="11" t="s">
        <v>33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53" t="s">
        <v>165</v>
      </c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BC68" s="2"/>
    </row>
    <row r="69" spans="1:55" x14ac:dyDescent="0.2">
      <c r="A69" s="4" t="s">
        <v>2695</v>
      </c>
      <c r="B69" s="4" t="s">
        <v>2689</v>
      </c>
      <c r="C69" s="4" t="s">
        <v>2738</v>
      </c>
      <c r="D69" s="4" t="s">
        <v>2741</v>
      </c>
      <c r="E69" s="4" t="s">
        <v>1808</v>
      </c>
      <c r="F69" s="4" t="s">
        <v>1809</v>
      </c>
      <c r="G69" s="41" t="s">
        <v>1810</v>
      </c>
      <c r="H69" s="59">
        <v>103001040313</v>
      </c>
      <c r="I69" s="59">
        <v>500000003947</v>
      </c>
      <c r="J69" s="5">
        <v>2014</v>
      </c>
      <c r="K69" s="5">
        <v>8</v>
      </c>
      <c r="L69" s="9">
        <f t="shared" si="1"/>
        <v>-4</v>
      </c>
      <c r="M69" s="6" t="s">
        <v>90</v>
      </c>
      <c r="N69" s="9" t="s">
        <v>94</v>
      </c>
      <c r="O69" s="6" t="s">
        <v>380</v>
      </c>
      <c r="P69" s="9" t="s">
        <v>42</v>
      </c>
      <c r="Q69" s="5" t="s">
        <v>37</v>
      </c>
      <c r="R69" s="9" t="s">
        <v>41</v>
      </c>
      <c r="S69" s="11">
        <v>2023</v>
      </c>
      <c r="T69" s="6" t="s">
        <v>126</v>
      </c>
      <c r="U69" s="83" t="s">
        <v>3805</v>
      </c>
      <c r="V69" s="4" t="s">
        <v>3297</v>
      </c>
      <c r="W69" s="75">
        <v>160650</v>
      </c>
      <c r="X69" s="9">
        <v>1</v>
      </c>
      <c r="Y69" s="11" t="s">
        <v>33</v>
      </c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53" t="s">
        <v>165</v>
      </c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BC69" s="2"/>
    </row>
    <row r="70" spans="1:55" x14ac:dyDescent="0.2">
      <c r="A70" s="4" t="s">
        <v>2695</v>
      </c>
      <c r="B70" s="4" t="s">
        <v>2689</v>
      </c>
      <c r="C70" s="4" t="s">
        <v>2738</v>
      </c>
      <c r="D70" s="4" t="s">
        <v>2741</v>
      </c>
      <c r="E70" s="4" t="s">
        <v>1808</v>
      </c>
      <c r="F70" s="4" t="s">
        <v>1809</v>
      </c>
      <c r="G70" s="41" t="s">
        <v>1810</v>
      </c>
      <c r="H70" s="59">
        <v>103001210313</v>
      </c>
      <c r="I70" s="59">
        <v>500000002958</v>
      </c>
      <c r="J70" s="5">
        <v>2014</v>
      </c>
      <c r="K70" s="5">
        <v>8</v>
      </c>
      <c r="L70" s="9">
        <f t="shared" si="1"/>
        <v>-4</v>
      </c>
      <c r="M70" s="6" t="s">
        <v>90</v>
      </c>
      <c r="N70" s="9" t="s">
        <v>94</v>
      </c>
      <c r="O70" s="6" t="s">
        <v>380</v>
      </c>
      <c r="P70" s="9" t="s">
        <v>42</v>
      </c>
      <c r="Q70" s="5" t="s">
        <v>37</v>
      </c>
      <c r="R70" s="9" t="s">
        <v>41</v>
      </c>
      <c r="S70" s="11">
        <v>2023</v>
      </c>
      <c r="T70" s="6" t="s">
        <v>126</v>
      </c>
      <c r="U70" s="83" t="s">
        <v>3805</v>
      </c>
      <c r="V70" s="4" t="s">
        <v>3297</v>
      </c>
      <c r="W70" s="75">
        <v>160650</v>
      </c>
      <c r="X70" s="9">
        <v>1</v>
      </c>
      <c r="Y70" s="11" t="s">
        <v>33</v>
      </c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53" t="s">
        <v>165</v>
      </c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BC70" s="2"/>
    </row>
    <row r="71" spans="1:55" x14ac:dyDescent="0.2">
      <c r="A71" s="4" t="s">
        <v>2695</v>
      </c>
      <c r="B71" s="4" t="s">
        <v>2689</v>
      </c>
      <c r="C71" s="4" t="s">
        <v>2738</v>
      </c>
      <c r="D71" s="4" t="s">
        <v>2741</v>
      </c>
      <c r="E71" s="4" t="s">
        <v>1808</v>
      </c>
      <c r="F71" s="4" t="s">
        <v>1809</v>
      </c>
      <c r="G71" s="41" t="s">
        <v>1810</v>
      </c>
      <c r="H71" s="59">
        <v>103001600313</v>
      </c>
      <c r="I71" s="59">
        <v>500000002953</v>
      </c>
      <c r="J71" s="5">
        <v>2014</v>
      </c>
      <c r="K71" s="5">
        <v>8</v>
      </c>
      <c r="L71" s="9">
        <f t="shared" si="1"/>
        <v>-4</v>
      </c>
      <c r="M71" s="6" t="s">
        <v>90</v>
      </c>
      <c r="N71" s="9" t="s">
        <v>94</v>
      </c>
      <c r="O71" s="6" t="s">
        <v>380</v>
      </c>
      <c r="P71" s="9" t="s">
        <v>42</v>
      </c>
      <c r="Q71" s="5" t="s">
        <v>37</v>
      </c>
      <c r="R71" s="9" t="s">
        <v>41</v>
      </c>
      <c r="S71" s="11">
        <v>2023</v>
      </c>
      <c r="T71" s="6" t="s">
        <v>126</v>
      </c>
      <c r="U71" s="83" t="s">
        <v>3805</v>
      </c>
      <c r="V71" s="4" t="s">
        <v>3297</v>
      </c>
      <c r="W71" s="75">
        <v>160650</v>
      </c>
      <c r="X71" s="9">
        <v>1</v>
      </c>
      <c r="Y71" s="11" t="s">
        <v>33</v>
      </c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53" t="s">
        <v>165</v>
      </c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BC71" s="2"/>
    </row>
    <row r="72" spans="1:55" x14ac:dyDescent="0.2">
      <c r="A72" s="4" t="s">
        <v>2716</v>
      </c>
      <c r="B72" s="4" t="s">
        <v>2689</v>
      </c>
      <c r="C72" s="4" t="s">
        <v>2738</v>
      </c>
      <c r="D72" s="4" t="s">
        <v>2741</v>
      </c>
      <c r="E72" s="4" t="s">
        <v>1808</v>
      </c>
      <c r="F72" s="4" t="s">
        <v>1809</v>
      </c>
      <c r="G72" s="41" t="s">
        <v>1810</v>
      </c>
      <c r="H72" s="59">
        <v>103001610313</v>
      </c>
      <c r="I72" s="59">
        <v>500000002955</v>
      </c>
      <c r="J72" s="5">
        <v>2014</v>
      </c>
      <c r="K72" s="5">
        <v>8</v>
      </c>
      <c r="L72" s="9">
        <f t="shared" si="1"/>
        <v>-4</v>
      </c>
      <c r="M72" s="6" t="s">
        <v>90</v>
      </c>
      <c r="N72" s="9" t="s">
        <v>94</v>
      </c>
      <c r="O72" s="6" t="s">
        <v>380</v>
      </c>
      <c r="P72" s="9" t="s">
        <v>42</v>
      </c>
      <c r="Q72" s="5" t="s">
        <v>37</v>
      </c>
      <c r="R72" s="9" t="s">
        <v>41</v>
      </c>
      <c r="S72" s="11">
        <v>2023</v>
      </c>
      <c r="T72" s="6" t="s">
        <v>126</v>
      </c>
      <c r="U72" s="83" t="s">
        <v>3805</v>
      </c>
      <c r="V72" s="4" t="s">
        <v>3297</v>
      </c>
      <c r="W72" s="75">
        <v>160650</v>
      </c>
      <c r="X72" s="9">
        <v>1</v>
      </c>
      <c r="Y72" s="11" t="s">
        <v>33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53" t="s">
        <v>165</v>
      </c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BC72" s="2"/>
    </row>
    <row r="73" spans="1:55" x14ac:dyDescent="0.2">
      <c r="A73" s="4" t="s">
        <v>2695</v>
      </c>
      <c r="B73" s="4" t="s">
        <v>2689</v>
      </c>
      <c r="C73" s="4" t="s">
        <v>2738</v>
      </c>
      <c r="D73" s="4" t="s">
        <v>2741</v>
      </c>
      <c r="E73" s="4" t="s">
        <v>1808</v>
      </c>
      <c r="F73" s="4" t="s">
        <v>1809</v>
      </c>
      <c r="G73" s="41" t="s">
        <v>1810</v>
      </c>
      <c r="H73" s="59">
        <v>103000960313</v>
      </c>
      <c r="I73" s="59">
        <v>500000003705</v>
      </c>
      <c r="J73" s="5">
        <v>2014</v>
      </c>
      <c r="K73" s="5">
        <v>8</v>
      </c>
      <c r="L73" s="9">
        <f t="shared" si="1"/>
        <v>-4</v>
      </c>
      <c r="M73" s="6" t="s">
        <v>90</v>
      </c>
      <c r="N73" s="9" t="s">
        <v>94</v>
      </c>
      <c r="O73" s="6" t="s">
        <v>380</v>
      </c>
      <c r="P73" s="9" t="s">
        <v>42</v>
      </c>
      <c r="Q73" s="5" t="s">
        <v>37</v>
      </c>
      <c r="R73" s="9" t="s">
        <v>41</v>
      </c>
      <c r="S73" s="11">
        <v>2023</v>
      </c>
      <c r="T73" s="6" t="s">
        <v>126</v>
      </c>
      <c r="U73" s="83" t="s">
        <v>3805</v>
      </c>
      <c r="V73" s="4" t="s">
        <v>3297</v>
      </c>
      <c r="W73" s="75">
        <v>160650</v>
      </c>
      <c r="X73" s="9">
        <v>1</v>
      </c>
      <c r="Y73" s="11" t="s">
        <v>33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53" t="s">
        <v>165</v>
      </c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BC73" s="2"/>
    </row>
    <row r="74" spans="1:55" x14ac:dyDescent="0.2">
      <c r="A74" s="4" t="s">
        <v>2695</v>
      </c>
      <c r="B74" s="4" t="s">
        <v>2689</v>
      </c>
      <c r="C74" s="4" t="s">
        <v>2738</v>
      </c>
      <c r="D74" s="4" t="s">
        <v>2741</v>
      </c>
      <c r="E74" s="4" t="s">
        <v>1808</v>
      </c>
      <c r="F74" s="4" t="s">
        <v>1809</v>
      </c>
      <c r="G74" s="41" t="s">
        <v>1810</v>
      </c>
      <c r="H74" s="59">
        <v>103002160313</v>
      </c>
      <c r="I74" s="59">
        <v>500000004055</v>
      </c>
      <c r="J74" s="5">
        <v>2014</v>
      </c>
      <c r="K74" s="5">
        <v>8</v>
      </c>
      <c r="L74" s="9">
        <f t="shared" si="1"/>
        <v>-4</v>
      </c>
      <c r="M74" s="6" t="s">
        <v>90</v>
      </c>
      <c r="N74" s="9" t="s">
        <v>94</v>
      </c>
      <c r="O74" s="6" t="s">
        <v>380</v>
      </c>
      <c r="P74" s="9" t="s">
        <v>42</v>
      </c>
      <c r="Q74" s="5" t="s">
        <v>37</v>
      </c>
      <c r="R74" s="9" t="s">
        <v>41</v>
      </c>
      <c r="S74" s="11">
        <v>2023</v>
      </c>
      <c r="T74" s="6" t="s">
        <v>126</v>
      </c>
      <c r="U74" s="83" t="s">
        <v>3805</v>
      </c>
      <c r="V74" s="4" t="s">
        <v>3297</v>
      </c>
      <c r="W74" s="75">
        <v>160650</v>
      </c>
      <c r="X74" s="9">
        <v>1</v>
      </c>
      <c r="Y74" s="11" t="s">
        <v>33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53" t="s">
        <v>165</v>
      </c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BC74" s="2"/>
    </row>
    <row r="75" spans="1:55" x14ac:dyDescent="0.2">
      <c r="A75" s="4" t="s">
        <v>2695</v>
      </c>
      <c r="B75" s="4" t="s">
        <v>2689</v>
      </c>
      <c r="C75" s="4" t="s">
        <v>2738</v>
      </c>
      <c r="D75" s="4" t="s">
        <v>2741</v>
      </c>
      <c r="E75" s="4" t="s">
        <v>1808</v>
      </c>
      <c r="F75" s="4" t="s">
        <v>1809</v>
      </c>
      <c r="G75" s="41" t="s">
        <v>1810</v>
      </c>
      <c r="H75" s="59">
        <v>103000340413</v>
      </c>
      <c r="I75" s="59">
        <v>500000004005</v>
      </c>
      <c r="J75" s="5">
        <v>2014</v>
      </c>
      <c r="K75" s="5">
        <v>8</v>
      </c>
      <c r="L75" s="9">
        <f t="shared" si="1"/>
        <v>-4</v>
      </c>
      <c r="M75" s="6" t="s">
        <v>90</v>
      </c>
      <c r="N75" s="9" t="s">
        <v>94</v>
      </c>
      <c r="O75" s="6" t="s">
        <v>380</v>
      </c>
      <c r="P75" s="9" t="s">
        <v>42</v>
      </c>
      <c r="Q75" s="5" t="s">
        <v>37</v>
      </c>
      <c r="R75" s="9" t="s">
        <v>41</v>
      </c>
      <c r="S75" s="11">
        <v>2023</v>
      </c>
      <c r="T75" s="6" t="s">
        <v>126</v>
      </c>
      <c r="U75" s="83" t="s">
        <v>3805</v>
      </c>
      <c r="V75" s="4" t="s">
        <v>3297</v>
      </c>
      <c r="W75" s="75">
        <v>160650</v>
      </c>
      <c r="X75" s="9">
        <v>1</v>
      </c>
      <c r="Y75" s="11" t="s">
        <v>33</v>
      </c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53" t="s">
        <v>165</v>
      </c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BC75" s="2"/>
    </row>
    <row r="76" spans="1:55" x14ac:dyDescent="0.2">
      <c r="A76" s="4" t="s">
        <v>2695</v>
      </c>
      <c r="B76" s="4" t="s">
        <v>2689</v>
      </c>
      <c r="C76" s="4" t="s">
        <v>2738</v>
      </c>
      <c r="D76" s="4" t="s">
        <v>2741</v>
      </c>
      <c r="E76" s="4" t="s">
        <v>1808</v>
      </c>
      <c r="F76" s="4" t="s">
        <v>1809</v>
      </c>
      <c r="G76" s="41" t="s">
        <v>1810</v>
      </c>
      <c r="H76" s="59">
        <v>103001030313</v>
      </c>
      <c r="I76" s="59">
        <v>500000003778</v>
      </c>
      <c r="J76" s="5">
        <v>2014</v>
      </c>
      <c r="K76" s="5">
        <v>8</v>
      </c>
      <c r="L76" s="9">
        <f t="shared" si="1"/>
        <v>-4</v>
      </c>
      <c r="M76" s="6" t="s">
        <v>90</v>
      </c>
      <c r="N76" s="9" t="s">
        <v>94</v>
      </c>
      <c r="O76" s="6" t="s">
        <v>380</v>
      </c>
      <c r="P76" s="9" t="s">
        <v>42</v>
      </c>
      <c r="Q76" s="5" t="s">
        <v>37</v>
      </c>
      <c r="R76" s="9" t="s">
        <v>41</v>
      </c>
      <c r="S76" s="11">
        <v>2023</v>
      </c>
      <c r="T76" s="6" t="s">
        <v>126</v>
      </c>
      <c r="U76" s="83" t="s">
        <v>3805</v>
      </c>
      <c r="V76" s="4" t="s">
        <v>3297</v>
      </c>
      <c r="W76" s="75">
        <v>160650</v>
      </c>
      <c r="X76" s="9">
        <v>1</v>
      </c>
      <c r="Y76" s="11" t="s">
        <v>33</v>
      </c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53" t="s">
        <v>165</v>
      </c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BC76" s="2"/>
    </row>
    <row r="77" spans="1:55" x14ac:dyDescent="0.2">
      <c r="A77" s="4" t="s">
        <v>2695</v>
      </c>
      <c r="B77" s="4" t="s">
        <v>2689</v>
      </c>
      <c r="C77" s="4" t="s">
        <v>2738</v>
      </c>
      <c r="D77" s="4" t="s">
        <v>2741</v>
      </c>
      <c r="E77" s="4" t="s">
        <v>1808</v>
      </c>
      <c r="F77" s="4" t="s">
        <v>1809</v>
      </c>
      <c r="G77" s="41" t="s">
        <v>1810</v>
      </c>
      <c r="H77" s="59">
        <v>103001370313</v>
      </c>
      <c r="I77" s="59">
        <v>500000002968</v>
      </c>
      <c r="J77" s="5">
        <v>2014</v>
      </c>
      <c r="K77" s="5">
        <v>8</v>
      </c>
      <c r="L77" s="9">
        <f t="shared" si="1"/>
        <v>-4</v>
      </c>
      <c r="M77" s="6" t="s">
        <v>90</v>
      </c>
      <c r="N77" s="9" t="s">
        <v>94</v>
      </c>
      <c r="O77" s="6" t="s">
        <v>380</v>
      </c>
      <c r="P77" s="9" t="s">
        <v>42</v>
      </c>
      <c r="Q77" s="5" t="s">
        <v>37</v>
      </c>
      <c r="R77" s="9" t="s">
        <v>41</v>
      </c>
      <c r="S77" s="11">
        <v>2023</v>
      </c>
      <c r="T77" s="6" t="s">
        <v>126</v>
      </c>
      <c r="U77" s="83" t="s">
        <v>3805</v>
      </c>
      <c r="V77" s="4" t="s">
        <v>3297</v>
      </c>
      <c r="W77" s="75">
        <v>160650</v>
      </c>
      <c r="X77" s="9">
        <v>1</v>
      </c>
      <c r="Y77" s="11" t="s">
        <v>33</v>
      </c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53" t="s">
        <v>165</v>
      </c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BC77" s="2"/>
    </row>
    <row r="78" spans="1:55" x14ac:dyDescent="0.2">
      <c r="A78" s="4" t="s">
        <v>2695</v>
      </c>
      <c r="B78" s="4" t="s">
        <v>2689</v>
      </c>
      <c r="C78" s="4" t="s">
        <v>2738</v>
      </c>
      <c r="D78" s="4" t="s">
        <v>2741</v>
      </c>
      <c r="E78" s="4" t="s">
        <v>1808</v>
      </c>
      <c r="F78" s="4" t="s">
        <v>1809</v>
      </c>
      <c r="G78" s="41" t="s">
        <v>1810</v>
      </c>
      <c r="H78" s="59">
        <v>103000741212</v>
      </c>
      <c r="I78" s="59">
        <v>500000006993</v>
      </c>
      <c r="J78" s="5">
        <v>2014</v>
      </c>
      <c r="K78" s="5">
        <v>8</v>
      </c>
      <c r="L78" s="9">
        <f t="shared" si="1"/>
        <v>-4</v>
      </c>
      <c r="M78" s="6" t="s">
        <v>90</v>
      </c>
      <c r="N78" s="9" t="s">
        <v>94</v>
      </c>
      <c r="O78" s="6" t="s">
        <v>380</v>
      </c>
      <c r="P78" s="9" t="s">
        <v>42</v>
      </c>
      <c r="Q78" s="5" t="s">
        <v>37</v>
      </c>
      <c r="R78" s="9" t="s">
        <v>41</v>
      </c>
      <c r="S78" s="11">
        <v>2023</v>
      </c>
      <c r="T78" s="6" t="s">
        <v>126</v>
      </c>
      <c r="U78" s="83" t="s">
        <v>3805</v>
      </c>
      <c r="V78" s="4" t="s">
        <v>3297</v>
      </c>
      <c r="W78" s="75">
        <v>160650</v>
      </c>
      <c r="X78" s="9">
        <v>1</v>
      </c>
      <c r="Y78" s="11" t="s">
        <v>33</v>
      </c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53" t="s">
        <v>165</v>
      </c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BC78" s="2"/>
    </row>
    <row r="79" spans="1:55" x14ac:dyDescent="0.2">
      <c r="A79" s="4" t="s">
        <v>2695</v>
      </c>
      <c r="B79" s="4" t="s">
        <v>2689</v>
      </c>
      <c r="C79" s="4" t="s">
        <v>2738</v>
      </c>
      <c r="D79" s="4" t="s">
        <v>2741</v>
      </c>
      <c r="E79" s="4" t="s">
        <v>1808</v>
      </c>
      <c r="F79" s="4" t="s">
        <v>1809</v>
      </c>
      <c r="G79" s="41" t="s">
        <v>1810</v>
      </c>
      <c r="H79" s="59">
        <v>103000550313</v>
      </c>
      <c r="I79" s="59">
        <v>500000003950</v>
      </c>
      <c r="J79" s="5">
        <v>2014</v>
      </c>
      <c r="K79" s="5">
        <v>8</v>
      </c>
      <c r="L79" s="9">
        <f t="shared" si="1"/>
        <v>-4</v>
      </c>
      <c r="M79" s="6" t="s">
        <v>90</v>
      </c>
      <c r="N79" s="9" t="s">
        <v>94</v>
      </c>
      <c r="O79" s="6" t="s">
        <v>380</v>
      </c>
      <c r="P79" s="9" t="s">
        <v>42</v>
      </c>
      <c r="Q79" s="5" t="s">
        <v>37</v>
      </c>
      <c r="R79" s="9" t="s">
        <v>41</v>
      </c>
      <c r="S79" s="11">
        <v>2023</v>
      </c>
      <c r="T79" s="6" t="s">
        <v>126</v>
      </c>
      <c r="U79" s="83" t="s">
        <v>3805</v>
      </c>
      <c r="V79" s="4" t="s">
        <v>3297</v>
      </c>
      <c r="W79" s="75">
        <v>160650</v>
      </c>
      <c r="X79" s="9">
        <v>1</v>
      </c>
      <c r="Y79" s="11" t="s">
        <v>33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53" t="s">
        <v>165</v>
      </c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BC79" s="2"/>
    </row>
    <row r="80" spans="1:55" x14ac:dyDescent="0.2">
      <c r="A80" s="4" t="s">
        <v>2695</v>
      </c>
      <c r="B80" s="4" t="s">
        <v>2689</v>
      </c>
      <c r="C80" s="4" t="s">
        <v>2738</v>
      </c>
      <c r="D80" s="4" t="s">
        <v>2741</v>
      </c>
      <c r="E80" s="4" t="s">
        <v>1808</v>
      </c>
      <c r="F80" s="4" t="s">
        <v>1809</v>
      </c>
      <c r="G80" s="41" t="s">
        <v>1810</v>
      </c>
      <c r="H80" s="59">
        <v>103000630313</v>
      </c>
      <c r="I80" s="59">
        <v>500000003953</v>
      </c>
      <c r="J80" s="5">
        <v>2014</v>
      </c>
      <c r="K80" s="5">
        <v>8</v>
      </c>
      <c r="L80" s="9">
        <f t="shared" si="1"/>
        <v>-4</v>
      </c>
      <c r="M80" s="6" t="s">
        <v>90</v>
      </c>
      <c r="N80" s="9" t="s">
        <v>94</v>
      </c>
      <c r="O80" s="6" t="s">
        <v>380</v>
      </c>
      <c r="P80" s="9" t="s">
        <v>42</v>
      </c>
      <c r="Q80" s="5" t="s">
        <v>37</v>
      </c>
      <c r="R80" s="9" t="s">
        <v>41</v>
      </c>
      <c r="S80" s="11">
        <v>2023</v>
      </c>
      <c r="T80" s="6" t="s">
        <v>126</v>
      </c>
      <c r="U80" s="83" t="s">
        <v>3805</v>
      </c>
      <c r="V80" s="4" t="s">
        <v>3297</v>
      </c>
      <c r="W80" s="75">
        <v>160650</v>
      </c>
      <c r="X80" s="9">
        <v>1</v>
      </c>
      <c r="Y80" s="11" t="s">
        <v>33</v>
      </c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53" t="s">
        <v>165</v>
      </c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BC80" s="2"/>
    </row>
    <row r="81" spans="1:55" x14ac:dyDescent="0.2">
      <c r="A81" s="4" t="s">
        <v>2695</v>
      </c>
      <c r="B81" s="4" t="s">
        <v>2689</v>
      </c>
      <c r="C81" s="4" t="s">
        <v>2738</v>
      </c>
      <c r="D81" s="4" t="s">
        <v>2741</v>
      </c>
      <c r="E81" s="4" t="s">
        <v>1808</v>
      </c>
      <c r="F81" s="4" t="s">
        <v>1809</v>
      </c>
      <c r="G81" s="41" t="s">
        <v>1810</v>
      </c>
      <c r="H81" s="59">
        <v>103000680313</v>
      </c>
      <c r="I81" s="59">
        <v>500000003952</v>
      </c>
      <c r="J81" s="5">
        <v>2014</v>
      </c>
      <c r="K81" s="5">
        <v>8</v>
      </c>
      <c r="L81" s="9">
        <f t="shared" si="1"/>
        <v>-4</v>
      </c>
      <c r="M81" s="6" t="s">
        <v>90</v>
      </c>
      <c r="N81" s="9" t="s">
        <v>94</v>
      </c>
      <c r="O81" s="6" t="s">
        <v>380</v>
      </c>
      <c r="P81" s="9" t="s">
        <v>42</v>
      </c>
      <c r="Q81" s="5" t="s">
        <v>37</v>
      </c>
      <c r="R81" s="9" t="s">
        <v>41</v>
      </c>
      <c r="S81" s="11">
        <v>2023</v>
      </c>
      <c r="T81" s="6" t="s">
        <v>126</v>
      </c>
      <c r="U81" s="83" t="s">
        <v>3805</v>
      </c>
      <c r="V81" s="4" t="s">
        <v>3297</v>
      </c>
      <c r="W81" s="75">
        <v>160650</v>
      </c>
      <c r="X81" s="9">
        <v>1</v>
      </c>
      <c r="Y81" s="11" t="s">
        <v>33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53" t="s">
        <v>165</v>
      </c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BC81" s="2"/>
    </row>
    <row r="82" spans="1:55" x14ac:dyDescent="0.2">
      <c r="A82" s="4" t="s">
        <v>3983</v>
      </c>
      <c r="B82" s="4" t="s">
        <v>2691</v>
      </c>
      <c r="C82" s="4" t="s">
        <v>2738</v>
      </c>
      <c r="D82" s="4" t="s">
        <v>2741</v>
      </c>
      <c r="E82" s="4" t="s">
        <v>1808</v>
      </c>
      <c r="F82" s="4" t="s">
        <v>1809</v>
      </c>
      <c r="G82" s="41" t="s">
        <v>1810</v>
      </c>
      <c r="H82" s="59">
        <v>103000900313</v>
      </c>
      <c r="I82" s="59">
        <v>500000003860</v>
      </c>
      <c r="J82" s="5">
        <v>2014</v>
      </c>
      <c r="K82" s="5">
        <v>8</v>
      </c>
      <c r="L82" s="9">
        <f t="shared" si="1"/>
        <v>-4</v>
      </c>
      <c r="M82" s="6" t="s">
        <v>90</v>
      </c>
      <c r="N82" s="9" t="s">
        <v>94</v>
      </c>
      <c r="O82" s="6" t="s">
        <v>380</v>
      </c>
      <c r="P82" s="9" t="s">
        <v>42</v>
      </c>
      <c r="Q82" s="5" t="s">
        <v>37</v>
      </c>
      <c r="R82" s="9" t="s">
        <v>41</v>
      </c>
      <c r="S82" s="11">
        <v>2023</v>
      </c>
      <c r="T82" s="6" t="s">
        <v>126</v>
      </c>
      <c r="U82" s="83" t="s">
        <v>3805</v>
      </c>
      <c r="V82" s="4" t="s">
        <v>3297</v>
      </c>
      <c r="W82" s="75">
        <v>160650</v>
      </c>
      <c r="X82" s="9">
        <v>1</v>
      </c>
      <c r="Y82" s="11" t="s">
        <v>33</v>
      </c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53" t="s">
        <v>165</v>
      </c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BC82" s="2"/>
    </row>
    <row r="83" spans="1:55" x14ac:dyDescent="0.2">
      <c r="A83" s="4" t="s">
        <v>2695</v>
      </c>
      <c r="B83" s="4" t="s">
        <v>2689</v>
      </c>
      <c r="C83" s="4" t="s">
        <v>2738</v>
      </c>
      <c r="D83" s="4" t="s">
        <v>2741</v>
      </c>
      <c r="E83" s="4" t="s">
        <v>1808</v>
      </c>
      <c r="F83" s="4" t="s">
        <v>1809</v>
      </c>
      <c r="G83" s="41" t="s">
        <v>1810</v>
      </c>
      <c r="H83" s="59">
        <v>103000980313</v>
      </c>
      <c r="I83" s="59">
        <v>500000003977</v>
      </c>
      <c r="J83" s="5">
        <v>2014</v>
      </c>
      <c r="K83" s="5">
        <v>8</v>
      </c>
      <c r="L83" s="9">
        <f t="shared" si="1"/>
        <v>-4</v>
      </c>
      <c r="M83" s="6" t="s">
        <v>90</v>
      </c>
      <c r="N83" s="9" t="s">
        <v>94</v>
      </c>
      <c r="O83" s="6" t="s">
        <v>380</v>
      </c>
      <c r="P83" s="9" t="s">
        <v>42</v>
      </c>
      <c r="Q83" s="5" t="s">
        <v>37</v>
      </c>
      <c r="R83" s="9" t="s">
        <v>41</v>
      </c>
      <c r="S83" s="11">
        <v>2023</v>
      </c>
      <c r="T83" s="6" t="s">
        <v>126</v>
      </c>
      <c r="U83" s="83" t="s">
        <v>3805</v>
      </c>
      <c r="V83" s="4" t="s">
        <v>3297</v>
      </c>
      <c r="W83" s="75">
        <v>160650</v>
      </c>
      <c r="X83" s="9">
        <v>1</v>
      </c>
      <c r="Y83" s="11" t="s">
        <v>33</v>
      </c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53" t="s">
        <v>165</v>
      </c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BC83" s="2"/>
    </row>
    <row r="84" spans="1:55" x14ac:dyDescent="0.2">
      <c r="A84" s="4" t="s">
        <v>2695</v>
      </c>
      <c r="B84" s="4" t="s">
        <v>2689</v>
      </c>
      <c r="C84" s="4" t="s">
        <v>2738</v>
      </c>
      <c r="D84" s="4" t="s">
        <v>2741</v>
      </c>
      <c r="E84" s="4" t="s">
        <v>1808</v>
      </c>
      <c r="F84" s="4" t="s">
        <v>1809</v>
      </c>
      <c r="G84" s="41" t="s">
        <v>1810</v>
      </c>
      <c r="H84" s="59">
        <v>103001450313</v>
      </c>
      <c r="I84" s="59">
        <v>500000003765</v>
      </c>
      <c r="J84" s="5">
        <v>2014</v>
      </c>
      <c r="K84" s="5">
        <v>8</v>
      </c>
      <c r="L84" s="9">
        <f t="shared" si="1"/>
        <v>-4</v>
      </c>
      <c r="M84" s="6" t="s">
        <v>90</v>
      </c>
      <c r="N84" s="9" t="s">
        <v>94</v>
      </c>
      <c r="O84" s="6" t="s">
        <v>380</v>
      </c>
      <c r="P84" s="9" t="s">
        <v>42</v>
      </c>
      <c r="Q84" s="5" t="s">
        <v>37</v>
      </c>
      <c r="R84" s="9" t="s">
        <v>41</v>
      </c>
      <c r="S84" s="11">
        <v>2023</v>
      </c>
      <c r="T84" s="6" t="s">
        <v>126</v>
      </c>
      <c r="U84" s="83" t="s">
        <v>3805</v>
      </c>
      <c r="V84" s="4" t="s">
        <v>3297</v>
      </c>
      <c r="W84" s="75">
        <v>160650</v>
      </c>
      <c r="X84" s="9">
        <v>1</v>
      </c>
      <c r="Y84" s="11" t="s">
        <v>33</v>
      </c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53" t="s">
        <v>165</v>
      </c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BC84" s="2"/>
    </row>
    <row r="85" spans="1:55" x14ac:dyDescent="0.2">
      <c r="A85" s="4" t="s">
        <v>2695</v>
      </c>
      <c r="B85" s="4" t="s">
        <v>2689</v>
      </c>
      <c r="C85" s="4" t="s">
        <v>2738</v>
      </c>
      <c r="D85" s="4" t="s">
        <v>2741</v>
      </c>
      <c r="E85" s="4" t="s">
        <v>1808</v>
      </c>
      <c r="F85" s="4" t="s">
        <v>1809</v>
      </c>
      <c r="G85" s="41" t="s">
        <v>1810</v>
      </c>
      <c r="H85" s="59">
        <v>103001520313</v>
      </c>
      <c r="I85" s="59">
        <v>500000003865</v>
      </c>
      <c r="J85" s="5">
        <v>2014</v>
      </c>
      <c r="K85" s="5">
        <v>8</v>
      </c>
      <c r="L85" s="9">
        <f t="shared" si="1"/>
        <v>-4</v>
      </c>
      <c r="M85" s="6" t="s">
        <v>90</v>
      </c>
      <c r="N85" s="9" t="s">
        <v>94</v>
      </c>
      <c r="O85" s="6" t="s">
        <v>380</v>
      </c>
      <c r="P85" s="9" t="s">
        <v>42</v>
      </c>
      <c r="Q85" s="5" t="s">
        <v>37</v>
      </c>
      <c r="R85" s="9" t="s">
        <v>41</v>
      </c>
      <c r="S85" s="11">
        <v>2023</v>
      </c>
      <c r="T85" s="6" t="s">
        <v>126</v>
      </c>
      <c r="U85" s="83" t="s">
        <v>3805</v>
      </c>
      <c r="V85" s="4" t="s">
        <v>3297</v>
      </c>
      <c r="W85" s="75">
        <v>160650</v>
      </c>
      <c r="X85" s="9">
        <v>1</v>
      </c>
      <c r="Y85" s="11" t="s">
        <v>33</v>
      </c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53" t="s">
        <v>165</v>
      </c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BC85" s="2"/>
    </row>
    <row r="86" spans="1:55" x14ac:dyDescent="0.2">
      <c r="A86" s="4" t="s">
        <v>2695</v>
      </c>
      <c r="B86" s="4" t="s">
        <v>2689</v>
      </c>
      <c r="C86" s="4" t="s">
        <v>2738</v>
      </c>
      <c r="D86" s="4" t="s">
        <v>2741</v>
      </c>
      <c r="E86" s="4" t="s">
        <v>1808</v>
      </c>
      <c r="F86" s="4" t="s">
        <v>1809</v>
      </c>
      <c r="G86" s="41" t="s">
        <v>1810</v>
      </c>
      <c r="H86" s="59">
        <v>103001750313</v>
      </c>
      <c r="I86" s="59">
        <v>500000006994</v>
      </c>
      <c r="J86" s="5">
        <v>2014</v>
      </c>
      <c r="K86" s="5">
        <v>8</v>
      </c>
      <c r="L86" s="9">
        <f t="shared" si="1"/>
        <v>-4</v>
      </c>
      <c r="M86" s="6" t="s">
        <v>90</v>
      </c>
      <c r="N86" s="9" t="s">
        <v>94</v>
      </c>
      <c r="O86" s="6" t="s">
        <v>380</v>
      </c>
      <c r="P86" s="9" t="s">
        <v>42</v>
      </c>
      <c r="Q86" s="5" t="s">
        <v>37</v>
      </c>
      <c r="R86" s="9" t="s">
        <v>41</v>
      </c>
      <c r="S86" s="11">
        <v>2023</v>
      </c>
      <c r="T86" s="6" t="s">
        <v>126</v>
      </c>
      <c r="U86" s="83" t="s">
        <v>3805</v>
      </c>
      <c r="V86" s="4" t="s">
        <v>3297</v>
      </c>
      <c r="W86" s="75">
        <v>160650</v>
      </c>
      <c r="X86" s="9">
        <v>1</v>
      </c>
      <c r="Y86" s="11" t="s">
        <v>33</v>
      </c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53" t="s">
        <v>165</v>
      </c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BC86" s="2"/>
    </row>
    <row r="87" spans="1:55" x14ac:dyDescent="0.2">
      <c r="A87" s="4" t="s">
        <v>2695</v>
      </c>
      <c r="B87" s="4" t="s">
        <v>2689</v>
      </c>
      <c r="C87" s="4" t="s">
        <v>2738</v>
      </c>
      <c r="D87" s="4" t="s">
        <v>2741</v>
      </c>
      <c r="E87" s="4" t="s">
        <v>1808</v>
      </c>
      <c r="F87" s="4" t="s">
        <v>1809</v>
      </c>
      <c r="G87" s="41" t="s">
        <v>1810</v>
      </c>
      <c r="H87" s="59">
        <v>103001850313</v>
      </c>
      <c r="I87" s="59">
        <v>500000003962</v>
      </c>
      <c r="J87" s="5">
        <v>2014</v>
      </c>
      <c r="K87" s="5">
        <v>8</v>
      </c>
      <c r="L87" s="9">
        <f t="shared" si="1"/>
        <v>-4</v>
      </c>
      <c r="M87" s="6" t="s">
        <v>90</v>
      </c>
      <c r="N87" s="9" t="s">
        <v>94</v>
      </c>
      <c r="O87" s="6" t="s">
        <v>380</v>
      </c>
      <c r="P87" s="9" t="s">
        <v>42</v>
      </c>
      <c r="Q87" s="5" t="s">
        <v>37</v>
      </c>
      <c r="R87" s="9" t="s">
        <v>41</v>
      </c>
      <c r="S87" s="11">
        <v>2023</v>
      </c>
      <c r="T87" s="6" t="s">
        <v>126</v>
      </c>
      <c r="U87" s="83" t="s">
        <v>3805</v>
      </c>
      <c r="V87" s="4" t="s">
        <v>3297</v>
      </c>
      <c r="W87" s="75">
        <v>160650</v>
      </c>
      <c r="X87" s="9">
        <v>1</v>
      </c>
      <c r="Y87" s="11" t="s">
        <v>33</v>
      </c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53" t="s">
        <v>165</v>
      </c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BC87" s="2"/>
    </row>
    <row r="88" spans="1:55" x14ac:dyDescent="0.2">
      <c r="A88" s="4" t="s">
        <v>3921</v>
      </c>
      <c r="B88" s="4" t="s">
        <v>2694</v>
      </c>
      <c r="C88" s="4" t="s">
        <v>2738</v>
      </c>
      <c r="D88" s="4" t="s">
        <v>2741</v>
      </c>
      <c r="E88" s="4" t="s">
        <v>1808</v>
      </c>
      <c r="F88" s="4" t="s">
        <v>1809</v>
      </c>
      <c r="G88" s="41" t="s">
        <v>1810</v>
      </c>
      <c r="H88" s="59">
        <v>103002080313</v>
      </c>
      <c r="I88" s="59">
        <v>500000003398</v>
      </c>
      <c r="J88" s="5">
        <v>2014</v>
      </c>
      <c r="K88" s="5">
        <v>8</v>
      </c>
      <c r="L88" s="9">
        <f t="shared" si="1"/>
        <v>-4</v>
      </c>
      <c r="M88" s="6" t="s">
        <v>90</v>
      </c>
      <c r="N88" s="9" t="s">
        <v>94</v>
      </c>
      <c r="O88" s="6" t="s">
        <v>380</v>
      </c>
      <c r="P88" s="9" t="s">
        <v>42</v>
      </c>
      <c r="Q88" s="5" t="s">
        <v>37</v>
      </c>
      <c r="R88" s="9" t="s">
        <v>41</v>
      </c>
      <c r="S88" s="11">
        <v>2023</v>
      </c>
      <c r="T88" s="6" t="s">
        <v>126</v>
      </c>
      <c r="U88" s="83" t="s">
        <v>3805</v>
      </c>
      <c r="V88" s="4" t="s">
        <v>3297</v>
      </c>
      <c r="W88" s="75">
        <v>160650</v>
      </c>
      <c r="X88" s="9">
        <v>1</v>
      </c>
      <c r="Y88" s="11" t="s">
        <v>33</v>
      </c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53" t="s">
        <v>165</v>
      </c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BC88" s="2"/>
    </row>
    <row r="89" spans="1:55" x14ac:dyDescent="0.2">
      <c r="A89" s="4" t="s">
        <v>2695</v>
      </c>
      <c r="B89" s="4" t="s">
        <v>2689</v>
      </c>
      <c r="C89" s="4" t="s">
        <v>2738</v>
      </c>
      <c r="D89" s="4" t="s">
        <v>2741</v>
      </c>
      <c r="E89" s="4" t="s">
        <v>1808</v>
      </c>
      <c r="F89" s="4" t="s">
        <v>1809</v>
      </c>
      <c r="G89" s="41" t="s">
        <v>1810</v>
      </c>
      <c r="H89" s="59">
        <v>103000800313</v>
      </c>
      <c r="I89" s="59">
        <v>500000003910</v>
      </c>
      <c r="J89" s="5">
        <v>2014</v>
      </c>
      <c r="K89" s="5">
        <v>8</v>
      </c>
      <c r="L89" s="9">
        <f t="shared" si="1"/>
        <v>-4</v>
      </c>
      <c r="M89" s="6" t="s">
        <v>90</v>
      </c>
      <c r="N89" s="9" t="s">
        <v>94</v>
      </c>
      <c r="O89" s="6" t="s">
        <v>380</v>
      </c>
      <c r="P89" s="9" t="s">
        <v>42</v>
      </c>
      <c r="Q89" s="5" t="s">
        <v>37</v>
      </c>
      <c r="R89" s="9" t="s">
        <v>41</v>
      </c>
      <c r="S89" s="11">
        <v>2023</v>
      </c>
      <c r="T89" s="6" t="s">
        <v>126</v>
      </c>
      <c r="U89" s="83" t="s">
        <v>3805</v>
      </c>
      <c r="V89" s="4" t="s">
        <v>3297</v>
      </c>
      <c r="W89" s="75">
        <v>160650</v>
      </c>
      <c r="X89" s="9">
        <v>1</v>
      </c>
      <c r="Y89" s="11" t="s">
        <v>33</v>
      </c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53" t="s">
        <v>165</v>
      </c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BC89" s="2"/>
    </row>
    <row r="90" spans="1:55" x14ac:dyDescent="0.2">
      <c r="A90" s="4" t="s">
        <v>2695</v>
      </c>
      <c r="B90" s="4" t="s">
        <v>2689</v>
      </c>
      <c r="C90" s="4" t="s">
        <v>2738</v>
      </c>
      <c r="D90" s="4" t="s">
        <v>2741</v>
      </c>
      <c r="E90" s="4" t="s">
        <v>1808</v>
      </c>
      <c r="F90" s="4" t="s">
        <v>1809</v>
      </c>
      <c r="G90" s="41" t="s">
        <v>1810</v>
      </c>
      <c r="H90" s="59">
        <v>103001080313</v>
      </c>
      <c r="I90" s="59">
        <v>500000003883</v>
      </c>
      <c r="J90" s="5">
        <v>2014</v>
      </c>
      <c r="K90" s="5">
        <v>8</v>
      </c>
      <c r="L90" s="9">
        <f t="shared" si="1"/>
        <v>-4</v>
      </c>
      <c r="M90" s="6" t="s">
        <v>90</v>
      </c>
      <c r="N90" s="9" t="s">
        <v>94</v>
      </c>
      <c r="O90" s="6" t="s">
        <v>380</v>
      </c>
      <c r="P90" s="9" t="s">
        <v>42</v>
      </c>
      <c r="Q90" s="5" t="s">
        <v>37</v>
      </c>
      <c r="R90" s="9" t="s">
        <v>41</v>
      </c>
      <c r="S90" s="11">
        <v>2023</v>
      </c>
      <c r="T90" s="6" t="s">
        <v>126</v>
      </c>
      <c r="U90" s="83" t="s">
        <v>3805</v>
      </c>
      <c r="V90" s="4" t="s">
        <v>3297</v>
      </c>
      <c r="W90" s="75">
        <v>160650</v>
      </c>
      <c r="X90" s="9">
        <v>1</v>
      </c>
      <c r="Y90" s="11" t="s">
        <v>33</v>
      </c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53" t="s">
        <v>165</v>
      </c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BC90" s="2"/>
    </row>
    <row r="91" spans="1:55" x14ac:dyDescent="0.2">
      <c r="A91" s="4" t="s">
        <v>2695</v>
      </c>
      <c r="B91" s="4" t="s">
        <v>2689</v>
      </c>
      <c r="C91" s="4" t="s">
        <v>2738</v>
      </c>
      <c r="D91" s="4" t="s">
        <v>2741</v>
      </c>
      <c r="E91" s="4" t="s">
        <v>1808</v>
      </c>
      <c r="F91" s="4" t="s">
        <v>1809</v>
      </c>
      <c r="G91" s="41" t="s">
        <v>1810</v>
      </c>
      <c r="H91" s="59">
        <v>103001730313</v>
      </c>
      <c r="I91" s="59">
        <v>500000003919</v>
      </c>
      <c r="J91" s="5">
        <v>2014</v>
      </c>
      <c r="K91" s="5">
        <v>8</v>
      </c>
      <c r="L91" s="9">
        <f t="shared" si="1"/>
        <v>-4</v>
      </c>
      <c r="M91" s="6" t="s">
        <v>90</v>
      </c>
      <c r="N91" s="9" t="s">
        <v>94</v>
      </c>
      <c r="O91" s="6" t="s">
        <v>380</v>
      </c>
      <c r="P91" s="9" t="s">
        <v>42</v>
      </c>
      <c r="Q91" s="5" t="s">
        <v>37</v>
      </c>
      <c r="R91" s="9" t="s">
        <v>41</v>
      </c>
      <c r="S91" s="11">
        <v>2023</v>
      </c>
      <c r="T91" s="6" t="s">
        <v>126</v>
      </c>
      <c r="U91" s="83" t="s">
        <v>3805</v>
      </c>
      <c r="V91" s="4" t="s">
        <v>3297</v>
      </c>
      <c r="W91" s="75">
        <v>160650</v>
      </c>
      <c r="X91" s="9">
        <v>1</v>
      </c>
      <c r="Y91" s="11" t="s">
        <v>33</v>
      </c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53" t="s">
        <v>165</v>
      </c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BC91" s="2"/>
    </row>
    <row r="92" spans="1:55" x14ac:dyDescent="0.2">
      <c r="A92" s="4" t="s">
        <v>2695</v>
      </c>
      <c r="B92" s="4" t="s">
        <v>2689</v>
      </c>
      <c r="C92" s="4" t="s">
        <v>2738</v>
      </c>
      <c r="D92" s="4" t="s">
        <v>2741</v>
      </c>
      <c r="E92" s="4" t="s">
        <v>1808</v>
      </c>
      <c r="F92" s="4" t="s">
        <v>1809</v>
      </c>
      <c r="G92" s="41" t="s">
        <v>1810</v>
      </c>
      <c r="H92" s="59">
        <v>103001990313</v>
      </c>
      <c r="I92" s="59">
        <v>500000003968</v>
      </c>
      <c r="J92" s="5">
        <v>2014</v>
      </c>
      <c r="K92" s="5">
        <v>8</v>
      </c>
      <c r="L92" s="9">
        <f t="shared" si="1"/>
        <v>-4</v>
      </c>
      <c r="M92" s="6" t="s">
        <v>90</v>
      </c>
      <c r="N92" s="9" t="s">
        <v>94</v>
      </c>
      <c r="O92" s="6" t="s">
        <v>380</v>
      </c>
      <c r="P92" s="9" t="s">
        <v>42</v>
      </c>
      <c r="Q92" s="5" t="s">
        <v>37</v>
      </c>
      <c r="R92" s="9" t="s">
        <v>41</v>
      </c>
      <c r="S92" s="11">
        <v>2023</v>
      </c>
      <c r="T92" s="6" t="s">
        <v>126</v>
      </c>
      <c r="U92" s="83" t="s">
        <v>3805</v>
      </c>
      <c r="V92" s="4" t="s">
        <v>3297</v>
      </c>
      <c r="W92" s="75">
        <v>160650</v>
      </c>
      <c r="X92" s="9">
        <v>1</v>
      </c>
      <c r="Y92" s="11" t="s">
        <v>33</v>
      </c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53" t="s">
        <v>165</v>
      </c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BC92" s="2"/>
    </row>
    <row r="93" spans="1:55" x14ac:dyDescent="0.2">
      <c r="A93" s="4" t="s">
        <v>2695</v>
      </c>
      <c r="B93" s="4" t="s">
        <v>2689</v>
      </c>
      <c r="C93" s="4" t="s">
        <v>2738</v>
      </c>
      <c r="D93" s="4" t="s">
        <v>2741</v>
      </c>
      <c r="E93" s="4" t="s">
        <v>1808</v>
      </c>
      <c r="F93" s="4" t="s">
        <v>1809</v>
      </c>
      <c r="G93" s="41" t="s">
        <v>1810</v>
      </c>
      <c r="H93" s="59">
        <v>103001620313</v>
      </c>
      <c r="I93" s="59">
        <v>500000003951</v>
      </c>
      <c r="J93" s="5">
        <v>2014</v>
      </c>
      <c r="K93" s="5">
        <v>8</v>
      </c>
      <c r="L93" s="9">
        <f t="shared" si="1"/>
        <v>-4</v>
      </c>
      <c r="M93" s="6" t="s">
        <v>90</v>
      </c>
      <c r="N93" s="9" t="s">
        <v>94</v>
      </c>
      <c r="O93" s="6" t="s">
        <v>380</v>
      </c>
      <c r="P93" s="9" t="s">
        <v>42</v>
      </c>
      <c r="Q93" s="5" t="s">
        <v>37</v>
      </c>
      <c r="R93" s="9" t="s">
        <v>41</v>
      </c>
      <c r="S93" s="11">
        <v>2023</v>
      </c>
      <c r="T93" s="6" t="s">
        <v>126</v>
      </c>
      <c r="U93" s="83" t="s">
        <v>3805</v>
      </c>
      <c r="V93" s="4" t="s">
        <v>3297</v>
      </c>
      <c r="W93" s="75">
        <v>160650</v>
      </c>
      <c r="X93" s="9">
        <v>1</v>
      </c>
      <c r="Y93" s="11" t="s">
        <v>33</v>
      </c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53" t="s">
        <v>165</v>
      </c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BC93" s="2"/>
    </row>
    <row r="94" spans="1:55" x14ac:dyDescent="0.2">
      <c r="A94" s="4" t="s">
        <v>2695</v>
      </c>
      <c r="B94" s="4" t="s">
        <v>2689</v>
      </c>
      <c r="C94" s="4" t="s">
        <v>2738</v>
      </c>
      <c r="D94" s="4" t="s">
        <v>2741</v>
      </c>
      <c r="E94" s="4" t="s">
        <v>1808</v>
      </c>
      <c r="F94" s="4" t="s">
        <v>1809</v>
      </c>
      <c r="G94" s="41" t="s">
        <v>1810</v>
      </c>
      <c r="H94" s="59">
        <v>103001800313</v>
      </c>
      <c r="I94" s="59">
        <v>500000003679</v>
      </c>
      <c r="J94" s="5">
        <v>2014</v>
      </c>
      <c r="K94" s="5">
        <v>8</v>
      </c>
      <c r="L94" s="9">
        <f t="shared" si="1"/>
        <v>-4</v>
      </c>
      <c r="M94" s="6" t="s">
        <v>90</v>
      </c>
      <c r="N94" s="9" t="s">
        <v>94</v>
      </c>
      <c r="O94" s="6" t="s">
        <v>380</v>
      </c>
      <c r="P94" s="9" t="s">
        <v>42</v>
      </c>
      <c r="Q94" s="5" t="s">
        <v>37</v>
      </c>
      <c r="R94" s="9" t="s">
        <v>41</v>
      </c>
      <c r="S94" s="11">
        <v>2023</v>
      </c>
      <c r="T94" s="6" t="s">
        <v>126</v>
      </c>
      <c r="U94" s="83" t="s">
        <v>3805</v>
      </c>
      <c r="V94" s="4" t="s">
        <v>3297</v>
      </c>
      <c r="W94" s="75">
        <v>160650</v>
      </c>
      <c r="X94" s="9">
        <v>1</v>
      </c>
      <c r="Y94" s="11" t="s">
        <v>33</v>
      </c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53" t="s">
        <v>165</v>
      </c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BC94" s="2"/>
    </row>
    <row r="95" spans="1:55" x14ac:dyDescent="0.2">
      <c r="A95" s="4" t="s">
        <v>2695</v>
      </c>
      <c r="B95" s="4" t="s">
        <v>2689</v>
      </c>
      <c r="C95" s="4" t="s">
        <v>2738</v>
      </c>
      <c r="D95" s="4" t="s">
        <v>2741</v>
      </c>
      <c r="E95" s="4" t="s">
        <v>1808</v>
      </c>
      <c r="F95" s="4" t="s">
        <v>1809</v>
      </c>
      <c r="G95" s="41" t="s">
        <v>1810</v>
      </c>
      <c r="H95" s="59">
        <v>103001360313</v>
      </c>
      <c r="I95" s="59">
        <v>500000003901</v>
      </c>
      <c r="J95" s="5">
        <v>2014</v>
      </c>
      <c r="K95" s="5">
        <v>8</v>
      </c>
      <c r="L95" s="9">
        <f t="shared" si="1"/>
        <v>-4</v>
      </c>
      <c r="M95" s="6" t="s">
        <v>90</v>
      </c>
      <c r="N95" s="9" t="s">
        <v>94</v>
      </c>
      <c r="O95" s="6" t="s">
        <v>380</v>
      </c>
      <c r="P95" s="9" t="s">
        <v>42</v>
      </c>
      <c r="Q95" s="5" t="s">
        <v>37</v>
      </c>
      <c r="R95" s="9" t="s">
        <v>41</v>
      </c>
      <c r="S95" s="11">
        <v>2023</v>
      </c>
      <c r="T95" s="6" t="s">
        <v>126</v>
      </c>
      <c r="U95" s="83" t="s">
        <v>3805</v>
      </c>
      <c r="V95" s="4" t="s">
        <v>3297</v>
      </c>
      <c r="W95" s="75">
        <v>160650</v>
      </c>
      <c r="X95" s="9">
        <v>1</v>
      </c>
      <c r="Y95" s="11" t="s">
        <v>33</v>
      </c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53" t="s">
        <v>165</v>
      </c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BC95" s="2"/>
    </row>
    <row r="96" spans="1:55" x14ac:dyDescent="0.2">
      <c r="A96" s="4" t="s">
        <v>2700</v>
      </c>
      <c r="B96" s="4" t="s">
        <v>2690</v>
      </c>
      <c r="C96" s="4" t="s">
        <v>2738</v>
      </c>
      <c r="D96" s="4" t="s">
        <v>2741</v>
      </c>
      <c r="E96" s="4" t="s">
        <v>1808</v>
      </c>
      <c r="F96" s="4" t="s">
        <v>1809</v>
      </c>
      <c r="G96" s="41" t="s">
        <v>1810</v>
      </c>
      <c r="H96" s="59">
        <v>103001890313</v>
      </c>
      <c r="I96" s="59">
        <v>500000002926</v>
      </c>
      <c r="J96" s="5">
        <v>2014</v>
      </c>
      <c r="K96" s="5">
        <v>8</v>
      </c>
      <c r="L96" s="9">
        <f t="shared" si="1"/>
        <v>-4</v>
      </c>
      <c r="M96" s="6" t="s">
        <v>90</v>
      </c>
      <c r="N96" s="9" t="s">
        <v>94</v>
      </c>
      <c r="O96" s="6" t="s">
        <v>380</v>
      </c>
      <c r="P96" s="9" t="s">
        <v>42</v>
      </c>
      <c r="Q96" s="5" t="s">
        <v>37</v>
      </c>
      <c r="R96" s="9" t="s">
        <v>41</v>
      </c>
      <c r="S96" s="11">
        <v>2023</v>
      </c>
      <c r="T96" s="6" t="s">
        <v>126</v>
      </c>
      <c r="U96" s="83" t="s">
        <v>3805</v>
      </c>
      <c r="V96" s="4" t="s">
        <v>3297</v>
      </c>
      <c r="W96" s="75">
        <v>160650</v>
      </c>
      <c r="X96" s="9">
        <v>1</v>
      </c>
      <c r="Y96" s="11" t="s">
        <v>33</v>
      </c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53" t="s">
        <v>165</v>
      </c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BC96" s="2"/>
    </row>
    <row r="97" spans="1:55" x14ac:dyDescent="0.2">
      <c r="A97" s="4" t="s">
        <v>2699</v>
      </c>
      <c r="B97" s="4" t="s">
        <v>2688</v>
      </c>
      <c r="C97" s="4" t="s">
        <v>2738</v>
      </c>
      <c r="D97" s="4" t="s">
        <v>2741</v>
      </c>
      <c r="E97" s="4" t="s">
        <v>1808</v>
      </c>
      <c r="F97" s="4" t="s">
        <v>1809</v>
      </c>
      <c r="G97" s="41" t="s">
        <v>1810</v>
      </c>
      <c r="H97" s="59">
        <v>103000750313</v>
      </c>
      <c r="I97" s="59">
        <v>500000000198</v>
      </c>
      <c r="J97" s="5">
        <v>2014</v>
      </c>
      <c r="K97" s="5">
        <v>8</v>
      </c>
      <c r="L97" s="9">
        <f t="shared" si="1"/>
        <v>-4</v>
      </c>
      <c r="M97" s="6" t="s">
        <v>90</v>
      </c>
      <c r="N97" s="9" t="s">
        <v>94</v>
      </c>
      <c r="O97" s="6" t="s">
        <v>380</v>
      </c>
      <c r="P97" s="9" t="s">
        <v>42</v>
      </c>
      <c r="Q97" s="5" t="s">
        <v>37</v>
      </c>
      <c r="R97" s="9" t="s">
        <v>41</v>
      </c>
      <c r="S97" s="11">
        <v>2023</v>
      </c>
      <c r="T97" s="6" t="s">
        <v>126</v>
      </c>
      <c r="U97" s="83" t="s">
        <v>3805</v>
      </c>
      <c r="V97" s="4" t="s">
        <v>3297</v>
      </c>
      <c r="W97" s="75">
        <v>160650</v>
      </c>
      <c r="X97" s="9">
        <v>1</v>
      </c>
      <c r="Y97" s="11" t="s">
        <v>33</v>
      </c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53" t="s">
        <v>165</v>
      </c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BC97" s="2"/>
    </row>
    <row r="98" spans="1:55" x14ac:dyDescent="0.2">
      <c r="A98" s="4" t="s">
        <v>2699</v>
      </c>
      <c r="B98" s="4" t="s">
        <v>2688</v>
      </c>
      <c r="C98" s="4" t="s">
        <v>2738</v>
      </c>
      <c r="D98" s="4" t="s">
        <v>2741</v>
      </c>
      <c r="E98" s="4" t="s">
        <v>1808</v>
      </c>
      <c r="F98" s="4" t="s">
        <v>1809</v>
      </c>
      <c r="G98" s="41" t="s">
        <v>1810</v>
      </c>
      <c r="H98" s="59">
        <v>103001940313</v>
      </c>
      <c r="I98" s="59">
        <v>500000007054</v>
      </c>
      <c r="J98" s="5">
        <v>2014</v>
      </c>
      <c r="K98" s="5">
        <v>8</v>
      </c>
      <c r="L98" s="9">
        <f t="shared" si="1"/>
        <v>-4</v>
      </c>
      <c r="M98" s="6" t="s">
        <v>90</v>
      </c>
      <c r="N98" s="9" t="s">
        <v>94</v>
      </c>
      <c r="O98" s="6" t="s">
        <v>380</v>
      </c>
      <c r="P98" s="9" t="s">
        <v>42</v>
      </c>
      <c r="Q98" s="5" t="s">
        <v>37</v>
      </c>
      <c r="R98" s="9" t="s">
        <v>41</v>
      </c>
      <c r="S98" s="11">
        <v>2023</v>
      </c>
      <c r="T98" s="6" t="s">
        <v>126</v>
      </c>
      <c r="U98" s="83" t="s">
        <v>3805</v>
      </c>
      <c r="V98" s="4" t="s">
        <v>3297</v>
      </c>
      <c r="W98" s="75">
        <v>160650</v>
      </c>
      <c r="X98" s="9">
        <v>1</v>
      </c>
      <c r="Y98" s="11" t="s">
        <v>33</v>
      </c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53" t="s">
        <v>165</v>
      </c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BC98" s="2"/>
    </row>
    <row r="99" spans="1:55" x14ac:dyDescent="0.2">
      <c r="A99" s="4" t="s">
        <v>2699</v>
      </c>
      <c r="B99" s="4" t="s">
        <v>2688</v>
      </c>
      <c r="C99" s="4" t="s">
        <v>2738</v>
      </c>
      <c r="D99" s="4" t="s">
        <v>2741</v>
      </c>
      <c r="E99" s="4" t="s">
        <v>1808</v>
      </c>
      <c r="F99" s="4" t="s">
        <v>1809</v>
      </c>
      <c r="G99" s="41" t="s">
        <v>1810</v>
      </c>
      <c r="H99" s="59">
        <v>103000710313</v>
      </c>
      <c r="I99" s="59">
        <v>500000005766</v>
      </c>
      <c r="J99" s="5">
        <v>2014</v>
      </c>
      <c r="K99" s="5">
        <v>8</v>
      </c>
      <c r="L99" s="9">
        <f t="shared" si="1"/>
        <v>-4</v>
      </c>
      <c r="M99" s="6" t="s">
        <v>90</v>
      </c>
      <c r="N99" s="9" t="s">
        <v>94</v>
      </c>
      <c r="O99" s="6" t="s">
        <v>380</v>
      </c>
      <c r="P99" s="9" t="s">
        <v>42</v>
      </c>
      <c r="Q99" s="5" t="s">
        <v>37</v>
      </c>
      <c r="R99" s="9" t="s">
        <v>41</v>
      </c>
      <c r="S99" s="11">
        <v>2023</v>
      </c>
      <c r="T99" s="6" t="s">
        <v>126</v>
      </c>
      <c r="U99" s="83" t="s">
        <v>3805</v>
      </c>
      <c r="V99" s="4" t="s">
        <v>3297</v>
      </c>
      <c r="W99" s="75">
        <v>160650</v>
      </c>
      <c r="X99" s="9">
        <v>1</v>
      </c>
      <c r="Y99" s="11" t="s">
        <v>33</v>
      </c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53" t="s">
        <v>165</v>
      </c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BC99" s="2"/>
    </row>
    <row r="100" spans="1:55" x14ac:dyDescent="0.2">
      <c r="A100" s="4" t="s">
        <v>2699</v>
      </c>
      <c r="B100" s="4" t="s">
        <v>2688</v>
      </c>
      <c r="C100" s="4" t="s">
        <v>2738</v>
      </c>
      <c r="D100" s="4" t="s">
        <v>2741</v>
      </c>
      <c r="E100" s="4" t="s">
        <v>1808</v>
      </c>
      <c r="F100" s="4" t="s">
        <v>1809</v>
      </c>
      <c r="G100" s="41" t="s">
        <v>1810</v>
      </c>
      <c r="H100" s="59">
        <v>103000600313</v>
      </c>
      <c r="I100" s="59">
        <v>500000000147</v>
      </c>
      <c r="J100" s="5">
        <v>2014</v>
      </c>
      <c r="K100" s="5">
        <v>8</v>
      </c>
      <c r="L100" s="9">
        <f t="shared" si="1"/>
        <v>-4</v>
      </c>
      <c r="M100" s="6" t="s">
        <v>90</v>
      </c>
      <c r="N100" s="9" t="s">
        <v>94</v>
      </c>
      <c r="O100" s="6" t="s">
        <v>380</v>
      </c>
      <c r="P100" s="9" t="s">
        <v>42</v>
      </c>
      <c r="Q100" s="5" t="s">
        <v>37</v>
      </c>
      <c r="R100" s="9" t="s">
        <v>41</v>
      </c>
      <c r="S100" s="11">
        <v>2023</v>
      </c>
      <c r="T100" s="6" t="s">
        <v>126</v>
      </c>
      <c r="U100" s="83" t="s">
        <v>3805</v>
      </c>
      <c r="V100" s="4" t="s">
        <v>3297</v>
      </c>
      <c r="W100" s="75">
        <v>160650</v>
      </c>
      <c r="X100" s="9">
        <v>1</v>
      </c>
      <c r="Y100" s="11" t="s">
        <v>33</v>
      </c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53" t="s">
        <v>165</v>
      </c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BC100" s="2"/>
    </row>
    <row r="101" spans="1:55" x14ac:dyDescent="0.2">
      <c r="A101" s="4" t="s">
        <v>2699</v>
      </c>
      <c r="B101" s="4" t="s">
        <v>2688</v>
      </c>
      <c r="C101" s="4" t="s">
        <v>2738</v>
      </c>
      <c r="D101" s="4" t="s">
        <v>2741</v>
      </c>
      <c r="E101" s="4" t="s">
        <v>1808</v>
      </c>
      <c r="F101" s="4" t="s">
        <v>1809</v>
      </c>
      <c r="G101" s="41" t="s">
        <v>1810</v>
      </c>
      <c r="H101" s="59">
        <v>103000730313</v>
      </c>
      <c r="I101" s="59">
        <v>500000000405</v>
      </c>
      <c r="J101" s="5">
        <v>2014</v>
      </c>
      <c r="K101" s="5">
        <v>8</v>
      </c>
      <c r="L101" s="9">
        <f t="shared" si="1"/>
        <v>-4</v>
      </c>
      <c r="M101" s="6" t="s">
        <v>90</v>
      </c>
      <c r="N101" s="9" t="s">
        <v>94</v>
      </c>
      <c r="O101" s="6" t="s">
        <v>380</v>
      </c>
      <c r="P101" s="9" t="s">
        <v>42</v>
      </c>
      <c r="Q101" s="5" t="s">
        <v>37</v>
      </c>
      <c r="R101" s="9" t="s">
        <v>41</v>
      </c>
      <c r="S101" s="11">
        <v>2023</v>
      </c>
      <c r="T101" s="6" t="s">
        <v>126</v>
      </c>
      <c r="U101" s="83" t="s">
        <v>3805</v>
      </c>
      <c r="V101" s="4" t="s">
        <v>3297</v>
      </c>
      <c r="W101" s="75">
        <v>160650</v>
      </c>
      <c r="X101" s="9">
        <v>1</v>
      </c>
      <c r="Y101" s="11" t="s">
        <v>33</v>
      </c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53" t="s">
        <v>165</v>
      </c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BC101" s="2"/>
    </row>
    <row r="102" spans="1:55" x14ac:dyDescent="0.2">
      <c r="A102" s="4" t="s">
        <v>2699</v>
      </c>
      <c r="B102" s="4" t="s">
        <v>2688</v>
      </c>
      <c r="C102" s="4" t="s">
        <v>2738</v>
      </c>
      <c r="D102" s="4" t="s">
        <v>2741</v>
      </c>
      <c r="E102" s="4" t="s">
        <v>1808</v>
      </c>
      <c r="F102" s="4" t="s">
        <v>1809</v>
      </c>
      <c r="G102" s="41" t="s">
        <v>1810</v>
      </c>
      <c r="H102" s="59">
        <v>103001100313</v>
      </c>
      <c r="I102" s="59">
        <v>500000007433</v>
      </c>
      <c r="J102" s="5">
        <v>2014</v>
      </c>
      <c r="K102" s="5">
        <v>8</v>
      </c>
      <c r="L102" s="9">
        <f t="shared" si="1"/>
        <v>-4</v>
      </c>
      <c r="M102" s="6" t="s">
        <v>90</v>
      </c>
      <c r="N102" s="9" t="s">
        <v>94</v>
      </c>
      <c r="O102" s="6" t="s">
        <v>380</v>
      </c>
      <c r="P102" s="9" t="s">
        <v>42</v>
      </c>
      <c r="Q102" s="5" t="s">
        <v>37</v>
      </c>
      <c r="R102" s="9" t="s">
        <v>41</v>
      </c>
      <c r="S102" s="11">
        <v>2023</v>
      </c>
      <c r="T102" s="6" t="s">
        <v>126</v>
      </c>
      <c r="U102" s="83" t="s">
        <v>3805</v>
      </c>
      <c r="V102" s="4" t="s">
        <v>3297</v>
      </c>
      <c r="W102" s="75">
        <v>160650</v>
      </c>
      <c r="X102" s="9">
        <v>1</v>
      </c>
      <c r="Y102" s="11" t="s">
        <v>33</v>
      </c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53" t="s">
        <v>165</v>
      </c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BC102" s="2"/>
    </row>
    <row r="103" spans="1:55" ht="12.75" customHeight="1" x14ac:dyDescent="0.2">
      <c r="A103" s="4" t="s">
        <v>2699</v>
      </c>
      <c r="B103" s="4" t="s">
        <v>2688</v>
      </c>
      <c r="C103" s="4" t="s">
        <v>2738</v>
      </c>
      <c r="D103" s="4" t="s">
        <v>2741</v>
      </c>
      <c r="E103" s="4" t="s">
        <v>1808</v>
      </c>
      <c r="F103" s="4" t="s">
        <v>1809</v>
      </c>
      <c r="G103" s="41" t="s">
        <v>1810</v>
      </c>
      <c r="H103" s="59">
        <v>103000810313</v>
      </c>
      <c r="I103" s="59">
        <v>500000000072</v>
      </c>
      <c r="J103" s="5">
        <v>2014</v>
      </c>
      <c r="K103" s="5">
        <v>8</v>
      </c>
      <c r="L103" s="9">
        <f t="shared" si="1"/>
        <v>-4</v>
      </c>
      <c r="M103" s="6" t="s">
        <v>90</v>
      </c>
      <c r="N103" s="9" t="s">
        <v>94</v>
      </c>
      <c r="O103" s="6" t="s">
        <v>380</v>
      </c>
      <c r="P103" s="9" t="s">
        <v>42</v>
      </c>
      <c r="Q103" s="5" t="s">
        <v>37</v>
      </c>
      <c r="R103" s="9" t="s">
        <v>41</v>
      </c>
      <c r="S103" s="11">
        <v>2023</v>
      </c>
      <c r="T103" s="6" t="s">
        <v>126</v>
      </c>
      <c r="U103" s="83" t="s">
        <v>3805</v>
      </c>
      <c r="V103" s="4" t="s">
        <v>3297</v>
      </c>
      <c r="W103" s="75">
        <v>160650</v>
      </c>
      <c r="X103" s="9">
        <v>1</v>
      </c>
      <c r="Y103" s="11" t="s">
        <v>33</v>
      </c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53" t="s">
        <v>165</v>
      </c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BC103" s="2"/>
    </row>
    <row r="104" spans="1:55" ht="12.75" customHeight="1" x14ac:dyDescent="0.2">
      <c r="A104" s="4" t="s">
        <v>2699</v>
      </c>
      <c r="B104" s="4" t="s">
        <v>2688</v>
      </c>
      <c r="C104" s="4" t="s">
        <v>2738</v>
      </c>
      <c r="D104" s="4" t="s">
        <v>2741</v>
      </c>
      <c r="E104" s="4" t="s">
        <v>1808</v>
      </c>
      <c r="F104" s="4" t="s">
        <v>1809</v>
      </c>
      <c r="G104" s="41" t="s">
        <v>1810</v>
      </c>
      <c r="H104" s="59">
        <v>103002180313</v>
      </c>
      <c r="I104" s="59">
        <v>500000005768</v>
      </c>
      <c r="J104" s="5">
        <v>2014</v>
      </c>
      <c r="K104" s="5">
        <v>8</v>
      </c>
      <c r="L104" s="9">
        <f t="shared" si="1"/>
        <v>-4</v>
      </c>
      <c r="M104" s="6" t="s">
        <v>90</v>
      </c>
      <c r="N104" s="9" t="s">
        <v>94</v>
      </c>
      <c r="O104" s="6" t="s">
        <v>380</v>
      </c>
      <c r="P104" s="9" t="s">
        <v>42</v>
      </c>
      <c r="Q104" s="5" t="s">
        <v>37</v>
      </c>
      <c r="R104" s="9" t="s">
        <v>41</v>
      </c>
      <c r="S104" s="11">
        <v>2023</v>
      </c>
      <c r="T104" s="6" t="s">
        <v>126</v>
      </c>
      <c r="U104" s="83" t="s">
        <v>3805</v>
      </c>
      <c r="V104" s="4" t="s">
        <v>3297</v>
      </c>
      <c r="W104" s="75">
        <v>160650</v>
      </c>
      <c r="X104" s="9">
        <v>1</v>
      </c>
      <c r="Y104" s="11" t="s">
        <v>33</v>
      </c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53" t="s">
        <v>165</v>
      </c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BC104" s="2"/>
    </row>
    <row r="105" spans="1:55" x14ac:dyDescent="0.2">
      <c r="A105" s="4" t="s">
        <v>2699</v>
      </c>
      <c r="B105" s="4" t="s">
        <v>2688</v>
      </c>
      <c r="C105" s="4" t="s">
        <v>2738</v>
      </c>
      <c r="D105" s="4" t="s">
        <v>2741</v>
      </c>
      <c r="E105" s="4" t="s">
        <v>1808</v>
      </c>
      <c r="F105" s="4" t="s">
        <v>1809</v>
      </c>
      <c r="G105" s="41" t="s">
        <v>1810</v>
      </c>
      <c r="H105" s="59">
        <v>103000760313</v>
      </c>
      <c r="I105" s="59">
        <v>500000005767</v>
      </c>
      <c r="J105" s="5">
        <v>2014</v>
      </c>
      <c r="K105" s="5">
        <v>8</v>
      </c>
      <c r="L105" s="9">
        <f t="shared" si="1"/>
        <v>-4</v>
      </c>
      <c r="M105" s="6" t="s">
        <v>90</v>
      </c>
      <c r="N105" s="9" t="s">
        <v>94</v>
      </c>
      <c r="O105" s="6" t="s">
        <v>380</v>
      </c>
      <c r="P105" s="9" t="s">
        <v>42</v>
      </c>
      <c r="Q105" s="5" t="s">
        <v>37</v>
      </c>
      <c r="R105" s="9" t="s">
        <v>41</v>
      </c>
      <c r="S105" s="11">
        <v>2023</v>
      </c>
      <c r="T105" s="6" t="s">
        <v>126</v>
      </c>
      <c r="U105" s="83" t="s">
        <v>3805</v>
      </c>
      <c r="V105" s="4" t="s">
        <v>3297</v>
      </c>
      <c r="W105" s="75">
        <v>160650</v>
      </c>
      <c r="X105" s="9">
        <v>1</v>
      </c>
      <c r="Y105" s="11" t="s">
        <v>33</v>
      </c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53" t="s">
        <v>165</v>
      </c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BC105" s="2"/>
    </row>
    <row r="106" spans="1:55" x14ac:dyDescent="0.2">
      <c r="A106" s="4" t="s">
        <v>2698</v>
      </c>
      <c r="B106" s="4" t="s">
        <v>2689</v>
      </c>
      <c r="C106" s="4" t="s">
        <v>2738</v>
      </c>
      <c r="D106" s="4" t="s">
        <v>2741</v>
      </c>
      <c r="E106" s="4" t="str">
        <f>UPPER("Monitor Signos Vitales")</f>
        <v>MONITOR SIGNOS VITALES</v>
      </c>
      <c r="F106" s="4" t="s">
        <v>1809</v>
      </c>
      <c r="G106" s="41" t="s">
        <v>1810</v>
      </c>
      <c r="H106" s="59">
        <v>103000610313</v>
      </c>
      <c r="I106" s="59" t="s">
        <v>1811</v>
      </c>
      <c r="J106" s="5">
        <v>2014</v>
      </c>
      <c r="K106" s="5">
        <v>8</v>
      </c>
      <c r="L106" s="9">
        <f t="shared" si="1"/>
        <v>-4</v>
      </c>
      <c r="M106" s="6" t="s">
        <v>90</v>
      </c>
      <c r="N106" s="9" t="s">
        <v>94</v>
      </c>
      <c r="O106" s="6" t="s">
        <v>380</v>
      </c>
      <c r="P106" s="9" t="s">
        <v>42</v>
      </c>
      <c r="Q106" s="5" t="s">
        <v>37</v>
      </c>
      <c r="R106" s="9" t="s">
        <v>41</v>
      </c>
      <c r="S106" s="11">
        <v>2023</v>
      </c>
      <c r="T106" s="6" t="s">
        <v>126</v>
      </c>
      <c r="U106" s="83" t="s">
        <v>3805</v>
      </c>
      <c r="V106" s="4" t="s">
        <v>3297</v>
      </c>
      <c r="W106" s="75">
        <v>160650</v>
      </c>
      <c r="X106" s="9">
        <v>1</v>
      </c>
      <c r="Y106" s="11" t="s">
        <v>33</v>
      </c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53" t="s">
        <v>165</v>
      </c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BC106" s="2"/>
    </row>
    <row r="107" spans="1:55" x14ac:dyDescent="0.2">
      <c r="A107" s="4" t="s">
        <v>2705</v>
      </c>
      <c r="B107" s="4" t="s">
        <v>2688</v>
      </c>
      <c r="C107" s="4" t="s">
        <v>2738</v>
      </c>
      <c r="D107" s="4" t="s">
        <v>2741</v>
      </c>
      <c r="E107" s="4" t="s">
        <v>1808</v>
      </c>
      <c r="F107" s="4" t="s">
        <v>1809</v>
      </c>
      <c r="G107" s="41" t="s">
        <v>1810</v>
      </c>
      <c r="H107" s="59">
        <v>103000970313</v>
      </c>
      <c r="I107" s="59">
        <v>500000007421</v>
      </c>
      <c r="J107" s="5">
        <v>2014</v>
      </c>
      <c r="K107" s="5">
        <v>8</v>
      </c>
      <c r="L107" s="9">
        <f t="shared" si="1"/>
        <v>-4</v>
      </c>
      <c r="M107" s="6" t="s">
        <v>90</v>
      </c>
      <c r="N107" s="9" t="s">
        <v>94</v>
      </c>
      <c r="O107" s="6" t="s">
        <v>380</v>
      </c>
      <c r="P107" s="9" t="s">
        <v>42</v>
      </c>
      <c r="Q107" s="5" t="s">
        <v>37</v>
      </c>
      <c r="R107" s="9" t="s">
        <v>41</v>
      </c>
      <c r="S107" s="11">
        <v>2023</v>
      </c>
      <c r="T107" s="6" t="s">
        <v>126</v>
      </c>
      <c r="U107" s="83" t="s">
        <v>3805</v>
      </c>
      <c r="V107" s="4" t="s">
        <v>3297</v>
      </c>
      <c r="W107" s="75">
        <v>160650</v>
      </c>
      <c r="X107" s="9">
        <v>1</v>
      </c>
      <c r="Y107" s="11" t="s">
        <v>33</v>
      </c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53" t="s">
        <v>165</v>
      </c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BC107" s="2"/>
    </row>
    <row r="108" spans="1:55" x14ac:dyDescent="0.2">
      <c r="A108" s="4" t="s">
        <v>2705</v>
      </c>
      <c r="B108" s="4" t="s">
        <v>2688</v>
      </c>
      <c r="C108" s="4" t="s">
        <v>2738</v>
      </c>
      <c r="D108" s="4" t="s">
        <v>2741</v>
      </c>
      <c r="E108" s="4" t="s">
        <v>1808</v>
      </c>
      <c r="F108" s="4" t="s">
        <v>1809</v>
      </c>
      <c r="G108" s="41" t="s">
        <v>1810</v>
      </c>
      <c r="H108" s="59">
        <v>103001140313</v>
      </c>
      <c r="I108" s="59">
        <v>500000001169</v>
      </c>
      <c r="J108" s="5">
        <v>2014</v>
      </c>
      <c r="K108" s="5">
        <v>8</v>
      </c>
      <c r="L108" s="9">
        <f t="shared" si="1"/>
        <v>-4</v>
      </c>
      <c r="M108" s="6" t="s">
        <v>90</v>
      </c>
      <c r="N108" s="9" t="s">
        <v>94</v>
      </c>
      <c r="O108" s="6" t="s">
        <v>380</v>
      </c>
      <c r="P108" s="9" t="s">
        <v>42</v>
      </c>
      <c r="Q108" s="5" t="s">
        <v>37</v>
      </c>
      <c r="R108" s="9" t="s">
        <v>41</v>
      </c>
      <c r="S108" s="11">
        <v>2023</v>
      </c>
      <c r="T108" s="6" t="s">
        <v>126</v>
      </c>
      <c r="U108" s="83" t="s">
        <v>3805</v>
      </c>
      <c r="V108" s="4" t="s">
        <v>3297</v>
      </c>
      <c r="W108" s="75">
        <v>160650</v>
      </c>
      <c r="X108" s="9">
        <v>1</v>
      </c>
      <c r="Y108" s="11" t="s">
        <v>33</v>
      </c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53" t="s">
        <v>165</v>
      </c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BC108" s="2"/>
    </row>
    <row r="109" spans="1:55" x14ac:dyDescent="0.2">
      <c r="A109" s="4" t="s">
        <v>2686</v>
      </c>
      <c r="B109" s="4" t="s">
        <v>2687</v>
      </c>
      <c r="C109" s="4" t="s">
        <v>2738</v>
      </c>
      <c r="D109" s="4" t="s">
        <v>2741</v>
      </c>
      <c r="E109" s="4" t="s">
        <v>1808</v>
      </c>
      <c r="F109" s="4" t="s">
        <v>1809</v>
      </c>
      <c r="G109" s="41" t="s">
        <v>1810</v>
      </c>
      <c r="H109" s="59">
        <v>103001220313</v>
      </c>
      <c r="I109" s="59">
        <v>500000001305</v>
      </c>
      <c r="J109" s="5">
        <v>2014</v>
      </c>
      <c r="K109" s="5">
        <v>8</v>
      </c>
      <c r="L109" s="9">
        <f t="shared" si="1"/>
        <v>-4</v>
      </c>
      <c r="M109" s="6" t="s">
        <v>90</v>
      </c>
      <c r="N109" s="9" t="s">
        <v>94</v>
      </c>
      <c r="O109" s="6" t="s">
        <v>380</v>
      </c>
      <c r="P109" s="9" t="s">
        <v>42</v>
      </c>
      <c r="Q109" s="5" t="s">
        <v>37</v>
      </c>
      <c r="R109" s="9" t="s">
        <v>41</v>
      </c>
      <c r="S109" s="11">
        <v>2023</v>
      </c>
      <c r="T109" s="6" t="s">
        <v>126</v>
      </c>
      <c r="U109" s="83" t="s">
        <v>3805</v>
      </c>
      <c r="V109" s="4" t="s">
        <v>3297</v>
      </c>
      <c r="W109" s="75">
        <v>160650</v>
      </c>
      <c r="X109" s="9">
        <v>1</v>
      </c>
      <c r="Y109" s="11" t="s">
        <v>33</v>
      </c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53" t="s">
        <v>165</v>
      </c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BC109" s="2"/>
    </row>
    <row r="110" spans="1:55" x14ac:dyDescent="0.2">
      <c r="A110" s="4" t="s">
        <v>2686</v>
      </c>
      <c r="B110" s="4" t="s">
        <v>2687</v>
      </c>
      <c r="C110" s="4" t="s">
        <v>2738</v>
      </c>
      <c r="D110" s="4" t="s">
        <v>2741</v>
      </c>
      <c r="E110" s="4" t="s">
        <v>1808</v>
      </c>
      <c r="F110" s="4" t="s">
        <v>1809</v>
      </c>
      <c r="G110" s="41" t="s">
        <v>1810</v>
      </c>
      <c r="H110" s="59">
        <v>103001250313</v>
      </c>
      <c r="I110" s="59">
        <v>500000001359</v>
      </c>
      <c r="J110" s="5">
        <v>2014</v>
      </c>
      <c r="K110" s="5">
        <v>8</v>
      </c>
      <c r="L110" s="9">
        <f t="shared" si="1"/>
        <v>-4</v>
      </c>
      <c r="M110" s="6" t="s">
        <v>90</v>
      </c>
      <c r="N110" s="9" t="s">
        <v>94</v>
      </c>
      <c r="O110" s="6" t="s">
        <v>380</v>
      </c>
      <c r="P110" s="9" t="s">
        <v>42</v>
      </c>
      <c r="Q110" s="5" t="s">
        <v>37</v>
      </c>
      <c r="R110" s="9" t="s">
        <v>41</v>
      </c>
      <c r="S110" s="11">
        <v>2023</v>
      </c>
      <c r="T110" s="6" t="s">
        <v>126</v>
      </c>
      <c r="U110" s="83" t="s">
        <v>3805</v>
      </c>
      <c r="V110" s="4" t="s">
        <v>3297</v>
      </c>
      <c r="W110" s="75">
        <v>160650</v>
      </c>
      <c r="X110" s="9">
        <v>1</v>
      </c>
      <c r="Y110" s="11" t="s">
        <v>33</v>
      </c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53" t="s">
        <v>165</v>
      </c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BC110" s="2"/>
    </row>
    <row r="111" spans="1:55" x14ac:dyDescent="0.2">
      <c r="A111" s="4" t="s">
        <v>2686</v>
      </c>
      <c r="B111" s="4" t="s">
        <v>2687</v>
      </c>
      <c r="C111" s="4" t="s">
        <v>2738</v>
      </c>
      <c r="D111" s="4" t="s">
        <v>2741</v>
      </c>
      <c r="E111" s="4" t="s">
        <v>1808</v>
      </c>
      <c r="F111" s="4" t="s">
        <v>1809</v>
      </c>
      <c r="G111" s="41" t="s">
        <v>1810</v>
      </c>
      <c r="H111" s="59">
        <v>103001790313</v>
      </c>
      <c r="I111" s="59">
        <v>500000006014</v>
      </c>
      <c r="J111" s="5">
        <v>2014</v>
      </c>
      <c r="K111" s="5">
        <v>8</v>
      </c>
      <c r="L111" s="9">
        <f t="shared" si="1"/>
        <v>-4</v>
      </c>
      <c r="M111" s="6" t="s">
        <v>90</v>
      </c>
      <c r="N111" s="9" t="s">
        <v>94</v>
      </c>
      <c r="O111" s="6" t="s">
        <v>380</v>
      </c>
      <c r="P111" s="9" t="s">
        <v>42</v>
      </c>
      <c r="Q111" s="5" t="s">
        <v>37</v>
      </c>
      <c r="R111" s="9" t="s">
        <v>41</v>
      </c>
      <c r="S111" s="11">
        <v>2023</v>
      </c>
      <c r="T111" s="6" t="s">
        <v>126</v>
      </c>
      <c r="U111" s="83" t="s">
        <v>3805</v>
      </c>
      <c r="V111" s="4" t="s">
        <v>3297</v>
      </c>
      <c r="W111" s="75">
        <v>160650</v>
      </c>
      <c r="X111" s="9">
        <v>1</v>
      </c>
      <c r="Y111" s="11" t="s">
        <v>33</v>
      </c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53" t="s">
        <v>165</v>
      </c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BC111" s="2"/>
    </row>
    <row r="112" spans="1:55" x14ac:dyDescent="0.2">
      <c r="A112" s="4" t="s">
        <v>2686</v>
      </c>
      <c r="B112" s="4" t="s">
        <v>2687</v>
      </c>
      <c r="C112" s="4" t="s">
        <v>2738</v>
      </c>
      <c r="D112" s="4" t="s">
        <v>2741</v>
      </c>
      <c r="E112" s="4" t="s">
        <v>1808</v>
      </c>
      <c r="F112" s="4" t="s">
        <v>1809</v>
      </c>
      <c r="G112" s="41" t="s">
        <v>1810</v>
      </c>
      <c r="H112" s="59">
        <v>103002010313</v>
      </c>
      <c r="I112" s="59">
        <v>500000001336</v>
      </c>
      <c r="J112" s="5">
        <v>2014</v>
      </c>
      <c r="K112" s="5">
        <v>8</v>
      </c>
      <c r="L112" s="9">
        <f t="shared" si="1"/>
        <v>-4</v>
      </c>
      <c r="M112" s="6" t="s">
        <v>90</v>
      </c>
      <c r="N112" s="9" t="s">
        <v>94</v>
      </c>
      <c r="O112" s="6" t="s">
        <v>380</v>
      </c>
      <c r="P112" s="9" t="s">
        <v>42</v>
      </c>
      <c r="Q112" s="5" t="s">
        <v>37</v>
      </c>
      <c r="R112" s="9" t="s">
        <v>41</v>
      </c>
      <c r="S112" s="11">
        <v>2023</v>
      </c>
      <c r="T112" s="6" t="s">
        <v>126</v>
      </c>
      <c r="U112" s="83" t="s">
        <v>3805</v>
      </c>
      <c r="V112" s="4" t="s">
        <v>3297</v>
      </c>
      <c r="W112" s="75">
        <v>160650</v>
      </c>
      <c r="X112" s="9">
        <v>1</v>
      </c>
      <c r="Y112" s="11" t="s">
        <v>33</v>
      </c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53" t="s">
        <v>165</v>
      </c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BC112" s="2"/>
    </row>
    <row r="113" spans="1:55" x14ac:dyDescent="0.2">
      <c r="A113" s="4" t="s">
        <v>2686</v>
      </c>
      <c r="B113" s="4" t="s">
        <v>2687</v>
      </c>
      <c r="C113" s="4" t="s">
        <v>2738</v>
      </c>
      <c r="D113" s="4" t="s">
        <v>2741</v>
      </c>
      <c r="E113" s="4" t="s">
        <v>1808</v>
      </c>
      <c r="F113" s="4" t="s">
        <v>1809</v>
      </c>
      <c r="G113" s="41" t="s">
        <v>1810</v>
      </c>
      <c r="H113" s="59">
        <v>103002020313</v>
      </c>
      <c r="I113" s="59">
        <v>500000001290</v>
      </c>
      <c r="J113" s="5">
        <v>2014</v>
      </c>
      <c r="K113" s="5">
        <v>8</v>
      </c>
      <c r="L113" s="9">
        <f t="shared" si="1"/>
        <v>-4</v>
      </c>
      <c r="M113" s="6" t="s">
        <v>90</v>
      </c>
      <c r="N113" s="9" t="s">
        <v>94</v>
      </c>
      <c r="O113" s="6" t="s">
        <v>380</v>
      </c>
      <c r="P113" s="9" t="s">
        <v>42</v>
      </c>
      <c r="Q113" s="5" t="s">
        <v>37</v>
      </c>
      <c r="R113" s="9" t="s">
        <v>41</v>
      </c>
      <c r="S113" s="11">
        <v>2023</v>
      </c>
      <c r="T113" s="6" t="s">
        <v>126</v>
      </c>
      <c r="U113" s="83" t="s">
        <v>3805</v>
      </c>
      <c r="V113" s="4" t="s">
        <v>3297</v>
      </c>
      <c r="W113" s="75">
        <v>160650</v>
      </c>
      <c r="X113" s="9">
        <v>1</v>
      </c>
      <c r="Y113" s="11" t="s">
        <v>33</v>
      </c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53" t="s">
        <v>165</v>
      </c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BC113" s="2"/>
    </row>
    <row r="114" spans="1:55" x14ac:dyDescent="0.2">
      <c r="A114" s="4" t="str">
        <f>UPPER("Pediatría")</f>
        <v>PEDIATRÍA</v>
      </c>
      <c r="B114" s="4" t="s">
        <v>2688</v>
      </c>
      <c r="C114" s="4" t="s">
        <v>2738</v>
      </c>
      <c r="D114" s="4" t="s">
        <v>2741</v>
      </c>
      <c r="E114" s="4" t="s">
        <v>1808</v>
      </c>
      <c r="F114" s="4" t="s">
        <v>1809</v>
      </c>
      <c r="G114" s="41" t="s">
        <v>1810</v>
      </c>
      <c r="H114" s="59">
        <v>103000870313</v>
      </c>
      <c r="I114" s="59">
        <v>500000000645</v>
      </c>
      <c r="J114" s="5">
        <v>2014</v>
      </c>
      <c r="K114" s="5">
        <v>8</v>
      </c>
      <c r="L114" s="9">
        <f t="shared" si="1"/>
        <v>-4</v>
      </c>
      <c r="M114" s="6" t="s">
        <v>90</v>
      </c>
      <c r="N114" s="9" t="s">
        <v>94</v>
      </c>
      <c r="O114" s="6" t="s">
        <v>380</v>
      </c>
      <c r="P114" s="9" t="s">
        <v>42</v>
      </c>
      <c r="Q114" s="5" t="s">
        <v>37</v>
      </c>
      <c r="R114" s="9" t="s">
        <v>41</v>
      </c>
      <c r="S114" s="11">
        <v>2023</v>
      </c>
      <c r="T114" s="6" t="s">
        <v>126</v>
      </c>
      <c r="U114" s="83" t="s">
        <v>3805</v>
      </c>
      <c r="V114" s="4" t="s">
        <v>3297</v>
      </c>
      <c r="W114" s="75">
        <v>160650</v>
      </c>
      <c r="X114" s="9">
        <v>1</v>
      </c>
      <c r="Y114" s="11" t="s">
        <v>33</v>
      </c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53" t="s">
        <v>165</v>
      </c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BC114" s="2"/>
    </row>
    <row r="115" spans="1:55" x14ac:dyDescent="0.2">
      <c r="A115" s="4" t="s">
        <v>2721</v>
      </c>
      <c r="B115" s="4" t="s">
        <v>2687</v>
      </c>
      <c r="C115" s="4" t="s">
        <v>2738</v>
      </c>
      <c r="D115" s="4" t="s">
        <v>2741</v>
      </c>
      <c r="E115" s="4" t="s">
        <v>1808</v>
      </c>
      <c r="F115" s="4" t="s">
        <v>1809</v>
      </c>
      <c r="G115" s="41" t="s">
        <v>1810</v>
      </c>
      <c r="H115" s="59">
        <v>103001460313</v>
      </c>
      <c r="I115" s="59">
        <v>500000000591</v>
      </c>
      <c r="J115" s="5">
        <v>2014</v>
      </c>
      <c r="K115" s="5">
        <v>8</v>
      </c>
      <c r="L115" s="9">
        <f t="shared" si="1"/>
        <v>-4</v>
      </c>
      <c r="M115" s="6" t="s">
        <v>90</v>
      </c>
      <c r="N115" s="9" t="s">
        <v>94</v>
      </c>
      <c r="O115" s="6" t="s">
        <v>380</v>
      </c>
      <c r="P115" s="9" t="s">
        <v>42</v>
      </c>
      <c r="Q115" s="5" t="s">
        <v>37</v>
      </c>
      <c r="R115" s="9" t="s">
        <v>41</v>
      </c>
      <c r="S115" s="11">
        <v>2023</v>
      </c>
      <c r="T115" s="6" t="s">
        <v>126</v>
      </c>
      <c r="U115" s="83" t="s">
        <v>3805</v>
      </c>
      <c r="V115" s="4" t="s">
        <v>3297</v>
      </c>
      <c r="W115" s="75">
        <v>160650</v>
      </c>
      <c r="X115" s="9">
        <v>1</v>
      </c>
      <c r="Y115" s="11" t="s">
        <v>33</v>
      </c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53" t="s">
        <v>165</v>
      </c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BC115" s="2"/>
    </row>
    <row r="116" spans="1:55" x14ac:dyDescent="0.2">
      <c r="A116" s="4" t="str">
        <f t="shared" ref="A116:A123" si="2">UPPER("Pediatría")</f>
        <v>PEDIATRÍA</v>
      </c>
      <c r="B116" s="4" t="s">
        <v>2688</v>
      </c>
      <c r="C116" s="4" t="s">
        <v>2738</v>
      </c>
      <c r="D116" s="4" t="s">
        <v>2741</v>
      </c>
      <c r="E116" s="4" t="s">
        <v>1808</v>
      </c>
      <c r="F116" s="4" t="s">
        <v>1809</v>
      </c>
      <c r="G116" s="41" t="s">
        <v>1810</v>
      </c>
      <c r="H116" s="59">
        <v>103001970313</v>
      </c>
      <c r="I116" s="59">
        <v>500000000529</v>
      </c>
      <c r="J116" s="5">
        <v>2014</v>
      </c>
      <c r="K116" s="5">
        <v>8</v>
      </c>
      <c r="L116" s="9">
        <f t="shared" si="1"/>
        <v>-4</v>
      </c>
      <c r="M116" s="6" t="s">
        <v>90</v>
      </c>
      <c r="N116" s="9" t="s">
        <v>94</v>
      </c>
      <c r="O116" s="6" t="s">
        <v>380</v>
      </c>
      <c r="P116" s="9" t="s">
        <v>42</v>
      </c>
      <c r="Q116" s="5" t="s">
        <v>37</v>
      </c>
      <c r="R116" s="9" t="s">
        <v>41</v>
      </c>
      <c r="S116" s="11">
        <v>2023</v>
      </c>
      <c r="T116" s="6" t="s">
        <v>126</v>
      </c>
      <c r="U116" s="83" t="s">
        <v>3805</v>
      </c>
      <c r="V116" s="4" t="s">
        <v>3297</v>
      </c>
      <c r="W116" s="75">
        <v>160650</v>
      </c>
      <c r="X116" s="9">
        <v>1</v>
      </c>
      <c r="Y116" s="11" t="s">
        <v>33</v>
      </c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53" t="s">
        <v>165</v>
      </c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BC116" s="2"/>
    </row>
    <row r="117" spans="1:55" x14ac:dyDescent="0.2">
      <c r="A117" s="4" t="s">
        <v>2699</v>
      </c>
      <c r="B117" s="4" t="s">
        <v>2688</v>
      </c>
      <c r="C117" s="4" t="s">
        <v>2738</v>
      </c>
      <c r="D117" s="4" t="s">
        <v>2741</v>
      </c>
      <c r="E117" s="4" t="s">
        <v>1808</v>
      </c>
      <c r="F117" s="4" t="s">
        <v>1809</v>
      </c>
      <c r="G117" s="41" t="s">
        <v>1810</v>
      </c>
      <c r="H117" s="59">
        <v>103001780313</v>
      </c>
      <c r="I117" s="59">
        <v>500000000501</v>
      </c>
      <c r="J117" s="5">
        <v>2014</v>
      </c>
      <c r="K117" s="5">
        <v>8</v>
      </c>
      <c r="L117" s="9">
        <f t="shared" si="1"/>
        <v>-4</v>
      </c>
      <c r="M117" s="6" t="s">
        <v>90</v>
      </c>
      <c r="N117" s="9" t="s">
        <v>94</v>
      </c>
      <c r="O117" s="6" t="s">
        <v>380</v>
      </c>
      <c r="P117" s="9" t="s">
        <v>42</v>
      </c>
      <c r="Q117" s="5" t="s">
        <v>37</v>
      </c>
      <c r="R117" s="9" t="s">
        <v>41</v>
      </c>
      <c r="S117" s="11">
        <v>2023</v>
      </c>
      <c r="T117" s="6" t="s">
        <v>126</v>
      </c>
      <c r="U117" s="83" t="s">
        <v>3805</v>
      </c>
      <c r="V117" s="4" t="s">
        <v>3297</v>
      </c>
      <c r="W117" s="75">
        <v>160650</v>
      </c>
      <c r="X117" s="9">
        <v>1</v>
      </c>
      <c r="Y117" s="11" t="s">
        <v>33</v>
      </c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53" t="s">
        <v>165</v>
      </c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BC117" s="2"/>
    </row>
    <row r="118" spans="1:55" x14ac:dyDescent="0.2">
      <c r="A118" s="4" t="str">
        <f t="shared" si="2"/>
        <v>PEDIATRÍA</v>
      </c>
      <c r="B118" s="4" t="s">
        <v>2688</v>
      </c>
      <c r="C118" s="4" t="s">
        <v>2738</v>
      </c>
      <c r="D118" s="4" t="s">
        <v>2741</v>
      </c>
      <c r="E118" s="4" t="s">
        <v>1808</v>
      </c>
      <c r="F118" s="4" t="s">
        <v>1809</v>
      </c>
      <c r="G118" s="41" t="s">
        <v>1810</v>
      </c>
      <c r="H118" s="59">
        <v>103001640313</v>
      </c>
      <c r="I118" s="59">
        <v>500000000650</v>
      </c>
      <c r="J118" s="5">
        <v>2014</v>
      </c>
      <c r="K118" s="5">
        <v>8</v>
      </c>
      <c r="L118" s="9">
        <f t="shared" si="1"/>
        <v>-4</v>
      </c>
      <c r="M118" s="6" t="s">
        <v>90</v>
      </c>
      <c r="N118" s="9" t="s">
        <v>94</v>
      </c>
      <c r="O118" s="6" t="s">
        <v>380</v>
      </c>
      <c r="P118" s="9" t="s">
        <v>42</v>
      </c>
      <c r="Q118" s="5" t="s">
        <v>37</v>
      </c>
      <c r="R118" s="9" t="s">
        <v>41</v>
      </c>
      <c r="S118" s="11">
        <v>2023</v>
      </c>
      <c r="T118" s="6" t="s">
        <v>126</v>
      </c>
      <c r="U118" s="83" t="s">
        <v>3805</v>
      </c>
      <c r="V118" s="4" t="s">
        <v>3297</v>
      </c>
      <c r="W118" s="75">
        <v>160650</v>
      </c>
      <c r="X118" s="9">
        <v>1</v>
      </c>
      <c r="Y118" s="11" t="s">
        <v>33</v>
      </c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53" t="s">
        <v>165</v>
      </c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BC118" s="2"/>
    </row>
    <row r="119" spans="1:55" x14ac:dyDescent="0.2">
      <c r="A119" s="4" t="s">
        <v>2705</v>
      </c>
      <c r="B119" s="4" t="s">
        <v>2688</v>
      </c>
      <c r="C119" s="4" t="s">
        <v>2738</v>
      </c>
      <c r="D119" s="4" t="s">
        <v>2741</v>
      </c>
      <c r="E119" s="4" t="s">
        <v>1808</v>
      </c>
      <c r="F119" s="4" t="s">
        <v>1809</v>
      </c>
      <c r="G119" s="41" t="s">
        <v>1810</v>
      </c>
      <c r="H119" s="59">
        <v>103000860313</v>
      </c>
      <c r="I119" s="59">
        <v>500000000658</v>
      </c>
      <c r="J119" s="5">
        <v>2014</v>
      </c>
      <c r="K119" s="5">
        <v>8</v>
      </c>
      <c r="L119" s="9">
        <f t="shared" si="1"/>
        <v>-4</v>
      </c>
      <c r="M119" s="6" t="s">
        <v>90</v>
      </c>
      <c r="N119" s="9" t="s">
        <v>94</v>
      </c>
      <c r="O119" s="6" t="s">
        <v>380</v>
      </c>
      <c r="P119" s="9" t="s">
        <v>42</v>
      </c>
      <c r="Q119" s="5" t="s">
        <v>37</v>
      </c>
      <c r="R119" s="9" t="s">
        <v>41</v>
      </c>
      <c r="S119" s="11">
        <v>2023</v>
      </c>
      <c r="T119" s="6" t="s">
        <v>126</v>
      </c>
      <c r="U119" s="83" t="s">
        <v>3805</v>
      </c>
      <c r="V119" s="4" t="s">
        <v>3297</v>
      </c>
      <c r="W119" s="75">
        <v>160650</v>
      </c>
      <c r="X119" s="9">
        <v>1</v>
      </c>
      <c r="Y119" s="11" t="s">
        <v>33</v>
      </c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53" t="s">
        <v>165</v>
      </c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BC119" s="2"/>
    </row>
    <row r="120" spans="1:55" x14ac:dyDescent="0.2">
      <c r="A120" s="4" t="s">
        <v>2705</v>
      </c>
      <c r="B120" s="4" t="s">
        <v>2688</v>
      </c>
      <c r="C120" s="4" t="s">
        <v>2738</v>
      </c>
      <c r="D120" s="4" t="s">
        <v>2741</v>
      </c>
      <c r="E120" s="4" t="s">
        <v>1808</v>
      </c>
      <c r="F120" s="4" t="s">
        <v>1809</v>
      </c>
      <c r="G120" s="41" t="s">
        <v>1810</v>
      </c>
      <c r="H120" s="59">
        <v>103001860313</v>
      </c>
      <c r="I120" s="59">
        <v>500000000560</v>
      </c>
      <c r="J120" s="5">
        <v>2014</v>
      </c>
      <c r="K120" s="5">
        <v>8</v>
      </c>
      <c r="L120" s="9">
        <f t="shared" si="1"/>
        <v>-4</v>
      </c>
      <c r="M120" s="6" t="s">
        <v>90</v>
      </c>
      <c r="N120" s="9" t="s">
        <v>94</v>
      </c>
      <c r="O120" s="6" t="s">
        <v>380</v>
      </c>
      <c r="P120" s="9" t="s">
        <v>42</v>
      </c>
      <c r="Q120" s="5" t="s">
        <v>37</v>
      </c>
      <c r="R120" s="9" t="s">
        <v>41</v>
      </c>
      <c r="S120" s="11">
        <v>2023</v>
      </c>
      <c r="T120" s="6" t="s">
        <v>126</v>
      </c>
      <c r="U120" s="83" t="s">
        <v>3805</v>
      </c>
      <c r="V120" s="4" t="s">
        <v>3297</v>
      </c>
      <c r="W120" s="75">
        <v>160650</v>
      </c>
      <c r="X120" s="9">
        <v>1</v>
      </c>
      <c r="Y120" s="11" t="s">
        <v>33</v>
      </c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53" t="s">
        <v>165</v>
      </c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BC120" s="2"/>
    </row>
    <row r="121" spans="1:55" x14ac:dyDescent="0.2">
      <c r="A121" s="4" t="s">
        <v>2705</v>
      </c>
      <c r="B121" s="4" t="s">
        <v>2688</v>
      </c>
      <c r="C121" s="4" t="s">
        <v>2738</v>
      </c>
      <c r="D121" s="4" t="s">
        <v>2741</v>
      </c>
      <c r="E121" s="4" t="s">
        <v>1808</v>
      </c>
      <c r="F121" s="4" t="s">
        <v>1809</v>
      </c>
      <c r="G121" s="41" t="s">
        <v>1810</v>
      </c>
      <c r="H121" s="59">
        <v>103002150313</v>
      </c>
      <c r="I121" s="59">
        <v>500000000663</v>
      </c>
      <c r="J121" s="5">
        <v>2014</v>
      </c>
      <c r="K121" s="5">
        <v>8</v>
      </c>
      <c r="L121" s="9">
        <f t="shared" si="1"/>
        <v>-4</v>
      </c>
      <c r="M121" s="6" t="s">
        <v>90</v>
      </c>
      <c r="N121" s="9" t="s">
        <v>94</v>
      </c>
      <c r="O121" s="6" t="s">
        <v>380</v>
      </c>
      <c r="P121" s="9" t="s">
        <v>42</v>
      </c>
      <c r="Q121" s="5" t="s">
        <v>37</v>
      </c>
      <c r="R121" s="9" t="s">
        <v>41</v>
      </c>
      <c r="S121" s="11">
        <v>2023</v>
      </c>
      <c r="T121" s="6" t="s">
        <v>126</v>
      </c>
      <c r="U121" s="83" t="s">
        <v>3805</v>
      </c>
      <c r="V121" s="4" t="s">
        <v>3297</v>
      </c>
      <c r="W121" s="75">
        <v>160650</v>
      </c>
      <c r="X121" s="9">
        <v>1</v>
      </c>
      <c r="Y121" s="11" t="s">
        <v>33</v>
      </c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53" t="s">
        <v>165</v>
      </c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BC121" s="2"/>
    </row>
    <row r="122" spans="1:55" x14ac:dyDescent="0.2">
      <c r="A122" s="4" t="s">
        <v>2705</v>
      </c>
      <c r="B122" s="4" t="s">
        <v>2688</v>
      </c>
      <c r="C122" s="4" t="s">
        <v>2738</v>
      </c>
      <c r="D122" s="4" t="s">
        <v>2741</v>
      </c>
      <c r="E122" s="4" t="s">
        <v>1808</v>
      </c>
      <c r="F122" s="4" t="s">
        <v>1809</v>
      </c>
      <c r="G122" s="41" t="s">
        <v>1810</v>
      </c>
      <c r="H122" s="59">
        <v>103000670313</v>
      </c>
      <c r="I122" s="59">
        <v>500000000511</v>
      </c>
      <c r="J122" s="5">
        <v>2014</v>
      </c>
      <c r="K122" s="5">
        <v>8</v>
      </c>
      <c r="L122" s="9">
        <f t="shared" si="1"/>
        <v>-4</v>
      </c>
      <c r="M122" s="6" t="s">
        <v>90</v>
      </c>
      <c r="N122" s="9" t="s">
        <v>94</v>
      </c>
      <c r="O122" s="6" t="s">
        <v>380</v>
      </c>
      <c r="P122" s="9" t="s">
        <v>42</v>
      </c>
      <c r="Q122" s="5" t="s">
        <v>37</v>
      </c>
      <c r="R122" s="9" t="s">
        <v>41</v>
      </c>
      <c r="S122" s="11">
        <v>2023</v>
      </c>
      <c r="T122" s="6" t="s">
        <v>126</v>
      </c>
      <c r="U122" s="83" t="s">
        <v>3805</v>
      </c>
      <c r="V122" s="4" t="s">
        <v>3297</v>
      </c>
      <c r="W122" s="75">
        <v>160650</v>
      </c>
      <c r="X122" s="9">
        <v>1</v>
      </c>
      <c r="Y122" s="11" t="s">
        <v>33</v>
      </c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53" t="s">
        <v>165</v>
      </c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BC122" s="2"/>
    </row>
    <row r="123" spans="1:55" x14ac:dyDescent="0.2">
      <c r="A123" s="4" t="str">
        <f t="shared" si="2"/>
        <v>PEDIATRÍA</v>
      </c>
      <c r="B123" s="4" t="s">
        <v>2688</v>
      </c>
      <c r="C123" s="4" t="s">
        <v>2738</v>
      </c>
      <c r="D123" s="4" t="s">
        <v>2741</v>
      </c>
      <c r="E123" s="4" t="s">
        <v>1808</v>
      </c>
      <c r="F123" s="4" t="s">
        <v>1809</v>
      </c>
      <c r="G123" s="41" t="s">
        <v>1810</v>
      </c>
      <c r="H123" s="59">
        <v>103001000313</v>
      </c>
      <c r="I123" s="59">
        <v>500000000542</v>
      </c>
      <c r="J123" s="5">
        <v>2014</v>
      </c>
      <c r="K123" s="5">
        <v>8</v>
      </c>
      <c r="L123" s="9">
        <f t="shared" si="1"/>
        <v>-4</v>
      </c>
      <c r="M123" s="6" t="s">
        <v>90</v>
      </c>
      <c r="N123" s="9" t="s">
        <v>94</v>
      </c>
      <c r="O123" s="6" t="s">
        <v>380</v>
      </c>
      <c r="P123" s="9" t="s">
        <v>42</v>
      </c>
      <c r="Q123" s="5" t="s">
        <v>37</v>
      </c>
      <c r="R123" s="9" t="s">
        <v>41</v>
      </c>
      <c r="S123" s="11">
        <v>2023</v>
      </c>
      <c r="T123" s="6" t="s">
        <v>126</v>
      </c>
      <c r="U123" s="83" t="s">
        <v>3805</v>
      </c>
      <c r="V123" s="4" t="s">
        <v>3297</v>
      </c>
      <c r="W123" s="75">
        <v>160650</v>
      </c>
      <c r="X123" s="9">
        <v>1</v>
      </c>
      <c r="Y123" s="11" t="s">
        <v>33</v>
      </c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53" t="s">
        <v>165</v>
      </c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BC123" s="2"/>
    </row>
    <row r="124" spans="1:55" x14ac:dyDescent="0.2">
      <c r="A124" s="4" t="s">
        <v>2705</v>
      </c>
      <c r="B124" s="4" t="s">
        <v>2688</v>
      </c>
      <c r="C124" s="4" t="s">
        <v>2738</v>
      </c>
      <c r="D124" s="4" t="s">
        <v>2741</v>
      </c>
      <c r="E124" s="4" t="s">
        <v>1808</v>
      </c>
      <c r="F124" s="4" t="s">
        <v>1809</v>
      </c>
      <c r="G124" s="41" t="s">
        <v>1810</v>
      </c>
      <c r="H124" s="59">
        <v>103000930313</v>
      </c>
      <c r="I124" s="59">
        <v>500000000670</v>
      </c>
      <c r="J124" s="5">
        <v>2014</v>
      </c>
      <c r="K124" s="5">
        <v>8</v>
      </c>
      <c r="L124" s="9">
        <f t="shared" si="1"/>
        <v>-4</v>
      </c>
      <c r="M124" s="6" t="s">
        <v>90</v>
      </c>
      <c r="N124" s="9" t="s">
        <v>94</v>
      </c>
      <c r="O124" s="6" t="s">
        <v>380</v>
      </c>
      <c r="P124" s="9" t="s">
        <v>42</v>
      </c>
      <c r="Q124" s="5" t="s">
        <v>37</v>
      </c>
      <c r="R124" s="9" t="s">
        <v>41</v>
      </c>
      <c r="S124" s="11">
        <v>2023</v>
      </c>
      <c r="T124" s="6" t="s">
        <v>126</v>
      </c>
      <c r="U124" s="83" t="s">
        <v>3805</v>
      </c>
      <c r="V124" s="4" t="s">
        <v>3297</v>
      </c>
      <c r="W124" s="75">
        <v>160650</v>
      </c>
      <c r="X124" s="9">
        <v>1</v>
      </c>
      <c r="Y124" s="11" t="s">
        <v>33</v>
      </c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53" t="s">
        <v>165</v>
      </c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BC124" s="2"/>
    </row>
    <row r="125" spans="1:55" x14ac:dyDescent="0.2">
      <c r="A125" s="4" t="s">
        <v>4022</v>
      </c>
      <c r="B125" s="4" t="s">
        <v>2691</v>
      </c>
      <c r="C125" s="4" t="s">
        <v>2738</v>
      </c>
      <c r="D125" s="4" t="s">
        <v>2741</v>
      </c>
      <c r="E125" s="4" t="s">
        <v>1808</v>
      </c>
      <c r="F125" s="4" t="s">
        <v>1809</v>
      </c>
      <c r="G125" s="41" t="s">
        <v>1810</v>
      </c>
      <c r="H125" s="59">
        <v>103001330313</v>
      </c>
      <c r="I125" s="59">
        <v>500000003948</v>
      </c>
      <c r="J125" s="5">
        <v>2014</v>
      </c>
      <c r="K125" s="5">
        <v>8</v>
      </c>
      <c r="L125" s="9">
        <f t="shared" si="1"/>
        <v>-4</v>
      </c>
      <c r="M125" s="6" t="s">
        <v>90</v>
      </c>
      <c r="N125" s="9" t="s">
        <v>94</v>
      </c>
      <c r="O125" s="6" t="s">
        <v>380</v>
      </c>
      <c r="P125" s="9" t="s">
        <v>42</v>
      </c>
      <c r="Q125" s="5" t="s">
        <v>37</v>
      </c>
      <c r="R125" s="9" t="s">
        <v>41</v>
      </c>
      <c r="S125" s="11">
        <v>2023</v>
      </c>
      <c r="T125" s="6" t="s">
        <v>126</v>
      </c>
      <c r="U125" s="83" t="s">
        <v>3805</v>
      </c>
      <c r="V125" s="4" t="s">
        <v>3297</v>
      </c>
      <c r="W125" s="75">
        <v>160650</v>
      </c>
      <c r="X125" s="9">
        <v>1</v>
      </c>
      <c r="Y125" s="11" t="s">
        <v>33</v>
      </c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53" t="s">
        <v>165</v>
      </c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BC125" s="2"/>
    </row>
    <row r="126" spans="1:55" x14ac:dyDescent="0.2">
      <c r="A126" s="4" t="s">
        <v>2714</v>
      </c>
      <c r="B126" s="4" t="s">
        <v>2687</v>
      </c>
      <c r="C126" s="4" t="s">
        <v>2738</v>
      </c>
      <c r="D126" s="4" t="s">
        <v>2741</v>
      </c>
      <c r="E126" s="4" t="s">
        <v>1808</v>
      </c>
      <c r="F126" s="4" t="s">
        <v>1809</v>
      </c>
      <c r="G126" s="41" t="s">
        <v>1810</v>
      </c>
      <c r="H126" s="59">
        <v>103000530313</v>
      </c>
      <c r="I126" s="59">
        <v>500000007387</v>
      </c>
      <c r="J126" s="5">
        <v>2014</v>
      </c>
      <c r="K126" s="5">
        <v>8</v>
      </c>
      <c r="L126" s="9">
        <f t="shared" si="1"/>
        <v>-4</v>
      </c>
      <c r="M126" s="6" t="s">
        <v>90</v>
      </c>
      <c r="N126" s="9" t="s">
        <v>94</v>
      </c>
      <c r="O126" s="6" t="s">
        <v>380</v>
      </c>
      <c r="P126" s="9" t="s">
        <v>42</v>
      </c>
      <c r="Q126" s="5" t="s">
        <v>37</v>
      </c>
      <c r="R126" s="9" t="s">
        <v>41</v>
      </c>
      <c r="S126" s="11">
        <v>2023</v>
      </c>
      <c r="T126" s="6" t="s">
        <v>126</v>
      </c>
      <c r="U126" s="83" t="s">
        <v>3805</v>
      </c>
      <c r="V126" s="4" t="s">
        <v>3297</v>
      </c>
      <c r="W126" s="75">
        <v>160650</v>
      </c>
      <c r="X126" s="9">
        <v>1</v>
      </c>
      <c r="Y126" s="11" t="s">
        <v>33</v>
      </c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53" t="s">
        <v>165</v>
      </c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BC126" s="2"/>
    </row>
    <row r="127" spans="1:55" x14ac:dyDescent="0.2">
      <c r="A127" s="4" t="s">
        <v>2721</v>
      </c>
      <c r="B127" s="4" t="s">
        <v>2687</v>
      </c>
      <c r="C127" s="4" t="s">
        <v>2738</v>
      </c>
      <c r="D127" s="4" t="s">
        <v>2741</v>
      </c>
      <c r="E127" s="4" t="s">
        <v>1808</v>
      </c>
      <c r="F127" s="4" t="s">
        <v>1809</v>
      </c>
      <c r="G127" s="41" t="s">
        <v>1810</v>
      </c>
      <c r="H127" s="59">
        <v>103000620313</v>
      </c>
      <c r="I127" s="59">
        <v>500000001104</v>
      </c>
      <c r="J127" s="5">
        <v>2014</v>
      </c>
      <c r="K127" s="5">
        <v>8</v>
      </c>
      <c r="L127" s="9">
        <f t="shared" si="1"/>
        <v>-4</v>
      </c>
      <c r="M127" s="6" t="s">
        <v>90</v>
      </c>
      <c r="N127" s="9" t="s">
        <v>94</v>
      </c>
      <c r="O127" s="6" t="s">
        <v>380</v>
      </c>
      <c r="P127" s="9" t="s">
        <v>42</v>
      </c>
      <c r="Q127" s="5" t="s">
        <v>37</v>
      </c>
      <c r="R127" s="9" t="s">
        <v>41</v>
      </c>
      <c r="S127" s="11">
        <v>2023</v>
      </c>
      <c r="T127" s="6" t="s">
        <v>126</v>
      </c>
      <c r="U127" s="83" t="s">
        <v>3805</v>
      </c>
      <c r="V127" s="4" t="s">
        <v>3297</v>
      </c>
      <c r="W127" s="75">
        <v>160650</v>
      </c>
      <c r="X127" s="9">
        <v>1</v>
      </c>
      <c r="Y127" s="11" t="s">
        <v>33</v>
      </c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53" t="s">
        <v>165</v>
      </c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BC127" s="2"/>
    </row>
    <row r="128" spans="1:55" ht="12.75" customHeight="1" x14ac:dyDescent="0.2">
      <c r="A128" s="4" t="s">
        <v>2714</v>
      </c>
      <c r="B128" s="4" t="s">
        <v>2687</v>
      </c>
      <c r="C128" s="4" t="s">
        <v>2738</v>
      </c>
      <c r="D128" s="4" t="s">
        <v>2741</v>
      </c>
      <c r="E128" s="4" t="s">
        <v>1808</v>
      </c>
      <c r="F128" s="4" t="s">
        <v>1809</v>
      </c>
      <c r="G128" s="41" t="s">
        <v>1810</v>
      </c>
      <c r="H128" s="59">
        <v>103000420413</v>
      </c>
      <c r="I128" s="59">
        <v>500000001031</v>
      </c>
      <c r="J128" s="5">
        <v>2014</v>
      </c>
      <c r="K128" s="5">
        <v>8</v>
      </c>
      <c r="L128" s="9">
        <f t="shared" si="1"/>
        <v>-4</v>
      </c>
      <c r="M128" s="6" t="s">
        <v>90</v>
      </c>
      <c r="N128" s="9" t="s">
        <v>94</v>
      </c>
      <c r="O128" s="6" t="s">
        <v>380</v>
      </c>
      <c r="P128" s="9" t="s">
        <v>42</v>
      </c>
      <c r="Q128" s="5" t="s">
        <v>37</v>
      </c>
      <c r="R128" s="9" t="s">
        <v>41</v>
      </c>
      <c r="S128" s="11">
        <v>2023</v>
      </c>
      <c r="T128" s="6" t="s">
        <v>126</v>
      </c>
      <c r="U128" s="83" t="s">
        <v>3805</v>
      </c>
      <c r="V128" s="4" t="s">
        <v>3297</v>
      </c>
      <c r="W128" s="75">
        <v>160650</v>
      </c>
      <c r="X128" s="9">
        <v>1</v>
      </c>
      <c r="Y128" s="11" t="s">
        <v>33</v>
      </c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53" t="s">
        <v>165</v>
      </c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BC128" s="2"/>
    </row>
    <row r="129" spans="1:57" x14ac:dyDescent="0.2">
      <c r="A129" s="4" t="s">
        <v>2714</v>
      </c>
      <c r="B129" s="4" t="s">
        <v>2687</v>
      </c>
      <c r="C129" s="4" t="s">
        <v>2738</v>
      </c>
      <c r="D129" s="4" t="s">
        <v>2741</v>
      </c>
      <c r="E129" s="4" t="s">
        <v>1808</v>
      </c>
      <c r="F129" s="4" t="s">
        <v>1809</v>
      </c>
      <c r="G129" s="41" t="s">
        <v>1810</v>
      </c>
      <c r="H129" s="59">
        <v>103000950313</v>
      </c>
      <c r="I129" s="59">
        <v>500000007394</v>
      </c>
      <c r="J129" s="5">
        <v>2014</v>
      </c>
      <c r="K129" s="5">
        <v>8</v>
      </c>
      <c r="L129" s="9">
        <f t="shared" si="1"/>
        <v>-4</v>
      </c>
      <c r="M129" s="6" t="s">
        <v>90</v>
      </c>
      <c r="N129" s="9" t="s">
        <v>94</v>
      </c>
      <c r="O129" s="6" t="s">
        <v>380</v>
      </c>
      <c r="P129" s="9" t="s">
        <v>42</v>
      </c>
      <c r="Q129" s="5" t="s">
        <v>37</v>
      </c>
      <c r="R129" s="9" t="s">
        <v>41</v>
      </c>
      <c r="S129" s="11">
        <v>2023</v>
      </c>
      <c r="T129" s="6" t="s">
        <v>126</v>
      </c>
      <c r="U129" s="83" t="s">
        <v>3805</v>
      </c>
      <c r="V129" s="4" t="s">
        <v>3297</v>
      </c>
      <c r="W129" s="75">
        <v>160650</v>
      </c>
      <c r="X129" s="9">
        <v>1</v>
      </c>
      <c r="Y129" s="11" t="s">
        <v>33</v>
      </c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53" t="s">
        <v>165</v>
      </c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BC129" s="2"/>
    </row>
    <row r="130" spans="1:57" x14ac:dyDescent="0.2">
      <c r="A130" s="4" t="s">
        <v>2714</v>
      </c>
      <c r="B130" s="4" t="s">
        <v>2687</v>
      </c>
      <c r="C130" s="4" t="s">
        <v>2738</v>
      </c>
      <c r="D130" s="4" t="s">
        <v>2741</v>
      </c>
      <c r="E130" s="4" t="s">
        <v>1808</v>
      </c>
      <c r="F130" s="4" t="s">
        <v>1809</v>
      </c>
      <c r="G130" s="41" t="s">
        <v>1810</v>
      </c>
      <c r="H130" s="59">
        <v>103001440313</v>
      </c>
      <c r="I130" s="59">
        <v>500000000173</v>
      </c>
      <c r="J130" s="5">
        <v>2014</v>
      </c>
      <c r="K130" s="5">
        <v>8</v>
      </c>
      <c r="L130" s="9">
        <f t="shared" si="1"/>
        <v>-4</v>
      </c>
      <c r="M130" s="6" t="s">
        <v>90</v>
      </c>
      <c r="N130" s="9" t="s">
        <v>94</v>
      </c>
      <c r="O130" s="6" t="s">
        <v>380</v>
      </c>
      <c r="P130" s="9" t="s">
        <v>42</v>
      </c>
      <c r="Q130" s="5" t="s">
        <v>37</v>
      </c>
      <c r="R130" s="9" t="s">
        <v>41</v>
      </c>
      <c r="S130" s="11">
        <v>2023</v>
      </c>
      <c r="T130" s="6" t="s">
        <v>126</v>
      </c>
      <c r="U130" s="83" t="s">
        <v>3805</v>
      </c>
      <c r="V130" s="4" t="s">
        <v>3297</v>
      </c>
      <c r="W130" s="75">
        <v>160650</v>
      </c>
      <c r="X130" s="9">
        <v>1</v>
      </c>
      <c r="Y130" s="11" t="s">
        <v>33</v>
      </c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53" t="s">
        <v>165</v>
      </c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BC130" s="2"/>
    </row>
    <row r="131" spans="1:57" x14ac:dyDescent="0.2">
      <c r="A131" s="4" t="s">
        <v>2714</v>
      </c>
      <c r="B131" s="4" t="s">
        <v>2687</v>
      </c>
      <c r="C131" s="4" t="s">
        <v>2738</v>
      </c>
      <c r="D131" s="4" t="s">
        <v>2741</v>
      </c>
      <c r="E131" s="4" t="s">
        <v>1808</v>
      </c>
      <c r="F131" s="4" t="s">
        <v>1809</v>
      </c>
      <c r="G131" s="41" t="s">
        <v>1810</v>
      </c>
      <c r="H131" s="59">
        <v>103001690313</v>
      </c>
      <c r="I131" s="59">
        <v>500000001175</v>
      </c>
      <c r="J131" s="5">
        <v>2014</v>
      </c>
      <c r="K131" s="5">
        <v>8</v>
      </c>
      <c r="L131" s="9">
        <f t="shared" si="1"/>
        <v>-4</v>
      </c>
      <c r="M131" s="6" t="s">
        <v>90</v>
      </c>
      <c r="N131" s="9" t="s">
        <v>94</v>
      </c>
      <c r="O131" s="6" t="s">
        <v>380</v>
      </c>
      <c r="P131" s="9" t="s">
        <v>42</v>
      </c>
      <c r="Q131" s="5" t="s">
        <v>37</v>
      </c>
      <c r="R131" s="9" t="s">
        <v>41</v>
      </c>
      <c r="S131" s="11">
        <v>2023</v>
      </c>
      <c r="T131" s="6" t="s">
        <v>126</v>
      </c>
      <c r="U131" s="83" t="s">
        <v>3805</v>
      </c>
      <c r="V131" s="4" t="s">
        <v>3297</v>
      </c>
      <c r="W131" s="75">
        <v>160650</v>
      </c>
      <c r="X131" s="9">
        <v>1</v>
      </c>
      <c r="Y131" s="11" t="s">
        <v>33</v>
      </c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53" t="s">
        <v>165</v>
      </c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BC131" s="2"/>
    </row>
    <row r="132" spans="1:57" x14ac:dyDescent="0.2">
      <c r="A132" s="4" t="s">
        <v>2714</v>
      </c>
      <c r="B132" s="4" t="s">
        <v>2687</v>
      </c>
      <c r="C132" s="4" t="s">
        <v>2738</v>
      </c>
      <c r="D132" s="4" t="s">
        <v>2741</v>
      </c>
      <c r="E132" s="4" t="s">
        <v>1808</v>
      </c>
      <c r="F132" s="4" t="s">
        <v>1809</v>
      </c>
      <c r="G132" s="41" t="s">
        <v>1810</v>
      </c>
      <c r="H132" s="59">
        <v>103001760313</v>
      </c>
      <c r="I132" s="59">
        <v>500000007411</v>
      </c>
      <c r="J132" s="5">
        <v>2014</v>
      </c>
      <c r="K132" s="5">
        <v>8</v>
      </c>
      <c r="L132" s="9">
        <f t="shared" ref="L132:L192" si="3">IF(AND(J132=0,K132=0),"",K132-($B$9-J132))</f>
        <v>-4</v>
      </c>
      <c r="M132" s="6" t="s">
        <v>90</v>
      </c>
      <c r="N132" s="9" t="s">
        <v>94</v>
      </c>
      <c r="O132" s="6" t="s">
        <v>380</v>
      </c>
      <c r="P132" s="9" t="s">
        <v>42</v>
      </c>
      <c r="Q132" s="5" t="s">
        <v>37</v>
      </c>
      <c r="R132" s="9" t="s">
        <v>41</v>
      </c>
      <c r="S132" s="11">
        <v>2023</v>
      </c>
      <c r="T132" s="6" t="s">
        <v>126</v>
      </c>
      <c r="U132" s="83" t="s">
        <v>3805</v>
      </c>
      <c r="V132" s="4" t="s">
        <v>3297</v>
      </c>
      <c r="W132" s="75">
        <v>160650</v>
      </c>
      <c r="X132" s="9">
        <v>1</v>
      </c>
      <c r="Y132" s="11" t="s">
        <v>33</v>
      </c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53" t="s">
        <v>165</v>
      </c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BC132" s="2"/>
    </row>
    <row r="133" spans="1:57" x14ac:dyDescent="0.2">
      <c r="A133" s="4" t="s">
        <v>2714</v>
      </c>
      <c r="B133" s="4" t="s">
        <v>2687</v>
      </c>
      <c r="C133" s="4" t="s">
        <v>2738</v>
      </c>
      <c r="D133" s="4" t="s">
        <v>2741</v>
      </c>
      <c r="E133" s="4" t="s">
        <v>1808</v>
      </c>
      <c r="F133" s="4" t="s">
        <v>1809</v>
      </c>
      <c r="G133" s="41" t="s">
        <v>1810</v>
      </c>
      <c r="H133" s="59">
        <v>103001770313</v>
      </c>
      <c r="I133" s="59">
        <v>500000000994</v>
      </c>
      <c r="J133" s="5">
        <v>2014</v>
      </c>
      <c r="K133" s="5">
        <v>8</v>
      </c>
      <c r="L133" s="9">
        <f t="shared" si="3"/>
        <v>-4</v>
      </c>
      <c r="M133" s="6" t="s">
        <v>90</v>
      </c>
      <c r="N133" s="9" t="s">
        <v>94</v>
      </c>
      <c r="O133" s="6" t="s">
        <v>380</v>
      </c>
      <c r="P133" s="9" t="s">
        <v>42</v>
      </c>
      <c r="Q133" s="5" t="s">
        <v>37</v>
      </c>
      <c r="R133" s="9" t="s">
        <v>41</v>
      </c>
      <c r="S133" s="11">
        <v>2023</v>
      </c>
      <c r="T133" s="6" t="s">
        <v>126</v>
      </c>
      <c r="U133" s="83" t="s">
        <v>3805</v>
      </c>
      <c r="V133" s="4" t="s">
        <v>3297</v>
      </c>
      <c r="W133" s="75">
        <v>160650</v>
      </c>
      <c r="X133" s="9">
        <v>1</v>
      </c>
      <c r="Y133" s="11" t="s">
        <v>33</v>
      </c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53" t="s">
        <v>165</v>
      </c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BC133" s="2"/>
    </row>
    <row r="134" spans="1:57" x14ac:dyDescent="0.2">
      <c r="A134" s="4" t="s">
        <v>2714</v>
      </c>
      <c r="B134" s="4" t="s">
        <v>2687</v>
      </c>
      <c r="C134" s="4" t="s">
        <v>2738</v>
      </c>
      <c r="D134" s="4" t="s">
        <v>2741</v>
      </c>
      <c r="E134" s="4" t="s">
        <v>1808</v>
      </c>
      <c r="F134" s="4" t="s">
        <v>1809</v>
      </c>
      <c r="G134" s="41" t="s">
        <v>1810</v>
      </c>
      <c r="H134" s="59">
        <v>103000540313</v>
      </c>
      <c r="I134" s="59">
        <v>500000000352</v>
      </c>
      <c r="J134" s="5">
        <v>2014</v>
      </c>
      <c r="K134" s="5">
        <v>8</v>
      </c>
      <c r="L134" s="9">
        <f t="shared" si="3"/>
        <v>-4</v>
      </c>
      <c r="M134" s="6" t="s">
        <v>90</v>
      </c>
      <c r="N134" s="9" t="s">
        <v>94</v>
      </c>
      <c r="O134" s="6" t="s">
        <v>380</v>
      </c>
      <c r="P134" s="9" t="s">
        <v>42</v>
      </c>
      <c r="Q134" s="5" t="s">
        <v>37</v>
      </c>
      <c r="R134" s="9" t="s">
        <v>41</v>
      </c>
      <c r="S134" s="11">
        <v>2023</v>
      </c>
      <c r="T134" s="6" t="s">
        <v>126</v>
      </c>
      <c r="U134" s="83" t="s">
        <v>3805</v>
      </c>
      <c r="V134" s="4" t="s">
        <v>3297</v>
      </c>
      <c r="W134" s="75">
        <v>160650</v>
      </c>
      <c r="X134" s="9">
        <v>1</v>
      </c>
      <c r="Y134" s="11" t="s">
        <v>33</v>
      </c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53" t="s">
        <v>165</v>
      </c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BC134" s="2"/>
    </row>
    <row r="135" spans="1:57" s="58" customFormat="1" x14ac:dyDescent="0.2">
      <c r="A135" s="4" t="s">
        <v>2714</v>
      </c>
      <c r="B135" s="4" t="s">
        <v>2687</v>
      </c>
      <c r="C135" s="4" t="s">
        <v>2738</v>
      </c>
      <c r="D135" s="4" t="s">
        <v>2741</v>
      </c>
      <c r="E135" s="4" t="s">
        <v>1808</v>
      </c>
      <c r="F135" s="4" t="s">
        <v>1809</v>
      </c>
      <c r="G135" s="41" t="s">
        <v>1810</v>
      </c>
      <c r="H135" s="59">
        <v>103001710313</v>
      </c>
      <c r="I135" s="59">
        <v>500000000060</v>
      </c>
      <c r="J135" s="5">
        <v>2014</v>
      </c>
      <c r="K135" s="5">
        <v>8</v>
      </c>
      <c r="L135" s="9">
        <f t="shared" si="3"/>
        <v>-4</v>
      </c>
      <c r="M135" s="6" t="s">
        <v>90</v>
      </c>
      <c r="N135" s="9" t="s">
        <v>94</v>
      </c>
      <c r="O135" s="6" t="s">
        <v>380</v>
      </c>
      <c r="P135" s="9" t="s">
        <v>42</v>
      </c>
      <c r="Q135" s="5" t="s">
        <v>37</v>
      </c>
      <c r="R135" s="9" t="s">
        <v>41</v>
      </c>
      <c r="S135" s="11">
        <v>2023</v>
      </c>
      <c r="T135" s="6" t="s">
        <v>126</v>
      </c>
      <c r="U135" s="83" t="s">
        <v>3805</v>
      </c>
      <c r="V135" s="4" t="s">
        <v>3297</v>
      </c>
      <c r="W135" s="75">
        <v>160650</v>
      </c>
      <c r="X135" s="9">
        <v>1</v>
      </c>
      <c r="Y135" s="11" t="s">
        <v>33</v>
      </c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53" t="s">
        <v>165</v>
      </c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0"/>
      <c r="AX135" s="10"/>
      <c r="AY135" s="10"/>
      <c r="AZ135" s="10"/>
      <c r="BA135" s="10"/>
      <c r="BB135" s="10"/>
      <c r="BC135" s="2"/>
      <c r="BD135" s="2"/>
      <c r="BE135" s="2"/>
    </row>
    <row r="136" spans="1:57" x14ac:dyDescent="0.2">
      <c r="A136" s="4" t="s">
        <v>2714</v>
      </c>
      <c r="B136" s="4" t="s">
        <v>2687</v>
      </c>
      <c r="C136" s="4" t="s">
        <v>2738</v>
      </c>
      <c r="D136" s="4" t="s">
        <v>2741</v>
      </c>
      <c r="E136" s="4" t="s">
        <v>1808</v>
      </c>
      <c r="F136" s="4" t="s">
        <v>1809</v>
      </c>
      <c r="G136" s="41" t="s">
        <v>1810</v>
      </c>
      <c r="H136" s="59">
        <v>103001720313</v>
      </c>
      <c r="I136" s="59">
        <v>500000000812</v>
      </c>
      <c r="J136" s="5">
        <v>2014</v>
      </c>
      <c r="K136" s="5">
        <v>8</v>
      </c>
      <c r="L136" s="9">
        <f t="shared" si="3"/>
        <v>-4</v>
      </c>
      <c r="M136" s="6" t="s">
        <v>90</v>
      </c>
      <c r="N136" s="9" t="s">
        <v>94</v>
      </c>
      <c r="O136" s="6" t="s">
        <v>380</v>
      </c>
      <c r="P136" s="9" t="s">
        <v>42</v>
      </c>
      <c r="Q136" s="5" t="s">
        <v>37</v>
      </c>
      <c r="R136" s="9" t="s">
        <v>41</v>
      </c>
      <c r="S136" s="11">
        <v>2023</v>
      </c>
      <c r="T136" s="6" t="s">
        <v>126</v>
      </c>
      <c r="U136" s="83" t="s">
        <v>3805</v>
      </c>
      <c r="V136" s="4" t="s">
        <v>3297</v>
      </c>
      <c r="W136" s="75">
        <v>160650</v>
      </c>
      <c r="X136" s="9">
        <v>1</v>
      </c>
      <c r="Y136" s="11" t="s">
        <v>33</v>
      </c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53" t="s">
        <v>165</v>
      </c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BC136" s="2"/>
    </row>
    <row r="137" spans="1:57" x14ac:dyDescent="0.2">
      <c r="A137" s="4" t="s">
        <v>2714</v>
      </c>
      <c r="B137" s="4" t="s">
        <v>2687</v>
      </c>
      <c r="C137" s="4" t="s">
        <v>2738</v>
      </c>
      <c r="D137" s="4" t="s">
        <v>2741</v>
      </c>
      <c r="E137" s="4" t="s">
        <v>1808</v>
      </c>
      <c r="F137" s="4" t="s">
        <v>1809</v>
      </c>
      <c r="G137" s="41" t="s">
        <v>1810</v>
      </c>
      <c r="H137" s="59">
        <v>103002060313</v>
      </c>
      <c r="I137" s="59">
        <v>500000000088</v>
      </c>
      <c r="J137" s="5">
        <v>2014</v>
      </c>
      <c r="K137" s="5">
        <v>8</v>
      </c>
      <c r="L137" s="9">
        <f t="shared" si="3"/>
        <v>-4</v>
      </c>
      <c r="M137" s="6" t="s">
        <v>90</v>
      </c>
      <c r="N137" s="9" t="s">
        <v>94</v>
      </c>
      <c r="O137" s="6" t="s">
        <v>380</v>
      </c>
      <c r="P137" s="9" t="s">
        <v>42</v>
      </c>
      <c r="Q137" s="5" t="s">
        <v>37</v>
      </c>
      <c r="R137" s="9" t="s">
        <v>41</v>
      </c>
      <c r="S137" s="11">
        <v>2023</v>
      </c>
      <c r="T137" s="6" t="s">
        <v>126</v>
      </c>
      <c r="U137" s="83" t="s">
        <v>3805</v>
      </c>
      <c r="V137" s="4" t="s">
        <v>3297</v>
      </c>
      <c r="W137" s="75">
        <v>160650</v>
      </c>
      <c r="X137" s="9">
        <v>1</v>
      </c>
      <c r="Y137" s="11" t="s">
        <v>33</v>
      </c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53" t="s">
        <v>165</v>
      </c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BC137" s="2"/>
    </row>
    <row r="138" spans="1:57" ht="12.75" customHeight="1" x14ac:dyDescent="0.2">
      <c r="A138" s="4" t="s">
        <v>2714</v>
      </c>
      <c r="B138" s="4" t="s">
        <v>2687</v>
      </c>
      <c r="C138" s="4" t="s">
        <v>2738</v>
      </c>
      <c r="D138" s="4" t="s">
        <v>2741</v>
      </c>
      <c r="E138" s="4" t="s">
        <v>1808</v>
      </c>
      <c r="F138" s="4" t="s">
        <v>1809</v>
      </c>
      <c r="G138" s="41" t="s">
        <v>1810</v>
      </c>
      <c r="H138" s="59">
        <v>103000830313</v>
      </c>
      <c r="I138" s="59">
        <v>500000001660</v>
      </c>
      <c r="J138" s="5">
        <v>2014</v>
      </c>
      <c r="K138" s="5">
        <v>8</v>
      </c>
      <c r="L138" s="9">
        <f t="shared" si="3"/>
        <v>-4</v>
      </c>
      <c r="M138" s="6" t="s">
        <v>90</v>
      </c>
      <c r="N138" s="9" t="s">
        <v>94</v>
      </c>
      <c r="O138" s="6" t="s">
        <v>380</v>
      </c>
      <c r="P138" s="9" t="s">
        <v>42</v>
      </c>
      <c r="Q138" s="5" t="s">
        <v>37</v>
      </c>
      <c r="R138" s="9" t="s">
        <v>41</v>
      </c>
      <c r="S138" s="11">
        <v>2023</v>
      </c>
      <c r="T138" s="6" t="s">
        <v>126</v>
      </c>
      <c r="U138" s="83" t="s">
        <v>3805</v>
      </c>
      <c r="V138" s="4" t="s">
        <v>3297</v>
      </c>
      <c r="W138" s="75">
        <v>160650</v>
      </c>
      <c r="X138" s="9">
        <v>1</v>
      </c>
      <c r="Y138" s="11" t="s">
        <v>33</v>
      </c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53" t="s">
        <v>165</v>
      </c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BC138" s="2"/>
    </row>
    <row r="139" spans="1:57" ht="12.75" customHeight="1" x14ac:dyDescent="0.2">
      <c r="A139" s="4" t="s">
        <v>2714</v>
      </c>
      <c r="B139" s="4" t="s">
        <v>2687</v>
      </c>
      <c r="C139" s="4" t="s">
        <v>2738</v>
      </c>
      <c r="D139" s="4" t="s">
        <v>2741</v>
      </c>
      <c r="E139" s="4" t="s">
        <v>1808</v>
      </c>
      <c r="F139" s="4" t="s">
        <v>1809</v>
      </c>
      <c r="G139" s="41" t="s">
        <v>1810</v>
      </c>
      <c r="H139" s="59">
        <v>103001060313</v>
      </c>
      <c r="I139" s="59">
        <v>500000000316</v>
      </c>
      <c r="J139" s="5">
        <v>2014</v>
      </c>
      <c r="K139" s="5">
        <v>8</v>
      </c>
      <c r="L139" s="9">
        <f t="shared" si="3"/>
        <v>-4</v>
      </c>
      <c r="M139" s="6" t="s">
        <v>90</v>
      </c>
      <c r="N139" s="9" t="s">
        <v>94</v>
      </c>
      <c r="O139" s="6" t="s">
        <v>380</v>
      </c>
      <c r="P139" s="9" t="s">
        <v>42</v>
      </c>
      <c r="Q139" s="5" t="s">
        <v>37</v>
      </c>
      <c r="R139" s="9" t="s">
        <v>41</v>
      </c>
      <c r="S139" s="11">
        <v>2023</v>
      </c>
      <c r="T139" s="6" t="s">
        <v>126</v>
      </c>
      <c r="U139" s="83" t="s">
        <v>3805</v>
      </c>
      <c r="V139" s="4" t="s">
        <v>3297</v>
      </c>
      <c r="W139" s="75">
        <v>160650</v>
      </c>
      <c r="X139" s="9">
        <v>1</v>
      </c>
      <c r="Y139" s="11" t="s">
        <v>33</v>
      </c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53" t="s">
        <v>165</v>
      </c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BC139" s="2"/>
    </row>
    <row r="140" spans="1:57" ht="12.75" customHeight="1" x14ac:dyDescent="0.2">
      <c r="A140" s="4" t="s">
        <v>2714</v>
      </c>
      <c r="B140" s="4" t="s">
        <v>2687</v>
      </c>
      <c r="C140" s="4" t="s">
        <v>2738</v>
      </c>
      <c r="D140" s="4" t="s">
        <v>2741</v>
      </c>
      <c r="E140" s="4" t="s">
        <v>1808</v>
      </c>
      <c r="F140" s="4" t="s">
        <v>1809</v>
      </c>
      <c r="G140" s="41" t="s">
        <v>1810</v>
      </c>
      <c r="H140" s="59">
        <v>103001110313</v>
      </c>
      <c r="I140" s="59">
        <v>500000007412</v>
      </c>
      <c r="J140" s="5">
        <v>2014</v>
      </c>
      <c r="K140" s="5">
        <v>8</v>
      </c>
      <c r="L140" s="9">
        <f t="shared" si="3"/>
        <v>-4</v>
      </c>
      <c r="M140" s="6" t="s">
        <v>90</v>
      </c>
      <c r="N140" s="9" t="s">
        <v>94</v>
      </c>
      <c r="O140" s="6" t="s">
        <v>380</v>
      </c>
      <c r="P140" s="9" t="s">
        <v>42</v>
      </c>
      <c r="Q140" s="5" t="s">
        <v>37</v>
      </c>
      <c r="R140" s="9" t="s">
        <v>41</v>
      </c>
      <c r="S140" s="11">
        <v>2023</v>
      </c>
      <c r="T140" s="6" t="s">
        <v>126</v>
      </c>
      <c r="U140" s="83" t="s">
        <v>3805</v>
      </c>
      <c r="V140" s="4" t="s">
        <v>3297</v>
      </c>
      <c r="W140" s="75">
        <v>160650</v>
      </c>
      <c r="X140" s="9">
        <v>1</v>
      </c>
      <c r="Y140" s="11" t="s">
        <v>33</v>
      </c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53" t="s">
        <v>165</v>
      </c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BC140" s="2"/>
    </row>
    <row r="141" spans="1:57" ht="12.75" customHeight="1" x14ac:dyDescent="0.2">
      <c r="A141" s="4" t="s">
        <v>2714</v>
      </c>
      <c r="B141" s="4" t="s">
        <v>2687</v>
      </c>
      <c r="C141" s="4" t="s">
        <v>2738</v>
      </c>
      <c r="D141" s="4" t="s">
        <v>2741</v>
      </c>
      <c r="E141" s="4" t="s">
        <v>1808</v>
      </c>
      <c r="F141" s="4" t="s">
        <v>1809</v>
      </c>
      <c r="G141" s="41" t="s">
        <v>1810</v>
      </c>
      <c r="H141" s="59">
        <v>103001580313</v>
      </c>
      <c r="I141" s="59">
        <v>500000007444</v>
      </c>
      <c r="J141" s="5">
        <v>2014</v>
      </c>
      <c r="K141" s="5">
        <v>8</v>
      </c>
      <c r="L141" s="9">
        <f t="shared" si="3"/>
        <v>-4</v>
      </c>
      <c r="M141" s="6" t="s">
        <v>90</v>
      </c>
      <c r="N141" s="9" t="s">
        <v>94</v>
      </c>
      <c r="O141" s="6" t="s">
        <v>380</v>
      </c>
      <c r="P141" s="9" t="s">
        <v>42</v>
      </c>
      <c r="Q141" s="5" t="s">
        <v>37</v>
      </c>
      <c r="R141" s="9" t="s">
        <v>41</v>
      </c>
      <c r="S141" s="11">
        <v>2023</v>
      </c>
      <c r="T141" s="6" t="s">
        <v>126</v>
      </c>
      <c r="U141" s="83" t="s">
        <v>3805</v>
      </c>
      <c r="V141" s="4" t="s">
        <v>3297</v>
      </c>
      <c r="W141" s="75">
        <v>160650</v>
      </c>
      <c r="X141" s="9">
        <v>1</v>
      </c>
      <c r="Y141" s="11" t="s">
        <v>33</v>
      </c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53" t="s">
        <v>165</v>
      </c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BC141" s="2"/>
    </row>
    <row r="142" spans="1:57" x14ac:dyDescent="0.2">
      <c r="A142" s="4" t="s">
        <v>2714</v>
      </c>
      <c r="B142" s="4" t="s">
        <v>2687</v>
      </c>
      <c r="C142" s="4" t="s">
        <v>2738</v>
      </c>
      <c r="D142" s="4" t="s">
        <v>2741</v>
      </c>
      <c r="E142" s="4" t="s">
        <v>1808</v>
      </c>
      <c r="F142" s="4" t="s">
        <v>1809</v>
      </c>
      <c r="G142" s="41" t="s">
        <v>1810</v>
      </c>
      <c r="H142" s="59">
        <v>103001700313</v>
      </c>
      <c r="I142" s="59">
        <v>500000001117</v>
      </c>
      <c r="J142" s="5">
        <v>2014</v>
      </c>
      <c r="K142" s="5">
        <v>8</v>
      </c>
      <c r="L142" s="9">
        <f t="shared" si="3"/>
        <v>-4</v>
      </c>
      <c r="M142" s="6" t="s">
        <v>90</v>
      </c>
      <c r="N142" s="9" t="s">
        <v>94</v>
      </c>
      <c r="O142" s="6" t="s">
        <v>380</v>
      </c>
      <c r="P142" s="9" t="s">
        <v>42</v>
      </c>
      <c r="Q142" s="5" t="s">
        <v>37</v>
      </c>
      <c r="R142" s="9" t="s">
        <v>41</v>
      </c>
      <c r="S142" s="11">
        <v>2023</v>
      </c>
      <c r="T142" s="6" t="s">
        <v>126</v>
      </c>
      <c r="U142" s="83" t="s">
        <v>3805</v>
      </c>
      <c r="V142" s="4" t="s">
        <v>3297</v>
      </c>
      <c r="W142" s="75">
        <v>160650</v>
      </c>
      <c r="X142" s="9">
        <v>1</v>
      </c>
      <c r="Y142" s="11" t="s">
        <v>33</v>
      </c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53" t="s">
        <v>165</v>
      </c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BC142" s="2"/>
    </row>
    <row r="143" spans="1:57" x14ac:dyDescent="0.2">
      <c r="A143" s="4" t="s">
        <v>2714</v>
      </c>
      <c r="B143" s="4" t="s">
        <v>2687</v>
      </c>
      <c r="C143" s="4" t="s">
        <v>2738</v>
      </c>
      <c r="D143" s="4" t="s">
        <v>2741</v>
      </c>
      <c r="E143" s="4" t="s">
        <v>1808</v>
      </c>
      <c r="F143" s="4" t="s">
        <v>1809</v>
      </c>
      <c r="G143" s="41" t="s">
        <v>1810</v>
      </c>
      <c r="H143" s="59">
        <v>103002130313</v>
      </c>
      <c r="I143" s="59">
        <v>500000000135</v>
      </c>
      <c r="J143" s="5">
        <v>2014</v>
      </c>
      <c r="K143" s="5">
        <v>8</v>
      </c>
      <c r="L143" s="9">
        <f t="shared" si="3"/>
        <v>-4</v>
      </c>
      <c r="M143" s="6" t="s">
        <v>90</v>
      </c>
      <c r="N143" s="9" t="s">
        <v>94</v>
      </c>
      <c r="O143" s="6" t="s">
        <v>380</v>
      </c>
      <c r="P143" s="9" t="s">
        <v>42</v>
      </c>
      <c r="Q143" s="5" t="s">
        <v>37</v>
      </c>
      <c r="R143" s="9" t="s">
        <v>41</v>
      </c>
      <c r="S143" s="11">
        <v>2023</v>
      </c>
      <c r="T143" s="6" t="s">
        <v>126</v>
      </c>
      <c r="U143" s="83" t="s">
        <v>3805</v>
      </c>
      <c r="V143" s="4" t="s">
        <v>3297</v>
      </c>
      <c r="W143" s="75">
        <v>160650</v>
      </c>
      <c r="X143" s="9">
        <v>1</v>
      </c>
      <c r="Y143" s="11" t="s">
        <v>33</v>
      </c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53" t="s">
        <v>165</v>
      </c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BC143" s="2"/>
    </row>
    <row r="144" spans="1:57" x14ac:dyDescent="0.2">
      <c r="A144" s="4" t="s">
        <v>2714</v>
      </c>
      <c r="B144" s="4" t="s">
        <v>2687</v>
      </c>
      <c r="C144" s="4" t="s">
        <v>2738</v>
      </c>
      <c r="D144" s="4" t="s">
        <v>2741</v>
      </c>
      <c r="E144" s="4" t="s">
        <v>1808</v>
      </c>
      <c r="F144" s="4" t="s">
        <v>1809</v>
      </c>
      <c r="G144" s="41" t="s">
        <v>1810</v>
      </c>
      <c r="H144" s="59">
        <v>103002190313</v>
      </c>
      <c r="I144" s="59">
        <v>500000000287</v>
      </c>
      <c r="J144" s="5">
        <v>2014</v>
      </c>
      <c r="K144" s="5">
        <v>8</v>
      </c>
      <c r="L144" s="9">
        <f t="shared" si="3"/>
        <v>-4</v>
      </c>
      <c r="M144" s="6" t="s">
        <v>90</v>
      </c>
      <c r="N144" s="9" t="s">
        <v>94</v>
      </c>
      <c r="O144" s="6" t="s">
        <v>380</v>
      </c>
      <c r="P144" s="9" t="s">
        <v>42</v>
      </c>
      <c r="Q144" s="5" t="s">
        <v>37</v>
      </c>
      <c r="R144" s="9" t="s">
        <v>41</v>
      </c>
      <c r="S144" s="11">
        <v>2023</v>
      </c>
      <c r="T144" s="6" t="s">
        <v>126</v>
      </c>
      <c r="U144" s="83" t="s">
        <v>3805</v>
      </c>
      <c r="V144" s="4" t="s">
        <v>3297</v>
      </c>
      <c r="W144" s="75">
        <v>160650</v>
      </c>
      <c r="X144" s="9">
        <v>1</v>
      </c>
      <c r="Y144" s="11" t="s">
        <v>33</v>
      </c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53" t="s">
        <v>165</v>
      </c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BC144" s="2"/>
    </row>
    <row r="145" spans="1:57" x14ac:dyDescent="0.2">
      <c r="A145" s="4" t="s">
        <v>2714</v>
      </c>
      <c r="B145" s="4" t="s">
        <v>2687</v>
      </c>
      <c r="C145" s="4" t="s">
        <v>2738</v>
      </c>
      <c r="D145" s="4" t="s">
        <v>2741</v>
      </c>
      <c r="E145" s="4" t="s">
        <v>1808</v>
      </c>
      <c r="F145" s="4" t="s">
        <v>1809</v>
      </c>
      <c r="G145" s="41" t="s">
        <v>1810</v>
      </c>
      <c r="H145" s="59">
        <v>103001810313</v>
      </c>
      <c r="I145" s="59">
        <v>500000000059</v>
      </c>
      <c r="J145" s="5">
        <v>2014</v>
      </c>
      <c r="K145" s="5">
        <v>8</v>
      </c>
      <c r="L145" s="9">
        <f t="shared" si="3"/>
        <v>-4</v>
      </c>
      <c r="M145" s="6" t="s">
        <v>90</v>
      </c>
      <c r="N145" s="9" t="s">
        <v>94</v>
      </c>
      <c r="O145" s="6" t="s">
        <v>380</v>
      </c>
      <c r="P145" s="9" t="s">
        <v>42</v>
      </c>
      <c r="Q145" s="5" t="s">
        <v>37</v>
      </c>
      <c r="R145" s="9" t="s">
        <v>41</v>
      </c>
      <c r="S145" s="11">
        <v>2023</v>
      </c>
      <c r="T145" s="6" t="s">
        <v>126</v>
      </c>
      <c r="U145" s="83" t="s">
        <v>3805</v>
      </c>
      <c r="V145" s="4" t="s">
        <v>3297</v>
      </c>
      <c r="W145" s="75">
        <v>160650</v>
      </c>
      <c r="X145" s="9">
        <v>1</v>
      </c>
      <c r="Y145" s="11" t="s">
        <v>33</v>
      </c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53" t="s">
        <v>165</v>
      </c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BC145" s="2"/>
    </row>
    <row r="146" spans="1:57" x14ac:dyDescent="0.2">
      <c r="A146" s="4" t="s">
        <v>2714</v>
      </c>
      <c r="B146" s="4" t="s">
        <v>2687</v>
      </c>
      <c r="C146" s="4" t="s">
        <v>2738</v>
      </c>
      <c r="D146" s="4" t="s">
        <v>2741</v>
      </c>
      <c r="E146" s="4" t="s">
        <v>1808</v>
      </c>
      <c r="F146" s="4" t="s">
        <v>1809</v>
      </c>
      <c r="G146" s="41" t="s">
        <v>1810</v>
      </c>
      <c r="H146" s="59">
        <v>103001820313</v>
      </c>
      <c r="I146" s="59">
        <v>500000001661</v>
      </c>
      <c r="J146" s="5">
        <v>2014</v>
      </c>
      <c r="K146" s="5">
        <v>8</v>
      </c>
      <c r="L146" s="9">
        <f t="shared" si="3"/>
        <v>-4</v>
      </c>
      <c r="M146" s="6" t="s">
        <v>90</v>
      </c>
      <c r="N146" s="9" t="s">
        <v>94</v>
      </c>
      <c r="O146" s="6" t="s">
        <v>380</v>
      </c>
      <c r="P146" s="9" t="s">
        <v>42</v>
      </c>
      <c r="Q146" s="5" t="s">
        <v>37</v>
      </c>
      <c r="R146" s="9" t="s">
        <v>41</v>
      </c>
      <c r="S146" s="11">
        <v>2023</v>
      </c>
      <c r="T146" s="6" t="s">
        <v>126</v>
      </c>
      <c r="U146" s="83" t="s">
        <v>3805</v>
      </c>
      <c r="V146" s="4" t="s">
        <v>3297</v>
      </c>
      <c r="W146" s="75">
        <v>160650</v>
      </c>
      <c r="X146" s="9">
        <v>1</v>
      </c>
      <c r="Y146" s="11" t="s">
        <v>33</v>
      </c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53" t="s">
        <v>165</v>
      </c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BC146" s="2"/>
    </row>
    <row r="147" spans="1:57" x14ac:dyDescent="0.2">
      <c r="A147" s="4" t="s">
        <v>2714</v>
      </c>
      <c r="B147" s="4" t="s">
        <v>2687</v>
      </c>
      <c r="C147" s="4" t="s">
        <v>2738</v>
      </c>
      <c r="D147" s="4" t="s">
        <v>2741</v>
      </c>
      <c r="E147" s="4" t="s">
        <v>1808</v>
      </c>
      <c r="F147" s="4" t="s">
        <v>1809</v>
      </c>
      <c r="G147" s="41" t="s">
        <v>1810</v>
      </c>
      <c r="H147" s="59" t="s">
        <v>1812</v>
      </c>
      <c r="I147" s="59">
        <v>500000000125</v>
      </c>
      <c r="J147" s="5">
        <v>2014</v>
      </c>
      <c r="K147" s="5">
        <v>8</v>
      </c>
      <c r="L147" s="9">
        <f t="shared" si="3"/>
        <v>-4</v>
      </c>
      <c r="M147" s="6" t="s">
        <v>90</v>
      </c>
      <c r="N147" s="9" t="s">
        <v>94</v>
      </c>
      <c r="O147" s="6" t="s">
        <v>380</v>
      </c>
      <c r="P147" s="9" t="s">
        <v>42</v>
      </c>
      <c r="Q147" s="5" t="s">
        <v>37</v>
      </c>
      <c r="R147" s="9" t="s">
        <v>41</v>
      </c>
      <c r="S147" s="11">
        <v>2023</v>
      </c>
      <c r="T147" s="6" t="s">
        <v>126</v>
      </c>
      <c r="U147" s="83" t="s">
        <v>3805</v>
      </c>
      <c r="V147" s="4" t="s">
        <v>3297</v>
      </c>
      <c r="W147" s="75">
        <v>160650</v>
      </c>
      <c r="X147" s="9">
        <v>1</v>
      </c>
      <c r="Y147" s="11" t="s">
        <v>33</v>
      </c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53" t="s">
        <v>165</v>
      </c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BC147" s="2"/>
    </row>
    <row r="148" spans="1:57" x14ac:dyDescent="0.2">
      <c r="A148" s="4" t="s">
        <v>2724</v>
      </c>
      <c r="B148" s="4" t="s">
        <v>2689</v>
      </c>
      <c r="C148" s="4" t="s">
        <v>2738</v>
      </c>
      <c r="D148" s="4" t="s">
        <v>2741</v>
      </c>
      <c r="E148" s="4" t="s">
        <v>1808</v>
      </c>
      <c r="F148" s="4" t="s">
        <v>1809</v>
      </c>
      <c r="G148" s="41" t="s">
        <v>1810</v>
      </c>
      <c r="H148" s="59">
        <v>103000560313</v>
      </c>
      <c r="I148" s="59">
        <v>500000003888</v>
      </c>
      <c r="J148" s="5">
        <v>2014</v>
      </c>
      <c r="K148" s="5">
        <v>8</v>
      </c>
      <c r="L148" s="9">
        <f t="shared" si="3"/>
        <v>-4</v>
      </c>
      <c r="M148" s="6" t="s">
        <v>90</v>
      </c>
      <c r="N148" s="9" t="s">
        <v>94</v>
      </c>
      <c r="O148" s="6" t="s">
        <v>380</v>
      </c>
      <c r="P148" s="9" t="s">
        <v>42</v>
      </c>
      <c r="Q148" s="5" t="s">
        <v>37</v>
      </c>
      <c r="R148" s="9" t="s">
        <v>41</v>
      </c>
      <c r="S148" s="11">
        <v>2023</v>
      </c>
      <c r="T148" s="6" t="s">
        <v>126</v>
      </c>
      <c r="U148" s="83" t="s">
        <v>3805</v>
      </c>
      <c r="V148" s="4" t="s">
        <v>3297</v>
      </c>
      <c r="W148" s="75">
        <v>160650</v>
      </c>
      <c r="X148" s="9">
        <v>1</v>
      </c>
      <c r="Y148" s="11" t="s">
        <v>33</v>
      </c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53" t="s">
        <v>165</v>
      </c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BC148" s="2"/>
    </row>
    <row r="149" spans="1:57" s="58" customFormat="1" ht="12" customHeight="1" x14ac:dyDescent="0.2">
      <c r="A149" s="4" t="s">
        <v>2724</v>
      </c>
      <c r="B149" s="4" t="s">
        <v>2689</v>
      </c>
      <c r="C149" s="4" t="s">
        <v>2738</v>
      </c>
      <c r="D149" s="4" t="s">
        <v>2741</v>
      </c>
      <c r="E149" s="4" t="s">
        <v>1808</v>
      </c>
      <c r="F149" s="4" t="s">
        <v>1809</v>
      </c>
      <c r="G149" s="41" t="s">
        <v>1810</v>
      </c>
      <c r="H149" s="59">
        <v>103001830313</v>
      </c>
      <c r="I149" s="59">
        <v>500000003580</v>
      </c>
      <c r="J149" s="5">
        <v>2014</v>
      </c>
      <c r="K149" s="5">
        <v>8</v>
      </c>
      <c r="L149" s="9">
        <f t="shared" si="3"/>
        <v>-4</v>
      </c>
      <c r="M149" s="6" t="s">
        <v>90</v>
      </c>
      <c r="N149" s="9" t="s">
        <v>94</v>
      </c>
      <c r="O149" s="6" t="s">
        <v>380</v>
      </c>
      <c r="P149" s="9" t="s">
        <v>42</v>
      </c>
      <c r="Q149" s="5" t="s">
        <v>37</v>
      </c>
      <c r="R149" s="9" t="s">
        <v>41</v>
      </c>
      <c r="S149" s="11">
        <v>2023</v>
      </c>
      <c r="T149" s="6" t="s">
        <v>126</v>
      </c>
      <c r="U149" s="83" t="s">
        <v>3805</v>
      </c>
      <c r="V149" s="4" t="s">
        <v>3297</v>
      </c>
      <c r="W149" s="75">
        <v>160650</v>
      </c>
      <c r="X149" s="9">
        <v>1</v>
      </c>
      <c r="Y149" s="11" t="s">
        <v>33</v>
      </c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53" t="s">
        <v>165</v>
      </c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0"/>
      <c r="AX149" s="10"/>
      <c r="AY149" s="10"/>
      <c r="AZ149" s="10"/>
      <c r="BA149" s="10"/>
      <c r="BB149" s="10"/>
      <c r="BC149" s="2"/>
      <c r="BD149" s="2"/>
      <c r="BE149" s="2"/>
    </row>
    <row r="150" spans="1:57" s="58" customFormat="1" ht="12" customHeight="1" x14ac:dyDescent="0.2">
      <c r="A150" s="4" t="s">
        <v>2709</v>
      </c>
      <c r="B150" s="4" t="s">
        <v>2687</v>
      </c>
      <c r="C150" s="4" t="s">
        <v>2738</v>
      </c>
      <c r="D150" s="4" t="s">
        <v>2741</v>
      </c>
      <c r="E150" s="4" t="s">
        <v>1808</v>
      </c>
      <c r="F150" s="4" t="s">
        <v>1809</v>
      </c>
      <c r="G150" s="41" t="s">
        <v>1810</v>
      </c>
      <c r="H150" s="59">
        <v>103001410313</v>
      </c>
      <c r="I150" s="59">
        <v>500000000517</v>
      </c>
      <c r="J150" s="5">
        <v>2014</v>
      </c>
      <c r="K150" s="5">
        <v>8</v>
      </c>
      <c r="L150" s="9">
        <f t="shared" si="3"/>
        <v>-4</v>
      </c>
      <c r="M150" s="6" t="s">
        <v>90</v>
      </c>
      <c r="N150" s="9" t="s">
        <v>94</v>
      </c>
      <c r="O150" s="6" t="s">
        <v>380</v>
      </c>
      <c r="P150" s="9" t="s">
        <v>42</v>
      </c>
      <c r="Q150" s="5" t="s">
        <v>37</v>
      </c>
      <c r="R150" s="9" t="s">
        <v>41</v>
      </c>
      <c r="S150" s="11">
        <v>2023</v>
      </c>
      <c r="T150" s="6" t="s">
        <v>126</v>
      </c>
      <c r="U150" s="83" t="s">
        <v>3805</v>
      </c>
      <c r="V150" s="4" t="s">
        <v>3297</v>
      </c>
      <c r="W150" s="75">
        <v>160650</v>
      </c>
      <c r="X150" s="9">
        <v>1</v>
      </c>
      <c r="Y150" s="11" t="s">
        <v>33</v>
      </c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53" t="s">
        <v>165</v>
      </c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0"/>
      <c r="AX150" s="10"/>
      <c r="AY150" s="10"/>
      <c r="AZ150" s="10"/>
      <c r="BA150" s="10"/>
      <c r="BB150" s="10"/>
      <c r="BC150" s="2"/>
      <c r="BD150" s="2"/>
      <c r="BE150" s="2"/>
    </row>
    <row r="151" spans="1:57" ht="12" customHeight="1" x14ac:dyDescent="0.2">
      <c r="A151" s="4" t="s">
        <v>2709</v>
      </c>
      <c r="B151" s="4" t="s">
        <v>2687</v>
      </c>
      <c r="C151" s="4" t="s">
        <v>2738</v>
      </c>
      <c r="D151" s="4" t="s">
        <v>2741</v>
      </c>
      <c r="E151" s="4" t="s">
        <v>1808</v>
      </c>
      <c r="F151" s="4" t="s">
        <v>1809</v>
      </c>
      <c r="G151" s="41" t="s">
        <v>1810</v>
      </c>
      <c r="H151" s="59">
        <v>103002000313</v>
      </c>
      <c r="I151" s="59">
        <v>500000003390</v>
      </c>
      <c r="J151" s="5">
        <v>2014</v>
      </c>
      <c r="K151" s="5">
        <v>8</v>
      </c>
      <c r="L151" s="9">
        <f t="shared" si="3"/>
        <v>-4</v>
      </c>
      <c r="M151" s="6" t="s">
        <v>90</v>
      </c>
      <c r="N151" s="9" t="s">
        <v>94</v>
      </c>
      <c r="O151" s="6" t="s">
        <v>380</v>
      </c>
      <c r="P151" s="9" t="s">
        <v>42</v>
      </c>
      <c r="Q151" s="5" t="s">
        <v>37</v>
      </c>
      <c r="R151" s="9" t="s">
        <v>41</v>
      </c>
      <c r="S151" s="11">
        <v>2023</v>
      </c>
      <c r="T151" s="6" t="s">
        <v>126</v>
      </c>
      <c r="U151" s="83" t="s">
        <v>3805</v>
      </c>
      <c r="V151" s="4" t="s">
        <v>3297</v>
      </c>
      <c r="W151" s="75">
        <v>160650</v>
      </c>
      <c r="X151" s="9">
        <v>1</v>
      </c>
      <c r="Y151" s="11" t="s">
        <v>33</v>
      </c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53" t="s">
        <v>165</v>
      </c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BC151" s="2"/>
    </row>
    <row r="152" spans="1:57" ht="12" customHeight="1" x14ac:dyDescent="0.2">
      <c r="A152" s="4" t="str">
        <f>UPPER("Pediatría")</f>
        <v>PEDIATRÍA</v>
      </c>
      <c r="B152" s="4" t="s">
        <v>2688</v>
      </c>
      <c r="C152" s="4" t="s">
        <v>2738</v>
      </c>
      <c r="D152" s="4" t="s">
        <v>2741</v>
      </c>
      <c r="E152" s="4" t="s">
        <v>1808</v>
      </c>
      <c r="F152" s="4" t="s">
        <v>1809</v>
      </c>
      <c r="G152" s="41" t="s">
        <v>1810</v>
      </c>
      <c r="H152" s="59">
        <v>103000720313</v>
      </c>
      <c r="I152" s="59">
        <v>500000000417</v>
      </c>
      <c r="J152" s="5">
        <v>2014</v>
      </c>
      <c r="K152" s="5">
        <v>8</v>
      </c>
      <c r="L152" s="9">
        <f t="shared" si="3"/>
        <v>-4</v>
      </c>
      <c r="M152" s="6" t="s">
        <v>90</v>
      </c>
      <c r="N152" s="9" t="s">
        <v>94</v>
      </c>
      <c r="O152" s="6" t="s">
        <v>380</v>
      </c>
      <c r="P152" s="9" t="s">
        <v>42</v>
      </c>
      <c r="Q152" s="5" t="s">
        <v>37</v>
      </c>
      <c r="R152" s="9" t="s">
        <v>41</v>
      </c>
      <c r="S152" s="11">
        <v>2023</v>
      </c>
      <c r="T152" s="6" t="s">
        <v>126</v>
      </c>
      <c r="U152" s="83" t="s">
        <v>3805</v>
      </c>
      <c r="V152" s="4" t="s">
        <v>3297</v>
      </c>
      <c r="W152" s="75">
        <v>160650</v>
      </c>
      <c r="X152" s="9">
        <v>1</v>
      </c>
      <c r="Y152" s="11" t="s">
        <v>33</v>
      </c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53" t="s">
        <v>165</v>
      </c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BC152" s="2"/>
    </row>
    <row r="153" spans="1:57" s="58" customFormat="1" ht="12" customHeight="1" x14ac:dyDescent="0.2">
      <c r="A153" s="4" t="s">
        <v>2709</v>
      </c>
      <c r="B153" s="4" t="s">
        <v>2687</v>
      </c>
      <c r="C153" s="4" t="s">
        <v>2738</v>
      </c>
      <c r="D153" s="4" t="s">
        <v>2741</v>
      </c>
      <c r="E153" s="4" t="s">
        <v>1808</v>
      </c>
      <c r="F153" s="4" t="s">
        <v>1809</v>
      </c>
      <c r="G153" s="41" t="s">
        <v>1810</v>
      </c>
      <c r="H153" s="59">
        <v>103002070313</v>
      </c>
      <c r="I153" s="59">
        <v>500000003063</v>
      </c>
      <c r="J153" s="5">
        <v>2014</v>
      </c>
      <c r="K153" s="5">
        <v>8</v>
      </c>
      <c r="L153" s="9">
        <f t="shared" si="3"/>
        <v>-4</v>
      </c>
      <c r="M153" s="6" t="s">
        <v>90</v>
      </c>
      <c r="N153" s="9" t="s">
        <v>94</v>
      </c>
      <c r="O153" s="6" t="s">
        <v>380</v>
      </c>
      <c r="P153" s="9" t="s">
        <v>42</v>
      </c>
      <c r="Q153" s="5" t="s">
        <v>37</v>
      </c>
      <c r="R153" s="9" t="s">
        <v>41</v>
      </c>
      <c r="S153" s="11">
        <v>2023</v>
      </c>
      <c r="T153" s="6" t="s">
        <v>126</v>
      </c>
      <c r="U153" s="83" t="s">
        <v>3805</v>
      </c>
      <c r="V153" s="4" t="s">
        <v>3297</v>
      </c>
      <c r="W153" s="75">
        <v>160650</v>
      </c>
      <c r="X153" s="9">
        <v>1</v>
      </c>
      <c r="Y153" s="11" t="s">
        <v>33</v>
      </c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53" t="s">
        <v>165</v>
      </c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0"/>
      <c r="AX153" s="10"/>
      <c r="AY153" s="10"/>
      <c r="AZ153" s="10"/>
      <c r="BA153" s="10"/>
      <c r="BB153" s="10"/>
      <c r="BC153" s="2"/>
      <c r="BD153" s="2"/>
      <c r="BE153" s="2"/>
    </row>
    <row r="154" spans="1:57" ht="12" customHeight="1" x14ac:dyDescent="0.2">
      <c r="A154" s="4" t="str">
        <f>UPPER("Pediatría")</f>
        <v>PEDIATRÍA</v>
      </c>
      <c r="B154" s="4" t="s">
        <v>2688</v>
      </c>
      <c r="C154" s="4" t="s">
        <v>2738</v>
      </c>
      <c r="D154" s="4" t="s">
        <v>2741</v>
      </c>
      <c r="E154" s="4" t="s">
        <v>1808</v>
      </c>
      <c r="F154" s="4" t="s">
        <v>1809</v>
      </c>
      <c r="G154" s="41" t="s">
        <v>1810</v>
      </c>
      <c r="H154" s="59">
        <v>103000790313</v>
      </c>
      <c r="I154" s="59">
        <v>500000003066</v>
      </c>
      <c r="J154" s="5">
        <v>2014</v>
      </c>
      <c r="K154" s="5">
        <v>8</v>
      </c>
      <c r="L154" s="9">
        <f t="shared" si="3"/>
        <v>-4</v>
      </c>
      <c r="M154" s="6" t="s">
        <v>90</v>
      </c>
      <c r="N154" s="9" t="s">
        <v>94</v>
      </c>
      <c r="O154" s="6" t="s">
        <v>380</v>
      </c>
      <c r="P154" s="9" t="s">
        <v>42</v>
      </c>
      <c r="Q154" s="5" t="s">
        <v>37</v>
      </c>
      <c r="R154" s="9" t="s">
        <v>41</v>
      </c>
      <c r="S154" s="11">
        <v>2023</v>
      </c>
      <c r="T154" s="6" t="s">
        <v>126</v>
      </c>
      <c r="U154" s="83" t="s">
        <v>3805</v>
      </c>
      <c r="V154" s="4" t="s">
        <v>3297</v>
      </c>
      <c r="W154" s="75">
        <v>160650</v>
      </c>
      <c r="X154" s="9">
        <v>1</v>
      </c>
      <c r="Y154" s="11" t="s">
        <v>33</v>
      </c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53" t="s">
        <v>165</v>
      </c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BC154" s="2"/>
    </row>
    <row r="155" spans="1:57" ht="12" customHeight="1" x14ac:dyDescent="0.2">
      <c r="A155" s="4" t="s">
        <v>2723</v>
      </c>
      <c r="B155" s="4" t="s">
        <v>2690</v>
      </c>
      <c r="C155" s="4" t="s">
        <v>2738</v>
      </c>
      <c r="D155" s="4" t="s">
        <v>2741</v>
      </c>
      <c r="E155" s="4" t="s">
        <v>1808</v>
      </c>
      <c r="F155" s="4" t="s">
        <v>1809</v>
      </c>
      <c r="G155" s="41" t="s">
        <v>1810</v>
      </c>
      <c r="H155" s="59">
        <v>103001550313</v>
      </c>
      <c r="I155" s="59">
        <v>500000003886</v>
      </c>
      <c r="J155" s="5">
        <v>2014</v>
      </c>
      <c r="K155" s="5">
        <v>8</v>
      </c>
      <c r="L155" s="9">
        <f t="shared" si="3"/>
        <v>-4</v>
      </c>
      <c r="M155" s="6" t="s">
        <v>90</v>
      </c>
      <c r="N155" s="9" t="s">
        <v>94</v>
      </c>
      <c r="O155" s="6" t="s">
        <v>380</v>
      </c>
      <c r="P155" s="9" t="s">
        <v>42</v>
      </c>
      <c r="Q155" s="5" t="s">
        <v>37</v>
      </c>
      <c r="R155" s="9" t="s">
        <v>41</v>
      </c>
      <c r="S155" s="11">
        <v>2023</v>
      </c>
      <c r="T155" s="6" t="s">
        <v>126</v>
      </c>
      <c r="U155" s="83" t="s">
        <v>3805</v>
      </c>
      <c r="V155" s="4" t="s">
        <v>3297</v>
      </c>
      <c r="W155" s="75">
        <v>160650</v>
      </c>
      <c r="X155" s="9">
        <v>1</v>
      </c>
      <c r="Y155" s="11" t="s">
        <v>33</v>
      </c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53" t="s">
        <v>165</v>
      </c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BC155" s="2"/>
    </row>
    <row r="156" spans="1:57" ht="12" customHeight="1" x14ac:dyDescent="0.2">
      <c r="A156" s="4" t="s">
        <v>2723</v>
      </c>
      <c r="B156" s="4" t="s">
        <v>2690</v>
      </c>
      <c r="C156" s="4" t="s">
        <v>2738</v>
      </c>
      <c r="D156" s="4" t="s">
        <v>2741</v>
      </c>
      <c r="E156" s="4" t="s">
        <v>1808</v>
      </c>
      <c r="F156" s="4" t="s">
        <v>1809</v>
      </c>
      <c r="G156" s="41" t="s">
        <v>1810</v>
      </c>
      <c r="H156" s="59">
        <v>103001430313</v>
      </c>
      <c r="I156" s="59">
        <v>500000003043</v>
      </c>
      <c r="J156" s="5">
        <v>2014</v>
      </c>
      <c r="K156" s="5">
        <v>8</v>
      </c>
      <c r="L156" s="9">
        <f t="shared" si="3"/>
        <v>-4</v>
      </c>
      <c r="M156" s="6" t="s">
        <v>90</v>
      </c>
      <c r="N156" s="9" t="s">
        <v>94</v>
      </c>
      <c r="O156" s="6" t="s">
        <v>380</v>
      </c>
      <c r="P156" s="9" t="s">
        <v>42</v>
      </c>
      <c r="Q156" s="5" t="s">
        <v>37</v>
      </c>
      <c r="R156" s="9" t="s">
        <v>41</v>
      </c>
      <c r="S156" s="11">
        <v>2023</v>
      </c>
      <c r="T156" s="6" t="s">
        <v>126</v>
      </c>
      <c r="U156" s="83" t="s">
        <v>3805</v>
      </c>
      <c r="V156" s="4" t="s">
        <v>3297</v>
      </c>
      <c r="W156" s="75">
        <v>160650</v>
      </c>
      <c r="X156" s="9">
        <v>1</v>
      </c>
      <c r="Y156" s="11" t="s">
        <v>33</v>
      </c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53" t="s">
        <v>165</v>
      </c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BC156" s="2"/>
    </row>
    <row r="157" spans="1:57" s="58" customFormat="1" ht="12" customHeight="1" x14ac:dyDescent="0.2">
      <c r="A157" s="4" t="s">
        <v>2723</v>
      </c>
      <c r="B157" s="4" t="s">
        <v>2690</v>
      </c>
      <c r="C157" s="4" t="s">
        <v>2738</v>
      </c>
      <c r="D157" s="4" t="s">
        <v>2741</v>
      </c>
      <c r="E157" s="4" t="s">
        <v>1808</v>
      </c>
      <c r="F157" s="4" t="s">
        <v>1809</v>
      </c>
      <c r="G157" s="41" t="s">
        <v>1810</v>
      </c>
      <c r="H157" s="59">
        <v>103000570313</v>
      </c>
      <c r="I157" s="59">
        <v>500000003042</v>
      </c>
      <c r="J157" s="5">
        <v>2014</v>
      </c>
      <c r="K157" s="5">
        <v>8</v>
      </c>
      <c r="L157" s="9">
        <f t="shared" si="3"/>
        <v>-4</v>
      </c>
      <c r="M157" s="6" t="s">
        <v>90</v>
      </c>
      <c r="N157" s="9" t="s">
        <v>94</v>
      </c>
      <c r="O157" s="6" t="s">
        <v>380</v>
      </c>
      <c r="P157" s="9" t="s">
        <v>42</v>
      </c>
      <c r="Q157" s="5" t="s">
        <v>37</v>
      </c>
      <c r="R157" s="9" t="s">
        <v>41</v>
      </c>
      <c r="S157" s="11">
        <v>2023</v>
      </c>
      <c r="T157" s="6" t="s">
        <v>126</v>
      </c>
      <c r="U157" s="83" t="s">
        <v>3805</v>
      </c>
      <c r="V157" s="4" t="s">
        <v>3297</v>
      </c>
      <c r="W157" s="75">
        <v>160650</v>
      </c>
      <c r="X157" s="9">
        <v>1</v>
      </c>
      <c r="Y157" s="11" t="s">
        <v>33</v>
      </c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53" t="s">
        <v>165</v>
      </c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0"/>
      <c r="AX157" s="10"/>
      <c r="AY157" s="10"/>
      <c r="AZ157" s="10"/>
      <c r="BA157" s="10"/>
      <c r="BB157" s="10"/>
      <c r="BC157" s="2"/>
      <c r="BD157" s="2"/>
      <c r="BE157" s="2"/>
    </row>
    <row r="158" spans="1:57" s="58" customFormat="1" x14ac:dyDescent="0.2">
      <c r="A158" s="4" t="s">
        <v>2701</v>
      </c>
      <c r="B158" s="4" t="s">
        <v>2690</v>
      </c>
      <c r="C158" s="4" t="s">
        <v>2738</v>
      </c>
      <c r="D158" s="4" t="s">
        <v>2741</v>
      </c>
      <c r="E158" s="4" t="s">
        <v>1808</v>
      </c>
      <c r="F158" s="4" t="s">
        <v>1809</v>
      </c>
      <c r="G158" s="41" t="s">
        <v>1810</v>
      </c>
      <c r="H158" s="59">
        <v>103001910313</v>
      </c>
      <c r="I158" s="59">
        <v>500000003065</v>
      </c>
      <c r="J158" s="5">
        <v>2014</v>
      </c>
      <c r="K158" s="5">
        <v>8</v>
      </c>
      <c r="L158" s="9">
        <f t="shared" si="3"/>
        <v>-4</v>
      </c>
      <c r="M158" s="6" t="s">
        <v>90</v>
      </c>
      <c r="N158" s="9" t="s">
        <v>94</v>
      </c>
      <c r="O158" s="6" t="s">
        <v>380</v>
      </c>
      <c r="P158" s="9" t="s">
        <v>42</v>
      </c>
      <c r="Q158" s="5" t="s">
        <v>37</v>
      </c>
      <c r="R158" s="9" t="s">
        <v>41</v>
      </c>
      <c r="S158" s="11">
        <v>2023</v>
      </c>
      <c r="T158" s="6" t="s">
        <v>126</v>
      </c>
      <c r="U158" s="83" t="s">
        <v>3805</v>
      </c>
      <c r="V158" s="4" t="s">
        <v>3297</v>
      </c>
      <c r="W158" s="75">
        <v>160650</v>
      </c>
      <c r="X158" s="9">
        <v>1</v>
      </c>
      <c r="Y158" s="11" t="s">
        <v>33</v>
      </c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53" t="s">
        <v>165</v>
      </c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0"/>
      <c r="AX158" s="10"/>
      <c r="AY158" s="10"/>
      <c r="AZ158" s="10"/>
      <c r="BA158" s="10"/>
      <c r="BB158" s="10"/>
      <c r="BC158" s="2"/>
      <c r="BD158" s="2"/>
      <c r="BE158" s="2"/>
    </row>
    <row r="159" spans="1:57" s="58" customFormat="1" x14ac:dyDescent="0.2">
      <c r="A159" s="4" t="s">
        <v>2726</v>
      </c>
      <c r="B159" s="4" t="s">
        <v>2690</v>
      </c>
      <c r="C159" s="4" t="s">
        <v>2738</v>
      </c>
      <c r="D159" s="4" t="s">
        <v>2741</v>
      </c>
      <c r="E159" s="4" t="s">
        <v>1808</v>
      </c>
      <c r="F159" s="4" t="s">
        <v>1809</v>
      </c>
      <c r="G159" s="41" t="s">
        <v>1810</v>
      </c>
      <c r="H159" s="59">
        <v>103001230313</v>
      </c>
      <c r="I159" s="59">
        <v>500000003064</v>
      </c>
      <c r="J159" s="5">
        <v>2014</v>
      </c>
      <c r="K159" s="5">
        <v>8</v>
      </c>
      <c r="L159" s="9">
        <f t="shared" si="3"/>
        <v>-4</v>
      </c>
      <c r="M159" s="6" t="s">
        <v>90</v>
      </c>
      <c r="N159" s="9" t="s">
        <v>94</v>
      </c>
      <c r="O159" s="6" t="s">
        <v>380</v>
      </c>
      <c r="P159" s="9" t="s">
        <v>42</v>
      </c>
      <c r="Q159" s="5" t="s">
        <v>37</v>
      </c>
      <c r="R159" s="9" t="s">
        <v>41</v>
      </c>
      <c r="S159" s="11">
        <v>2023</v>
      </c>
      <c r="T159" s="6" t="s">
        <v>126</v>
      </c>
      <c r="U159" s="83" t="s">
        <v>3805</v>
      </c>
      <c r="V159" s="4" t="s">
        <v>3297</v>
      </c>
      <c r="W159" s="75">
        <v>160650</v>
      </c>
      <c r="X159" s="9">
        <v>1</v>
      </c>
      <c r="Y159" s="11" t="s">
        <v>33</v>
      </c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53" t="s">
        <v>165</v>
      </c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0"/>
      <c r="AX159" s="10"/>
      <c r="AY159" s="10"/>
      <c r="AZ159" s="10"/>
      <c r="BA159" s="10"/>
      <c r="BB159" s="10"/>
      <c r="BC159" s="2"/>
      <c r="BD159" s="2"/>
      <c r="BE159" s="2"/>
    </row>
    <row r="160" spans="1:57" s="58" customFormat="1" x14ac:dyDescent="0.2">
      <c r="A160" s="4" t="s">
        <v>2701</v>
      </c>
      <c r="B160" s="4" t="s">
        <v>2690</v>
      </c>
      <c r="C160" s="4" t="s">
        <v>2738</v>
      </c>
      <c r="D160" s="4" t="s">
        <v>2741</v>
      </c>
      <c r="E160" s="4" t="s">
        <v>1808</v>
      </c>
      <c r="F160" s="4" t="s">
        <v>1809</v>
      </c>
      <c r="G160" s="41" t="s">
        <v>1810</v>
      </c>
      <c r="H160" s="59">
        <v>103002170313</v>
      </c>
      <c r="I160" s="59">
        <v>500000003062</v>
      </c>
      <c r="J160" s="5">
        <v>2014</v>
      </c>
      <c r="K160" s="5">
        <v>8</v>
      </c>
      <c r="L160" s="9">
        <f t="shared" si="3"/>
        <v>-4</v>
      </c>
      <c r="M160" s="6" t="s">
        <v>90</v>
      </c>
      <c r="N160" s="9" t="s">
        <v>94</v>
      </c>
      <c r="O160" s="6" t="s">
        <v>380</v>
      </c>
      <c r="P160" s="9" t="s">
        <v>42</v>
      </c>
      <c r="Q160" s="5" t="s">
        <v>37</v>
      </c>
      <c r="R160" s="9" t="s">
        <v>41</v>
      </c>
      <c r="S160" s="11">
        <v>2023</v>
      </c>
      <c r="T160" s="6" t="s">
        <v>126</v>
      </c>
      <c r="U160" s="83" t="s">
        <v>3805</v>
      </c>
      <c r="V160" s="4" t="s">
        <v>3297</v>
      </c>
      <c r="W160" s="75">
        <v>160650</v>
      </c>
      <c r="X160" s="9">
        <v>1</v>
      </c>
      <c r="Y160" s="11" t="s">
        <v>33</v>
      </c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53" t="s">
        <v>165</v>
      </c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0"/>
      <c r="AX160" s="10"/>
      <c r="AY160" s="10"/>
      <c r="AZ160" s="10"/>
      <c r="BA160" s="10"/>
      <c r="BB160" s="10"/>
      <c r="BC160" s="2"/>
      <c r="BD160" s="2"/>
      <c r="BE160" s="2"/>
    </row>
    <row r="161" spans="1:57" x14ac:dyDescent="0.2">
      <c r="A161" s="4" t="s">
        <v>2726</v>
      </c>
      <c r="B161" s="4" t="s">
        <v>2690</v>
      </c>
      <c r="C161" s="4" t="s">
        <v>2738</v>
      </c>
      <c r="D161" s="4" t="s">
        <v>2741</v>
      </c>
      <c r="E161" s="4" t="s">
        <v>1808</v>
      </c>
      <c r="F161" s="4" t="s">
        <v>1809</v>
      </c>
      <c r="G161" s="41" t="s">
        <v>1810</v>
      </c>
      <c r="H161" s="59">
        <v>103001070313</v>
      </c>
      <c r="I161" s="59">
        <v>500000002621</v>
      </c>
      <c r="J161" s="5">
        <v>2014</v>
      </c>
      <c r="K161" s="5">
        <v>8</v>
      </c>
      <c r="L161" s="9">
        <f t="shared" si="3"/>
        <v>-4</v>
      </c>
      <c r="M161" s="6" t="s">
        <v>90</v>
      </c>
      <c r="N161" s="9" t="s">
        <v>94</v>
      </c>
      <c r="O161" s="6" t="s">
        <v>380</v>
      </c>
      <c r="P161" s="9" t="s">
        <v>42</v>
      </c>
      <c r="Q161" s="5" t="s">
        <v>37</v>
      </c>
      <c r="R161" s="9" t="s">
        <v>41</v>
      </c>
      <c r="S161" s="11">
        <v>2023</v>
      </c>
      <c r="T161" s="6" t="s">
        <v>126</v>
      </c>
      <c r="U161" s="83" t="s">
        <v>3805</v>
      </c>
      <c r="V161" s="4" t="s">
        <v>3297</v>
      </c>
      <c r="W161" s="75">
        <v>160650</v>
      </c>
      <c r="X161" s="9">
        <v>1</v>
      </c>
      <c r="Y161" s="11" t="s">
        <v>33</v>
      </c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53" t="s">
        <v>165</v>
      </c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BC161" s="2"/>
    </row>
    <row r="162" spans="1:57" x14ac:dyDescent="0.2">
      <c r="A162" s="4" t="s">
        <v>2726</v>
      </c>
      <c r="B162" s="4" t="s">
        <v>2690</v>
      </c>
      <c r="C162" s="4" t="s">
        <v>2738</v>
      </c>
      <c r="D162" s="4" t="s">
        <v>2741</v>
      </c>
      <c r="E162" s="4" t="s">
        <v>1808</v>
      </c>
      <c r="F162" s="4" t="s">
        <v>1809</v>
      </c>
      <c r="G162" s="41" t="s">
        <v>1810</v>
      </c>
      <c r="H162" s="59">
        <v>103001380313</v>
      </c>
      <c r="I162" s="59">
        <v>500000002623</v>
      </c>
      <c r="J162" s="5">
        <v>2014</v>
      </c>
      <c r="K162" s="5">
        <v>8</v>
      </c>
      <c r="L162" s="9">
        <f t="shared" si="3"/>
        <v>-4</v>
      </c>
      <c r="M162" s="6" t="s">
        <v>90</v>
      </c>
      <c r="N162" s="9" t="s">
        <v>94</v>
      </c>
      <c r="O162" s="6" t="s">
        <v>380</v>
      </c>
      <c r="P162" s="9" t="s">
        <v>42</v>
      </c>
      <c r="Q162" s="5" t="s">
        <v>37</v>
      </c>
      <c r="R162" s="9" t="s">
        <v>41</v>
      </c>
      <c r="S162" s="11">
        <v>2023</v>
      </c>
      <c r="T162" s="6" t="s">
        <v>126</v>
      </c>
      <c r="U162" s="83" t="s">
        <v>3805</v>
      </c>
      <c r="V162" s="4" t="s">
        <v>3297</v>
      </c>
      <c r="W162" s="75">
        <v>160650</v>
      </c>
      <c r="X162" s="9">
        <v>1</v>
      </c>
      <c r="Y162" s="11" t="s">
        <v>33</v>
      </c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53" t="s">
        <v>165</v>
      </c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BC162" s="2"/>
    </row>
    <row r="163" spans="1:57" x14ac:dyDescent="0.2">
      <c r="A163" s="4" t="s">
        <v>2726</v>
      </c>
      <c r="B163" s="4" t="s">
        <v>2690</v>
      </c>
      <c r="C163" s="4" t="s">
        <v>2738</v>
      </c>
      <c r="D163" s="4" t="s">
        <v>2741</v>
      </c>
      <c r="E163" s="4" t="s">
        <v>1808</v>
      </c>
      <c r="F163" s="4" t="s">
        <v>1809</v>
      </c>
      <c r="G163" s="41" t="s">
        <v>1810</v>
      </c>
      <c r="H163" s="59">
        <v>103000690313</v>
      </c>
      <c r="I163" s="59">
        <v>500000002628</v>
      </c>
      <c r="J163" s="5">
        <v>2014</v>
      </c>
      <c r="K163" s="5">
        <v>8</v>
      </c>
      <c r="L163" s="9">
        <f t="shared" si="3"/>
        <v>-4</v>
      </c>
      <c r="M163" s="6" t="s">
        <v>90</v>
      </c>
      <c r="N163" s="9" t="s">
        <v>94</v>
      </c>
      <c r="O163" s="6" t="s">
        <v>380</v>
      </c>
      <c r="P163" s="9" t="s">
        <v>42</v>
      </c>
      <c r="Q163" s="5" t="s">
        <v>37</v>
      </c>
      <c r="R163" s="9" t="s">
        <v>41</v>
      </c>
      <c r="S163" s="11">
        <v>2023</v>
      </c>
      <c r="T163" s="6" t="s">
        <v>126</v>
      </c>
      <c r="U163" s="83" t="s">
        <v>3805</v>
      </c>
      <c r="V163" s="4" t="s">
        <v>3297</v>
      </c>
      <c r="W163" s="75">
        <v>160650</v>
      </c>
      <c r="X163" s="9">
        <v>1</v>
      </c>
      <c r="Y163" s="11" t="s">
        <v>33</v>
      </c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53" t="s">
        <v>165</v>
      </c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BC163" s="2"/>
    </row>
    <row r="164" spans="1:57" s="58" customFormat="1" x14ac:dyDescent="0.2">
      <c r="A164" s="4" t="s">
        <v>2701</v>
      </c>
      <c r="B164" s="4" t="s">
        <v>2690</v>
      </c>
      <c r="C164" s="4" t="s">
        <v>2738</v>
      </c>
      <c r="D164" s="4" t="s">
        <v>2741</v>
      </c>
      <c r="E164" s="4" t="s">
        <v>1808</v>
      </c>
      <c r="F164" s="4" t="s">
        <v>1809</v>
      </c>
      <c r="G164" s="41" t="s">
        <v>1810</v>
      </c>
      <c r="H164" s="59">
        <v>103001400313</v>
      </c>
      <c r="I164" s="59">
        <v>500000002629</v>
      </c>
      <c r="J164" s="5">
        <v>2014</v>
      </c>
      <c r="K164" s="5">
        <v>8</v>
      </c>
      <c r="L164" s="9">
        <f t="shared" si="3"/>
        <v>-4</v>
      </c>
      <c r="M164" s="6" t="s">
        <v>90</v>
      </c>
      <c r="N164" s="9" t="s">
        <v>94</v>
      </c>
      <c r="O164" s="6" t="s">
        <v>380</v>
      </c>
      <c r="P164" s="9" t="s">
        <v>42</v>
      </c>
      <c r="Q164" s="5" t="s">
        <v>37</v>
      </c>
      <c r="R164" s="9" t="s">
        <v>41</v>
      </c>
      <c r="S164" s="11">
        <v>2023</v>
      </c>
      <c r="T164" s="6" t="s">
        <v>126</v>
      </c>
      <c r="U164" s="83" t="s">
        <v>3805</v>
      </c>
      <c r="V164" s="4" t="s">
        <v>3297</v>
      </c>
      <c r="W164" s="75">
        <v>160650</v>
      </c>
      <c r="X164" s="9">
        <v>1</v>
      </c>
      <c r="Y164" s="11" t="s">
        <v>33</v>
      </c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53" t="s">
        <v>165</v>
      </c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0"/>
      <c r="AX164" s="10"/>
      <c r="AY164" s="10"/>
      <c r="AZ164" s="10"/>
      <c r="BA164" s="10"/>
      <c r="BB164" s="10"/>
      <c r="BC164" s="2"/>
      <c r="BD164" s="2"/>
      <c r="BE164" s="2"/>
    </row>
    <row r="165" spans="1:57" s="58" customFormat="1" x14ac:dyDescent="0.2">
      <c r="A165" s="4" t="s">
        <v>2726</v>
      </c>
      <c r="B165" s="4" t="s">
        <v>2690</v>
      </c>
      <c r="C165" s="4" t="s">
        <v>2738</v>
      </c>
      <c r="D165" s="4" t="s">
        <v>2741</v>
      </c>
      <c r="E165" s="4" t="s">
        <v>1808</v>
      </c>
      <c r="F165" s="4" t="s">
        <v>1809</v>
      </c>
      <c r="G165" s="41" t="s">
        <v>1810</v>
      </c>
      <c r="H165" s="59">
        <v>103001310313</v>
      </c>
      <c r="I165" s="59">
        <v>500000002630</v>
      </c>
      <c r="J165" s="5">
        <v>2014</v>
      </c>
      <c r="K165" s="5">
        <v>8</v>
      </c>
      <c r="L165" s="9">
        <f t="shared" si="3"/>
        <v>-4</v>
      </c>
      <c r="M165" s="6" t="s">
        <v>90</v>
      </c>
      <c r="N165" s="9" t="s">
        <v>94</v>
      </c>
      <c r="O165" s="6" t="s">
        <v>380</v>
      </c>
      <c r="P165" s="9" t="s">
        <v>42</v>
      </c>
      <c r="Q165" s="5" t="s">
        <v>37</v>
      </c>
      <c r="R165" s="9" t="s">
        <v>41</v>
      </c>
      <c r="S165" s="11">
        <v>2023</v>
      </c>
      <c r="T165" s="6" t="s">
        <v>126</v>
      </c>
      <c r="U165" s="83" t="s">
        <v>3805</v>
      </c>
      <c r="V165" s="4" t="s">
        <v>3297</v>
      </c>
      <c r="W165" s="75">
        <v>160650</v>
      </c>
      <c r="X165" s="9">
        <v>1</v>
      </c>
      <c r="Y165" s="11" t="s">
        <v>33</v>
      </c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53" t="s">
        <v>165</v>
      </c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0"/>
      <c r="AX165" s="10"/>
      <c r="AY165" s="10"/>
      <c r="AZ165" s="10"/>
      <c r="BA165" s="10"/>
      <c r="BB165" s="10"/>
      <c r="BC165" s="2"/>
      <c r="BD165" s="2"/>
      <c r="BE165" s="2"/>
    </row>
    <row r="166" spans="1:57" x14ac:dyDescent="0.2">
      <c r="A166" s="4" t="s">
        <v>2726</v>
      </c>
      <c r="B166" s="4" t="s">
        <v>2690</v>
      </c>
      <c r="C166" s="4" t="s">
        <v>2738</v>
      </c>
      <c r="D166" s="4" t="s">
        <v>2741</v>
      </c>
      <c r="E166" s="4" t="s">
        <v>1808</v>
      </c>
      <c r="F166" s="4" t="s">
        <v>1809</v>
      </c>
      <c r="G166" s="41" t="s">
        <v>1810</v>
      </c>
      <c r="H166" s="59">
        <v>103000990313</v>
      </c>
      <c r="I166" s="59">
        <v>500000002631</v>
      </c>
      <c r="J166" s="5">
        <v>2014</v>
      </c>
      <c r="K166" s="5">
        <v>8</v>
      </c>
      <c r="L166" s="9">
        <f t="shared" si="3"/>
        <v>-4</v>
      </c>
      <c r="M166" s="6" t="s">
        <v>90</v>
      </c>
      <c r="N166" s="9" t="s">
        <v>94</v>
      </c>
      <c r="O166" s="6" t="s">
        <v>380</v>
      </c>
      <c r="P166" s="9" t="s">
        <v>42</v>
      </c>
      <c r="Q166" s="5" t="s">
        <v>37</v>
      </c>
      <c r="R166" s="9" t="s">
        <v>41</v>
      </c>
      <c r="S166" s="11">
        <v>2023</v>
      </c>
      <c r="T166" s="6" t="s">
        <v>126</v>
      </c>
      <c r="U166" s="83" t="s">
        <v>3805</v>
      </c>
      <c r="V166" s="4" t="s">
        <v>3297</v>
      </c>
      <c r="W166" s="75">
        <v>160650</v>
      </c>
      <c r="X166" s="9">
        <v>1</v>
      </c>
      <c r="Y166" s="11" t="s">
        <v>33</v>
      </c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53" t="s">
        <v>165</v>
      </c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BC166" s="2"/>
    </row>
    <row r="167" spans="1:57" x14ac:dyDescent="0.2">
      <c r="A167" s="4" t="s">
        <v>2726</v>
      </c>
      <c r="B167" s="4" t="s">
        <v>2690</v>
      </c>
      <c r="C167" s="4" t="s">
        <v>2738</v>
      </c>
      <c r="D167" s="4" t="s">
        <v>2741</v>
      </c>
      <c r="E167" s="4" t="s">
        <v>1808</v>
      </c>
      <c r="F167" s="4" t="s">
        <v>1809</v>
      </c>
      <c r="G167" s="41" t="s">
        <v>1810</v>
      </c>
      <c r="H167" s="59">
        <v>103001120313</v>
      </c>
      <c r="I167" s="59">
        <v>500000002632</v>
      </c>
      <c r="J167" s="5">
        <v>2014</v>
      </c>
      <c r="K167" s="5">
        <v>8</v>
      </c>
      <c r="L167" s="9">
        <f t="shared" si="3"/>
        <v>-4</v>
      </c>
      <c r="M167" s="6" t="s">
        <v>90</v>
      </c>
      <c r="N167" s="9" t="s">
        <v>94</v>
      </c>
      <c r="O167" s="6" t="s">
        <v>380</v>
      </c>
      <c r="P167" s="9" t="s">
        <v>42</v>
      </c>
      <c r="Q167" s="5" t="s">
        <v>37</v>
      </c>
      <c r="R167" s="9" t="s">
        <v>41</v>
      </c>
      <c r="S167" s="11">
        <v>2023</v>
      </c>
      <c r="T167" s="6" t="s">
        <v>126</v>
      </c>
      <c r="U167" s="83" t="s">
        <v>3805</v>
      </c>
      <c r="V167" s="4" t="s">
        <v>3297</v>
      </c>
      <c r="W167" s="75">
        <v>160650</v>
      </c>
      <c r="X167" s="9">
        <v>1</v>
      </c>
      <c r="Y167" s="11" t="s">
        <v>33</v>
      </c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53" t="s">
        <v>165</v>
      </c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BC167" s="2"/>
    </row>
    <row r="168" spans="1:57" x14ac:dyDescent="0.2">
      <c r="A168" s="4" t="s">
        <v>2726</v>
      </c>
      <c r="B168" s="4" t="s">
        <v>2690</v>
      </c>
      <c r="C168" s="4" t="s">
        <v>2738</v>
      </c>
      <c r="D168" s="4" t="s">
        <v>2741</v>
      </c>
      <c r="E168" s="4" t="s">
        <v>1808</v>
      </c>
      <c r="F168" s="4" t="s">
        <v>1809</v>
      </c>
      <c r="G168" s="41" t="s">
        <v>1810</v>
      </c>
      <c r="H168" s="59">
        <v>103001090313</v>
      </c>
      <c r="I168" s="59">
        <v>500000002634</v>
      </c>
      <c r="J168" s="5">
        <v>2014</v>
      </c>
      <c r="K168" s="5">
        <v>8</v>
      </c>
      <c r="L168" s="9">
        <f t="shared" si="3"/>
        <v>-4</v>
      </c>
      <c r="M168" s="6" t="s">
        <v>90</v>
      </c>
      <c r="N168" s="9" t="s">
        <v>94</v>
      </c>
      <c r="O168" s="6" t="s">
        <v>380</v>
      </c>
      <c r="P168" s="9" t="s">
        <v>42</v>
      </c>
      <c r="Q168" s="5" t="s">
        <v>37</v>
      </c>
      <c r="R168" s="9" t="s">
        <v>41</v>
      </c>
      <c r="S168" s="11">
        <v>2023</v>
      </c>
      <c r="T168" s="6" t="s">
        <v>126</v>
      </c>
      <c r="U168" s="83" t="s">
        <v>3805</v>
      </c>
      <c r="V168" s="4" t="s">
        <v>3297</v>
      </c>
      <c r="W168" s="75">
        <v>160650</v>
      </c>
      <c r="X168" s="9">
        <v>1</v>
      </c>
      <c r="Y168" s="11" t="s">
        <v>33</v>
      </c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53" t="s">
        <v>165</v>
      </c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BC168" s="2"/>
    </row>
    <row r="169" spans="1:57" x14ac:dyDescent="0.2">
      <c r="A169" s="4" t="s">
        <v>2726</v>
      </c>
      <c r="B169" s="4" t="s">
        <v>2690</v>
      </c>
      <c r="C169" s="4" t="s">
        <v>2738</v>
      </c>
      <c r="D169" s="4" t="s">
        <v>2741</v>
      </c>
      <c r="E169" s="4" t="s">
        <v>1808</v>
      </c>
      <c r="F169" s="4" t="s">
        <v>1809</v>
      </c>
      <c r="G169" s="41" t="s">
        <v>1810</v>
      </c>
      <c r="H169" s="59">
        <v>103001010313</v>
      </c>
      <c r="I169" s="59">
        <v>500000002635</v>
      </c>
      <c r="J169" s="5">
        <v>2014</v>
      </c>
      <c r="K169" s="5">
        <v>8</v>
      </c>
      <c r="L169" s="9">
        <f t="shared" si="3"/>
        <v>-4</v>
      </c>
      <c r="M169" s="6" t="s">
        <v>90</v>
      </c>
      <c r="N169" s="9" t="s">
        <v>94</v>
      </c>
      <c r="O169" s="6" t="s">
        <v>380</v>
      </c>
      <c r="P169" s="9" t="s">
        <v>42</v>
      </c>
      <c r="Q169" s="5" t="s">
        <v>37</v>
      </c>
      <c r="R169" s="9" t="s">
        <v>41</v>
      </c>
      <c r="S169" s="11">
        <v>2023</v>
      </c>
      <c r="T169" s="6" t="s">
        <v>126</v>
      </c>
      <c r="U169" s="83" t="s">
        <v>3805</v>
      </c>
      <c r="V169" s="4" t="s">
        <v>3297</v>
      </c>
      <c r="W169" s="75">
        <v>160650</v>
      </c>
      <c r="X169" s="9">
        <v>1</v>
      </c>
      <c r="Y169" s="11" t="s">
        <v>33</v>
      </c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53" t="s">
        <v>165</v>
      </c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BC169" s="2"/>
    </row>
    <row r="170" spans="1:57" x14ac:dyDescent="0.2">
      <c r="A170" s="4" t="s">
        <v>2726</v>
      </c>
      <c r="B170" s="4" t="s">
        <v>2690</v>
      </c>
      <c r="C170" s="4" t="s">
        <v>2738</v>
      </c>
      <c r="D170" s="4" t="s">
        <v>2741</v>
      </c>
      <c r="E170" s="4" t="s">
        <v>1808</v>
      </c>
      <c r="F170" s="4" t="s">
        <v>1809</v>
      </c>
      <c r="G170" s="41" t="s">
        <v>1810</v>
      </c>
      <c r="H170" s="59">
        <v>103000731212</v>
      </c>
      <c r="I170" s="59">
        <v>500000002622</v>
      </c>
      <c r="J170" s="5">
        <v>2014</v>
      </c>
      <c r="K170" s="5">
        <v>8</v>
      </c>
      <c r="L170" s="9">
        <f t="shared" si="3"/>
        <v>-4</v>
      </c>
      <c r="M170" s="6" t="s">
        <v>90</v>
      </c>
      <c r="N170" s="9" t="s">
        <v>94</v>
      </c>
      <c r="O170" s="6" t="s">
        <v>380</v>
      </c>
      <c r="P170" s="9" t="s">
        <v>42</v>
      </c>
      <c r="Q170" s="5" t="s">
        <v>37</v>
      </c>
      <c r="R170" s="9" t="s">
        <v>41</v>
      </c>
      <c r="S170" s="11">
        <v>2023</v>
      </c>
      <c r="T170" s="6" t="s">
        <v>126</v>
      </c>
      <c r="U170" s="83" t="s">
        <v>3805</v>
      </c>
      <c r="V170" s="4" t="s">
        <v>3297</v>
      </c>
      <c r="W170" s="75">
        <v>160650</v>
      </c>
      <c r="X170" s="9">
        <v>1</v>
      </c>
      <c r="Y170" s="11" t="s">
        <v>33</v>
      </c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53" t="s">
        <v>165</v>
      </c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BC170" s="2"/>
    </row>
    <row r="171" spans="1:57" x14ac:dyDescent="0.2">
      <c r="A171" s="4" t="s">
        <v>2726</v>
      </c>
      <c r="B171" s="4" t="s">
        <v>2690</v>
      </c>
      <c r="C171" s="4" t="s">
        <v>2738</v>
      </c>
      <c r="D171" s="4" t="s">
        <v>2741</v>
      </c>
      <c r="E171" s="4" t="s">
        <v>1808</v>
      </c>
      <c r="F171" s="4" t="s">
        <v>1809</v>
      </c>
      <c r="G171" s="41" t="s">
        <v>1810</v>
      </c>
      <c r="H171" s="59">
        <v>103000520313</v>
      </c>
      <c r="I171" s="59">
        <v>500000002624</v>
      </c>
      <c r="J171" s="5">
        <v>2014</v>
      </c>
      <c r="K171" s="5">
        <v>8</v>
      </c>
      <c r="L171" s="9">
        <f t="shared" si="3"/>
        <v>-4</v>
      </c>
      <c r="M171" s="6" t="s">
        <v>90</v>
      </c>
      <c r="N171" s="9" t="s">
        <v>94</v>
      </c>
      <c r="O171" s="6" t="s">
        <v>380</v>
      </c>
      <c r="P171" s="9" t="s">
        <v>42</v>
      </c>
      <c r="Q171" s="5" t="s">
        <v>37</v>
      </c>
      <c r="R171" s="9" t="s">
        <v>41</v>
      </c>
      <c r="S171" s="11">
        <v>2023</v>
      </c>
      <c r="T171" s="6" t="s">
        <v>126</v>
      </c>
      <c r="U171" s="83" t="s">
        <v>3805</v>
      </c>
      <c r="V171" s="4" t="s">
        <v>3297</v>
      </c>
      <c r="W171" s="75">
        <v>160650</v>
      </c>
      <c r="X171" s="9">
        <v>1</v>
      </c>
      <c r="Y171" s="11" t="s">
        <v>33</v>
      </c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53" t="s">
        <v>165</v>
      </c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BC171" s="2"/>
    </row>
    <row r="172" spans="1:57" x14ac:dyDescent="0.2">
      <c r="A172" s="4" t="s">
        <v>2726</v>
      </c>
      <c r="B172" s="4" t="s">
        <v>2690</v>
      </c>
      <c r="C172" s="4" t="s">
        <v>2738</v>
      </c>
      <c r="D172" s="4" t="s">
        <v>2741</v>
      </c>
      <c r="E172" s="4" t="s">
        <v>1808</v>
      </c>
      <c r="F172" s="4" t="s">
        <v>1809</v>
      </c>
      <c r="G172" s="41" t="s">
        <v>1810</v>
      </c>
      <c r="H172" s="59">
        <v>103001570313</v>
      </c>
      <c r="I172" s="59">
        <v>500000002625</v>
      </c>
      <c r="J172" s="5">
        <v>2014</v>
      </c>
      <c r="K172" s="5">
        <v>8</v>
      </c>
      <c r="L172" s="9">
        <f t="shared" si="3"/>
        <v>-4</v>
      </c>
      <c r="M172" s="6" t="s">
        <v>90</v>
      </c>
      <c r="N172" s="9" t="s">
        <v>94</v>
      </c>
      <c r="O172" s="6" t="s">
        <v>380</v>
      </c>
      <c r="P172" s="9" t="s">
        <v>42</v>
      </c>
      <c r="Q172" s="5" t="s">
        <v>37</v>
      </c>
      <c r="R172" s="9" t="s">
        <v>41</v>
      </c>
      <c r="S172" s="11">
        <v>2023</v>
      </c>
      <c r="T172" s="6" t="s">
        <v>126</v>
      </c>
      <c r="U172" s="83" t="s">
        <v>3805</v>
      </c>
      <c r="V172" s="4" t="s">
        <v>3297</v>
      </c>
      <c r="W172" s="75">
        <v>160650</v>
      </c>
      <c r="X172" s="9">
        <v>1</v>
      </c>
      <c r="Y172" s="11" t="s">
        <v>33</v>
      </c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53" t="s">
        <v>165</v>
      </c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BC172" s="2"/>
    </row>
    <row r="173" spans="1:57" x14ac:dyDescent="0.2">
      <c r="A173" s="4" t="s">
        <v>2701</v>
      </c>
      <c r="B173" s="4" t="s">
        <v>2690</v>
      </c>
      <c r="C173" s="4" t="s">
        <v>2738</v>
      </c>
      <c r="D173" s="4" t="s">
        <v>2741</v>
      </c>
      <c r="E173" s="4" t="s">
        <v>1808</v>
      </c>
      <c r="F173" s="4" t="s">
        <v>1809</v>
      </c>
      <c r="G173" s="41" t="s">
        <v>1810</v>
      </c>
      <c r="H173" s="59">
        <v>103002140313</v>
      </c>
      <c r="I173" s="59">
        <v>500000002627</v>
      </c>
      <c r="J173" s="5">
        <v>2014</v>
      </c>
      <c r="K173" s="5">
        <v>8</v>
      </c>
      <c r="L173" s="9">
        <f t="shared" si="3"/>
        <v>-4</v>
      </c>
      <c r="M173" s="6" t="s">
        <v>90</v>
      </c>
      <c r="N173" s="9" t="s">
        <v>94</v>
      </c>
      <c r="O173" s="6" t="s">
        <v>380</v>
      </c>
      <c r="P173" s="9" t="s">
        <v>42</v>
      </c>
      <c r="Q173" s="5" t="s">
        <v>37</v>
      </c>
      <c r="R173" s="9" t="s">
        <v>41</v>
      </c>
      <c r="S173" s="11">
        <v>2023</v>
      </c>
      <c r="T173" s="6" t="s">
        <v>126</v>
      </c>
      <c r="U173" s="83" t="s">
        <v>3805</v>
      </c>
      <c r="V173" s="4" t="s">
        <v>3297</v>
      </c>
      <c r="W173" s="75">
        <v>160650</v>
      </c>
      <c r="X173" s="9">
        <v>1</v>
      </c>
      <c r="Y173" s="11" t="s">
        <v>33</v>
      </c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53" t="s">
        <v>165</v>
      </c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BC173" s="2"/>
    </row>
    <row r="174" spans="1:57" x14ac:dyDescent="0.2">
      <c r="A174" s="4" t="s">
        <v>2726</v>
      </c>
      <c r="B174" s="4" t="s">
        <v>2690</v>
      </c>
      <c r="C174" s="4" t="s">
        <v>2738</v>
      </c>
      <c r="D174" s="4" t="s">
        <v>2741</v>
      </c>
      <c r="E174" s="4" t="s">
        <v>1808</v>
      </c>
      <c r="F174" s="4" t="s">
        <v>1809</v>
      </c>
      <c r="G174" s="41" t="s">
        <v>1810</v>
      </c>
      <c r="H174" s="59">
        <v>103000390413</v>
      </c>
      <c r="I174" s="59">
        <v>500000002626</v>
      </c>
      <c r="J174" s="5">
        <v>2014</v>
      </c>
      <c r="K174" s="5">
        <v>8</v>
      </c>
      <c r="L174" s="9">
        <f t="shared" si="3"/>
        <v>-4</v>
      </c>
      <c r="M174" s="6" t="s">
        <v>90</v>
      </c>
      <c r="N174" s="9" t="s">
        <v>94</v>
      </c>
      <c r="O174" s="6" t="s">
        <v>380</v>
      </c>
      <c r="P174" s="9" t="s">
        <v>42</v>
      </c>
      <c r="Q174" s="5" t="s">
        <v>37</v>
      </c>
      <c r="R174" s="9" t="s">
        <v>41</v>
      </c>
      <c r="S174" s="11">
        <v>2023</v>
      </c>
      <c r="T174" s="6" t="s">
        <v>126</v>
      </c>
      <c r="U174" s="83" t="s">
        <v>3805</v>
      </c>
      <c r="V174" s="4" t="s">
        <v>3297</v>
      </c>
      <c r="W174" s="75">
        <v>160650</v>
      </c>
      <c r="X174" s="9">
        <v>1</v>
      </c>
      <c r="Y174" s="11" t="s">
        <v>33</v>
      </c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53" t="s">
        <v>165</v>
      </c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BC174" s="2"/>
    </row>
    <row r="175" spans="1:57" x14ac:dyDescent="0.2">
      <c r="A175" s="4" t="s">
        <v>2726</v>
      </c>
      <c r="B175" s="4" t="s">
        <v>2690</v>
      </c>
      <c r="C175" s="4" t="s">
        <v>2738</v>
      </c>
      <c r="D175" s="4" t="s">
        <v>2741</v>
      </c>
      <c r="E175" s="4" t="s">
        <v>1808</v>
      </c>
      <c r="F175" s="4" t="s">
        <v>1809</v>
      </c>
      <c r="G175" s="41" t="s">
        <v>1810</v>
      </c>
      <c r="H175" s="59">
        <v>103001960313</v>
      </c>
      <c r="I175" s="59">
        <v>500000002633</v>
      </c>
      <c r="J175" s="5">
        <v>2014</v>
      </c>
      <c r="K175" s="5">
        <v>8</v>
      </c>
      <c r="L175" s="9">
        <f t="shared" si="3"/>
        <v>-4</v>
      </c>
      <c r="M175" s="6" t="s">
        <v>90</v>
      </c>
      <c r="N175" s="9" t="s">
        <v>94</v>
      </c>
      <c r="O175" s="6" t="s">
        <v>380</v>
      </c>
      <c r="P175" s="9" t="s">
        <v>42</v>
      </c>
      <c r="Q175" s="5" t="s">
        <v>37</v>
      </c>
      <c r="R175" s="9" t="s">
        <v>41</v>
      </c>
      <c r="S175" s="11">
        <v>2023</v>
      </c>
      <c r="T175" s="6" t="s">
        <v>126</v>
      </c>
      <c r="U175" s="83" t="s">
        <v>3805</v>
      </c>
      <c r="V175" s="4" t="s">
        <v>3297</v>
      </c>
      <c r="W175" s="75">
        <v>160650</v>
      </c>
      <c r="X175" s="9">
        <v>1</v>
      </c>
      <c r="Y175" s="11" t="s">
        <v>33</v>
      </c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53" t="s">
        <v>165</v>
      </c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BC175" s="2"/>
    </row>
    <row r="176" spans="1:57" x14ac:dyDescent="0.2">
      <c r="A176" s="4" t="s">
        <v>2721</v>
      </c>
      <c r="B176" s="4" t="s">
        <v>2687</v>
      </c>
      <c r="C176" s="4" t="s">
        <v>2738</v>
      </c>
      <c r="D176" s="4" t="s">
        <v>2741</v>
      </c>
      <c r="E176" s="4" t="s">
        <v>1808</v>
      </c>
      <c r="F176" s="4" t="s">
        <v>1809</v>
      </c>
      <c r="G176" s="41" t="s">
        <v>1810</v>
      </c>
      <c r="H176" s="59">
        <v>103002050313</v>
      </c>
      <c r="I176" s="59">
        <v>500000001491</v>
      </c>
      <c r="J176" s="5">
        <v>2014</v>
      </c>
      <c r="K176" s="5">
        <v>8</v>
      </c>
      <c r="L176" s="9">
        <f t="shared" si="3"/>
        <v>-4</v>
      </c>
      <c r="M176" s="6" t="s">
        <v>90</v>
      </c>
      <c r="N176" s="9" t="s">
        <v>94</v>
      </c>
      <c r="O176" s="6" t="s">
        <v>380</v>
      </c>
      <c r="P176" s="9" t="s">
        <v>42</v>
      </c>
      <c r="Q176" s="5" t="s">
        <v>37</v>
      </c>
      <c r="R176" s="9" t="s">
        <v>41</v>
      </c>
      <c r="S176" s="11">
        <v>2023</v>
      </c>
      <c r="T176" s="6" t="s">
        <v>126</v>
      </c>
      <c r="U176" s="83" t="s">
        <v>3805</v>
      </c>
      <c r="V176" s="4" t="s">
        <v>3297</v>
      </c>
      <c r="W176" s="75">
        <v>160650</v>
      </c>
      <c r="X176" s="9">
        <v>1</v>
      </c>
      <c r="Y176" s="11" t="s">
        <v>33</v>
      </c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53" t="s">
        <v>165</v>
      </c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BC176" s="2"/>
    </row>
    <row r="177" spans="1:57" x14ac:dyDescent="0.2">
      <c r="A177" s="4" t="s">
        <v>2721</v>
      </c>
      <c r="B177" s="4" t="s">
        <v>2687</v>
      </c>
      <c r="C177" s="4" t="s">
        <v>2738</v>
      </c>
      <c r="D177" s="4" t="s">
        <v>2741</v>
      </c>
      <c r="E177" s="4" t="s">
        <v>1808</v>
      </c>
      <c r="F177" s="4" t="s">
        <v>1809</v>
      </c>
      <c r="G177" s="41" t="s">
        <v>1810</v>
      </c>
      <c r="H177" s="59">
        <v>103000650313</v>
      </c>
      <c r="I177" s="59">
        <v>500000001515</v>
      </c>
      <c r="J177" s="5">
        <v>2014</v>
      </c>
      <c r="K177" s="5">
        <v>8</v>
      </c>
      <c r="L177" s="9">
        <f t="shared" si="3"/>
        <v>-4</v>
      </c>
      <c r="M177" s="6" t="s">
        <v>90</v>
      </c>
      <c r="N177" s="9" t="s">
        <v>94</v>
      </c>
      <c r="O177" s="6" t="s">
        <v>380</v>
      </c>
      <c r="P177" s="9" t="s">
        <v>42</v>
      </c>
      <c r="Q177" s="5" t="s">
        <v>37</v>
      </c>
      <c r="R177" s="9" t="s">
        <v>41</v>
      </c>
      <c r="S177" s="11">
        <v>2023</v>
      </c>
      <c r="T177" s="6" t="s">
        <v>126</v>
      </c>
      <c r="U177" s="83" t="s">
        <v>3805</v>
      </c>
      <c r="V177" s="4" t="s">
        <v>3297</v>
      </c>
      <c r="W177" s="75">
        <v>160650</v>
      </c>
      <c r="X177" s="9">
        <v>1</v>
      </c>
      <c r="Y177" s="11" t="s">
        <v>33</v>
      </c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53" t="s">
        <v>165</v>
      </c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BC177" s="2"/>
    </row>
    <row r="178" spans="1:57" x14ac:dyDescent="0.2">
      <c r="A178" s="4" t="s">
        <v>2721</v>
      </c>
      <c r="B178" s="4" t="s">
        <v>2687</v>
      </c>
      <c r="C178" s="4" t="s">
        <v>2738</v>
      </c>
      <c r="D178" s="4" t="s">
        <v>2741</v>
      </c>
      <c r="E178" s="4" t="s">
        <v>1808</v>
      </c>
      <c r="F178" s="4" t="s">
        <v>1809</v>
      </c>
      <c r="G178" s="41" t="s">
        <v>1810</v>
      </c>
      <c r="H178" s="59">
        <v>103002110313</v>
      </c>
      <c r="I178" s="59">
        <v>500000006000</v>
      </c>
      <c r="J178" s="5">
        <v>2014</v>
      </c>
      <c r="K178" s="5">
        <v>8</v>
      </c>
      <c r="L178" s="9">
        <f t="shared" si="3"/>
        <v>-4</v>
      </c>
      <c r="M178" s="6" t="s">
        <v>90</v>
      </c>
      <c r="N178" s="9" t="s">
        <v>94</v>
      </c>
      <c r="O178" s="6" t="s">
        <v>380</v>
      </c>
      <c r="P178" s="9" t="s">
        <v>42</v>
      </c>
      <c r="Q178" s="5" t="s">
        <v>37</v>
      </c>
      <c r="R178" s="9" t="s">
        <v>41</v>
      </c>
      <c r="S178" s="11">
        <v>2023</v>
      </c>
      <c r="T178" s="6" t="s">
        <v>126</v>
      </c>
      <c r="U178" s="83" t="s">
        <v>3805</v>
      </c>
      <c r="V178" s="4" t="s">
        <v>3297</v>
      </c>
      <c r="W178" s="75">
        <v>160650</v>
      </c>
      <c r="X178" s="9">
        <v>1</v>
      </c>
      <c r="Y178" s="11" t="s">
        <v>33</v>
      </c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53" t="s">
        <v>165</v>
      </c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BC178" s="2"/>
    </row>
    <row r="179" spans="1:57" x14ac:dyDescent="0.2">
      <c r="A179" s="4" t="s">
        <v>2720</v>
      </c>
      <c r="B179" s="4" t="s">
        <v>2690</v>
      </c>
      <c r="C179" s="4" t="s">
        <v>2738</v>
      </c>
      <c r="D179" s="4" t="s">
        <v>2741</v>
      </c>
      <c r="E179" s="4" t="s">
        <v>1808</v>
      </c>
      <c r="F179" s="4" t="s">
        <v>1809</v>
      </c>
      <c r="G179" s="41" t="s">
        <v>1810</v>
      </c>
      <c r="H179" s="59">
        <v>103001650313</v>
      </c>
      <c r="I179" s="59">
        <v>500000002766</v>
      </c>
      <c r="J179" s="5">
        <v>2014</v>
      </c>
      <c r="K179" s="5">
        <v>8</v>
      </c>
      <c r="L179" s="9">
        <f t="shared" si="3"/>
        <v>-4</v>
      </c>
      <c r="M179" s="6" t="s">
        <v>90</v>
      </c>
      <c r="N179" s="9" t="s">
        <v>94</v>
      </c>
      <c r="O179" s="6" t="s">
        <v>380</v>
      </c>
      <c r="P179" s="9" t="s">
        <v>42</v>
      </c>
      <c r="Q179" s="5" t="s">
        <v>37</v>
      </c>
      <c r="R179" s="9" t="s">
        <v>41</v>
      </c>
      <c r="S179" s="11">
        <v>2023</v>
      </c>
      <c r="T179" s="6" t="s">
        <v>126</v>
      </c>
      <c r="U179" s="83" t="s">
        <v>3805</v>
      </c>
      <c r="V179" s="4" t="s">
        <v>3297</v>
      </c>
      <c r="W179" s="75">
        <v>160650</v>
      </c>
      <c r="X179" s="9">
        <v>1</v>
      </c>
      <c r="Y179" s="11" t="s">
        <v>33</v>
      </c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53" t="s">
        <v>165</v>
      </c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BC179" s="2"/>
    </row>
    <row r="180" spans="1:57" x14ac:dyDescent="0.2">
      <c r="A180" s="4" t="s">
        <v>2720</v>
      </c>
      <c r="B180" s="4" t="s">
        <v>2690</v>
      </c>
      <c r="C180" s="4" t="s">
        <v>2738</v>
      </c>
      <c r="D180" s="4" t="s">
        <v>2741</v>
      </c>
      <c r="E180" s="4" t="s">
        <v>1808</v>
      </c>
      <c r="F180" s="4" t="s">
        <v>1809</v>
      </c>
      <c r="G180" s="41" t="s">
        <v>1810</v>
      </c>
      <c r="H180" s="59">
        <v>103002210313</v>
      </c>
      <c r="I180" s="59">
        <v>500000001616</v>
      </c>
      <c r="J180" s="5">
        <v>2014</v>
      </c>
      <c r="K180" s="5">
        <v>8</v>
      </c>
      <c r="L180" s="9">
        <f t="shared" si="3"/>
        <v>-4</v>
      </c>
      <c r="M180" s="6" t="s">
        <v>90</v>
      </c>
      <c r="N180" s="9" t="s">
        <v>94</v>
      </c>
      <c r="O180" s="6" t="s">
        <v>380</v>
      </c>
      <c r="P180" s="9" t="s">
        <v>42</v>
      </c>
      <c r="Q180" s="5" t="s">
        <v>37</v>
      </c>
      <c r="R180" s="9" t="s">
        <v>41</v>
      </c>
      <c r="S180" s="11">
        <v>2023</v>
      </c>
      <c r="T180" s="6" t="s">
        <v>126</v>
      </c>
      <c r="U180" s="83" t="s">
        <v>3805</v>
      </c>
      <c r="V180" s="4" t="s">
        <v>3297</v>
      </c>
      <c r="W180" s="75">
        <v>160650</v>
      </c>
      <c r="X180" s="9">
        <v>1</v>
      </c>
      <c r="Y180" s="11" t="s">
        <v>33</v>
      </c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53" t="s">
        <v>165</v>
      </c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BC180" s="2"/>
    </row>
    <row r="181" spans="1:57" x14ac:dyDescent="0.2">
      <c r="A181" s="4" t="s">
        <v>2715</v>
      </c>
      <c r="B181" s="4" t="s">
        <v>2691</v>
      </c>
      <c r="C181" s="4" t="s">
        <v>2738</v>
      </c>
      <c r="D181" s="4" t="s">
        <v>2741</v>
      </c>
      <c r="E181" s="4" t="s">
        <v>1808</v>
      </c>
      <c r="F181" s="4" t="s">
        <v>1809</v>
      </c>
      <c r="G181" s="41" t="s">
        <v>1810</v>
      </c>
      <c r="H181" s="59">
        <v>103001870313</v>
      </c>
      <c r="I181" s="59">
        <v>500000001739</v>
      </c>
      <c r="J181" s="5">
        <v>2014</v>
      </c>
      <c r="K181" s="5">
        <v>8</v>
      </c>
      <c r="L181" s="9">
        <f t="shared" si="3"/>
        <v>-4</v>
      </c>
      <c r="M181" s="6" t="s">
        <v>90</v>
      </c>
      <c r="N181" s="9" t="s">
        <v>94</v>
      </c>
      <c r="O181" s="6" t="s">
        <v>380</v>
      </c>
      <c r="P181" s="9" t="s">
        <v>42</v>
      </c>
      <c r="Q181" s="5" t="s">
        <v>37</v>
      </c>
      <c r="R181" s="9" t="s">
        <v>41</v>
      </c>
      <c r="S181" s="11">
        <v>2023</v>
      </c>
      <c r="T181" s="6" t="s">
        <v>126</v>
      </c>
      <c r="U181" s="83" t="s">
        <v>3805</v>
      </c>
      <c r="V181" s="4" t="s">
        <v>3297</v>
      </c>
      <c r="W181" s="75">
        <v>160650</v>
      </c>
      <c r="X181" s="9">
        <v>1</v>
      </c>
      <c r="Y181" s="11" t="s">
        <v>33</v>
      </c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53" t="s">
        <v>165</v>
      </c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BC181" s="2"/>
    </row>
    <row r="182" spans="1:57" x14ac:dyDescent="0.2">
      <c r="A182" s="4" t="s">
        <v>2715</v>
      </c>
      <c r="B182" s="4" t="s">
        <v>2691</v>
      </c>
      <c r="C182" s="4" t="s">
        <v>2738</v>
      </c>
      <c r="D182" s="4" t="s">
        <v>2741</v>
      </c>
      <c r="E182" s="4" t="s">
        <v>1808</v>
      </c>
      <c r="F182" s="4" t="s">
        <v>1809</v>
      </c>
      <c r="G182" s="41" t="s">
        <v>1810</v>
      </c>
      <c r="H182" s="59">
        <v>103000640313</v>
      </c>
      <c r="I182" s="59">
        <v>500000001738</v>
      </c>
      <c r="J182" s="5">
        <v>2014</v>
      </c>
      <c r="K182" s="5">
        <v>8</v>
      </c>
      <c r="L182" s="9">
        <f t="shared" si="3"/>
        <v>-4</v>
      </c>
      <c r="M182" s="6" t="s">
        <v>90</v>
      </c>
      <c r="N182" s="9" t="s">
        <v>94</v>
      </c>
      <c r="O182" s="6" t="s">
        <v>380</v>
      </c>
      <c r="P182" s="9" t="s">
        <v>42</v>
      </c>
      <c r="Q182" s="5" t="s">
        <v>37</v>
      </c>
      <c r="R182" s="9" t="s">
        <v>41</v>
      </c>
      <c r="S182" s="11">
        <v>2023</v>
      </c>
      <c r="T182" s="6" t="s">
        <v>126</v>
      </c>
      <c r="U182" s="83" t="s">
        <v>3805</v>
      </c>
      <c r="V182" s="4" t="s">
        <v>3297</v>
      </c>
      <c r="W182" s="75">
        <v>160650</v>
      </c>
      <c r="X182" s="9">
        <v>1</v>
      </c>
      <c r="Y182" s="11" t="s">
        <v>33</v>
      </c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53" t="s">
        <v>165</v>
      </c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BC182" s="2"/>
    </row>
    <row r="183" spans="1:57" x14ac:dyDescent="0.2">
      <c r="A183" s="4" t="s">
        <v>2715</v>
      </c>
      <c r="B183" s="4" t="s">
        <v>2691</v>
      </c>
      <c r="C183" s="4" t="s">
        <v>2738</v>
      </c>
      <c r="D183" s="4" t="s">
        <v>2741</v>
      </c>
      <c r="E183" s="4" t="s">
        <v>1808</v>
      </c>
      <c r="F183" s="4" t="s">
        <v>1809</v>
      </c>
      <c r="G183" s="41" t="s">
        <v>1810</v>
      </c>
      <c r="H183" s="59" t="s">
        <v>1813</v>
      </c>
      <c r="I183" s="59">
        <v>500000003771</v>
      </c>
      <c r="J183" s="5">
        <v>2014</v>
      </c>
      <c r="K183" s="5">
        <v>8</v>
      </c>
      <c r="L183" s="9">
        <f t="shared" si="3"/>
        <v>-4</v>
      </c>
      <c r="M183" s="6" t="s">
        <v>90</v>
      </c>
      <c r="N183" s="9" t="s">
        <v>94</v>
      </c>
      <c r="O183" s="6" t="s">
        <v>380</v>
      </c>
      <c r="P183" s="9" t="s">
        <v>42</v>
      </c>
      <c r="Q183" s="5" t="s">
        <v>37</v>
      </c>
      <c r="R183" s="9" t="s">
        <v>41</v>
      </c>
      <c r="S183" s="11">
        <v>2023</v>
      </c>
      <c r="T183" s="6" t="s">
        <v>126</v>
      </c>
      <c r="U183" s="83" t="s">
        <v>3805</v>
      </c>
      <c r="V183" s="4" t="s">
        <v>3297</v>
      </c>
      <c r="W183" s="75">
        <v>160650</v>
      </c>
      <c r="X183" s="9">
        <v>1</v>
      </c>
      <c r="Y183" s="11" t="s">
        <v>33</v>
      </c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53" t="s">
        <v>165</v>
      </c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BC183" s="2"/>
    </row>
    <row r="184" spans="1:57" x14ac:dyDescent="0.2">
      <c r="A184" s="4" t="s">
        <v>2701</v>
      </c>
      <c r="B184" s="4" t="s">
        <v>2689</v>
      </c>
      <c r="C184" s="4" t="s">
        <v>2738</v>
      </c>
      <c r="D184" s="4" t="s">
        <v>2741</v>
      </c>
      <c r="E184" s="4" t="s">
        <v>1808</v>
      </c>
      <c r="F184" s="4" t="s">
        <v>1809</v>
      </c>
      <c r="G184" s="41" t="s">
        <v>1810</v>
      </c>
      <c r="H184" s="59">
        <v>103001050313</v>
      </c>
      <c r="I184" s="59">
        <v>500000003193</v>
      </c>
      <c r="J184" s="5">
        <v>2014</v>
      </c>
      <c r="K184" s="5">
        <v>8</v>
      </c>
      <c r="L184" s="9">
        <f t="shared" si="3"/>
        <v>-4</v>
      </c>
      <c r="M184" s="6" t="s">
        <v>90</v>
      </c>
      <c r="N184" s="9" t="s">
        <v>94</v>
      </c>
      <c r="O184" s="6" t="s">
        <v>380</v>
      </c>
      <c r="P184" s="9" t="s">
        <v>42</v>
      </c>
      <c r="Q184" s="5" t="s">
        <v>37</v>
      </c>
      <c r="R184" s="9" t="s">
        <v>41</v>
      </c>
      <c r="S184" s="11">
        <v>2023</v>
      </c>
      <c r="T184" s="6" t="s">
        <v>126</v>
      </c>
      <c r="U184" s="83" t="s">
        <v>3805</v>
      </c>
      <c r="V184" s="4" t="s">
        <v>3297</v>
      </c>
      <c r="W184" s="75">
        <v>160650</v>
      </c>
      <c r="X184" s="9">
        <v>1</v>
      </c>
      <c r="Y184" s="11" t="s">
        <v>33</v>
      </c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53" t="s">
        <v>165</v>
      </c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BC184" s="2"/>
    </row>
    <row r="185" spans="1:57" x14ac:dyDescent="0.2">
      <c r="A185" s="4" t="s">
        <v>2701</v>
      </c>
      <c r="B185" s="4" t="s">
        <v>2689</v>
      </c>
      <c r="C185" s="4" t="s">
        <v>2738</v>
      </c>
      <c r="D185" s="4" t="s">
        <v>2741</v>
      </c>
      <c r="E185" s="4" t="s">
        <v>1808</v>
      </c>
      <c r="F185" s="4" t="s">
        <v>1809</v>
      </c>
      <c r="G185" s="41" t="s">
        <v>1810</v>
      </c>
      <c r="H185" s="59">
        <v>103000580313</v>
      </c>
      <c r="I185" s="59">
        <v>500000003334</v>
      </c>
      <c r="J185" s="5">
        <v>2014</v>
      </c>
      <c r="K185" s="5">
        <v>8</v>
      </c>
      <c r="L185" s="9">
        <f t="shared" si="3"/>
        <v>-4</v>
      </c>
      <c r="M185" s="6" t="s">
        <v>90</v>
      </c>
      <c r="N185" s="9" t="s">
        <v>94</v>
      </c>
      <c r="O185" s="6" t="s">
        <v>380</v>
      </c>
      <c r="P185" s="9" t="s">
        <v>42</v>
      </c>
      <c r="Q185" s="5" t="s">
        <v>37</v>
      </c>
      <c r="R185" s="9" t="s">
        <v>41</v>
      </c>
      <c r="S185" s="11">
        <v>2023</v>
      </c>
      <c r="T185" s="6" t="s">
        <v>126</v>
      </c>
      <c r="U185" s="83" t="s">
        <v>3805</v>
      </c>
      <c r="V185" s="4" t="s">
        <v>3297</v>
      </c>
      <c r="W185" s="75">
        <v>160650</v>
      </c>
      <c r="X185" s="9">
        <v>1</v>
      </c>
      <c r="Y185" s="11" t="s">
        <v>33</v>
      </c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53" t="s">
        <v>165</v>
      </c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BC185" s="2"/>
    </row>
    <row r="186" spans="1:57" x14ac:dyDescent="0.2">
      <c r="A186" s="4" t="s">
        <v>2701</v>
      </c>
      <c r="B186" s="4" t="s">
        <v>2689</v>
      </c>
      <c r="C186" s="4" t="s">
        <v>2738</v>
      </c>
      <c r="D186" s="4" t="s">
        <v>2741</v>
      </c>
      <c r="E186" s="4" t="s">
        <v>1808</v>
      </c>
      <c r="F186" s="4" t="s">
        <v>1809</v>
      </c>
      <c r="G186" s="41" t="s">
        <v>1810</v>
      </c>
      <c r="H186" s="59">
        <v>103001680313</v>
      </c>
      <c r="I186" s="59">
        <v>500000003348</v>
      </c>
      <c r="J186" s="5">
        <v>2014</v>
      </c>
      <c r="K186" s="5">
        <v>8</v>
      </c>
      <c r="L186" s="9">
        <f t="shared" si="3"/>
        <v>-4</v>
      </c>
      <c r="M186" s="6" t="s">
        <v>90</v>
      </c>
      <c r="N186" s="9" t="s">
        <v>94</v>
      </c>
      <c r="O186" s="6" t="s">
        <v>380</v>
      </c>
      <c r="P186" s="9" t="s">
        <v>42</v>
      </c>
      <c r="Q186" s="5" t="s">
        <v>37</v>
      </c>
      <c r="R186" s="9" t="s">
        <v>41</v>
      </c>
      <c r="S186" s="11">
        <v>2023</v>
      </c>
      <c r="T186" s="6" t="s">
        <v>126</v>
      </c>
      <c r="U186" s="83" t="s">
        <v>3805</v>
      </c>
      <c r="V186" s="4" t="s">
        <v>3297</v>
      </c>
      <c r="W186" s="75">
        <v>160650</v>
      </c>
      <c r="X186" s="9">
        <v>1</v>
      </c>
      <c r="Y186" s="11" t="s">
        <v>33</v>
      </c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53" t="s">
        <v>165</v>
      </c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BC186" s="2"/>
    </row>
    <row r="187" spans="1:57" x14ac:dyDescent="0.2">
      <c r="A187" s="4" t="s">
        <v>2701</v>
      </c>
      <c r="B187" s="4" t="s">
        <v>2689</v>
      </c>
      <c r="C187" s="4" t="s">
        <v>2738</v>
      </c>
      <c r="D187" s="4" t="s">
        <v>2741</v>
      </c>
      <c r="E187" s="4" t="s">
        <v>1808</v>
      </c>
      <c r="F187" s="4" t="s">
        <v>1809</v>
      </c>
      <c r="G187" s="41" t="s">
        <v>1810</v>
      </c>
      <c r="H187" s="59">
        <v>103000890313</v>
      </c>
      <c r="I187" s="59">
        <v>500000003402</v>
      </c>
      <c r="J187" s="5">
        <v>2014</v>
      </c>
      <c r="K187" s="5">
        <v>8</v>
      </c>
      <c r="L187" s="9">
        <f t="shared" si="3"/>
        <v>-4</v>
      </c>
      <c r="M187" s="6" t="s">
        <v>90</v>
      </c>
      <c r="N187" s="9" t="s">
        <v>94</v>
      </c>
      <c r="O187" s="6" t="s">
        <v>380</v>
      </c>
      <c r="P187" s="9" t="s">
        <v>42</v>
      </c>
      <c r="Q187" s="5" t="s">
        <v>37</v>
      </c>
      <c r="R187" s="9" t="s">
        <v>41</v>
      </c>
      <c r="S187" s="11">
        <v>2023</v>
      </c>
      <c r="T187" s="6" t="s">
        <v>126</v>
      </c>
      <c r="U187" s="83" t="s">
        <v>3805</v>
      </c>
      <c r="V187" s="4" t="s">
        <v>3297</v>
      </c>
      <c r="W187" s="75">
        <v>160650</v>
      </c>
      <c r="X187" s="9">
        <v>1</v>
      </c>
      <c r="Y187" s="11" t="s">
        <v>33</v>
      </c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53" t="s">
        <v>165</v>
      </c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BC187" s="2"/>
    </row>
    <row r="188" spans="1:57" x14ac:dyDescent="0.2">
      <c r="A188" s="4" t="s">
        <v>2701</v>
      </c>
      <c r="B188" s="4" t="s">
        <v>2689</v>
      </c>
      <c r="C188" s="4" t="s">
        <v>2738</v>
      </c>
      <c r="D188" s="4" t="s">
        <v>2741</v>
      </c>
      <c r="E188" s="4" t="s">
        <v>1808</v>
      </c>
      <c r="F188" s="4" t="s">
        <v>1809</v>
      </c>
      <c r="G188" s="41" t="s">
        <v>1810</v>
      </c>
      <c r="H188" s="59">
        <v>103002040313</v>
      </c>
      <c r="I188" s="59">
        <v>500000003422</v>
      </c>
      <c r="J188" s="5">
        <v>2014</v>
      </c>
      <c r="K188" s="5">
        <v>8</v>
      </c>
      <c r="L188" s="9">
        <f t="shared" si="3"/>
        <v>-4</v>
      </c>
      <c r="M188" s="6" t="s">
        <v>90</v>
      </c>
      <c r="N188" s="9" t="s">
        <v>94</v>
      </c>
      <c r="O188" s="6" t="s">
        <v>380</v>
      </c>
      <c r="P188" s="9" t="s">
        <v>42</v>
      </c>
      <c r="Q188" s="5" t="s">
        <v>37</v>
      </c>
      <c r="R188" s="9" t="s">
        <v>41</v>
      </c>
      <c r="S188" s="11">
        <v>2023</v>
      </c>
      <c r="T188" s="6" t="s">
        <v>126</v>
      </c>
      <c r="U188" s="83" t="s">
        <v>3805</v>
      </c>
      <c r="V188" s="4" t="s">
        <v>3297</v>
      </c>
      <c r="W188" s="75">
        <v>160650</v>
      </c>
      <c r="X188" s="9">
        <v>1</v>
      </c>
      <c r="Y188" s="11" t="s">
        <v>33</v>
      </c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53" t="s">
        <v>165</v>
      </c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BC188" s="2"/>
    </row>
    <row r="189" spans="1:57" x14ac:dyDescent="0.2">
      <c r="A189" s="4" t="s">
        <v>2701</v>
      </c>
      <c r="B189" s="4" t="s">
        <v>2689</v>
      </c>
      <c r="C189" s="4" t="s">
        <v>2738</v>
      </c>
      <c r="D189" s="4" t="s">
        <v>2741</v>
      </c>
      <c r="E189" s="4" t="s">
        <v>1808</v>
      </c>
      <c r="F189" s="4" t="s">
        <v>1809</v>
      </c>
      <c r="G189" s="41" t="s">
        <v>1810</v>
      </c>
      <c r="H189" s="59">
        <v>103001300313</v>
      </c>
      <c r="I189" s="59">
        <v>500000003428</v>
      </c>
      <c r="J189" s="5">
        <v>2014</v>
      </c>
      <c r="K189" s="5">
        <v>8</v>
      </c>
      <c r="L189" s="9">
        <f t="shared" si="3"/>
        <v>-4</v>
      </c>
      <c r="M189" s="6" t="s">
        <v>90</v>
      </c>
      <c r="N189" s="9" t="s">
        <v>94</v>
      </c>
      <c r="O189" s="6" t="s">
        <v>380</v>
      </c>
      <c r="P189" s="9" t="s">
        <v>42</v>
      </c>
      <c r="Q189" s="5" t="s">
        <v>37</v>
      </c>
      <c r="R189" s="9" t="s">
        <v>41</v>
      </c>
      <c r="S189" s="11">
        <v>2023</v>
      </c>
      <c r="T189" s="6" t="s">
        <v>126</v>
      </c>
      <c r="U189" s="83" t="s">
        <v>3805</v>
      </c>
      <c r="V189" s="4" t="s">
        <v>3297</v>
      </c>
      <c r="W189" s="75">
        <v>160650</v>
      </c>
      <c r="X189" s="9">
        <v>1</v>
      </c>
      <c r="Y189" s="11" t="s">
        <v>33</v>
      </c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53" t="s">
        <v>165</v>
      </c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BC189" s="2"/>
    </row>
    <row r="190" spans="1:57" x14ac:dyDescent="0.2">
      <c r="A190" s="4" t="s">
        <v>2701</v>
      </c>
      <c r="B190" s="4" t="s">
        <v>2689</v>
      </c>
      <c r="C190" s="4" t="s">
        <v>2738</v>
      </c>
      <c r="D190" s="4" t="s">
        <v>2741</v>
      </c>
      <c r="E190" s="4" t="s">
        <v>1808</v>
      </c>
      <c r="F190" s="4" t="s">
        <v>1809</v>
      </c>
      <c r="G190" s="41" t="s">
        <v>1810</v>
      </c>
      <c r="H190" s="59">
        <v>103001190313</v>
      </c>
      <c r="I190" s="59">
        <v>500000000057</v>
      </c>
      <c r="J190" s="5">
        <v>2014</v>
      </c>
      <c r="K190" s="5">
        <v>8</v>
      </c>
      <c r="L190" s="9">
        <f t="shared" si="3"/>
        <v>-4</v>
      </c>
      <c r="M190" s="6" t="s">
        <v>90</v>
      </c>
      <c r="N190" s="9" t="s">
        <v>94</v>
      </c>
      <c r="O190" s="6" t="s">
        <v>380</v>
      </c>
      <c r="P190" s="9" t="s">
        <v>42</v>
      </c>
      <c r="Q190" s="5" t="s">
        <v>37</v>
      </c>
      <c r="R190" s="9" t="s">
        <v>41</v>
      </c>
      <c r="S190" s="11">
        <v>2023</v>
      </c>
      <c r="T190" s="6" t="s">
        <v>126</v>
      </c>
      <c r="U190" s="83" t="s">
        <v>3805</v>
      </c>
      <c r="V190" s="4" t="s">
        <v>3297</v>
      </c>
      <c r="W190" s="75">
        <v>160650</v>
      </c>
      <c r="X190" s="9">
        <v>1</v>
      </c>
      <c r="Y190" s="11" t="s">
        <v>33</v>
      </c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53" t="s">
        <v>165</v>
      </c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BC190" s="2"/>
    </row>
    <row r="191" spans="1:57" s="58" customFormat="1" ht="12" customHeight="1" x14ac:dyDescent="0.2">
      <c r="A191" s="4" t="s">
        <v>2701</v>
      </c>
      <c r="B191" s="4" t="s">
        <v>2689</v>
      </c>
      <c r="C191" s="4" t="s">
        <v>2738</v>
      </c>
      <c r="D191" s="4" t="s">
        <v>2741</v>
      </c>
      <c r="E191" s="4" t="s">
        <v>1808</v>
      </c>
      <c r="F191" s="4" t="s">
        <v>1809</v>
      </c>
      <c r="G191" s="41" t="s">
        <v>1810</v>
      </c>
      <c r="H191" s="59">
        <v>103001480313</v>
      </c>
      <c r="I191" s="59">
        <v>500000009793</v>
      </c>
      <c r="J191" s="5">
        <v>2014</v>
      </c>
      <c r="K191" s="5">
        <v>8</v>
      </c>
      <c r="L191" s="9">
        <f t="shared" si="3"/>
        <v>-4</v>
      </c>
      <c r="M191" s="6" t="s">
        <v>90</v>
      </c>
      <c r="N191" s="9" t="s">
        <v>94</v>
      </c>
      <c r="O191" s="6" t="s">
        <v>380</v>
      </c>
      <c r="P191" s="9" t="s">
        <v>42</v>
      </c>
      <c r="Q191" s="5" t="s">
        <v>37</v>
      </c>
      <c r="R191" s="9" t="s">
        <v>41</v>
      </c>
      <c r="S191" s="11">
        <v>2023</v>
      </c>
      <c r="T191" s="6" t="s">
        <v>126</v>
      </c>
      <c r="U191" s="83" t="s">
        <v>3805</v>
      </c>
      <c r="V191" s="4" t="s">
        <v>3297</v>
      </c>
      <c r="W191" s="75">
        <v>160650</v>
      </c>
      <c r="X191" s="9">
        <v>1</v>
      </c>
      <c r="Y191" s="11" t="s">
        <v>33</v>
      </c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53" t="s">
        <v>165</v>
      </c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0"/>
      <c r="AX191" s="10"/>
      <c r="AY191" s="10"/>
      <c r="AZ191" s="10"/>
      <c r="BA191" s="10"/>
      <c r="BB191" s="10"/>
      <c r="BC191" s="2"/>
      <c r="BD191" s="2"/>
      <c r="BE191" s="2"/>
    </row>
    <row r="192" spans="1:57" x14ac:dyDescent="0.2">
      <c r="A192" s="4" t="s">
        <v>2701</v>
      </c>
      <c r="B192" s="4" t="s">
        <v>2689</v>
      </c>
      <c r="C192" s="4" t="s">
        <v>2738</v>
      </c>
      <c r="D192" s="4" t="s">
        <v>2741</v>
      </c>
      <c r="E192" s="4" t="s">
        <v>1808</v>
      </c>
      <c r="F192" s="4" t="s">
        <v>1809</v>
      </c>
      <c r="G192" s="41" t="s">
        <v>1810</v>
      </c>
      <c r="H192" s="59">
        <v>103000700313</v>
      </c>
      <c r="I192" s="59">
        <v>500000003218</v>
      </c>
      <c r="J192" s="5">
        <v>2014</v>
      </c>
      <c r="K192" s="5">
        <v>8</v>
      </c>
      <c r="L192" s="9">
        <f t="shared" si="3"/>
        <v>-4</v>
      </c>
      <c r="M192" s="6" t="s">
        <v>90</v>
      </c>
      <c r="N192" s="9" t="s">
        <v>94</v>
      </c>
      <c r="O192" s="6" t="s">
        <v>380</v>
      </c>
      <c r="P192" s="9" t="s">
        <v>42</v>
      </c>
      <c r="Q192" s="5" t="s">
        <v>37</v>
      </c>
      <c r="R192" s="9" t="s">
        <v>41</v>
      </c>
      <c r="S192" s="11">
        <v>2023</v>
      </c>
      <c r="T192" s="6" t="s">
        <v>126</v>
      </c>
      <c r="U192" s="83" t="s">
        <v>3805</v>
      </c>
      <c r="V192" s="4" t="s">
        <v>3297</v>
      </c>
      <c r="W192" s="75">
        <v>160650</v>
      </c>
      <c r="X192" s="9">
        <v>1</v>
      </c>
      <c r="Y192" s="11" t="s">
        <v>33</v>
      </c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53" t="s">
        <v>165</v>
      </c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BC192" s="2"/>
    </row>
    <row r="193" spans="1:55" x14ac:dyDescent="0.2">
      <c r="A193" s="4" t="s">
        <v>2701</v>
      </c>
      <c r="B193" s="4" t="s">
        <v>2689</v>
      </c>
      <c r="C193" s="4" t="s">
        <v>2738</v>
      </c>
      <c r="D193" s="4" t="s">
        <v>2741</v>
      </c>
      <c r="E193" s="4" t="s">
        <v>1808</v>
      </c>
      <c r="F193" s="4" t="s">
        <v>1809</v>
      </c>
      <c r="G193" s="41" t="s">
        <v>1810</v>
      </c>
      <c r="H193" s="59">
        <v>103001470313</v>
      </c>
      <c r="I193" s="59">
        <v>500000003314</v>
      </c>
      <c r="J193" s="5">
        <v>2014</v>
      </c>
      <c r="K193" s="5">
        <v>8</v>
      </c>
      <c r="L193" s="9">
        <f t="shared" ref="L193:L254" si="4">IF(AND(J193=0,K193=0),"",K193-($B$9-J193))</f>
        <v>-4</v>
      </c>
      <c r="M193" s="6" t="s">
        <v>90</v>
      </c>
      <c r="N193" s="9" t="s">
        <v>94</v>
      </c>
      <c r="O193" s="6" t="s">
        <v>380</v>
      </c>
      <c r="P193" s="9" t="s">
        <v>42</v>
      </c>
      <c r="Q193" s="5" t="s">
        <v>37</v>
      </c>
      <c r="R193" s="9" t="s">
        <v>41</v>
      </c>
      <c r="S193" s="11">
        <v>2023</v>
      </c>
      <c r="T193" s="6" t="s">
        <v>126</v>
      </c>
      <c r="U193" s="83" t="s">
        <v>3805</v>
      </c>
      <c r="V193" s="4" t="s">
        <v>3297</v>
      </c>
      <c r="W193" s="75">
        <v>160650</v>
      </c>
      <c r="X193" s="9">
        <v>1</v>
      </c>
      <c r="Y193" s="11" t="s">
        <v>33</v>
      </c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53" t="s">
        <v>165</v>
      </c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BC193" s="2"/>
    </row>
    <row r="194" spans="1:55" x14ac:dyDescent="0.2">
      <c r="A194" s="4" t="s">
        <v>2701</v>
      </c>
      <c r="B194" s="4" t="s">
        <v>2689</v>
      </c>
      <c r="C194" s="4" t="s">
        <v>2738</v>
      </c>
      <c r="D194" s="4" t="s">
        <v>2741</v>
      </c>
      <c r="E194" s="4" t="s">
        <v>1808</v>
      </c>
      <c r="F194" s="4" t="s">
        <v>1809</v>
      </c>
      <c r="G194" s="41" t="s">
        <v>1810</v>
      </c>
      <c r="H194" s="59">
        <v>103001270313</v>
      </c>
      <c r="I194" s="59">
        <v>500000003280</v>
      </c>
      <c r="J194" s="5">
        <v>2014</v>
      </c>
      <c r="K194" s="5">
        <v>8</v>
      </c>
      <c r="L194" s="9">
        <f t="shared" si="4"/>
        <v>-4</v>
      </c>
      <c r="M194" s="6" t="s">
        <v>90</v>
      </c>
      <c r="N194" s="9" t="s">
        <v>94</v>
      </c>
      <c r="O194" s="6" t="s">
        <v>380</v>
      </c>
      <c r="P194" s="9" t="s">
        <v>42</v>
      </c>
      <c r="Q194" s="5" t="s">
        <v>37</v>
      </c>
      <c r="R194" s="9" t="s">
        <v>41</v>
      </c>
      <c r="S194" s="11">
        <v>2023</v>
      </c>
      <c r="T194" s="6" t="s">
        <v>126</v>
      </c>
      <c r="U194" s="83" t="s">
        <v>3805</v>
      </c>
      <c r="V194" s="4" t="s">
        <v>3297</v>
      </c>
      <c r="W194" s="75">
        <v>160650</v>
      </c>
      <c r="X194" s="9">
        <v>1</v>
      </c>
      <c r="Y194" s="11" t="s">
        <v>33</v>
      </c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53" t="s">
        <v>165</v>
      </c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BC194" s="2"/>
    </row>
    <row r="195" spans="1:55" x14ac:dyDescent="0.2">
      <c r="A195" s="4" t="s">
        <v>2701</v>
      </c>
      <c r="B195" s="4" t="s">
        <v>2689</v>
      </c>
      <c r="C195" s="4" t="s">
        <v>2738</v>
      </c>
      <c r="D195" s="4" t="s">
        <v>2741</v>
      </c>
      <c r="E195" s="4" t="s">
        <v>1808</v>
      </c>
      <c r="F195" s="4" t="s">
        <v>1809</v>
      </c>
      <c r="G195" s="41" t="s">
        <v>1810</v>
      </c>
      <c r="H195" s="59">
        <v>103001020313</v>
      </c>
      <c r="I195" s="59">
        <v>500000003202</v>
      </c>
      <c r="J195" s="5">
        <v>2014</v>
      </c>
      <c r="K195" s="5">
        <v>8</v>
      </c>
      <c r="L195" s="9">
        <f t="shared" si="4"/>
        <v>-4</v>
      </c>
      <c r="M195" s="6" t="s">
        <v>90</v>
      </c>
      <c r="N195" s="9" t="s">
        <v>94</v>
      </c>
      <c r="O195" s="6" t="s">
        <v>380</v>
      </c>
      <c r="P195" s="9" t="s">
        <v>42</v>
      </c>
      <c r="Q195" s="5" t="s">
        <v>37</v>
      </c>
      <c r="R195" s="9" t="s">
        <v>41</v>
      </c>
      <c r="S195" s="11">
        <v>2023</v>
      </c>
      <c r="T195" s="6" t="s">
        <v>126</v>
      </c>
      <c r="U195" s="83" t="s">
        <v>3805</v>
      </c>
      <c r="V195" s="4" t="s">
        <v>3297</v>
      </c>
      <c r="W195" s="75">
        <v>160650</v>
      </c>
      <c r="X195" s="9">
        <v>1</v>
      </c>
      <c r="Y195" s="11" t="s">
        <v>33</v>
      </c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53" t="s">
        <v>165</v>
      </c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BC195" s="2"/>
    </row>
    <row r="196" spans="1:55" x14ac:dyDescent="0.2">
      <c r="A196" s="4" t="s">
        <v>2701</v>
      </c>
      <c r="B196" s="4" t="s">
        <v>2689</v>
      </c>
      <c r="C196" s="4" t="s">
        <v>2738</v>
      </c>
      <c r="D196" s="4" t="s">
        <v>2741</v>
      </c>
      <c r="E196" s="4" t="s">
        <v>1808</v>
      </c>
      <c r="F196" s="4" t="s">
        <v>1809</v>
      </c>
      <c r="G196" s="41" t="s">
        <v>1810</v>
      </c>
      <c r="H196" s="59">
        <v>103001510313</v>
      </c>
      <c r="I196" s="59">
        <v>500000009795</v>
      </c>
      <c r="J196" s="5">
        <v>2014</v>
      </c>
      <c r="K196" s="5">
        <v>8</v>
      </c>
      <c r="L196" s="9">
        <f t="shared" si="4"/>
        <v>-4</v>
      </c>
      <c r="M196" s="6" t="s">
        <v>90</v>
      </c>
      <c r="N196" s="9" t="s">
        <v>94</v>
      </c>
      <c r="O196" s="6" t="s">
        <v>380</v>
      </c>
      <c r="P196" s="9" t="s">
        <v>42</v>
      </c>
      <c r="Q196" s="5" t="s">
        <v>37</v>
      </c>
      <c r="R196" s="9" t="s">
        <v>41</v>
      </c>
      <c r="S196" s="11">
        <v>2023</v>
      </c>
      <c r="T196" s="6" t="s">
        <v>126</v>
      </c>
      <c r="U196" s="83" t="s">
        <v>3805</v>
      </c>
      <c r="V196" s="4" t="s">
        <v>3297</v>
      </c>
      <c r="W196" s="75">
        <v>160650</v>
      </c>
      <c r="X196" s="9">
        <v>1</v>
      </c>
      <c r="Y196" s="11" t="s">
        <v>33</v>
      </c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53" t="s">
        <v>165</v>
      </c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BC196" s="2"/>
    </row>
    <row r="197" spans="1:55" x14ac:dyDescent="0.2">
      <c r="A197" s="4" t="s">
        <v>2701</v>
      </c>
      <c r="B197" s="4" t="s">
        <v>2689</v>
      </c>
      <c r="C197" s="4" t="s">
        <v>2738</v>
      </c>
      <c r="D197" s="4" t="s">
        <v>2741</v>
      </c>
      <c r="E197" s="4" t="s">
        <v>1808</v>
      </c>
      <c r="F197" s="4" t="s">
        <v>1809</v>
      </c>
      <c r="G197" s="41" t="s">
        <v>1810</v>
      </c>
      <c r="H197" s="59">
        <v>103000940313</v>
      </c>
      <c r="I197" s="59">
        <v>500000003871</v>
      </c>
      <c r="J197" s="5">
        <v>2014</v>
      </c>
      <c r="K197" s="5">
        <v>8</v>
      </c>
      <c r="L197" s="9">
        <f t="shared" si="4"/>
        <v>-4</v>
      </c>
      <c r="M197" s="6" t="s">
        <v>90</v>
      </c>
      <c r="N197" s="9" t="s">
        <v>94</v>
      </c>
      <c r="O197" s="6" t="s">
        <v>380</v>
      </c>
      <c r="P197" s="9" t="s">
        <v>42</v>
      </c>
      <c r="Q197" s="5" t="s">
        <v>37</v>
      </c>
      <c r="R197" s="9" t="s">
        <v>41</v>
      </c>
      <c r="S197" s="11">
        <v>2023</v>
      </c>
      <c r="T197" s="6" t="s">
        <v>126</v>
      </c>
      <c r="U197" s="83" t="s">
        <v>3805</v>
      </c>
      <c r="V197" s="4" t="s">
        <v>3297</v>
      </c>
      <c r="W197" s="75">
        <v>160650</v>
      </c>
      <c r="X197" s="9">
        <v>1</v>
      </c>
      <c r="Y197" s="11" t="s">
        <v>33</v>
      </c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53" t="s">
        <v>165</v>
      </c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BC197" s="2"/>
    </row>
    <row r="198" spans="1:55" x14ac:dyDescent="0.2">
      <c r="A198" s="4" t="s">
        <v>2701</v>
      </c>
      <c r="B198" s="4" t="s">
        <v>2689</v>
      </c>
      <c r="C198" s="4" t="s">
        <v>2738</v>
      </c>
      <c r="D198" s="4" t="s">
        <v>2741</v>
      </c>
      <c r="E198" s="4" t="s">
        <v>1808</v>
      </c>
      <c r="F198" s="4" t="s">
        <v>1809</v>
      </c>
      <c r="G198" s="41" t="s">
        <v>1810</v>
      </c>
      <c r="H198" s="59">
        <v>103001500313</v>
      </c>
      <c r="I198" s="59">
        <v>500000003925</v>
      </c>
      <c r="J198" s="5">
        <v>2014</v>
      </c>
      <c r="K198" s="5">
        <v>8</v>
      </c>
      <c r="L198" s="9">
        <f t="shared" si="4"/>
        <v>-4</v>
      </c>
      <c r="M198" s="6" t="s">
        <v>90</v>
      </c>
      <c r="N198" s="9" t="s">
        <v>94</v>
      </c>
      <c r="O198" s="6" t="s">
        <v>380</v>
      </c>
      <c r="P198" s="9" t="s">
        <v>42</v>
      </c>
      <c r="Q198" s="5" t="s">
        <v>37</v>
      </c>
      <c r="R198" s="9" t="s">
        <v>41</v>
      </c>
      <c r="S198" s="11">
        <v>2023</v>
      </c>
      <c r="T198" s="6" t="s">
        <v>126</v>
      </c>
      <c r="U198" s="83" t="s">
        <v>3805</v>
      </c>
      <c r="V198" s="4" t="s">
        <v>3297</v>
      </c>
      <c r="W198" s="75">
        <v>160650</v>
      </c>
      <c r="X198" s="9">
        <v>1</v>
      </c>
      <c r="Y198" s="11" t="s">
        <v>33</v>
      </c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53" t="s">
        <v>165</v>
      </c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BC198" s="2"/>
    </row>
    <row r="199" spans="1:55" x14ac:dyDescent="0.2">
      <c r="A199" s="4" t="s">
        <v>2701</v>
      </c>
      <c r="B199" s="4" t="s">
        <v>2689</v>
      </c>
      <c r="C199" s="4" t="s">
        <v>2738</v>
      </c>
      <c r="D199" s="4" t="s">
        <v>2741</v>
      </c>
      <c r="E199" s="4" t="s">
        <v>1808</v>
      </c>
      <c r="F199" s="4" t="s">
        <v>1809</v>
      </c>
      <c r="G199" s="41" t="s">
        <v>1810</v>
      </c>
      <c r="H199" s="59">
        <v>103001840313</v>
      </c>
      <c r="I199" s="59">
        <v>500000003310</v>
      </c>
      <c r="J199" s="5">
        <v>2014</v>
      </c>
      <c r="K199" s="5">
        <v>8</v>
      </c>
      <c r="L199" s="9">
        <f t="shared" si="4"/>
        <v>-4</v>
      </c>
      <c r="M199" s="6" t="s">
        <v>90</v>
      </c>
      <c r="N199" s="9" t="s">
        <v>94</v>
      </c>
      <c r="O199" s="6" t="s">
        <v>380</v>
      </c>
      <c r="P199" s="9" t="s">
        <v>42</v>
      </c>
      <c r="Q199" s="5" t="s">
        <v>37</v>
      </c>
      <c r="R199" s="9" t="s">
        <v>41</v>
      </c>
      <c r="S199" s="11">
        <v>2023</v>
      </c>
      <c r="T199" s="6" t="s">
        <v>126</v>
      </c>
      <c r="U199" s="83" t="s">
        <v>3805</v>
      </c>
      <c r="V199" s="4" t="s">
        <v>3297</v>
      </c>
      <c r="W199" s="75">
        <v>160650</v>
      </c>
      <c r="X199" s="9">
        <v>1</v>
      </c>
      <c r="Y199" s="11" t="s">
        <v>33</v>
      </c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53" t="s">
        <v>165</v>
      </c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BC199" s="2"/>
    </row>
    <row r="200" spans="1:55" x14ac:dyDescent="0.2">
      <c r="A200" s="4" t="s">
        <v>2701</v>
      </c>
      <c r="B200" s="4" t="s">
        <v>2689</v>
      </c>
      <c r="C200" s="4" t="s">
        <v>2738</v>
      </c>
      <c r="D200" s="4" t="s">
        <v>2741</v>
      </c>
      <c r="E200" s="4" t="s">
        <v>1808</v>
      </c>
      <c r="F200" s="4" t="s">
        <v>1809</v>
      </c>
      <c r="G200" s="41" t="s">
        <v>1810</v>
      </c>
      <c r="H200" s="59">
        <v>103001280313</v>
      </c>
      <c r="I200" s="59">
        <v>500000005886</v>
      </c>
      <c r="J200" s="5">
        <v>2014</v>
      </c>
      <c r="K200" s="5">
        <v>8</v>
      </c>
      <c r="L200" s="9">
        <f t="shared" si="4"/>
        <v>-4</v>
      </c>
      <c r="M200" s="6" t="s">
        <v>90</v>
      </c>
      <c r="N200" s="9" t="s">
        <v>94</v>
      </c>
      <c r="O200" s="6" t="s">
        <v>380</v>
      </c>
      <c r="P200" s="9" t="s">
        <v>42</v>
      </c>
      <c r="Q200" s="5" t="s">
        <v>37</v>
      </c>
      <c r="R200" s="9" t="s">
        <v>41</v>
      </c>
      <c r="S200" s="11">
        <v>2023</v>
      </c>
      <c r="T200" s="6" t="s">
        <v>126</v>
      </c>
      <c r="U200" s="83" t="s">
        <v>3805</v>
      </c>
      <c r="V200" s="4" t="s">
        <v>3297</v>
      </c>
      <c r="W200" s="75">
        <v>160650</v>
      </c>
      <c r="X200" s="9">
        <v>1</v>
      </c>
      <c r="Y200" s="11" t="s">
        <v>33</v>
      </c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53" t="s">
        <v>165</v>
      </c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BC200" s="2"/>
    </row>
    <row r="201" spans="1:55" x14ac:dyDescent="0.2">
      <c r="A201" s="4" t="s">
        <v>2716</v>
      </c>
      <c r="B201" s="4" t="s">
        <v>2690</v>
      </c>
      <c r="C201" s="4" t="s">
        <v>2738</v>
      </c>
      <c r="D201" s="4" t="s">
        <v>2741</v>
      </c>
      <c r="E201" s="4" t="s">
        <v>1808</v>
      </c>
      <c r="F201" s="4" t="s">
        <v>1809</v>
      </c>
      <c r="G201" s="41" t="s">
        <v>1810</v>
      </c>
      <c r="H201" s="59">
        <v>103001920313</v>
      </c>
      <c r="I201" s="59">
        <v>500000003446</v>
      </c>
      <c r="J201" s="5">
        <v>2014</v>
      </c>
      <c r="K201" s="5">
        <v>8</v>
      </c>
      <c r="L201" s="9">
        <f t="shared" si="4"/>
        <v>-4</v>
      </c>
      <c r="M201" s="6" t="s">
        <v>90</v>
      </c>
      <c r="N201" s="9" t="s">
        <v>94</v>
      </c>
      <c r="O201" s="6" t="s">
        <v>380</v>
      </c>
      <c r="P201" s="9" t="s">
        <v>42</v>
      </c>
      <c r="Q201" s="5" t="s">
        <v>37</v>
      </c>
      <c r="R201" s="9" t="s">
        <v>41</v>
      </c>
      <c r="S201" s="11">
        <v>2023</v>
      </c>
      <c r="T201" s="6" t="s">
        <v>126</v>
      </c>
      <c r="U201" s="83" t="s">
        <v>3805</v>
      </c>
      <c r="V201" s="4" t="s">
        <v>3297</v>
      </c>
      <c r="W201" s="75">
        <v>160650</v>
      </c>
      <c r="X201" s="9">
        <v>1</v>
      </c>
      <c r="Y201" s="11" t="s">
        <v>33</v>
      </c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53" t="s">
        <v>165</v>
      </c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BC201" s="2"/>
    </row>
    <row r="202" spans="1:55" x14ac:dyDescent="0.2">
      <c r="A202" s="4" t="s">
        <v>2716</v>
      </c>
      <c r="B202" s="4" t="s">
        <v>2690</v>
      </c>
      <c r="C202" s="4" t="s">
        <v>2738</v>
      </c>
      <c r="D202" s="4" t="s">
        <v>2741</v>
      </c>
      <c r="E202" s="4" t="s">
        <v>1808</v>
      </c>
      <c r="F202" s="4" t="s">
        <v>1809</v>
      </c>
      <c r="G202" s="41" t="s">
        <v>1810</v>
      </c>
      <c r="H202" s="59">
        <v>103002100313</v>
      </c>
      <c r="I202" s="59">
        <v>500000003451</v>
      </c>
      <c r="J202" s="5">
        <v>2014</v>
      </c>
      <c r="K202" s="5">
        <v>8</v>
      </c>
      <c r="L202" s="9">
        <f t="shared" si="4"/>
        <v>-4</v>
      </c>
      <c r="M202" s="6" t="s">
        <v>90</v>
      </c>
      <c r="N202" s="9" t="s">
        <v>94</v>
      </c>
      <c r="O202" s="6" t="s">
        <v>380</v>
      </c>
      <c r="P202" s="9" t="s">
        <v>42</v>
      </c>
      <c r="Q202" s="5" t="s">
        <v>37</v>
      </c>
      <c r="R202" s="9" t="s">
        <v>41</v>
      </c>
      <c r="S202" s="11">
        <v>2023</v>
      </c>
      <c r="T202" s="6" t="s">
        <v>126</v>
      </c>
      <c r="U202" s="83" t="s">
        <v>3805</v>
      </c>
      <c r="V202" s="4" t="s">
        <v>3297</v>
      </c>
      <c r="W202" s="75">
        <v>160650</v>
      </c>
      <c r="X202" s="9">
        <v>1</v>
      </c>
      <c r="Y202" s="11" t="s">
        <v>33</v>
      </c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53" t="s">
        <v>165</v>
      </c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BC202" s="2"/>
    </row>
    <row r="203" spans="1:55" x14ac:dyDescent="0.2">
      <c r="A203" s="4" t="s">
        <v>2702</v>
      </c>
      <c r="B203" s="4" t="s">
        <v>2689</v>
      </c>
      <c r="C203" s="4" t="s">
        <v>2738</v>
      </c>
      <c r="D203" s="4" t="s">
        <v>2741</v>
      </c>
      <c r="E203" s="4" t="s">
        <v>1808</v>
      </c>
      <c r="F203" s="4" t="s">
        <v>1809</v>
      </c>
      <c r="G203" s="41" t="s">
        <v>1810</v>
      </c>
      <c r="H203" s="59">
        <v>103001340313</v>
      </c>
      <c r="I203" s="59">
        <v>500000003194</v>
      </c>
      <c r="J203" s="5">
        <v>2014</v>
      </c>
      <c r="K203" s="5">
        <v>8</v>
      </c>
      <c r="L203" s="9">
        <f t="shared" si="4"/>
        <v>-4</v>
      </c>
      <c r="M203" s="6" t="s">
        <v>90</v>
      </c>
      <c r="N203" s="9" t="s">
        <v>94</v>
      </c>
      <c r="O203" s="6" t="s">
        <v>380</v>
      </c>
      <c r="P203" s="9" t="s">
        <v>42</v>
      </c>
      <c r="Q203" s="5" t="s">
        <v>37</v>
      </c>
      <c r="R203" s="9" t="s">
        <v>41</v>
      </c>
      <c r="S203" s="11">
        <v>2023</v>
      </c>
      <c r="T203" s="6" t="s">
        <v>126</v>
      </c>
      <c r="U203" s="83" t="s">
        <v>3805</v>
      </c>
      <c r="V203" s="4" t="s">
        <v>3297</v>
      </c>
      <c r="W203" s="75">
        <v>160650</v>
      </c>
      <c r="X203" s="9">
        <v>1</v>
      </c>
      <c r="Y203" s="11" t="s">
        <v>33</v>
      </c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53" t="s">
        <v>165</v>
      </c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BC203" s="2"/>
    </row>
    <row r="204" spans="1:55" x14ac:dyDescent="0.2">
      <c r="A204" s="4" t="s">
        <v>2702</v>
      </c>
      <c r="B204" s="4" t="s">
        <v>2689</v>
      </c>
      <c r="C204" s="4" t="s">
        <v>2738</v>
      </c>
      <c r="D204" s="4" t="s">
        <v>2741</v>
      </c>
      <c r="E204" s="4" t="s">
        <v>1808</v>
      </c>
      <c r="F204" s="4" t="s">
        <v>1809</v>
      </c>
      <c r="G204" s="41" t="s">
        <v>1810</v>
      </c>
      <c r="H204" s="59">
        <v>103001950313</v>
      </c>
      <c r="I204" s="59">
        <v>500000003386</v>
      </c>
      <c r="J204" s="5">
        <v>2014</v>
      </c>
      <c r="K204" s="5">
        <v>8</v>
      </c>
      <c r="L204" s="9">
        <f t="shared" si="4"/>
        <v>-4</v>
      </c>
      <c r="M204" s="6" t="s">
        <v>90</v>
      </c>
      <c r="N204" s="9" t="s">
        <v>94</v>
      </c>
      <c r="O204" s="6" t="s">
        <v>380</v>
      </c>
      <c r="P204" s="9" t="s">
        <v>42</v>
      </c>
      <c r="Q204" s="5" t="s">
        <v>37</v>
      </c>
      <c r="R204" s="9" t="s">
        <v>41</v>
      </c>
      <c r="S204" s="11">
        <v>2023</v>
      </c>
      <c r="T204" s="6" t="s">
        <v>126</v>
      </c>
      <c r="U204" s="83" t="s">
        <v>3805</v>
      </c>
      <c r="V204" s="4" t="s">
        <v>3297</v>
      </c>
      <c r="W204" s="75">
        <v>160650</v>
      </c>
      <c r="X204" s="9">
        <v>1</v>
      </c>
      <c r="Y204" s="11" t="s">
        <v>33</v>
      </c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53" t="s">
        <v>165</v>
      </c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BC204" s="2"/>
    </row>
    <row r="205" spans="1:55" x14ac:dyDescent="0.2">
      <c r="A205" s="4" t="s">
        <v>2702</v>
      </c>
      <c r="B205" s="4" t="s">
        <v>2689</v>
      </c>
      <c r="C205" s="4" t="s">
        <v>2738</v>
      </c>
      <c r="D205" s="4" t="s">
        <v>2741</v>
      </c>
      <c r="E205" s="4" t="s">
        <v>1808</v>
      </c>
      <c r="F205" s="4" t="s">
        <v>1809</v>
      </c>
      <c r="G205" s="41" t="s">
        <v>1810</v>
      </c>
      <c r="H205" s="59">
        <v>103001660313</v>
      </c>
      <c r="I205" s="59">
        <v>500000003394</v>
      </c>
      <c r="J205" s="5">
        <v>2014</v>
      </c>
      <c r="K205" s="5">
        <v>8</v>
      </c>
      <c r="L205" s="9">
        <f t="shared" si="4"/>
        <v>-4</v>
      </c>
      <c r="M205" s="6" t="s">
        <v>90</v>
      </c>
      <c r="N205" s="9" t="s">
        <v>94</v>
      </c>
      <c r="O205" s="6" t="s">
        <v>380</v>
      </c>
      <c r="P205" s="9" t="s">
        <v>42</v>
      </c>
      <c r="Q205" s="5" t="s">
        <v>37</v>
      </c>
      <c r="R205" s="9" t="s">
        <v>41</v>
      </c>
      <c r="S205" s="11">
        <v>2023</v>
      </c>
      <c r="T205" s="6" t="s">
        <v>126</v>
      </c>
      <c r="U205" s="83" t="s">
        <v>3805</v>
      </c>
      <c r="V205" s="4" t="s">
        <v>3297</v>
      </c>
      <c r="W205" s="75">
        <v>160650</v>
      </c>
      <c r="X205" s="9">
        <v>1</v>
      </c>
      <c r="Y205" s="11" t="s">
        <v>33</v>
      </c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53" t="s">
        <v>165</v>
      </c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BC205" s="2"/>
    </row>
    <row r="206" spans="1:55" x14ac:dyDescent="0.2">
      <c r="A206" s="4" t="s">
        <v>2702</v>
      </c>
      <c r="B206" s="4" t="s">
        <v>2689</v>
      </c>
      <c r="C206" s="4" t="s">
        <v>2738</v>
      </c>
      <c r="D206" s="4" t="s">
        <v>2741</v>
      </c>
      <c r="E206" s="4" t="s">
        <v>1808</v>
      </c>
      <c r="F206" s="4" t="s">
        <v>1809</v>
      </c>
      <c r="G206" s="41" t="s">
        <v>1810</v>
      </c>
      <c r="H206" s="59">
        <v>103001130313</v>
      </c>
      <c r="I206" s="59">
        <v>500000003217</v>
      </c>
      <c r="J206" s="5">
        <v>2014</v>
      </c>
      <c r="K206" s="5">
        <v>8</v>
      </c>
      <c r="L206" s="9">
        <f t="shared" si="4"/>
        <v>-4</v>
      </c>
      <c r="M206" s="6" t="s">
        <v>90</v>
      </c>
      <c r="N206" s="9" t="s">
        <v>94</v>
      </c>
      <c r="O206" s="6" t="s">
        <v>380</v>
      </c>
      <c r="P206" s="9" t="s">
        <v>42</v>
      </c>
      <c r="Q206" s="5" t="s">
        <v>37</v>
      </c>
      <c r="R206" s="9" t="s">
        <v>41</v>
      </c>
      <c r="S206" s="11">
        <v>2023</v>
      </c>
      <c r="T206" s="6" t="s">
        <v>126</v>
      </c>
      <c r="U206" s="83" t="s">
        <v>3805</v>
      </c>
      <c r="V206" s="4" t="s">
        <v>3297</v>
      </c>
      <c r="W206" s="75">
        <v>160650</v>
      </c>
      <c r="X206" s="9">
        <v>1</v>
      </c>
      <c r="Y206" s="11" t="s">
        <v>33</v>
      </c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53" t="s">
        <v>165</v>
      </c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BC206" s="2"/>
    </row>
    <row r="207" spans="1:55" x14ac:dyDescent="0.2">
      <c r="A207" s="4" t="s">
        <v>2702</v>
      </c>
      <c r="B207" s="4" t="s">
        <v>2689</v>
      </c>
      <c r="C207" s="4" t="s">
        <v>2738</v>
      </c>
      <c r="D207" s="4" t="s">
        <v>2741</v>
      </c>
      <c r="E207" s="4" t="s">
        <v>1808</v>
      </c>
      <c r="F207" s="4" t="s">
        <v>1809</v>
      </c>
      <c r="G207" s="41" t="s">
        <v>1810</v>
      </c>
      <c r="H207" s="59">
        <v>103001160313</v>
      </c>
      <c r="I207" s="59">
        <v>500000003238</v>
      </c>
      <c r="J207" s="5">
        <v>2014</v>
      </c>
      <c r="K207" s="5">
        <v>8</v>
      </c>
      <c r="L207" s="9">
        <f t="shared" si="4"/>
        <v>-4</v>
      </c>
      <c r="M207" s="6" t="s">
        <v>90</v>
      </c>
      <c r="N207" s="9" t="s">
        <v>94</v>
      </c>
      <c r="O207" s="6" t="s">
        <v>380</v>
      </c>
      <c r="P207" s="9" t="s">
        <v>42</v>
      </c>
      <c r="Q207" s="5" t="s">
        <v>37</v>
      </c>
      <c r="R207" s="9" t="s">
        <v>41</v>
      </c>
      <c r="S207" s="11">
        <v>2023</v>
      </c>
      <c r="T207" s="6" t="s">
        <v>126</v>
      </c>
      <c r="U207" s="83" t="s">
        <v>3805</v>
      </c>
      <c r="V207" s="4" t="s">
        <v>3297</v>
      </c>
      <c r="W207" s="75">
        <v>160650</v>
      </c>
      <c r="X207" s="9">
        <v>1</v>
      </c>
      <c r="Y207" s="11" t="s">
        <v>33</v>
      </c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53" t="s">
        <v>165</v>
      </c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BC207" s="2"/>
    </row>
    <row r="208" spans="1:55" x14ac:dyDescent="0.2">
      <c r="A208" s="4" t="s">
        <v>2702</v>
      </c>
      <c r="B208" s="4" t="s">
        <v>2689</v>
      </c>
      <c r="C208" s="4" t="s">
        <v>2738</v>
      </c>
      <c r="D208" s="4" t="s">
        <v>2741</v>
      </c>
      <c r="E208" s="4" t="s">
        <v>1808</v>
      </c>
      <c r="F208" s="4" t="s">
        <v>1809</v>
      </c>
      <c r="G208" s="41" t="s">
        <v>1810</v>
      </c>
      <c r="H208" s="59">
        <v>103000910313</v>
      </c>
      <c r="I208" s="59">
        <v>500000003242</v>
      </c>
      <c r="J208" s="5">
        <v>2014</v>
      </c>
      <c r="K208" s="5">
        <v>8</v>
      </c>
      <c r="L208" s="9">
        <f t="shared" si="4"/>
        <v>-4</v>
      </c>
      <c r="M208" s="6" t="s">
        <v>90</v>
      </c>
      <c r="N208" s="9" t="s">
        <v>94</v>
      </c>
      <c r="O208" s="6" t="s">
        <v>380</v>
      </c>
      <c r="P208" s="9" t="s">
        <v>42</v>
      </c>
      <c r="Q208" s="5" t="s">
        <v>37</v>
      </c>
      <c r="R208" s="9" t="s">
        <v>41</v>
      </c>
      <c r="S208" s="11">
        <v>2023</v>
      </c>
      <c r="T208" s="6" t="s">
        <v>126</v>
      </c>
      <c r="U208" s="83" t="s">
        <v>3805</v>
      </c>
      <c r="V208" s="4" t="s">
        <v>3297</v>
      </c>
      <c r="W208" s="75">
        <v>160650</v>
      </c>
      <c r="X208" s="9">
        <v>1</v>
      </c>
      <c r="Y208" s="11" t="s">
        <v>33</v>
      </c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53" t="s">
        <v>165</v>
      </c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BC208" s="2"/>
    </row>
    <row r="209" spans="1:57" x14ac:dyDescent="0.2">
      <c r="A209" s="4" t="s">
        <v>2702</v>
      </c>
      <c r="B209" s="4" t="s">
        <v>2689</v>
      </c>
      <c r="C209" s="4" t="s">
        <v>2738</v>
      </c>
      <c r="D209" s="4" t="s">
        <v>2741</v>
      </c>
      <c r="E209" s="4" t="s">
        <v>1808</v>
      </c>
      <c r="F209" s="4" t="s">
        <v>1809</v>
      </c>
      <c r="G209" s="41" t="s">
        <v>1810</v>
      </c>
      <c r="H209" s="59">
        <v>103001260313</v>
      </c>
      <c r="I209" s="59">
        <v>500000003254</v>
      </c>
      <c r="J209" s="5">
        <v>2014</v>
      </c>
      <c r="K209" s="5">
        <v>8</v>
      </c>
      <c r="L209" s="9">
        <f t="shared" si="4"/>
        <v>-4</v>
      </c>
      <c r="M209" s="6" t="s">
        <v>90</v>
      </c>
      <c r="N209" s="9" t="s">
        <v>94</v>
      </c>
      <c r="O209" s="6" t="s">
        <v>380</v>
      </c>
      <c r="P209" s="9" t="s">
        <v>42</v>
      </c>
      <c r="Q209" s="5" t="s">
        <v>37</v>
      </c>
      <c r="R209" s="9" t="s">
        <v>41</v>
      </c>
      <c r="S209" s="11">
        <v>2023</v>
      </c>
      <c r="T209" s="6" t="s">
        <v>126</v>
      </c>
      <c r="U209" s="83" t="s">
        <v>3805</v>
      </c>
      <c r="V209" s="4" t="s">
        <v>3297</v>
      </c>
      <c r="W209" s="75">
        <v>160650</v>
      </c>
      <c r="X209" s="9">
        <v>1</v>
      </c>
      <c r="Y209" s="11" t="s">
        <v>33</v>
      </c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53" t="s">
        <v>165</v>
      </c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BC209" s="2"/>
    </row>
    <row r="210" spans="1:57" x14ac:dyDescent="0.2">
      <c r="A210" s="4" t="s">
        <v>2702</v>
      </c>
      <c r="B210" s="4" t="s">
        <v>2689</v>
      </c>
      <c r="C210" s="4" t="s">
        <v>2738</v>
      </c>
      <c r="D210" s="4" t="s">
        <v>2741</v>
      </c>
      <c r="E210" s="4" t="s">
        <v>1808</v>
      </c>
      <c r="F210" s="4" t="s">
        <v>1809</v>
      </c>
      <c r="G210" s="41" t="s">
        <v>1810</v>
      </c>
      <c r="H210" s="59">
        <v>103000780313</v>
      </c>
      <c r="I210" s="59">
        <v>500000003271</v>
      </c>
      <c r="J210" s="5">
        <v>2014</v>
      </c>
      <c r="K210" s="5">
        <v>8</v>
      </c>
      <c r="L210" s="9">
        <f t="shared" si="4"/>
        <v>-4</v>
      </c>
      <c r="M210" s="6" t="s">
        <v>90</v>
      </c>
      <c r="N210" s="9" t="s">
        <v>94</v>
      </c>
      <c r="O210" s="6" t="s">
        <v>380</v>
      </c>
      <c r="P210" s="9" t="s">
        <v>42</v>
      </c>
      <c r="Q210" s="5" t="s">
        <v>37</v>
      </c>
      <c r="R210" s="9" t="s">
        <v>41</v>
      </c>
      <c r="S210" s="11">
        <v>2023</v>
      </c>
      <c r="T210" s="6" t="s">
        <v>126</v>
      </c>
      <c r="U210" s="83" t="s">
        <v>3805</v>
      </c>
      <c r="V210" s="4" t="s">
        <v>3297</v>
      </c>
      <c r="W210" s="75">
        <v>160650</v>
      </c>
      <c r="X210" s="9">
        <v>1</v>
      </c>
      <c r="Y210" s="11" t="s">
        <v>33</v>
      </c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53" t="s">
        <v>165</v>
      </c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BC210" s="2"/>
    </row>
    <row r="211" spans="1:57" x14ac:dyDescent="0.2">
      <c r="A211" s="4" t="s">
        <v>2702</v>
      </c>
      <c r="B211" s="4" t="s">
        <v>2689</v>
      </c>
      <c r="C211" s="4" t="s">
        <v>2738</v>
      </c>
      <c r="D211" s="4" t="s">
        <v>2741</v>
      </c>
      <c r="E211" s="4" t="s">
        <v>1808</v>
      </c>
      <c r="F211" s="4" t="s">
        <v>1809</v>
      </c>
      <c r="G211" s="41" t="s">
        <v>1810</v>
      </c>
      <c r="H211" s="59">
        <v>103001290313</v>
      </c>
      <c r="I211" s="59">
        <v>500000003294</v>
      </c>
      <c r="J211" s="5">
        <v>2014</v>
      </c>
      <c r="K211" s="5">
        <v>8</v>
      </c>
      <c r="L211" s="9">
        <f t="shared" si="4"/>
        <v>-4</v>
      </c>
      <c r="M211" s="6" t="s">
        <v>90</v>
      </c>
      <c r="N211" s="9" t="s">
        <v>94</v>
      </c>
      <c r="O211" s="6" t="s">
        <v>380</v>
      </c>
      <c r="P211" s="9" t="s">
        <v>42</v>
      </c>
      <c r="Q211" s="5" t="s">
        <v>37</v>
      </c>
      <c r="R211" s="9" t="s">
        <v>41</v>
      </c>
      <c r="S211" s="11">
        <v>2023</v>
      </c>
      <c r="T211" s="6" t="s">
        <v>126</v>
      </c>
      <c r="U211" s="83" t="s">
        <v>3805</v>
      </c>
      <c r="V211" s="4" t="s">
        <v>3297</v>
      </c>
      <c r="W211" s="75">
        <v>160650</v>
      </c>
      <c r="X211" s="9">
        <v>1</v>
      </c>
      <c r="Y211" s="11" t="s">
        <v>33</v>
      </c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53" t="s">
        <v>165</v>
      </c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BC211" s="2"/>
    </row>
    <row r="212" spans="1:57" x14ac:dyDescent="0.2">
      <c r="A212" s="4" t="s">
        <v>2702</v>
      </c>
      <c r="B212" s="4" t="s">
        <v>2689</v>
      </c>
      <c r="C212" s="4" t="s">
        <v>2738</v>
      </c>
      <c r="D212" s="4" t="s">
        <v>2741</v>
      </c>
      <c r="E212" s="4" t="s">
        <v>1808</v>
      </c>
      <c r="F212" s="4" t="s">
        <v>1809</v>
      </c>
      <c r="G212" s="41" t="s">
        <v>1810</v>
      </c>
      <c r="H212" s="59">
        <v>103000660313</v>
      </c>
      <c r="I212" s="59">
        <v>500000003298</v>
      </c>
      <c r="J212" s="5">
        <v>2014</v>
      </c>
      <c r="K212" s="5">
        <v>8</v>
      </c>
      <c r="L212" s="9">
        <f t="shared" si="4"/>
        <v>-4</v>
      </c>
      <c r="M212" s="6" t="s">
        <v>90</v>
      </c>
      <c r="N212" s="9" t="s">
        <v>94</v>
      </c>
      <c r="O212" s="6" t="s">
        <v>380</v>
      </c>
      <c r="P212" s="9" t="s">
        <v>42</v>
      </c>
      <c r="Q212" s="5" t="s">
        <v>37</v>
      </c>
      <c r="R212" s="9" t="s">
        <v>41</v>
      </c>
      <c r="S212" s="11">
        <v>2023</v>
      </c>
      <c r="T212" s="6" t="s">
        <v>126</v>
      </c>
      <c r="U212" s="83" t="s">
        <v>3805</v>
      </c>
      <c r="V212" s="4" t="s">
        <v>3297</v>
      </c>
      <c r="W212" s="75">
        <v>160650</v>
      </c>
      <c r="X212" s="9">
        <v>1</v>
      </c>
      <c r="Y212" s="11" t="s">
        <v>33</v>
      </c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53" t="s">
        <v>165</v>
      </c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BC212" s="2"/>
    </row>
    <row r="213" spans="1:57" x14ac:dyDescent="0.2">
      <c r="A213" s="4" t="s">
        <v>2702</v>
      </c>
      <c r="B213" s="4" t="s">
        <v>2689</v>
      </c>
      <c r="C213" s="4" t="s">
        <v>2738</v>
      </c>
      <c r="D213" s="4" t="s">
        <v>2741</v>
      </c>
      <c r="E213" s="4" t="s">
        <v>1808</v>
      </c>
      <c r="F213" s="4" t="s">
        <v>1809</v>
      </c>
      <c r="G213" s="41" t="s">
        <v>1810</v>
      </c>
      <c r="H213" s="59">
        <v>103000310413</v>
      </c>
      <c r="I213" s="59">
        <v>500000003306</v>
      </c>
      <c r="J213" s="5">
        <v>2014</v>
      </c>
      <c r="K213" s="5">
        <v>8</v>
      </c>
      <c r="L213" s="9">
        <f t="shared" si="4"/>
        <v>-4</v>
      </c>
      <c r="M213" s="6" t="s">
        <v>90</v>
      </c>
      <c r="N213" s="9" t="s">
        <v>94</v>
      </c>
      <c r="O213" s="6" t="s">
        <v>380</v>
      </c>
      <c r="P213" s="9" t="s">
        <v>42</v>
      </c>
      <c r="Q213" s="5" t="s">
        <v>37</v>
      </c>
      <c r="R213" s="9" t="s">
        <v>41</v>
      </c>
      <c r="S213" s="11">
        <v>2023</v>
      </c>
      <c r="T213" s="6" t="s">
        <v>126</v>
      </c>
      <c r="U213" s="83" t="s">
        <v>3805</v>
      </c>
      <c r="V213" s="4" t="s">
        <v>3297</v>
      </c>
      <c r="W213" s="75">
        <v>160650</v>
      </c>
      <c r="X213" s="9">
        <v>1</v>
      </c>
      <c r="Y213" s="11" t="s">
        <v>33</v>
      </c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53" t="s">
        <v>165</v>
      </c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BC213" s="2"/>
    </row>
    <row r="214" spans="1:57" x14ac:dyDescent="0.2">
      <c r="A214" s="4" t="s">
        <v>2702</v>
      </c>
      <c r="B214" s="4" t="s">
        <v>2689</v>
      </c>
      <c r="C214" s="4" t="s">
        <v>2738</v>
      </c>
      <c r="D214" s="4" t="s">
        <v>2741</v>
      </c>
      <c r="E214" s="4" t="s">
        <v>1808</v>
      </c>
      <c r="F214" s="4" t="s">
        <v>1809</v>
      </c>
      <c r="G214" s="41" t="s">
        <v>1810</v>
      </c>
      <c r="H214" s="59">
        <v>103000880313</v>
      </c>
      <c r="I214" s="59">
        <v>500000003406</v>
      </c>
      <c r="J214" s="5">
        <v>2014</v>
      </c>
      <c r="K214" s="5">
        <v>8</v>
      </c>
      <c r="L214" s="9">
        <f t="shared" si="4"/>
        <v>-4</v>
      </c>
      <c r="M214" s="6" t="s">
        <v>90</v>
      </c>
      <c r="N214" s="9" t="s">
        <v>94</v>
      </c>
      <c r="O214" s="6" t="s">
        <v>380</v>
      </c>
      <c r="P214" s="9" t="s">
        <v>42</v>
      </c>
      <c r="Q214" s="5" t="s">
        <v>37</v>
      </c>
      <c r="R214" s="9" t="s">
        <v>41</v>
      </c>
      <c r="S214" s="11">
        <v>2023</v>
      </c>
      <c r="T214" s="6" t="s">
        <v>126</v>
      </c>
      <c r="U214" s="83" t="s">
        <v>3805</v>
      </c>
      <c r="V214" s="4" t="s">
        <v>3297</v>
      </c>
      <c r="W214" s="75">
        <v>160650</v>
      </c>
      <c r="X214" s="9">
        <v>1</v>
      </c>
      <c r="Y214" s="11" t="s">
        <v>33</v>
      </c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53" t="s">
        <v>165</v>
      </c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BC214" s="2"/>
    </row>
    <row r="215" spans="1:57" x14ac:dyDescent="0.2">
      <c r="A215" s="4" t="s">
        <v>2702</v>
      </c>
      <c r="B215" s="4" t="s">
        <v>2689</v>
      </c>
      <c r="C215" s="4" t="s">
        <v>2738</v>
      </c>
      <c r="D215" s="4" t="s">
        <v>2741</v>
      </c>
      <c r="E215" s="4" t="s">
        <v>1808</v>
      </c>
      <c r="F215" s="4" t="s">
        <v>1809</v>
      </c>
      <c r="G215" s="41" t="s">
        <v>1810</v>
      </c>
      <c r="H215" s="59">
        <v>103001880313</v>
      </c>
      <c r="I215" s="59">
        <v>500000003410</v>
      </c>
      <c r="J215" s="5">
        <v>2014</v>
      </c>
      <c r="K215" s="5">
        <v>8</v>
      </c>
      <c r="L215" s="9">
        <f t="shared" si="4"/>
        <v>-4</v>
      </c>
      <c r="M215" s="6" t="s">
        <v>90</v>
      </c>
      <c r="N215" s="9" t="s">
        <v>94</v>
      </c>
      <c r="O215" s="6" t="s">
        <v>380</v>
      </c>
      <c r="P215" s="9" t="s">
        <v>42</v>
      </c>
      <c r="Q215" s="5" t="s">
        <v>37</v>
      </c>
      <c r="R215" s="9" t="s">
        <v>41</v>
      </c>
      <c r="S215" s="11">
        <v>2023</v>
      </c>
      <c r="T215" s="6" t="s">
        <v>126</v>
      </c>
      <c r="U215" s="83" t="s">
        <v>3805</v>
      </c>
      <c r="V215" s="4" t="s">
        <v>3297</v>
      </c>
      <c r="W215" s="75">
        <v>160650</v>
      </c>
      <c r="X215" s="9">
        <v>1</v>
      </c>
      <c r="Y215" s="11" t="s">
        <v>33</v>
      </c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53" t="s">
        <v>165</v>
      </c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BC215" s="2"/>
    </row>
    <row r="216" spans="1:57" x14ac:dyDescent="0.2">
      <c r="A216" s="4" t="s">
        <v>2702</v>
      </c>
      <c r="B216" s="4" t="s">
        <v>2689</v>
      </c>
      <c r="C216" s="4" t="s">
        <v>2738</v>
      </c>
      <c r="D216" s="4" t="s">
        <v>2741</v>
      </c>
      <c r="E216" s="4" t="s">
        <v>1808</v>
      </c>
      <c r="F216" s="4" t="s">
        <v>1809</v>
      </c>
      <c r="G216" s="41" t="s">
        <v>1810</v>
      </c>
      <c r="H216" s="59">
        <v>103000840313</v>
      </c>
      <c r="I216" s="59">
        <v>500000003321</v>
      </c>
      <c r="J216" s="5">
        <v>2014</v>
      </c>
      <c r="K216" s="5">
        <v>8</v>
      </c>
      <c r="L216" s="9">
        <f t="shared" si="4"/>
        <v>-4</v>
      </c>
      <c r="M216" s="6" t="s">
        <v>90</v>
      </c>
      <c r="N216" s="9" t="s">
        <v>94</v>
      </c>
      <c r="O216" s="6" t="s">
        <v>380</v>
      </c>
      <c r="P216" s="9" t="s">
        <v>42</v>
      </c>
      <c r="Q216" s="5" t="s">
        <v>37</v>
      </c>
      <c r="R216" s="9" t="s">
        <v>41</v>
      </c>
      <c r="S216" s="11">
        <v>2023</v>
      </c>
      <c r="T216" s="6" t="s">
        <v>126</v>
      </c>
      <c r="U216" s="83" t="s">
        <v>3805</v>
      </c>
      <c r="V216" s="4" t="s">
        <v>3297</v>
      </c>
      <c r="W216" s="75">
        <v>160650</v>
      </c>
      <c r="X216" s="9">
        <v>1</v>
      </c>
      <c r="Y216" s="11" t="s">
        <v>33</v>
      </c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53" t="s">
        <v>165</v>
      </c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BC216" s="2"/>
    </row>
    <row r="217" spans="1:57" x14ac:dyDescent="0.2">
      <c r="A217" s="4" t="s">
        <v>2697</v>
      </c>
      <c r="B217" s="4" t="s">
        <v>2691</v>
      </c>
      <c r="C217" s="4" t="s">
        <v>2738</v>
      </c>
      <c r="D217" s="4" t="s">
        <v>2741</v>
      </c>
      <c r="E217" s="4" t="s">
        <v>1808</v>
      </c>
      <c r="F217" s="4" t="s">
        <v>1809</v>
      </c>
      <c r="G217" s="41" t="s">
        <v>1810</v>
      </c>
      <c r="H217" s="59">
        <v>103001490313</v>
      </c>
      <c r="I217" s="59">
        <v>500000002947</v>
      </c>
      <c r="J217" s="5">
        <v>2014</v>
      </c>
      <c r="K217" s="5">
        <v>8</v>
      </c>
      <c r="L217" s="9">
        <f t="shared" si="4"/>
        <v>-4</v>
      </c>
      <c r="M217" s="6" t="s">
        <v>90</v>
      </c>
      <c r="N217" s="9" t="s">
        <v>94</v>
      </c>
      <c r="O217" s="6" t="s">
        <v>380</v>
      </c>
      <c r="P217" s="9" t="s">
        <v>42</v>
      </c>
      <c r="Q217" s="5" t="s">
        <v>37</v>
      </c>
      <c r="R217" s="9" t="s">
        <v>41</v>
      </c>
      <c r="S217" s="11">
        <v>2023</v>
      </c>
      <c r="T217" s="6" t="s">
        <v>126</v>
      </c>
      <c r="U217" s="83" t="s">
        <v>3805</v>
      </c>
      <c r="V217" s="4" t="s">
        <v>3297</v>
      </c>
      <c r="W217" s="75">
        <v>160650</v>
      </c>
      <c r="X217" s="9">
        <v>1</v>
      </c>
      <c r="Y217" s="11" t="s">
        <v>33</v>
      </c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53" t="s">
        <v>165</v>
      </c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BC217" s="2"/>
    </row>
    <row r="218" spans="1:57" x14ac:dyDescent="0.2">
      <c r="A218" s="4" t="s">
        <v>2695</v>
      </c>
      <c r="B218" s="4" t="s">
        <v>2689</v>
      </c>
      <c r="C218" s="4" t="s">
        <v>2738</v>
      </c>
      <c r="D218" s="4" t="s">
        <v>2741</v>
      </c>
      <c r="E218" s="4" t="s">
        <v>1808</v>
      </c>
      <c r="F218" s="4" t="s">
        <v>1809</v>
      </c>
      <c r="G218" s="41" t="s">
        <v>1810</v>
      </c>
      <c r="H218" s="59">
        <v>103000350413</v>
      </c>
      <c r="I218" s="59">
        <v>500000003946</v>
      </c>
      <c r="J218" s="5">
        <v>2014</v>
      </c>
      <c r="K218" s="5">
        <v>8</v>
      </c>
      <c r="L218" s="9">
        <f t="shared" si="4"/>
        <v>-4</v>
      </c>
      <c r="M218" s="6" t="s">
        <v>90</v>
      </c>
      <c r="N218" s="9" t="s">
        <v>94</v>
      </c>
      <c r="O218" s="6" t="s">
        <v>380</v>
      </c>
      <c r="P218" s="9" t="s">
        <v>42</v>
      </c>
      <c r="Q218" s="5" t="s">
        <v>37</v>
      </c>
      <c r="R218" s="9" t="s">
        <v>41</v>
      </c>
      <c r="S218" s="11">
        <v>2023</v>
      </c>
      <c r="T218" s="6" t="s">
        <v>126</v>
      </c>
      <c r="U218" s="83" t="s">
        <v>3805</v>
      </c>
      <c r="V218" s="4" t="s">
        <v>3297</v>
      </c>
      <c r="W218" s="75">
        <v>160650</v>
      </c>
      <c r="X218" s="9">
        <v>1</v>
      </c>
      <c r="Y218" s="11" t="s">
        <v>33</v>
      </c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53" t="s">
        <v>165</v>
      </c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BC218" s="2"/>
    </row>
    <row r="219" spans="1:57" x14ac:dyDescent="0.2">
      <c r="A219" s="4" t="s">
        <v>2695</v>
      </c>
      <c r="B219" s="4" t="s">
        <v>2689</v>
      </c>
      <c r="C219" s="4" t="s">
        <v>2731</v>
      </c>
      <c r="D219" s="4" t="s">
        <v>2742</v>
      </c>
      <c r="E219" s="4" t="s">
        <v>495</v>
      </c>
      <c r="F219" s="4" t="s">
        <v>496</v>
      </c>
      <c r="G219" s="41" t="s">
        <v>497</v>
      </c>
      <c r="H219" s="59" t="s">
        <v>498</v>
      </c>
      <c r="I219" s="59">
        <v>500000005891</v>
      </c>
      <c r="J219" s="5">
        <v>2013</v>
      </c>
      <c r="K219" s="5">
        <v>8</v>
      </c>
      <c r="L219" s="9">
        <f t="shared" si="4"/>
        <v>-5</v>
      </c>
      <c r="M219" s="6" t="s">
        <v>90</v>
      </c>
      <c r="N219" s="9" t="s">
        <v>94</v>
      </c>
      <c r="O219" s="6" t="s">
        <v>2743</v>
      </c>
      <c r="P219" s="9" t="s">
        <v>42</v>
      </c>
      <c r="Q219" s="5">
        <v>2023</v>
      </c>
      <c r="R219" s="9" t="s">
        <v>41</v>
      </c>
      <c r="S219" s="11">
        <v>2023</v>
      </c>
      <c r="T219" s="6" t="s">
        <v>126</v>
      </c>
      <c r="U219" s="4" t="s">
        <v>499</v>
      </c>
      <c r="V219" s="4" t="s">
        <v>3301</v>
      </c>
      <c r="W219" s="75">
        <v>111676.61538461539</v>
      </c>
      <c r="X219" s="9">
        <v>2</v>
      </c>
      <c r="Y219" s="11"/>
      <c r="Z219" s="11"/>
      <c r="AA219" s="11" t="s">
        <v>33</v>
      </c>
      <c r="AB219" s="11"/>
      <c r="AC219" s="11"/>
      <c r="AD219" s="11"/>
      <c r="AE219" s="11"/>
      <c r="AF219" s="11"/>
      <c r="AG219" s="11" t="s">
        <v>33</v>
      </c>
      <c r="AH219" s="11"/>
      <c r="AI219" s="11"/>
      <c r="AJ219" s="11"/>
      <c r="AK219" s="143"/>
      <c r="AL219" s="143"/>
      <c r="AM219" s="143" t="s">
        <v>165</v>
      </c>
      <c r="AN219" s="143"/>
      <c r="AO219" s="143"/>
      <c r="AP219" s="143"/>
      <c r="AQ219" s="143"/>
      <c r="AR219" s="143"/>
      <c r="AS219" s="143" t="s">
        <v>165</v>
      </c>
      <c r="AT219" s="143"/>
      <c r="AU219" s="143"/>
      <c r="AV219" s="143"/>
      <c r="BC219" s="2"/>
    </row>
    <row r="220" spans="1:57" x14ac:dyDescent="0.2">
      <c r="A220" s="4" t="s">
        <v>2695</v>
      </c>
      <c r="B220" s="4" t="s">
        <v>2689</v>
      </c>
      <c r="C220" s="4" t="s">
        <v>2731</v>
      </c>
      <c r="D220" s="4" t="s">
        <v>2742</v>
      </c>
      <c r="E220" s="4" t="s">
        <v>495</v>
      </c>
      <c r="F220" s="4" t="s">
        <v>496</v>
      </c>
      <c r="G220" s="41" t="s">
        <v>497</v>
      </c>
      <c r="H220" s="59" t="s">
        <v>500</v>
      </c>
      <c r="I220" s="59">
        <v>500000003970</v>
      </c>
      <c r="J220" s="5">
        <v>2013</v>
      </c>
      <c r="K220" s="5">
        <v>8</v>
      </c>
      <c r="L220" s="9">
        <f t="shared" si="4"/>
        <v>-5</v>
      </c>
      <c r="M220" s="6" t="s">
        <v>90</v>
      </c>
      <c r="N220" s="9" t="s">
        <v>94</v>
      </c>
      <c r="O220" s="6" t="s">
        <v>2743</v>
      </c>
      <c r="P220" s="9" t="s">
        <v>42</v>
      </c>
      <c r="Q220" s="5">
        <v>2023</v>
      </c>
      <c r="R220" s="9" t="s">
        <v>41</v>
      </c>
      <c r="S220" s="11">
        <v>2023</v>
      </c>
      <c r="T220" s="6" t="s">
        <v>126</v>
      </c>
      <c r="U220" s="4" t="s">
        <v>499</v>
      </c>
      <c r="V220" s="4" t="s">
        <v>3301</v>
      </c>
      <c r="W220" s="75">
        <v>111676.61538461539</v>
      </c>
      <c r="X220" s="9">
        <v>2</v>
      </c>
      <c r="Y220" s="11"/>
      <c r="Z220" s="11"/>
      <c r="AA220" s="11" t="s">
        <v>33</v>
      </c>
      <c r="AB220" s="11"/>
      <c r="AC220" s="11"/>
      <c r="AD220" s="11"/>
      <c r="AE220" s="11"/>
      <c r="AF220" s="11"/>
      <c r="AG220" s="11" t="s">
        <v>33</v>
      </c>
      <c r="AH220" s="11"/>
      <c r="AI220" s="11"/>
      <c r="AJ220" s="11"/>
      <c r="AK220" s="143"/>
      <c r="AL220" s="143"/>
      <c r="AM220" s="143" t="s">
        <v>165</v>
      </c>
      <c r="AN220" s="143"/>
      <c r="AO220" s="143"/>
      <c r="AP220" s="143"/>
      <c r="AQ220" s="143"/>
      <c r="AR220" s="143"/>
      <c r="AS220" s="143" t="s">
        <v>165</v>
      </c>
      <c r="AT220" s="143"/>
      <c r="AU220" s="143"/>
      <c r="AV220" s="143"/>
      <c r="BC220" s="2"/>
    </row>
    <row r="221" spans="1:57" x14ac:dyDescent="0.2">
      <c r="A221" s="4" t="s">
        <v>2695</v>
      </c>
      <c r="B221" s="4" t="s">
        <v>2689</v>
      </c>
      <c r="C221" s="4" t="s">
        <v>2731</v>
      </c>
      <c r="D221" s="4" t="s">
        <v>2742</v>
      </c>
      <c r="E221" s="4" t="s">
        <v>495</v>
      </c>
      <c r="F221" s="4" t="s">
        <v>496</v>
      </c>
      <c r="G221" s="41" t="s">
        <v>497</v>
      </c>
      <c r="H221" s="59" t="s">
        <v>501</v>
      </c>
      <c r="I221" s="59">
        <v>500000006990</v>
      </c>
      <c r="J221" s="5">
        <v>2013</v>
      </c>
      <c r="K221" s="5">
        <v>8</v>
      </c>
      <c r="L221" s="9">
        <f t="shared" si="4"/>
        <v>-5</v>
      </c>
      <c r="M221" s="6" t="s">
        <v>90</v>
      </c>
      <c r="N221" s="9" t="s">
        <v>94</v>
      </c>
      <c r="O221" s="6" t="s">
        <v>2743</v>
      </c>
      <c r="P221" s="9" t="s">
        <v>42</v>
      </c>
      <c r="Q221" s="5">
        <v>2023</v>
      </c>
      <c r="R221" s="9" t="s">
        <v>41</v>
      </c>
      <c r="S221" s="11">
        <v>2023</v>
      </c>
      <c r="T221" s="6" t="s">
        <v>126</v>
      </c>
      <c r="U221" s="4" t="s">
        <v>499</v>
      </c>
      <c r="V221" s="4" t="s">
        <v>3301</v>
      </c>
      <c r="W221" s="75">
        <v>111676.61538461539</v>
      </c>
      <c r="X221" s="9">
        <v>2</v>
      </c>
      <c r="Y221" s="11"/>
      <c r="Z221" s="11"/>
      <c r="AA221" s="11" t="s">
        <v>33</v>
      </c>
      <c r="AB221" s="11"/>
      <c r="AC221" s="11"/>
      <c r="AD221" s="11"/>
      <c r="AE221" s="11"/>
      <c r="AF221" s="11"/>
      <c r="AG221" s="11" t="s">
        <v>33</v>
      </c>
      <c r="AH221" s="11"/>
      <c r="AI221" s="11"/>
      <c r="AJ221" s="11"/>
      <c r="AK221" s="143"/>
      <c r="AL221" s="143"/>
      <c r="AM221" s="143" t="s">
        <v>165</v>
      </c>
      <c r="AN221" s="143"/>
      <c r="AO221" s="143"/>
      <c r="AP221" s="143"/>
      <c r="AQ221" s="143"/>
      <c r="AR221" s="143"/>
      <c r="AS221" s="143" t="s">
        <v>165</v>
      </c>
      <c r="AT221" s="143"/>
      <c r="AU221" s="143"/>
      <c r="AV221" s="143"/>
      <c r="BC221" s="2"/>
    </row>
    <row r="222" spans="1:57" s="58" customFormat="1" x14ac:dyDescent="0.2">
      <c r="A222" s="4" t="s">
        <v>2695</v>
      </c>
      <c r="B222" s="4" t="s">
        <v>2689</v>
      </c>
      <c r="C222" s="4" t="s">
        <v>2731</v>
      </c>
      <c r="D222" s="4" t="s">
        <v>2742</v>
      </c>
      <c r="E222" s="4" t="s">
        <v>495</v>
      </c>
      <c r="F222" s="4" t="s">
        <v>496</v>
      </c>
      <c r="G222" s="41" t="s">
        <v>497</v>
      </c>
      <c r="H222" s="59" t="s">
        <v>502</v>
      </c>
      <c r="I222" s="59">
        <v>500000003980</v>
      </c>
      <c r="J222" s="5">
        <v>2013</v>
      </c>
      <c r="K222" s="5">
        <v>8</v>
      </c>
      <c r="L222" s="9">
        <f t="shared" si="4"/>
        <v>-5</v>
      </c>
      <c r="M222" s="6" t="s">
        <v>90</v>
      </c>
      <c r="N222" s="9" t="s">
        <v>94</v>
      </c>
      <c r="O222" s="6" t="s">
        <v>2743</v>
      </c>
      <c r="P222" s="9" t="s">
        <v>42</v>
      </c>
      <c r="Q222" s="5">
        <v>2023</v>
      </c>
      <c r="R222" s="9" t="s">
        <v>41</v>
      </c>
      <c r="S222" s="11">
        <v>2023</v>
      </c>
      <c r="T222" s="6" t="s">
        <v>126</v>
      </c>
      <c r="U222" s="4" t="s">
        <v>499</v>
      </c>
      <c r="V222" s="4" t="s">
        <v>3301</v>
      </c>
      <c r="W222" s="75">
        <v>111676.61538461539</v>
      </c>
      <c r="X222" s="9">
        <v>2</v>
      </c>
      <c r="Y222" s="11"/>
      <c r="Z222" s="11"/>
      <c r="AA222" s="11" t="s">
        <v>33</v>
      </c>
      <c r="AB222" s="11"/>
      <c r="AC222" s="11"/>
      <c r="AD222" s="11"/>
      <c r="AE222" s="11"/>
      <c r="AF222" s="11"/>
      <c r="AG222" s="11" t="s">
        <v>33</v>
      </c>
      <c r="AH222" s="11"/>
      <c r="AI222" s="11"/>
      <c r="AJ222" s="11"/>
      <c r="AK222" s="143"/>
      <c r="AL222" s="143"/>
      <c r="AM222" s="143" t="s">
        <v>165</v>
      </c>
      <c r="AN222" s="143"/>
      <c r="AO222" s="143"/>
      <c r="AP222" s="143"/>
      <c r="AQ222" s="143"/>
      <c r="AR222" s="143"/>
      <c r="AS222" s="143" t="s">
        <v>165</v>
      </c>
      <c r="AT222" s="143"/>
      <c r="AU222" s="143"/>
      <c r="AV222" s="143"/>
      <c r="AW222" s="10"/>
      <c r="AX222" s="10"/>
      <c r="AY222" s="10"/>
      <c r="AZ222" s="10"/>
      <c r="BA222" s="10"/>
      <c r="BB222" s="10"/>
      <c r="BC222" s="2"/>
      <c r="BD222" s="2"/>
      <c r="BE222" s="2"/>
    </row>
    <row r="223" spans="1:57" x14ac:dyDescent="0.2">
      <c r="A223" s="4" t="s">
        <v>2712</v>
      </c>
      <c r="B223" s="4" t="s">
        <v>2691</v>
      </c>
      <c r="C223" s="4" t="s">
        <v>2735</v>
      </c>
      <c r="D223" s="4" t="s">
        <v>2740</v>
      </c>
      <c r="E223" s="4" t="s">
        <v>2265</v>
      </c>
      <c r="F223" s="4" t="s">
        <v>2266</v>
      </c>
      <c r="G223" s="41" t="s">
        <v>2267</v>
      </c>
      <c r="H223" s="59" t="s">
        <v>2268</v>
      </c>
      <c r="I223" s="59">
        <v>500000009997</v>
      </c>
      <c r="J223" s="5">
        <v>2014</v>
      </c>
      <c r="K223" s="5">
        <v>8</v>
      </c>
      <c r="L223" s="9">
        <f t="shared" si="4"/>
        <v>-4</v>
      </c>
      <c r="M223" s="6" t="s">
        <v>90</v>
      </c>
      <c r="N223" s="9" t="s">
        <v>94</v>
      </c>
      <c r="O223" s="6" t="s">
        <v>37</v>
      </c>
      <c r="P223" s="9" t="s">
        <v>42</v>
      </c>
      <c r="Q223" s="5" t="s">
        <v>37</v>
      </c>
      <c r="R223" s="9" t="s">
        <v>42</v>
      </c>
      <c r="S223" s="11" t="s">
        <v>136</v>
      </c>
      <c r="T223" s="6" t="s">
        <v>43</v>
      </c>
      <c r="U223" s="4" t="s">
        <v>43</v>
      </c>
      <c r="V223" s="4" t="s">
        <v>136</v>
      </c>
      <c r="W223" s="75">
        <v>0</v>
      </c>
      <c r="X223" s="9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BC223" s="2"/>
    </row>
    <row r="224" spans="1:57" s="58" customFormat="1" x14ac:dyDescent="0.2">
      <c r="A224" s="4" t="s">
        <v>2712</v>
      </c>
      <c r="B224" s="4" t="s">
        <v>2691</v>
      </c>
      <c r="C224" s="4" t="s">
        <v>2735</v>
      </c>
      <c r="D224" s="4" t="s">
        <v>2740</v>
      </c>
      <c r="E224" s="4" t="s">
        <v>2274</v>
      </c>
      <c r="F224" s="4" t="s">
        <v>2275</v>
      </c>
      <c r="G224" s="41" t="s">
        <v>2314</v>
      </c>
      <c r="H224" s="59" t="s">
        <v>2315</v>
      </c>
      <c r="I224" s="59" t="s">
        <v>2316</v>
      </c>
      <c r="J224" s="5">
        <v>2014</v>
      </c>
      <c r="K224" s="5">
        <v>8</v>
      </c>
      <c r="L224" s="9">
        <f t="shared" si="4"/>
        <v>-4</v>
      </c>
      <c r="M224" s="6" t="s">
        <v>92</v>
      </c>
      <c r="N224" s="9" t="s">
        <v>94</v>
      </c>
      <c r="O224" s="6" t="s">
        <v>37</v>
      </c>
      <c r="P224" s="9" t="s">
        <v>41</v>
      </c>
      <c r="Q224" s="5">
        <v>2023</v>
      </c>
      <c r="R224" s="9" t="s">
        <v>41</v>
      </c>
      <c r="S224" s="11">
        <v>2023</v>
      </c>
      <c r="T224" s="6" t="s">
        <v>126</v>
      </c>
      <c r="U224" s="4" t="s">
        <v>43</v>
      </c>
      <c r="V224" s="4" t="s">
        <v>2317</v>
      </c>
      <c r="W224" s="75">
        <v>0</v>
      </c>
      <c r="X224" s="9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0"/>
      <c r="AX224" s="10"/>
      <c r="AY224" s="10"/>
      <c r="AZ224" s="10"/>
      <c r="BA224" s="10"/>
      <c r="BB224" s="10"/>
      <c r="BC224" s="2"/>
      <c r="BD224" s="2"/>
      <c r="BE224" s="2"/>
    </row>
    <row r="225" spans="1:55" x14ac:dyDescent="0.2">
      <c r="A225" s="4" t="s">
        <v>2700</v>
      </c>
      <c r="B225" s="4" t="s">
        <v>2690</v>
      </c>
      <c r="C225" s="4" t="s">
        <v>2710</v>
      </c>
      <c r="D225" s="4" t="s">
        <v>2742</v>
      </c>
      <c r="E225" s="4" t="s">
        <v>439</v>
      </c>
      <c r="F225" s="4" t="s">
        <v>536</v>
      </c>
      <c r="G225" s="41" t="s">
        <v>1951</v>
      </c>
      <c r="H225" s="59" t="s">
        <v>1952</v>
      </c>
      <c r="I225" s="59">
        <v>500000009939</v>
      </c>
      <c r="J225" s="5">
        <v>2019</v>
      </c>
      <c r="K225" s="5">
        <v>8</v>
      </c>
      <c r="L225" s="9">
        <f t="shared" si="4"/>
        <v>1</v>
      </c>
      <c r="M225" s="6" t="s">
        <v>90</v>
      </c>
      <c r="N225" s="9" t="s">
        <v>94</v>
      </c>
      <c r="O225" s="6" t="s">
        <v>47</v>
      </c>
      <c r="P225" s="9" t="s">
        <v>42</v>
      </c>
      <c r="Q225" s="5" t="s">
        <v>37</v>
      </c>
      <c r="R225" s="9" t="s">
        <v>42</v>
      </c>
      <c r="S225" s="11">
        <v>2023</v>
      </c>
      <c r="T225" s="6" t="s">
        <v>126</v>
      </c>
      <c r="U225" s="97" t="s">
        <v>3775</v>
      </c>
      <c r="V225" s="4" t="s">
        <v>4548</v>
      </c>
      <c r="W225" s="75">
        <v>3022600</v>
      </c>
      <c r="X225" s="9">
        <v>2</v>
      </c>
      <c r="Y225" s="11"/>
      <c r="Z225" s="11"/>
      <c r="AA225" s="11"/>
      <c r="AB225" s="11"/>
      <c r="AC225" s="11"/>
      <c r="AD225" s="11" t="s">
        <v>33</v>
      </c>
      <c r="AE225" s="11"/>
      <c r="AF225" s="11"/>
      <c r="AG225" s="11"/>
      <c r="AH225" s="11"/>
      <c r="AI225" s="11"/>
      <c r="AJ225" s="11" t="s">
        <v>33</v>
      </c>
      <c r="AK225" s="143"/>
      <c r="AL225" s="143"/>
      <c r="AM225" s="143"/>
      <c r="AN225" s="143"/>
      <c r="AO225" s="143"/>
      <c r="AP225" s="143" t="s">
        <v>165</v>
      </c>
      <c r="AQ225" s="143"/>
      <c r="AR225" s="143"/>
      <c r="AS225" s="143"/>
      <c r="AT225" s="143"/>
      <c r="AU225" s="143"/>
      <c r="AV225" s="153" t="s">
        <v>165</v>
      </c>
      <c r="BC225" s="2"/>
    </row>
    <row r="226" spans="1:55" x14ac:dyDescent="0.2">
      <c r="A226" s="4" t="s">
        <v>2700</v>
      </c>
      <c r="B226" s="4" t="s">
        <v>2690</v>
      </c>
      <c r="C226" s="4" t="s">
        <v>2710</v>
      </c>
      <c r="D226" s="4" t="s">
        <v>2742</v>
      </c>
      <c r="E226" s="4" t="s">
        <v>439</v>
      </c>
      <c r="F226" s="4" t="s">
        <v>536</v>
      </c>
      <c r="G226" s="41" t="s">
        <v>2566</v>
      </c>
      <c r="H226" s="59" t="s">
        <v>2567</v>
      </c>
      <c r="I226" s="59">
        <v>500000011348</v>
      </c>
      <c r="J226" s="5">
        <v>2022</v>
      </c>
      <c r="K226" s="5">
        <v>8</v>
      </c>
      <c r="L226" s="9">
        <f t="shared" si="4"/>
        <v>4</v>
      </c>
      <c r="M226" s="6" t="s">
        <v>90</v>
      </c>
      <c r="N226" s="9" t="s">
        <v>94</v>
      </c>
      <c r="O226" s="6" t="s">
        <v>47</v>
      </c>
      <c r="P226" s="9" t="s">
        <v>41</v>
      </c>
      <c r="Q226" s="5">
        <v>2025</v>
      </c>
      <c r="R226" s="9" t="s">
        <v>42</v>
      </c>
      <c r="S226" s="11">
        <v>2025</v>
      </c>
      <c r="T226" s="6" t="s">
        <v>126</v>
      </c>
      <c r="U226" s="97" t="s">
        <v>3775</v>
      </c>
      <c r="V226" s="4" t="s">
        <v>4548</v>
      </c>
      <c r="W226" s="75">
        <v>3022600</v>
      </c>
      <c r="X226" s="9">
        <v>2</v>
      </c>
      <c r="Y226" s="11"/>
      <c r="Z226" s="11"/>
      <c r="AA226" s="11"/>
      <c r="AB226" s="11"/>
      <c r="AC226" s="11" t="s">
        <v>33</v>
      </c>
      <c r="AD226" s="11"/>
      <c r="AE226" s="11"/>
      <c r="AF226" s="11"/>
      <c r="AG226" s="11"/>
      <c r="AH226" s="11"/>
      <c r="AI226" s="11" t="s">
        <v>33</v>
      </c>
      <c r="AJ226" s="11"/>
      <c r="AK226" s="143"/>
      <c r="AL226" s="143"/>
      <c r="AM226" s="143"/>
      <c r="AN226" s="143"/>
      <c r="AO226" s="143" t="s">
        <v>165</v>
      </c>
      <c r="AP226" s="143"/>
      <c r="AQ226" s="143"/>
      <c r="AR226" s="143"/>
      <c r="AS226" s="143"/>
      <c r="AT226" s="143"/>
      <c r="AU226" s="153" t="s">
        <v>165</v>
      </c>
      <c r="AV226" s="143"/>
      <c r="BC226" s="2"/>
    </row>
    <row r="227" spans="1:55" x14ac:dyDescent="0.2">
      <c r="A227" s="4" t="s">
        <v>2700</v>
      </c>
      <c r="B227" s="4" t="s">
        <v>2690</v>
      </c>
      <c r="C227" s="4" t="s">
        <v>2710</v>
      </c>
      <c r="D227" s="4" t="s">
        <v>2742</v>
      </c>
      <c r="E227" s="4" t="s">
        <v>439</v>
      </c>
      <c r="F227" s="4" t="s">
        <v>536</v>
      </c>
      <c r="G227" s="41" t="s">
        <v>2566</v>
      </c>
      <c r="H227" s="59" t="s">
        <v>2568</v>
      </c>
      <c r="I227" s="59">
        <v>500000011348</v>
      </c>
      <c r="J227" s="5">
        <v>2022</v>
      </c>
      <c r="K227" s="5">
        <v>8</v>
      </c>
      <c r="L227" s="9">
        <f t="shared" si="4"/>
        <v>4</v>
      </c>
      <c r="M227" s="6" t="s">
        <v>90</v>
      </c>
      <c r="N227" s="9" t="s">
        <v>94</v>
      </c>
      <c r="O227" s="6" t="s">
        <v>47</v>
      </c>
      <c r="P227" s="9" t="s">
        <v>41</v>
      </c>
      <c r="Q227" s="5">
        <v>2025</v>
      </c>
      <c r="R227" s="9" t="s">
        <v>42</v>
      </c>
      <c r="S227" s="11">
        <v>2025</v>
      </c>
      <c r="T227" s="6" t="s">
        <v>126</v>
      </c>
      <c r="U227" s="97" t="s">
        <v>3775</v>
      </c>
      <c r="V227" s="4" t="s">
        <v>4548</v>
      </c>
      <c r="W227" s="75">
        <v>3022600</v>
      </c>
      <c r="X227" s="9">
        <v>2</v>
      </c>
      <c r="Y227" s="11"/>
      <c r="Z227" s="11"/>
      <c r="AA227" s="11"/>
      <c r="AB227" s="11"/>
      <c r="AC227" s="11" t="s">
        <v>33</v>
      </c>
      <c r="AD227" s="11"/>
      <c r="AE227" s="11"/>
      <c r="AF227" s="11"/>
      <c r="AG227" s="11"/>
      <c r="AH227" s="11"/>
      <c r="AI227" s="11" t="s">
        <v>33</v>
      </c>
      <c r="AJ227" s="11"/>
      <c r="AK227" s="143"/>
      <c r="AL227" s="143"/>
      <c r="AM227" s="143"/>
      <c r="AN227" s="143"/>
      <c r="AO227" s="143" t="s">
        <v>165</v>
      </c>
      <c r="AP227" s="143"/>
      <c r="AQ227" s="143"/>
      <c r="AR227" s="143"/>
      <c r="AS227" s="143"/>
      <c r="AT227" s="143"/>
      <c r="AU227" s="153" t="s">
        <v>165</v>
      </c>
      <c r="AV227" s="143"/>
      <c r="BC227" s="2"/>
    </row>
    <row r="228" spans="1:55" x14ac:dyDescent="0.2">
      <c r="A228" s="4" t="s">
        <v>2700</v>
      </c>
      <c r="B228" s="4" t="s">
        <v>2690</v>
      </c>
      <c r="C228" s="4" t="s">
        <v>2710</v>
      </c>
      <c r="D228" s="4" t="s">
        <v>2741</v>
      </c>
      <c r="E228" s="4" t="s">
        <v>439</v>
      </c>
      <c r="F228" s="4" t="s">
        <v>536</v>
      </c>
      <c r="G228" s="41" t="s">
        <v>2406</v>
      </c>
      <c r="H228" s="59" t="s">
        <v>2407</v>
      </c>
      <c r="I228" s="59" t="s">
        <v>2408</v>
      </c>
      <c r="J228" s="5">
        <v>2021</v>
      </c>
      <c r="K228" s="5">
        <v>8</v>
      </c>
      <c r="L228" s="9">
        <f t="shared" si="4"/>
        <v>3</v>
      </c>
      <c r="M228" s="6" t="s">
        <v>2745</v>
      </c>
      <c r="N228" s="9" t="s">
        <v>94</v>
      </c>
      <c r="O228" s="6" t="s">
        <v>47</v>
      </c>
      <c r="P228" s="9" t="s">
        <v>42</v>
      </c>
      <c r="Q228" s="5" t="s">
        <v>37</v>
      </c>
      <c r="R228" s="9" t="s">
        <v>42</v>
      </c>
      <c r="S228" s="11">
        <v>2023</v>
      </c>
      <c r="T228" s="6" t="s">
        <v>126</v>
      </c>
      <c r="U228" s="97" t="s">
        <v>3775</v>
      </c>
      <c r="V228" s="4" t="s">
        <v>4548</v>
      </c>
      <c r="W228" s="75">
        <v>3022600</v>
      </c>
      <c r="X228" s="9">
        <v>2</v>
      </c>
      <c r="Y228" s="11"/>
      <c r="Z228" s="11"/>
      <c r="AA228" s="11"/>
      <c r="AB228" s="11"/>
      <c r="AC228" s="11"/>
      <c r="AD228" s="11" t="s">
        <v>33</v>
      </c>
      <c r="AE228" s="11"/>
      <c r="AF228" s="11"/>
      <c r="AG228" s="11"/>
      <c r="AH228" s="11"/>
      <c r="AI228" s="11"/>
      <c r="AJ228" s="11" t="s">
        <v>33</v>
      </c>
      <c r="AK228" s="143"/>
      <c r="AL228" s="143"/>
      <c r="AM228" s="143"/>
      <c r="AN228" s="143"/>
      <c r="AO228" s="143"/>
      <c r="AP228" s="143" t="s">
        <v>165</v>
      </c>
      <c r="AQ228" s="143"/>
      <c r="AR228" s="143"/>
      <c r="AS228" s="143"/>
      <c r="AT228" s="143"/>
      <c r="AU228" s="143"/>
      <c r="AV228" s="153" t="s">
        <v>165</v>
      </c>
      <c r="BC228" s="2"/>
    </row>
    <row r="229" spans="1:55" x14ac:dyDescent="0.2">
      <c r="A229" s="4" t="s">
        <v>2702</v>
      </c>
      <c r="B229" s="4" t="s">
        <v>2689</v>
      </c>
      <c r="C229" s="4" t="s">
        <v>2734</v>
      </c>
      <c r="D229" s="4" t="s">
        <v>2741</v>
      </c>
      <c r="E229" s="4" t="s">
        <v>1091</v>
      </c>
      <c r="F229" s="4" t="s">
        <v>2008</v>
      </c>
      <c r="G229" s="41" t="s">
        <v>2009</v>
      </c>
      <c r="H229" s="59" t="s">
        <v>2010</v>
      </c>
      <c r="I229" s="59">
        <v>500000011722</v>
      </c>
      <c r="J229" s="5">
        <v>2020</v>
      </c>
      <c r="K229" s="5">
        <v>5</v>
      </c>
      <c r="L229" s="9">
        <f t="shared" si="4"/>
        <v>-1</v>
      </c>
      <c r="M229" s="6" t="s">
        <v>90</v>
      </c>
      <c r="N229" s="9" t="s">
        <v>94</v>
      </c>
      <c r="O229" s="6" t="s">
        <v>37</v>
      </c>
      <c r="P229" s="9" t="s">
        <v>42</v>
      </c>
      <c r="Q229" s="5" t="s">
        <v>37</v>
      </c>
      <c r="R229" s="9" t="s">
        <v>42</v>
      </c>
      <c r="S229" s="11" t="s">
        <v>136</v>
      </c>
      <c r="T229" s="6" t="s">
        <v>43</v>
      </c>
      <c r="U229" s="4" t="s">
        <v>2011</v>
      </c>
      <c r="V229" s="4" t="s">
        <v>2012</v>
      </c>
      <c r="W229" s="75">
        <v>0</v>
      </c>
      <c r="X229" s="9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BC229" s="2"/>
    </row>
    <row r="230" spans="1:55" x14ac:dyDescent="0.2">
      <c r="A230" s="4" t="s">
        <v>2701</v>
      </c>
      <c r="B230" s="4" t="s">
        <v>2689</v>
      </c>
      <c r="C230" s="4" t="s">
        <v>2734</v>
      </c>
      <c r="D230" s="4" t="s">
        <v>2741</v>
      </c>
      <c r="E230" s="4" t="s">
        <v>1091</v>
      </c>
      <c r="F230" s="4" t="s">
        <v>2008</v>
      </c>
      <c r="G230" s="41" t="s">
        <v>2009</v>
      </c>
      <c r="H230" s="59" t="s">
        <v>2013</v>
      </c>
      <c r="I230" s="59">
        <v>500000011723</v>
      </c>
      <c r="J230" s="5">
        <v>2020</v>
      </c>
      <c r="K230" s="5">
        <v>5</v>
      </c>
      <c r="L230" s="9">
        <f t="shared" si="4"/>
        <v>-1</v>
      </c>
      <c r="M230" s="6" t="s">
        <v>90</v>
      </c>
      <c r="N230" s="9" t="s">
        <v>94</v>
      </c>
      <c r="O230" s="6" t="s">
        <v>37</v>
      </c>
      <c r="P230" s="9" t="s">
        <v>42</v>
      </c>
      <c r="Q230" s="5" t="s">
        <v>37</v>
      </c>
      <c r="R230" s="9" t="s">
        <v>42</v>
      </c>
      <c r="S230" s="11" t="s">
        <v>136</v>
      </c>
      <c r="T230" s="6" t="s">
        <v>43</v>
      </c>
      <c r="U230" s="4" t="s">
        <v>2011</v>
      </c>
      <c r="V230" s="4" t="s">
        <v>2012</v>
      </c>
      <c r="W230" s="75">
        <v>0</v>
      </c>
      <c r="X230" s="9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BC230" s="2"/>
    </row>
    <row r="231" spans="1:55" x14ac:dyDescent="0.2">
      <c r="A231" s="4" t="s">
        <v>2717</v>
      </c>
      <c r="B231" s="4" t="s">
        <v>2690</v>
      </c>
      <c r="C231" s="4" t="s">
        <v>2734</v>
      </c>
      <c r="D231" s="4" t="s">
        <v>2741</v>
      </c>
      <c r="E231" s="4" t="s">
        <v>1091</v>
      </c>
      <c r="F231" s="4" t="s">
        <v>2008</v>
      </c>
      <c r="G231" s="41" t="s">
        <v>2009</v>
      </c>
      <c r="H231" s="59" t="s">
        <v>2014</v>
      </c>
      <c r="I231" s="59">
        <v>500000011724</v>
      </c>
      <c r="J231" s="5">
        <v>2020</v>
      </c>
      <c r="K231" s="5">
        <v>5</v>
      </c>
      <c r="L231" s="9">
        <f t="shared" si="4"/>
        <v>-1</v>
      </c>
      <c r="M231" s="6" t="s">
        <v>90</v>
      </c>
      <c r="N231" s="9" t="s">
        <v>94</v>
      </c>
      <c r="O231" s="6" t="s">
        <v>37</v>
      </c>
      <c r="P231" s="9" t="s">
        <v>42</v>
      </c>
      <c r="Q231" s="5" t="s">
        <v>37</v>
      </c>
      <c r="R231" s="9" t="s">
        <v>42</v>
      </c>
      <c r="S231" s="11" t="s">
        <v>136</v>
      </c>
      <c r="T231" s="6" t="s">
        <v>43</v>
      </c>
      <c r="U231" s="4" t="s">
        <v>2011</v>
      </c>
      <c r="V231" s="4" t="s">
        <v>2012</v>
      </c>
      <c r="W231" s="75">
        <v>0</v>
      </c>
      <c r="X231" s="9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BC231" s="2"/>
    </row>
    <row r="232" spans="1:55" x14ac:dyDescent="0.2">
      <c r="A232" s="4" t="s">
        <v>2724</v>
      </c>
      <c r="B232" s="4" t="s">
        <v>2689</v>
      </c>
      <c r="C232" s="4" t="s">
        <v>2736</v>
      </c>
      <c r="D232" s="4" t="s">
        <v>2741</v>
      </c>
      <c r="E232" s="4" t="s">
        <v>1372</v>
      </c>
      <c r="F232" s="4" t="s">
        <v>1371</v>
      </c>
      <c r="G232" s="41" t="s">
        <v>1373</v>
      </c>
      <c r="H232" s="59" t="s">
        <v>1374</v>
      </c>
      <c r="I232" s="59" t="s">
        <v>1375</v>
      </c>
      <c r="J232" s="5">
        <v>2016</v>
      </c>
      <c r="K232" s="5">
        <v>5</v>
      </c>
      <c r="L232" s="9">
        <f t="shared" si="4"/>
        <v>-5</v>
      </c>
      <c r="M232" s="6" t="s">
        <v>90</v>
      </c>
      <c r="N232" s="9" t="s">
        <v>2744</v>
      </c>
      <c r="O232" s="6" t="s">
        <v>37</v>
      </c>
      <c r="P232" s="9" t="s">
        <v>42</v>
      </c>
      <c r="Q232" s="5" t="s">
        <v>37</v>
      </c>
      <c r="R232" s="9" t="s">
        <v>42</v>
      </c>
      <c r="S232" s="11">
        <v>2023</v>
      </c>
      <c r="T232" s="6" t="s">
        <v>44</v>
      </c>
      <c r="U232" s="4" t="s">
        <v>3961</v>
      </c>
      <c r="V232" s="4" t="s">
        <v>136</v>
      </c>
      <c r="W232" s="75">
        <v>110250</v>
      </c>
      <c r="X232" s="9">
        <v>1</v>
      </c>
      <c r="Y232" s="11"/>
      <c r="Z232" s="11"/>
      <c r="AA232" s="11"/>
      <c r="AB232" s="11" t="s">
        <v>33</v>
      </c>
      <c r="AC232" s="11"/>
      <c r="AD232" s="11"/>
      <c r="AE232" s="11"/>
      <c r="AF232" s="11"/>
      <c r="AG232" s="11"/>
      <c r="AH232" s="11"/>
      <c r="AI232" s="11"/>
      <c r="AJ232" s="11"/>
      <c r="AK232" s="143"/>
      <c r="AL232" s="143"/>
      <c r="AM232" s="143"/>
      <c r="AN232" s="143" t="s">
        <v>165</v>
      </c>
      <c r="AO232" s="143"/>
      <c r="AP232" s="143"/>
      <c r="AQ232" s="143"/>
      <c r="AR232" s="143"/>
      <c r="AS232" s="143"/>
      <c r="AT232" s="143"/>
      <c r="AU232" s="143"/>
      <c r="AV232" s="143"/>
      <c r="BC232" s="2"/>
    </row>
    <row r="233" spans="1:55" x14ac:dyDescent="0.2">
      <c r="A233" s="4" t="s">
        <v>2724</v>
      </c>
      <c r="B233" s="4" t="s">
        <v>2689</v>
      </c>
      <c r="C233" s="4" t="s">
        <v>2736</v>
      </c>
      <c r="D233" s="4" t="s">
        <v>2741</v>
      </c>
      <c r="E233" s="4" t="s">
        <v>1376</v>
      </c>
      <c r="F233" s="4" t="s">
        <v>1371</v>
      </c>
      <c r="G233" s="41" t="s">
        <v>1373</v>
      </c>
      <c r="H233" s="59" t="s">
        <v>1377</v>
      </c>
      <c r="I233" s="59" t="s">
        <v>1378</v>
      </c>
      <c r="J233" s="5">
        <v>2016</v>
      </c>
      <c r="K233" s="5">
        <v>5</v>
      </c>
      <c r="L233" s="9">
        <f t="shared" si="4"/>
        <v>-5</v>
      </c>
      <c r="M233" s="6" t="s">
        <v>90</v>
      </c>
      <c r="N233" s="9" t="s">
        <v>94</v>
      </c>
      <c r="O233" s="6" t="s">
        <v>37</v>
      </c>
      <c r="P233" s="9" t="s">
        <v>42</v>
      </c>
      <c r="Q233" s="5" t="s">
        <v>37</v>
      </c>
      <c r="R233" s="9" t="s">
        <v>42</v>
      </c>
      <c r="S233" s="11">
        <v>2023</v>
      </c>
      <c r="T233" s="6" t="s">
        <v>44</v>
      </c>
      <c r="U233" s="4" t="s">
        <v>3961</v>
      </c>
      <c r="V233" s="4" t="s">
        <v>136</v>
      </c>
      <c r="W233" s="75">
        <v>110250</v>
      </c>
      <c r="X233" s="9">
        <v>1</v>
      </c>
      <c r="Y233" s="11"/>
      <c r="Z233" s="11"/>
      <c r="AA233" s="11"/>
      <c r="AB233" s="11" t="s">
        <v>33</v>
      </c>
      <c r="AC233" s="11"/>
      <c r="AD233" s="11"/>
      <c r="AE233" s="11"/>
      <c r="AF233" s="11"/>
      <c r="AG233" s="11"/>
      <c r="AH233" s="11"/>
      <c r="AI233" s="11"/>
      <c r="AJ233" s="11"/>
      <c r="AK233" s="143"/>
      <c r="AL233" s="143"/>
      <c r="AM233" s="143"/>
      <c r="AN233" s="143" t="s">
        <v>165</v>
      </c>
      <c r="AO233" s="143"/>
      <c r="AP233" s="143"/>
      <c r="AQ233" s="143"/>
      <c r="AR233" s="143"/>
      <c r="AS233" s="143"/>
      <c r="AT233" s="143"/>
      <c r="AU233" s="143"/>
      <c r="AV233" s="143"/>
      <c r="BC233" s="2"/>
    </row>
    <row r="234" spans="1:55" x14ac:dyDescent="0.2">
      <c r="A234" s="4" t="s">
        <v>2712</v>
      </c>
      <c r="B234" s="4" t="s">
        <v>2691</v>
      </c>
      <c r="C234" s="4" t="s">
        <v>2735</v>
      </c>
      <c r="D234" s="4" t="s">
        <v>2741</v>
      </c>
      <c r="E234" s="4" t="s">
        <v>1914</v>
      </c>
      <c r="F234" s="4" t="s">
        <v>1913</v>
      </c>
      <c r="G234" s="41" t="s">
        <v>1915</v>
      </c>
      <c r="H234" s="59" t="s">
        <v>1916</v>
      </c>
      <c r="I234" s="59" t="s">
        <v>3227</v>
      </c>
      <c r="J234" s="5">
        <v>2019</v>
      </c>
      <c r="K234" s="5">
        <v>5</v>
      </c>
      <c r="L234" s="9">
        <f t="shared" si="4"/>
        <v>-2</v>
      </c>
      <c r="M234" s="6" t="s">
        <v>92</v>
      </c>
      <c r="N234" s="9" t="s">
        <v>94</v>
      </c>
      <c r="O234" s="6" t="s">
        <v>47</v>
      </c>
      <c r="P234" s="9" t="s">
        <v>41</v>
      </c>
      <c r="Q234" s="5" t="s">
        <v>37</v>
      </c>
      <c r="R234" s="9" t="s">
        <v>41</v>
      </c>
      <c r="S234" s="11">
        <v>2023</v>
      </c>
      <c r="T234" s="6" t="s">
        <v>126</v>
      </c>
      <c r="U234" s="97" t="s">
        <v>3276</v>
      </c>
      <c r="V234" s="4" t="s">
        <v>2778</v>
      </c>
      <c r="W234" s="75">
        <v>0</v>
      </c>
      <c r="X234" s="9">
        <v>1</v>
      </c>
      <c r="Y234" s="11"/>
      <c r="Z234" s="11"/>
      <c r="AA234" s="11"/>
      <c r="AB234" s="11"/>
      <c r="AC234" s="11" t="s">
        <v>33</v>
      </c>
      <c r="AD234" s="11"/>
      <c r="AE234" s="11"/>
      <c r="AF234" s="11"/>
      <c r="AG234" s="11"/>
      <c r="AH234" s="11"/>
      <c r="AI234" s="11"/>
      <c r="AJ234" s="11"/>
      <c r="AK234" s="143"/>
      <c r="AL234" s="143"/>
      <c r="AM234" s="143"/>
      <c r="AN234" s="143"/>
      <c r="AO234" s="153" t="s">
        <v>165</v>
      </c>
      <c r="AP234" s="143"/>
      <c r="AQ234" s="143"/>
      <c r="AR234" s="143"/>
      <c r="AS234" s="143"/>
      <c r="AT234" s="143"/>
      <c r="AU234" s="143"/>
      <c r="AV234" s="143"/>
      <c r="BC234" s="2"/>
    </row>
    <row r="235" spans="1:55" x14ac:dyDescent="0.2">
      <c r="A235" s="4" t="s">
        <v>2712</v>
      </c>
      <c r="B235" s="4" t="s">
        <v>2691</v>
      </c>
      <c r="C235" s="4" t="s">
        <v>2735</v>
      </c>
      <c r="D235" s="4" t="s">
        <v>2741</v>
      </c>
      <c r="E235" s="4" t="s">
        <v>1914</v>
      </c>
      <c r="F235" s="4" t="s">
        <v>1913</v>
      </c>
      <c r="G235" s="41" t="s">
        <v>1915</v>
      </c>
      <c r="H235" s="59" t="s">
        <v>1917</v>
      </c>
      <c r="I235" s="59" t="s">
        <v>3226</v>
      </c>
      <c r="J235" s="5">
        <v>2019</v>
      </c>
      <c r="K235" s="5">
        <v>5</v>
      </c>
      <c r="L235" s="9">
        <f t="shared" si="4"/>
        <v>-2</v>
      </c>
      <c r="M235" s="6" t="s">
        <v>92</v>
      </c>
      <c r="N235" s="9" t="s">
        <v>94</v>
      </c>
      <c r="O235" s="6" t="s">
        <v>47</v>
      </c>
      <c r="P235" s="9" t="s">
        <v>41</v>
      </c>
      <c r="Q235" s="5" t="s">
        <v>37</v>
      </c>
      <c r="R235" s="9" t="s">
        <v>41</v>
      </c>
      <c r="S235" s="11">
        <v>2023</v>
      </c>
      <c r="T235" s="6" t="s">
        <v>126</v>
      </c>
      <c r="U235" s="97" t="s">
        <v>3276</v>
      </c>
      <c r="V235" s="4" t="s">
        <v>2778</v>
      </c>
      <c r="W235" s="75">
        <v>0</v>
      </c>
      <c r="X235" s="9">
        <v>1</v>
      </c>
      <c r="Y235" s="11"/>
      <c r="Z235" s="11"/>
      <c r="AA235" s="11"/>
      <c r="AB235" s="11" t="s">
        <v>33</v>
      </c>
      <c r="AC235" s="11"/>
      <c r="AD235" s="11"/>
      <c r="AE235" s="11"/>
      <c r="AF235" s="11"/>
      <c r="AG235" s="11"/>
      <c r="AH235" s="11"/>
      <c r="AI235" s="11"/>
      <c r="AJ235" s="11"/>
      <c r="AK235" s="143"/>
      <c r="AL235" s="143"/>
      <c r="AM235" s="143"/>
      <c r="AN235" s="153" t="s">
        <v>165</v>
      </c>
      <c r="AO235" s="143"/>
      <c r="AP235" s="143"/>
      <c r="AQ235" s="143"/>
      <c r="AR235" s="143"/>
      <c r="AS235" s="143"/>
      <c r="AT235" s="143"/>
      <c r="AU235" s="143"/>
      <c r="AV235" s="143"/>
      <c r="BC235" s="2"/>
    </row>
    <row r="236" spans="1:55" x14ac:dyDescent="0.2">
      <c r="A236" s="4" t="str">
        <f t="shared" ref="A236:A242" si="5">UPPER("Pediatría")</f>
        <v>PEDIATRÍA</v>
      </c>
      <c r="B236" s="4" t="s">
        <v>2688</v>
      </c>
      <c r="C236" s="4" t="s">
        <v>2738</v>
      </c>
      <c r="D236" s="4" t="s">
        <v>2741</v>
      </c>
      <c r="E236" s="4" t="s">
        <v>566</v>
      </c>
      <c r="F236" s="4" t="s">
        <v>567</v>
      </c>
      <c r="G236" s="41" t="s">
        <v>569</v>
      </c>
      <c r="H236" s="59">
        <v>802136217</v>
      </c>
      <c r="I236" s="59">
        <v>500000003051</v>
      </c>
      <c r="J236" s="5">
        <v>2013</v>
      </c>
      <c r="K236" s="5">
        <v>5</v>
      </c>
      <c r="L236" s="9">
        <f t="shared" si="4"/>
        <v>-8</v>
      </c>
      <c r="M236" s="6" t="s">
        <v>90</v>
      </c>
      <c r="N236" s="9" t="s">
        <v>94</v>
      </c>
      <c r="O236" s="6" t="s">
        <v>2743</v>
      </c>
      <c r="P236" s="9" t="s">
        <v>42</v>
      </c>
      <c r="Q236" s="5" t="s">
        <v>37</v>
      </c>
      <c r="R236" s="9" t="s">
        <v>42</v>
      </c>
      <c r="S236" s="11">
        <v>2023</v>
      </c>
      <c r="T236" s="6" t="s">
        <v>44</v>
      </c>
      <c r="U236" s="4" t="s">
        <v>184</v>
      </c>
      <c r="V236" s="4" t="s">
        <v>136</v>
      </c>
      <c r="W236" s="75">
        <v>0</v>
      </c>
      <c r="X236" s="9">
        <v>1</v>
      </c>
      <c r="Y236" s="11"/>
      <c r="Z236" s="11"/>
      <c r="AA236" s="11"/>
      <c r="AB236" s="11"/>
      <c r="AC236" s="11" t="s">
        <v>33</v>
      </c>
      <c r="AD236" s="11"/>
      <c r="AE236" s="11"/>
      <c r="AF236" s="11"/>
      <c r="AG236" s="11"/>
      <c r="AH236" s="11"/>
      <c r="AI236" s="11"/>
      <c r="AJ236" s="11"/>
      <c r="AK236" s="143"/>
      <c r="AL236" s="143"/>
      <c r="AM236" s="143"/>
      <c r="AN236" s="143"/>
      <c r="AO236" s="143" t="s">
        <v>165</v>
      </c>
      <c r="AP236" s="143"/>
      <c r="AQ236" s="143"/>
      <c r="AR236" s="143"/>
      <c r="AS236" s="143"/>
      <c r="AT236" s="143"/>
      <c r="AU236" s="143"/>
      <c r="AV236" s="143"/>
      <c r="BC236" s="2"/>
    </row>
    <row r="237" spans="1:55" x14ac:dyDescent="0.2">
      <c r="A237" s="4" t="str">
        <f t="shared" si="5"/>
        <v>PEDIATRÍA</v>
      </c>
      <c r="B237" s="4" t="s">
        <v>2688</v>
      </c>
      <c r="C237" s="4" t="s">
        <v>2738</v>
      </c>
      <c r="D237" s="4" t="s">
        <v>2741</v>
      </c>
      <c r="E237" s="4" t="s">
        <v>566</v>
      </c>
      <c r="F237" s="4" t="s">
        <v>567</v>
      </c>
      <c r="G237" s="41" t="s">
        <v>569</v>
      </c>
      <c r="H237" s="59">
        <v>802136222</v>
      </c>
      <c r="I237" s="59">
        <v>500000003053</v>
      </c>
      <c r="J237" s="5">
        <v>2013</v>
      </c>
      <c r="K237" s="5">
        <v>5</v>
      </c>
      <c r="L237" s="9">
        <f t="shared" si="4"/>
        <v>-8</v>
      </c>
      <c r="M237" s="6" t="s">
        <v>90</v>
      </c>
      <c r="N237" s="9" t="s">
        <v>94</v>
      </c>
      <c r="O237" s="6" t="s">
        <v>2743</v>
      </c>
      <c r="P237" s="9" t="s">
        <v>42</v>
      </c>
      <c r="Q237" s="5" t="s">
        <v>37</v>
      </c>
      <c r="R237" s="9" t="s">
        <v>42</v>
      </c>
      <c r="S237" s="11">
        <v>2023</v>
      </c>
      <c r="T237" s="6" t="s">
        <v>44</v>
      </c>
      <c r="U237" s="4" t="s">
        <v>184</v>
      </c>
      <c r="V237" s="4" t="s">
        <v>136</v>
      </c>
      <c r="W237" s="75">
        <v>0</v>
      </c>
      <c r="X237" s="9">
        <v>1</v>
      </c>
      <c r="Y237" s="11"/>
      <c r="Z237" s="11"/>
      <c r="AA237" s="11"/>
      <c r="AB237" s="11"/>
      <c r="AC237" s="11" t="s">
        <v>33</v>
      </c>
      <c r="AD237" s="11"/>
      <c r="AE237" s="11"/>
      <c r="AF237" s="11"/>
      <c r="AG237" s="11"/>
      <c r="AH237" s="11"/>
      <c r="AI237" s="11"/>
      <c r="AJ237" s="11"/>
      <c r="AK237" s="143"/>
      <c r="AL237" s="143"/>
      <c r="AM237" s="143"/>
      <c r="AN237" s="143"/>
      <c r="AO237" s="143" t="s">
        <v>165</v>
      </c>
      <c r="AP237" s="143"/>
      <c r="AQ237" s="143"/>
      <c r="AR237" s="143"/>
      <c r="AS237" s="143"/>
      <c r="AT237" s="143"/>
      <c r="AU237" s="143"/>
      <c r="AV237" s="143"/>
      <c r="BC237" s="2"/>
    </row>
    <row r="238" spans="1:55" s="58" customFormat="1" x14ac:dyDescent="0.2">
      <c r="A238" s="66" t="str">
        <f t="shared" si="5"/>
        <v>PEDIATRÍA</v>
      </c>
      <c r="B238" s="66" t="s">
        <v>2688</v>
      </c>
      <c r="C238" s="66" t="s">
        <v>2738</v>
      </c>
      <c r="D238" s="66" t="s">
        <v>2741</v>
      </c>
      <c r="E238" s="66" t="s">
        <v>566</v>
      </c>
      <c r="F238" s="66" t="s">
        <v>567</v>
      </c>
      <c r="G238" s="67" t="s">
        <v>569</v>
      </c>
      <c r="H238" s="68">
        <v>802125702</v>
      </c>
      <c r="I238" s="68">
        <v>500000003055</v>
      </c>
      <c r="J238" s="69">
        <v>2013</v>
      </c>
      <c r="K238" s="69">
        <v>5</v>
      </c>
      <c r="L238" s="70">
        <f t="shared" si="4"/>
        <v>-8</v>
      </c>
      <c r="M238" s="71" t="s">
        <v>90</v>
      </c>
      <c r="N238" s="70" t="s">
        <v>94</v>
      </c>
      <c r="O238" s="71" t="s">
        <v>2743</v>
      </c>
      <c r="P238" s="70" t="s">
        <v>42</v>
      </c>
      <c r="Q238" s="69" t="s">
        <v>37</v>
      </c>
      <c r="R238" s="70" t="s">
        <v>42</v>
      </c>
      <c r="S238" s="72">
        <v>2023</v>
      </c>
      <c r="T238" s="71" t="s">
        <v>44</v>
      </c>
      <c r="U238" s="66" t="s">
        <v>184</v>
      </c>
      <c r="V238" s="66" t="s">
        <v>136</v>
      </c>
      <c r="W238" s="76">
        <v>0</v>
      </c>
      <c r="X238" s="70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141"/>
      <c r="AL238" s="141"/>
      <c r="AM238" s="141"/>
      <c r="AN238" s="141"/>
      <c r="AO238" s="141"/>
      <c r="AP238" s="141"/>
      <c r="AQ238" s="141"/>
      <c r="AR238" s="141"/>
      <c r="AS238" s="141"/>
      <c r="AT238" s="141"/>
      <c r="AU238" s="141"/>
      <c r="AV238" s="141"/>
      <c r="AW238" s="57"/>
      <c r="AX238" s="57"/>
      <c r="AY238" s="57"/>
      <c r="AZ238" s="57"/>
      <c r="BA238" s="57"/>
      <c r="BB238" s="57"/>
    </row>
    <row r="239" spans="1:55" x14ac:dyDescent="0.2">
      <c r="A239" s="4" t="str">
        <f t="shared" si="5"/>
        <v>PEDIATRÍA</v>
      </c>
      <c r="B239" s="4" t="s">
        <v>2688</v>
      </c>
      <c r="C239" s="4" t="s">
        <v>2738</v>
      </c>
      <c r="D239" s="4" t="s">
        <v>2741</v>
      </c>
      <c r="E239" s="4" t="s">
        <v>566</v>
      </c>
      <c r="F239" s="4" t="s">
        <v>567</v>
      </c>
      <c r="G239" s="41" t="s">
        <v>569</v>
      </c>
      <c r="H239" s="59">
        <v>802136219</v>
      </c>
      <c r="I239" s="59">
        <v>500000003054</v>
      </c>
      <c r="J239" s="5">
        <v>2013</v>
      </c>
      <c r="K239" s="5">
        <v>5</v>
      </c>
      <c r="L239" s="9">
        <f t="shared" si="4"/>
        <v>-8</v>
      </c>
      <c r="M239" s="6" t="s">
        <v>90</v>
      </c>
      <c r="N239" s="9" t="s">
        <v>94</v>
      </c>
      <c r="O239" s="6" t="s">
        <v>2743</v>
      </c>
      <c r="P239" s="9" t="s">
        <v>42</v>
      </c>
      <c r="Q239" s="5" t="s">
        <v>37</v>
      </c>
      <c r="R239" s="9" t="s">
        <v>42</v>
      </c>
      <c r="S239" s="11">
        <v>2023</v>
      </c>
      <c r="T239" s="6" t="s">
        <v>44</v>
      </c>
      <c r="U239" s="4" t="s">
        <v>184</v>
      </c>
      <c r="V239" s="4" t="s">
        <v>136</v>
      </c>
      <c r="W239" s="75">
        <v>0</v>
      </c>
      <c r="X239" s="9">
        <v>1</v>
      </c>
      <c r="Y239" s="11"/>
      <c r="Z239" s="11"/>
      <c r="AA239" s="11"/>
      <c r="AB239" s="11"/>
      <c r="AC239" s="11" t="s">
        <v>33</v>
      </c>
      <c r="AD239" s="11"/>
      <c r="AE239" s="11"/>
      <c r="AF239" s="11"/>
      <c r="AG239" s="11"/>
      <c r="AH239" s="11"/>
      <c r="AI239" s="11"/>
      <c r="AJ239" s="11"/>
      <c r="AK239" s="143"/>
      <c r="AL239" s="143"/>
      <c r="AM239" s="143"/>
      <c r="AN239" s="143"/>
      <c r="AO239" s="143" t="s">
        <v>165</v>
      </c>
      <c r="AP239" s="143"/>
      <c r="AQ239" s="143"/>
      <c r="AR239" s="143"/>
      <c r="AS239" s="143"/>
      <c r="AT239" s="143"/>
      <c r="AU239" s="143"/>
      <c r="AV239" s="143"/>
      <c r="BC239" s="2"/>
    </row>
    <row r="240" spans="1:55" x14ac:dyDescent="0.2">
      <c r="A240" s="4" t="str">
        <f t="shared" si="5"/>
        <v>PEDIATRÍA</v>
      </c>
      <c r="B240" s="4" t="s">
        <v>2688</v>
      </c>
      <c r="C240" s="4" t="s">
        <v>2738</v>
      </c>
      <c r="D240" s="4" t="s">
        <v>2741</v>
      </c>
      <c r="E240" s="4" t="s">
        <v>566</v>
      </c>
      <c r="F240" s="4" t="s">
        <v>567</v>
      </c>
      <c r="G240" s="41" t="s">
        <v>569</v>
      </c>
      <c r="H240" s="59">
        <v>802125703</v>
      </c>
      <c r="I240" s="59">
        <v>500000003052</v>
      </c>
      <c r="J240" s="5">
        <v>2013</v>
      </c>
      <c r="K240" s="5">
        <v>5</v>
      </c>
      <c r="L240" s="9">
        <f t="shared" si="4"/>
        <v>-8</v>
      </c>
      <c r="M240" s="6" t="s">
        <v>90</v>
      </c>
      <c r="N240" s="9" t="s">
        <v>94</v>
      </c>
      <c r="O240" s="6" t="s">
        <v>2743</v>
      </c>
      <c r="P240" s="9" t="s">
        <v>42</v>
      </c>
      <c r="Q240" s="5" t="s">
        <v>37</v>
      </c>
      <c r="R240" s="9" t="s">
        <v>42</v>
      </c>
      <c r="S240" s="11">
        <v>2023</v>
      </c>
      <c r="T240" s="6" t="s">
        <v>44</v>
      </c>
      <c r="U240" s="4" t="s">
        <v>184</v>
      </c>
      <c r="V240" s="4" t="s">
        <v>136</v>
      </c>
      <c r="W240" s="75">
        <v>0</v>
      </c>
      <c r="X240" s="9">
        <v>1</v>
      </c>
      <c r="Y240" s="11"/>
      <c r="Z240" s="11"/>
      <c r="AA240" s="11"/>
      <c r="AB240" s="11"/>
      <c r="AC240" s="11" t="s">
        <v>33</v>
      </c>
      <c r="AD240" s="11"/>
      <c r="AE240" s="11"/>
      <c r="AF240" s="11"/>
      <c r="AG240" s="11"/>
      <c r="AH240" s="11"/>
      <c r="AI240" s="11"/>
      <c r="AJ240" s="11"/>
      <c r="AK240" s="143"/>
      <c r="AL240" s="143"/>
      <c r="AM240" s="143"/>
      <c r="AN240" s="143"/>
      <c r="AO240" s="143" t="s">
        <v>165</v>
      </c>
      <c r="AP240" s="143"/>
      <c r="AQ240" s="143"/>
      <c r="AR240" s="143"/>
      <c r="AS240" s="143"/>
      <c r="AT240" s="143"/>
      <c r="AU240" s="143"/>
      <c r="AV240" s="143"/>
      <c r="BC240" s="2"/>
    </row>
    <row r="241" spans="1:55" x14ac:dyDescent="0.2">
      <c r="A241" s="4" t="str">
        <f t="shared" si="5"/>
        <v>PEDIATRÍA</v>
      </c>
      <c r="B241" s="4" t="s">
        <v>2688</v>
      </c>
      <c r="C241" s="4" t="s">
        <v>2738</v>
      </c>
      <c r="D241" s="4" t="s">
        <v>2741</v>
      </c>
      <c r="E241" s="4" t="s">
        <v>566</v>
      </c>
      <c r="F241" s="4" t="s">
        <v>567</v>
      </c>
      <c r="G241" s="41" t="s">
        <v>569</v>
      </c>
      <c r="H241" s="59">
        <v>802136224</v>
      </c>
      <c r="I241" s="59">
        <v>500000005804</v>
      </c>
      <c r="J241" s="5">
        <v>2013</v>
      </c>
      <c r="K241" s="5">
        <v>5</v>
      </c>
      <c r="L241" s="9">
        <f t="shared" si="4"/>
        <v>-8</v>
      </c>
      <c r="M241" s="6" t="s">
        <v>90</v>
      </c>
      <c r="N241" s="9" t="s">
        <v>94</v>
      </c>
      <c r="O241" s="6" t="s">
        <v>2743</v>
      </c>
      <c r="P241" s="9" t="s">
        <v>42</v>
      </c>
      <c r="Q241" s="5" t="s">
        <v>37</v>
      </c>
      <c r="R241" s="9" t="s">
        <v>42</v>
      </c>
      <c r="S241" s="11">
        <v>2023</v>
      </c>
      <c r="T241" s="6" t="s">
        <v>44</v>
      </c>
      <c r="U241" s="4" t="s">
        <v>184</v>
      </c>
      <c r="V241" s="4" t="s">
        <v>136</v>
      </c>
      <c r="W241" s="75">
        <v>0</v>
      </c>
      <c r="X241" s="9">
        <v>1</v>
      </c>
      <c r="Y241" s="11"/>
      <c r="Z241" s="11"/>
      <c r="AA241" s="11"/>
      <c r="AB241" s="11"/>
      <c r="AC241" s="11" t="s">
        <v>33</v>
      </c>
      <c r="AD241" s="11"/>
      <c r="AE241" s="11"/>
      <c r="AF241" s="11"/>
      <c r="AG241" s="11"/>
      <c r="AH241" s="11"/>
      <c r="AI241" s="11"/>
      <c r="AJ241" s="11"/>
      <c r="AK241" s="143"/>
      <c r="AL241" s="143"/>
      <c r="AM241" s="143"/>
      <c r="AN241" s="143"/>
      <c r="AO241" s="143" t="s">
        <v>165</v>
      </c>
      <c r="AP241" s="143"/>
      <c r="AQ241" s="143"/>
      <c r="AR241" s="143"/>
      <c r="AS241" s="143"/>
      <c r="AT241" s="143"/>
      <c r="AU241" s="143"/>
      <c r="AV241" s="143"/>
      <c r="BC241" s="2"/>
    </row>
    <row r="242" spans="1:55" x14ac:dyDescent="0.2">
      <c r="A242" s="4" t="str">
        <f t="shared" si="5"/>
        <v>PEDIATRÍA</v>
      </c>
      <c r="B242" s="4" t="s">
        <v>2688</v>
      </c>
      <c r="C242" s="4" t="s">
        <v>2738</v>
      </c>
      <c r="D242" s="4" t="s">
        <v>2741</v>
      </c>
      <c r="E242" s="4" t="s">
        <v>566</v>
      </c>
      <c r="F242" s="4" t="s">
        <v>567</v>
      </c>
      <c r="G242" s="41" t="s">
        <v>569</v>
      </c>
      <c r="H242" s="59">
        <v>802125704</v>
      </c>
      <c r="I242" s="59">
        <v>500000005803</v>
      </c>
      <c r="J242" s="5">
        <v>2013</v>
      </c>
      <c r="K242" s="5">
        <v>5</v>
      </c>
      <c r="L242" s="9">
        <f t="shared" si="4"/>
        <v>-8</v>
      </c>
      <c r="M242" s="6" t="s">
        <v>90</v>
      </c>
      <c r="N242" s="9" t="s">
        <v>94</v>
      </c>
      <c r="O242" s="6" t="s">
        <v>2743</v>
      </c>
      <c r="P242" s="9" t="s">
        <v>42</v>
      </c>
      <c r="Q242" s="5" t="s">
        <v>37</v>
      </c>
      <c r="R242" s="9" t="s">
        <v>42</v>
      </c>
      <c r="S242" s="11">
        <v>2023</v>
      </c>
      <c r="T242" s="6" t="s">
        <v>44</v>
      </c>
      <c r="U242" s="4" t="s">
        <v>184</v>
      </c>
      <c r="V242" s="4" t="s">
        <v>136</v>
      </c>
      <c r="W242" s="75">
        <v>0</v>
      </c>
      <c r="X242" s="9">
        <v>1</v>
      </c>
      <c r="Y242" s="11"/>
      <c r="Z242" s="11"/>
      <c r="AA242" s="11"/>
      <c r="AB242" s="11"/>
      <c r="AC242" s="11" t="s">
        <v>33</v>
      </c>
      <c r="AD242" s="11"/>
      <c r="AE242" s="11"/>
      <c r="AF242" s="11"/>
      <c r="AG242" s="11"/>
      <c r="AH242" s="11"/>
      <c r="AI242" s="11"/>
      <c r="AJ242" s="11"/>
      <c r="AK242" s="143"/>
      <c r="AL242" s="143"/>
      <c r="AM242" s="143"/>
      <c r="AN242" s="143"/>
      <c r="AO242" s="143" t="s">
        <v>165</v>
      </c>
      <c r="AP242" s="143"/>
      <c r="AQ242" s="143"/>
      <c r="AR242" s="143"/>
      <c r="AS242" s="143"/>
      <c r="AT242" s="143"/>
      <c r="AU242" s="143"/>
      <c r="AV242" s="143"/>
      <c r="BC242" s="2"/>
    </row>
    <row r="243" spans="1:55" s="58" customFormat="1" x14ac:dyDescent="0.2">
      <c r="A243" s="66" t="s">
        <v>2702</v>
      </c>
      <c r="B243" s="66" t="s">
        <v>2689</v>
      </c>
      <c r="C243" s="66" t="s">
        <v>2738</v>
      </c>
      <c r="D243" s="66" t="s">
        <v>2741</v>
      </c>
      <c r="E243" s="66" t="s">
        <v>566</v>
      </c>
      <c r="F243" s="66" t="s">
        <v>567</v>
      </c>
      <c r="G243" s="67" t="s">
        <v>568</v>
      </c>
      <c r="H243" s="68">
        <v>802136529</v>
      </c>
      <c r="I243" s="68">
        <v>500000009274</v>
      </c>
      <c r="J243" s="69">
        <v>2014</v>
      </c>
      <c r="K243" s="69">
        <v>5</v>
      </c>
      <c r="L243" s="70">
        <f t="shared" si="4"/>
        <v>-7</v>
      </c>
      <c r="M243" s="71" t="s">
        <v>90</v>
      </c>
      <c r="N243" s="70" t="s">
        <v>94</v>
      </c>
      <c r="O243" s="71" t="s">
        <v>2743</v>
      </c>
      <c r="P243" s="70" t="s">
        <v>42</v>
      </c>
      <c r="Q243" s="69" t="s">
        <v>37</v>
      </c>
      <c r="R243" s="70" t="s">
        <v>42</v>
      </c>
      <c r="S243" s="72">
        <v>2023</v>
      </c>
      <c r="T243" s="71" t="s">
        <v>44</v>
      </c>
      <c r="U243" s="66" t="s">
        <v>184</v>
      </c>
      <c r="V243" s="66" t="s">
        <v>136</v>
      </c>
      <c r="W243" s="76">
        <v>0</v>
      </c>
      <c r="X243" s="70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141"/>
      <c r="AL243" s="141"/>
      <c r="AM243" s="141"/>
      <c r="AN243" s="141"/>
      <c r="AO243" s="141"/>
      <c r="AP243" s="141"/>
      <c r="AQ243" s="141"/>
      <c r="AR243" s="141"/>
      <c r="AS243" s="141"/>
      <c r="AT243" s="141"/>
      <c r="AU243" s="141"/>
      <c r="AV243" s="141"/>
      <c r="AW243" s="57"/>
      <c r="AX243" s="57"/>
      <c r="AY243" s="57"/>
      <c r="AZ243" s="57"/>
      <c r="BA243" s="57"/>
      <c r="BB243" s="57"/>
    </row>
    <row r="244" spans="1:55" x14ac:dyDescent="0.2">
      <c r="A244" s="4" t="s">
        <v>2702</v>
      </c>
      <c r="B244" s="4" t="s">
        <v>2689</v>
      </c>
      <c r="C244" s="4" t="s">
        <v>2738</v>
      </c>
      <c r="D244" s="4" t="s">
        <v>2741</v>
      </c>
      <c r="E244" s="4" t="s">
        <v>566</v>
      </c>
      <c r="F244" s="4" t="s">
        <v>567</v>
      </c>
      <c r="G244" s="41" t="s">
        <v>568</v>
      </c>
      <c r="H244" s="59">
        <v>802136520</v>
      </c>
      <c r="I244" s="59">
        <v>500000009275</v>
      </c>
      <c r="J244" s="5">
        <v>2014</v>
      </c>
      <c r="K244" s="5">
        <v>5</v>
      </c>
      <c r="L244" s="9">
        <f t="shared" si="4"/>
        <v>-7</v>
      </c>
      <c r="M244" s="6" t="s">
        <v>90</v>
      </c>
      <c r="N244" s="9" t="s">
        <v>94</v>
      </c>
      <c r="O244" s="6" t="s">
        <v>2743</v>
      </c>
      <c r="P244" s="9" t="s">
        <v>42</v>
      </c>
      <c r="Q244" s="5" t="s">
        <v>37</v>
      </c>
      <c r="R244" s="9" t="s">
        <v>42</v>
      </c>
      <c r="S244" s="11">
        <v>2023</v>
      </c>
      <c r="T244" s="6" t="s">
        <v>44</v>
      </c>
      <c r="U244" s="4" t="s">
        <v>184</v>
      </c>
      <c r="V244" s="4" t="s">
        <v>136</v>
      </c>
      <c r="W244" s="75">
        <v>0</v>
      </c>
      <c r="X244" s="9">
        <v>1</v>
      </c>
      <c r="Y244" s="11"/>
      <c r="Z244" s="11"/>
      <c r="AA244" s="11"/>
      <c r="AB244" s="11"/>
      <c r="AC244" s="11" t="s">
        <v>33</v>
      </c>
      <c r="AD244" s="11"/>
      <c r="AE244" s="11"/>
      <c r="AF244" s="11"/>
      <c r="AG244" s="11"/>
      <c r="AH244" s="11"/>
      <c r="AI244" s="11"/>
      <c r="AJ244" s="11"/>
      <c r="AK244" s="143"/>
      <c r="AL244" s="143"/>
      <c r="AM244" s="143"/>
      <c r="AN244" s="143"/>
      <c r="AO244" s="143" t="s">
        <v>165</v>
      </c>
      <c r="AP244" s="143"/>
      <c r="AQ244" s="143"/>
      <c r="AR244" s="143"/>
      <c r="AS244" s="143"/>
      <c r="AT244" s="143"/>
      <c r="AU244" s="143"/>
      <c r="AV244" s="143"/>
      <c r="BC244" s="2"/>
    </row>
    <row r="245" spans="1:55" x14ac:dyDescent="0.2">
      <c r="A245" s="4" t="s">
        <v>2726</v>
      </c>
      <c r="B245" s="4" t="s">
        <v>2690</v>
      </c>
      <c r="C245" s="4" t="s">
        <v>2730</v>
      </c>
      <c r="D245" s="4" t="s">
        <v>2740</v>
      </c>
      <c r="E245" s="4" t="s">
        <v>1711</v>
      </c>
      <c r="F245" s="4" t="s">
        <v>1654</v>
      </c>
      <c r="G245" s="41" t="s">
        <v>1712</v>
      </c>
      <c r="H245" s="59" t="s">
        <v>1713</v>
      </c>
      <c r="I245" s="59" t="s">
        <v>136</v>
      </c>
      <c r="J245" s="5">
        <v>2013</v>
      </c>
      <c r="K245" s="5">
        <v>8</v>
      </c>
      <c r="L245" s="9">
        <f t="shared" si="4"/>
        <v>-5</v>
      </c>
      <c r="M245" s="6" t="s">
        <v>90</v>
      </c>
      <c r="N245" s="9" t="s">
        <v>94</v>
      </c>
      <c r="O245" s="6" t="s">
        <v>2743</v>
      </c>
      <c r="P245" s="9" t="s">
        <v>42</v>
      </c>
      <c r="Q245" s="5" t="s">
        <v>37</v>
      </c>
      <c r="R245" s="9" t="s">
        <v>41</v>
      </c>
      <c r="S245" s="11">
        <v>2023</v>
      </c>
      <c r="T245" s="6" t="s">
        <v>126</v>
      </c>
      <c r="U245" s="4" t="s">
        <v>2765</v>
      </c>
      <c r="V245" s="4" t="s">
        <v>3883</v>
      </c>
      <c r="W245" s="75">
        <v>879843.2</v>
      </c>
      <c r="X245" s="9">
        <v>2</v>
      </c>
      <c r="Y245" s="11" t="s">
        <v>33</v>
      </c>
      <c r="Z245" s="11"/>
      <c r="AA245" s="11"/>
      <c r="AB245" s="11"/>
      <c r="AC245" s="11"/>
      <c r="AD245" s="11"/>
      <c r="AE245" s="11" t="s">
        <v>33</v>
      </c>
      <c r="AF245" s="11"/>
      <c r="AG245" s="11"/>
      <c r="AH245" s="11"/>
      <c r="AI245" s="11"/>
      <c r="AJ245" s="11"/>
      <c r="AK245" s="143" t="s">
        <v>165</v>
      </c>
      <c r="AL245" s="143"/>
      <c r="AM245" s="143"/>
      <c r="AN245" s="143"/>
      <c r="AO245" s="143"/>
      <c r="AP245" s="143"/>
      <c r="AQ245" s="143" t="s">
        <v>165</v>
      </c>
      <c r="AR245" s="143"/>
      <c r="AS245" s="143"/>
      <c r="AT245" s="143"/>
      <c r="AU245" s="143"/>
      <c r="AV245" s="143"/>
      <c r="BC245" s="2"/>
    </row>
    <row r="246" spans="1:55" ht="12.75" customHeight="1" x14ac:dyDescent="0.2">
      <c r="A246" s="4" t="s">
        <v>2726</v>
      </c>
      <c r="B246" s="4" t="s">
        <v>2690</v>
      </c>
      <c r="C246" s="4" t="s">
        <v>2730</v>
      </c>
      <c r="D246" s="4" t="s">
        <v>2740</v>
      </c>
      <c r="E246" s="4" t="s">
        <v>1711</v>
      </c>
      <c r="F246" s="4" t="s">
        <v>1654</v>
      </c>
      <c r="G246" s="41" t="s">
        <v>1712</v>
      </c>
      <c r="H246" s="59" t="s">
        <v>1714</v>
      </c>
      <c r="I246" s="59" t="s">
        <v>136</v>
      </c>
      <c r="J246" s="5">
        <v>2013</v>
      </c>
      <c r="K246" s="5">
        <v>8</v>
      </c>
      <c r="L246" s="9">
        <f t="shared" si="4"/>
        <v>-5</v>
      </c>
      <c r="M246" s="6" t="s">
        <v>90</v>
      </c>
      <c r="N246" s="9" t="s">
        <v>94</v>
      </c>
      <c r="O246" s="6" t="s">
        <v>2743</v>
      </c>
      <c r="P246" s="9" t="s">
        <v>42</v>
      </c>
      <c r="Q246" s="5" t="s">
        <v>37</v>
      </c>
      <c r="R246" s="9" t="s">
        <v>41</v>
      </c>
      <c r="S246" s="11">
        <v>2023</v>
      </c>
      <c r="T246" s="6" t="s">
        <v>126</v>
      </c>
      <c r="U246" s="4" t="s">
        <v>2765</v>
      </c>
      <c r="V246" s="4" t="s">
        <v>3883</v>
      </c>
      <c r="W246" s="75">
        <v>879843.2</v>
      </c>
      <c r="X246" s="9">
        <v>2</v>
      </c>
      <c r="Y246" s="11" t="s">
        <v>33</v>
      </c>
      <c r="Z246" s="11"/>
      <c r="AA246" s="11"/>
      <c r="AB246" s="11"/>
      <c r="AC246" s="11"/>
      <c r="AD246" s="11"/>
      <c r="AE246" s="11" t="s">
        <v>33</v>
      </c>
      <c r="AF246" s="11"/>
      <c r="AG246" s="11"/>
      <c r="AH246" s="11"/>
      <c r="AI246" s="11"/>
      <c r="AJ246" s="11"/>
      <c r="AK246" s="143" t="s">
        <v>165</v>
      </c>
      <c r="AL246" s="143"/>
      <c r="AM246" s="143"/>
      <c r="AN246" s="143"/>
      <c r="AO246" s="143"/>
      <c r="AP246" s="143"/>
      <c r="AQ246" s="143" t="s">
        <v>165</v>
      </c>
      <c r="AR246" s="143"/>
      <c r="AS246" s="143"/>
      <c r="AT246" s="143"/>
      <c r="AU246" s="143"/>
      <c r="AV246" s="143"/>
      <c r="BC246" s="2"/>
    </row>
    <row r="247" spans="1:55" x14ac:dyDescent="0.2">
      <c r="A247" s="4" t="s">
        <v>2726</v>
      </c>
      <c r="B247" s="4" t="s">
        <v>2690</v>
      </c>
      <c r="C247" s="4" t="s">
        <v>2730</v>
      </c>
      <c r="D247" s="4" t="s">
        <v>2740</v>
      </c>
      <c r="E247" s="4" t="s">
        <v>1711</v>
      </c>
      <c r="F247" s="4" t="s">
        <v>1654</v>
      </c>
      <c r="G247" s="41" t="s">
        <v>1712</v>
      </c>
      <c r="H247" s="59" t="s">
        <v>1715</v>
      </c>
      <c r="I247" s="59" t="s">
        <v>136</v>
      </c>
      <c r="J247" s="5">
        <v>2013</v>
      </c>
      <c r="K247" s="5">
        <v>8</v>
      </c>
      <c r="L247" s="9">
        <f t="shared" si="4"/>
        <v>-5</v>
      </c>
      <c r="M247" s="6" t="s">
        <v>90</v>
      </c>
      <c r="N247" s="9" t="s">
        <v>94</v>
      </c>
      <c r="O247" s="6" t="s">
        <v>2743</v>
      </c>
      <c r="P247" s="9" t="s">
        <v>42</v>
      </c>
      <c r="Q247" s="5" t="s">
        <v>37</v>
      </c>
      <c r="R247" s="9" t="s">
        <v>41</v>
      </c>
      <c r="S247" s="11">
        <v>2023</v>
      </c>
      <c r="T247" s="6" t="s">
        <v>126</v>
      </c>
      <c r="U247" s="4" t="s">
        <v>2765</v>
      </c>
      <c r="V247" s="4" t="s">
        <v>3883</v>
      </c>
      <c r="W247" s="75">
        <v>879843.2</v>
      </c>
      <c r="X247" s="9">
        <v>2</v>
      </c>
      <c r="Y247" s="11" t="s">
        <v>33</v>
      </c>
      <c r="Z247" s="11"/>
      <c r="AA247" s="11"/>
      <c r="AB247" s="11"/>
      <c r="AC247" s="11"/>
      <c r="AD247" s="11"/>
      <c r="AE247" s="11" t="s">
        <v>33</v>
      </c>
      <c r="AF247" s="11"/>
      <c r="AG247" s="11"/>
      <c r="AH247" s="11"/>
      <c r="AI247" s="11"/>
      <c r="AJ247" s="11"/>
      <c r="AK247" s="143" t="s">
        <v>165</v>
      </c>
      <c r="AL247" s="143"/>
      <c r="AM247" s="143"/>
      <c r="AN247" s="143"/>
      <c r="AO247" s="143"/>
      <c r="AP247" s="143"/>
      <c r="AQ247" s="143" t="s">
        <v>165</v>
      </c>
      <c r="AR247" s="143"/>
      <c r="AS247" s="143"/>
      <c r="AT247" s="143"/>
      <c r="AU247" s="143"/>
      <c r="AV247" s="143"/>
      <c r="BC247" s="2"/>
    </row>
    <row r="248" spans="1:55" x14ac:dyDescent="0.2">
      <c r="A248" s="4" t="s">
        <v>2726</v>
      </c>
      <c r="B248" s="4" t="s">
        <v>2690</v>
      </c>
      <c r="C248" s="4" t="s">
        <v>2730</v>
      </c>
      <c r="D248" s="4" t="s">
        <v>2740</v>
      </c>
      <c r="E248" s="4" t="s">
        <v>1711</v>
      </c>
      <c r="F248" s="4" t="s">
        <v>1654</v>
      </c>
      <c r="G248" s="41" t="s">
        <v>1712</v>
      </c>
      <c r="H248" s="59" t="s">
        <v>1716</v>
      </c>
      <c r="I248" s="59" t="s">
        <v>136</v>
      </c>
      <c r="J248" s="5">
        <v>2013</v>
      </c>
      <c r="K248" s="5">
        <v>8</v>
      </c>
      <c r="L248" s="9">
        <f t="shared" si="4"/>
        <v>-5</v>
      </c>
      <c r="M248" s="6" t="s">
        <v>90</v>
      </c>
      <c r="N248" s="9" t="s">
        <v>94</v>
      </c>
      <c r="O248" s="6" t="s">
        <v>2743</v>
      </c>
      <c r="P248" s="9" t="s">
        <v>42</v>
      </c>
      <c r="Q248" s="5" t="s">
        <v>37</v>
      </c>
      <c r="R248" s="9" t="s">
        <v>41</v>
      </c>
      <c r="S248" s="11">
        <v>2023</v>
      </c>
      <c r="T248" s="6" t="s">
        <v>126</v>
      </c>
      <c r="U248" s="4" t="s">
        <v>2765</v>
      </c>
      <c r="V248" s="4" t="s">
        <v>3883</v>
      </c>
      <c r="W248" s="75">
        <v>879843.2</v>
      </c>
      <c r="X248" s="9">
        <v>2</v>
      </c>
      <c r="Y248" s="11" t="s">
        <v>33</v>
      </c>
      <c r="Z248" s="11"/>
      <c r="AA248" s="11"/>
      <c r="AB248" s="11"/>
      <c r="AC248" s="11"/>
      <c r="AD248" s="11"/>
      <c r="AE248" s="11" t="s">
        <v>33</v>
      </c>
      <c r="AF248" s="11"/>
      <c r="AG248" s="11"/>
      <c r="AH248" s="11"/>
      <c r="AI248" s="11"/>
      <c r="AJ248" s="11"/>
      <c r="AK248" s="143" t="s">
        <v>165</v>
      </c>
      <c r="AL248" s="143"/>
      <c r="AM248" s="143"/>
      <c r="AN248" s="143"/>
      <c r="AO248" s="143"/>
      <c r="AP248" s="143"/>
      <c r="AQ248" s="143" t="s">
        <v>165</v>
      </c>
      <c r="AR248" s="143"/>
      <c r="AS248" s="143"/>
      <c r="AT248" s="143"/>
      <c r="AU248" s="143"/>
      <c r="AV248" s="143"/>
      <c r="BC248" s="2"/>
    </row>
    <row r="249" spans="1:55" x14ac:dyDescent="0.2">
      <c r="A249" s="4" t="s">
        <v>2726</v>
      </c>
      <c r="B249" s="4" t="s">
        <v>2690</v>
      </c>
      <c r="C249" s="4" t="s">
        <v>2730</v>
      </c>
      <c r="D249" s="4" t="s">
        <v>2740</v>
      </c>
      <c r="E249" s="4" t="s">
        <v>1711</v>
      </c>
      <c r="F249" s="4" t="s">
        <v>1654</v>
      </c>
      <c r="G249" s="41" t="s">
        <v>1712</v>
      </c>
      <c r="H249" s="59" t="s">
        <v>1717</v>
      </c>
      <c r="I249" s="59" t="s">
        <v>136</v>
      </c>
      <c r="J249" s="5">
        <v>2013</v>
      </c>
      <c r="K249" s="5">
        <v>8</v>
      </c>
      <c r="L249" s="9">
        <f t="shared" si="4"/>
        <v>-5</v>
      </c>
      <c r="M249" s="6" t="s">
        <v>90</v>
      </c>
      <c r="N249" s="9" t="s">
        <v>94</v>
      </c>
      <c r="O249" s="6" t="s">
        <v>2743</v>
      </c>
      <c r="P249" s="9" t="s">
        <v>42</v>
      </c>
      <c r="Q249" s="5" t="s">
        <v>37</v>
      </c>
      <c r="R249" s="9" t="s">
        <v>41</v>
      </c>
      <c r="S249" s="11">
        <v>2023</v>
      </c>
      <c r="T249" s="6" t="s">
        <v>126</v>
      </c>
      <c r="U249" s="4" t="s">
        <v>2765</v>
      </c>
      <c r="V249" s="4" t="s">
        <v>3883</v>
      </c>
      <c r="W249" s="75">
        <v>879843.2</v>
      </c>
      <c r="X249" s="9">
        <v>2</v>
      </c>
      <c r="Y249" s="11" t="s">
        <v>33</v>
      </c>
      <c r="Z249" s="11"/>
      <c r="AA249" s="11"/>
      <c r="AB249" s="11"/>
      <c r="AC249" s="11"/>
      <c r="AD249" s="11"/>
      <c r="AE249" s="11" t="s">
        <v>33</v>
      </c>
      <c r="AF249" s="11"/>
      <c r="AG249" s="11"/>
      <c r="AH249" s="11"/>
      <c r="AI249" s="11"/>
      <c r="AJ249" s="11"/>
      <c r="AK249" s="143" t="s">
        <v>165</v>
      </c>
      <c r="AL249" s="143"/>
      <c r="AM249" s="143"/>
      <c r="AN249" s="143"/>
      <c r="AO249" s="143"/>
      <c r="AP249" s="143"/>
      <c r="AQ249" s="143" t="s">
        <v>165</v>
      </c>
      <c r="AR249" s="143"/>
      <c r="AS249" s="143"/>
      <c r="AT249" s="143"/>
      <c r="AU249" s="143"/>
      <c r="AV249" s="143"/>
      <c r="BC249" s="2"/>
    </row>
    <row r="250" spans="1:55" x14ac:dyDescent="0.2">
      <c r="A250" s="4" t="s">
        <v>2726</v>
      </c>
      <c r="B250" s="4" t="s">
        <v>2690</v>
      </c>
      <c r="C250" s="4" t="s">
        <v>2730</v>
      </c>
      <c r="D250" s="4" t="s">
        <v>2740</v>
      </c>
      <c r="E250" s="4" t="s">
        <v>1711</v>
      </c>
      <c r="F250" s="4" t="s">
        <v>1654</v>
      </c>
      <c r="G250" s="41" t="s">
        <v>1712</v>
      </c>
      <c r="H250" s="59" t="s">
        <v>1718</v>
      </c>
      <c r="I250" s="59" t="s">
        <v>136</v>
      </c>
      <c r="J250" s="5">
        <v>2013</v>
      </c>
      <c r="K250" s="5">
        <v>8</v>
      </c>
      <c r="L250" s="9">
        <f t="shared" si="4"/>
        <v>-5</v>
      </c>
      <c r="M250" s="6" t="s">
        <v>90</v>
      </c>
      <c r="N250" s="9" t="s">
        <v>94</v>
      </c>
      <c r="O250" s="6" t="s">
        <v>2743</v>
      </c>
      <c r="P250" s="9" t="s">
        <v>42</v>
      </c>
      <c r="Q250" s="5" t="s">
        <v>37</v>
      </c>
      <c r="R250" s="9" t="s">
        <v>41</v>
      </c>
      <c r="S250" s="11">
        <v>2023</v>
      </c>
      <c r="T250" s="6" t="s">
        <v>126</v>
      </c>
      <c r="U250" s="4" t="s">
        <v>2765</v>
      </c>
      <c r="V250" s="4" t="s">
        <v>3883</v>
      </c>
      <c r="W250" s="75">
        <v>879843.2</v>
      </c>
      <c r="X250" s="9">
        <v>2</v>
      </c>
      <c r="Y250" s="11" t="s">
        <v>33</v>
      </c>
      <c r="Z250" s="11"/>
      <c r="AA250" s="11"/>
      <c r="AB250" s="11"/>
      <c r="AC250" s="11"/>
      <c r="AD250" s="11"/>
      <c r="AE250" s="11" t="s">
        <v>33</v>
      </c>
      <c r="AF250" s="11"/>
      <c r="AG250" s="11"/>
      <c r="AH250" s="11"/>
      <c r="AI250" s="11"/>
      <c r="AJ250" s="11"/>
      <c r="AK250" s="143" t="s">
        <v>165</v>
      </c>
      <c r="AL250" s="143"/>
      <c r="AM250" s="143"/>
      <c r="AN250" s="143"/>
      <c r="AO250" s="143"/>
      <c r="AP250" s="143"/>
      <c r="AQ250" s="143" t="s">
        <v>165</v>
      </c>
      <c r="AR250" s="143"/>
      <c r="AS250" s="143"/>
      <c r="AT250" s="143"/>
      <c r="AU250" s="143"/>
      <c r="AV250" s="143"/>
      <c r="BC250" s="2"/>
    </row>
    <row r="251" spans="1:55" x14ac:dyDescent="0.2">
      <c r="A251" s="4" t="s">
        <v>2726</v>
      </c>
      <c r="B251" s="4" t="s">
        <v>2690</v>
      </c>
      <c r="C251" s="4" t="s">
        <v>2730</v>
      </c>
      <c r="D251" s="4" t="s">
        <v>2740</v>
      </c>
      <c r="E251" s="4" t="s">
        <v>1711</v>
      </c>
      <c r="F251" s="4" t="s">
        <v>1654</v>
      </c>
      <c r="G251" s="41" t="s">
        <v>1712</v>
      </c>
      <c r="H251" s="59" t="s">
        <v>1719</v>
      </c>
      <c r="I251" s="59" t="s">
        <v>136</v>
      </c>
      <c r="J251" s="5">
        <v>2013</v>
      </c>
      <c r="K251" s="5">
        <v>8</v>
      </c>
      <c r="L251" s="9">
        <f t="shared" si="4"/>
        <v>-5</v>
      </c>
      <c r="M251" s="6" t="s">
        <v>90</v>
      </c>
      <c r="N251" s="9" t="s">
        <v>94</v>
      </c>
      <c r="O251" s="6" t="s">
        <v>2743</v>
      </c>
      <c r="P251" s="9" t="s">
        <v>42</v>
      </c>
      <c r="Q251" s="5" t="s">
        <v>37</v>
      </c>
      <c r="R251" s="9" t="s">
        <v>41</v>
      </c>
      <c r="S251" s="11">
        <v>2023</v>
      </c>
      <c r="T251" s="6" t="s">
        <v>126</v>
      </c>
      <c r="U251" s="4" t="s">
        <v>2765</v>
      </c>
      <c r="V251" s="4" t="s">
        <v>3883</v>
      </c>
      <c r="W251" s="75">
        <v>879843.2</v>
      </c>
      <c r="X251" s="9">
        <v>2</v>
      </c>
      <c r="Y251" s="11" t="s">
        <v>33</v>
      </c>
      <c r="Z251" s="11"/>
      <c r="AA251" s="11"/>
      <c r="AB251" s="11"/>
      <c r="AC251" s="11"/>
      <c r="AD251" s="11"/>
      <c r="AE251" s="11" t="s">
        <v>33</v>
      </c>
      <c r="AF251" s="11"/>
      <c r="AG251" s="11"/>
      <c r="AH251" s="11"/>
      <c r="AI251" s="11"/>
      <c r="AJ251" s="11"/>
      <c r="AK251" s="143" t="s">
        <v>165</v>
      </c>
      <c r="AL251" s="143"/>
      <c r="AM251" s="143"/>
      <c r="AN251" s="143"/>
      <c r="AO251" s="143"/>
      <c r="AP251" s="143"/>
      <c r="AQ251" s="143" t="s">
        <v>165</v>
      </c>
      <c r="AR251" s="143"/>
      <c r="AS251" s="143"/>
      <c r="AT251" s="143"/>
      <c r="AU251" s="143"/>
      <c r="AV251" s="143"/>
      <c r="BC251" s="2"/>
    </row>
    <row r="252" spans="1:55" x14ac:dyDescent="0.2">
      <c r="A252" s="4" t="s">
        <v>2726</v>
      </c>
      <c r="B252" s="4" t="s">
        <v>2690</v>
      </c>
      <c r="C252" s="4" t="s">
        <v>2730</v>
      </c>
      <c r="D252" s="4" t="s">
        <v>2740</v>
      </c>
      <c r="E252" s="4" t="s">
        <v>1711</v>
      </c>
      <c r="F252" s="4" t="s">
        <v>1654</v>
      </c>
      <c r="G252" s="41" t="s">
        <v>1712</v>
      </c>
      <c r="H252" s="59" t="s">
        <v>1720</v>
      </c>
      <c r="I252" s="59" t="s">
        <v>136</v>
      </c>
      <c r="J252" s="5">
        <v>2013</v>
      </c>
      <c r="K252" s="5">
        <v>8</v>
      </c>
      <c r="L252" s="9">
        <f t="shared" si="4"/>
        <v>-5</v>
      </c>
      <c r="M252" s="6" t="s">
        <v>90</v>
      </c>
      <c r="N252" s="9" t="s">
        <v>94</v>
      </c>
      <c r="O252" s="6" t="s">
        <v>2743</v>
      </c>
      <c r="P252" s="9" t="s">
        <v>42</v>
      </c>
      <c r="Q252" s="5" t="s">
        <v>37</v>
      </c>
      <c r="R252" s="9" t="s">
        <v>41</v>
      </c>
      <c r="S252" s="11">
        <v>2023</v>
      </c>
      <c r="T252" s="6" t="s">
        <v>126</v>
      </c>
      <c r="U252" s="4" t="s">
        <v>2765</v>
      </c>
      <c r="V252" s="4" t="s">
        <v>3883</v>
      </c>
      <c r="W252" s="75">
        <v>879843.2</v>
      </c>
      <c r="X252" s="9">
        <v>2</v>
      </c>
      <c r="Y252" s="11" t="s">
        <v>33</v>
      </c>
      <c r="Z252" s="11"/>
      <c r="AA252" s="11"/>
      <c r="AB252" s="11"/>
      <c r="AC252" s="11"/>
      <c r="AD252" s="11"/>
      <c r="AE252" s="11" t="s">
        <v>33</v>
      </c>
      <c r="AF252" s="11"/>
      <c r="AG252" s="11"/>
      <c r="AH252" s="11"/>
      <c r="AI252" s="11"/>
      <c r="AJ252" s="11"/>
      <c r="AK252" s="143" t="s">
        <v>165</v>
      </c>
      <c r="AL252" s="143"/>
      <c r="AM252" s="143"/>
      <c r="AN252" s="143"/>
      <c r="AO252" s="143"/>
      <c r="AP252" s="143"/>
      <c r="AQ252" s="143" t="s">
        <v>165</v>
      </c>
      <c r="AR252" s="143"/>
      <c r="AS252" s="143"/>
      <c r="AT252" s="143"/>
      <c r="AU252" s="143"/>
      <c r="AV252" s="143"/>
      <c r="BC252" s="2"/>
    </row>
    <row r="253" spans="1:55" x14ac:dyDescent="0.2">
      <c r="A253" s="4" t="s">
        <v>2726</v>
      </c>
      <c r="B253" s="4" t="s">
        <v>2690</v>
      </c>
      <c r="C253" s="4" t="s">
        <v>2730</v>
      </c>
      <c r="D253" s="4" t="s">
        <v>2740</v>
      </c>
      <c r="E253" s="4" t="s">
        <v>1711</v>
      </c>
      <c r="F253" s="4" t="s">
        <v>1654</v>
      </c>
      <c r="G253" s="41" t="s">
        <v>1712</v>
      </c>
      <c r="H253" s="59" t="s">
        <v>1721</v>
      </c>
      <c r="I253" s="59" t="s">
        <v>136</v>
      </c>
      <c r="J253" s="5">
        <v>2013</v>
      </c>
      <c r="K253" s="5">
        <v>8</v>
      </c>
      <c r="L253" s="9">
        <f t="shared" si="4"/>
        <v>-5</v>
      </c>
      <c r="M253" s="6" t="s">
        <v>90</v>
      </c>
      <c r="N253" s="9" t="s">
        <v>94</v>
      </c>
      <c r="O253" s="6" t="s">
        <v>2743</v>
      </c>
      <c r="P253" s="9" t="s">
        <v>42</v>
      </c>
      <c r="Q253" s="5" t="s">
        <v>37</v>
      </c>
      <c r="R253" s="9" t="s">
        <v>41</v>
      </c>
      <c r="S253" s="11">
        <v>2023</v>
      </c>
      <c r="T253" s="6" t="s">
        <v>126</v>
      </c>
      <c r="U253" s="4" t="s">
        <v>2765</v>
      </c>
      <c r="V253" s="4" t="s">
        <v>3883</v>
      </c>
      <c r="W253" s="75">
        <v>879843.2</v>
      </c>
      <c r="X253" s="9">
        <v>2</v>
      </c>
      <c r="Y253" s="11" t="s">
        <v>33</v>
      </c>
      <c r="Z253" s="11"/>
      <c r="AA253" s="11"/>
      <c r="AB253" s="11"/>
      <c r="AC253" s="11"/>
      <c r="AD253" s="11"/>
      <c r="AE253" s="11" t="s">
        <v>33</v>
      </c>
      <c r="AF253" s="11"/>
      <c r="AG253" s="11"/>
      <c r="AH253" s="11"/>
      <c r="AI253" s="11"/>
      <c r="AJ253" s="11"/>
      <c r="AK253" s="143" t="s">
        <v>165</v>
      </c>
      <c r="AL253" s="143"/>
      <c r="AM253" s="143"/>
      <c r="AN253" s="143"/>
      <c r="AO253" s="143"/>
      <c r="AP253" s="143"/>
      <c r="AQ253" s="143" t="s">
        <v>165</v>
      </c>
      <c r="AR253" s="143"/>
      <c r="AS253" s="143"/>
      <c r="AT253" s="143"/>
      <c r="AU253" s="143"/>
      <c r="AV253" s="143"/>
      <c r="BC253" s="2"/>
    </row>
    <row r="254" spans="1:55" x14ac:dyDescent="0.2">
      <c r="A254" s="4" t="s">
        <v>2726</v>
      </c>
      <c r="B254" s="4" t="s">
        <v>2690</v>
      </c>
      <c r="C254" s="4" t="s">
        <v>2730</v>
      </c>
      <c r="D254" s="4" t="s">
        <v>2740</v>
      </c>
      <c r="E254" s="4" t="s">
        <v>1711</v>
      </c>
      <c r="F254" s="4" t="s">
        <v>1654</v>
      </c>
      <c r="G254" s="41" t="s">
        <v>1712</v>
      </c>
      <c r="H254" s="59" t="s">
        <v>1722</v>
      </c>
      <c r="I254" s="59" t="s">
        <v>136</v>
      </c>
      <c r="J254" s="5">
        <v>2013</v>
      </c>
      <c r="K254" s="5">
        <v>8</v>
      </c>
      <c r="L254" s="9">
        <f t="shared" si="4"/>
        <v>-5</v>
      </c>
      <c r="M254" s="6" t="s">
        <v>90</v>
      </c>
      <c r="N254" s="9" t="s">
        <v>94</v>
      </c>
      <c r="O254" s="6" t="s">
        <v>2743</v>
      </c>
      <c r="P254" s="9" t="s">
        <v>42</v>
      </c>
      <c r="Q254" s="5" t="s">
        <v>37</v>
      </c>
      <c r="R254" s="9" t="s">
        <v>41</v>
      </c>
      <c r="S254" s="11">
        <v>2023</v>
      </c>
      <c r="T254" s="6" t="s">
        <v>126</v>
      </c>
      <c r="U254" s="4" t="s">
        <v>2765</v>
      </c>
      <c r="V254" s="4" t="s">
        <v>3883</v>
      </c>
      <c r="W254" s="75">
        <v>879843.2</v>
      </c>
      <c r="X254" s="9">
        <v>2</v>
      </c>
      <c r="Y254" s="11" t="s">
        <v>33</v>
      </c>
      <c r="Z254" s="11"/>
      <c r="AA254" s="11"/>
      <c r="AB254" s="11"/>
      <c r="AC254" s="11"/>
      <c r="AD254" s="11"/>
      <c r="AE254" s="11" t="s">
        <v>33</v>
      </c>
      <c r="AF254" s="11"/>
      <c r="AG254" s="11"/>
      <c r="AH254" s="11"/>
      <c r="AI254" s="11"/>
      <c r="AJ254" s="11"/>
      <c r="AK254" s="143" t="s">
        <v>165</v>
      </c>
      <c r="AL254" s="143"/>
      <c r="AM254" s="143"/>
      <c r="AN254" s="143"/>
      <c r="AO254" s="143"/>
      <c r="AP254" s="143"/>
      <c r="AQ254" s="143" t="s">
        <v>165</v>
      </c>
      <c r="AR254" s="143"/>
      <c r="AS254" s="143"/>
      <c r="AT254" s="143"/>
      <c r="AU254" s="143"/>
      <c r="AV254" s="143"/>
      <c r="BC254" s="2"/>
    </row>
    <row r="255" spans="1:55" x14ac:dyDescent="0.2">
      <c r="A255" s="4" t="s">
        <v>2726</v>
      </c>
      <c r="B255" s="4" t="s">
        <v>2690</v>
      </c>
      <c r="C255" s="4" t="s">
        <v>2730</v>
      </c>
      <c r="D255" s="4" t="s">
        <v>2740</v>
      </c>
      <c r="E255" s="4" t="s">
        <v>1711</v>
      </c>
      <c r="F255" s="4" t="s">
        <v>1654</v>
      </c>
      <c r="G255" s="41" t="s">
        <v>1712</v>
      </c>
      <c r="H255" s="59" t="s">
        <v>1723</v>
      </c>
      <c r="I255" s="59" t="s">
        <v>136</v>
      </c>
      <c r="J255" s="5">
        <v>2013</v>
      </c>
      <c r="K255" s="5">
        <v>8</v>
      </c>
      <c r="L255" s="9">
        <f t="shared" ref="L255:L313" si="6">IF(AND(J255=0,K255=0),"",K255-($B$9-J255))</f>
        <v>-5</v>
      </c>
      <c r="M255" s="6" t="s">
        <v>90</v>
      </c>
      <c r="N255" s="9" t="s">
        <v>94</v>
      </c>
      <c r="O255" s="6" t="s">
        <v>2743</v>
      </c>
      <c r="P255" s="9" t="s">
        <v>42</v>
      </c>
      <c r="Q255" s="5" t="s">
        <v>37</v>
      </c>
      <c r="R255" s="9" t="s">
        <v>41</v>
      </c>
      <c r="S255" s="11">
        <v>2023</v>
      </c>
      <c r="T255" s="6" t="s">
        <v>126</v>
      </c>
      <c r="U255" s="4" t="s">
        <v>2765</v>
      </c>
      <c r="V255" s="4" t="s">
        <v>3883</v>
      </c>
      <c r="W255" s="75">
        <v>879843.2</v>
      </c>
      <c r="X255" s="9">
        <v>2</v>
      </c>
      <c r="Y255" s="11" t="s">
        <v>33</v>
      </c>
      <c r="Z255" s="11"/>
      <c r="AA255" s="11"/>
      <c r="AB255" s="11"/>
      <c r="AC255" s="11"/>
      <c r="AD255" s="11"/>
      <c r="AE255" s="11" t="s">
        <v>33</v>
      </c>
      <c r="AF255" s="11"/>
      <c r="AG255" s="11"/>
      <c r="AH255" s="11"/>
      <c r="AI255" s="11"/>
      <c r="AJ255" s="11"/>
      <c r="AK255" s="143" t="s">
        <v>165</v>
      </c>
      <c r="AL255" s="143"/>
      <c r="AM255" s="143"/>
      <c r="AN255" s="143"/>
      <c r="AO255" s="143"/>
      <c r="AP255" s="143"/>
      <c r="AQ255" s="143" t="s">
        <v>165</v>
      </c>
      <c r="AR255" s="143"/>
      <c r="AS255" s="143"/>
      <c r="AT255" s="143"/>
      <c r="AU255" s="143"/>
      <c r="AV255" s="143"/>
      <c r="BC255" s="2"/>
    </row>
    <row r="256" spans="1:55" x14ac:dyDescent="0.2">
      <c r="A256" s="4" t="s">
        <v>2701</v>
      </c>
      <c r="B256" s="4" t="s">
        <v>2689</v>
      </c>
      <c r="C256" s="4" t="s">
        <v>2733</v>
      </c>
      <c r="D256" s="4" t="s">
        <v>2741</v>
      </c>
      <c r="E256" s="4" t="s">
        <v>1091</v>
      </c>
      <c r="F256" s="4" t="s">
        <v>1826</v>
      </c>
      <c r="G256" s="41" t="s">
        <v>1827</v>
      </c>
      <c r="H256" s="59">
        <v>14110001</v>
      </c>
      <c r="I256" s="59" t="s">
        <v>136</v>
      </c>
      <c r="J256" s="5">
        <v>2014</v>
      </c>
      <c r="K256" s="5">
        <v>5</v>
      </c>
      <c r="L256" s="9">
        <f t="shared" si="6"/>
        <v>-7</v>
      </c>
      <c r="M256" s="6" t="s">
        <v>90</v>
      </c>
      <c r="N256" s="9" t="s">
        <v>94</v>
      </c>
      <c r="O256" s="6" t="s">
        <v>37</v>
      </c>
      <c r="P256" s="9" t="s">
        <v>42</v>
      </c>
      <c r="Q256" s="5" t="s">
        <v>37</v>
      </c>
      <c r="R256" s="9" t="s">
        <v>42</v>
      </c>
      <c r="S256" s="11" t="s">
        <v>136</v>
      </c>
      <c r="T256" s="6" t="s">
        <v>43</v>
      </c>
      <c r="U256" s="4" t="s">
        <v>135</v>
      </c>
      <c r="V256" s="4" t="s">
        <v>136</v>
      </c>
      <c r="W256" s="75">
        <v>0</v>
      </c>
      <c r="X256" s="9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BC256" s="2"/>
    </row>
    <row r="257" spans="1:57" s="58" customFormat="1" x14ac:dyDescent="0.2">
      <c r="A257" s="4" t="s">
        <v>2712</v>
      </c>
      <c r="B257" s="4" t="s">
        <v>2691</v>
      </c>
      <c r="C257" s="4" t="s">
        <v>2735</v>
      </c>
      <c r="D257" s="4" t="s">
        <v>2741</v>
      </c>
      <c r="E257" s="4" t="s">
        <v>2784</v>
      </c>
      <c r="F257" s="4" t="s">
        <v>1913</v>
      </c>
      <c r="G257" s="41" t="s">
        <v>2779</v>
      </c>
      <c r="H257" s="59" t="s">
        <v>2780</v>
      </c>
      <c r="I257" s="59" t="s">
        <v>4563</v>
      </c>
      <c r="J257" s="5">
        <v>2023</v>
      </c>
      <c r="K257" s="5">
        <v>5</v>
      </c>
      <c r="L257" s="9">
        <f t="shared" si="6"/>
        <v>2</v>
      </c>
      <c r="M257" s="6" t="s">
        <v>92</v>
      </c>
      <c r="N257" s="9" t="s">
        <v>94</v>
      </c>
      <c r="O257" s="6" t="s">
        <v>47</v>
      </c>
      <c r="P257" s="9" t="s">
        <v>41</v>
      </c>
      <c r="Q257" s="5" t="s">
        <v>37</v>
      </c>
      <c r="R257" s="9" t="s">
        <v>41</v>
      </c>
      <c r="S257" s="11">
        <v>2023</v>
      </c>
      <c r="T257" s="6" t="s">
        <v>44</v>
      </c>
      <c r="U257" s="97" t="s">
        <v>3276</v>
      </c>
      <c r="V257" s="4" t="s">
        <v>2778</v>
      </c>
      <c r="W257" s="75">
        <v>0</v>
      </c>
      <c r="X257" s="9">
        <v>1</v>
      </c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 t="s">
        <v>33</v>
      </c>
      <c r="AJ257" s="11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53" t="s">
        <v>2801</v>
      </c>
      <c r="AV257" s="143"/>
      <c r="AW257" s="10"/>
      <c r="AX257" s="10"/>
      <c r="AY257" s="10"/>
      <c r="AZ257" s="10"/>
      <c r="BA257" s="10"/>
      <c r="BB257" s="10"/>
      <c r="BC257" s="2"/>
      <c r="BD257" s="2"/>
      <c r="BE257" s="2"/>
    </row>
    <row r="258" spans="1:57" ht="12.75" customHeight="1" x14ac:dyDescent="0.2">
      <c r="A258" s="4" t="s">
        <v>2710</v>
      </c>
      <c r="B258" s="4" t="s">
        <v>2689</v>
      </c>
      <c r="C258" s="4" t="s">
        <v>2730</v>
      </c>
      <c r="D258" s="4" t="s">
        <v>2742</v>
      </c>
      <c r="E258" s="4" t="s">
        <v>283</v>
      </c>
      <c r="F258" s="4" t="s">
        <v>284</v>
      </c>
      <c r="G258" s="41" t="s">
        <v>285</v>
      </c>
      <c r="H258" s="59" t="s">
        <v>286</v>
      </c>
      <c r="I258" s="59" t="s">
        <v>287</v>
      </c>
      <c r="J258" s="5">
        <v>2016</v>
      </c>
      <c r="K258" s="5">
        <v>8</v>
      </c>
      <c r="L258" s="9">
        <f t="shared" si="6"/>
        <v>-2</v>
      </c>
      <c r="M258" s="6" t="s">
        <v>90</v>
      </c>
      <c r="N258" s="9" t="s">
        <v>94</v>
      </c>
      <c r="O258" s="6" t="s">
        <v>37</v>
      </c>
      <c r="P258" s="9" t="s">
        <v>42</v>
      </c>
      <c r="Q258" s="5" t="s">
        <v>37</v>
      </c>
      <c r="R258" s="9" t="s">
        <v>42</v>
      </c>
      <c r="S258" s="11">
        <v>2023</v>
      </c>
      <c r="T258" s="6" t="s">
        <v>44</v>
      </c>
      <c r="U258" s="4" t="s">
        <v>43</v>
      </c>
      <c r="V258" s="4" t="s">
        <v>136</v>
      </c>
      <c r="W258" s="75">
        <v>1671818</v>
      </c>
      <c r="X258" s="9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BC258" s="2"/>
    </row>
    <row r="259" spans="1:57" x14ac:dyDescent="0.2">
      <c r="A259" s="4" t="s">
        <v>2695</v>
      </c>
      <c r="B259" s="4" t="s">
        <v>2689</v>
      </c>
      <c r="C259" s="4" t="s">
        <v>2730</v>
      </c>
      <c r="D259" s="4" t="s">
        <v>2742</v>
      </c>
      <c r="E259" s="4" t="s">
        <v>1383</v>
      </c>
      <c r="F259" s="4" t="s">
        <v>1384</v>
      </c>
      <c r="G259" s="41" t="s">
        <v>1385</v>
      </c>
      <c r="H259" s="59" t="s">
        <v>1386</v>
      </c>
      <c r="I259" s="59">
        <v>500000005841</v>
      </c>
      <c r="J259" s="5">
        <v>2013</v>
      </c>
      <c r="K259" s="5">
        <v>8</v>
      </c>
      <c r="L259" s="9">
        <f t="shared" si="6"/>
        <v>-5</v>
      </c>
      <c r="M259" s="6" t="s">
        <v>90</v>
      </c>
      <c r="N259" s="9" t="s">
        <v>94</v>
      </c>
      <c r="O259" s="6" t="s">
        <v>2743</v>
      </c>
      <c r="P259" s="9" t="s">
        <v>42</v>
      </c>
      <c r="Q259" s="5" t="s">
        <v>37</v>
      </c>
      <c r="R259" s="9" t="s">
        <v>41</v>
      </c>
      <c r="S259" s="11">
        <v>2023</v>
      </c>
      <c r="T259" s="6" t="s">
        <v>44</v>
      </c>
      <c r="U259" s="4" t="s">
        <v>3231</v>
      </c>
      <c r="V259" s="83" t="s">
        <v>4413</v>
      </c>
      <c r="W259" s="76">
        <v>0</v>
      </c>
      <c r="X259" s="9">
        <v>2</v>
      </c>
      <c r="Y259" s="11"/>
      <c r="Z259" s="11"/>
      <c r="AA259" s="11"/>
      <c r="AB259" s="11"/>
      <c r="AC259" s="11"/>
      <c r="AD259" s="11" t="s">
        <v>33</v>
      </c>
      <c r="AE259" s="11"/>
      <c r="AF259" s="11"/>
      <c r="AG259" s="11"/>
      <c r="AH259" s="11"/>
      <c r="AI259" s="11"/>
      <c r="AJ259" s="11" t="s">
        <v>33</v>
      </c>
      <c r="AK259" s="143"/>
      <c r="AL259" s="143"/>
      <c r="AM259" s="143"/>
      <c r="AN259" s="143"/>
      <c r="AO259" s="143"/>
      <c r="AP259" s="143" t="s">
        <v>165</v>
      </c>
      <c r="AQ259" s="143"/>
      <c r="AR259" s="143"/>
      <c r="AS259" s="143"/>
      <c r="AT259" s="143"/>
      <c r="AU259" s="143"/>
      <c r="AV259" s="143" t="s">
        <v>165</v>
      </c>
      <c r="BC259" s="2"/>
    </row>
    <row r="260" spans="1:57" x14ac:dyDescent="0.2">
      <c r="A260" s="4" t="s">
        <v>2724</v>
      </c>
      <c r="B260" s="4" t="s">
        <v>2689</v>
      </c>
      <c r="C260" s="4" t="s">
        <v>2734</v>
      </c>
      <c r="D260" s="4" t="s">
        <v>2742</v>
      </c>
      <c r="E260" s="4" t="s">
        <v>384</v>
      </c>
      <c r="F260" s="4" t="s">
        <v>2015</v>
      </c>
      <c r="G260" s="41" t="s">
        <v>2016</v>
      </c>
      <c r="H260" s="59" t="s">
        <v>2017</v>
      </c>
      <c r="I260" s="59">
        <v>500000010352</v>
      </c>
      <c r="J260" s="5">
        <v>2020</v>
      </c>
      <c r="K260" s="5">
        <v>10</v>
      </c>
      <c r="L260" s="9">
        <f t="shared" si="6"/>
        <v>4</v>
      </c>
      <c r="M260" s="6" t="s">
        <v>90</v>
      </c>
      <c r="N260" s="9" t="s">
        <v>94</v>
      </c>
      <c r="O260" s="6" t="s">
        <v>201</v>
      </c>
      <c r="P260" s="9" t="s">
        <v>42</v>
      </c>
      <c r="Q260" s="5" t="s">
        <v>37</v>
      </c>
      <c r="R260" s="9" t="s">
        <v>41</v>
      </c>
      <c r="S260" s="11">
        <v>2023</v>
      </c>
      <c r="T260" s="6" t="s">
        <v>126</v>
      </c>
      <c r="U260" s="4" t="s">
        <v>3228</v>
      </c>
      <c r="V260" s="4" t="s">
        <v>3981</v>
      </c>
      <c r="W260" s="75">
        <v>329473.84615384613</v>
      </c>
      <c r="X260" s="9">
        <v>2</v>
      </c>
      <c r="Y260" s="11"/>
      <c r="Z260" s="11"/>
      <c r="AA260" s="11"/>
      <c r="AB260" s="11"/>
      <c r="AC260" s="11"/>
      <c r="AD260" s="11" t="s">
        <v>33</v>
      </c>
      <c r="AE260" s="11"/>
      <c r="AF260" s="11"/>
      <c r="AG260" s="11"/>
      <c r="AH260" s="11"/>
      <c r="AI260" s="11"/>
      <c r="AJ260" s="11" t="s">
        <v>33</v>
      </c>
      <c r="AK260" s="143"/>
      <c r="AL260" s="143"/>
      <c r="AM260" s="143"/>
      <c r="AN260" s="143"/>
      <c r="AO260" s="143"/>
      <c r="AP260" s="153" t="s">
        <v>165</v>
      </c>
      <c r="AQ260" s="143"/>
      <c r="AR260" s="143"/>
      <c r="AS260" s="143"/>
      <c r="AT260" s="143"/>
      <c r="AU260" s="143"/>
      <c r="AV260" s="153" t="s">
        <v>165</v>
      </c>
      <c r="BC260" s="2"/>
    </row>
    <row r="261" spans="1:57" x14ac:dyDescent="0.2">
      <c r="A261" s="4" t="s">
        <v>2724</v>
      </c>
      <c r="B261" s="4" t="s">
        <v>2689</v>
      </c>
      <c r="C261" s="4" t="s">
        <v>2734</v>
      </c>
      <c r="D261" s="4" t="s">
        <v>2742</v>
      </c>
      <c r="E261" s="4" t="s">
        <v>384</v>
      </c>
      <c r="F261" s="4" t="s">
        <v>2015</v>
      </c>
      <c r="G261" s="41" t="s">
        <v>2016</v>
      </c>
      <c r="H261" s="59" t="s">
        <v>2018</v>
      </c>
      <c r="I261" s="59">
        <v>500000010353</v>
      </c>
      <c r="J261" s="5">
        <v>2020</v>
      </c>
      <c r="K261" s="5">
        <v>10</v>
      </c>
      <c r="L261" s="9">
        <f t="shared" si="6"/>
        <v>4</v>
      </c>
      <c r="M261" s="6" t="s">
        <v>90</v>
      </c>
      <c r="N261" s="9" t="s">
        <v>94</v>
      </c>
      <c r="O261" s="6" t="s">
        <v>201</v>
      </c>
      <c r="P261" s="9" t="s">
        <v>42</v>
      </c>
      <c r="Q261" s="5" t="s">
        <v>37</v>
      </c>
      <c r="R261" s="9" t="s">
        <v>41</v>
      </c>
      <c r="S261" s="11">
        <v>2023</v>
      </c>
      <c r="T261" s="6" t="s">
        <v>126</v>
      </c>
      <c r="U261" s="4" t="s">
        <v>3228</v>
      </c>
      <c r="V261" s="4" t="s">
        <v>3981</v>
      </c>
      <c r="W261" s="75">
        <v>329473.84615384613</v>
      </c>
      <c r="X261" s="9">
        <v>2</v>
      </c>
      <c r="Y261" s="11"/>
      <c r="Z261" s="11"/>
      <c r="AA261" s="11"/>
      <c r="AB261" s="11"/>
      <c r="AC261" s="11"/>
      <c r="AD261" s="11" t="s">
        <v>33</v>
      </c>
      <c r="AE261" s="11"/>
      <c r="AF261" s="11"/>
      <c r="AG261" s="11"/>
      <c r="AH261" s="11"/>
      <c r="AI261" s="11"/>
      <c r="AJ261" s="11" t="s">
        <v>33</v>
      </c>
      <c r="AK261" s="143"/>
      <c r="AL261" s="143"/>
      <c r="AM261" s="143"/>
      <c r="AN261" s="143"/>
      <c r="AO261" s="143"/>
      <c r="AP261" s="153" t="s">
        <v>165</v>
      </c>
      <c r="AQ261" s="143"/>
      <c r="AR261" s="143"/>
      <c r="AS261" s="143"/>
      <c r="AT261" s="143"/>
      <c r="AU261" s="143"/>
      <c r="AV261" s="153" t="s">
        <v>165</v>
      </c>
      <c r="BC261" s="2"/>
    </row>
    <row r="262" spans="1:57" x14ac:dyDescent="0.2">
      <c r="A262" s="4" t="s">
        <v>2724</v>
      </c>
      <c r="B262" s="4" t="s">
        <v>2689</v>
      </c>
      <c r="C262" s="4" t="s">
        <v>2734</v>
      </c>
      <c r="D262" s="4" t="s">
        <v>2742</v>
      </c>
      <c r="E262" s="4" t="s">
        <v>384</v>
      </c>
      <c r="F262" s="4" t="s">
        <v>2015</v>
      </c>
      <c r="G262" s="41" t="s">
        <v>2016</v>
      </c>
      <c r="H262" s="59" t="s">
        <v>2019</v>
      </c>
      <c r="I262" s="59">
        <v>500000010354</v>
      </c>
      <c r="J262" s="5">
        <v>2020</v>
      </c>
      <c r="K262" s="5">
        <v>10</v>
      </c>
      <c r="L262" s="9">
        <f t="shared" si="6"/>
        <v>4</v>
      </c>
      <c r="M262" s="6" t="s">
        <v>90</v>
      </c>
      <c r="N262" s="9" t="s">
        <v>94</v>
      </c>
      <c r="O262" s="6" t="s">
        <v>201</v>
      </c>
      <c r="P262" s="9" t="s">
        <v>42</v>
      </c>
      <c r="Q262" s="5" t="s">
        <v>37</v>
      </c>
      <c r="R262" s="9" t="s">
        <v>41</v>
      </c>
      <c r="S262" s="11">
        <v>2023</v>
      </c>
      <c r="T262" s="6" t="s">
        <v>126</v>
      </c>
      <c r="U262" s="4" t="s">
        <v>3228</v>
      </c>
      <c r="V262" s="4" t="s">
        <v>3981</v>
      </c>
      <c r="W262" s="75">
        <v>329473.84615384613</v>
      </c>
      <c r="X262" s="9">
        <v>2</v>
      </c>
      <c r="Y262" s="11"/>
      <c r="Z262" s="11"/>
      <c r="AA262" s="11"/>
      <c r="AB262" s="11"/>
      <c r="AC262" s="11"/>
      <c r="AD262" s="11" t="s">
        <v>33</v>
      </c>
      <c r="AE262" s="11"/>
      <c r="AF262" s="11"/>
      <c r="AG262" s="11"/>
      <c r="AH262" s="11"/>
      <c r="AI262" s="11"/>
      <c r="AJ262" s="11" t="s">
        <v>33</v>
      </c>
      <c r="AK262" s="143"/>
      <c r="AL262" s="143"/>
      <c r="AM262" s="143"/>
      <c r="AN262" s="143"/>
      <c r="AO262" s="143"/>
      <c r="AP262" s="153" t="s">
        <v>165</v>
      </c>
      <c r="AQ262" s="143"/>
      <c r="AR262" s="143"/>
      <c r="AS262" s="143"/>
      <c r="AT262" s="143"/>
      <c r="AU262" s="143"/>
      <c r="AV262" s="153" t="s">
        <v>165</v>
      </c>
      <c r="BC262" s="2"/>
    </row>
    <row r="263" spans="1:57" s="58" customFormat="1" x14ac:dyDescent="0.2">
      <c r="A263" s="4" t="s">
        <v>2724</v>
      </c>
      <c r="B263" s="4" t="s">
        <v>2689</v>
      </c>
      <c r="C263" s="4" t="s">
        <v>2734</v>
      </c>
      <c r="D263" s="4" t="s">
        <v>2742</v>
      </c>
      <c r="E263" s="4" t="s">
        <v>384</v>
      </c>
      <c r="F263" s="4" t="s">
        <v>2015</v>
      </c>
      <c r="G263" s="41" t="s">
        <v>2016</v>
      </c>
      <c r="H263" s="59" t="s">
        <v>2049</v>
      </c>
      <c r="I263" s="59">
        <v>500000010399</v>
      </c>
      <c r="J263" s="5">
        <v>2020</v>
      </c>
      <c r="K263" s="5">
        <v>10</v>
      </c>
      <c r="L263" s="9">
        <f t="shared" si="6"/>
        <v>4</v>
      </c>
      <c r="M263" s="6" t="s">
        <v>90</v>
      </c>
      <c r="N263" s="9" t="s">
        <v>94</v>
      </c>
      <c r="O263" s="6" t="s">
        <v>201</v>
      </c>
      <c r="P263" s="9" t="s">
        <v>42</v>
      </c>
      <c r="Q263" s="5" t="s">
        <v>37</v>
      </c>
      <c r="R263" s="9" t="s">
        <v>41</v>
      </c>
      <c r="S263" s="11">
        <v>2023</v>
      </c>
      <c r="T263" s="6" t="s">
        <v>126</v>
      </c>
      <c r="U263" s="4" t="s">
        <v>3228</v>
      </c>
      <c r="V263" s="4" t="s">
        <v>3981</v>
      </c>
      <c r="W263" s="75">
        <v>329473.84615384613</v>
      </c>
      <c r="X263" s="9">
        <v>2</v>
      </c>
      <c r="Y263" s="11"/>
      <c r="Z263" s="11"/>
      <c r="AA263" s="11"/>
      <c r="AB263" s="11"/>
      <c r="AC263" s="11"/>
      <c r="AD263" s="11" t="s">
        <v>33</v>
      </c>
      <c r="AE263" s="11"/>
      <c r="AF263" s="11"/>
      <c r="AG263" s="11"/>
      <c r="AH263" s="11"/>
      <c r="AI263" s="11"/>
      <c r="AJ263" s="11" t="s">
        <v>33</v>
      </c>
      <c r="AK263" s="143"/>
      <c r="AL263" s="143"/>
      <c r="AM263" s="143"/>
      <c r="AN263" s="143"/>
      <c r="AO263" s="143"/>
      <c r="AP263" s="153" t="s">
        <v>165</v>
      </c>
      <c r="AQ263" s="143"/>
      <c r="AR263" s="143"/>
      <c r="AS263" s="143"/>
      <c r="AT263" s="143"/>
      <c r="AU263" s="143"/>
      <c r="AV263" s="153" t="s">
        <v>165</v>
      </c>
      <c r="AW263" s="10"/>
      <c r="AX263" s="10"/>
      <c r="AY263" s="10"/>
      <c r="AZ263" s="10"/>
      <c r="BA263" s="10"/>
      <c r="BB263" s="10"/>
      <c r="BC263" s="2"/>
      <c r="BD263" s="2"/>
      <c r="BE263" s="2"/>
    </row>
    <row r="264" spans="1:57" x14ac:dyDescent="0.2">
      <c r="A264" s="4" t="s">
        <v>2724</v>
      </c>
      <c r="B264" s="4" t="s">
        <v>2689</v>
      </c>
      <c r="C264" s="4" t="s">
        <v>2734</v>
      </c>
      <c r="D264" s="4" t="s">
        <v>2742</v>
      </c>
      <c r="E264" s="4" t="s">
        <v>384</v>
      </c>
      <c r="F264" s="4" t="s">
        <v>2015</v>
      </c>
      <c r="G264" s="41" t="s">
        <v>2016</v>
      </c>
      <c r="H264" s="59" t="s">
        <v>2050</v>
      </c>
      <c r="I264" s="59">
        <v>500000010400</v>
      </c>
      <c r="J264" s="5">
        <v>2020</v>
      </c>
      <c r="K264" s="5">
        <v>10</v>
      </c>
      <c r="L264" s="9">
        <f t="shared" si="6"/>
        <v>4</v>
      </c>
      <c r="M264" s="6" t="s">
        <v>90</v>
      </c>
      <c r="N264" s="9" t="s">
        <v>94</v>
      </c>
      <c r="O264" s="6" t="s">
        <v>201</v>
      </c>
      <c r="P264" s="9" t="s">
        <v>42</v>
      </c>
      <c r="Q264" s="5" t="s">
        <v>37</v>
      </c>
      <c r="R264" s="9" t="s">
        <v>41</v>
      </c>
      <c r="S264" s="11">
        <v>2023</v>
      </c>
      <c r="T264" s="6" t="s">
        <v>126</v>
      </c>
      <c r="U264" s="4" t="s">
        <v>3228</v>
      </c>
      <c r="V264" s="4" t="s">
        <v>3981</v>
      </c>
      <c r="W264" s="75">
        <v>329473.84615384613</v>
      </c>
      <c r="X264" s="9">
        <v>2</v>
      </c>
      <c r="Y264" s="11"/>
      <c r="Z264" s="11"/>
      <c r="AA264" s="11"/>
      <c r="AB264" s="11"/>
      <c r="AC264" s="11"/>
      <c r="AD264" s="11" t="s">
        <v>33</v>
      </c>
      <c r="AE264" s="11"/>
      <c r="AF264" s="11"/>
      <c r="AG264" s="11"/>
      <c r="AH264" s="11"/>
      <c r="AI264" s="11"/>
      <c r="AJ264" s="11" t="s">
        <v>33</v>
      </c>
      <c r="AK264" s="143"/>
      <c r="AL264" s="143"/>
      <c r="AM264" s="143"/>
      <c r="AN264" s="143"/>
      <c r="AO264" s="143"/>
      <c r="AP264" s="153" t="s">
        <v>165</v>
      </c>
      <c r="AQ264" s="143"/>
      <c r="AR264" s="143"/>
      <c r="AS264" s="143"/>
      <c r="AT264" s="143"/>
      <c r="AU264" s="143"/>
      <c r="AV264" s="153" t="s">
        <v>165</v>
      </c>
      <c r="BC264" s="2"/>
    </row>
    <row r="265" spans="1:57" x14ac:dyDescent="0.2">
      <c r="A265" s="4" t="s">
        <v>2724</v>
      </c>
      <c r="B265" s="4" t="s">
        <v>2689</v>
      </c>
      <c r="C265" s="4" t="s">
        <v>2734</v>
      </c>
      <c r="D265" s="4" t="s">
        <v>2742</v>
      </c>
      <c r="E265" s="4" t="s">
        <v>384</v>
      </c>
      <c r="F265" s="4" t="s">
        <v>2015</v>
      </c>
      <c r="G265" s="41" t="s">
        <v>2016</v>
      </c>
      <c r="H265" s="59" t="s">
        <v>2051</v>
      </c>
      <c r="I265" s="59">
        <v>500000010522</v>
      </c>
      <c r="J265" s="5">
        <v>2020</v>
      </c>
      <c r="K265" s="5">
        <v>10</v>
      </c>
      <c r="L265" s="9">
        <f t="shared" si="6"/>
        <v>4</v>
      </c>
      <c r="M265" s="6" t="s">
        <v>90</v>
      </c>
      <c r="N265" s="9" t="s">
        <v>94</v>
      </c>
      <c r="O265" s="6" t="s">
        <v>201</v>
      </c>
      <c r="P265" s="9" t="s">
        <v>42</v>
      </c>
      <c r="Q265" s="5" t="s">
        <v>37</v>
      </c>
      <c r="R265" s="9" t="s">
        <v>41</v>
      </c>
      <c r="S265" s="11">
        <v>2023</v>
      </c>
      <c r="T265" s="6" t="s">
        <v>126</v>
      </c>
      <c r="U265" s="4" t="s">
        <v>3228</v>
      </c>
      <c r="V265" s="4" t="s">
        <v>3981</v>
      </c>
      <c r="W265" s="75">
        <v>329473.84615384613</v>
      </c>
      <c r="X265" s="9">
        <v>2</v>
      </c>
      <c r="Y265" s="11" t="s">
        <v>33</v>
      </c>
      <c r="Z265" s="11"/>
      <c r="AA265" s="11"/>
      <c r="AB265" s="11"/>
      <c r="AC265" s="11"/>
      <c r="AD265" s="11"/>
      <c r="AE265" s="11" t="s">
        <v>33</v>
      </c>
      <c r="AF265" s="11"/>
      <c r="AG265" s="11"/>
      <c r="AH265" s="11"/>
      <c r="AI265" s="11"/>
      <c r="AJ265" s="11"/>
      <c r="AK265" s="153" t="s">
        <v>165</v>
      </c>
      <c r="AL265" s="143"/>
      <c r="AM265" s="143"/>
      <c r="AN265" s="143"/>
      <c r="AO265" s="143"/>
      <c r="AP265" s="143"/>
      <c r="AQ265" s="153" t="s">
        <v>165</v>
      </c>
      <c r="AR265" s="143"/>
      <c r="AS265" s="143"/>
      <c r="AT265" s="143"/>
      <c r="AU265" s="143"/>
      <c r="AV265" s="143"/>
      <c r="BC265" s="2"/>
    </row>
    <row r="266" spans="1:57" x14ac:dyDescent="0.2">
      <c r="A266" s="4" t="s">
        <v>2724</v>
      </c>
      <c r="B266" s="4" t="s">
        <v>2689</v>
      </c>
      <c r="C266" s="4" t="s">
        <v>2734</v>
      </c>
      <c r="D266" s="4" t="s">
        <v>2742</v>
      </c>
      <c r="E266" s="4" t="s">
        <v>384</v>
      </c>
      <c r="F266" s="4" t="s">
        <v>2015</v>
      </c>
      <c r="G266" s="41" t="s">
        <v>2016</v>
      </c>
      <c r="H266" s="59" t="s">
        <v>2052</v>
      </c>
      <c r="I266" s="59">
        <v>500000010523</v>
      </c>
      <c r="J266" s="5">
        <v>2020</v>
      </c>
      <c r="K266" s="5">
        <v>10</v>
      </c>
      <c r="L266" s="9">
        <f t="shared" si="6"/>
        <v>4</v>
      </c>
      <c r="M266" s="6" t="s">
        <v>90</v>
      </c>
      <c r="N266" s="9" t="s">
        <v>94</v>
      </c>
      <c r="O266" s="6" t="s">
        <v>201</v>
      </c>
      <c r="P266" s="9" t="s">
        <v>42</v>
      </c>
      <c r="Q266" s="5" t="s">
        <v>37</v>
      </c>
      <c r="R266" s="9" t="s">
        <v>41</v>
      </c>
      <c r="S266" s="11">
        <v>2023</v>
      </c>
      <c r="T266" s="6" t="s">
        <v>126</v>
      </c>
      <c r="U266" s="4" t="s">
        <v>3228</v>
      </c>
      <c r="V266" s="4" t="s">
        <v>3981</v>
      </c>
      <c r="W266" s="75">
        <v>329473.84615384613</v>
      </c>
      <c r="X266" s="9">
        <v>2</v>
      </c>
      <c r="Y266" s="11" t="s">
        <v>33</v>
      </c>
      <c r="Z266" s="11"/>
      <c r="AA266" s="11"/>
      <c r="AB266" s="11"/>
      <c r="AC266" s="11"/>
      <c r="AD266" s="11"/>
      <c r="AE266" s="11" t="s">
        <v>33</v>
      </c>
      <c r="AF266" s="11"/>
      <c r="AG266" s="11"/>
      <c r="AH266" s="11"/>
      <c r="AI266" s="11"/>
      <c r="AJ266" s="11"/>
      <c r="AK266" s="153" t="s">
        <v>165</v>
      </c>
      <c r="AL266" s="143"/>
      <c r="AM266" s="143"/>
      <c r="AN266" s="143"/>
      <c r="AO266" s="143"/>
      <c r="AP266" s="143"/>
      <c r="AQ266" s="153" t="s">
        <v>165</v>
      </c>
      <c r="AR266" s="143"/>
      <c r="AS266" s="143"/>
      <c r="AT266" s="143"/>
      <c r="AU266" s="143"/>
      <c r="AV266" s="143"/>
      <c r="BC266" s="2"/>
    </row>
    <row r="267" spans="1:57" x14ac:dyDescent="0.2">
      <c r="A267" s="4" t="s">
        <v>2724</v>
      </c>
      <c r="B267" s="4" t="s">
        <v>2689</v>
      </c>
      <c r="C267" s="4" t="s">
        <v>2734</v>
      </c>
      <c r="D267" s="4" t="s">
        <v>2742</v>
      </c>
      <c r="E267" s="4" t="s">
        <v>384</v>
      </c>
      <c r="F267" s="4" t="s">
        <v>2015</v>
      </c>
      <c r="G267" s="41" t="s">
        <v>2016</v>
      </c>
      <c r="H267" s="59" t="s">
        <v>2053</v>
      </c>
      <c r="I267" s="59">
        <v>500000010524</v>
      </c>
      <c r="J267" s="5">
        <v>2020</v>
      </c>
      <c r="K267" s="5">
        <v>10</v>
      </c>
      <c r="L267" s="9">
        <f t="shared" si="6"/>
        <v>4</v>
      </c>
      <c r="M267" s="6" t="s">
        <v>90</v>
      </c>
      <c r="N267" s="9" t="s">
        <v>94</v>
      </c>
      <c r="O267" s="6" t="s">
        <v>201</v>
      </c>
      <c r="P267" s="9" t="s">
        <v>42</v>
      </c>
      <c r="Q267" s="5" t="s">
        <v>37</v>
      </c>
      <c r="R267" s="9" t="s">
        <v>41</v>
      </c>
      <c r="S267" s="11">
        <v>2023</v>
      </c>
      <c r="T267" s="6" t="s">
        <v>126</v>
      </c>
      <c r="U267" s="4" t="s">
        <v>3228</v>
      </c>
      <c r="V267" s="4" t="s">
        <v>3981</v>
      </c>
      <c r="W267" s="75">
        <v>329473.84615384613</v>
      </c>
      <c r="X267" s="9">
        <v>2</v>
      </c>
      <c r="Y267" s="11" t="s">
        <v>33</v>
      </c>
      <c r="Z267" s="11"/>
      <c r="AA267" s="11"/>
      <c r="AB267" s="11"/>
      <c r="AC267" s="11"/>
      <c r="AD267" s="11"/>
      <c r="AE267" s="11" t="s">
        <v>33</v>
      </c>
      <c r="AF267" s="11"/>
      <c r="AG267" s="11"/>
      <c r="AH267" s="11"/>
      <c r="AI267" s="11"/>
      <c r="AJ267" s="11"/>
      <c r="AK267" s="153" t="s">
        <v>165</v>
      </c>
      <c r="AL267" s="143"/>
      <c r="AM267" s="143"/>
      <c r="AN267" s="143"/>
      <c r="AO267" s="143"/>
      <c r="AP267" s="143"/>
      <c r="AQ267" s="153" t="s">
        <v>165</v>
      </c>
      <c r="AR267" s="143"/>
      <c r="AS267" s="143"/>
      <c r="AT267" s="143"/>
      <c r="AU267" s="143"/>
      <c r="AV267" s="143"/>
      <c r="BC267" s="2"/>
    </row>
    <row r="268" spans="1:57" x14ac:dyDescent="0.2">
      <c r="A268" s="4" t="s">
        <v>2724</v>
      </c>
      <c r="B268" s="4" t="s">
        <v>2689</v>
      </c>
      <c r="C268" s="4" t="s">
        <v>2734</v>
      </c>
      <c r="D268" s="4" t="s">
        <v>2742</v>
      </c>
      <c r="E268" s="4" t="s">
        <v>384</v>
      </c>
      <c r="F268" s="4" t="s">
        <v>2015</v>
      </c>
      <c r="G268" s="41" t="s">
        <v>2016</v>
      </c>
      <c r="H268" s="59" t="s">
        <v>2054</v>
      </c>
      <c r="I268" s="59">
        <v>500000010525</v>
      </c>
      <c r="J268" s="5">
        <v>2020</v>
      </c>
      <c r="K268" s="5">
        <v>10</v>
      </c>
      <c r="L268" s="9">
        <f t="shared" si="6"/>
        <v>4</v>
      </c>
      <c r="M268" s="6" t="s">
        <v>90</v>
      </c>
      <c r="N268" s="9" t="s">
        <v>94</v>
      </c>
      <c r="O268" s="6" t="s">
        <v>201</v>
      </c>
      <c r="P268" s="9" t="s">
        <v>42</v>
      </c>
      <c r="Q268" s="5" t="s">
        <v>37</v>
      </c>
      <c r="R268" s="9" t="s">
        <v>41</v>
      </c>
      <c r="S268" s="11">
        <v>2023</v>
      </c>
      <c r="T268" s="6" t="s">
        <v>126</v>
      </c>
      <c r="U268" s="4" t="s">
        <v>3228</v>
      </c>
      <c r="V268" s="4" t="s">
        <v>3981</v>
      </c>
      <c r="W268" s="75">
        <v>329473.84615384613</v>
      </c>
      <c r="X268" s="9">
        <v>2</v>
      </c>
      <c r="Y268" s="11" t="s">
        <v>33</v>
      </c>
      <c r="Z268" s="11"/>
      <c r="AA268" s="11"/>
      <c r="AB268" s="11"/>
      <c r="AC268" s="11"/>
      <c r="AD268" s="11"/>
      <c r="AE268" s="11" t="s">
        <v>33</v>
      </c>
      <c r="AF268" s="11"/>
      <c r="AG268" s="11"/>
      <c r="AH268" s="11"/>
      <c r="AI268" s="11"/>
      <c r="AJ268" s="11"/>
      <c r="AK268" s="153" t="s">
        <v>165</v>
      </c>
      <c r="AL268" s="143"/>
      <c r="AM268" s="143"/>
      <c r="AN268" s="143"/>
      <c r="AO268" s="143"/>
      <c r="AP268" s="143"/>
      <c r="AQ268" s="153" t="s">
        <v>165</v>
      </c>
      <c r="AR268" s="143"/>
      <c r="AS268" s="143"/>
      <c r="AT268" s="143"/>
      <c r="AU268" s="143"/>
      <c r="AV268" s="143"/>
      <c r="BC268" s="2"/>
    </row>
    <row r="269" spans="1:57" x14ac:dyDescent="0.2">
      <c r="A269" s="4" t="s">
        <v>2724</v>
      </c>
      <c r="B269" s="4" t="s">
        <v>2689</v>
      </c>
      <c r="C269" s="4" t="s">
        <v>2734</v>
      </c>
      <c r="D269" s="4" t="s">
        <v>2742</v>
      </c>
      <c r="E269" s="4" t="s">
        <v>384</v>
      </c>
      <c r="F269" s="4" t="s">
        <v>2015</v>
      </c>
      <c r="G269" s="41" t="s">
        <v>2016</v>
      </c>
      <c r="H269" s="59" t="s">
        <v>2480</v>
      </c>
      <c r="I269" s="59">
        <v>500000011014</v>
      </c>
      <c r="J269" s="5">
        <v>2022</v>
      </c>
      <c r="K269" s="5">
        <v>10</v>
      </c>
      <c r="L269" s="9">
        <f t="shared" si="6"/>
        <v>6</v>
      </c>
      <c r="M269" s="6" t="s">
        <v>90</v>
      </c>
      <c r="N269" s="9" t="s">
        <v>94</v>
      </c>
      <c r="O269" s="6" t="s">
        <v>201</v>
      </c>
      <c r="P269" s="9" t="s">
        <v>42</v>
      </c>
      <c r="Q269" s="5" t="s">
        <v>37</v>
      </c>
      <c r="R269" s="9" t="s">
        <v>41</v>
      </c>
      <c r="S269" s="11">
        <v>2023</v>
      </c>
      <c r="T269" s="6" t="s">
        <v>126</v>
      </c>
      <c r="U269" s="4" t="s">
        <v>3228</v>
      </c>
      <c r="V269" s="4" t="s">
        <v>3981</v>
      </c>
      <c r="W269" s="75">
        <v>329473.84615384613</v>
      </c>
      <c r="X269" s="9">
        <v>2</v>
      </c>
      <c r="Y269" s="11"/>
      <c r="Z269" s="11" t="s">
        <v>33</v>
      </c>
      <c r="AA269" s="11"/>
      <c r="AB269" s="11"/>
      <c r="AC269" s="11"/>
      <c r="AD269" s="11"/>
      <c r="AE269" s="11"/>
      <c r="AF269" s="11" t="s">
        <v>33</v>
      </c>
      <c r="AG269" s="11"/>
      <c r="AH269" s="11"/>
      <c r="AI269" s="11"/>
      <c r="AJ269" s="11"/>
      <c r="AK269" s="143"/>
      <c r="AL269" s="153" t="s">
        <v>165</v>
      </c>
      <c r="AM269" s="143"/>
      <c r="AN269" s="143"/>
      <c r="AO269" s="143"/>
      <c r="AP269" s="143"/>
      <c r="AQ269" s="143"/>
      <c r="AR269" s="153" t="s">
        <v>165</v>
      </c>
      <c r="AS269" s="143"/>
      <c r="AT269" s="143"/>
      <c r="AU269" s="143"/>
      <c r="AV269" s="143"/>
      <c r="BC269" s="2"/>
    </row>
    <row r="270" spans="1:57" x14ac:dyDescent="0.2">
      <c r="A270" s="4" t="s">
        <v>2724</v>
      </c>
      <c r="B270" s="4" t="s">
        <v>2689</v>
      </c>
      <c r="C270" s="4" t="s">
        <v>2734</v>
      </c>
      <c r="D270" s="4" t="s">
        <v>2742</v>
      </c>
      <c r="E270" s="4" t="s">
        <v>384</v>
      </c>
      <c r="F270" s="4" t="s">
        <v>2015</v>
      </c>
      <c r="G270" s="41" t="s">
        <v>2016</v>
      </c>
      <c r="H270" s="59" t="s">
        <v>2481</v>
      </c>
      <c r="I270" s="59">
        <v>500000011015</v>
      </c>
      <c r="J270" s="5">
        <v>2022</v>
      </c>
      <c r="K270" s="5">
        <v>10</v>
      </c>
      <c r="L270" s="9">
        <f t="shared" si="6"/>
        <v>6</v>
      </c>
      <c r="M270" s="6" t="s">
        <v>90</v>
      </c>
      <c r="N270" s="9" t="s">
        <v>94</v>
      </c>
      <c r="O270" s="6" t="s">
        <v>201</v>
      </c>
      <c r="P270" s="9" t="s">
        <v>42</v>
      </c>
      <c r="Q270" s="5" t="s">
        <v>37</v>
      </c>
      <c r="R270" s="9" t="s">
        <v>41</v>
      </c>
      <c r="S270" s="11">
        <v>2023</v>
      </c>
      <c r="T270" s="6" t="s">
        <v>126</v>
      </c>
      <c r="U270" s="4" t="s">
        <v>3228</v>
      </c>
      <c r="V270" s="4" t="s">
        <v>3981</v>
      </c>
      <c r="W270" s="75">
        <v>329473.84615384613</v>
      </c>
      <c r="X270" s="9">
        <v>2</v>
      </c>
      <c r="Y270" s="11"/>
      <c r="Z270" s="11" t="s">
        <v>33</v>
      </c>
      <c r="AA270" s="11"/>
      <c r="AB270" s="11"/>
      <c r="AC270" s="11"/>
      <c r="AD270" s="11"/>
      <c r="AE270" s="11"/>
      <c r="AF270" s="11" t="s">
        <v>33</v>
      </c>
      <c r="AG270" s="11"/>
      <c r="AH270" s="11"/>
      <c r="AI270" s="11"/>
      <c r="AJ270" s="11"/>
      <c r="AK270" s="143"/>
      <c r="AL270" s="153" t="s">
        <v>165</v>
      </c>
      <c r="AM270" s="143"/>
      <c r="AN270" s="143"/>
      <c r="AO270" s="143"/>
      <c r="AP270" s="143"/>
      <c r="AQ270" s="143"/>
      <c r="AR270" s="153" t="s">
        <v>165</v>
      </c>
      <c r="AS270" s="143"/>
      <c r="AT270" s="143"/>
      <c r="AU270" s="143"/>
      <c r="AV270" s="143"/>
      <c r="BC270" s="2"/>
    </row>
    <row r="271" spans="1:57" x14ac:dyDescent="0.2">
      <c r="A271" s="4" t="s">
        <v>2724</v>
      </c>
      <c r="B271" s="4" t="s">
        <v>2689</v>
      </c>
      <c r="C271" s="4" t="s">
        <v>2734</v>
      </c>
      <c r="D271" s="4" t="s">
        <v>2742</v>
      </c>
      <c r="E271" s="4" t="s">
        <v>384</v>
      </c>
      <c r="F271" s="4" t="s">
        <v>2015</v>
      </c>
      <c r="G271" s="41" t="s">
        <v>2016</v>
      </c>
      <c r="H271" s="59" t="s">
        <v>2482</v>
      </c>
      <c r="I271" s="59">
        <v>500000011016</v>
      </c>
      <c r="J271" s="5">
        <v>2022</v>
      </c>
      <c r="K271" s="5">
        <v>10</v>
      </c>
      <c r="L271" s="9">
        <f t="shared" si="6"/>
        <v>6</v>
      </c>
      <c r="M271" s="6" t="s">
        <v>90</v>
      </c>
      <c r="N271" s="9" t="s">
        <v>94</v>
      </c>
      <c r="O271" s="6" t="s">
        <v>201</v>
      </c>
      <c r="P271" s="9" t="s">
        <v>42</v>
      </c>
      <c r="Q271" s="5" t="s">
        <v>37</v>
      </c>
      <c r="R271" s="9" t="s">
        <v>41</v>
      </c>
      <c r="S271" s="11">
        <v>2023</v>
      </c>
      <c r="T271" s="6" t="s">
        <v>126</v>
      </c>
      <c r="U271" s="4" t="s">
        <v>3228</v>
      </c>
      <c r="V271" s="4" t="s">
        <v>3981</v>
      </c>
      <c r="W271" s="75">
        <v>329473.84615384613</v>
      </c>
      <c r="X271" s="9">
        <v>2</v>
      </c>
      <c r="Y271" s="11"/>
      <c r="Z271" s="11" t="s">
        <v>33</v>
      </c>
      <c r="AA271" s="11"/>
      <c r="AB271" s="11"/>
      <c r="AC271" s="11"/>
      <c r="AD271" s="11"/>
      <c r="AE271" s="11"/>
      <c r="AF271" s="11" t="s">
        <v>33</v>
      </c>
      <c r="AG271" s="11"/>
      <c r="AH271" s="11"/>
      <c r="AI271" s="11"/>
      <c r="AJ271" s="11"/>
      <c r="AK271" s="143"/>
      <c r="AL271" s="153" t="s">
        <v>165</v>
      </c>
      <c r="AM271" s="143"/>
      <c r="AN271" s="143"/>
      <c r="AO271" s="143"/>
      <c r="AP271" s="143"/>
      <c r="AQ271" s="143"/>
      <c r="AR271" s="153" t="s">
        <v>165</v>
      </c>
      <c r="AS271" s="143"/>
      <c r="AT271" s="143"/>
      <c r="AU271" s="143"/>
      <c r="AV271" s="143"/>
      <c r="BC271" s="2"/>
    </row>
    <row r="272" spans="1:57" x14ac:dyDescent="0.2">
      <c r="A272" s="4" t="s">
        <v>2724</v>
      </c>
      <c r="B272" s="4" t="s">
        <v>2689</v>
      </c>
      <c r="C272" s="4" t="s">
        <v>2734</v>
      </c>
      <c r="D272" s="4" t="s">
        <v>2742</v>
      </c>
      <c r="E272" s="4" t="s">
        <v>384</v>
      </c>
      <c r="F272" s="4" t="s">
        <v>2015</v>
      </c>
      <c r="G272" s="41" t="s">
        <v>2016</v>
      </c>
      <c r="H272" s="59" t="s">
        <v>2483</v>
      </c>
      <c r="I272" s="59">
        <v>500000011017</v>
      </c>
      <c r="J272" s="5">
        <v>2022</v>
      </c>
      <c r="K272" s="5">
        <v>10</v>
      </c>
      <c r="L272" s="9">
        <f t="shared" si="6"/>
        <v>6</v>
      </c>
      <c r="M272" s="6" t="s">
        <v>90</v>
      </c>
      <c r="N272" s="9" t="s">
        <v>94</v>
      </c>
      <c r="O272" s="6" t="s">
        <v>201</v>
      </c>
      <c r="P272" s="9" t="s">
        <v>42</v>
      </c>
      <c r="Q272" s="5" t="s">
        <v>37</v>
      </c>
      <c r="R272" s="9" t="s">
        <v>41</v>
      </c>
      <c r="S272" s="11">
        <v>2023</v>
      </c>
      <c r="T272" s="6" t="s">
        <v>126</v>
      </c>
      <c r="U272" s="4" t="s">
        <v>3228</v>
      </c>
      <c r="V272" s="4" t="s">
        <v>3981</v>
      </c>
      <c r="W272" s="75">
        <v>329473.84615384613</v>
      </c>
      <c r="X272" s="9">
        <v>2</v>
      </c>
      <c r="Y272" s="11"/>
      <c r="Z272" s="11" t="s">
        <v>33</v>
      </c>
      <c r="AA272" s="11"/>
      <c r="AB272" s="11"/>
      <c r="AC272" s="11"/>
      <c r="AD272" s="11"/>
      <c r="AE272" s="11"/>
      <c r="AF272" s="11" t="s">
        <v>33</v>
      </c>
      <c r="AG272" s="11"/>
      <c r="AH272" s="11"/>
      <c r="AI272" s="11"/>
      <c r="AJ272" s="11"/>
      <c r="AK272" s="143"/>
      <c r="AL272" s="153" t="s">
        <v>165</v>
      </c>
      <c r="AM272" s="143"/>
      <c r="AN272" s="143"/>
      <c r="AO272" s="143"/>
      <c r="AP272" s="143"/>
      <c r="AQ272" s="143"/>
      <c r="AR272" s="153" t="s">
        <v>165</v>
      </c>
      <c r="AS272" s="143"/>
      <c r="AT272" s="143"/>
      <c r="AU272" s="143"/>
      <c r="AV272" s="143"/>
      <c r="BC272" s="2"/>
    </row>
    <row r="273" spans="1:57" s="58" customFormat="1" x14ac:dyDescent="0.2">
      <c r="A273" s="4" t="s">
        <v>2703</v>
      </c>
      <c r="B273" s="4" t="s">
        <v>2691</v>
      </c>
      <c r="C273" s="4" t="s">
        <v>2731</v>
      </c>
      <c r="D273" s="4" t="s">
        <v>2740</v>
      </c>
      <c r="E273" s="4" t="s">
        <v>2260</v>
      </c>
      <c r="F273" s="4" t="s">
        <v>2261</v>
      </c>
      <c r="G273" s="41" t="s">
        <v>2262</v>
      </c>
      <c r="H273" s="59">
        <v>201051301006</v>
      </c>
      <c r="I273" s="59" t="s">
        <v>2263</v>
      </c>
      <c r="J273" s="5">
        <v>2021</v>
      </c>
      <c r="K273" s="5">
        <v>8</v>
      </c>
      <c r="L273" s="9">
        <f t="shared" si="6"/>
        <v>3</v>
      </c>
      <c r="M273" s="6" t="s">
        <v>92</v>
      </c>
      <c r="N273" s="9" t="s">
        <v>94</v>
      </c>
      <c r="O273" s="6" t="s">
        <v>37</v>
      </c>
      <c r="P273" s="9" t="s">
        <v>41</v>
      </c>
      <c r="Q273" s="5">
        <v>2026</v>
      </c>
      <c r="R273" s="9" t="s">
        <v>41</v>
      </c>
      <c r="S273" s="11">
        <v>2023</v>
      </c>
      <c r="T273" s="6" t="s">
        <v>126</v>
      </c>
      <c r="U273" s="4" t="s">
        <v>499</v>
      </c>
      <c r="V273" s="4" t="s">
        <v>3261</v>
      </c>
      <c r="W273" s="75">
        <v>0</v>
      </c>
      <c r="X273" s="9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43"/>
      <c r="AL273" s="154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0"/>
      <c r="AX273" s="10"/>
      <c r="AY273" s="10"/>
      <c r="AZ273" s="10"/>
      <c r="BA273" s="10"/>
      <c r="BB273" s="10"/>
      <c r="BC273" s="2"/>
      <c r="BD273" s="2"/>
      <c r="BE273" s="2"/>
    </row>
    <row r="274" spans="1:57" x14ac:dyDescent="0.2">
      <c r="A274" s="4" t="s">
        <v>2726</v>
      </c>
      <c r="B274" s="4" t="s">
        <v>2690</v>
      </c>
      <c r="C274" s="4" t="s">
        <v>2733</v>
      </c>
      <c r="D274" s="4" t="s">
        <v>2741</v>
      </c>
      <c r="E274" s="4" t="s">
        <v>2892</v>
      </c>
      <c r="F274" s="4" t="s">
        <v>376</v>
      </c>
      <c r="G274" s="41" t="s">
        <v>2916</v>
      </c>
      <c r="H274" s="59" t="s">
        <v>2914</v>
      </c>
      <c r="I274" s="59" t="s">
        <v>2272</v>
      </c>
      <c r="J274" s="5">
        <v>2023</v>
      </c>
      <c r="K274" s="5">
        <v>5</v>
      </c>
      <c r="L274" s="9">
        <f t="shared" si="6"/>
        <v>2</v>
      </c>
      <c r="M274" s="6" t="s">
        <v>92</v>
      </c>
      <c r="N274" s="9" t="s">
        <v>94</v>
      </c>
      <c r="O274" s="6" t="s">
        <v>37</v>
      </c>
      <c r="P274" s="9" t="s">
        <v>41</v>
      </c>
      <c r="Q274" s="5" t="s">
        <v>37</v>
      </c>
      <c r="R274" s="9" t="s">
        <v>41</v>
      </c>
      <c r="S274" s="11">
        <v>2023</v>
      </c>
      <c r="T274" s="6" t="s">
        <v>126</v>
      </c>
      <c r="U274" s="4" t="s">
        <v>136</v>
      </c>
      <c r="V274" s="4" t="s">
        <v>2917</v>
      </c>
      <c r="W274" s="75">
        <v>0</v>
      </c>
      <c r="X274" s="9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BC274" s="2"/>
    </row>
    <row r="275" spans="1:57" x14ac:dyDescent="0.2">
      <c r="A275" s="4" t="s">
        <v>2726</v>
      </c>
      <c r="B275" s="4" t="s">
        <v>2690</v>
      </c>
      <c r="C275" s="4" t="s">
        <v>2733</v>
      </c>
      <c r="D275" s="4" t="s">
        <v>2741</v>
      </c>
      <c r="E275" s="4" t="s">
        <v>2892</v>
      </c>
      <c r="F275" s="4" t="s">
        <v>376</v>
      </c>
      <c r="G275" s="41" t="s">
        <v>2894</v>
      </c>
      <c r="H275" s="59" t="s">
        <v>2895</v>
      </c>
      <c r="I275" s="59" t="s">
        <v>136</v>
      </c>
      <c r="J275" s="5">
        <v>2023</v>
      </c>
      <c r="K275" s="5">
        <v>5</v>
      </c>
      <c r="L275" s="9">
        <f t="shared" si="6"/>
        <v>2</v>
      </c>
      <c r="M275" s="6" t="s">
        <v>92</v>
      </c>
      <c r="N275" s="9" t="s">
        <v>94</v>
      </c>
      <c r="O275" s="6" t="s">
        <v>37</v>
      </c>
      <c r="P275" s="9" t="s">
        <v>41</v>
      </c>
      <c r="Q275" s="5" t="s">
        <v>37</v>
      </c>
      <c r="R275" s="9" t="s">
        <v>41</v>
      </c>
      <c r="S275" s="11">
        <v>2023</v>
      </c>
      <c r="T275" s="6" t="s">
        <v>126</v>
      </c>
      <c r="U275" s="4" t="s">
        <v>136</v>
      </c>
      <c r="V275" s="4" t="s">
        <v>136</v>
      </c>
      <c r="W275" s="75">
        <v>0</v>
      </c>
      <c r="X275" s="9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BC275" s="2"/>
    </row>
    <row r="276" spans="1:57" x14ac:dyDescent="0.2">
      <c r="A276" s="4" t="s">
        <v>2726</v>
      </c>
      <c r="B276" s="4" t="s">
        <v>2690</v>
      </c>
      <c r="C276" s="4" t="s">
        <v>2733</v>
      </c>
      <c r="D276" s="4" t="s">
        <v>2741</v>
      </c>
      <c r="E276" s="4" t="s">
        <v>2892</v>
      </c>
      <c r="F276" s="4" t="s">
        <v>376</v>
      </c>
      <c r="G276" s="41" t="s">
        <v>2894</v>
      </c>
      <c r="H276" s="59" t="s">
        <v>2896</v>
      </c>
      <c r="I276" s="59" t="s">
        <v>136</v>
      </c>
      <c r="J276" s="5">
        <v>2023</v>
      </c>
      <c r="K276" s="5">
        <v>5</v>
      </c>
      <c r="L276" s="9">
        <f t="shared" si="6"/>
        <v>2</v>
      </c>
      <c r="M276" s="6" t="s">
        <v>92</v>
      </c>
      <c r="N276" s="9" t="s">
        <v>94</v>
      </c>
      <c r="O276" s="6" t="s">
        <v>37</v>
      </c>
      <c r="P276" s="9" t="s">
        <v>41</v>
      </c>
      <c r="Q276" s="5" t="s">
        <v>37</v>
      </c>
      <c r="R276" s="9" t="s">
        <v>41</v>
      </c>
      <c r="S276" s="11">
        <v>2023</v>
      </c>
      <c r="T276" s="6" t="s">
        <v>126</v>
      </c>
      <c r="U276" s="4" t="s">
        <v>136</v>
      </c>
      <c r="V276" s="4" t="s">
        <v>136</v>
      </c>
      <c r="W276" s="75">
        <v>0</v>
      </c>
      <c r="X276" s="9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BC276" s="2"/>
    </row>
    <row r="277" spans="1:57" x14ac:dyDescent="0.2">
      <c r="A277" s="4" t="s">
        <v>2726</v>
      </c>
      <c r="B277" s="4" t="s">
        <v>2690</v>
      </c>
      <c r="C277" s="4" t="s">
        <v>2733</v>
      </c>
      <c r="D277" s="4" t="s">
        <v>2741</v>
      </c>
      <c r="E277" s="4" t="s">
        <v>2892</v>
      </c>
      <c r="F277" s="4" t="s">
        <v>376</v>
      </c>
      <c r="G277" s="41" t="s">
        <v>2894</v>
      </c>
      <c r="H277" s="59" t="s">
        <v>2897</v>
      </c>
      <c r="I277" s="59" t="s">
        <v>136</v>
      </c>
      <c r="J277" s="5">
        <v>2023</v>
      </c>
      <c r="K277" s="5">
        <v>5</v>
      </c>
      <c r="L277" s="9">
        <f t="shared" si="6"/>
        <v>2</v>
      </c>
      <c r="M277" s="6" t="s">
        <v>92</v>
      </c>
      <c r="N277" s="9" t="s">
        <v>94</v>
      </c>
      <c r="O277" s="6" t="s">
        <v>37</v>
      </c>
      <c r="P277" s="9" t="s">
        <v>41</v>
      </c>
      <c r="Q277" s="5" t="s">
        <v>37</v>
      </c>
      <c r="R277" s="9" t="s">
        <v>41</v>
      </c>
      <c r="S277" s="11">
        <v>2023</v>
      </c>
      <c r="T277" s="6" t="s">
        <v>126</v>
      </c>
      <c r="U277" s="4" t="s">
        <v>136</v>
      </c>
      <c r="V277" s="4" t="s">
        <v>136</v>
      </c>
      <c r="W277" s="75">
        <v>0</v>
      </c>
      <c r="X277" s="9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BC277" s="2"/>
    </row>
    <row r="278" spans="1:57" x14ac:dyDescent="0.2">
      <c r="A278" s="4" t="s">
        <v>2726</v>
      </c>
      <c r="B278" s="4" t="s">
        <v>2690</v>
      </c>
      <c r="C278" s="4" t="s">
        <v>2733</v>
      </c>
      <c r="D278" s="4" t="s">
        <v>2741</v>
      </c>
      <c r="E278" s="4" t="s">
        <v>2892</v>
      </c>
      <c r="F278" s="4" t="s">
        <v>376</v>
      </c>
      <c r="G278" s="41" t="s">
        <v>2894</v>
      </c>
      <c r="H278" s="59" t="s">
        <v>2898</v>
      </c>
      <c r="I278" s="59" t="s">
        <v>136</v>
      </c>
      <c r="J278" s="5">
        <v>2023</v>
      </c>
      <c r="K278" s="5">
        <v>5</v>
      </c>
      <c r="L278" s="9">
        <f t="shared" si="6"/>
        <v>2</v>
      </c>
      <c r="M278" s="6" t="s">
        <v>92</v>
      </c>
      <c r="N278" s="9" t="s">
        <v>94</v>
      </c>
      <c r="O278" s="6" t="s">
        <v>37</v>
      </c>
      <c r="P278" s="9" t="s">
        <v>41</v>
      </c>
      <c r="Q278" s="5" t="s">
        <v>37</v>
      </c>
      <c r="R278" s="9" t="s">
        <v>41</v>
      </c>
      <c r="S278" s="11">
        <v>2023</v>
      </c>
      <c r="T278" s="6" t="s">
        <v>126</v>
      </c>
      <c r="U278" s="4" t="s">
        <v>136</v>
      </c>
      <c r="V278" s="4" t="s">
        <v>136</v>
      </c>
      <c r="W278" s="75">
        <v>0</v>
      </c>
      <c r="X278" s="9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BC278" s="2"/>
    </row>
    <row r="279" spans="1:57" x14ac:dyDescent="0.2">
      <c r="A279" s="4" t="s">
        <v>2726</v>
      </c>
      <c r="B279" s="4" t="s">
        <v>2690</v>
      </c>
      <c r="C279" s="4" t="s">
        <v>2733</v>
      </c>
      <c r="D279" s="4" t="s">
        <v>2741</v>
      </c>
      <c r="E279" s="4" t="s">
        <v>2892</v>
      </c>
      <c r="F279" s="4" t="s">
        <v>376</v>
      </c>
      <c r="G279" s="41" t="s">
        <v>2894</v>
      </c>
      <c r="H279" s="59" t="s">
        <v>2912</v>
      </c>
      <c r="I279" s="59" t="s">
        <v>2272</v>
      </c>
      <c r="J279" s="5">
        <v>2023</v>
      </c>
      <c r="K279" s="5">
        <v>5</v>
      </c>
      <c r="L279" s="9">
        <f t="shared" si="6"/>
        <v>2</v>
      </c>
      <c r="M279" s="6" t="s">
        <v>92</v>
      </c>
      <c r="N279" s="9" t="s">
        <v>94</v>
      </c>
      <c r="O279" s="6" t="s">
        <v>37</v>
      </c>
      <c r="P279" s="9" t="s">
        <v>41</v>
      </c>
      <c r="Q279" s="5" t="s">
        <v>37</v>
      </c>
      <c r="R279" s="9" t="s">
        <v>41</v>
      </c>
      <c r="S279" s="11">
        <v>2023</v>
      </c>
      <c r="T279" s="6" t="s">
        <v>126</v>
      </c>
      <c r="U279" s="4" t="s">
        <v>136</v>
      </c>
      <c r="V279" s="4" t="s">
        <v>2917</v>
      </c>
      <c r="W279" s="75">
        <v>0</v>
      </c>
      <c r="X279" s="9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BC279" s="2"/>
    </row>
    <row r="280" spans="1:57" x14ac:dyDescent="0.2">
      <c r="A280" s="4" t="s">
        <v>2726</v>
      </c>
      <c r="B280" s="4" t="s">
        <v>2690</v>
      </c>
      <c r="C280" s="4" t="s">
        <v>2733</v>
      </c>
      <c r="D280" s="4" t="s">
        <v>2741</v>
      </c>
      <c r="E280" s="4" t="s">
        <v>2892</v>
      </c>
      <c r="F280" s="4" t="s">
        <v>376</v>
      </c>
      <c r="G280" s="41" t="s">
        <v>2894</v>
      </c>
      <c r="H280" s="59" t="s">
        <v>2913</v>
      </c>
      <c r="I280" s="59" t="s">
        <v>2272</v>
      </c>
      <c r="J280" s="5">
        <v>2023</v>
      </c>
      <c r="K280" s="5">
        <v>5</v>
      </c>
      <c r="L280" s="9">
        <f t="shared" si="6"/>
        <v>2</v>
      </c>
      <c r="M280" s="6" t="s">
        <v>92</v>
      </c>
      <c r="N280" s="9" t="s">
        <v>94</v>
      </c>
      <c r="O280" s="6" t="s">
        <v>37</v>
      </c>
      <c r="P280" s="9" t="s">
        <v>41</v>
      </c>
      <c r="Q280" s="5" t="s">
        <v>37</v>
      </c>
      <c r="R280" s="9" t="s">
        <v>41</v>
      </c>
      <c r="S280" s="11">
        <v>2023</v>
      </c>
      <c r="T280" s="6" t="s">
        <v>126</v>
      </c>
      <c r="U280" s="4" t="s">
        <v>136</v>
      </c>
      <c r="V280" s="4" t="s">
        <v>2917</v>
      </c>
      <c r="W280" s="75">
        <v>0</v>
      </c>
      <c r="X280" s="9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BC280" s="2"/>
    </row>
    <row r="281" spans="1:57" x14ac:dyDescent="0.2">
      <c r="A281" s="4" t="s">
        <v>2726</v>
      </c>
      <c r="B281" s="4" t="s">
        <v>2690</v>
      </c>
      <c r="C281" s="4" t="s">
        <v>2733</v>
      </c>
      <c r="D281" s="4" t="s">
        <v>2741</v>
      </c>
      <c r="E281" s="4" t="s">
        <v>2892</v>
      </c>
      <c r="F281" s="4" t="s">
        <v>376</v>
      </c>
      <c r="G281" s="41" t="s">
        <v>2894</v>
      </c>
      <c r="H281" s="59" t="s">
        <v>2915</v>
      </c>
      <c r="I281" s="59" t="s">
        <v>2272</v>
      </c>
      <c r="J281" s="5">
        <v>2023</v>
      </c>
      <c r="K281" s="5">
        <v>5</v>
      </c>
      <c r="L281" s="9">
        <f t="shared" si="6"/>
        <v>2</v>
      </c>
      <c r="M281" s="6" t="s">
        <v>92</v>
      </c>
      <c r="N281" s="9" t="s">
        <v>94</v>
      </c>
      <c r="O281" s="6" t="s">
        <v>37</v>
      </c>
      <c r="P281" s="9" t="s">
        <v>41</v>
      </c>
      <c r="Q281" s="5" t="s">
        <v>37</v>
      </c>
      <c r="R281" s="9" t="s">
        <v>41</v>
      </c>
      <c r="S281" s="11">
        <v>2023</v>
      </c>
      <c r="T281" s="6" t="s">
        <v>126</v>
      </c>
      <c r="U281" s="4" t="s">
        <v>136</v>
      </c>
      <c r="V281" s="4" t="s">
        <v>2917</v>
      </c>
      <c r="W281" s="75">
        <v>0</v>
      </c>
      <c r="X281" s="9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BC281" s="2"/>
    </row>
    <row r="282" spans="1:57" ht="12.75" customHeight="1" x14ac:dyDescent="0.2">
      <c r="A282" s="4" t="s">
        <v>2726</v>
      </c>
      <c r="B282" s="4" t="s">
        <v>2690</v>
      </c>
      <c r="C282" s="4" t="s">
        <v>2733</v>
      </c>
      <c r="D282" s="4" t="s">
        <v>2741</v>
      </c>
      <c r="E282" s="4" t="s">
        <v>2892</v>
      </c>
      <c r="F282" s="4" t="s">
        <v>376</v>
      </c>
      <c r="G282" s="41" t="s">
        <v>2894</v>
      </c>
      <c r="H282" s="59" t="s">
        <v>3048</v>
      </c>
      <c r="I282" s="59" t="s">
        <v>2272</v>
      </c>
      <c r="J282" s="5">
        <v>2023</v>
      </c>
      <c r="K282" s="5">
        <v>5</v>
      </c>
      <c r="L282" s="9">
        <f t="shared" si="6"/>
        <v>2</v>
      </c>
      <c r="M282" s="6" t="s">
        <v>92</v>
      </c>
      <c r="N282" s="9" t="s">
        <v>94</v>
      </c>
      <c r="O282" s="6" t="s">
        <v>37</v>
      </c>
      <c r="P282" s="9" t="s">
        <v>41</v>
      </c>
      <c r="Q282" s="5" t="s">
        <v>37</v>
      </c>
      <c r="R282" s="9" t="s">
        <v>41</v>
      </c>
      <c r="S282" s="11">
        <v>2023</v>
      </c>
      <c r="T282" s="6" t="s">
        <v>126</v>
      </c>
      <c r="U282" s="4" t="s">
        <v>136</v>
      </c>
      <c r="V282" s="4" t="s">
        <v>2917</v>
      </c>
      <c r="W282" s="75">
        <v>0</v>
      </c>
      <c r="X282" s="9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</row>
    <row r="283" spans="1:57" ht="12.75" customHeight="1" x14ac:dyDescent="0.2">
      <c r="A283" s="4" t="s">
        <v>2726</v>
      </c>
      <c r="B283" s="4" t="s">
        <v>2690</v>
      </c>
      <c r="C283" s="4" t="s">
        <v>2733</v>
      </c>
      <c r="D283" s="4" t="s">
        <v>2741</v>
      </c>
      <c r="E283" s="4" t="s">
        <v>2892</v>
      </c>
      <c r="F283" s="4" t="s">
        <v>376</v>
      </c>
      <c r="G283" s="41" t="s">
        <v>2894</v>
      </c>
      <c r="H283" s="59" t="s">
        <v>3049</v>
      </c>
      <c r="I283" s="59" t="s">
        <v>2272</v>
      </c>
      <c r="J283" s="5">
        <v>2023</v>
      </c>
      <c r="K283" s="5">
        <v>5</v>
      </c>
      <c r="L283" s="9">
        <f t="shared" si="6"/>
        <v>2</v>
      </c>
      <c r="M283" s="6" t="s">
        <v>92</v>
      </c>
      <c r="N283" s="9" t="s">
        <v>94</v>
      </c>
      <c r="O283" s="6" t="s">
        <v>37</v>
      </c>
      <c r="P283" s="9" t="s">
        <v>41</v>
      </c>
      <c r="Q283" s="5" t="s">
        <v>37</v>
      </c>
      <c r="R283" s="9" t="s">
        <v>41</v>
      </c>
      <c r="S283" s="11">
        <v>2023</v>
      </c>
      <c r="T283" s="6" t="s">
        <v>126</v>
      </c>
      <c r="U283" s="4" t="s">
        <v>136</v>
      </c>
      <c r="V283" s="4" t="s">
        <v>2917</v>
      </c>
      <c r="W283" s="75">
        <v>0</v>
      </c>
      <c r="X283" s="9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</row>
    <row r="284" spans="1:57" ht="12.75" customHeight="1" x14ac:dyDescent="0.2">
      <c r="A284" s="4" t="s">
        <v>2726</v>
      </c>
      <c r="B284" s="4" t="s">
        <v>2690</v>
      </c>
      <c r="C284" s="4" t="s">
        <v>2733</v>
      </c>
      <c r="D284" s="4" t="s">
        <v>2741</v>
      </c>
      <c r="E284" s="4" t="s">
        <v>3157</v>
      </c>
      <c r="F284" s="4" t="s">
        <v>1221</v>
      </c>
      <c r="G284" s="41" t="s">
        <v>3158</v>
      </c>
      <c r="H284" s="59" t="s">
        <v>3159</v>
      </c>
      <c r="I284" s="59" t="s">
        <v>136</v>
      </c>
      <c r="J284" s="5">
        <v>2023</v>
      </c>
      <c r="K284" s="5">
        <v>5</v>
      </c>
      <c r="L284" s="9">
        <f t="shared" si="6"/>
        <v>2</v>
      </c>
      <c r="M284" s="95" t="s">
        <v>92</v>
      </c>
      <c r="N284" s="9" t="s">
        <v>94</v>
      </c>
      <c r="O284" s="6" t="s">
        <v>37</v>
      </c>
      <c r="P284" s="9" t="s">
        <v>41</v>
      </c>
      <c r="Q284" s="5" t="s">
        <v>37</v>
      </c>
      <c r="R284" s="9" t="s">
        <v>41</v>
      </c>
      <c r="S284" s="11">
        <v>2023</v>
      </c>
      <c r="T284" s="6" t="s">
        <v>136</v>
      </c>
      <c r="U284" s="4" t="s">
        <v>136</v>
      </c>
      <c r="V284" s="4" t="s">
        <v>136</v>
      </c>
      <c r="W284" s="75">
        <v>0</v>
      </c>
      <c r="X284" s="9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</row>
    <row r="285" spans="1:57" s="92" customFormat="1" ht="12.75" customHeight="1" x14ac:dyDescent="0.2">
      <c r="A285" s="83" t="s">
        <v>2726</v>
      </c>
      <c r="B285" s="83" t="s">
        <v>2690</v>
      </c>
      <c r="C285" s="83" t="s">
        <v>2733</v>
      </c>
      <c r="D285" s="83" t="s">
        <v>2741</v>
      </c>
      <c r="E285" s="83" t="s">
        <v>3157</v>
      </c>
      <c r="F285" s="83" t="s">
        <v>1221</v>
      </c>
      <c r="G285" s="84" t="s">
        <v>3158</v>
      </c>
      <c r="H285" s="85" t="s">
        <v>4354</v>
      </c>
      <c r="I285" s="85" t="s">
        <v>136</v>
      </c>
      <c r="J285" s="86">
        <v>2025</v>
      </c>
      <c r="K285" s="86">
        <v>5</v>
      </c>
      <c r="L285" s="87">
        <f t="shared" si="6"/>
        <v>4</v>
      </c>
      <c r="M285" s="167" t="s">
        <v>92</v>
      </c>
      <c r="N285" s="87" t="s">
        <v>94</v>
      </c>
      <c r="O285" s="88" t="s">
        <v>37</v>
      </c>
      <c r="P285" s="87" t="s">
        <v>41</v>
      </c>
      <c r="Q285" s="86" t="s">
        <v>37</v>
      </c>
      <c r="R285" s="87" t="s">
        <v>41</v>
      </c>
      <c r="S285" s="89">
        <v>2023</v>
      </c>
      <c r="T285" s="88" t="s">
        <v>136</v>
      </c>
      <c r="U285" s="83" t="s">
        <v>136</v>
      </c>
      <c r="V285" s="83" t="s">
        <v>136</v>
      </c>
      <c r="W285" s="90">
        <v>0</v>
      </c>
      <c r="X285" s="87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140"/>
      <c r="AL285" s="140"/>
      <c r="AM285" s="140"/>
      <c r="AN285" s="140"/>
      <c r="AO285" s="140"/>
      <c r="AP285" s="140"/>
      <c r="AQ285" s="140"/>
      <c r="AR285" s="140"/>
      <c r="AS285" s="140"/>
      <c r="AT285" s="140"/>
      <c r="AU285" s="140"/>
      <c r="AV285" s="140"/>
      <c r="AW285" s="91"/>
      <c r="AX285" s="91"/>
      <c r="AY285" s="91"/>
      <c r="AZ285" s="91"/>
      <c r="BA285" s="91"/>
      <c r="BB285" s="91"/>
      <c r="BC285" s="142"/>
    </row>
    <row r="286" spans="1:57" ht="12.75" customHeight="1" x14ac:dyDescent="0.2">
      <c r="A286" s="4" t="s">
        <v>2726</v>
      </c>
      <c r="B286" s="4" t="s">
        <v>2690</v>
      </c>
      <c r="C286" s="4" t="s">
        <v>2733</v>
      </c>
      <c r="D286" s="4" t="s">
        <v>2741</v>
      </c>
      <c r="E286" s="4" t="s">
        <v>3157</v>
      </c>
      <c r="F286" s="4" t="s">
        <v>1221</v>
      </c>
      <c r="G286" s="41" t="s">
        <v>3158</v>
      </c>
      <c r="H286" s="59" t="s">
        <v>3160</v>
      </c>
      <c r="I286" s="59" t="s">
        <v>136</v>
      </c>
      <c r="J286" s="5">
        <v>2023</v>
      </c>
      <c r="K286" s="5">
        <v>5</v>
      </c>
      <c r="L286" s="9">
        <f t="shared" si="6"/>
        <v>2</v>
      </c>
      <c r="M286" s="95" t="s">
        <v>92</v>
      </c>
      <c r="N286" s="9" t="s">
        <v>94</v>
      </c>
      <c r="O286" s="6" t="s">
        <v>37</v>
      </c>
      <c r="P286" s="9" t="s">
        <v>41</v>
      </c>
      <c r="Q286" s="5" t="s">
        <v>37</v>
      </c>
      <c r="R286" s="9" t="s">
        <v>41</v>
      </c>
      <c r="S286" s="11">
        <v>2023</v>
      </c>
      <c r="T286" s="6" t="s">
        <v>136</v>
      </c>
      <c r="U286" s="4" t="s">
        <v>136</v>
      </c>
      <c r="V286" s="4" t="s">
        <v>136</v>
      </c>
      <c r="W286" s="75">
        <v>0</v>
      </c>
      <c r="X286" s="9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</row>
    <row r="287" spans="1:57" ht="12.75" customHeight="1" x14ac:dyDescent="0.2">
      <c r="A287" s="4" t="s">
        <v>2726</v>
      </c>
      <c r="B287" s="4" t="s">
        <v>2690</v>
      </c>
      <c r="C287" s="4" t="s">
        <v>2733</v>
      </c>
      <c r="D287" s="4" t="s">
        <v>2741</v>
      </c>
      <c r="E287" s="4" t="s">
        <v>3157</v>
      </c>
      <c r="F287" s="4" t="s">
        <v>1221</v>
      </c>
      <c r="G287" s="41" t="s">
        <v>3158</v>
      </c>
      <c r="H287" s="59" t="s">
        <v>3161</v>
      </c>
      <c r="I287" s="59" t="s">
        <v>136</v>
      </c>
      <c r="J287" s="5">
        <v>2023</v>
      </c>
      <c r="K287" s="5">
        <v>5</v>
      </c>
      <c r="L287" s="9">
        <f t="shared" si="6"/>
        <v>2</v>
      </c>
      <c r="M287" s="95" t="s">
        <v>92</v>
      </c>
      <c r="N287" s="9" t="s">
        <v>94</v>
      </c>
      <c r="O287" s="6" t="s">
        <v>37</v>
      </c>
      <c r="P287" s="9" t="s">
        <v>41</v>
      </c>
      <c r="Q287" s="5" t="s">
        <v>37</v>
      </c>
      <c r="R287" s="9" t="s">
        <v>41</v>
      </c>
      <c r="S287" s="11">
        <v>2023</v>
      </c>
      <c r="T287" s="6" t="s">
        <v>136</v>
      </c>
      <c r="U287" s="4" t="s">
        <v>136</v>
      </c>
      <c r="V287" s="4" t="s">
        <v>136</v>
      </c>
      <c r="W287" s="75">
        <v>0</v>
      </c>
      <c r="X287" s="9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</row>
    <row r="288" spans="1:57" s="92" customFormat="1" ht="12.75" customHeight="1" x14ac:dyDescent="0.2">
      <c r="A288" s="83" t="s">
        <v>2726</v>
      </c>
      <c r="B288" s="83" t="s">
        <v>2690</v>
      </c>
      <c r="C288" s="83" t="s">
        <v>2733</v>
      </c>
      <c r="D288" s="83" t="s">
        <v>2741</v>
      </c>
      <c r="E288" s="83" t="s">
        <v>3157</v>
      </c>
      <c r="F288" s="83" t="s">
        <v>1221</v>
      </c>
      <c r="G288" s="84" t="s">
        <v>3158</v>
      </c>
      <c r="H288" s="85" t="s">
        <v>4355</v>
      </c>
      <c r="I288" s="85" t="s">
        <v>136</v>
      </c>
      <c r="J288" s="86">
        <v>2025</v>
      </c>
      <c r="K288" s="86">
        <v>5</v>
      </c>
      <c r="L288" s="87">
        <f t="shared" si="6"/>
        <v>4</v>
      </c>
      <c r="M288" s="167" t="s">
        <v>92</v>
      </c>
      <c r="N288" s="87" t="s">
        <v>94</v>
      </c>
      <c r="O288" s="88" t="s">
        <v>37</v>
      </c>
      <c r="P288" s="87" t="s">
        <v>41</v>
      </c>
      <c r="Q288" s="86" t="s">
        <v>37</v>
      </c>
      <c r="R288" s="87" t="s">
        <v>41</v>
      </c>
      <c r="S288" s="89">
        <v>2023</v>
      </c>
      <c r="T288" s="88" t="s">
        <v>136</v>
      </c>
      <c r="U288" s="83" t="s">
        <v>136</v>
      </c>
      <c r="V288" s="83" t="s">
        <v>136</v>
      </c>
      <c r="W288" s="90">
        <v>0</v>
      </c>
      <c r="X288" s="87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140"/>
      <c r="AL288" s="140"/>
      <c r="AM288" s="140"/>
      <c r="AN288" s="140"/>
      <c r="AO288" s="140"/>
      <c r="AP288" s="140"/>
      <c r="AQ288" s="140"/>
      <c r="AR288" s="140"/>
      <c r="AS288" s="140"/>
      <c r="AT288" s="140"/>
      <c r="AU288" s="140"/>
      <c r="AV288" s="140"/>
      <c r="AW288" s="91"/>
      <c r="AX288" s="91"/>
      <c r="AY288" s="91"/>
      <c r="AZ288" s="91"/>
      <c r="BA288" s="91"/>
      <c r="BB288" s="91"/>
      <c r="BC288" s="142"/>
    </row>
    <row r="289" spans="1:55" ht="12.75" customHeight="1" x14ac:dyDescent="0.2">
      <c r="A289" s="4" t="s">
        <v>2726</v>
      </c>
      <c r="B289" s="4" t="s">
        <v>2690</v>
      </c>
      <c r="C289" s="4" t="s">
        <v>2733</v>
      </c>
      <c r="D289" s="4" t="s">
        <v>2741</v>
      </c>
      <c r="E289" s="4" t="s">
        <v>3157</v>
      </c>
      <c r="F289" s="4" t="s">
        <v>1221</v>
      </c>
      <c r="G289" s="41" t="s">
        <v>3158</v>
      </c>
      <c r="H289" s="59" t="s">
        <v>3162</v>
      </c>
      <c r="I289" s="59" t="s">
        <v>136</v>
      </c>
      <c r="J289" s="5">
        <v>2023</v>
      </c>
      <c r="K289" s="5">
        <v>5</v>
      </c>
      <c r="L289" s="9">
        <f t="shared" si="6"/>
        <v>2</v>
      </c>
      <c r="M289" s="95" t="s">
        <v>92</v>
      </c>
      <c r="N289" s="9" t="s">
        <v>94</v>
      </c>
      <c r="O289" s="6" t="s">
        <v>37</v>
      </c>
      <c r="P289" s="9" t="s">
        <v>41</v>
      </c>
      <c r="Q289" s="5" t="s">
        <v>37</v>
      </c>
      <c r="R289" s="9" t="s">
        <v>41</v>
      </c>
      <c r="S289" s="11">
        <v>2023</v>
      </c>
      <c r="T289" s="6" t="s">
        <v>136</v>
      </c>
      <c r="U289" s="4" t="s">
        <v>136</v>
      </c>
      <c r="V289" s="4" t="s">
        <v>136</v>
      </c>
      <c r="W289" s="75">
        <v>0</v>
      </c>
      <c r="X289" s="9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</row>
    <row r="290" spans="1:55" ht="12.75" customHeight="1" x14ac:dyDescent="0.2">
      <c r="A290" s="4" t="s">
        <v>2726</v>
      </c>
      <c r="B290" s="4" t="s">
        <v>2690</v>
      </c>
      <c r="C290" s="4" t="s">
        <v>2733</v>
      </c>
      <c r="D290" s="4" t="s">
        <v>2741</v>
      </c>
      <c r="E290" s="4" t="s">
        <v>3157</v>
      </c>
      <c r="F290" s="4" t="s">
        <v>1221</v>
      </c>
      <c r="G290" s="41" t="s">
        <v>3158</v>
      </c>
      <c r="H290" s="59" t="s">
        <v>3163</v>
      </c>
      <c r="I290" s="59" t="s">
        <v>136</v>
      </c>
      <c r="J290" s="5">
        <v>2023</v>
      </c>
      <c r="K290" s="5">
        <v>5</v>
      </c>
      <c r="L290" s="9">
        <f t="shared" si="6"/>
        <v>2</v>
      </c>
      <c r="M290" s="95" t="s">
        <v>92</v>
      </c>
      <c r="N290" s="9" t="s">
        <v>94</v>
      </c>
      <c r="O290" s="6" t="s">
        <v>37</v>
      </c>
      <c r="P290" s="9" t="s">
        <v>41</v>
      </c>
      <c r="Q290" s="5" t="s">
        <v>37</v>
      </c>
      <c r="R290" s="9" t="s">
        <v>41</v>
      </c>
      <c r="S290" s="11">
        <v>2023</v>
      </c>
      <c r="T290" s="6" t="s">
        <v>136</v>
      </c>
      <c r="U290" s="4" t="s">
        <v>136</v>
      </c>
      <c r="V290" s="4" t="s">
        <v>136</v>
      </c>
      <c r="W290" s="75">
        <v>0</v>
      </c>
      <c r="X290" s="9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</row>
    <row r="291" spans="1:55" ht="12.75" customHeight="1" x14ac:dyDescent="0.2">
      <c r="A291" s="4" t="s">
        <v>2726</v>
      </c>
      <c r="B291" s="4" t="s">
        <v>2690</v>
      </c>
      <c r="C291" s="4" t="s">
        <v>2733</v>
      </c>
      <c r="D291" s="4" t="s">
        <v>2741</v>
      </c>
      <c r="E291" s="4" t="s">
        <v>3157</v>
      </c>
      <c r="F291" s="4" t="s">
        <v>1221</v>
      </c>
      <c r="G291" s="41" t="s">
        <v>3158</v>
      </c>
      <c r="H291" s="59" t="s">
        <v>3164</v>
      </c>
      <c r="I291" s="59" t="s">
        <v>136</v>
      </c>
      <c r="J291" s="5">
        <v>2023</v>
      </c>
      <c r="K291" s="5">
        <v>5</v>
      </c>
      <c r="L291" s="9">
        <f t="shared" si="6"/>
        <v>2</v>
      </c>
      <c r="M291" s="95" t="s">
        <v>92</v>
      </c>
      <c r="N291" s="9" t="s">
        <v>94</v>
      </c>
      <c r="O291" s="6" t="s">
        <v>37</v>
      </c>
      <c r="P291" s="9" t="s">
        <v>41</v>
      </c>
      <c r="Q291" s="5" t="s">
        <v>37</v>
      </c>
      <c r="R291" s="9" t="s">
        <v>41</v>
      </c>
      <c r="S291" s="11">
        <v>2023</v>
      </c>
      <c r="T291" s="6" t="s">
        <v>136</v>
      </c>
      <c r="U291" s="4" t="s">
        <v>136</v>
      </c>
      <c r="V291" s="4" t="s">
        <v>136</v>
      </c>
      <c r="W291" s="75">
        <v>0</v>
      </c>
      <c r="X291" s="9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</row>
    <row r="292" spans="1:55" ht="12.75" customHeight="1" x14ac:dyDescent="0.2">
      <c r="A292" s="4" t="s">
        <v>2726</v>
      </c>
      <c r="B292" s="4" t="s">
        <v>2690</v>
      </c>
      <c r="C292" s="4" t="s">
        <v>2733</v>
      </c>
      <c r="D292" s="4" t="s">
        <v>2741</v>
      </c>
      <c r="E292" s="4" t="s">
        <v>3157</v>
      </c>
      <c r="F292" s="4" t="s">
        <v>1221</v>
      </c>
      <c r="G292" s="41" t="s">
        <v>3158</v>
      </c>
      <c r="H292" s="59" t="s">
        <v>3165</v>
      </c>
      <c r="I292" s="59" t="s">
        <v>136</v>
      </c>
      <c r="J292" s="5">
        <v>2023</v>
      </c>
      <c r="K292" s="5">
        <v>5</v>
      </c>
      <c r="L292" s="9">
        <f t="shared" si="6"/>
        <v>2</v>
      </c>
      <c r="M292" s="95" t="s">
        <v>92</v>
      </c>
      <c r="N292" s="9" t="s">
        <v>94</v>
      </c>
      <c r="O292" s="6" t="s">
        <v>37</v>
      </c>
      <c r="P292" s="9" t="s">
        <v>41</v>
      </c>
      <c r="Q292" s="5" t="s">
        <v>37</v>
      </c>
      <c r="R292" s="9" t="s">
        <v>41</v>
      </c>
      <c r="S292" s="11">
        <v>2023</v>
      </c>
      <c r="T292" s="6" t="s">
        <v>136</v>
      </c>
      <c r="U292" s="4" t="s">
        <v>136</v>
      </c>
      <c r="V292" s="4" t="s">
        <v>136</v>
      </c>
      <c r="W292" s="75">
        <v>0</v>
      </c>
      <c r="X292" s="9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</row>
    <row r="293" spans="1:55" ht="12.75" customHeight="1" x14ac:dyDescent="0.2">
      <c r="A293" s="4" t="s">
        <v>2726</v>
      </c>
      <c r="B293" s="4" t="s">
        <v>2690</v>
      </c>
      <c r="C293" s="4" t="s">
        <v>2733</v>
      </c>
      <c r="D293" s="4" t="s">
        <v>2741</v>
      </c>
      <c r="E293" s="4" t="s">
        <v>3157</v>
      </c>
      <c r="F293" s="4" t="s">
        <v>1221</v>
      </c>
      <c r="G293" s="41" t="s">
        <v>3158</v>
      </c>
      <c r="H293" s="59" t="s">
        <v>3166</v>
      </c>
      <c r="I293" s="59" t="s">
        <v>136</v>
      </c>
      <c r="J293" s="5">
        <v>2023</v>
      </c>
      <c r="K293" s="5">
        <v>5</v>
      </c>
      <c r="L293" s="9">
        <f t="shared" si="6"/>
        <v>2</v>
      </c>
      <c r="M293" s="95" t="s">
        <v>92</v>
      </c>
      <c r="N293" s="9" t="s">
        <v>94</v>
      </c>
      <c r="O293" s="6" t="s">
        <v>37</v>
      </c>
      <c r="P293" s="9" t="s">
        <v>41</v>
      </c>
      <c r="Q293" s="5" t="s">
        <v>37</v>
      </c>
      <c r="R293" s="9" t="s">
        <v>41</v>
      </c>
      <c r="S293" s="11">
        <v>2023</v>
      </c>
      <c r="T293" s="6" t="s">
        <v>136</v>
      </c>
      <c r="U293" s="4" t="s">
        <v>136</v>
      </c>
      <c r="V293" s="4" t="s">
        <v>136</v>
      </c>
      <c r="W293" s="75">
        <v>0</v>
      </c>
      <c r="X293" s="9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</row>
    <row r="294" spans="1:55" s="92" customFormat="1" ht="12.75" customHeight="1" x14ac:dyDescent="0.2">
      <c r="A294" s="83" t="s">
        <v>2726</v>
      </c>
      <c r="B294" s="83" t="s">
        <v>2690</v>
      </c>
      <c r="C294" s="83" t="s">
        <v>2733</v>
      </c>
      <c r="D294" s="83" t="s">
        <v>2741</v>
      </c>
      <c r="E294" s="83" t="s">
        <v>3157</v>
      </c>
      <c r="F294" s="83" t="s">
        <v>1221</v>
      </c>
      <c r="G294" s="84" t="s">
        <v>3158</v>
      </c>
      <c r="H294" s="85" t="s">
        <v>4356</v>
      </c>
      <c r="I294" s="85" t="s">
        <v>136</v>
      </c>
      <c r="J294" s="86">
        <v>2025</v>
      </c>
      <c r="K294" s="86">
        <v>5</v>
      </c>
      <c r="L294" s="87">
        <f t="shared" si="6"/>
        <v>4</v>
      </c>
      <c r="M294" s="167" t="s">
        <v>92</v>
      </c>
      <c r="N294" s="87" t="s">
        <v>94</v>
      </c>
      <c r="O294" s="88" t="s">
        <v>37</v>
      </c>
      <c r="P294" s="87" t="s">
        <v>41</v>
      </c>
      <c r="Q294" s="86" t="s">
        <v>37</v>
      </c>
      <c r="R294" s="87" t="s">
        <v>41</v>
      </c>
      <c r="S294" s="89">
        <v>2023</v>
      </c>
      <c r="T294" s="88" t="s">
        <v>136</v>
      </c>
      <c r="U294" s="83" t="s">
        <v>136</v>
      </c>
      <c r="V294" s="83" t="s">
        <v>136</v>
      </c>
      <c r="W294" s="90">
        <v>0</v>
      </c>
      <c r="X294" s="87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140"/>
      <c r="AL294" s="140"/>
      <c r="AM294" s="140"/>
      <c r="AN294" s="140"/>
      <c r="AO294" s="140"/>
      <c r="AP294" s="140"/>
      <c r="AQ294" s="140"/>
      <c r="AR294" s="140"/>
      <c r="AS294" s="140"/>
      <c r="AT294" s="140"/>
      <c r="AU294" s="140"/>
      <c r="AV294" s="140"/>
      <c r="AW294" s="91"/>
      <c r="AX294" s="91"/>
      <c r="AY294" s="91"/>
      <c r="AZ294" s="91"/>
      <c r="BA294" s="91"/>
      <c r="BB294" s="91"/>
      <c r="BC294" s="142"/>
    </row>
    <row r="295" spans="1:55" x14ac:dyDescent="0.2">
      <c r="A295" s="4" t="s">
        <v>2726</v>
      </c>
      <c r="B295" s="4" t="s">
        <v>2690</v>
      </c>
      <c r="C295" s="4" t="s">
        <v>2733</v>
      </c>
      <c r="D295" s="4" t="s">
        <v>2741</v>
      </c>
      <c r="E295" s="4" t="s">
        <v>1583</v>
      </c>
      <c r="F295" s="4" t="s">
        <v>1581</v>
      </c>
      <c r="G295" s="41" t="s">
        <v>1584</v>
      </c>
      <c r="H295" s="59" t="s">
        <v>195</v>
      </c>
      <c r="I295" s="59">
        <v>500000002137</v>
      </c>
      <c r="J295" s="5">
        <v>2013</v>
      </c>
      <c r="K295" s="5">
        <v>5</v>
      </c>
      <c r="L295" s="9">
        <f t="shared" si="6"/>
        <v>-8</v>
      </c>
      <c r="M295" s="6" t="s">
        <v>90</v>
      </c>
      <c r="N295" s="9" t="s">
        <v>94</v>
      </c>
      <c r="O295" s="6" t="s">
        <v>2743</v>
      </c>
      <c r="P295" s="9" t="s">
        <v>42</v>
      </c>
      <c r="Q295" s="5" t="s">
        <v>37</v>
      </c>
      <c r="R295" s="9" t="s">
        <v>42</v>
      </c>
      <c r="S295" s="11">
        <v>2023</v>
      </c>
      <c r="T295" s="6" t="s">
        <v>126</v>
      </c>
      <c r="U295" s="4" t="s">
        <v>3180</v>
      </c>
      <c r="V295" s="4" t="s">
        <v>3179</v>
      </c>
      <c r="W295" s="75">
        <v>0</v>
      </c>
      <c r="X295" s="9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BC295" s="2"/>
    </row>
    <row r="296" spans="1:55" ht="12.75" customHeight="1" x14ac:dyDescent="0.2">
      <c r="A296" s="4" t="s">
        <v>2726</v>
      </c>
      <c r="B296" s="4" t="s">
        <v>2690</v>
      </c>
      <c r="C296" s="4" t="s">
        <v>2733</v>
      </c>
      <c r="D296" s="4" t="s">
        <v>2741</v>
      </c>
      <c r="E296" s="4" t="s">
        <v>1583</v>
      </c>
      <c r="F296" s="4" t="s">
        <v>1581</v>
      </c>
      <c r="G296" s="41" t="s">
        <v>1584</v>
      </c>
      <c r="H296" s="59" t="s">
        <v>195</v>
      </c>
      <c r="I296" s="59">
        <v>500000002142</v>
      </c>
      <c r="J296" s="5">
        <v>2013</v>
      </c>
      <c r="K296" s="5">
        <v>5</v>
      </c>
      <c r="L296" s="9">
        <f t="shared" si="6"/>
        <v>-8</v>
      </c>
      <c r="M296" s="6" t="s">
        <v>90</v>
      </c>
      <c r="N296" s="9" t="s">
        <v>94</v>
      </c>
      <c r="O296" s="6" t="s">
        <v>2743</v>
      </c>
      <c r="P296" s="9" t="s">
        <v>42</v>
      </c>
      <c r="Q296" s="5" t="s">
        <v>37</v>
      </c>
      <c r="R296" s="9" t="s">
        <v>42</v>
      </c>
      <c r="S296" s="11">
        <v>2023</v>
      </c>
      <c r="T296" s="6" t="s">
        <v>126</v>
      </c>
      <c r="U296" s="4" t="s">
        <v>3180</v>
      </c>
      <c r="V296" s="4" t="s">
        <v>3179</v>
      </c>
      <c r="W296" s="75">
        <v>0</v>
      </c>
      <c r="X296" s="9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BC296" s="2"/>
    </row>
    <row r="297" spans="1:55" ht="12.75" customHeight="1" x14ac:dyDescent="0.2">
      <c r="A297" s="4" t="s">
        <v>2726</v>
      </c>
      <c r="B297" s="4" t="s">
        <v>2690</v>
      </c>
      <c r="C297" s="4" t="s">
        <v>2733</v>
      </c>
      <c r="D297" s="4" t="s">
        <v>2741</v>
      </c>
      <c r="E297" s="4" t="s">
        <v>1583</v>
      </c>
      <c r="F297" s="4" t="s">
        <v>1581</v>
      </c>
      <c r="G297" s="41" t="s">
        <v>1584</v>
      </c>
      <c r="H297" s="59" t="s">
        <v>195</v>
      </c>
      <c r="I297" s="59">
        <v>500000002150</v>
      </c>
      <c r="J297" s="5">
        <v>2013</v>
      </c>
      <c r="K297" s="5">
        <v>5</v>
      </c>
      <c r="L297" s="9">
        <f t="shared" si="6"/>
        <v>-8</v>
      </c>
      <c r="M297" s="6" t="s">
        <v>90</v>
      </c>
      <c r="N297" s="9" t="s">
        <v>94</v>
      </c>
      <c r="O297" s="6" t="s">
        <v>2743</v>
      </c>
      <c r="P297" s="9" t="s">
        <v>42</v>
      </c>
      <c r="Q297" s="5" t="s">
        <v>37</v>
      </c>
      <c r="R297" s="9" t="s">
        <v>42</v>
      </c>
      <c r="S297" s="11">
        <v>2023</v>
      </c>
      <c r="T297" s="6" t="s">
        <v>126</v>
      </c>
      <c r="U297" s="4" t="s">
        <v>3180</v>
      </c>
      <c r="V297" s="4" t="s">
        <v>3179</v>
      </c>
      <c r="W297" s="75">
        <v>0</v>
      </c>
      <c r="X297" s="9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BC297" s="2"/>
    </row>
    <row r="298" spans="1:55" ht="12.75" customHeight="1" x14ac:dyDescent="0.2">
      <c r="A298" s="4" t="s">
        <v>2712</v>
      </c>
      <c r="B298" s="4" t="s">
        <v>2691</v>
      </c>
      <c r="C298" s="4" t="s">
        <v>2735</v>
      </c>
      <c r="D298" s="4" t="s">
        <v>2741</v>
      </c>
      <c r="E298" s="4" t="s">
        <v>654</v>
      </c>
      <c r="F298" s="4" t="s">
        <v>655</v>
      </c>
      <c r="G298" s="41" t="s">
        <v>656</v>
      </c>
      <c r="H298" s="59" t="s">
        <v>3294</v>
      </c>
      <c r="I298" s="59">
        <v>500000009986</v>
      </c>
      <c r="J298" s="5">
        <v>2015</v>
      </c>
      <c r="K298" s="5">
        <v>5</v>
      </c>
      <c r="L298" s="9">
        <f t="shared" si="6"/>
        <v>-6</v>
      </c>
      <c r="M298" s="6" t="s">
        <v>90</v>
      </c>
      <c r="N298" s="9" t="s">
        <v>94</v>
      </c>
      <c r="O298" s="6" t="s">
        <v>37</v>
      </c>
      <c r="P298" s="9" t="s">
        <v>42</v>
      </c>
      <c r="Q298" s="5" t="s">
        <v>37</v>
      </c>
      <c r="R298" s="9" t="s">
        <v>41</v>
      </c>
      <c r="S298" s="11">
        <v>2023</v>
      </c>
      <c r="T298" s="6" t="s">
        <v>126</v>
      </c>
      <c r="U298" s="4" t="s">
        <v>1108</v>
      </c>
      <c r="V298" s="4" t="s">
        <v>3804</v>
      </c>
      <c r="W298" s="75">
        <v>357793.6</v>
      </c>
      <c r="X298" s="9">
        <v>2</v>
      </c>
      <c r="Y298" s="11"/>
      <c r="Z298" s="11"/>
      <c r="AA298" s="11" t="s">
        <v>33</v>
      </c>
      <c r="AB298" s="11"/>
      <c r="AC298" s="11"/>
      <c r="AD298" s="11"/>
      <c r="AE298" s="11"/>
      <c r="AF298" s="11"/>
      <c r="AG298" s="11" t="s">
        <v>33</v>
      </c>
      <c r="AH298" s="11"/>
      <c r="AI298" s="11"/>
      <c r="AJ298" s="11"/>
      <c r="AK298" s="143"/>
      <c r="AL298" s="143"/>
      <c r="AM298" s="143" t="s">
        <v>165</v>
      </c>
      <c r="AN298" s="143"/>
      <c r="AO298" s="143"/>
      <c r="AP298" s="143"/>
      <c r="AQ298" s="143"/>
      <c r="AR298" s="143"/>
      <c r="AS298" s="143" t="s">
        <v>165</v>
      </c>
      <c r="AT298" s="143"/>
      <c r="AU298" s="143"/>
      <c r="AV298" s="143"/>
      <c r="BC298" s="2"/>
    </row>
    <row r="299" spans="1:55" ht="12.75" customHeight="1" x14ac:dyDescent="0.2">
      <c r="A299" s="4" t="s">
        <v>2696</v>
      </c>
      <c r="B299" s="4" t="s">
        <v>2691</v>
      </c>
      <c r="C299" s="4" t="s">
        <v>2735</v>
      </c>
      <c r="D299" s="4" t="s">
        <v>2741</v>
      </c>
      <c r="E299" s="4" t="s">
        <v>657</v>
      </c>
      <c r="F299" s="4" t="s">
        <v>655</v>
      </c>
      <c r="G299" s="41" t="s">
        <v>656</v>
      </c>
      <c r="H299" s="59" t="s">
        <v>3860</v>
      </c>
      <c r="I299" s="59">
        <v>500000008470</v>
      </c>
      <c r="J299" s="5">
        <v>2015</v>
      </c>
      <c r="K299" s="5">
        <v>5</v>
      </c>
      <c r="L299" s="9">
        <f t="shared" si="6"/>
        <v>-6</v>
      </c>
      <c r="M299" s="6" t="s">
        <v>90</v>
      </c>
      <c r="N299" s="9" t="s">
        <v>94</v>
      </c>
      <c r="O299" s="6" t="s">
        <v>37</v>
      </c>
      <c r="P299" s="9" t="s">
        <v>42</v>
      </c>
      <c r="Q299" s="5" t="s">
        <v>37</v>
      </c>
      <c r="R299" s="9" t="s">
        <v>41</v>
      </c>
      <c r="S299" s="11">
        <v>2023</v>
      </c>
      <c r="T299" s="6" t="s">
        <v>44</v>
      </c>
      <c r="U299" s="4"/>
      <c r="V299" s="4"/>
      <c r="W299" s="75">
        <v>428500</v>
      </c>
      <c r="X299" s="9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BC299" s="2"/>
    </row>
    <row r="300" spans="1:55" ht="12.75" customHeight="1" x14ac:dyDescent="0.2">
      <c r="A300" s="4" t="s">
        <v>2696</v>
      </c>
      <c r="B300" s="4" t="s">
        <v>2691</v>
      </c>
      <c r="C300" s="4" t="s">
        <v>2735</v>
      </c>
      <c r="D300" s="4" t="s">
        <v>2740</v>
      </c>
      <c r="E300" s="4" t="s">
        <v>1201</v>
      </c>
      <c r="F300" s="4" t="s">
        <v>2776</v>
      </c>
      <c r="G300" s="41" t="s">
        <v>1202</v>
      </c>
      <c r="H300" s="59" t="s">
        <v>1203</v>
      </c>
      <c r="I300" s="59">
        <v>500000008437</v>
      </c>
      <c r="J300" s="5">
        <v>2013</v>
      </c>
      <c r="K300" s="5">
        <v>8</v>
      </c>
      <c r="L300" s="9">
        <f t="shared" si="6"/>
        <v>-5</v>
      </c>
      <c r="M300" s="6" t="s">
        <v>90</v>
      </c>
      <c r="N300" s="9" t="s">
        <v>94</v>
      </c>
      <c r="O300" s="6" t="s">
        <v>37</v>
      </c>
      <c r="P300" s="9" t="s">
        <v>42</v>
      </c>
      <c r="Q300" s="5" t="s">
        <v>37</v>
      </c>
      <c r="R300" s="9" t="s">
        <v>41</v>
      </c>
      <c r="S300" s="11">
        <v>2023</v>
      </c>
      <c r="T300" s="6" t="s">
        <v>126</v>
      </c>
      <c r="U300" s="83" t="s">
        <v>3805</v>
      </c>
      <c r="V300" s="4" t="s">
        <v>3806</v>
      </c>
      <c r="W300" s="75">
        <v>357000</v>
      </c>
      <c r="X300" s="9">
        <v>1</v>
      </c>
      <c r="Y300" s="11"/>
      <c r="Z300" s="11"/>
      <c r="AA300" s="11"/>
      <c r="AB300" s="11"/>
      <c r="AC300" s="11"/>
      <c r="AD300" s="11"/>
      <c r="AE300" s="11"/>
      <c r="AF300" s="11"/>
      <c r="AG300" s="11" t="s">
        <v>33</v>
      </c>
      <c r="AH300" s="11"/>
      <c r="AI300" s="11"/>
      <c r="AJ300" s="11"/>
      <c r="AK300" s="143"/>
      <c r="AL300" s="143"/>
      <c r="AM300" s="143"/>
      <c r="AN300" s="143"/>
      <c r="AO300" s="143"/>
      <c r="AP300" s="143"/>
      <c r="AQ300" s="143"/>
      <c r="AR300" s="143"/>
      <c r="AS300" s="143" t="s">
        <v>165</v>
      </c>
      <c r="AT300" s="143"/>
      <c r="AU300" s="143"/>
      <c r="AV300" s="143"/>
      <c r="BC300" s="2"/>
    </row>
    <row r="301" spans="1:55" ht="12.75" customHeight="1" x14ac:dyDescent="0.2">
      <c r="A301" s="4" t="s">
        <v>4028</v>
      </c>
      <c r="B301" s="4" t="s">
        <v>2690</v>
      </c>
      <c r="C301" s="4" t="s">
        <v>2738</v>
      </c>
      <c r="D301" s="4" t="s">
        <v>2741</v>
      </c>
      <c r="E301" s="4" t="s">
        <v>2064</v>
      </c>
      <c r="F301" s="4" t="s">
        <v>1221</v>
      </c>
      <c r="G301" s="41" t="s">
        <v>2065</v>
      </c>
      <c r="H301" s="59" t="s">
        <v>2066</v>
      </c>
      <c r="I301" s="59">
        <v>500000010237</v>
      </c>
      <c r="J301" s="5">
        <v>2020</v>
      </c>
      <c r="K301" s="5">
        <v>8</v>
      </c>
      <c r="L301" s="9">
        <f t="shared" si="6"/>
        <v>2</v>
      </c>
      <c r="M301" s="6" t="s">
        <v>90</v>
      </c>
      <c r="N301" s="9" t="s">
        <v>94</v>
      </c>
      <c r="O301" s="6" t="s">
        <v>201</v>
      </c>
      <c r="P301" s="9" t="s">
        <v>42</v>
      </c>
      <c r="Q301" s="5" t="s">
        <v>37</v>
      </c>
      <c r="R301" s="9" t="s">
        <v>41</v>
      </c>
      <c r="S301" s="11">
        <v>2023</v>
      </c>
      <c r="T301" s="6" t="s">
        <v>126</v>
      </c>
      <c r="U301" s="4" t="s">
        <v>3228</v>
      </c>
      <c r="V301" s="4" t="s">
        <v>4062</v>
      </c>
      <c r="W301" s="75">
        <v>214200</v>
      </c>
      <c r="X301" s="9">
        <v>2</v>
      </c>
      <c r="Y301" s="11"/>
      <c r="Z301" s="11"/>
      <c r="AA301" s="11"/>
      <c r="AB301" s="11"/>
      <c r="AC301" s="11" t="s">
        <v>33</v>
      </c>
      <c r="AD301" s="11"/>
      <c r="AE301" s="11"/>
      <c r="AF301" s="11"/>
      <c r="AG301" s="11"/>
      <c r="AH301" s="11"/>
      <c r="AI301" s="11" t="s">
        <v>33</v>
      </c>
      <c r="AJ301" s="11"/>
      <c r="AK301" s="143"/>
      <c r="AL301" s="143"/>
      <c r="AM301" s="143"/>
      <c r="AN301" s="143"/>
      <c r="AO301" s="153" t="s">
        <v>165</v>
      </c>
      <c r="AP301" s="143"/>
      <c r="AQ301" s="143"/>
      <c r="AR301" s="143"/>
      <c r="AS301" s="143"/>
      <c r="AT301" s="143"/>
      <c r="AU301" s="153" t="s">
        <v>165</v>
      </c>
      <c r="AV301" s="143"/>
      <c r="BC301" s="2"/>
    </row>
    <row r="302" spans="1:55" ht="12.75" customHeight="1" x14ac:dyDescent="0.2">
      <c r="A302" s="4" t="s">
        <v>3980</v>
      </c>
      <c r="B302" s="4" t="s">
        <v>2687</v>
      </c>
      <c r="C302" s="4" t="s">
        <v>2738</v>
      </c>
      <c r="D302" s="4" t="s">
        <v>2741</v>
      </c>
      <c r="E302" s="4" t="s">
        <v>2064</v>
      </c>
      <c r="F302" s="4" t="s">
        <v>1221</v>
      </c>
      <c r="G302" s="41" t="s">
        <v>2065</v>
      </c>
      <c r="H302" s="59" t="s">
        <v>2067</v>
      </c>
      <c r="I302" s="59">
        <v>500000010224</v>
      </c>
      <c r="J302" s="5">
        <v>2020</v>
      </c>
      <c r="K302" s="5">
        <v>8</v>
      </c>
      <c r="L302" s="9">
        <f t="shared" si="6"/>
        <v>2</v>
      </c>
      <c r="M302" s="6" t="s">
        <v>90</v>
      </c>
      <c r="N302" s="9" t="s">
        <v>94</v>
      </c>
      <c r="O302" s="6" t="s">
        <v>201</v>
      </c>
      <c r="P302" s="9" t="s">
        <v>42</v>
      </c>
      <c r="Q302" s="5" t="s">
        <v>37</v>
      </c>
      <c r="R302" s="9" t="s">
        <v>41</v>
      </c>
      <c r="S302" s="11">
        <v>2023</v>
      </c>
      <c r="T302" s="6" t="s">
        <v>126</v>
      </c>
      <c r="U302" s="4" t="s">
        <v>3228</v>
      </c>
      <c r="V302" s="4" t="s">
        <v>4062</v>
      </c>
      <c r="W302" s="75">
        <v>214200</v>
      </c>
      <c r="X302" s="9">
        <v>2</v>
      </c>
      <c r="Y302" s="11"/>
      <c r="Z302" s="11"/>
      <c r="AA302" s="11"/>
      <c r="AB302" s="11"/>
      <c r="AC302" s="11" t="s">
        <v>33</v>
      </c>
      <c r="AD302" s="11"/>
      <c r="AE302" s="11"/>
      <c r="AF302" s="11"/>
      <c r="AG302" s="11"/>
      <c r="AH302" s="11"/>
      <c r="AI302" s="11" t="s">
        <v>33</v>
      </c>
      <c r="AJ302" s="11"/>
      <c r="AK302" s="143"/>
      <c r="AL302" s="143"/>
      <c r="AM302" s="143"/>
      <c r="AN302" s="143"/>
      <c r="AO302" s="153" t="s">
        <v>165</v>
      </c>
      <c r="AP302" s="143"/>
      <c r="AQ302" s="143"/>
      <c r="AR302" s="143"/>
      <c r="AS302" s="143"/>
      <c r="AT302" s="143"/>
      <c r="AU302" s="153" t="s">
        <v>165</v>
      </c>
      <c r="AV302" s="143"/>
      <c r="BC302" s="2"/>
    </row>
    <row r="303" spans="1:55" ht="12.75" customHeight="1" x14ac:dyDescent="0.2">
      <c r="A303" s="4" t="s">
        <v>3980</v>
      </c>
      <c r="B303" s="4" t="s">
        <v>2687</v>
      </c>
      <c r="C303" s="4" t="s">
        <v>2738</v>
      </c>
      <c r="D303" s="4" t="s">
        <v>2741</v>
      </c>
      <c r="E303" s="4" t="s">
        <v>2064</v>
      </c>
      <c r="F303" s="4" t="s">
        <v>1221</v>
      </c>
      <c r="G303" s="41" t="s">
        <v>2065</v>
      </c>
      <c r="H303" s="59" t="s">
        <v>2068</v>
      </c>
      <c r="I303" s="59">
        <v>500000010233</v>
      </c>
      <c r="J303" s="5">
        <v>2020</v>
      </c>
      <c r="K303" s="5">
        <v>8</v>
      </c>
      <c r="L303" s="9">
        <f t="shared" si="6"/>
        <v>2</v>
      </c>
      <c r="M303" s="6" t="s">
        <v>90</v>
      </c>
      <c r="N303" s="9" t="s">
        <v>94</v>
      </c>
      <c r="O303" s="6" t="s">
        <v>201</v>
      </c>
      <c r="P303" s="9" t="s">
        <v>42</v>
      </c>
      <c r="Q303" s="5" t="s">
        <v>37</v>
      </c>
      <c r="R303" s="9" t="s">
        <v>41</v>
      </c>
      <c r="S303" s="11">
        <v>2023</v>
      </c>
      <c r="T303" s="6" t="s">
        <v>126</v>
      </c>
      <c r="U303" s="4" t="s">
        <v>3228</v>
      </c>
      <c r="V303" s="4" t="s">
        <v>4062</v>
      </c>
      <c r="W303" s="75">
        <v>214200</v>
      </c>
      <c r="X303" s="9">
        <v>2</v>
      </c>
      <c r="Y303" s="11"/>
      <c r="Z303" s="11"/>
      <c r="AA303" s="11"/>
      <c r="AB303" s="11"/>
      <c r="AC303" s="11" t="s">
        <v>33</v>
      </c>
      <c r="AD303" s="11"/>
      <c r="AE303" s="11"/>
      <c r="AF303" s="11"/>
      <c r="AG303" s="11"/>
      <c r="AH303" s="11"/>
      <c r="AI303" s="11" t="s">
        <v>33</v>
      </c>
      <c r="AJ303" s="11"/>
      <c r="AK303" s="143"/>
      <c r="AL303" s="143"/>
      <c r="AM303" s="143"/>
      <c r="AN303" s="143"/>
      <c r="AO303" s="153" t="s">
        <v>165</v>
      </c>
      <c r="AP303" s="143"/>
      <c r="AQ303" s="143"/>
      <c r="AR303" s="143"/>
      <c r="AS303" s="143"/>
      <c r="AT303" s="143"/>
      <c r="AU303" s="153" t="s">
        <v>165</v>
      </c>
      <c r="AV303" s="143"/>
      <c r="BC303" s="2"/>
    </row>
    <row r="304" spans="1:55" ht="12.75" customHeight="1" x14ac:dyDescent="0.2">
      <c r="A304" s="4" t="s">
        <v>3980</v>
      </c>
      <c r="B304" s="4" t="s">
        <v>2687</v>
      </c>
      <c r="C304" s="4" t="s">
        <v>2738</v>
      </c>
      <c r="D304" s="4" t="s">
        <v>2741</v>
      </c>
      <c r="E304" s="4" t="s">
        <v>2064</v>
      </c>
      <c r="F304" s="4" t="s">
        <v>1221</v>
      </c>
      <c r="G304" s="41" t="s">
        <v>2065</v>
      </c>
      <c r="H304" s="59" t="s">
        <v>2069</v>
      </c>
      <c r="I304" s="59">
        <v>500000010225</v>
      </c>
      <c r="J304" s="5">
        <v>2020</v>
      </c>
      <c r="K304" s="5">
        <v>8</v>
      </c>
      <c r="L304" s="9">
        <f t="shared" si="6"/>
        <v>2</v>
      </c>
      <c r="M304" s="6" t="s">
        <v>90</v>
      </c>
      <c r="N304" s="9" t="s">
        <v>94</v>
      </c>
      <c r="O304" s="6" t="s">
        <v>201</v>
      </c>
      <c r="P304" s="9" t="s">
        <v>42</v>
      </c>
      <c r="Q304" s="5" t="s">
        <v>37</v>
      </c>
      <c r="R304" s="9" t="s">
        <v>41</v>
      </c>
      <c r="S304" s="11">
        <v>2023</v>
      </c>
      <c r="T304" s="6" t="s">
        <v>126</v>
      </c>
      <c r="U304" s="4" t="s">
        <v>3228</v>
      </c>
      <c r="V304" s="4" t="s">
        <v>4062</v>
      </c>
      <c r="W304" s="75">
        <v>214200</v>
      </c>
      <c r="X304" s="9">
        <v>2</v>
      </c>
      <c r="Y304" s="11"/>
      <c r="Z304" s="11"/>
      <c r="AA304" s="11"/>
      <c r="AB304" s="11"/>
      <c r="AC304" s="11" t="s">
        <v>33</v>
      </c>
      <c r="AD304" s="11"/>
      <c r="AE304" s="11"/>
      <c r="AF304" s="11"/>
      <c r="AG304" s="11"/>
      <c r="AH304" s="11"/>
      <c r="AI304" s="11" t="s">
        <v>33</v>
      </c>
      <c r="AJ304" s="11"/>
      <c r="AK304" s="143"/>
      <c r="AL304" s="143"/>
      <c r="AM304" s="143"/>
      <c r="AN304" s="143"/>
      <c r="AO304" s="153" t="s">
        <v>165</v>
      </c>
      <c r="AP304" s="143"/>
      <c r="AQ304" s="143"/>
      <c r="AR304" s="143"/>
      <c r="AS304" s="143"/>
      <c r="AT304" s="143"/>
      <c r="AU304" s="153" t="s">
        <v>165</v>
      </c>
      <c r="AV304" s="143"/>
      <c r="BC304" s="2"/>
    </row>
    <row r="305" spans="1:57" ht="12.75" customHeight="1" x14ac:dyDescent="0.2">
      <c r="A305" s="4" t="s">
        <v>3980</v>
      </c>
      <c r="B305" s="4" t="s">
        <v>2687</v>
      </c>
      <c r="C305" s="4" t="s">
        <v>2738</v>
      </c>
      <c r="D305" s="4" t="s">
        <v>2741</v>
      </c>
      <c r="E305" s="4" t="s">
        <v>2064</v>
      </c>
      <c r="F305" s="4" t="s">
        <v>1221</v>
      </c>
      <c r="G305" s="41" t="s">
        <v>2065</v>
      </c>
      <c r="H305" s="59" t="s">
        <v>2070</v>
      </c>
      <c r="I305" s="59">
        <v>500000010216</v>
      </c>
      <c r="J305" s="5">
        <v>2020</v>
      </c>
      <c r="K305" s="5">
        <v>8</v>
      </c>
      <c r="L305" s="9">
        <f t="shared" si="6"/>
        <v>2</v>
      </c>
      <c r="M305" s="6" t="s">
        <v>90</v>
      </c>
      <c r="N305" s="9" t="s">
        <v>94</v>
      </c>
      <c r="O305" s="6" t="s">
        <v>201</v>
      </c>
      <c r="P305" s="9" t="s">
        <v>42</v>
      </c>
      <c r="Q305" s="5" t="s">
        <v>37</v>
      </c>
      <c r="R305" s="9" t="s">
        <v>41</v>
      </c>
      <c r="S305" s="11">
        <v>2023</v>
      </c>
      <c r="T305" s="6" t="s">
        <v>126</v>
      </c>
      <c r="U305" s="4" t="s">
        <v>3228</v>
      </c>
      <c r="V305" s="4" t="s">
        <v>4062</v>
      </c>
      <c r="W305" s="75">
        <v>214200</v>
      </c>
      <c r="X305" s="9">
        <v>2</v>
      </c>
      <c r="Y305" s="11"/>
      <c r="Z305" s="11"/>
      <c r="AA305" s="11"/>
      <c r="AB305" s="11"/>
      <c r="AC305" s="11" t="s">
        <v>33</v>
      </c>
      <c r="AD305" s="11"/>
      <c r="AE305" s="11"/>
      <c r="AF305" s="11"/>
      <c r="AG305" s="11"/>
      <c r="AH305" s="11"/>
      <c r="AI305" s="11" t="s">
        <v>33</v>
      </c>
      <c r="AJ305" s="11"/>
      <c r="AK305" s="143"/>
      <c r="AL305" s="143"/>
      <c r="AM305" s="143"/>
      <c r="AN305" s="143"/>
      <c r="AO305" s="153" t="s">
        <v>165</v>
      </c>
      <c r="AP305" s="143"/>
      <c r="AQ305" s="143"/>
      <c r="AR305" s="143"/>
      <c r="AS305" s="143"/>
      <c r="AT305" s="143"/>
      <c r="AU305" s="153" t="s">
        <v>165</v>
      </c>
      <c r="AV305" s="143"/>
      <c r="BC305" s="2"/>
    </row>
    <row r="306" spans="1:57" ht="12.75" customHeight="1" x14ac:dyDescent="0.2">
      <c r="A306" s="4" t="s">
        <v>2714</v>
      </c>
      <c r="B306" s="4" t="s">
        <v>2687</v>
      </c>
      <c r="C306" s="4" t="s">
        <v>2738</v>
      </c>
      <c r="D306" s="4" t="s">
        <v>2741</v>
      </c>
      <c r="E306" s="4" t="s">
        <v>2064</v>
      </c>
      <c r="F306" s="4" t="s">
        <v>1221</v>
      </c>
      <c r="G306" s="41" t="s">
        <v>2065</v>
      </c>
      <c r="H306" s="59" t="s">
        <v>2071</v>
      </c>
      <c r="I306" s="59">
        <v>500000010214</v>
      </c>
      <c r="J306" s="5">
        <v>2020</v>
      </c>
      <c r="K306" s="5">
        <v>8</v>
      </c>
      <c r="L306" s="9">
        <f t="shared" si="6"/>
        <v>2</v>
      </c>
      <c r="M306" s="6" t="s">
        <v>90</v>
      </c>
      <c r="N306" s="9" t="s">
        <v>94</v>
      </c>
      <c r="O306" s="6" t="s">
        <v>201</v>
      </c>
      <c r="P306" s="9" t="s">
        <v>42</v>
      </c>
      <c r="Q306" s="5" t="s">
        <v>37</v>
      </c>
      <c r="R306" s="9" t="s">
        <v>41</v>
      </c>
      <c r="S306" s="11">
        <v>2023</v>
      </c>
      <c r="T306" s="6" t="s">
        <v>126</v>
      </c>
      <c r="U306" s="4" t="s">
        <v>3228</v>
      </c>
      <c r="V306" s="4" t="s">
        <v>4062</v>
      </c>
      <c r="W306" s="75">
        <v>214200</v>
      </c>
      <c r="X306" s="9">
        <v>2</v>
      </c>
      <c r="Y306" s="11"/>
      <c r="Z306" s="11"/>
      <c r="AA306" s="11"/>
      <c r="AB306" s="11"/>
      <c r="AC306" s="11" t="s">
        <v>33</v>
      </c>
      <c r="AD306" s="11"/>
      <c r="AE306" s="11"/>
      <c r="AF306" s="11"/>
      <c r="AG306" s="11"/>
      <c r="AH306" s="11"/>
      <c r="AI306" s="11" t="s">
        <v>33</v>
      </c>
      <c r="AJ306" s="11"/>
      <c r="AK306" s="143"/>
      <c r="AL306" s="143"/>
      <c r="AM306" s="143"/>
      <c r="AN306" s="143"/>
      <c r="AO306" s="153" t="s">
        <v>165</v>
      </c>
      <c r="AP306" s="143"/>
      <c r="AQ306" s="143"/>
      <c r="AR306" s="143"/>
      <c r="AS306" s="143"/>
      <c r="AT306" s="143"/>
      <c r="AU306" s="153" t="s">
        <v>165</v>
      </c>
      <c r="AV306" s="143"/>
      <c r="BC306" s="2"/>
    </row>
    <row r="307" spans="1:57" s="58" customFormat="1" ht="12.75" customHeight="1" x14ac:dyDescent="0.2">
      <c r="A307" s="4" t="s">
        <v>3980</v>
      </c>
      <c r="B307" s="4" t="s">
        <v>2687</v>
      </c>
      <c r="C307" s="4" t="s">
        <v>2738</v>
      </c>
      <c r="D307" s="4" t="s">
        <v>2741</v>
      </c>
      <c r="E307" s="4" t="s">
        <v>2064</v>
      </c>
      <c r="F307" s="4" t="s">
        <v>1221</v>
      </c>
      <c r="G307" s="41" t="s">
        <v>2065</v>
      </c>
      <c r="H307" s="59" t="s">
        <v>2072</v>
      </c>
      <c r="I307" s="59">
        <v>500000010215</v>
      </c>
      <c r="J307" s="5">
        <v>2020</v>
      </c>
      <c r="K307" s="5">
        <v>8</v>
      </c>
      <c r="L307" s="9">
        <f t="shared" si="6"/>
        <v>2</v>
      </c>
      <c r="M307" s="6" t="s">
        <v>90</v>
      </c>
      <c r="N307" s="9" t="s">
        <v>94</v>
      </c>
      <c r="O307" s="6" t="s">
        <v>201</v>
      </c>
      <c r="P307" s="9" t="s">
        <v>42</v>
      </c>
      <c r="Q307" s="5" t="s">
        <v>37</v>
      </c>
      <c r="R307" s="9" t="s">
        <v>41</v>
      </c>
      <c r="S307" s="11">
        <v>2023</v>
      </c>
      <c r="T307" s="6" t="s">
        <v>126</v>
      </c>
      <c r="U307" s="4" t="s">
        <v>3228</v>
      </c>
      <c r="V307" s="4" t="s">
        <v>4062</v>
      </c>
      <c r="W307" s="75">
        <v>214200</v>
      </c>
      <c r="X307" s="9">
        <v>2</v>
      </c>
      <c r="Y307" s="11"/>
      <c r="Z307" s="11"/>
      <c r="AA307" s="11"/>
      <c r="AB307" s="11"/>
      <c r="AC307" s="11" t="s">
        <v>33</v>
      </c>
      <c r="AD307" s="11"/>
      <c r="AE307" s="11"/>
      <c r="AF307" s="11"/>
      <c r="AG307" s="11"/>
      <c r="AH307" s="11"/>
      <c r="AI307" s="11" t="s">
        <v>33</v>
      </c>
      <c r="AJ307" s="11"/>
      <c r="AK307" s="143"/>
      <c r="AL307" s="143"/>
      <c r="AM307" s="143"/>
      <c r="AN307" s="143"/>
      <c r="AO307" s="153" t="s">
        <v>165</v>
      </c>
      <c r="AP307" s="143"/>
      <c r="AQ307" s="143"/>
      <c r="AR307" s="143"/>
      <c r="AS307" s="143"/>
      <c r="AT307" s="143"/>
      <c r="AU307" s="153" t="s">
        <v>165</v>
      </c>
      <c r="AV307" s="143"/>
      <c r="AW307" s="10"/>
      <c r="AX307" s="10"/>
      <c r="AY307" s="10"/>
      <c r="AZ307" s="10"/>
      <c r="BA307" s="10"/>
      <c r="BB307" s="10"/>
      <c r="BC307" s="2"/>
      <c r="BD307" s="2"/>
      <c r="BE307" s="2"/>
    </row>
    <row r="308" spans="1:57" s="58" customFormat="1" ht="12.75" customHeight="1" x14ac:dyDescent="0.2">
      <c r="A308" s="4" t="s">
        <v>3980</v>
      </c>
      <c r="B308" s="4" t="s">
        <v>2687</v>
      </c>
      <c r="C308" s="4" t="s">
        <v>2738</v>
      </c>
      <c r="D308" s="4" t="s">
        <v>2741</v>
      </c>
      <c r="E308" s="4" t="s">
        <v>2064</v>
      </c>
      <c r="F308" s="4" t="s">
        <v>1221</v>
      </c>
      <c r="G308" s="41" t="s">
        <v>2065</v>
      </c>
      <c r="H308" s="59" t="s">
        <v>2073</v>
      </c>
      <c r="I308" s="59">
        <v>500000010212</v>
      </c>
      <c r="J308" s="5">
        <v>2020</v>
      </c>
      <c r="K308" s="5">
        <v>8</v>
      </c>
      <c r="L308" s="9">
        <f t="shared" si="6"/>
        <v>2</v>
      </c>
      <c r="M308" s="6" t="s">
        <v>90</v>
      </c>
      <c r="N308" s="9" t="s">
        <v>94</v>
      </c>
      <c r="O308" s="6" t="s">
        <v>201</v>
      </c>
      <c r="P308" s="9" t="s">
        <v>42</v>
      </c>
      <c r="Q308" s="5" t="s">
        <v>37</v>
      </c>
      <c r="R308" s="9" t="s">
        <v>41</v>
      </c>
      <c r="S308" s="11">
        <v>2023</v>
      </c>
      <c r="T308" s="6" t="s">
        <v>126</v>
      </c>
      <c r="U308" s="4" t="s">
        <v>3228</v>
      </c>
      <c r="V308" s="4" t="s">
        <v>4062</v>
      </c>
      <c r="W308" s="75">
        <v>214200</v>
      </c>
      <c r="X308" s="9">
        <v>2</v>
      </c>
      <c r="Y308" s="11"/>
      <c r="Z308" s="11"/>
      <c r="AA308" s="11"/>
      <c r="AB308" s="11"/>
      <c r="AC308" s="11" t="s">
        <v>33</v>
      </c>
      <c r="AD308" s="11"/>
      <c r="AE308" s="11"/>
      <c r="AF308" s="11"/>
      <c r="AG308" s="11"/>
      <c r="AH308" s="11"/>
      <c r="AI308" s="11" t="s">
        <v>33</v>
      </c>
      <c r="AJ308" s="11"/>
      <c r="AK308" s="143"/>
      <c r="AL308" s="143"/>
      <c r="AM308" s="143"/>
      <c r="AN308" s="143"/>
      <c r="AO308" s="153" t="s">
        <v>165</v>
      </c>
      <c r="AP308" s="143"/>
      <c r="AQ308" s="143"/>
      <c r="AR308" s="143"/>
      <c r="AS308" s="143"/>
      <c r="AT308" s="143"/>
      <c r="AU308" s="153" t="s">
        <v>165</v>
      </c>
      <c r="AV308" s="143"/>
      <c r="AW308" s="10"/>
      <c r="AX308" s="10"/>
      <c r="AY308" s="10"/>
      <c r="AZ308" s="10"/>
      <c r="BA308" s="10"/>
      <c r="BB308" s="10"/>
      <c r="BC308" s="2"/>
      <c r="BD308" s="2"/>
      <c r="BE308" s="2"/>
    </row>
    <row r="309" spans="1:57" s="58" customFormat="1" ht="12.75" customHeight="1" x14ac:dyDescent="0.2">
      <c r="A309" s="4" t="s">
        <v>4028</v>
      </c>
      <c r="B309" s="4" t="s">
        <v>2690</v>
      </c>
      <c r="C309" s="4" t="s">
        <v>2738</v>
      </c>
      <c r="D309" s="4" t="s">
        <v>2741</v>
      </c>
      <c r="E309" s="4" t="s">
        <v>2064</v>
      </c>
      <c r="F309" s="4" t="s">
        <v>1221</v>
      </c>
      <c r="G309" s="41" t="s">
        <v>2065</v>
      </c>
      <c r="H309" s="59" t="s">
        <v>2074</v>
      </c>
      <c r="I309" s="59">
        <v>500000010243</v>
      </c>
      <c r="J309" s="5">
        <v>2020</v>
      </c>
      <c r="K309" s="5">
        <v>8</v>
      </c>
      <c r="L309" s="9">
        <f t="shared" si="6"/>
        <v>2</v>
      </c>
      <c r="M309" s="6" t="s">
        <v>90</v>
      </c>
      <c r="N309" s="9" t="s">
        <v>94</v>
      </c>
      <c r="O309" s="6" t="s">
        <v>201</v>
      </c>
      <c r="P309" s="9" t="s">
        <v>42</v>
      </c>
      <c r="Q309" s="5" t="s">
        <v>37</v>
      </c>
      <c r="R309" s="9" t="s">
        <v>41</v>
      </c>
      <c r="S309" s="11">
        <v>2023</v>
      </c>
      <c r="T309" s="6" t="s">
        <v>126</v>
      </c>
      <c r="U309" s="4" t="s">
        <v>3228</v>
      </c>
      <c r="V309" s="4" t="s">
        <v>4062</v>
      </c>
      <c r="W309" s="75">
        <v>214200</v>
      </c>
      <c r="X309" s="9">
        <v>2</v>
      </c>
      <c r="Y309" s="11"/>
      <c r="Z309" s="11"/>
      <c r="AA309" s="11"/>
      <c r="AB309" s="11"/>
      <c r="AC309" s="11" t="s">
        <v>33</v>
      </c>
      <c r="AD309" s="11"/>
      <c r="AE309" s="11"/>
      <c r="AF309" s="11"/>
      <c r="AG309" s="11"/>
      <c r="AH309" s="11"/>
      <c r="AI309" s="11" t="s">
        <v>33</v>
      </c>
      <c r="AJ309" s="11"/>
      <c r="AK309" s="143"/>
      <c r="AL309" s="143"/>
      <c r="AM309" s="143"/>
      <c r="AN309" s="143"/>
      <c r="AO309" s="153" t="s">
        <v>165</v>
      </c>
      <c r="AP309" s="143"/>
      <c r="AQ309" s="143"/>
      <c r="AR309" s="143"/>
      <c r="AS309" s="143"/>
      <c r="AT309" s="143"/>
      <c r="AU309" s="153" t="s">
        <v>165</v>
      </c>
      <c r="AV309" s="143"/>
      <c r="AW309" s="10"/>
      <c r="AX309" s="10"/>
      <c r="AY309" s="10"/>
      <c r="AZ309" s="10"/>
      <c r="BA309" s="10"/>
      <c r="BB309" s="10"/>
      <c r="BC309" s="2"/>
      <c r="BD309" s="2"/>
      <c r="BE309" s="2"/>
    </row>
    <row r="310" spans="1:57" s="58" customFormat="1" ht="12.75" customHeight="1" x14ac:dyDescent="0.2">
      <c r="A310" s="4" t="s">
        <v>2714</v>
      </c>
      <c r="B310" s="4" t="s">
        <v>2687</v>
      </c>
      <c r="C310" s="4" t="s">
        <v>2738</v>
      </c>
      <c r="D310" s="4" t="s">
        <v>2741</v>
      </c>
      <c r="E310" s="4" t="s">
        <v>2064</v>
      </c>
      <c r="F310" s="4" t="s">
        <v>1221</v>
      </c>
      <c r="G310" s="41" t="s">
        <v>2065</v>
      </c>
      <c r="H310" s="59" t="s">
        <v>2075</v>
      </c>
      <c r="I310" s="59">
        <v>500000010213</v>
      </c>
      <c r="J310" s="5">
        <v>2020</v>
      </c>
      <c r="K310" s="5">
        <v>8</v>
      </c>
      <c r="L310" s="9">
        <f t="shared" si="6"/>
        <v>2</v>
      </c>
      <c r="M310" s="6" t="s">
        <v>90</v>
      </c>
      <c r="N310" s="9" t="s">
        <v>94</v>
      </c>
      <c r="O310" s="6" t="s">
        <v>201</v>
      </c>
      <c r="P310" s="9" t="s">
        <v>42</v>
      </c>
      <c r="Q310" s="5" t="s">
        <v>37</v>
      </c>
      <c r="R310" s="9" t="s">
        <v>41</v>
      </c>
      <c r="S310" s="11">
        <v>2023</v>
      </c>
      <c r="T310" s="6" t="s">
        <v>126</v>
      </c>
      <c r="U310" s="4" t="s">
        <v>3228</v>
      </c>
      <c r="V310" s="4" t="s">
        <v>4062</v>
      </c>
      <c r="W310" s="75">
        <v>214200</v>
      </c>
      <c r="X310" s="9">
        <v>2</v>
      </c>
      <c r="Y310" s="11"/>
      <c r="Z310" s="11"/>
      <c r="AA310" s="11"/>
      <c r="AB310" s="11"/>
      <c r="AC310" s="11" t="s">
        <v>33</v>
      </c>
      <c r="AD310" s="11"/>
      <c r="AE310" s="11"/>
      <c r="AF310" s="11"/>
      <c r="AG310" s="11"/>
      <c r="AH310" s="11"/>
      <c r="AI310" s="11" t="s">
        <v>33</v>
      </c>
      <c r="AJ310" s="11"/>
      <c r="AK310" s="143"/>
      <c r="AL310" s="143"/>
      <c r="AM310" s="143"/>
      <c r="AN310" s="143"/>
      <c r="AO310" s="153" t="s">
        <v>165</v>
      </c>
      <c r="AP310" s="143"/>
      <c r="AQ310" s="143"/>
      <c r="AR310" s="143"/>
      <c r="AS310" s="143"/>
      <c r="AT310" s="143"/>
      <c r="AU310" s="153" t="s">
        <v>165</v>
      </c>
      <c r="AV310" s="143"/>
      <c r="AW310" s="10"/>
      <c r="AX310" s="10"/>
      <c r="AY310" s="10"/>
      <c r="AZ310" s="10"/>
      <c r="BA310" s="10"/>
      <c r="BB310" s="10"/>
      <c r="BC310" s="2"/>
      <c r="BD310" s="2"/>
      <c r="BE310" s="2"/>
    </row>
    <row r="311" spans="1:57" s="58" customFormat="1" ht="12.75" customHeight="1" x14ac:dyDescent="0.2">
      <c r="A311" s="4" t="s">
        <v>3980</v>
      </c>
      <c r="B311" s="4" t="s">
        <v>2687</v>
      </c>
      <c r="C311" s="4" t="s">
        <v>2738</v>
      </c>
      <c r="D311" s="4" t="s">
        <v>2741</v>
      </c>
      <c r="E311" s="4" t="s">
        <v>2064</v>
      </c>
      <c r="F311" s="4" t="s">
        <v>1221</v>
      </c>
      <c r="G311" s="41" t="s">
        <v>2065</v>
      </c>
      <c r="H311" s="59" t="s">
        <v>2076</v>
      </c>
      <c r="I311" s="59">
        <v>500000010242</v>
      </c>
      <c r="J311" s="5">
        <v>2020</v>
      </c>
      <c r="K311" s="5">
        <v>8</v>
      </c>
      <c r="L311" s="9">
        <f t="shared" si="6"/>
        <v>2</v>
      </c>
      <c r="M311" s="6" t="s">
        <v>90</v>
      </c>
      <c r="N311" s="9" t="s">
        <v>94</v>
      </c>
      <c r="O311" s="6" t="s">
        <v>201</v>
      </c>
      <c r="P311" s="9" t="s">
        <v>42</v>
      </c>
      <c r="Q311" s="5" t="s">
        <v>37</v>
      </c>
      <c r="R311" s="9" t="s">
        <v>41</v>
      </c>
      <c r="S311" s="11">
        <v>2023</v>
      </c>
      <c r="T311" s="6" t="s">
        <v>126</v>
      </c>
      <c r="U311" s="4" t="s">
        <v>3228</v>
      </c>
      <c r="V311" s="4" t="s">
        <v>4062</v>
      </c>
      <c r="W311" s="75">
        <v>214200</v>
      </c>
      <c r="X311" s="9">
        <v>2</v>
      </c>
      <c r="Y311" s="11"/>
      <c r="Z311" s="11"/>
      <c r="AA311" s="11"/>
      <c r="AB311" s="11"/>
      <c r="AC311" s="11" t="s">
        <v>33</v>
      </c>
      <c r="AD311" s="11"/>
      <c r="AE311" s="11"/>
      <c r="AF311" s="11"/>
      <c r="AG311" s="11"/>
      <c r="AH311" s="11"/>
      <c r="AI311" s="11" t="s">
        <v>33</v>
      </c>
      <c r="AJ311" s="11"/>
      <c r="AK311" s="143"/>
      <c r="AL311" s="143"/>
      <c r="AM311" s="143"/>
      <c r="AN311" s="143"/>
      <c r="AO311" s="153" t="s">
        <v>165</v>
      </c>
      <c r="AP311" s="143"/>
      <c r="AQ311" s="143"/>
      <c r="AR311" s="143"/>
      <c r="AS311" s="143"/>
      <c r="AT311" s="143"/>
      <c r="AU311" s="153" t="s">
        <v>165</v>
      </c>
      <c r="AV311" s="143"/>
      <c r="AW311" s="10"/>
      <c r="AX311" s="10"/>
      <c r="AY311" s="10"/>
      <c r="AZ311" s="10"/>
      <c r="BA311" s="10"/>
      <c r="BB311" s="10"/>
      <c r="BC311" s="2"/>
      <c r="BD311" s="2"/>
      <c r="BE311" s="2"/>
    </row>
    <row r="312" spans="1:57" s="58" customFormat="1" ht="12.75" customHeight="1" x14ac:dyDescent="0.2">
      <c r="A312" s="4" t="s">
        <v>3980</v>
      </c>
      <c r="B312" s="4" t="s">
        <v>2687</v>
      </c>
      <c r="C312" s="4" t="s">
        <v>2738</v>
      </c>
      <c r="D312" s="4" t="s">
        <v>2741</v>
      </c>
      <c r="E312" s="4" t="s">
        <v>2064</v>
      </c>
      <c r="F312" s="4" t="s">
        <v>1221</v>
      </c>
      <c r="G312" s="41" t="s">
        <v>2065</v>
      </c>
      <c r="H312" s="59" t="s">
        <v>2077</v>
      </c>
      <c r="I312" s="59">
        <v>500000010241</v>
      </c>
      <c r="J312" s="5">
        <v>2020</v>
      </c>
      <c r="K312" s="5">
        <v>8</v>
      </c>
      <c r="L312" s="9">
        <f t="shared" si="6"/>
        <v>2</v>
      </c>
      <c r="M312" s="6" t="s">
        <v>90</v>
      </c>
      <c r="N312" s="9" t="s">
        <v>94</v>
      </c>
      <c r="O312" s="6" t="s">
        <v>201</v>
      </c>
      <c r="P312" s="9" t="s">
        <v>42</v>
      </c>
      <c r="Q312" s="5" t="s">
        <v>37</v>
      </c>
      <c r="R312" s="9" t="s">
        <v>41</v>
      </c>
      <c r="S312" s="11">
        <v>2023</v>
      </c>
      <c r="T312" s="6" t="s">
        <v>126</v>
      </c>
      <c r="U312" s="4" t="s">
        <v>3228</v>
      </c>
      <c r="V312" s="4" t="s">
        <v>4062</v>
      </c>
      <c r="W312" s="75">
        <v>214200</v>
      </c>
      <c r="X312" s="9">
        <v>2</v>
      </c>
      <c r="Y312" s="11"/>
      <c r="Z312" s="11"/>
      <c r="AA312" s="11"/>
      <c r="AB312" s="11"/>
      <c r="AC312" s="11" t="s">
        <v>33</v>
      </c>
      <c r="AD312" s="11"/>
      <c r="AE312" s="11"/>
      <c r="AF312" s="11"/>
      <c r="AG312" s="11"/>
      <c r="AH312" s="11"/>
      <c r="AI312" s="11" t="s">
        <v>33</v>
      </c>
      <c r="AJ312" s="11"/>
      <c r="AK312" s="143"/>
      <c r="AL312" s="143"/>
      <c r="AM312" s="143"/>
      <c r="AN312" s="143"/>
      <c r="AO312" s="153" t="s">
        <v>165</v>
      </c>
      <c r="AP312" s="143"/>
      <c r="AQ312" s="143"/>
      <c r="AR312" s="143"/>
      <c r="AS312" s="143"/>
      <c r="AT312" s="143"/>
      <c r="AU312" s="153" t="s">
        <v>165</v>
      </c>
      <c r="AV312" s="143"/>
      <c r="AW312" s="10"/>
      <c r="AX312" s="10"/>
      <c r="AY312" s="10"/>
      <c r="AZ312" s="10"/>
      <c r="BA312" s="10"/>
      <c r="BB312" s="10"/>
      <c r="BC312" s="2"/>
      <c r="BD312" s="2"/>
      <c r="BE312" s="2"/>
    </row>
    <row r="313" spans="1:57" s="58" customFormat="1" ht="12.75" customHeight="1" x14ac:dyDescent="0.2">
      <c r="A313" s="4" t="s">
        <v>3980</v>
      </c>
      <c r="B313" s="4" t="s">
        <v>2687</v>
      </c>
      <c r="C313" s="4" t="s">
        <v>2738</v>
      </c>
      <c r="D313" s="4" t="s">
        <v>2741</v>
      </c>
      <c r="E313" s="4" t="s">
        <v>2064</v>
      </c>
      <c r="F313" s="4" t="s">
        <v>1221</v>
      </c>
      <c r="G313" s="41" t="s">
        <v>2065</v>
      </c>
      <c r="H313" s="59" t="s">
        <v>2078</v>
      </c>
      <c r="I313" s="59">
        <v>500000010209</v>
      </c>
      <c r="J313" s="5">
        <v>2020</v>
      </c>
      <c r="K313" s="5">
        <v>8</v>
      </c>
      <c r="L313" s="9">
        <f t="shared" si="6"/>
        <v>2</v>
      </c>
      <c r="M313" s="6" t="s">
        <v>90</v>
      </c>
      <c r="N313" s="9" t="s">
        <v>94</v>
      </c>
      <c r="O313" s="6" t="s">
        <v>201</v>
      </c>
      <c r="P313" s="9" t="s">
        <v>42</v>
      </c>
      <c r="Q313" s="5" t="s">
        <v>37</v>
      </c>
      <c r="R313" s="9" t="s">
        <v>41</v>
      </c>
      <c r="S313" s="11">
        <v>2023</v>
      </c>
      <c r="T313" s="6" t="s">
        <v>126</v>
      </c>
      <c r="U313" s="4" t="s">
        <v>3228</v>
      </c>
      <c r="V313" s="4" t="s">
        <v>4062</v>
      </c>
      <c r="W313" s="75">
        <v>214200</v>
      </c>
      <c r="X313" s="9">
        <v>2</v>
      </c>
      <c r="Y313" s="11"/>
      <c r="Z313" s="11"/>
      <c r="AA313" s="11"/>
      <c r="AB313" s="11"/>
      <c r="AC313" s="11" t="s">
        <v>33</v>
      </c>
      <c r="AD313" s="11"/>
      <c r="AE313" s="11"/>
      <c r="AF313" s="11"/>
      <c r="AG313" s="11"/>
      <c r="AH313" s="11"/>
      <c r="AI313" s="11" t="s">
        <v>33</v>
      </c>
      <c r="AJ313" s="11"/>
      <c r="AK313" s="143"/>
      <c r="AL313" s="143"/>
      <c r="AM313" s="143"/>
      <c r="AN313" s="143"/>
      <c r="AO313" s="153" t="s">
        <v>165</v>
      </c>
      <c r="AP313" s="143"/>
      <c r="AQ313" s="143"/>
      <c r="AR313" s="143"/>
      <c r="AS313" s="143"/>
      <c r="AT313" s="143"/>
      <c r="AU313" s="153" t="s">
        <v>165</v>
      </c>
      <c r="AV313" s="143"/>
      <c r="AW313" s="10"/>
      <c r="AX313" s="10"/>
      <c r="AY313" s="10"/>
      <c r="AZ313" s="10"/>
      <c r="BA313" s="10"/>
      <c r="BB313" s="10"/>
      <c r="BC313" s="2"/>
      <c r="BD313" s="2"/>
      <c r="BE313" s="2"/>
    </row>
    <row r="314" spans="1:57" ht="12.75" customHeight="1" x14ac:dyDescent="0.2">
      <c r="A314" s="4" t="s">
        <v>3980</v>
      </c>
      <c r="B314" s="4" t="s">
        <v>2687</v>
      </c>
      <c r="C314" s="4" t="s">
        <v>2738</v>
      </c>
      <c r="D314" s="4" t="s">
        <v>2741</v>
      </c>
      <c r="E314" s="4" t="s">
        <v>2064</v>
      </c>
      <c r="F314" s="4" t="s">
        <v>1221</v>
      </c>
      <c r="G314" s="41" t="s">
        <v>2065</v>
      </c>
      <c r="H314" s="59" t="s">
        <v>2079</v>
      </c>
      <c r="I314" s="59">
        <v>500000010228</v>
      </c>
      <c r="J314" s="5">
        <v>2020</v>
      </c>
      <c r="K314" s="5">
        <v>8</v>
      </c>
      <c r="L314" s="9">
        <f t="shared" ref="L314:L377" si="7">IF(AND(J314=0,K314=0),"",K314-($B$9-J314))</f>
        <v>2</v>
      </c>
      <c r="M314" s="6" t="s">
        <v>90</v>
      </c>
      <c r="N314" s="9" t="s">
        <v>94</v>
      </c>
      <c r="O314" s="6" t="s">
        <v>201</v>
      </c>
      <c r="P314" s="9" t="s">
        <v>42</v>
      </c>
      <c r="Q314" s="5" t="s">
        <v>37</v>
      </c>
      <c r="R314" s="9" t="s">
        <v>41</v>
      </c>
      <c r="S314" s="11">
        <v>2023</v>
      </c>
      <c r="T314" s="6" t="s">
        <v>126</v>
      </c>
      <c r="U314" s="4" t="s">
        <v>3228</v>
      </c>
      <c r="V314" s="4" t="s">
        <v>4062</v>
      </c>
      <c r="W314" s="75">
        <v>214200</v>
      </c>
      <c r="X314" s="9">
        <v>2</v>
      </c>
      <c r="Y314" s="11"/>
      <c r="Z314" s="11"/>
      <c r="AA314" s="11"/>
      <c r="AB314" s="11"/>
      <c r="AC314" s="11" t="s">
        <v>33</v>
      </c>
      <c r="AD314" s="11"/>
      <c r="AE314" s="11"/>
      <c r="AF314" s="11"/>
      <c r="AG314" s="11"/>
      <c r="AH314" s="11"/>
      <c r="AI314" s="11" t="s">
        <v>33</v>
      </c>
      <c r="AJ314" s="11"/>
      <c r="AK314" s="143"/>
      <c r="AL314" s="143"/>
      <c r="AM314" s="143"/>
      <c r="AN314" s="143"/>
      <c r="AO314" s="153" t="s">
        <v>165</v>
      </c>
      <c r="AP314" s="143"/>
      <c r="AQ314" s="143"/>
      <c r="AR314" s="143"/>
      <c r="AS314" s="143"/>
      <c r="AT314" s="143"/>
      <c r="AU314" s="153" t="s">
        <v>165</v>
      </c>
      <c r="AV314" s="143"/>
      <c r="BC314" s="2"/>
    </row>
    <row r="315" spans="1:57" ht="12.75" customHeight="1" x14ac:dyDescent="0.2">
      <c r="A315" s="4" t="s">
        <v>2714</v>
      </c>
      <c r="B315" s="4" t="s">
        <v>2687</v>
      </c>
      <c r="C315" s="4" t="s">
        <v>2738</v>
      </c>
      <c r="D315" s="4" t="s">
        <v>2741</v>
      </c>
      <c r="E315" s="4" t="s">
        <v>2064</v>
      </c>
      <c r="F315" s="4" t="s">
        <v>1221</v>
      </c>
      <c r="G315" s="41" t="s">
        <v>2065</v>
      </c>
      <c r="H315" s="59" t="s">
        <v>2080</v>
      </c>
      <c r="I315" s="59">
        <v>500000010208</v>
      </c>
      <c r="J315" s="5">
        <v>2020</v>
      </c>
      <c r="K315" s="5">
        <v>8</v>
      </c>
      <c r="L315" s="9">
        <f t="shared" si="7"/>
        <v>2</v>
      </c>
      <c r="M315" s="6" t="s">
        <v>90</v>
      </c>
      <c r="N315" s="9" t="s">
        <v>94</v>
      </c>
      <c r="O315" s="6" t="s">
        <v>201</v>
      </c>
      <c r="P315" s="9" t="s">
        <v>42</v>
      </c>
      <c r="Q315" s="5" t="s">
        <v>37</v>
      </c>
      <c r="R315" s="9" t="s">
        <v>41</v>
      </c>
      <c r="S315" s="11">
        <v>2023</v>
      </c>
      <c r="T315" s="6" t="s">
        <v>126</v>
      </c>
      <c r="U315" s="4" t="s">
        <v>3228</v>
      </c>
      <c r="V315" s="4" t="s">
        <v>4062</v>
      </c>
      <c r="W315" s="75">
        <v>214200</v>
      </c>
      <c r="X315" s="9">
        <v>2</v>
      </c>
      <c r="Y315" s="11"/>
      <c r="Z315" s="11"/>
      <c r="AA315" s="11"/>
      <c r="AB315" s="11"/>
      <c r="AC315" s="11" t="s">
        <v>33</v>
      </c>
      <c r="AD315" s="11"/>
      <c r="AE315" s="11"/>
      <c r="AF315" s="11"/>
      <c r="AG315" s="11"/>
      <c r="AH315" s="11"/>
      <c r="AI315" s="11" t="s">
        <v>33</v>
      </c>
      <c r="AJ315" s="11"/>
      <c r="AK315" s="143"/>
      <c r="AL315" s="143"/>
      <c r="AM315" s="143"/>
      <c r="AN315" s="143"/>
      <c r="AO315" s="153" t="s">
        <v>165</v>
      </c>
      <c r="AP315" s="143"/>
      <c r="AQ315" s="143"/>
      <c r="AR315" s="143"/>
      <c r="AS315" s="143"/>
      <c r="AT315" s="143"/>
      <c r="AU315" s="153" t="s">
        <v>165</v>
      </c>
      <c r="AV315" s="143"/>
      <c r="BC315" s="2"/>
    </row>
    <row r="316" spans="1:57" ht="12.75" customHeight="1" x14ac:dyDescent="0.2">
      <c r="A316" s="4" t="s">
        <v>3980</v>
      </c>
      <c r="B316" s="4" t="s">
        <v>2687</v>
      </c>
      <c r="C316" s="4" t="s">
        <v>2738</v>
      </c>
      <c r="D316" s="4" t="s">
        <v>2741</v>
      </c>
      <c r="E316" s="4" t="s">
        <v>2064</v>
      </c>
      <c r="F316" s="4" t="s">
        <v>1221</v>
      </c>
      <c r="G316" s="41" t="s">
        <v>2065</v>
      </c>
      <c r="H316" s="59" t="s">
        <v>2081</v>
      </c>
      <c r="I316" s="59">
        <v>500000010210</v>
      </c>
      <c r="J316" s="5">
        <v>2020</v>
      </c>
      <c r="K316" s="5">
        <v>8</v>
      </c>
      <c r="L316" s="9">
        <f t="shared" si="7"/>
        <v>2</v>
      </c>
      <c r="M316" s="6" t="s">
        <v>90</v>
      </c>
      <c r="N316" s="9" t="s">
        <v>94</v>
      </c>
      <c r="O316" s="6" t="s">
        <v>201</v>
      </c>
      <c r="P316" s="9" t="s">
        <v>42</v>
      </c>
      <c r="Q316" s="5" t="s">
        <v>37</v>
      </c>
      <c r="R316" s="9" t="s">
        <v>41</v>
      </c>
      <c r="S316" s="11">
        <v>2023</v>
      </c>
      <c r="T316" s="6" t="s">
        <v>126</v>
      </c>
      <c r="U316" s="4" t="s">
        <v>3228</v>
      </c>
      <c r="V316" s="4" t="s">
        <v>4062</v>
      </c>
      <c r="W316" s="75">
        <v>214200</v>
      </c>
      <c r="X316" s="9">
        <v>2</v>
      </c>
      <c r="Y316" s="11"/>
      <c r="Z316" s="11"/>
      <c r="AA316" s="11"/>
      <c r="AB316" s="11"/>
      <c r="AC316" s="11" t="s">
        <v>33</v>
      </c>
      <c r="AD316" s="11"/>
      <c r="AE316" s="11"/>
      <c r="AF316" s="11"/>
      <c r="AG316" s="11"/>
      <c r="AH316" s="11"/>
      <c r="AI316" s="11" t="s">
        <v>33</v>
      </c>
      <c r="AJ316" s="11"/>
      <c r="AK316" s="143"/>
      <c r="AL316" s="143"/>
      <c r="AM316" s="143"/>
      <c r="AN316" s="143"/>
      <c r="AO316" s="153" t="s">
        <v>165</v>
      </c>
      <c r="AP316" s="143"/>
      <c r="AQ316" s="143"/>
      <c r="AR316" s="143"/>
      <c r="AS316" s="143"/>
      <c r="AT316" s="143"/>
      <c r="AU316" s="153" t="s">
        <v>165</v>
      </c>
      <c r="AV316" s="143"/>
      <c r="BC316" s="2"/>
    </row>
    <row r="317" spans="1:57" x14ac:dyDescent="0.2">
      <c r="A317" s="4" t="s">
        <v>2714</v>
      </c>
      <c r="B317" s="4" t="s">
        <v>2687</v>
      </c>
      <c r="C317" s="4" t="s">
        <v>2738</v>
      </c>
      <c r="D317" s="4" t="s">
        <v>2741</v>
      </c>
      <c r="E317" s="4" t="s">
        <v>2064</v>
      </c>
      <c r="F317" s="4" t="s">
        <v>1221</v>
      </c>
      <c r="G317" s="41" t="s">
        <v>2065</v>
      </c>
      <c r="H317" s="59" t="s">
        <v>2082</v>
      </c>
      <c r="I317" s="59">
        <v>500000010211</v>
      </c>
      <c r="J317" s="5">
        <v>2020</v>
      </c>
      <c r="K317" s="5">
        <v>8</v>
      </c>
      <c r="L317" s="9">
        <f t="shared" si="7"/>
        <v>2</v>
      </c>
      <c r="M317" s="6" t="s">
        <v>90</v>
      </c>
      <c r="N317" s="9" t="s">
        <v>94</v>
      </c>
      <c r="O317" s="6" t="s">
        <v>201</v>
      </c>
      <c r="P317" s="9" t="s">
        <v>42</v>
      </c>
      <c r="Q317" s="5" t="s">
        <v>37</v>
      </c>
      <c r="R317" s="9" t="s">
        <v>41</v>
      </c>
      <c r="S317" s="11">
        <v>2023</v>
      </c>
      <c r="T317" s="6" t="s">
        <v>126</v>
      </c>
      <c r="U317" s="4" t="s">
        <v>3228</v>
      </c>
      <c r="V317" s="4" t="s">
        <v>4062</v>
      </c>
      <c r="W317" s="75">
        <v>214200</v>
      </c>
      <c r="X317" s="9">
        <v>2</v>
      </c>
      <c r="Y317" s="11"/>
      <c r="Z317" s="11"/>
      <c r="AA317" s="11"/>
      <c r="AB317" s="11"/>
      <c r="AC317" s="11" t="s">
        <v>33</v>
      </c>
      <c r="AD317" s="11"/>
      <c r="AE317" s="11"/>
      <c r="AF317" s="11"/>
      <c r="AG317" s="11"/>
      <c r="AH317" s="11"/>
      <c r="AI317" s="11" t="s">
        <v>33</v>
      </c>
      <c r="AJ317" s="11"/>
      <c r="AK317" s="143"/>
      <c r="AL317" s="143"/>
      <c r="AM317" s="143"/>
      <c r="AN317" s="143"/>
      <c r="AO317" s="153" t="s">
        <v>165</v>
      </c>
      <c r="AP317" s="143"/>
      <c r="AQ317" s="143"/>
      <c r="AR317" s="143"/>
      <c r="AS317" s="143"/>
      <c r="AT317" s="143"/>
      <c r="AU317" s="153" t="s">
        <v>165</v>
      </c>
      <c r="AV317" s="143"/>
      <c r="BC317" s="2"/>
    </row>
    <row r="318" spans="1:57" ht="12.75" customHeight="1" x14ac:dyDescent="0.2">
      <c r="A318" s="4" t="s">
        <v>3980</v>
      </c>
      <c r="B318" s="4" t="s">
        <v>2687</v>
      </c>
      <c r="C318" s="4" t="s">
        <v>2738</v>
      </c>
      <c r="D318" s="4" t="s">
        <v>2741</v>
      </c>
      <c r="E318" s="4" t="s">
        <v>2064</v>
      </c>
      <c r="F318" s="4" t="s">
        <v>1221</v>
      </c>
      <c r="G318" s="41" t="s">
        <v>2065</v>
      </c>
      <c r="H318" s="59" t="s">
        <v>2083</v>
      </c>
      <c r="I318" s="59">
        <v>500000010217</v>
      </c>
      <c r="J318" s="5">
        <v>2020</v>
      </c>
      <c r="K318" s="5">
        <v>8</v>
      </c>
      <c r="L318" s="9">
        <f t="shared" si="7"/>
        <v>2</v>
      </c>
      <c r="M318" s="6" t="s">
        <v>90</v>
      </c>
      <c r="N318" s="9" t="s">
        <v>94</v>
      </c>
      <c r="O318" s="6" t="s">
        <v>201</v>
      </c>
      <c r="P318" s="9" t="s">
        <v>42</v>
      </c>
      <c r="Q318" s="5" t="s">
        <v>37</v>
      </c>
      <c r="R318" s="9" t="s">
        <v>41</v>
      </c>
      <c r="S318" s="11">
        <v>2023</v>
      </c>
      <c r="T318" s="6" t="s">
        <v>126</v>
      </c>
      <c r="U318" s="4" t="s">
        <v>3228</v>
      </c>
      <c r="V318" s="4" t="s">
        <v>4062</v>
      </c>
      <c r="W318" s="75">
        <v>214200</v>
      </c>
      <c r="X318" s="9">
        <v>2</v>
      </c>
      <c r="Y318" s="11"/>
      <c r="Z318" s="11"/>
      <c r="AA318" s="11"/>
      <c r="AB318" s="11"/>
      <c r="AC318" s="11" t="s">
        <v>33</v>
      </c>
      <c r="AD318" s="11"/>
      <c r="AE318" s="11"/>
      <c r="AF318" s="11"/>
      <c r="AG318" s="11"/>
      <c r="AH318" s="11"/>
      <c r="AI318" s="11" t="s">
        <v>33</v>
      </c>
      <c r="AJ318" s="11"/>
      <c r="AK318" s="143"/>
      <c r="AL318" s="143"/>
      <c r="AM318" s="143"/>
      <c r="AN318" s="143"/>
      <c r="AO318" s="153" t="s">
        <v>165</v>
      </c>
      <c r="AP318" s="143"/>
      <c r="AQ318" s="143"/>
      <c r="AR318" s="143"/>
      <c r="AS318" s="143"/>
      <c r="AT318" s="143"/>
      <c r="AU318" s="153" t="s">
        <v>165</v>
      </c>
      <c r="AV318" s="143"/>
      <c r="BC318" s="2"/>
    </row>
    <row r="319" spans="1:57" ht="12.75" customHeight="1" x14ac:dyDescent="0.2">
      <c r="A319" s="4" t="s">
        <v>2785</v>
      </c>
      <c r="B319" s="4" t="s">
        <v>2687</v>
      </c>
      <c r="C319" s="4" t="s">
        <v>2738</v>
      </c>
      <c r="D319" s="4" t="s">
        <v>2741</v>
      </c>
      <c r="E319" s="4" t="s">
        <v>1808</v>
      </c>
      <c r="F319" s="4" t="s">
        <v>1221</v>
      </c>
      <c r="G319" s="41" t="s">
        <v>2065</v>
      </c>
      <c r="H319" s="59" t="s">
        <v>2112</v>
      </c>
      <c r="I319" s="59">
        <v>500000010236</v>
      </c>
      <c r="J319" s="5">
        <v>2020</v>
      </c>
      <c r="K319" s="5">
        <v>8</v>
      </c>
      <c r="L319" s="9">
        <f t="shared" si="7"/>
        <v>2</v>
      </c>
      <c r="M319" s="6" t="s">
        <v>90</v>
      </c>
      <c r="N319" s="9" t="s">
        <v>94</v>
      </c>
      <c r="O319" s="6" t="s">
        <v>201</v>
      </c>
      <c r="P319" s="9" t="s">
        <v>42</v>
      </c>
      <c r="Q319" s="5" t="s">
        <v>37</v>
      </c>
      <c r="R319" s="9" t="s">
        <v>41</v>
      </c>
      <c r="S319" s="11">
        <v>2023</v>
      </c>
      <c r="T319" s="6" t="s">
        <v>126</v>
      </c>
      <c r="U319" s="4" t="s">
        <v>3228</v>
      </c>
      <c r="V319" s="4" t="s">
        <v>4062</v>
      </c>
      <c r="W319" s="75">
        <v>214200</v>
      </c>
      <c r="X319" s="9">
        <v>2</v>
      </c>
      <c r="Y319" s="11"/>
      <c r="Z319" s="11"/>
      <c r="AA319" s="11"/>
      <c r="AB319" s="11"/>
      <c r="AC319" s="11" t="s">
        <v>33</v>
      </c>
      <c r="AD319" s="11"/>
      <c r="AE319" s="11"/>
      <c r="AF319" s="11"/>
      <c r="AG319" s="11"/>
      <c r="AH319" s="11"/>
      <c r="AI319" s="11" t="s">
        <v>33</v>
      </c>
      <c r="AJ319" s="11"/>
      <c r="AK319" s="143"/>
      <c r="AL319" s="143"/>
      <c r="AM319" s="143"/>
      <c r="AN319" s="143"/>
      <c r="AO319" s="153" t="s">
        <v>165</v>
      </c>
      <c r="AP319" s="143"/>
      <c r="AQ319" s="143"/>
      <c r="AR319" s="143"/>
      <c r="AS319" s="143"/>
      <c r="AT319" s="143"/>
      <c r="AU319" s="153" t="s">
        <v>165</v>
      </c>
      <c r="AV319" s="143"/>
      <c r="BC319" s="2"/>
    </row>
    <row r="320" spans="1:57" x14ac:dyDescent="0.2">
      <c r="A320" s="4" t="s">
        <v>3980</v>
      </c>
      <c r="B320" s="4" t="s">
        <v>2687</v>
      </c>
      <c r="C320" s="4" t="s">
        <v>2738</v>
      </c>
      <c r="D320" s="4" t="s">
        <v>2741</v>
      </c>
      <c r="E320" s="4" t="s">
        <v>1808</v>
      </c>
      <c r="F320" s="4" t="s">
        <v>1221</v>
      </c>
      <c r="G320" s="41" t="s">
        <v>2065</v>
      </c>
      <c r="H320" s="59" t="s">
        <v>2113</v>
      </c>
      <c r="I320" s="59">
        <v>500000010238</v>
      </c>
      <c r="J320" s="5">
        <v>2020</v>
      </c>
      <c r="K320" s="5">
        <v>8</v>
      </c>
      <c r="L320" s="9">
        <f t="shared" si="7"/>
        <v>2</v>
      </c>
      <c r="M320" s="6" t="s">
        <v>90</v>
      </c>
      <c r="N320" s="9" t="s">
        <v>94</v>
      </c>
      <c r="O320" s="6" t="s">
        <v>201</v>
      </c>
      <c r="P320" s="9" t="s">
        <v>42</v>
      </c>
      <c r="Q320" s="5" t="s">
        <v>37</v>
      </c>
      <c r="R320" s="9" t="s">
        <v>41</v>
      </c>
      <c r="S320" s="11">
        <v>2023</v>
      </c>
      <c r="T320" s="6" t="s">
        <v>126</v>
      </c>
      <c r="U320" s="4" t="s">
        <v>3228</v>
      </c>
      <c r="V320" s="4" t="s">
        <v>4062</v>
      </c>
      <c r="W320" s="75">
        <v>214200</v>
      </c>
      <c r="X320" s="9">
        <v>2</v>
      </c>
      <c r="Y320" s="11"/>
      <c r="Z320" s="11"/>
      <c r="AA320" s="11"/>
      <c r="AB320" s="11"/>
      <c r="AC320" s="11" t="s">
        <v>33</v>
      </c>
      <c r="AD320" s="11"/>
      <c r="AE320" s="11"/>
      <c r="AF320" s="11"/>
      <c r="AG320" s="11"/>
      <c r="AH320" s="11"/>
      <c r="AI320" s="11" t="s">
        <v>33</v>
      </c>
      <c r="AJ320" s="11"/>
      <c r="AK320" s="143"/>
      <c r="AL320" s="143"/>
      <c r="AM320" s="143"/>
      <c r="AN320" s="143"/>
      <c r="AO320" s="153" t="s">
        <v>165</v>
      </c>
      <c r="AP320" s="143"/>
      <c r="AQ320" s="143"/>
      <c r="AR320" s="143"/>
      <c r="AS320" s="143"/>
      <c r="AT320" s="143"/>
      <c r="AU320" s="153" t="s">
        <v>165</v>
      </c>
      <c r="AV320" s="143"/>
      <c r="BC320" s="2"/>
    </row>
    <row r="321" spans="1:55" x14ac:dyDescent="0.2">
      <c r="A321" s="4" t="s">
        <v>2717</v>
      </c>
      <c r="B321" s="4" t="s">
        <v>2690</v>
      </c>
      <c r="C321" s="4" t="s">
        <v>2738</v>
      </c>
      <c r="D321" s="4" t="s">
        <v>2741</v>
      </c>
      <c r="E321" s="4" t="s">
        <v>1808</v>
      </c>
      <c r="F321" s="4" t="s">
        <v>1221</v>
      </c>
      <c r="G321" s="41" t="s">
        <v>2065</v>
      </c>
      <c r="H321" s="59" t="s">
        <v>2114</v>
      </c>
      <c r="I321" s="59">
        <v>500000010235</v>
      </c>
      <c r="J321" s="5">
        <v>2020</v>
      </c>
      <c r="K321" s="5">
        <v>8</v>
      </c>
      <c r="L321" s="9">
        <f t="shared" si="7"/>
        <v>2</v>
      </c>
      <c r="M321" s="6" t="s">
        <v>90</v>
      </c>
      <c r="N321" s="9" t="s">
        <v>94</v>
      </c>
      <c r="O321" s="6" t="s">
        <v>201</v>
      </c>
      <c r="P321" s="9" t="s">
        <v>42</v>
      </c>
      <c r="Q321" s="5" t="s">
        <v>37</v>
      </c>
      <c r="R321" s="9" t="s">
        <v>41</v>
      </c>
      <c r="S321" s="11">
        <v>2023</v>
      </c>
      <c r="T321" s="6" t="s">
        <v>126</v>
      </c>
      <c r="U321" s="4" t="s">
        <v>3228</v>
      </c>
      <c r="V321" s="4" t="s">
        <v>4062</v>
      </c>
      <c r="W321" s="75">
        <v>214200</v>
      </c>
      <c r="X321" s="9">
        <v>2</v>
      </c>
      <c r="Y321" s="11"/>
      <c r="Z321" s="11"/>
      <c r="AA321" s="11"/>
      <c r="AB321" s="11"/>
      <c r="AC321" s="11" t="s">
        <v>33</v>
      </c>
      <c r="AD321" s="11"/>
      <c r="AE321" s="11"/>
      <c r="AF321" s="11"/>
      <c r="AG321" s="11"/>
      <c r="AH321" s="11"/>
      <c r="AI321" s="11" t="s">
        <v>33</v>
      </c>
      <c r="AJ321" s="11"/>
      <c r="AK321" s="143"/>
      <c r="AL321" s="143"/>
      <c r="AM321" s="143"/>
      <c r="AN321" s="143"/>
      <c r="AO321" s="153" t="s">
        <v>165</v>
      </c>
      <c r="AP321" s="143"/>
      <c r="AQ321" s="143"/>
      <c r="AR321" s="143"/>
      <c r="AS321" s="143"/>
      <c r="AT321" s="143"/>
      <c r="AU321" s="153" t="s">
        <v>165</v>
      </c>
      <c r="AV321" s="143"/>
      <c r="BC321" s="2"/>
    </row>
    <row r="322" spans="1:55" x14ac:dyDescent="0.2">
      <c r="A322" s="4" t="s">
        <v>3980</v>
      </c>
      <c r="B322" s="4" t="s">
        <v>2687</v>
      </c>
      <c r="C322" s="4" t="s">
        <v>2738</v>
      </c>
      <c r="D322" s="4" t="s">
        <v>2741</v>
      </c>
      <c r="E322" s="4" t="s">
        <v>1808</v>
      </c>
      <c r="F322" s="4" t="s">
        <v>1221</v>
      </c>
      <c r="G322" s="41" t="s">
        <v>2065</v>
      </c>
      <c r="H322" s="59" t="s">
        <v>2115</v>
      </c>
      <c r="I322" s="59">
        <v>500000010229</v>
      </c>
      <c r="J322" s="5">
        <v>2020</v>
      </c>
      <c r="K322" s="5">
        <v>8</v>
      </c>
      <c r="L322" s="9">
        <f t="shared" si="7"/>
        <v>2</v>
      </c>
      <c r="M322" s="6" t="s">
        <v>90</v>
      </c>
      <c r="N322" s="9" t="s">
        <v>94</v>
      </c>
      <c r="O322" s="6" t="s">
        <v>201</v>
      </c>
      <c r="P322" s="9" t="s">
        <v>42</v>
      </c>
      <c r="Q322" s="5" t="s">
        <v>37</v>
      </c>
      <c r="R322" s="9" t="s">
        <v>41</v>
      </c>
      <c r="S322" s="11">
        <v>2023</v>
      </c>
      <c r="T322" s="6" t="s">
        <v>126</v>
      </c>
      <c r="U322" s="4" t="s">
        <v>3228</v>
      </c>
      <c r="V322" s="4" t="s">
        <v>4062</v>
      </c>
      <c r="W322" s="75">
        <v>214200</v>
      </c>
      <c r="X322" s="9">
        <v>2</v>
      </c>
      <c r="Y322" s="11"/>
      <c r="Z322" s="11"/>
      <c r="AA322" s="11"/>
      <c r="AB322" s="11"/>
      <c r="AC322" s="11" t="s">
        <v>33</v>
      </c>
      <c r="AD322" s="11"/>
      <c r="AE322" s="11"/>
      <c r="AF322" s="11"/>
      <c r="AG322" s="11"/>
      <c r="AH322" s="11"/>
      <c r="AI322" s="11" t="s">
        <v>33</v>
      </c>
      <c r="AJ322" s="11"/>
      <c r="AK322" s="143"/>
      <c r="AL322" s="143"/>
      <c r="AM322" s="143"/>
      <c r="AN322" s="143"/>
      <c r="AO322" s="153" t="s">
        <v>165</v>
      </c>
      <c r="AP322" s="143"/>
      <c r="AQ322" s="143"/>
      <c r="AR322" s="143"/>
      <c r="AS322" s="143"/>
      <c r="AT322" s="143"/>
      <c r="AU322" s="153" t="s">
        <v>165</v>
      </c>
      <c r="AV322" s="143"/>
      <c r="BC322" s="2"/>
    </row>
    <row r="323" spans="1:55" x14ac:dyDescent="0.2">
      <c r="A323" s="4" t="s">
        <v>4028</v>
      </c>
      <c r="B323" s="4" t="s">
        <v>2690</v>
      </c>
      <c r="C323" s="4" t="s">
        <v>2738</v>
      </c>
      <c r="D323" s="4" t="s">
        <v>2741</v>
      </c>
      <c r="E323" s="4" t="s">
        <v>1808</v>
      </c>
      <c r="F323" s="4" t="s">
        <v>1221</v>
      </c>
      <c r="G323" s="41" t="s">
        <v>2065</v>
      </c>
      <c r="H323" s="59" t="s">
        <v>2116</v>
      </c>
      <c r="I323" s="59">
        <v>500000010232</v>
      </c>
      <c r="J323" s="5">
        <v>2020</v>
      </c>
      <c r="K323" s="5">
        <v>8</v>
      </c>
      <c r="L323" s="9">
        <f t="shared" si="7"/>
        <v>2</v>
      </c>
      <c r="M323" s="6" t="s">
        <v>90</v>
      </c>
      <c r="N323" s="9" t="s">
        <v>94</v>
      </c>
      <c r="O323" s="6" t="s">
        <v>201</v>
      </c>
      <c r="P323" s="9" t="s">
        <v>42</v>
      </c>
      <c r="Q323" s="5" t="s">
        <v>37</v>
      </c>
      <c r="R323" s="9" t="s">
        <v>41</v>
      </c>
      <c r="S323" s="11">
        <v>2023</v>
      </c>
      <c r="T323" s="6" t="s">
        <v>126</v>
      </c>
      <c r="U323" s="4" t="s">
        <v>3228</v>
      </c>
      <c r="V323" s="4" t="s">
        <v>4062</v>
      </c>
      <c r="W323" s="75">
        <v>214200</v>
      </c>
      <c r="X323" s="9">
        <v>2</v>
      </c>
      <c r="Y323" s="11"/>
      <c r="Z323" s="11"/>
      <c r="AA323" s="11"/>
      <c r="AB323" s="11"/>
      <c r="AC323" s="11" t="s">
        <v>33</v>
      </c>
      <c r="AD323" s="11"/>
      <c r="AE323" s="11"/>
      <c r="AF323" s="11"/>
      <c r="AG323" s="11"/>
      <c r="AH323" s="11"/>
      <c r="AI323" s="11" t="s">
        <v>33</v>
      </c>
      <c r="AJ323" s="11"/>
      <c r="AK323" s="143"/>
      <c r="AL323" s="143"/>
      <c r="AM323" s="143"/>
      <c r="AN323" s="143"/>
      <c r="AO323" s="153" t="s">
        <v>165</v>
      </c>
      <c r="AP323" s="143"/>
      <c r="AQ323" s="143"/>
      <c r="AR323" s="143"/>
      <c r="AS323" s="143"/>
      <c r="AT323" s="143"/>
      <c r="AU323" s="153" t="s">
        <v>165</v>
      </c>
      <c r="AV323" s="143"/>
      <c r="BC323" s="2"/>
    </row>
    <row r="324" spans="1:55" x14ac:dyDescent="0.2">
      <c r="A324" s="4" t="s">
        <v>3980</v>
      </c>
      <c r="B324" s="4" t="s">
        <v>2687</v>
      </c>
      <c r="C324" s="4" t="s">
        <v>2738</v>
      </c>
      <c r="D324" s="4" t="s">
        <v>2741</v>
      </c>
      <c r="E324" s="4" t="s">
        <v>1808</v>
      </c>
      <c r="F324" s="4" t="s">
        <v>1221</v>
      </c>
      <c r="G324" s="41" t="s">
        <v>2065</v>
      </c>
      <c r="H324" s="59" t="s">
        <v>2117</v>
      </c>
      <c r="I324" s="59">
        <v>500000010240</v>
      </c>
      <c r="J324" s="5">
        <v>2020</v>
      </c>
      <c r="K324" s="5">
        <v>8</v>
      </c>
      <c r="L324" s="9">
        <f t="shared" si="7"/>
        <v>2</v>
      </c>
      <c r="M324" s="6" t="s">
        <v>90</v>
      </c>
      <c r="N324" s="9" t="s">
        <v>94</v>
      </c>
      <c r="O324" s="6" t="s">
        <v>201</v>
      </c>
      <c r="P324" s="9" t="s">
        <v>42</v>
      </c>
      <c r="Q324" s="5" t="s">
        <v>37</v>
      </c>
      <c r="R324" s="9" t="s">
        <v>41</v>
      </c>
      <c r="S324" s="11">
        <v>2023</v>
      </c>
      <c r="T324" s="6" t="s">
        <v>126</v>
      </c>
      <c r="U324" s="4" t="s">
        <v>3228</v>
      </c>
      <c r="V324" s="4" t="s">
        <v>4062</v>
      </c>
      <c r="W324" s="75">
        <v>214200</v>
      </c>
      <c r="X324" s="9">
        <v>2</v>
      </c>
      <c r="Y324" s="11"/>
      <c r="Z324" s="11"/>
      <c r="AA324" s="11"/>
      <c r="AB324" s="11"/>
      <c r="AC324" s="11" t="s">
        <v>33</v>
      </c>
      <c r="AD324" s="11"/>
      <c r="AE324" s="11"/>
      <c r="AF324" s="11"/>
      <c r="AG324" s="11"/>
      <c r="AH324" s="11"/>
      <c r="AI324" s="11" t="s">
        <v>33</v>
      </c>
      <c r="AJ324" s="11"/>
      <c r="AK324" s="143"/>
      <c r="AL324" s="143"/>
      <c r="AM324" s="143"/>
      <c r="AN324" s="143"/>
      <c r="AO324" s="153" t="s">
        <v>165</v>
      </c>
      <c r="AP324" s="143"/>
      <c r="AQ324" s="143"/>
      <c r="AR324" s="143"/>
      <c r="AS324" s="143"/>
      <c r="AT324" s="143"/>
      <c r="AU324" s="153" t="s">
        <v>165</v>
      </c>
      <c r="AV324" s="143"/>
      <c r="BC324" s="2"/>
    </row>
    <row r="325" spans="1:55" x14ac:dyDescent="0.2">
      <c r="A325" s="4" t="s">
        <v>2723</v>
      </c>
      <c r="B325" s="4" t="s">
        <v>3328</v>
      </c>
      <c r="C325" s="4" t="s">
        <v>2738</v>
      </c>
      <c r="D325" s="4" t="s">
        <v>2741</v>
      </c>
      <c r="E325" s="4" t="s">
        <v>1808</v>
      </c>
      <c r="F325" s="4" t="s">
        <v>1221</v>
      </c>
      <c r="G325" s="41" t="s">
        <v>2065</v>
      </c>
      <c r="H325" s="59" t="s">
        <v>2118</v>
      </c>
      <c r="I325" s="59">
        <v>500000010239</v>
      </c>
      <c r="J325" s="5">
        <v>2020</v>
      </c>
      <c r="K325" s="5">
        <v>8</v>
      </c>
      <c r="L325" s="9">
        <f t="shared" si="7"/>
        <v>2</v>
      </c>
      <c r="M325" s="6" t="s">
        <v>90</v>
      </c>
      <c r="N325" s="9" t="s">
        <v>94</v>
      </c>
      <c r="O325" s="6" t="s">
        <v>201</v>
      </c>
      <c r="P325" s="9" t="s">
        <v>42</v>
      </c>
      <c r="Q325" s="5" t="s">
        <v>37</v>
      </c>
      <c r="R325" s="9" t="s">
        <v>41</v>
      </c>
      <c r="S325" s="11">
        <v>2023</v>
      </c>
      <c r="T325" s="6" t="s">
        <v>126</v>
      </c>
      <c r="U325" s="4" t="s">
        <v>3228</v>
      </c>
      <c r="V325" s="4" t="s">
        <v>4062</v>
      </c>
      <c r="W325" s="75">
        <v>214200</v>
      </c>
      <c r="X325" s="9">
        <v>2</v>
      </c>
      <c r="Y325" s="11"/>
      <c r="Z325" s="11"/>
      <c r="AA325" s="11"/>
      <c r="AB325" s="11"/>
      <c r="AC325" s="11" t="s">
        <v>33</v>
      </c>
      <c r="AD325" s="11"/>
      <c r="AE325" s="11"/>
      <c r="AF325" s="11"/>
      <c r="AG325" s="11"/>
      <c r="AH325" s="11"/>
      <c r="AI325" s="11" t="s">
        <v>33</v>
      </c>
      <c r="AJ325" s="11"/>
      <c r="AK325" s="143"/>
      <c r="AL325" s="143"/>
      <c r="AM325" s="143"/>
      <c r="AN325" s="143"/>
      <c r="AO325" s="153" t="s">
        <v>165</v>
      </c>
      <c r="AP325" s="143"/>
      <c r="AQ325" s="143"/>
      <c r="AR325" s="143"/>
      <c r="AS325" s="143"/>
      <c r="AT325" s="143"/>
      <c r="AU325" s="153" t="s">
        <v>165</v>
      </c>
      <c r="AV325" s="143"/>
      <c r="BC325" s="2"/>
    </row>
    <row r="326" spans="1:55" x14ac:dyDescent="0.2">
      <c r="A326" s="4" t="s">
        <v>2714</v>
      </c>
      <c r="B326" s="4" t="s">
        <v>2687</v>
      </c>
      <c r="C326" s="4" t="s">
        <v>2738</v>
      </c>
      <c r="D326" s="4" t="s">
        <v>2741</v>
      </c>
      <c r="E326" s="4" t="s">
        <v>1808</v>
      </c>
      <c r="F326" s="4" t="s">
        <v>1221</v>
      </c>
      <c r="G326" s="41" t="s">
        <v>2065</v>
      </c>
      <c r="H326" s="59" t="s">
        <v>2119</v>
      </c>
      <c r="I326" s="59">
        <v>500000010234</v>
      </c>
      <c r="J326" s="5">
        <v>2020</v>
      </c>
      <c r="K326" s="5">
        <v>8</v>
      </c>
      <c r="L326" s="9">
        <f t="shared" si="7"/>
        <v>2</v>
      </c>
      <c r="M326" s="6" t="s">
        <v>90</v>
      </c>
      <c r="N326" s="9" t="s">
        <v>94</v>
      </c>
      <c r="O326" s="6" t="s">
        <v>201</v>
      </c>
      <c r="P326" s="9" t="s">
        <v>42</v>
      </c>
      <c r="Q326" s="5" t="s">
        <v>37</v>
      </c>
      <c r="R326" s="9" t="s">
        <v>41</v>
      </c>
      <c r="S326" s="11">
        <v>2023</v>
      </c>
      <c r="T326" s="6" t="s">
        <v>126</v>
      </c>
      <c r="U326" s="4" t="s">
        <v>3228</v>
      </c>
      <c r="V326" s="4" t="s">
        <v>4062</v>
      </c>
      <c r="W326" s="75">
        <v>214200</v>
      </c>
      <c r="X326" s="9">
        <v>2</v>
      </c>
      <c r="Y326" s="11"/>
      <c r="Z326" s="11"/>
      <c r="AA326" s="11"/>
      <c r="AB326" s="11"/>
      <c r="AC326" s="11" t="s">
        <v>33</v>
      </c>
      <c r="AD326" s="11"/>
      <c r="AE326" s="11"/>
      <c r="AF326" s="11"/>
      <c r="AG326" s="11"/>
      <c r="AH326" s="11"/>
      <c r="AI326" s="11" t="s">
        <v>33</v>
      </c>
      <c r="AJ326" s="11"/>
      <c r="AK326" s="143"/>
      <c r="AL326" s="143"/>
      <c r="AM326" s="143"/>
      <c r="AN326" s="143"/>
      <c r="AO326" s="153" t="s">
        <v>165</v>
      </c>
      <c r="AP326" s="143"/>
      <c r="AQ326" s="143"/>
      <c r="AR326" s="143"/>
      <c r="AS326" s="143"/>
      <c r="AT326" s="143"/>
      <c r="AU326" s="153" t="s">
        <v>165</v>
      </c>
      <c r="AV326" s="143"/>
      <c r="BC326" s="2"/>
    </row>
    <row r="327" spans="1:55" x14ac:dyDescent="0.2">
      <c r="A327" s="4" t="s">
        <v>2692</v>
      </c>
      <c r="B327" s="4" t="s">
        <v>2688</v>
      </c>
      <c r="C327" s="4" t="s">
        <v>2738</v>
      </c>
      <c r="D327" s="4" t="s">
        <v>2741</v>
      </c>
      <c r="E327" s="4" t="s">
        <v>1808</v>
      </c>
      <c r="F327" s="4" t="s">
        <v>1221</v>
      </c>
      <c r="G327" s="41" t="s">
        <v>2065</v>
      </c>
      <c r="H327" s="59" t="s">
        <v>2120</v>
      </c>
      <c r="I327" s="59">
        <v>500000010231</v>
      </c>
      <c r="J327" s="5">
        <v>2020</v>
      </c>
      <c r="K327" s="5">
        <v>8</v>
      </c>
      <c r="L327" s="9">
        <f t="shared" si="7"/>
        <v>2</v>
      </c>
      <c r="M327" s="6" t="s">
        <v>90</v>
      </c>
      <c r="N327" s="9" t="s">
        <v>94</v>
      </c>
      <c r="O327" s="6" t="s">
        <v>201</v>
      </c>
      <c r="P327" s="9" t="s">
        <v>42</v>
      </c>
      <c r="Q327" s="5" t="s">
        <v>37</v>
      </c>
      <c r="R327" s="9" t="s">
        <v>41</v>
      </c>
      <c r="S327" s="11">
        <v>2023</v>
      </c>
      <c r="T327" s="6" t="s">
        <v>126</v>
      </c>
      <c r="U327" s="4" t="s">
        <v>3228</v>
      </c>
      <c r="V327" s="4" t="s">
        <v>4062</v>
      </c>
      <c r="W327" s="75">
        <v>214200</v>
      </c>
      <c r="X327" s="9">
        <v>2</v>
      </c>
      <c r="Y327" s="11"/>
      <c r="Z327" s="11"/>
      <c r="AA327" s="11"/>
      <c r="AB327" s="11"/>
      <c r="AC327" s="11" t="s">
        <v>33</v>
      </c>
      <c r="AD327" s="11"/>
      <c r="AE327" s="11"/>
      <c r="AF327" s="11"/>
      <c r="AG327" s="11"/>
      <c r="AH327" s="11"/>
      <c r="AI327" s="11" t="s">
        <v>33</v>
      </c>
      <c r="AJ327" s="11"/>
      <c r="AK327" s="143"/>
      <c r="AL327" s="143"/>
      <c r="AM327" s="143"/>
      <c r="AN327" s="143"/>
      <c r="AO327" s="153" t="s">
        <v>165</v>
      </c>
      <c r="AP327" s="143"/>
      <c r="AQ327" s="143"/>
      <c r="AR327" s="143"/>
      <c r="AS327" s="143"/>
      <c r="AT327" s="143"/>
      <c r="AU327" s="153" t="s">
        <v>165</v>
      </c>
      <c r="AV327" s="143"/>
      <c r="BC327" s="2"/>
    </row>
    <row r="328" spans="1:55" x14ac:dyDescent="0.2">
      <c r="A328" s="4" t="s">
        <v>2702</v>
      </c>
      <c r="B328" s="4" t="s">
        <v>2689</v>
      </c>
      <c r="C328" s="4" t="s">
        <v>2738</v>
      </c>
      <c r="D328" s="4" t="s">
        <v>2741</v>
      </c>
      <c r="E328" s="4" t="s">
        <v>1808</v>
      </c>
      <c r="F328" s="4" t="s">
        <v>1221</v>
      </c>
      <c r="G328" s="41" t="s">
        <v>2065</v>
      </c>
      <c r="H328" s="59" t="s">
        <v>2121</v>
      </c>
      <c r="I328" s="59">
        <v>500000010230</v>
      </c>
      <c r="J328" s="5">
        <v>2020</v>
      </c>
      <c r="K328" s="5">
        <v>8</v>
      </c>
      <c r="L328" s="9">
        <f t="shared" si="7"/>
        <v>2</v>
      </c>
      <c r="M328" s="6" t="s">
        <v>90</v>
      </c>
      <c r="N328" s="9" t="s">
        <v>94</v>
      </c>
      <c r="O328" s="6" t="s">
        <v>201</v>
      </c>
      <c r="P328" s="9" t="s">
        <v>42</v>
      </c>
      <c r="Q328" s="5" t="s">
        <v>37</v>
      </c>
      <c r="R328" s="9" t="s">
        <v>41</v>
      </c>
      <c r="S328" s="11">
        <v>2023</v>
      </c>
      <c r="T328" s="6" t="s">
        <v>126</v>
      </c>
      <c r="U328" s="4" t="s">
        <v>3228</v>
      </c>
      <c r="V328" s="4" t="s">
        <v>4062</v>
      </c>
      <c r="W328" s="75">
        <v>214200</v>
      </c>
      <c r="X328" s="9">
        <v>2</v>
      </c>
      <c r="Y328" s="11"/>
      <c r="Z328" s="11"/>
      <c r="AA328" s="11"/>
      <c r="AB328" s="11"/>
      <c r="AC328" s="11" t="s">
        <v>33</v>
      </c>
      <c r="AD328" s="11"/>
      <c r="AE328" s="11"/>
      <c r="AF328" s="11"/>
      <c r="AG328" s="11"/>
      <c r="AH328" s="11"/>
      <c r="AI328" s="11" t="s">
        <v>33</v>
      </c>
      <c r="AJ328" s="11"/>
      <c r="AK328" s="143"/>
      <c r="AL328" s="143"/>
      <c r="AM328" s="143"/>
      <c r="AN328" s="143"/>
      <c r="AO328" s="153" t="s">
        <v>165</v>
      </c>
      <c r="AP328" s="143"/>
      <c r="AQ328" s="143"/>
      <c r="AR328" s="143"/>
      <c r="AS328" s="143"/>
      <c r="AT328" s="143"/>
      <c r="AU328" s="153" t="s">
        <v>165</v>
      </c>
      <c r="AV328" s="143"/>
      <c r="BC328" s="2"/>
    </row>
    <row r="329" spans="1:55" x14ac:dyDescent="0.2">
      <c r="A329" s="4" t="s">
        <v>2717</v>
      </c>
      <c r="B329" s="4" t="s">
        <v>2690</v>
      </c>
      <c r="C329" s="4" t="s">
        <v>2738</v>
      </c>
      <c r="D329" s="4" t="s">
        <v>2741</v>
      </c>
      <c r="E329" s="4" t="s">
        <v>1808</v>
      </c>
      <c r="F329" s="4" t="s">
        <v>1221</v>
      </c>
      <c r="G329" s="41" t="s">
        <v>2065</v>
      </c>
      <c r="H329" s="59" t="s">
        <v>2122</v>
      </c>
      <c r="I329" s="59">
        <v>500000010227</v>
      </c>
      <c r="J329" s="5">
        <v>2020</v>
      </c>
      <c r="K329" s="5">
        <v>8</v>
      </c>
      <c r="L329" s="9">
        <f t="shared" si="7"/>
        <v>2</v>
      </c>
      <c r="M329" s="6" t="s">
        <v>90</v>
      </c>
      <c r="N329" s="9" t="s">
        <v>94</v>
      </c>
      <c r="O329" s="6" t="s">
        <v>201</v>
      </c>
      <c r="P329" s="9" t="s">
        <v>42</v>
      </c>
      <c r="Q329" s="5" t="s">
        <v>37</v>
      </c>
      <c r="R329" s="9" t="s">
        <v>41</v>
      </c>
      <c r="S329" s="11">
        <v>2023</v>
      </c>
      <c r="T329" s="6" t="s">
        <v>126</v>
      </c>
      <c r="U329" s="4" t="s">
        <v>3228</v>
      </c>
      <c r="V329" s="4" t="s">
        <v>4062</v>
      </c>
      <c r="W329" s="75">
        <v>214200</v>
      </c>
      <c r="X329" s="9">
        <v>2</v>
      </c>
      <c r="Y329" s="11"/>
      <c r="Z329" s="11"/>
      <c r="AA329" s="11"/>
      <c r="AB329" s="11"/>
      <c r="AC329" s="11" t="s">
        <v>33</v>
      </c>
      <c r="AD329" s="11"/>
      <c r="AE329" s="11"/>
      <c r="AF329" s="11"/>
      <c r="AG329" s="11"/>
      <c r="AH329" s="11"/>
      <c r="AI329" s="11" t="s">
        <v>33</v>
      </c>
      <c r="AJ329" s="11"/>
      <c r="AK329" s="143"/>
      <c r="AL329" s="143"/>
      <c r="AM329" s="143"/>
      <c r="AN329" s="143"/>
      <c r="AO329" s="153" t="s">
        <v>165</v>
      </c>
      <c r="AP329" s="143"/>
      <c r="AQ329" s="143"/>
      <c r="AR329" s="143"/>
      <c r="AS329" s="143"/>
      <c r="AT329" s="143"/>
      <c r="AU329" s="153" t="s">
        <v>165</v>
      </c>
      <c r="AV329" s="143"/>
      <c r="BC329" s="2"/>
    </row>
    <row r="330" spans="1:55" x14ac:dyDescent="0.2">
      <c r="A330" s="4" t="s">
        <v>2717</v>
      </c>
      <c r="B330" s="4" t="s">
        <v>2690</v>
      </c>
      <c r="C330" s="4" t="s">
        <v>2738</v>
      </c>
      <c r="D330" s="4" t="s">
        <v>2741</v>
      </c>
      <c r="E330" s="4" t="s">
        <v>1808</v>
      </c>
      <c r="F330" s="4" t="s">
        <v>1221</v>
      </c>
      <c r="G330" s="41" t="s">
        <v>2065</v>
      </c>
      <c r="H330" s="59" t="s">
        <v>2123</v>
      </c>
      <c r="I330" s="59">
        <v>500000010226</v>
      </c>
      <c r="J330" s="5">
        <v>2020</v>
      </c>
      <c r="K330" s="5">
        <v>8</v>
      </c>
      <c r="L330" s="9">
        <f t="shared" si="7"/>
        <v>2</v>
      </c>
      <c r="M330" s="6" t="s">
        <v>90</v>
      </c>
      <c r="N330" s="9" t="s">
        <v>94</v>
      </c>
      <c r="O330" s="6" t="s">
        <v>201</v>
      </c>
      <c r="P330" s="9" t="s">
        <v>42</v>
      </c>
      <c r="Q330" s="5" t="s">
        <v>37</v>
      </c>
      <c r="R330" s="9" t="s">
        <v>41</v>
      </c>
      <c r="S330" s="11">
        <v>2023</v>
      </c>
      <c r="T330" s="6" t="s">
        <v>126</v>
      </c>
      <c r="U330" s="4" t="s">
        <v>3228</v>
      </c>
      <c r="V330" s="4" t="s">
        <v>4062</v>
      </c>
      <c r="W330" s="75">
        <v>214200</v>
      </c>
      <c r="X330" s="9">
        <v>2</v>
      </c>
      <c r="Y330" s="11"/>
      <c r="Z330" s="11"/>
      <c r="AA330" s="11"/>
      <c r="AB330" s="11"/>
      <c r="AC330" s="11" t="s">
        <v>33</v>
      </c>
      <c r="AD330" s="11"/>
      <c r="AE330" s="11"/>
      <c r="AF330" s="11"/>
      <c r="AG330" s="11"/>
      <c r="AH330" s="11"/>
      <c r="AI330" s="11" t="s">
        <v>33</v>
      </c>
      <c r="AJ330" s="11"/>
      <c r="AK330" s="143"/>
      <c r="AL330" s="143"/>
      <c r="AM330" s="143"/>
      <c r="AN330" s="143"/>
      <c r="AO330" s="153" t="s">
        <v>165</v>
      </c>
      <c r="AP330" s="143"/>
      <c r="AQ330" s="143"/>
      <c r="AR330" s="143"/>
      <c r="AS330" s="143"/>
      <c r="AT330" s="143"/>
      <c r="AU330" s="153" t="s">
        <v>165</v>
      </c>
      <c r="AV330" s="143"/>
      <c r="BC330" s="2"/>
    </row>
    <row r="331" spans="1:55" x14ac:dyDescent="0.2">
      <c r="A331" s="4" t="s">
        <v>2717</v>
      </c>
      <c r="B331" s="4" t="s">
        <v>2690</v>
      </c>
      <c r="C331" s="4" t="s">
        <v>2738</v>
      </c>
      <c r="D331" s="4" t="s">
        <v>2741</v>
      </c>
      <c r="E331" s="4" t="s">
        <v>1808</v>
      </c>
      <c r="F331" s="4" t="s">
        <v>1221</v>
      </c>
      <c r="G331" s="41" t="s">
        <v>2065</v>
      </c>
      <c r="H331" s="59" t="s">
        <v>2147</v>
      </c>
      <c r="I331" s="59">
        <v>500000010556</v>
      </c>
      <c r="J331" s="5">
        <v>2020</v>
      </c>
      <c r="K331" s="5">
        <v>8</v>
      </c>
      <c r="L331" s="9">
        <f t="shared" si="7"/>
        <v>2</v>
      </c>
      <c r="M331" s="6" t="s">
        <v>90</v>
      </c>
      <c r="N331" s="9" t="s">
        <v>94</v>
      </c>
      <c r="O331" s="6" t="s">
        <v>201</v>
      </c>
      <c r="P331" s="9" t="s">
        <v>42</v>
      </c>
      <c r="Q331" s="5" t="s">
        <v>37</v>
      </c>
      <c r="R331" s="9" t="s">
        <v>41</v>
      </c>
      <c r="S331" s="11">
        <v>2023</v>
      </c>
      <c r="T331" s="6" t="s">
        <v>126</v>
      </c>
      <c r="U331" s="4" t="s">
        <v>3228</v>
      </c>
      <c r="V331" s="4" t="s">
        <v>4062</v>
      </c>
      <c r="W331" s="75">
        <v>214200</v>
      </c>
      <c r="X331" s="9">
        <v>2</v>
      </c>
      <c r="Y331" s="11"/>
      <c r="Z331" s="11"/>
      <c r="AA331" s="11"/>
      <c r="AB331" s="11"/>
      <c r="AC331" s="11" t="s">
        <v>33</v>
      </c>
      <c r="AD331" s="11"/>
      <c r="AE331" s="11"/>
      <c r="AF331" s="11"/>
      <c r="AG331" s="11"/>
      <c r="AH331" s="11"/>
      <c r="AI331" s="11" t="s">
        <v>33</v>
      </c>
      <c r="AJ331" s="11"/>
      <c r="AK331" s="143"/>
      <c r="AL331" s="143"/>
      <c r="AM331" s="143"/>
      <c r="AN331" s="143"/>
      <c r="AO331" s="153" t="s">
        <v>165</v>
      </c>
      <c r="AP331" s="143"/>
      <c r="AQ331" s="143"/>
      <c r="AR331" s="143"/>
      <c r="AS331" s="143"/>
      <c r="AT331" s="143"/>
      <c r="AU331" s="153" t="s">
        <v>165</v>
      </c>
      <c r="AV331" s="143"/>
      <c r="BC331" s="2"/>
    </row>
    <row r="332" spans="1:55" x14ac:dyDescent="0.2">
      <c r="A332" s="4" t="s">
        <v>3980</v>
      </c>
      <c r="B332" s="4" t="s">
        <v>2687</v>
      </c>
      <c r="C332" s="4" t="s">
        <v>2738</v>
      </c>
      <c r="D332" s="4" t="s">
        <v>2741</v>
      </c>
      <c r="E332" s="4" t="s">
        <v>1808</v>
      </c>
      <c r="F332" s="4" t="s">
        <v>1221</v>
      </c>
      <c r="G332" s="41" t="s">
        <v>2065</v>
      </c>
      <c r="H332" s="59" t="s">
        <v>2148</v>
      </c>
      <c r="I332" s="59">
        <v>500000010559</v>
      </c>
      <c r="J332" s="5">
        <v>2020</v>
      </c>
      <c r="K332" s="5">
        <v>8</v>
      </c>
      <c r="L332" s="9">
        <f t="shared" si="7"/>
        <v>2</v>
      </c>
      <c r="M332" s="6" t="s">
        <v>90</v>
      </c>
      <c r="N332" s="9" t="s">
        <v>94</v>
      </c>
      <c r="O332" s="6" t="s">
        <v>201</v>
      </c>
      <c r="P332" s="9" t="s">
        <v>42</v>
      </c>
      <c r="Q332" s="5" t="s">
        <v>37</v>
      </c>
      <c r="R332" s="9" t="s">
        <v>41</v>
      </c>
      <c r="S332" s="11">
        <v>2023</v>
      </c>
      <c r="T332" s="6" t="s">
        <v>126</v>
      </c>
      <c r="U332" s="4" t="s">
        <v>3228</v>
      </c>
      <c r="V332" s="4" t="s">
        <v>4062</v>
      </c>
      <c r="W332" s="75">
        <v>214200</v>
      </c>
      <c r="X332" s="9">
        <v>2</v>
      </c>
      <c r="Y332" s="11"/>
      <c r="Z332" s="11"/>
      <c r="AA332" s="11"/>
      <c r="AB332" s="11"/>
      <c r="AC332" s="11" t="s">
        <v>33</v>
      </c>
      <c r="AD332" s="11"/>
      <c r="AE332" s="11"/>
      <c r="AF332" s="11"/>
      <c r="AG332" s="11"/>
      <c r="AH332" s="11"/>
      <c r="AI332" s="11" t="s">
        <v>33</v>
      </c>
      <c r="AJ332" s="11"/>
      <c r="AK332" s="143"/>
      <c r="AL332" s="143"/>
      <c r="AM332" s="143"/>
      <c r="AN332" s="143"/>
      <c r="AO332" s="153" t="s">
        <v>165</v>
      </c>
      <c r="AP332" s="143"/>
      <c r="AQ332" s="143"/>
      <c r="AR332" s="143"/>
      <c r="AS332" s="143"/>
      <c r="AT332" s="143"/>
      <c r="AU332" s="153" t="s">
        <v>165</v>
      </c>
      <c r="AV332" s="143"/>
      <c r="BC332" s="2"/>
    </row>
    <row r="333" spans="1:55" x14ac:dyDescent="0.2">
      <c r="A333" s="4" t="s">
        <v>3980</v>
      </c>
      <c r="B333" s="4" t="s">
        <v>2687</v>
      </c>
      <c r="C333" s="4" t="s">
        <v>2738</v>
      </c>
      <c r="D333" s="4" t="s">
        <v>2741</v>
      </c>
      <c r="E333" s="4" t="s">
        <v>1808</v>
      </c>
      <c r="F333" s="4" t="s">
        <v>1221</v>
      </c>
      <c r="G333" s="41" t="s">
        <v>2065</v>
      </c>
      <c r="H333" s="59" t="s">
        <v>2149</v>
      </c>
      <c r="I333" s="59">
        <v>500000010557</v>
      </c>
      <c r="J333" s="5">
        <v>2020</v>
      </c>
      <c r="K333" s="5">
        <v>8</v>
      </c>
      <c r="L333" s="9">
        <f t="shared" si="7"/>
        <v>2</v>
      </c>
      <c r="M333" s="6" t="s">
        <v>90</v>
      </c>
      <c r="N333" s="9" t="s">
        <v>94</v>
      </c>
      <c r="O333" s="6" t="s">
        <v>201</v>
      </c>
      <c r="P333" s="9" t="s">
        <v>42</v>
      </c>
      <c r="Q333" s="5" t="s">
        <v>37</v>
      </c>
      <c r="R333" s="9" t="s">
        <v>41</v>
      </c>
      <c r="S333" s="11">
        <v>2023</v>
      </c>
      <c r="T333" s="6" t="s">
        <v>126</v>
      </c>
      <c r="U333" s="4" t="s">
        <v>3228</v>
      </c>
      <c r="V333" s="4" t="s">
        <v>4062</v>
      </c>
      <c r="W333" s="75">
        <v>214200</v>
      </c>
      <c r="X333" s="9">
        <v>2</v>
      </c>
      <c r="Y333" s="11"/>
      <c r="Z333" s="11"/>
      <c r="AA333" s="11"/>
      <c r="AB333" s="11"/>
      <c r="AC333" s="11" t="s">
        <v>33</v>
      </c>
      <c r="AD333" s="11"/>
      <c r="AE333" s="11"/>
      <c r="AF333" s="11"/>
      <c r="AG333" s="11"/>
      <c r="AH333" s="11"/>
      <c r="AI333" s="11" t="s">
        <v>33</v>
      </c>
      <c r="AJ333" s="11"/>
      <c r="AK333" s="143"/>
      <c r="AL333" s="143"/>
      <c r="AM333" s="143"/>
      <c r="AN333" s="143"/>
      <c r="AO333" s="153" t="s">
        <v>165</v>
      </c>
      <c r="AP333" s="143"/>
      <c r="AQ333" s="143"/>
      <c r="AR333" s="143"/>
      <c r="AS333" s="143"/>
      <c r="AT333" s="143"/>
      <c r="AU333" s="153" t="s">
        <v>165</v>
      </c>
      <c r="AV333" s="143"/>
      <c r="BC333" s="2"/>
    </row>
    <row r="334" spans="1:55" x14ac:dyDescent="0.2">
      <c r="A334" s="4" t="s">
        <v>2717</v>
      </c>
      <c r="B334" s="4" t="s">
        <v>2690</v>
      </c>
      <c r="C334" s="4" t="s">
        <v>2738</v>
      </c>
      <c r="D334" s="4" t="s">
        <v>2741</v>
      </c>
      <c r="E334" s="4" t="s">
        <v>1808</v>
      </c>
      <c r="F334" s="4" t="s">
        <v>1221</v>
      </c>
      <c r="G334" s="41" t="s">
        <v>2065</v>
      </c>
      <c r="H334" s="59" t="s">
        <v>2150</v>
      </c>
      <c r="I334" s="59">
        <v>500000010560</v>
      </c>
      <c r="J334" s="5">
        <v>2020</v>
      </c>
      <c r="K334" s="5">
        <v>8</v>
      </c>
      <c r="L334" s="9">
        <f t="shared" si="7"/>
        <v>2</v>
      </c>
      <c r="M334" s="6" t="s">
        <v>90</v>
      </c>
      <c r="N334" s="9" t="s">
        <v>94</v>
      </c>
      <c r="O334" s="6" t="s">
        <v>201</v>
      </c>
      <c r="P334" s="9" t="s">
        <v>42</v>
      </c>
      <c r="Q334" s="5" t="s">
        <v>37</v>
      </c>
      <c r="R334" s="9" t="s">
        <v>41</v>
      </c>
      <c r="S334" s="11">
        <v>2023</v>
      </c>
      <c r="T334" s="6" t="s">
        <v>126</v>
      </c>
      <c r="U334" s="4" t="s">
        <v>3228</v>
      </c>
      <c r="V334" s="4" t="s">
        <v>4062</v>
      </c>
      <c r="W334" s="75">
        <v>214200</v>
      </c>
      <c r="X334" s="9">
        <v>2</v>
      </c>
      <c r="Y334" s="11"/>
      <c r="Z334" s="11"/>
      <c r="AA334" s="11"/>
      <c r="AB334" s="11"/>
      <c r="AC334" s="11" t="s">
        <v>33</v>
      </c>
      <c r="AD334" s="11"/>
      <c r="AE334" s="11"/>
      <c r="AF334" s="11"/>
      <c r="AG334" s="11"/>
      <c r="AH334" s="11"/>
      <c r="AI334" s="11" t="s">
        <v>33</v>
      </c>
      <c r="AJ334" s="11"/>
      <c r="AK334" s="143"/>
      <c r="AL334" s="143"/>
      <c r="AM334" s="143"/>
      <c r="AN334" s="143"/>
      <c r="AO334" s="153" t="s">
        <v>165</v>
      </c>
      <c r="AP334" s="143"/>
      <c r="AQ334" s="143"/>
      <c r="AR334" s="143"/>
      <c r="AS334" s="143"/>
      <c r="AT334" s="143"/>
      <c r="AU334" s="153" t="s">
        <v>165</v>
      </c>
      <c r="AV334" s="143"/>
      <c r="BC334" s="2"/>
    </row>
    <row r="335" spans="1:55" x14ac:dyDescent="0.2">
      <c r="A335" s="4" t="s">
        <v>2785</v>
      </c>
      <c r="B335" s="4" t="s">
        <v>2687</v>
      </c>
      <c r="C335" s="4" t="s">
        <v>2738</v>
      </c>
      <c r="D335" s="4" t="s">
        <v>2741</v>
      </c>
      <c r="E335" s="4" t="s">
        <v>1808</v>
      </c>
      <c r="F335" s="4" t="s">
        <v>2769</v>
      </c>
      <c r="G335" s="41" t="s">
        <v>2065</v>
      </c>
      <c r="H335" s="59" t="s">
        <v>2878</v>
      </c>
      <c r="I335" s="59" t="s">
        <v>2879</v>
      </c>
      <c r="J335" s="5">
        <v>2023</v>
      </c>
      <c r="K335" s="5">
        <v>8</v>
      </c>
      <c r="L335" s="9">
        <f t="shared" si="7"/>
        <v>5</v>
      </c>
      <c r="M335" s="6" t="s">
        <v>90</v>
      </c>
      <c r="N335" s="9" t="s">
        <v>94</v>
      </c>
      <c r="O335" s="6" t="s">
        <v>46</v>
      </c>
      <c r="P335" s="9" t="s">
        <v>41</v>
      </c>
      <c r="Q335" s="5">
        <v>2024</v>
      </c>
      <c r="R335" s="9" t="s">
        <v>41</v>
      </c>
      <c r="S335" s="11">
        <v>2024</v>
      </c>
      <c r="T335" s="6" t="s">
        <v>136</v>
      </c>
      <c r="U335" s="4" t="s">
        <v>3228</v>
      </c>
      <c r="V335" s="4" t="s">
        <v>4062</v>
      </c>
      <c r="W335" s="75">
        <v>400000</v>
      </c>
      <c r="X335" s="9">
        <v>2</v>
      </c>
      <c r="Y335" s="11"/>
      <c r="Z335" s="11"/>
      <c r="AA335" s="11" t="s">
        <v>33</v>
      </c>
      <c r="AB335" s="11"/>
      <c r="AC335" s="11"/>
      <c r="AD335" s="11"/>
      <c r="AE335" s="11"/>
      <c r="AF335" s="11"/>
      <c r="AG335" s="11" t="s">
        <v>33</v>
      </c>
      <c r="AH335" s="11"/>
      <c r="AI335" s="11"/>
      <c r="AJ335" s="11"/>
      <c r="AK335" s="143"/>
      <c r="AL335" s="143"/>
      <c r="AM335" s="153" t="s">
        <v>165</v>
      </c>
      <c r="AN335" s="143"/>
      <c r="AO335" s="143"/>
      <c r="AP335" s="143"/>
      <c r="AQ335" s="143"/>
      <c r="AR335" s="143"/>
      <c r="AS335" s="153" t="s">
        <v>165</v>
      </c>
      <c r="AT335" s="143"/>
      <c r="AU335" s="143"/>
      <c r="AV335" s="143"/>
      <c r="BC335" s="2"/>
    </row>
    <row r="336" spans="1:55" x14ac:dyDescent="0.2">
      <c r="A336" s="4" t="s">
        <v>2785</v>
      </c>
      <c r="B336" s="4" t="s">
        <v>2687</v>
      </c>
      <c r="C336" s="4" t="s">
        <v>2738</v>
      </c>
      <c r="D336" s="4" t="s">
        <v>2741</v>
      </c>
      <c r="E336" s="4" t="s">
        <v>1808</v>
      </c>
      <c r="F336" s="4" t="s">
        <v>2769</v>
      </c>
      <c r="G336" s="41" t="s">
        <v>2065</v>
      </c>
      <c r="H336" s="59" t="s">
        <v>2880</v>
      </c>
      <c r="I336" s="59">
        <v>500000011515</v>
      </c>
      <c r="J336" s="5">
        <v>2023</v>
      </c>
      <c r="K336" s="5">
        <v>8</v>
      </c>
      <c r="L336" s="9">
        <f t="shared" si="7"/>
        <v>5</v>
      </c>
      <c r="M336" s="6" t="s">
        <v>90</v>
      </c>
      <c r="N336" s="9" t="s">
        <v>94</v>
      </c>
      <c r="O336" s="6" t="s">
        <v>46</v>
      </c>
      <c r="P336" s="9" t="s">
        <v>41</v>
      </c>
      <c r="Q336" s="5">
        <v>2024</v>
      </c>
      <c r="R336" s="9" t="s">
        <v>41</v>
      </c>
      <c r="S336" s="11">
        <v>2024</v>
      </c>
      <c r="T336" s="6" t="s">
        <v>136</v>
      </c>
      <c r="U336" s="4" t="s">
        <v>3228</v>
      </c>
      <c r="V336" s="4" t="s">
        <v>4062</v>
      </c>
      <c r="W336" s="75">
        <v>400000</v>
      </c>
      <c r="X336" s="9">
        <v>2</v>
      </c>
      <c r="Y336" s="11"/>
      <c r="Z336" s="11"/>
      <c r="AA336" s="11" t="s">
        <v>33</v>
      </c>
      <c r="AB336" s="11"/>
      <c r="AC336" s="11"/>
      <c r="AD336" s="11"/>
      <c r="AE336" s="11"/>
      <c r="AF336" s="11"/>
      <c r="AG336" s="11" t="s">
        <v>33</v>
      </c>
      <c r="AH336" s="11"/>
      <c r="AI336" s="11"/>
      <c r="AJ336" s="11"/>
      <c r="AK336" s="143"/>
      <c r="AL336" s="143"/>
      <c r="AM336" s="153" t="s">
        <v>165</v>
      </c>
      <c r="AN336" s="143"/>
      <c r="AO336" s="143"/>
      <c r="AP336" s="143"/>
      <c r="AQ336" s="143"/>
      <c r="AR336" s="143"/>
      <c r="AS336" s="153" t="s">
        <v>165</v>
      </c>
      <c r="AT336" s="143"/>
      <c r="AU336" s="143"/>
      <c r="AV336" s="143"/>
      <c r="BC336" s="2"/>
    </row>
    <row r="337" spans="1:55" x14ac:dyDescent="0.2">
      <c r="A337" s="4" t="s">
        <v>2785</v>
      </c>
      <c r="B337" s="4" t="s">
        <v>2687</v>
      </c>
      <c r="C337" s="4" t="s">
        <v>2738</v>
      </c>
      <c r="D337" s="4" t="s">
        <v>2741</v>
      </c>
      <c r="E337" s="4" t="s">
        <v>1808</v>
      </c>
      <c r="F337" s="4" t="s">
        <v>2769</v>
      </c>
      <c r="G337" s="41" t="s">
        <v>2065</v>
      </c>
      <c r="H337" s="59" t="s">
        <v>2881</v>
      </c>
      <c r="I337" s="59">
        <v>500000011514</v>
      </c>
      <c r="J337" s="5">
        <v>2023</v>
      </c>
      <c r="K337" s="5">
        <v>8</v>
      </c>
      <c r="L337" s="9">
        <f t="shared" si="7"/>
        <v>5</v>
      </c>
      <c r="M337" s="6" t="s">
        <v>90</v>
      </c>
      <c r="N337" s="9" t="s">
        <v>94</v>
      </c>
      <c r="O337" s="6" t="s">
        <v>46</v>
      </c>
      <c r="P337" s="9" t="s">
        <v>41</v>
      </c>
      <c r="Q337" s="5">
        <v>2024</v>
      </c>
      <c r="R337" s="9" t="s">
        <v>41</v>
      </c>
      <c r="S337" s="11">
        <v>2024</v>
      </c>
      <c r="T337" s="6" t="s">
        <v>136</v>
      </c>
      <c r="U337" s="4" t="s">
        <v>3228</v>
      </c>
      <c r="V337" s="4" t="s">
        <v>4062</v>
      </c>
      <c r="W337" s="75">
        <v>400000</v>
      </c>
      <c r="X337" s="9">
        <v>2</v>
      </c>
      <c r="Y337" s="11"/>
      <c r="Z337" s="11"/>
      <c r="AA337" s="11" t="s">
        <v>33</v>
      </c>
      <c r="AB337" s="11"/>
      <c r="AC337" s="11"/>
      <c r="AD337" s="11"/>
      <c r="AE337" s="11"/>
      <c r="AF337" s="11"/>
      <c r="AG337" s="11" t="s">
        <v>33</v>
      </c>
      <c r="AH337" s="11"/>
      <c r="AI337" s="11"/>
      <c r="AJ337" s="11"/>
      <c r="AK337" s="143"/>
      <c r="AL337" s="143"/>
      <c r="AM337" s="153" t="s">
        <v>165</v>
      </c>
      <c r="AN337" s="143"/>
      <c r="AO337" s="143"/>
      <c r="AP337" s="143"/>
      <c r="AQ337" s="143"/>
      <c r="AR337" s="143"/>
      <c r="AS337" s="153" t="s">
        <v>165</v>
      </c>
      <c r="AT337" s="143"/>
      <c r="AU337" s="143"/>
      <c r="AV337" s="143"/>
      <c r="BC337" s="2"/>
    </row>
    <row r="338" spans="1:55" ht="12.75" customHeight="1" x14ac:dyDescent="0.2">
      <c r="A338" s="4" t="s">
        <v>2785</v>
      </c>
      <c r="B338" s="4" t="s">
        <v>2687</v>
      </c>
      <c r="C338" s="4" t="s">
        <v>2738</v>
      </c>
      <c r="D338" s="4" t="s">
        <v>2741</v>
      </c>
      <c r="E338" s="4" t="s">
        <v>1808</v>
      </c>
      <c r="F338" s="4" t="s">
        <v>2769</v>
      </c>
      <c r="G338" s="41" t="s">
        <v>2065</v>
      </c>
      <c r="H338" s="59" t="s">
        <v>2882</v>
      </c>
      <c r="I338" s="59">
        <v>500000011513</v>
      </c>
      <c r="J338" s="5">
        <v>2023</v>
      </c>
      <c r="K338" s="5">
        <v>8</v>
      </c>
      <c r="L338" s="9">
        <f t="shared" si="7"/>
        <v>5</v>
      </c>
      <c r="M338" s="6" t="s">
        <v>90</v>
      </c>
      <c r="N338" s="9" t="s">
        <v>94</v>
      </c>
      <c r="O338" s="6" t="s">
        <v>46</v>
      </c>
      <c r="P338" s="9" t="s">
        <v>41</v>
      </c>
      <c r="Q338" s="5">
        <v>2024</v>
      </c>
      <c r="R338" s="9" t="s">
        <v>41</v>
      </c>
      <c r="S338" s="11">
        <v>2024</v>
      </c>
      <c r="T338" s="6" t="s">
        <v>136</v>
      </c>
      <c r="U338" s="4" t="s">
        <v>3228</v>
      </c>
      <c r="V338" s="4" t="s">
        <v>4062</v>
      </c>
      <c r="W338" s="75">
        <v>400000</v>
      </c>
      <c r="X338" s="9">
        <v>2</v>
      </c>
      <c r="Y338" s="11"/>
      <c r="Z338" s="11"/>
      <c r="AA338" s="11" t="s">
        <v>33</v>
      </c>
      <c r="AB338" s="11"/>
      <c r="AC338" s="11"/>
      <c r="AD338" s="11"/>
      <c r="AE338" s="11"/>
      <c r="AF338" s="11"/>
      <c r="AG338" s="11" t="s">
        <v>33</v>
      </c>
      <c r="AH338" s="11"/>
      <c r="AI338" s="11"/>
      <c r="AJ338" s="11"/>
      <c r="AK338" s="143"/>
      <c r="AL338" s="143"/>
      <c r="AM338" s="153" t="s">
        <v>165</v>
      </c>
      <c r="AN338" s="143"/>
      <c r="AO338" s="143"/>
      <c r="AP338" s="143"/>
      <c r="AQ338" s="143"/>
      <c r="AR338" s="143"/>
      <c r="AS338" s="153" t="s">
        <v>165</v>
      </c>
      <c r="AT338" s="143"/>
      <c r="AU338" s="143"/>
      <c r="AV338" s="143"/>
      <c r="BC338" s="2"/>
    </row>
    <row r="339" spans="1:55" ht="12.75" customHeight="1" x14ac:dyDescent="0.2">
      <c r="A339" s="4" t="s">
        <v>4028</v>
      </c>
      <c r="B339" s="4" t="s">
        <v>2690</v>
      </c>
      <c r="C339" s="4" t="s">
        <v>2738</v>
      </c>
      <c r="D339" s="4" t="s">
        <v>2741</v>
      </c>
      <c r="E339" s="4" t="s">
        <v>1808</v>
      </c>
      <c r="F339" s="4" t="s">
        <v>2769</v>
      </c>
      <c r="G339" s="41" t="s">
        <v>2065</v>
      </c>
      <c r="H339" s="59" t="s">
        <v>2883</v>
      </c>
      <c r="I339" s="59">
        <v>500000011512</v>
      </c>
      <c r="J339" s="5">
        <v>2023</v>
      </c>
      <c r="K339" s="5">
        <v>8</v>
      </c>
      <c r="L339" s="9">
        <f t="shared" si="7"/>
        <v>5</v>
      </c>
      <c r="M339" s="6" t="s">
        <v>90</v>
      </c>
      <c r="N339" s="9" t="s">
        <v>94</v>
      </c>
      <c r="O339" s="6" t="s">
        <v>46</v>
      </c>
      <c r="P339" s="9" t="s">
        <v>41</v>
      </c>
      <c r="Q339" s="5">
        <v>2024</v>
      </c>
      <c r="R339" s="9" t="s">
        <v>41</v>
      </c>
      <c r="S339" s="11">
        <v>2024</v>
      </c>
      <c r="T339" s="6" t="s">
        <v>136</v>
      </c>
      <c r="U339" s="4" t="s">
        <v>3228</v>
      </c>
      <c r="V339" s="4" t="s">
        <v>4062</v>
      </c>
      <c r="W339" s="75">
        <v>400000</v>
      </c>
      <c r="X339" s="9">
        <v>2</v>
      </c>
      <c r="Y339" s="11"/>
      <c r="Z339" s="11"/>
      <c r="AA339" s="11" t="s">
        <v>33</v>
      </c>
      <c r="AB339" s="11"/>
      <c r="AC339" s="11"/>
      <c r="AD339" s="11"/>
      <c r="AE339" s="11"/>
      <c r="AF339" s="11"/>
      <c r="AG339" s="11" t="s">
        <v>33</v>
      </c>
      <c r="AH339" s="11"/>
      <c r="AI339" s="11"/>
      <c r="AJ339" s="11"/>
      <c r="AK339" s="143"/>
      <c r="AL339" s="143"/>
      <c r="AM339" s="153" t="s">
        <v>165</v>
      </c>
      <c r="AN339" s="143"/>
      <c r="AO339" s="143"/>
      <c r="AP339" s="143"/>
      <c r="AQ339" s="143"/>
      <c r="AR339" s="143"/>
      <c r="AS339" s="153" t="s">
        <v>165</v>
      </c>
      <c r="AT339" s="143"/>
      <c r="AU339" s="143"/>
      <c r="AV339" s="143"/>
      <c r="BC339" s="2"/>
    </row>
    <row r="340" spans="1:55" ht="12.75" customHeight="1" x14ac:dyDescent="0.2">
      <c r="A340" s="4" t="s">
        <v>2709</v>
      </c>
      <c r="B340" s="4" t="s">
        <v>2687</v>
      </c>
      <c r="C340" s="4" t="s">
        <v>2738</v>
      </c>
      <c r="D340" s="4" t="s">
        <v>2741</v>
      </c>
      <c r="E340" s="4" t="s">
        <v>1808</v>
      </c>
      <c r="F340" s="4" t="s">
        <v>1221</v>
      </c>
      <c r="G340" s="41" t="s">
        <v>2065</v>
      </c>
      <c r="H340" s="59" t="s">
        <v>3050</v>
      </c>
      <c r="I340" s="59">
        <v>500000011655</v>
      </c>
      <c r="J340" s="5">
        <v>2023</v>
      </c>
      <c r="K340" s="5">
        <v>8</v>
      </c>
      <c r="L340" s="9">
        <f t="shared" si="7"/>
        <v>5</v>
      </c>
      <c r="M340" s="6" t="s">
        <v>90</v>
      </c>
      <c r="N340" s="138" t="s">
        <v>94</v>
      </c>
      <c r="O340" s="6" t="s">
        <v>46</v>
      </c>
      <c r="P340" s="6" t="s">
        <v>41</v>
      </c>
      <c r="Q340" s="5" t="s">
        <v>37</v>
      </c>
      <c r="R340" s="5" t="s">
        <v>41</v>
      </c>
      <c r="S340" s="5" t="s">
        <v>136</v>
      </c>
      <c r="T340" s="6" t="s">
        <v>44</v>
      </c>
      <c r="U340" s="4" t="s">
        <v>3228</v>
      </c>
      <c r="V340" s="4" t="s">
        <v>4062</v>
      </c>
      <c r="W340" s="75">
        <v>0</v>
      </c>
      <c r="X340" s="9">
        <v>2</v>
      </c>
      <c r="Y340" s="11" t="s">
        <v>33</v>
      </c>
      <c r="Z340" s="11"/>
      <c r="AA340" s="11"/>
      <c r="AB340" s="11"/>
      <c r="AC340" s="11"/>
      <c r="AD340" s="11"/>
      <c r="AE340" s="11" t="s">
        <v>33</v>
      </c>
      <c r="AF340" s="11"/>
      <c r="AG340" s="11"/>
      <c r="AH340" s="11"/>
      <c r="AI340" s="11"/>
      <c r="AJ340" s="11"/>
      <c r="AK340" s="153" t="s">
        <v>165</v>
      </c>
      <c r="AL340" s="143"/>
      <c r="AM340" s="143"/>
      <c r="AN340" s="143"/>
      <c r="AO340" s="143"/>
      <c r="AP340" s="143"/>
      <c r="AQ340" s="153" t="s">
        <v>165</v>
      </c>
      <c r="AR340" s="143"/>
      <c r="AS340" s="143"/>
      <c r="AT340" s="143"/>
      <c r="AU340" s="143"/>
      <c r="AV340" s="143"/>
    </row>
    <row r="341" spans="1:55" ht="12.75" customHeight="1" x14ac:dyDescent="0.2">
      <c r="A341" s="4" t="s">
        <v>2709</v>
      </c>
      <c r="B341" s="4" t="s">
        <v>2687</v>
      </c>
      <c r="C341" s="4" t="s">
        <v>2738</v>
      </c>
      <c r="D341" s="4" t="s">
        <v>2741</v>
      </c>
      <c r="E341" s="4" t="s">
        <v>1808</v>
      </c>
      <c r="F341" s="4" t="s">
        <v>1221</v>
      </c>
      <c r="G341" s="41" t="s">
        <v>2065</v>
      </c>
      <c r="H341" s="59" t="s">
        <v>3051</v>
      </c>
      <c r="I341" s="59">
        <v>500000011654</v>
      </c>
      <c r="J341" s="5">
        <v>2023</v>
      </c>
      <c r="K341" s="5">
        <v>8</v>
      </c>
      <c r="L341" s="9">
        <f t="shared" si="7"/>
        <v>5</v>
      </c>
      <c r="M341" s="6" t="s">
        <v>90</v>
      </c>
      <c r="N341" s="138" t="s">
        <v>94</v>
      </c>
      <c r="O341" s="6" t="s">
        <v>46</v>
      </c>
      <c r="P341" s="6" t="s">
        <v>41</v>
      </c>
      <c r="Q341" s="5" t="s">
        <v>37</v>
      </c>
      <c r="R341" s="5" t="s">
        <v>41</v>
      </c>
      <c r="S341" s="5" t="s">
        <v>136</v>
      </c>
      <c r="T341" s="6" t="s">
        <v>44</v>
      </c>
      <c r="U341" s="4" t="s">
        <v>3228</v>
      </c>
      <c r="V341" s="4" t="s">
        <v>4062</v>
      </c>
      <c r="W341" s="75">
        <v>0</v>
      </c>
      <c r="X341" s="9">
        <v>2</v>
      </c>
      <c r="Y341" s="11" t="s">
        <v>33</v>
      </c>
      <c r="Z341" s="11"/>
      <c r="AA341" s="11"/>
      <c r="AB341" s="11"/>
      <c r="AC341" s="11"/>
      <c r="AD341" s="11"/>
      <c r="AE341" s="11" t="s">
        <v>33</v>
      </c>
      <c r="AF341" s="11"/>
      <c r="AG341" s="11"/>
      <c r="AH341" s="11"/>
      <c r="AI341" s="11"/>
      <c r="AJ341" s="11"/>
      <c r="AK341" s="153" t="s">
        <v>165</v>
      </c>
      <c r="AL341" s="143"/>
      <c r="AM341" s="143"/>
      <c r="AN341" s="143"/>
      <c r="AO341" s="143"/>
      <c r="AP341" s="143"/>
      <c r="AQ341" s="153" t="s">
        <v>165</v>
      </c>
      <c r="AR341" s="143"/>
      <c r="AS341" s="143"/>
      <c r="AT341" s="143"/>
      <c r="AU341" s="143"/>
      <c r="AV341" s="143"/>
    </row>
    <row r="342" spans="1:55" ht="12.75" customHeight="1" x14ac:dyDescent="0.2">
      <c r="A342" s="4" t="s">
        <v>2701</v>
      </c>
      <c r="B342" s="4" t="s">
        <v>2689</v>
      </c>
      <c r="C342" s="4" t="s">
        <v>2738</v>
      </c>
      <c r="D342" s="4" t="s">
        <v>2741</v>
      </c>
      <c r="E342" s="4" t="s">
        <v>1808</v>
      </c>
      <c r="F342" s="4" t="s">
        <v>1221</v>
      </c>
      <c r="G342" s="41" t="s">
        <v>2065</v>
      </c>
      <c r="H342" s="59" t="s">
        <v>3086</v>
      </c>
      <c r="I342" s="59">
        <v>500000011657</v>
      </c>
      <c r="J342" s="5">
        <v>2023</v>
      </c>
      <c r="K342" s="5">
        <v>8</v>
      </c>
      <c r="L342" s="9">
        <f t="shared" si="7"/>
        <v>5</v>
      </c>
      <c r="M342" s="6" t="s">
        <v>90</v>
      </c>
      <c r="N342" s="138" t="s">
        <v>94</v>
      </c>
      <c r="O342" s="6" t="s">
        <v>46</v>
      </c>
      <c r="P342" s="6" t="s">
        <v>41</v>
      </c>
      <c r="Q342" s="5" t="s">
        <v>37</v>
      </c>
      <c r="R342" s="5" t="s">
        <v>41</v>
      </c>
      <c r="S342" s="5" t="s">
        <v>136</v>
      </c>
      <c r="T342" s="6" t="s">
        <v>44</v>
      </c>
      <c r="U342" s="4" t="s">
        <v>3228</v>
      </c>
      <c r="V342" s="4" t="s">
        <v>4062</v>
      </c>
      <c r="W342" s="75">
        <v>0</v>
      </c>
      <c r="X342" s="9">
        <v>2</v>
      </c>
      <c r="Y342" s="11" t="s">
        <v>33</v>
      </c>
      <c r="Z342" s="11"/>
      <c r="AA342" s="11"/>
      <c r="AB342" s="11"/>
      <c r="AC342" s="11"/>
      <c r="AD342" s="11"/>
      <c r="AE342" s="11" t="s">
        <v>33</v>
      </c>
      <c r="AF342" s="11"/>
      <c r="AG342" s="11"/>
      <c r="AH342" s="11"/>
      <c r="AI342" s="11"/>
      <c r="AJ342" s="11"/>
      <c r="AK342" s="153" t="s">
        <v>165</v>
      </c>
      <c r="AL342" s="143"/>
      <c r="AM342" s="143"/>
      <c r="AN342" s="143"/>
      <c r="AO342" s="143"/>
      <c r="AP342" s="143"/>
      <c r="AQ342" s="153" t="s">
        <v>165</v>
      </c>
      <c r="AR342" s="143"/>
      <c r="AS342" s="143"/>
      <c r="AT342" s="143"/>
      <c r="AU342" s="143"/>
      <c r="AV342" s="143"/>
    </row>
    <row r="343" spans="1:55" ht="12.75" customHeight="1" x14ac:dyDescent="0.2">
      <c r="A343" s="4" t="s">
        <v>2701</v>
      </c>
      <c r="B343" s="4" t="s">
        <v>2689</v>
      </c>
      <c r="C343" s="4" t="s">
        <v>2738</v>
      </c>
      <c r="D343" s="4" t="s">
        <v>2741</v>
      </c>
      <c r="E343" s="4" t="s">
        <v>1808</v>
      </c>
      <c r="F343" s="4" t="s">
        <v>1221</v>
      </c>
      <c r="G343" s="41" t="s">
        <v>2065</v>
      </c>
      <c r="H343" s="59" t="s">
        <v>3087</v>
      </c>
      <c r="I343" s="59">
        <v>500000011662</v>
      </c>
      <c r="J343" s="5">
        <v>2023</v>
      </c>
      <c r="K343" s="5">
        <v>8</v>
      </c>
      <c r="L343" s="9">
        <f t="shared" si="7"/>
        <v>5</v>
      </c>
      <c r="M343" s="6" t="s">
        <v>90</v>
      </c>
      <c r="N343" s="138" t="s">
        <v>94</v>
      </c>
      <c r="O343" s="6" t="s">
        <v>46</v>
      </c>
      <c r="P343" s="6" t="s">
        <v>41</v>
      </c>
      <c r="Q343" s="5" t="s">
        <v>37</v>
      </c>
      <c r="R343" s="5" t="s">
        <v>41</v>
      </c>
      <c r="S343" s="5" t="s">
        <v>136</v>
      </c>
      <c r="T343" s="6" t="s">
        <v>44</v>
      </c>
      <c r="U343" s="4" t="s">
        <v>3228</v>
      </c>
      <c r="V343" s="4" t="s">
        <v>4062</v>
      </c>
      <c r="W343" s="75">
        <v>0</v>
      </c>
      <c r="X343" s="9">
        <v>2</v>
      </c>
      <c r="Y343" s="11" t="s">
        <v>33</v>
      </c>
      <c r="Z343" s="11"/>
      <c r="AA343" s="11"/>
      <c r="AB343" s="11"/>
      <c r="AC343" s="11"/>
      <c r="AD343" s="11"/>
      <c r="AE343" s="11" t="s">
        <v>33</v>
      </c>
      <c r="AF343" s="11"/>
      <c r="AG343" s="11"/>
      <c r="AH343" s="11"/>
      <c r="AI343" s="11"/>
      <c r="AJ343" s="11"/>
      <c r="AK343" s="153" t="s">
        <v>165</v>
      </c>
      <c r="AL343" s="143"/>
      <c r="AM343" s="143"/>
      <c r="AN343" s="143"/>
      <c r="AO343" s="143"/>
      <c r="AP343" s="143"/>
      <c r="AQ343" s="153" t="s">
        <v>165</v>
      </c>
      <c r="AR343" s="143"/>
      <c r="AS343" s="143"/>
      <c r="AT343" s="143"/>
      <c r="AU343" s="143"/>
      <c r="AV343" s="143"/>
    </row>
    <row r="344" spans="1:55" ht="12.75" customHeight="1" x14ac:dyDescent="0.2">
      <c r="A344" s="4" t="s">
        <v>2701</v>
      </c>
      <c r="B344" s="4" t="s">
        <v>2689</v>
      </c>
      <c r="C344" s="4" t="s">
        <v>2738</v>
      </c>
      <c r="D344" s="4" t="s">
        <v>2741</v>
      </c>
      <c r="E344" s="4" t="s">
        <v>1808</v>
      </c>
      <c r="F344" s="4" t="s">
        <v>1221</v>
      </c>
      <c r="G344" s="41" t="s">
        <v>2065</v>
      </c>
      <c r="H344" s="59" t="s">
        <v>3088</v>
      </c>
      <c r="I344" s="59">
        <v>500000011661</v>
      </c>
      <c r="J344" s="5">
        <v>2023</v>
      </c>
      <c r="K344" s="5">
        <v>8</v>
      </c>
      <c r="L344" s="9">
        <f t="shared" si="7"/>
        <v>5</v>
      </c>
      <c r="M344" s="6" t="s">
        <v>90</v>
      </c>
      <c r="N344" s="138" t="s">
        <v>94</v>
      </c>
      <c r="O344" s="6" t="s">
        <v>46</v>
      </c>
      <c r="P344" s="6" t="s">
        <v>41</v>
      </c>
      <c r="Q344" s="5" t="s">
        <v>37</v>
      </c>
      <c r="R344" s="5" t="s">
        <v>41</v>
      </c>
      <c r="S344" s="5" t="s">
        <v>136</v>
      </c>
      <c r="T344" s="6" t="s">
        <v>44</v>
      </c>
      <c r="U344" s="4" t="s">
        <v>3228</v>
      </c>
      <c r="V344" s="4" t="s">
        <v>4062</v>
      </c>
      <c r="W344" s="75">
        <v>0</v>
      </c>
      <c r="X344" s="9">
        <v>2</v>
      </c>
      <c r="Y344" s="11" t="s">
        <v>33</v>
      </c>
      <c r="Z344" s="11"/>
      <c r="AA344" s="11"/>
      <c r="AB344" s="11"/>
      <c r="AC344" s="11"/>
      <c r="AD344" s="11"/>
      <c r="AE344" s="11" t="s">
        <v>33</v>
      </c>
      <c r="AF344" s="11"/>
      <c r="AG344" s="11"/>
      <c r="AH344" s="11"/>
      <c r="AI344" s="11"/>
      <c r="AJ344" s="11"/>
      <c r="AK344" s="153" t="s">
        <v>165</v>
      </c>
      <c r="AL344" s="143"/>
      <c r="AM344" s="143"/>
      <c r="AN344" s="143"/>
      <c r="AO344" s="143"/>
      <c r="AP344" s="143"/>
      <c r="AQ344" s="153" t="s">
        <v>165</v>
      </c>
      <c r="AR344" s="143"/>
      <c r="AS344" s="143"/>
      <c r="AT344" s="143"/>
      <c r="AU344" s="143"/>
      <c r="AV344" s="143"/>
    </row>
    <row r="345" spans="1:55" ht="12.75" customHeight="1" x14ac:dyDescent="0.2">
      <c r="A345" s="4" t="s">
        <v>2701</v>
      </c>
      <c r="B345" s="4" t="s">
        <v>2689</v>
      </c>
      <c r="C345" s="4" t="s">
        <v>2738</v>
      </c>
      <c r="D345" s="4" t="s">
        <v>2741</v>
      </c>
      <c r="E345" s="4" t="s">
        <v>1808</v>
      </c>
      <c r="F345" s="4" t="s">
        <v>1221</v>
      </c>
      <c r="G345" s="41" t="s">
        <v>2065</v>
      </c>
      <c r="H345" s="59" t="s">
        <v>3089</v>
      </c>
      <c r="I345" s="59">
        <v>500000011659</v>
      </c>
      <c r="J345" s="5">
        <v>2023</v>
      </c>
      <c r="K345" s="5">
        <v>8</v>
      </c>
      <c r="L345" s="9">
        <f t="shared" si="7"/>
        <v>5</v>
      </c>
      <c r="M345" s="6" t="s">
        <v>90</v>
      </c>
      <c r="N345" s="138" t="s">
        <v>94</v>
      </c>
      <c r="O345" s="6" t="s">
        <v>46</v>
      </c>
      <c r="P345" s="6" t="s">
        <v>41</v>
      </c>
      <c r="Q345" s="5" t="s">
        <v>37</v>
      </c>
      <c r="R345" s="5" t="s">
        <v>41</v>
      </c>
      <c r="S345" s="5" t="s">
        <v>136</v>
      </c>
      <c r="T345" s="6" t="s">
        <v>44</v>
      </c>
      <c r="U345" s="4" t="s">
        <v>3228</v>
      </c>
      <c r="V345" s="4" t="s">
        <v>4062</v>
      </c>
      <c r="W345" s="75">
        <v>0</v>
      </c>
      <c r="X345" s="9">
        <v>2</v>
      </c>
      <c r="Y345" s="11" t="s">
        <v>33</v>
      </c>
      <c r="Z345" s="11"/>
      <c r="AA345" s="11"/>
      <c r="AB345" s="11"/>
      <c r="AC345" s="11"/>
      <c r="AD345" s="11"/>
      <c r="AE345" s="11" t="s">
        <v>33</v>
      </c>
      <c r="AF345" s="11"/>
      <c r="AG345" s="11"/>
      <c r="AH345" s="11"/>
      <c r="AI345" s="11"/>
      <c r="AJ345" s="11"/>
      <c r="AK345" s="153" t="s">
        <v>165</v>
      </c>
      <c r="AL345" s="143"/>
      <c r="AM345" s="143"/>
      <c r="AN345" s="143"/>
      <c r="AO345" s="143"/>
      <c r="AP345" s="143"/>
      <c r="AQ345" s="153" t="s">
        <v>165</v>
      </c>
      <c r="AR345" s="143"/>
      <c r="AS345" s="143"/>
      <c r="AT345" s="143"/>
      <c r="AU345" s="143"/>
      <c r="AV345" s="143"/>
    </row>
    <row r="346" spans="1:55" ht="12.75" customHeight="1" x14ac:dyDescent="0.2">
      <c r="A346" s="4" t="s">
        <v>2726</v>
      </c>
      <c r="B346" s="4" t="s">
        <v>2690</v>
      </c>
      <c r="C346" s="4" t="s">
        <v>2738</v>
      </c>
      <c r="D346" s="4" t="s">
        <v>2741</v>
      </c>
      <c r="E346" s="4" t="s">
        <v>1808</v>
      </c>
      <c r="F346" s="4" t="s">
        <v>1221</v>
      </c>
      <c r="G346" s="41" t="s">
        <v>2065</v>
      </c>
      <c r="H346" s="59" t="s">
        <v>3091</v>
      </c>
      <c r="I346" s="59">
        <v>500000011660</v>
      </c>
      <c r="J346" s="5">
        <v>2023</v>
      </c>
      <c r="K346" s="5">
        <v>8</v>
      </c>
      <c r="L346" s="9">
        <f t="shared" si="7"/>
        <v>5</v>
      </c>
      <c r="M346" s="6" t="s">
        <v>90</v>
      </c>
      <c r="N346" s="138" t="s">
        <v>94</v>
      </c>
      <c r="O346" s="6" t="s">
        <v>46</v>
      </c>
      <c r="P346" s="6" t="s">
        <v>41</v>
      </c>
      <c r="Q346" s="5" t="s">
        <v>37</v>
      </c>
      <c r="R346" s="5" t="s">
        <v>41</v>
      </c>
      <c r="S346" s="5" t="s">
        <v>136</v>
      </c>
      <c r="T346" s="6" t="s">
        <v>44</v>
      </c>
      <c r="U346" s="4" t="s">
        <v>3228</v>
      </c>
      <c r="V346" s="4" t="s">
        <v>4062</v>
      </c>
      <c r="W346" s="75">
        <v>0</v>
      </c>
      <c r="X346" s="9">
        <v>2</v>
      </c>
      <c r="Y346" s="11" t="s">
        <v>33</v>
      </c>
      <c r="Z346" s="11"/>
      <c r="AA346" s="11"/>
      <c r="AB346" s="11"/>
      <c r="AC346" s="11"/>
      <c r="AD346" s="11"/>
      <c r="AE346" s="11" t="s">
        <v>33</v>
      </c>
      <c r="AF346" s="11"/>
      <c r="AG346" s="11"/>
      <c r="AH346" s="11"/>
      <c r="AI346" s="11"/>
      <c r="AJ346" s="11"/>
      <c r="AK346" s="153" t="s">
        <v>165</v>
      </c>
      <c r="AL346" s="143"/>
      <c r="AM346" s="143"/>
      <c r="AN346" s="143"/>
      <c r="AO346" s="143"/>
      <c r="AP346" s="143"/>
      <c r="AQ346" s="153" t="s">
        <v>165</v>
      </c>
      <c r="AR346" s="143"/>
      <c r="AS346" s="143"/>
      <c r="AT346" s="143"/>
      <c r="AU346" s="143"/>
      <c r="AV346" s="143"/>
    </row>
    <row r="347" spans="1:55" ht="12.75" customHeight="1" x14ac:dyDescent="0.2">
      <c r="A347" s="4" t="s">
        <v>2726</v>
      </c>
      <c r="B347" s="4" t="s">
        <v>2690</v>
      </c>
      <c r="C347" s="4" t="s">
        <v>2738</v>
      </c>
      <c r="D347" s="4" t="s">
        <v>2741</v>
      </c>
      <c r="E347" s="4" t="s">
        <v>1808</v>
      </c>
      <c r="F347" s="4" t="s">
        <v>1221</v>
      </c>
      <c r="G347" s="41" t="s">
        <v>2065</v>
      </c>
      <c r="H347" s="59" t="s">
        <v>3092</v>
      </c>
      <c r="I347" s="59">
        <v>500000011663</v>
      </c>
      <c r="J347" s="5">
        <v>2023</v>
      </c>
      <c r="K347" s="5">
        <v>8</v>
      </c>
      <c r="L347" s="9">
        <f t="shared" si="7"/>
        <v>5</v>
      </c>
      <c r="M347" s="6" t="s">
        <v>90</v>
      </c>
      <c r="N347" s="138" t="s">
        <v>94</v>
      </c>
      <c r="O347" s="6" t="s">
        <v>46</v>
      </c>
      <c r="P347" s="6" t="s">
        <v>41</v>
      </c>
      <c r="Q347" s="5" t="s">
        <v>37</v>
      </c>
      <c r="R347" s="5" t="s">
        <v>41</v>
      </c>
      <c r="S347" s="5" t="s">
        <v>136</v>
      </c>
      <c r="T347" s="6" t="s">
        <v>44</v>
      </c>
      <c r="U347" s="4" t="s">
        <v>3228</v>
      </c>
      <c r="V347" s="4" t="s">
        <v>4062</v>
      </c>
      <c r="W347" s="75">
        <v>0</v>
      </c>
      <c r="X347" s="9">
        <v>2</v>
      </c>
      <c r="Y347" s="11" t="s">
        <v>33</v>
      </c>
      <c r="Z347" s="11"/>
      <c r="AA347" s="11"/>
      <c r="AB347" s="11"/>
      <c r="AC347" s="11"/>
      <c r="AD347" s="11"/>
      <c r="AE347" s="11" t="s">
        <v>33</v>
      </c>
      <c r="AF347" s="11"/>
      <c r="AG347" s="11"/>
      <c r="AH347" s="11"/>
      <c r="AI347" s="11"/>
      <c r="AJ347" s="11"/>
      <c r="AK347" s="153" t="s">
        <v>165</v>
      </c>
      <c r="AL347" s="143"/>
      <c r="AM347" s="143"/>
      <c r="AN347" s="143"/>
      <c r="AO347" s="143"/>
      <c r="AP347" s="143"/>
      <c r="AQ347" s="153" t="s">
        <v>165</v>
      </c>
      <c r="AR347" s="143"/>
      <c r="AS347" s="143"/>
      <c r="AT347" s="143"/>
      <c r="AU347" s="143"/>
      <c r="AV347" s="143"/>
    </row>
    <row r="348" spans="1:55" ht="12.75" customHeight="1" x14ac:dyDescent="0.2">
      <c r="A348" s="4" t="s">
        <v>2726</v>
      </c>
      <c r="B348" s="4" t="s">
        <v>2690</v>
      </c>
      <c r="C348" s="4" t="s">
        <v>2738</v>
      </c>
      <c r="D348" s="4" t="s">
        <v>2741</v>
      </c>
      <c r="E348" s="4" t="s">
        <v>1808</v>
      </c>
      <c r="F348" s="4" t="s">
        <v>1221</v>
      </c>
      <c r="G348" s="41" t="s">
        <v>2065</v>
      </c>
      <c r="H348" s="59" t="s">
        <v>3093</v>
      </c>
      <c r="I348" s="59">
        <v>500000011658</v>
      </c>
      <c r="J348" s="5">
        <v>2023</v>
      </c>
      <c r="K348" s="5">
        <v>8</v>
      </c>
      <c r="L348" s="9">
        <f t="shared" si="7"/>
        <v>5</v>
      </c>
      <c r="M348" s="6" t="s">
        <v>90</v>
      </c>
      <c r="N348" s="138" t="s">
        <v>94</v>
      </c>
      <c r="O348" s="6" t="s">
        <v>46</v>
      </c>
      <c r="P348" s="6" t="s">
        <v>41</v>
      </c>
      <c r="Q348" s="5" t="s">
        <v>37</v>
      </c>
      <c r="R348" s="5" t="s">
        <v>41</v>
      </c>
      <c r="S348" s="5" t="s">
        <v>136</v>
      </c>
      <c r="T348" s="6" t="s">
        <v>44</v>
      </c>
      <c r="U348" s="4" t="s">
        <v>3228</v>
      </c>
      <c r="V348" s="4" t="s">
        <v>4062</v>
      </c>
      <c r="W348" s="75">
        <v>0</v>
      </c>
      <c r="X348" s="9">
        <v>2</v>
      </c>
      <c r="Y348" s="11" t="s">
        <v>33</v>
      </c>
      <c r="Z348" s="11"/>
      <c r="AA348" s="11"/>
      <c r="AB348" s="11"/>
      <c r="AC348" s="11"/>
      <c r="AD348" s="11"/>
      <c r="AE348" s="11" t="s">
        <v>33</v>
      </c>
      <c r="AF348" s="11"/>
      <c r="AG348" s="11"/>
      <c r="AH348" s="11"/>
      <c r="AI348" s="11"/>
      <c r="AJ348" s="11"/>
      <c r="AK348" s="153" t="s">
        <v>165</v>
      </c>
      <c r="AL348" s="143"/>
      <c r="AM348" s="143"/>
      <c r="AN348" s="143"/>
      <c r="AO348" s="143"/>
      <c r="AP348" s="143"/>
      <c r="AQ348" s="153" t="s">
        <v>165</v>
      </c>
      <c r="AR348" s="143"/>
      <c r="AS348" s="143"/>
      <c r="AT348" s="143"/>
      <c r="AU348" s="143"/>
      <c r="AV348" s="143"/>
    </row>
    <row r="349" spans="1:55" ht="12.75" customHeight="1" x14ac:dyDescent="0.2">
      <c r="A349" s="4" t="s">
        <v>2726</v>
      </c>
      <c r="B349" s="4" t="s">
        <v>2690</v>
      </c>
      <c r="C349" s="4" t="s">
        <v>2738</v>
      </c>
      <c r="D349" s="4" t="s">
        <v>2741</v>
      </c>
      <c r="E349" s="4" t="s">
        <v>1808</v>
      </c>
      <c r="F349" s="4" t="s">
        <v>1221</v>
      </c>
      <c r="G349" s="41" t="s">
        <v>2065</v>
      </c>
      <c r="H349" s="59" t="s">
        <v>3094</v>
      </c>
      <c r="I349" s="59">
        <v>500000011656</v>
      </c>
      <c r="J349" s="5">
        <v>2023</v>
      </c>
      <c r="K349" s="5">
        <v>8</v>
      </c>
      <c r="L349" s="9">
        <f t="shared" si="7"/>
        <v>5</v>
      </c>
      <c r="M349" s="6" t="s">
        <v>90</v>
      </c>
      <c r="N349" s="138" t="s">
        <v>94</v>
      </c>
      <c r="O349" s="6" t="s">
        <v>46</v>
      </c>
      <c r="P349" s="6" t="s">
        <v>41</v>
      </c>
      <c r="Q349" s="5" t="s">
        <v>37</v>
      </c>
      <c r="R349" s="5" t="s">
        <v>41</v>
      </c>
      <c r="S349" s="5" t="s">
        <v>136</v>
      </c>
      <c r="T349" s="6" t="s">
        <v>44</v>
      </c>
      <c r="U349" s="4" t="s">
        <v>3228</v>
      </c>
      <c r="V349" s="4" t="s">
        <v>4062</v>
      </c>
      <c r="W349" s="75">
        <v>0</v>
      </c>
      <c r="X349" s="9">
        <v>2</v>
      </c>
      <c r="Y349" s="11" t="s">
        <v>33</v>
      </c>
      <c r="Z349" s="11"/>
      <c r="AA349" s="11"/>
      <c r="AB349" s="11"/>
      <c r="AC349" s="11"/>
      <c r="AD349" s="11"/>
      <c r="AE349" s="11" t="s">
        <v>33</v>
      </c>
      <c r="AF349" s="11"/>
      <c r="AG349" s="11"/>
      <c r="AH349" s="11"/>
      <c r="AI349" s="11"/>
      <c r="AJ349" s="11"/>
      <c r="AK349" s="153" t="s">
        <v>165</v>
      </c>
      <c r="AL349" s="143"/>
      <c r="AM349" s="143"/>
      <c r="AN349" s="143"/>
      <c r="AO349" s="143"/>
      <c r="AP349" s="143"/>
      <c r="AQ349" s="153" t="s">
        <v>165</v>
      </c>
      <c r="AR349" s="143"/>
      <c r="AS349" s="143"/>
      <c r="AT349" s="143"/>
      <c r="AU349" s="143"/>
      <c r="AV349" s="143"/>
    </row>
    <row r="350" spans="1:55" ht="12.75" customHeight="1" x14ac:dyDescent="0.2">
      <c r="A350" s="4" t="s">
        <v>2785</v>
      </c>
      <c r="B350" s="4" t="s">
        <v>2687</v>
      </c>
      <c r="C350" s="4" t="s">
        <v>2738</v>
      </c>
      <c r="D350" s="4" t="s">
        <v>2741</v>
      </c>
      <c r="E350" s="4" t="s">
        <v>1808</v>
      </c>
      <c r="F350" s="4" t="s">
        <v>1221</v>
      </c>
      <c r="G350" s="41" t="s">
        <v>2065</v>
      </c>
      <c r="H350" s="59" t="s">
        <v>3969</v>
      </c>
      <c r="I350" s="59">
        <v>500000011640</v>
      </c>
      <c r="J350" s="5">
        <v>2023</v>
      </c>
      <c r="K350" s="5">
        <v>8</v>
      </c>
      <c r="L350" s="9">
        <f t="shared" si="7"/>
        <v>5</v>
      </c>
      <c r="M350" s="6" t="s">
        <v>90</v>
      </c>
      <c r="N350" s="138" t="s">
        <v>94</v>
      </c>
      <c r="O350" s="6" t="s">
        <v>46</v>
      </c>
      <c r="P350" s="6" t="s">
        <v>41</v>
      </c>
      <c r="Q350" s="5" t="s">
        <v>37</v>
      </c>
      <c r="R350" s="5" t="s">
        <v>41</v>
      </c>
      <c r="S350" s="5" t="s">
        <v>136</v>
      </c>
      <c r="T350" s="6" t="s">
        <v>44</v>
      </c>
      <c r="U350" s="97" t="s">
        <v>1401</v>
      </c>
      <c r="V350" s="4" t="s">
        <v>4548</v>
      </c>
      <c r="W350" s="75">
        <v>0</v>
      </c>
      <c r="X350" s="9">
        <v>2</v>
      </c>
      <c r="Y350" s="11"/>
      <c r="Z350" s="11"/>
      <c r="AA350" s="11"/>
      <c r="AB350" s="11"/>
      <c r="AC350" s="11"/>
      <c r="AD350" s="11" t="s">
        <v>33</v>
      </c>
      <c r="AE350" s="11"/>
      <c r="AF350" s="11"/>
      <c r="AG350" s="11"/>
      <c r="AH350" s="11"/>
      <c r="AI350" s="11"/>
      <c r="AJ350" s="11" t="s">
        <v>33</v>
      </c>
      <c r="AK350" s="143"/>
      <c r="AL350" s="143"/>
      <c r="AM350" s="143"/>
      <c r="AN350" s="143"/>
      <c r="AO350" s="143"/>
      <c r="AP350" s="153" t="s">
        <v>165</v>
      </c>
      <c r="AQ350" s="143"/>
      <c r="AR350" s="143"/>
      <c r="AS350" s="143"/>
      <c r="AT350" s="143"/>
      <c r="AU350" s="143"/>
      <c r="AV350" s="153" t="s">
        <v>165</v>
      </c>
    </row>
    <row r="351" spans="1:55" ht="12.75" customHeight="1" x14ac:dyDescent="0.2">
      <c r="A351" s="4" t="s">
        <v>2785</v>
      </c>
      <c r="B351" s="4" t="s">
        <v>2687</v>
      </c>
      <c r="C351" s="4" t="s">
        <v>2738</v>
      </c>
      <c r="D351" s="4" t="s">
        <v>2741</v>
      </c>
      <c r="E351" s="4" t="s">
        <v>1808</v>
      </c>
      <c r="F351" s="4" t="s">
        <v>1221</v>
      </c>
      <c r="G351" s="41" t="s">
        <v>2065</v>
      </c>
      <c r="H351" s="59" t="s">
        <v>3970</v>
      </c>
      <c r="I351" s="59">
        <v>500000011641</v>
      </c>
      <c r="J351" s="5">
        <v>2023</v>
      </c>
      <c r="K351" s="5">
        <v>8</v>
      </c>
      <c r="L351" s="9">
        <f t="shared" si="7"/>
        <v>5</v>
      </c>
      <c r="M351" s="6" t="s">
        <v>90</v>
      </c>
      <c r="N351" s="138" t="s">
        <v>94</v>
      </c>
      <c r="O351" s="6" t="s">
        <v>46</v>
      </c>
      <c r="P351" s="6" t="s">
        <v>41</v>
      </c>
      <c r="Q351" s="5" t="s">
        <v>37</v>
      </c>
      <c r="R351" s="5" t="s">
        <v>41</v>
      </c>
      <c r="S351" s="5" t="s">
        <v>136</v>
      </c>
      <c r="T351" s="6" t="s">
        <v>44</v>
      </c>
      <c r="U351" s="97" t="s">
        <v>1401</v>
      </c>
      <c r="V351" s="4" t="s">
        <v>4548</v>
      </c>
      <c r="W351" s="75">
        <v>0</v>
      </c>
      <c r="X351" s="9">
        <v>2</v>
      </c>
      <c r="Y351" s="11"/>
      <c r="Z351" s="11"/>
      <c r="AA351" s="11"/>
      <c r="AB351" s="11"/>
      <c r="AC351" s="11"/>
      <c r="AD351" s="11" t="s">
        <v>33</v>
      </c>
      <c r="AE351" s="11"/>
      <c r="AF351" s="11"/>
      <c r="AG351" s="11"/>
      <c r="AH351" s="11"/>
      <c r="AI351" s="11"/>
      <c r="AJ351" s="11" t="s">
        <v>33</v>
      </c>
      <c r="AK351" s="143"/>
      <c r="AL351" s="143"/>
      <c r="AM351" s="143"/>
      <c r="AN351" s="143"/>
      <c r="AO351" s="143"/>
      <c r="AP351" s="153" t="s">
        <v>165</v>
      </c>
      <c r="AQ351" s="143"/>
      <c r="AR351" s="143"/>
      <c r="AS351" s="143"/>
      <c r="AT351" s="143"/>
      <c r="AU351" s="143"/>
      <c r="AV351" s="153" t="s">
        <v>165</v>
      </c>
    </row>
    <row r="352" spans="1:55" ht="12.75" customHeight="1" x14ac:dyDescent="0.2">
      <c r="A352" s="4" t="s">
        <v>2726</v>
      </c>
      <c r="B352" s="4" t="s">
        <v>2690</v>
      </c>
      <c r="C352" s="4" t="s">
        <v>2738</v>
      </c>
      <c r="D352" s="4" t="s">
        <v>2741</v>
      </c>
      <c r="E352" s="4" t="s">
        <v>1808</v>
      </c>
      <c r="F352" s="4" t="s">
        <v>1221</v>
      </c>
      <c r="G352" s="41" t="s">
        <v>2065</v>
      </c>
      <c r="H352" s="59" t="s">
        <v>3971</v>
      </c>
      <c r="I352" s="59">
        <v>500000011632</v>
      </c>
      <c r="J352" s="5">
        <v>2023</v>
      </c>
      <c r="K352" s="5">
        <v>8</v>
      </c>
      <c r="L352" s="9">
        <f t="shared" si="7"/>
        <v>5</v>
      </c>
      <c r="M352" s="6" t="s">
        <v>90</v>
      </c>
      <c r="N352" s="138" t="s">
        <v>94</v>
      </c>
      <c r="O352" s="6" t="s">
        <v>46</v>
      </c>
      <c r="P352" s="6" t="s">
        <v>41</v>
      </c>
      <c r="Q352" s="5" t="s">
        <v>37</v>
      </c>
      <c r="R352" s="5" t="s">
        <v>41</v>
      </c>
      <c r="S352" s="5" t="s">
        <v>136</v>
      </c>
      <c r="T352" s="6" t="s">
        <v>44</v>
      </c>
      <c r="U352" s="97" t="s">
        <v>1401</v>
      </c>
      <c r="V352" s="4" t="s">
        <v>4548</v>
      </c>
      <c r="W352" s="75">
        <v>0</v>
      </c>
      <c r="X352" s="9">
        <v>2</v>
      </c>
      <c r="Y352" s="11" t="s">
        <v>33</v>
      </c>
      <c r="Z352" s="11"/>
      <c r="AA352" s="11"/>
      <c r="AB352" s="11"/>
      <c r="AC352" s="11"/>
      <c r="AD352" s="11"/>
      <c r="AE352" s="11" t="s">
        <v>33</v>
      </c>
      <c r="AF352" s="11"/>
      <c r="AG352" s="11"/>
      <c r="AH352" s="11"/>
      <c r="AI352" s="11"/>
      <c r="AJ352" s="11"/>
      <c r="AK352" s="153" t="s">
        <v>165</v>
      </c>
      <c r="AL352" s="143"/>
      <c r="AM352" s="143"/>
      <c r="AN352" s="143"/>
      <c r="AO352" s="143"/>
      <c r="AP352" s="143"/>
      <c r="AQ352" s="153" t="s">
        <v>165</v>
      </c>
      <c r="AR352" s="143"/>
      <c r="AS352" s="143"/>
      <c r="AT352" s="143"/>
      <c r="AU352" s="143"/>
      <c r="AV352" s="143"/>
    </row>
    <row r="353" spans="1:55" s="92" customFormat="1" ht="12.75" customHeight="1" x14ac:dyDescent="0.2">
      <c r="A353" s="83" t="s">
        <v>2695</v>
      </c>
      <c r="B353" s="83" t="s">
        <v>2689</v>
      </c>
      <c r="C353" s="83" t="s">
        <v>2738</v>
      </c>
      <c r="D353" s="83" t="s">
        <v>2741</v>
      </c>
      <c r="E353" s="83" t="s">
        <v>1808</v>
      </c>
      <c r="F353" s="83" t="s">
        <v>1221</v>
      </c>
      <c r="G353" s="84" t="s">
        <v>2065</v>
      </c>
      <c r="H353" s="85" t="s">
        <v>3972</v>
      </c>
      <c r="I353" s="85">
        <v>500000011638</v>
      </c>
      <c r="J353" s="86">
        <v>2023</v>
      </c>
      <c r="K353" s="86">
        <v>8</v>
      </c>
      <c r="L353" s="9">
        <f t="shared" si="7"/>
        <v>5</v>
      </c>
      <c r="M353" s="88" t="s">
        <v>90</v>
      </c>
      <c r="N353" s="158" t="s">
        <v>94</v>
      </c>
      <c r="O353" s="88" t="s">
        <v>46</v>
      </c>
      <c r="P353" s="88" t="s">
        <v>41</v>
      </c>
      <c r="Q353" s="5" t="s">
        <v>37</v>
      </c>
      <c r="R353" s="5" t="s">
        <v>41</v>
      </c>
      <c r="S353" s="86" t="s">
        <v>136</v>
      </c>
      <c r="T353" s="88" t="s">
        <v>44</v>
      </c>
      <c r="U353" s="159"/>
      <c r="V353" s="83"/>
      <c r="W353" s="90">
        <v>0</v>
      </c>
      <c r="X353" s="87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91"/>
      <c r="AX353" s="91"/>
      <c r="AY353" s="91"/>
      <c r="AZ353" s="91"/>
      <c r="BA353" s="91"/>
      <c r="BB353" s="91"/>
    </row>
    <row r="354" spans="1:55" ht="12.75" customHeight="1" x14ac:dyDescent="0.2">
      <c r="A354" s="4" t="s">
        <v>2726</v>
      </c>
      <c r="B354" s="4" t="s">
        <v>2690</v>
      </c>
      <c r="C354" s="4" t="s">
        <v>2738</v>
      </c>
      <c r="D354" s="4" t="s">
        <v>2741</v>
      </c>
      <c r="E354" s="4" t="s">
        <v>1808</v>
      </c>
      <c r="F354" s="4" t="s">
        <v>1221</v>
      </c>
      <c r="G354" s="41" t="s">
        <v>2065</v>
      </c>
      <c r="H354" s="59" t="s">
        <v>3973</v>
      </c>
      <c r="I354" s="59">
        <v>500000011633</v>
      </c>
      <c r="J354" s="5">
        <v>2023</v>
      </c>
      <c r="K354" s="5">
        <v>8</v>
      </c>
      <c r="L354" s="9">
        <f t="shared" si="7"/>
        <v>5</v>
      </c>
      <c r="M354" s="6" t="s">
        <v>90</v>
      </c>
      <c r="N354" s="138" t="s">
        <v>94</v>
      </c>
      <c r="O354" s="6" t="s">
        <v>46</v>
      </c>
      <c r="P354" s="6" t="s">
        <v>41</v>
      </c>
      <c r="Q354" s="5" t="s">
        <v>37</v>
      </c>
      <c r="R354" s="5" t="s">
        <v>41</v>
      </c>
      <c r="S354" s="5" t="s">
        <v>136</v>
      </c>
      <c r="T354" s="6" t="s">
        <v>44</v>
      </c>
      <c r="U354" s="97" t="s">
        <v>1401</v>
      </c>
      <c r="V354" s="4" t="s">
        <v>4548</v>
      </c>
      <c r="W354" s="75">
        <v>0</v>
      </c>
      <c r="X354" s="9">
        <v>2</v>
      </c>
      <c r="Y354" s="11" t="s">
        <v>33</v>
      </c>
      <c r="Z354" s="11"/>
      <c r="AA354" s="11"/>
      <c r="AB354" s="11"/>
      <c r="AC354" s="11"/>
      <c r="AD354" s="11"/>
      <c r="AE354" s="11" t="s">
        <v>33</v>
      </c>
      <c r="AF354" s="11"/>
      <c r="AG354" s="11"/>
      <c r="AH354" s="11"/>
      <c r="AI354" s="11"/>
      <c r="AJ354" s="11"/>
      <c r="AK354" s="153" t="s">
        <v>165</v>
      </c>
      <c r="AL354" s="143"/>
      <c r="AM354" s="143"/>
      <c r="AN354" s="143"/>
      <c r="AO354" s="143"/>
      <c r="AP354" s="143"/>
      <c r="AQ354" s="153" t="s">
        <v>165</v>
      </c>
      <c r="AR354" s="143"/>
      <c r="AS354" s="143"/>
      <c r="AT354" s="143"/>
      <c r="AU354" s="143"/>
      <c r="AV354" s="143"/>
    </row>
    <row r="355" spans="1:55" ht="12.75" customHeight="1" x14ac:dyDescent="0.2">
      <c r="A355" s="4" t="s">
        <v>2726</v>
      </c>
      <c r="B355" s="4" t="s">
        <v>2690</v>
      </c>
      <c r="C355" s="4" t="s">
        <v>2738</v>
      </c>
      <c r="D355" s="4" t="s">
        <v>2741</v>
      </c>
      <c r="E355" s="4" t="s">
        <v>1808</v>
      </c>
      <c r="F355" s="4" t="s">
        <v>1221</v>
      </c>
      <c r="G355" s="41" t="s">
        <v>2065</v>
      </c>
      <c r="H355" s="59" t="s">
        <v>3974</v>
      </c>
      <c r="I355" s="59">
        <v>500000011636</v>
      </c>
      <c r="J355" s="5">
        <v>2023</v>
      </c>
      <c r="K355" s="5">
        <v>8</v>
      </c>
      <c r="L355" s="9">
        <f t="shared" si="7"/>
        <v>5</v>
      </c>
      <c r="M355" s="6" t="s">
        <v>90</v>
      </c>
      <c r="N355" s="138" t="s">
        <v>94</v>
      </c>
      <c r="O355" s="6" t="s">
        <v>46</v>
      </c>
      <c r="P355" s="6" t="s">
        <v>41</v>
      </c>
      <c r="Q355" s="5" t="s">
        <v>37</v>
      </c>
      <c r="R355" s="5" t="s">
        <v>41</v>
      </c>
      <c r="S355" s="5" t="s">
        <v>136</v>
      </c>
      <c r="T355" s="6" t="s">
        <v>44</v>
      </c>
      <c r="U355" s="97" t="s">
        <v>1401</v>
      </c>
      <c r="V355" s="4" t="s">
        <v>4548</v>
      </c>
      <c r="W355" s="75">
        <v>0</v>
      </c>
      <c r="X355" s="9">
        <v>2</v>
      </c>
      <c r="Y355" s="11" t="s">
        <v>33</v>
      </c>
      <c r="Z355" s="11"/>
      <c r="AA355" s="11"/>
      <c r="AB355" s="11"/>
      <c r="AC355" s="11"/>
      <c r="AD355" s="11"/>
      <c r="AE355" s="11" t="s">
        <v>33</v>
      </c>
      <c r="AF355" s="11"/>
      <c r="AG355" s="11"/>
      <c r="AH355" s="11"/>
      <c r="AI355" s="11"/>
      <c r="AJ355" s="11"/>
      <c r="AK355" s="153" t="s">
        <v>165</v>
      </c>
      <c r="AL355" s="143"/>
      <c r="AM355" s="143"/>
      <c r="AN355" s="143"/>
      <c r="AO355" s="143"/>
      <c r="AP355" s="143"/>
      <c r="AQ355" s="153" t="s">
        <v>165</v>
      </c>
      <c r="AR355" s="143"/>
      <c r="AS355" s="143"/>
      <c r="AT355" s="143"/>
      <c r="AU355" s="143"/>
      <c r="AV355" s="143"/>
    </row>
    <row r="356" spans="1:55" ht="12.75" customHeight="1" x14ac:dyDescent="0.2">
      <c r="A356" s="4" t="s">
        <v>2705</v>
      </c>
      <c r="B356" s="4" t="s">
        <v>2688</v>
      </c>
      <c r="C356" s="4" t="s">
        <v>2738</v>
      </c>
      <c r="D356" s="4" t="s">
        <v>2741</v>
      </c>
      <c r="E356" s="4" t="s">
        <v>1808</v>
      </c>
      <c r="F356" s="4" t="s">
        <v>1221</v>
      </c>
      <c r="G356" s="41" t="s">
        <v>2065</v>
      </c>
      <c r="H356" s="59" t="s">
        <v>3975</v>
      </c>
      <c r="I356" s="59">
        <v>500000011634</v>
      </c>
      <c r="J356" s="5">
        <v>2023</v>
      </c>
      <c r="K356" s="5">
        <v>8</v>
      </c>
      <c r="L356" s="9">
        <f t="shared" si="7"/>
        <v>5</v>
      </c>
      <c r="M356" s="6" t="s">
        <v>90</v>
      </c>
      <c r="N356" s="138" t="s">
        <v>94</v>
      </c>
      <c r="O356" s="6" t="s">
        <v>46</v>
      </c>
      <c r="P356" s="6" t="s">
        <v>41</v>
      </c>
      <c r="Q356" s="5" t="s">
        <v>37</v>
      </c>
      <c r="R356" s="5" t="s">
        <v>41</v>
      </c>
      <c r="S356" s="5" t="s">
        <v>136</v>
      </c>
      <c r="T356" s="6" t="s">
        <v>44</v>
      </c>
      <c r="U356" s="97" t="s">
        <v>1401</v>
      </c>
      <c r="V356" s="4" t="s">
        <v>4548</v>
      </c>
      <c r="W356" s="75">
        <v>0</v>
      </c>
      <c r="X356" s="9">
        <v>2</v>
      </c>
      <c r="Y356" s="11"/>
      <c r="Z356" s="11"/>
      <c r="AA356" s="11"/>
      <c r="AB356" s="11"/>
      <c r="AC356" s="11"/>
      <c r="AD356" s="11" t="s">
        <v>33</v>
      </c>
      <c r="AE356" s="11"/>
      <c r="AF356" s="11"/>
      <c r="AG356" s="11"/>
      <c r="AH356" s="11"/>
      <c r="AI356" s="11"/>
      <c r="AJ356" s="11" t="s">
        <v>33</v>
      </c>
      <c r="AK356" s="143"/>
      <c r="AL356" s="143"/>
      <c r="AM356" s="143"/>
      <c r="AN356" s="143"/>
      <c r="AO356" s="143"/>
      <c r="AP356" s="153" t="s">
        <v>165</v>
      </c>
      <c r="AQ356" s="143"/>
      <c r="AR356" s="143"/>
      <c r="AS356" s="143"/>
      <c r="AT356" s="143"/>
      <c r="AU356" s="143"/>
      <c r="AV356" s="153" t="s">
        <v>165</v>
      </c>
    </row>
    <row r="357" spans="1:55" s="92" customFormat="1" ht="12.75" customHeight="1" x14ac:dyDescent="0.2">
      <c r="A357" s="83" t="s">
        <v>2695</v>
      </c>
      <c r="B357" s="83" t="s">
        <v>2689</v>
      </c>
      <c r="C357" s="83" t="s">
        <v>2738</v>
      </c>
      <c r="D357" s="83" t="s">
        <v>2741</v>
      </c>
      <c r="E357" s="83" t="s">
        <v>1808</v>
      </c>
      <c r="F357" s="83" t="s">
        <v>1221</v>
      </c>
      <c r="G357" s="84" t="s">
        <v>2065</v>
      </c>
      <c r="H357" s="85" t="s">
        <v>3976</v>
      </c>
      <c r="I357" s="85">
        <v>500000011639</v>
      </c>
      <c r="J357" s="86">
        <v>2023</v>
      </c>
      <c r="K357" s="86">
        <v>8</v>
      </c>
      <c r="L357" s="9">
        <f t="shared" si="7"/>
        <v>5</v>
      </c>
      <c r="M357" s="88" t="s">
        <v>90</v>
      </c>
      <c r="N357" s="158" t="s">
        <v>94</v>
      </c>
      <c r="O357" s="88" t="s">
        <v>46</v>
      </c>
      <c r="P357" s="88" t="s">
        <v>41</v>
      </c>
      <c r="Q357" s="5" t="s">
        <v>37</v>
      </c>
      <c r="R357" s="5" t="s">
        <v>41</v>
      </c>
      <c r="S357" s="86" t="s">
        <v>136</v>
      </c>
      <c r="T357" s="88" t="s">
        <v>44</v>
      </c>
      <c r="U357" s="159"/>
      <c r="V357" s="83"/>
      <c r="W357" s="90">
        <v>0</v>
      </c>
      <c r="X357" s="87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91"/>
      <c r="AX357" s="91"/>
      <c r="AY357" s="91"/>
      <c r="AZ357" s="91"/>
      <c r="BA357" s="91"/>
      <c r="BB357" s="91"/>
    </row>
    <row r="358" spans="1:55" ht="12.75" customHeight="1" x14ac:dyDescent="0.2">
      <c r="A358" s="4" t="s">
        <v>2705</v>
      </c>
      <c r="B358" s="4" t="s">
        <v>2688</v>
      </c>
      <c r="C358" s="4" t="s">
        <v>2738</v>
      </c>
      <c r="D358" s="4" t="s">
        <v>2741</v>
      </c>
      <c r="E358" s="4" t="s">
        <v>1808</v>
      </c>
      <c r="F358" s="4" t="s">
        <v>1221</v>
      </c>
      <c r="G358" s="41" t="s">
        <v>2065</v>
      </c>
      <c r="H358" s="59" t="s">
        <v>3977</v>
      </c>
      <c r="I358" s="59">
        <v>500000011637</v>
      </c>
      <c r="J358" s="5">
        <v>2023</v>
      </c>
      <c r="K358" s="5">
        <v>8</v>
      </c>
      <c r="L358" s="9">
        <f t="shared" si="7"/>
        <v>5</v>
      </c>
      <c r="M358" s="6" t="s">
        <v>90</v>
      </c>
      <c r="N358" s="138" t="s">
        <v>94</v>
      </c>
      <c r="O358" s="6" t="s">
        <v>46</v>
      </c>
      <c r="P358" s="6" t="s">
        <v>41</v>
      </c>
      <c r="Q358" s="5" t="s">
        <v>37</v>
      </c>
      <c r="R358" s="5" t="s">
        <v>41</v>
      </c>
      <c r="S358" s="5" t="s">
        <v>136</v>
      </c>
      <c r="T358" s="6" t="s">
        <v>44</v>
      </c>
      <c r="U358" s="97" t="s">
        <v>1401</v>
      </c>
      <c r="V358" s="4" t="s">
        <v>4548</v>
      </c>
      <c r="W358" s="75">
        <v>0</v>
      </c>
      <c r="X358" s="9">
        <v>2</v>
      </c>
      <c r="Y358" s="11"/>
      <c r="Z358" s="11"/>
      <c r="AA358" s="11"/>
      <c r="AB358" s="11"/>
      <c r="AC358" s="11"/>
      <c r="AD358" s="11" t="s">
        <v>33</v>
      </c>
      <c r="AE358" s="11"/>
      <c r="AF358" s="11"/>
      <c r="AG358" s="11"/>
      <c r="AH358" s="11"/>
      <c r="AI358" s="11"/>
      <c r="AJ358" s="11" t="s">
        <v>33</v>
      </c>
      <c r="AK358" s="143"/>
      <c r="AL358" s="143"/>
      <c r="AM358" s="143"/>
      <c r="AN358" s="143"/>
      <c r="AO358" s="143"/>
      <c r="AP358" s="153" t="s">
        <v>165</v>
      </c>
      <c r="AQ358" s="143"/>
      <c r="AR358" s="143"/>
      <c r="AS358" s="143"/>
      <c r="AT358" s="143"/>
      <c r="AU358" s="143"/>
      <c r="AV358" s="153" t="s">
        <v>165</v>
      </c>
    </row>
    <row r="359" spans="1:55" ht="12.75" customHeight="1" x14ac:dyDescent="0.2">
      <c r="A359" s="4" t="s">
        <v>2720</v>
      </c>
      <c r="B359" s="4" t="s">
        <v>2690</v>
      </c>
      <c r="C359" s="4" t="s">
        <v>2738</v>
      </c>
      <c r="D359" s="4" t="s">
        <v>2741</v>
      </c>
      <c r="E359" s="4" t="s">
        <v>1808</v>
      </c>
      <c r="F359" s="4" t="s">
        <v>1221</v>
      </c>
      <c r="G359" s="41" t="s">
        <v>2065</v>
      </c>
      <c r="H359" s="59" t="s">
        <v>3978</v>
      </c>
      <c r="I359" s="59">
        <v>500000011635</v>
      </c>
      <c r="J359" s="5">
        <v>2023</v>
      </c>
      <c r="K359" s="5">
        <v>8</v>
      </c>
      <c r="L359" s="9">
        <f t="shared" si="7"/>
        <v>5</v>
      </c>
      <c r="M359" s="6" t="s">
        <v>90</v>
      </c>
      <c r="N359" s="138" t="s">
        <v>94</v>
      </c>
      <c r="O359" s="6" t="s">
        <v>46</v>
      </c>
      <c r="P359" s="6" t="s">
        <v>41</v>
      </c>
      <c r="Q359" s="5" t="s">
        <v>37</v>
      </c>
      <c r="R359" s="5" t="s">
        <v>41</v>
      </c>
      <c r="S359" s="5" t="s">
        <v>136</v>
      </c>
      <c r="T359" s="6" t="s">
        <v>44</v>
      </c>
      <c r="U359" s="97" t="s">
        <v>1401</v>
      </c>
      <c r="V359" s="4" t="s">
        <v>4548</v>
      </c>
      <c r="W359" s="75">
        <v>0</v>
      </c>
      <c r="X359" s="9">
        <v>2</v>
      </c>
      <c r="Y359" s="11"/>
      <c r="Z359" s="11"/>
      <c r="AA359" s="11"/>
      <c r="AB359" s="11"/>
      <c r="AC359" s="11"/>
      <c r="AD359" s="11" t="s">
        <v>33</v>
      </c>
      <c r="AE359" s="11"/>
      <c r="AF359" s="11"/>
      <c r="AG359" s="11"/>
      <c r="AH359" s="11"/>
      <c r="AI359" s="11"/>
      <c r="AJ359" s="11" t="s">
        <v>33</v>
      </c>
      <c r="AK359" s="143"/>
      <c r="AL359" s="143"/>
      <c r="AM359" s="143"/>
      <c r="AN359" s="143"/>
      <c r="AO359" s="143"/>
      <c r="AP359" s="153" t="s">
        <v>165</v>
      </c>
      <c r="AQ359" s="143"/>
      <c r="AR359" s="143"/>
      <c r="AS359" s="143"/>
      <c r="AT359" s="143"/>
      <c r="AU359" s="143"/>
      <c r="AV359" s="153" t="s">
        <v>165</v>
      </c>
    </row>
    <row r="360" spans="1:55" x14ac:dyDescent="0.2">
      <c r="A360" s="4" t="s">
        <v>3921</v>
      </c>
      <c r="B360" s="4" t="s">
        <v>2694</v>
      </c>
      <c r="C360" s="4" t="s">
        <v>2738</v>
      </c>
      <c r="D360" s="4" t="s">
        <v>2741</v>
      </c>
      <c r="E360" s="4" t="s">
        <v>1808</v>
      </c>
      <c r="F360" s="4" t="s">
        <v>1221</v>
      </c>
      <c r="G360" s="41" t="s">
        <v>1963</v>
      </c>
      <c r="H360" s="59" t="s">
        <v>1964</v>
      </c>
      <c r="I360" s="59">
        <v>500000009443</v>
      </c>
      <c r="J360" s="5">
        <v>2020</v>
      </c>
      <c r="K360" s="5">
        <v>8</v>
      </c>
      <c r="L360" s="9">
        <f t="shared" si="7"/>
        <v>2</v>
      </c>
      <c r="M360" s="6" t="s">
        <v>90</v>
      </c>
      <c r="N360" s="9" t="s">
        <v>94</v>
      </c>
      <c r="O360" s="6" t="s">
        <v>201</v>
      </c>
      <c r="P360" s="9" t="s">
        <v>42</v>
      </c>
      <c r="Q360" s="5" t="s">
        <v>37</v>
      </c>
      <c r="R360" s="9" t="s">
        <v>41</v>
      </c>
      <c r="S360" s="11">
        <v>2023</v>
      </c>
      <c r="T360" s="6" t="s">
        <v>126</v>
      </c>
      <c r="U360" s="4" t="s">
        <v>3228</v>
      </c>
      <c r="V360" s="4" t="s">
        <v>4062</v>
      </c>
      <c r="W360" s="75">
        <v>214200</v>
      </c>
      <c r="X360" s="9">
        <v>2</v>
      </c>
      <c r="Y360" s="11"/>
      <c r="Z360" s="11"/>
      <c r="AA360" s="11" t="s">
        <v>33</v>
      </c>
      <c r="AB360" s="11"/>
      <c r="AC360" s="11"/>
      <c r="AD360" s="11"/>
      <c r="AE360" s="11"/>
      <c r="AF360" s="11"/>
      <c r="AG360" s="11" t="s">
        <v>33</v>
      </c>
      <c r="AH360" s="11"/>
      <c r="AI360" s="11"/>
      <c r="AJ360" s="11"/>
      <c r="AK360" s="143"/>
      <c r="AL360" s="143"/>
      <c r="AM360" s="153" t="s">
        <v>165</v>
      </c>
      <c r="AN360" s="143"/>
      <c r="AO360" s="143"/>
      <c r="AP360" s="143"/>
      <c r="AQ360" s="143"/>
      <c r="AR360" s="143"/>
      <c r="AS360" s="153" t="s">
        <v>165</v>
      </c>
      <c r="AT360" s="143"/>
      <c r="AU360" s="143"/>
      <c r="AV360" s="143"/>
      <c r="BC360" s="2"/>
    </row>
    <row r="361" spans="1:55" x14ac:dyDescent="0.2">
      <c r="A361" s="4" t="s">
        <v>2717</v>
      </c>
      <c r="B361" s="4" t="s">
        <v>2690</v>
      </c>
      <c r="C361" s="4" t="s">
        <v>2738</v>
      </c>
      <c r="D361" s="4" t="s">
        <v>2741</v>
      </c>
      <c r="E361" s="4" t="s">
        <v>1808</v>
      </c>
      <c r="F361" s="4" t="s">
        <v>1221</v>
      </c>
      <c r="G361" s="41" t="s">
        <v>1963</v>
      </c>
      <c r="H361" s="59" t="s">
        <v>1965</v>
      </c>
      <c r="I361" s="59">
        <v>500000009448</v>
      </c>
      <c r="J361" s="5">
        <v>2020</v>
      </c>
      <c r="K361" s="5">
        <v>8</v>
      </c>
      <c r="L361" s="9">
        <f t="shared" si="7"/>
        <v>2</v>
      </c>
      <c r="M361" s="6" t="s">
        <v>90</v>
      </c>
      <c r="N361" s="9" t="s">
        <v>94</v>
      </c>
      <c r="O361" s="6" t="s">
        <v>201</v>
      </c>
      <c r="P361" s="9" t="s">
        <v>42</v>
      </c>
      <c r="Q361" s="5" t="s">
        <v>37</v>
      </c>
      <c r="R361" s="9" t="s">
        <v>41</v>
      </c>
      <c r="S361" s="11">
        <v>2023</v>
      </c>
      <c r="T361" s="6" t="s">
        <v>126</v>
      </c>
      <c r="U361" s="4" t="s">
        <v>3228</v>
      </c>
      <c r="V361" s="4" t="s">
        <v>4062</v>
      </c>
      <c r="W361" s="75">
        <v>214200</v>
      </c>
      <c r="X361" s="9">
        <v>2</v>
      </c>
      <c r="Y361" s="11"/>
      <c r="Z361" s="11"/>
      <c r="AA361" s="11" t="s">
        <v>33</v>
      </c>
      <c r="AB361" s="11"/>
      <c r="AC361" s="11"/>
      <c r="AD361" s="11"/>
      <c r="AE361" s="11"/>
      <c r="AF361" s="11"/>
      <c r="AG361" s="11" t="s">
        <v>33</v>
      </c>
      <c r="AH361" s="11"/>
      <c r="AI361" s="11"/>
      <c r="AJ361" s="11"/>
      <c r="AK361" s="143"/>
      <c r="AL361" s="143"/>
      <c r="AM361" s="153" t="s">
        <v>165</v>
      </c>
      <c r="AN361" s="143"/>
      <c r="AO361" s="143"/>
      <c r="AP361" s="143"/>
      <c r="AQ361" s="143"/>
      <c r="AR361" s="143"/>
      <c r="AS361" s="153" t="s">
        <v>165</v>
      </c>
      <c r="AT361" s="143"/>
      <c r="AU361" s="143"/>
      <c r="AV361" s="143"/>
      <c r="BC361" s="2"/>
    </row>
    <row r="362" spans="1:55" ht="12.75" customHeight="1" x14ac:dyDescent="0.2">
      <c r="A362" s="4" t="s">
        <v>3980</v>
      </c>
      <c r="B362" s="4" t="s">
        <v>2687</v>
      </c>
      <c r="C362" s="4" t="s">
        <v>2738</v>
      </c>
      <c r="D362" s="4" t="s">
        <v>2741</v>
      </c>
      <c r="E362" s="4" t="s">
        <v>1808</v>
      </c>
      <c r="F362" s="4" t="s">
        <v>1221</v>
      </c>
      <c r="G362" s="41" t="s">
        <v>1963</v>
      </c>
      <c r="H362" s="59" t="s">
        <v>1966</v>
      </c>
      <c r="I362" s="59">
        <v>500000009446</v>
      </c>
      <c r="J362" s="5">
        <v>2020</v>
      </c>
      <c r="K362" s="5">
        <v>8</v>
      </c>
      <c r="L362" s="9">
        <f t="shared" si="7"/>
        <v>2</v>
      </c>
      <c r="M362" s="6" t="s">
        <v>90</v>
      </c>
      <c r="N362" s="9" t="s">
        <v>94</v>
      </c>
      <c r="O362" s="6" t="s">
        <v>201</v>
      </c>
      <c r="P362" s="9" t="s">
        <v>42</v>
      </c>
      <c r="Q362" s="5" t="s">
        <v>37</v>
      </c>
      <c r="R362" s="9" t="s">
        <v>41</v>
      </c>
      <c r="S362" s="11">
        <v>2023</v>
      </c>
      <c r="T362" s="6" t="s">
        <v>126</v>
      </c>
      <c r="U362" s="4" t="s">
        <v>3228</v>
      </c>
      <c r="V362" s="4" t="s">
        <v>4062</v>
      </c>
      <c r="W362" s="75">
        <v>214200</v>
      </c>
      <c r="X362" s="9">
        <v>2</v>
      </c>
      <c r="Y362" s="11"/>
      <c r="Z362" s="11"/>
      <c r="AA362" s="11" t="s">
        <v>33</v>
      </c>
      <c r="AB362" s="11"/>
      <c r="AC362" s="11"/>
      <c r="AD362" s="11"/>
      <c r="AE362" s="11"/>
      <c r="AF362" s="11"/>
      <c r="AG362" s="11" t="s">
        <v>33</v>
      </c>
      <c r="AH362" s="11"/>
      <c r="AI362" s="11"/>
      <c r="AJ362" s="11"/>
      <c r="AK362" s="143"/>
      <c r="AL362" s="143"/>
      <c r="AM362" s="153" t="s">
        <v>165</v>
      </c>
      <c r="AN362" s="143"/>
      <c r="AO362" s="143"/>
      <c r="AP362" s="143"/>
      <c r="AQ362" s="143"/>
      <c r="AR362" s="143"/>
      <c r="AS362" s="153" t="s">
        <v>165</v>
      </c>
      <c r="AT362" s="143"/>
      <c r="AU362" s="143"/>
      <c r="AV362" s="143"/>
      <c r="BC362" s="2"/>
    </row>
    <row r="363" spans="1:55" ht="12.75" customHeight="1" x14ac:dyDescent="0.2">
      <c r="A363" s="4" t="s">
        <v>3980</v>
      </c>
      <c r="B363" s="4" t="s">
        <v>2687</v>
      </c>
      <c r="C363" s="4" t="s">
        <v>2738</v>
      </c>
      <c r="D363" s="4" t="s">
        <v>2741</v>
      </c>
      <c r="E363" s="4" t="s">
        <v>1808</v>
      </c>
      <c r="F363" s="4" t="s">
        <v>1221</v>
      </c>
      <c r="G363" s="41" t="s">
        <v>1963</v>
      </c>
      <c r="H363" s="59" t="s">
        <v>1967</v>
      </c>
      <c r="I363" s="59">
        <v>500000009452</v>
      </c>
      <c r="J363" s="5">
        <v>2020</v>
      </c>
      <c r="K363" s="5">
        <v>8</v>
      </c>
      <c r="L363" s="9">
        <f t="shared" si="7"/>
        <v>2</v>
      </c>
      <c r="M363" s="6" t="s">
        <v>90</v>
      </c>
      <c r="N363" s="9" t="s">
        <v>94</v>
      </c>
      <c r="O363" s="6" t="s">
        <v>201</v>
      </c>
      <c r="P363" s="9" t="s">
        <v>42</v>
      </c>
      <c r="Q363" s="5" t="s">
        <v>37</v>
      </c>
      <c r="R363" s="9" t="s">
        <v>41</v>
      </c>
      <c r="S363" s="11">
        <v>2023</v>
      </c>
      <c r="T363" s="6" t="s">
        <v>126</v>
      </c>
      <c r="U363" s="4" t="s">
        <v>3228</v>
      </c>
      <c r="V363" s="4" t="s">
        <v>4062</v>
      </c>
      <c r="W363" s="75">
        <v>214200</v>
      </c>
      <c r="X363" s="9">
        <v>2</v>
      </c>
      <c r="Y363" s="11"/>
      <c r="Z363" s="11"/>
      <c r="AA363" s="11" t="s">
        <v>33</v>
      </c>
      <c r="AB363" s="11"/>
      <c r="AC363" s="11"/>
      <c r="AD363" s="11"/>
      <c r="AE363" s="11"/>
      <c r="AF363" s="11"/>
      <c r="AG363" s="11" t="s">
        <v>33</v>
      </c>
      <c r="AH363" s="11"/>
      <c r="AI363" s="11"/>
      <c r="AJ363" s="11"/>
      <c r="AK363" s="143"/>
      <c r="AL363" s="143"/>
      <c r="AM363" s="153" t="s">
        <v>165</v>
      </c>
      <c r="AN363" s="143"/>
      <c r="AO363" s="143"/>
      <c r="AP363" s="143"/>
      <c r="AQ363" s="143"/>
      <c r="AR363" s="143"/>
      <c r="AS363" s="153" t="s">
        <v>165</v>
      </c>
      <c r="AT363" s="143"/>
      <c r="AU363" s="143"/>
      <c r="AV363" s="143"/>
      <c r="BC363" s="2"/>
    </row>
    <row r="364" spans="1:55" x14ac:dyDescent="0.2">
      <c r="A364" s="4" t="s">
        <v>2709</v>
      </c>
      <c r="B364" s="4" t="s">
        <v>2687</v>
      </c>
      <c r="C364" s="4" t="s">
        <v>2738</v>
      </c>
      <c r="D364" s="4" t="s">
        <v>2741</v>
      </c>
      <c r="E364" s="4" t="s">
        <v>1808</v>
      </c>
      <c r="F364" s="4" t="s">
        <v>1221</v>
      </c>
      <c r="G364" s="41" t="s">
        <v>1963</v>
      </c>
      <c r="H364" s="59" t="s">
        <v>1968</v>
      </c>
      <c r="I364" s="59">
        <v>500000009432</v>
      </c>
      <c r="J364" s="5">
        <v>2020</v>
      </c>
      <c r="K364" s="5">
        <v>8</v>
      </c>
      <c r="L364" s="9">
        <f t="shared" si="7"/>
        <v>2</v>
      </c>
      <c r="M364" s="6" t="s">
        <v>90</v>
      </c>
      <c r="N364" s="9" t="s">
        <v>94</v>
      </c>
      <c r="O364" s="6" t="s">
        <v>201</v>
      </c>
      <c r="P364" s="9" t="s">
        <v>42</v>
      </c>
      <c r="Q364" s="5" t="s">
        <v>37</v>
      </c>
      <c r="R364" s="9" t="s">
        <v>41</v>
      </c>
      <c r="S364" s="11">
        <v>2023</v>
      </c>
      <c r="T364" s="6" t="s">
        <v>126</v>
      </c>
      <c r="U364" s="4" t="s">
        <v>3228</v>
      </c>
      <c r="V364" s="4" t="s">
        <v>4062</v>
      </c>
      <c r="W364" s="75">
        <v>214200</v>
      </c>
      <c r="X364" s="9">
        <v>2</v>
      </c>
      <c r="Y364" s="11"/>
      <c r="Z364" s="11"/>
      <c r="AA364" s="11" t="s">
        <v>33</v>
      </c>
      <c r="AB364" s="11"/>
      <c r="AC364" s="11"/>
      <c r="AD364" s="11"/>
      <c r="AE364" s="11"/>
      <c r="AF364" s="11"/>
      <c r="AG364" s="11" t="s">
        <v>33</v>
      </c>
      <c r="AH364" s="11"/>
      <c r="AI364" s="11"/>
      <c r="AJ364" s="11"/>
      <c r="AK364" s="143"/>
      <c r="AL364" s="143"/>
      <c r="AM364" s="153" t="s">
        <v>165</v>
      </c>
      <c r="AN364" s="143"/>
      <c r="AO364" s="143"/>
      <c r="AP364" s="143"/>
      <c r="AQ364" s="143"/>
      <c r="AR364" s="143"/>
      <c r="AS364" s="153" t="s">
        <v>165</v>
      </c>
      <c r="AT364" s="143"/>
      <c r="AU364" s="143"/>
      <c r="AV364" s="143"/>
      <c r="BC364" s="2"/>
    </row>
    <row r="365" spans="1:55" x14ac:dyDescent="0.2">
      <c r="A365" s="4" t="s">
        <v>2723</v>
      </c>
      <c r="B365" s="4" t="s">
        <v>2690</v>
      </c>
      <c r="C365" s="4" t="s">
        <v>2738</v>
      </c>
      <c r="D365" s="4" t="s">
        <v>2741</v>
      </c>
      <c r="E365" s="4" t="s">
        <v>1808</v>
      </c>
      <c r="F365" s="4" t="s">
        <v>1221</v>
      </c>
      <c r="G365" s="41" t="s">
        <v>1963</v>
      </c>
      <c r="H365" s="59" t="s">
        <v>1969</v>
      </c>
      <c r="I365" s="59">
        <v>500000009454</v>
      </c>
      <c r="J365" s="5">
        <v>2020</v>
      </c>
      <c r="K365" s="5">
        <v>8</v>
      </c>
      <c r="L365" s="9">
        <f t="shared" si="7"/>
        <v>2</v>
      </c>
      <c r="M365" s="6" t="s">
        <v>90</v>
      </c>
      <c r="N365" s="9" t="s">
        <v>94</v>
      </c>
      <c r="O365" s="6" t="s">
        <v>201</v>
      </c>
      <c r="P365" s="9" t="s">
        <v>42</v>
      </c>
      <c r="Q365" s="5" t="s">
        <v>37</v>
      </c>
      <c r="R365" s="9" t="s">
        <v>41</v>
      </c>
      <c r="S365" s="11">
        <v>2023</v>
      </c>
      <c r="T365" s="6" t="s">
        <v>126</v>
      </c>
      <c r="U365" s="4" t="s">
        <v>3228</v>
      </c>
      <c r="V365" s="4" t="s">
        <v>4062</v>
      </c>
      <c r="W365" s="75">
        <v>214200</v>
      </c>
      <c r="X365" s="9">
        <v>2</v>
      </c>
      <c r="Y365" s="11"/>
      <c r="Z365" s="11"/>
      <c r="AA365" s="11" t="s">
        <v>33</v>
      </c>
      <c r="AB365" s="11"/>
      <c r="AC365" s="11"/>
      <c r="AD365" s="11"/>
      <c r="AE365" s="11"/>
      <c r="AF365" s="11"/>
      <c r="AG365" s="11" t="s">
        <v>33</v>
      </c>
      <c r="AH365" s="11"/>
      <c r="AI365" s="11"/>
      <c r="AJ365" s="11"/>
      <c r="AK365" s="143"/>
      <c r="AL365" s="143"/>
      <c r="AM365" s="153" t="s">
        <v>165</v>
      </c>
      <c r="AN365" s="143"/>
      <c r="AO365" s="143"/>
      <c r="AP365" s="143"/>
      <c r="AQ365" s="143"/>
      <c r="AR365" s="143"/>
      <c r="AS365" s="153" t="s">
        <v>165</v>
      </c>
      <c r="AT365" s="143"/>
      <c r="AU365" s="143"/>
      <c r="AV365" s="143"/>
      <c r="BC365" s="2"/>
    </row>
    <row r="366" spans="1:55" x14ac:dyDescent="0.2">
      <c r="A366" s="4" t="s">
        <v>3921</v>
      </c>
      <c r="B366" s="4" t="s">
        <v>2694</v>
      </c>
      <c r="C366" s="4" t="s">
        <v>2738</v>
      </c>
      <c r="D366" s="4" t="s">
        <v>2741</v>
      </c>
      <c r="E366" s="4" t="s">
        <v>1808</v>
      </c>
      <c r="F366" s="4" t="s">
        <v>1221</v>
      </c>
      <c r="G366" s="41" t="s">
        <v>1963</v>
      </c>
      <c r="H366" s="59" t="s">
        <v>1970</v>
      </c>
      <c r="I366" s="59">
        <v>500000009449</v>
      </c>
      <c r="J366" s="5">
        <v>2020</v>
      </c>
      <c r="K366" s="5">
        <v>8</v>
      </c>
      <c r="L366" s="9">
        <f t="shared" si="7"/>
        <v>2</v>
      </c>
      <c r="M366" s="6" t="s">
        <v>90</v>
      </c>
      <c r="N366" s="9" t="s">
        <v>94</v>
      </c>
      <c r="O366" s="6" t="s">
        <v>201</v>
      </c>
      <c r="P366" s="9" t="s">
        <v>42</v>
      </c>
      <c r="Q366" s="5" t="s">
        <v>37</v>
      </c>
      <c r="R366" s="9" t="s">
        <v>41</v>
      </c>
      <c r="S366" s="11">
        <v>2023</v>
      </c>
      <c r="T366" s="6" t="s">
        <v>126</v>
      </c>
      <c r="U366" s="4" t="s">
        <v>3228</v>
      </c>
      <c r="V366" s="4" t="s">
        <v>4062</v>
      </c>
      <c r="W366" s="75">
        <v>214200</v>
      </c>
      <c r="X366" s="9">
        <v>2</v>
      </c>
      <c r="Y366" s="11"/>
      <c r="Z366" s="11"/>
      <c r="AA366" s="11" t="s">
        <v>33</v>
      </c>
      <c r="AB366" s="11"/>
      <c r="AC366" s="11"/>
      <c r="AD366" s="11"/>
      <c r="AE366" s="11"/>
      <c r="AF366" s="11"/>
      <c r="AG366" s="11" t="s">
        <v>33</v>
      </c>
      <c r="AH366" s="11"/>
      <c r="AI366" s="11"/>
      <c r="AJ366" s="11"/>
      <c r="AK366" s="143"/>
      <c r="AL366" s="143"/>
      <c r="AM366" s="153" t="s">
        <v>165</v>
      </c>
      <c r="AN366" s="143"/>
      <c r="AO366" s="143"/>
      <c r="AP366" s="143"/>
      <c r="AQ366" s="143"/>
      <c r="AR366" s="143"/>
      <c r="AS366" s="153" t="s">
        <v>165</v>
      </c>
      <c r="AT366" s="143"/>
      <c r="AU366" s="143"/>
      <c r="AV366" s="143"/>
      <c r="BC366" s="2"/>
    </row>
    <row r="367" spans="1:55" ht="12.75" customHeight="1" x14ac:dyDescent="0.2">
      <c r="A367" s="4" t="s">
        <v>2717</v>
      </c>
      <c r="B367" s="4" t="s">
        <v>2690</v>
      </c>
      <c r="C367" s="4" t="s">
        <v>2738</v>
      </c>
      <c r="D367" s="4" t="s">
        <v>2741</v>
      </c>
      <c r="E367" s="4" t="s">
        <v>1808</v>
      </c>
      <c r="F367" s="4" t="s">
        <v>1221</v>
      </c>
      <c r="G367" s="41" t="s">
        <v>1963</v>
      </c>
      <c r="H367" s="59" t="s">
        <v>1971</v>
      </c>
      <c r="I367" s="59">
        <v>500000009442</v>
      </c>
      <c r="J367" s="5">
        <v>2020</v>
      </c>
      <c r="K367" s="5">
        <v>8</v>
      </c>
      <c r="L367" s="9">
        <f t="shared" si="7"/>
        <v>2</v>
      </c>
      <c r="M367" s="6" t="s">
        <v>90</v>
      </c>
      <c r="N367" s="9" t="s">
        <v>94</v>
      </c>
      <c r="O367" s="6" t="s">
        <v>201</v>
      </c>
      <c r="P367" s="9" t="s">
        <v>42</v>
      </c>
      <c r="Q367" s="5" t="s">
        <v>37</v>
      </c>
      <c r="R367" s="9" t="s">
        <v>41</v>
      </c>
      <c r="S367" s="11">
        <v>2023</v>
      </c>
      <c r="T367" s="6" t="s">
        <v>126</v>
      </c>
      <c r="U367" s="4" t="s">
        <v>3228</v>
      </c>
      <c r="V367" s="4" t="s">
        <v>4062</v>
      </c>
      <c r="W367" s="75">
        <v>214200</v>
      </c>
      <c r="X367" s="9">
        <v>2</v>
      </c>
      <c r="Y367" s="11"/>
      <c r="Z367" s="11"/>
      <c r="AA367" s="11" t="s">
        <v>33</v>
      </c>
      <c r="AB367" s="11"/>
      <c r="AC367" s="11"/>
      <c r="AD367" s="11"/>
      <c r="AE367" s="11"/>
      <c r="AF367" s="11"/>
      <c r="AG367" s="11" t="s">
        <v>33</v>
      </c>
      <c r="AH367" s="11"/>
      <c r="AI367" s="11"/>
      <c r="AJ367" s="11"/>
      <c r="AK367" s="143"/>
      <c r="AL367" s="143"/>
      <c r="AM367" s="153" t="s">
        <v>165</v>
      </c>
      <c r="AN367" s="143"/>
      <c r="AO367" s="143"/>
      <c r="AP367" s="143"/>
      <c r="AQ367" s="143"/>
      <c r="AR367" s="143"/>
      <c r="AS367" s="153" t="s">
        <v>165</v>
      </c>
      <c r="AT367" s="143"/>
      <c r="AU367" s="143"/>
      <c r="AV367" s="143"/>
      <c r="BC367" s="2"/>
    </row>
    <row r="368" spans="1:55" ht="12.75" customHeight="1" x14ac:dyDescent="0.2">
      <c r="A368" s="4" t="s">
        <v>2726</v>
      </c>
      <c r="B368" s="4" t="s">
        <v>2690</v>
      </c>
      <c r="C368" s="4" t="s">
        <v>2738</v>
      </c>
      <c r="D368" s="4" t="s">
        <v>2741</v>
      </c>
      <c r="E368" s="4" t="s">
        <v>1808</v>
      </c>
      <c r="F368" s="4" t="s">
        <v>1221</v>
      </c>
      <c r="G368" s="41" t="s">
        <v>1963</v>
      </c>
      <c r="H368" s="59" t="s">
        <v>1972</v>
      </c>
      <c r="I368" s="59">
        <v>500000009439</v>
      </c>
      <c r="J368" s="5">
        <v>2020</v>
      </c>
      <c r="K368" s="5">
        <v>8</v>
      </c>
      <c r="L368" s="9">
        <f t="shared" si="7"/>
        <v>2</v>
      </c>
      <c r="M368" s="6" t="s">
        <v>90</v>
      </c>
      <c r="N368" s="9" t="s">
        <v>94</v>
      </c>
      <c r="O368" s="6" t="s">
        <v>201</v>
      </c>
      <c r="P368" s="9" t="s">
        <v>42</v>
      </c>
      <c r="Q368" s="5" t="s">
        <v>37</v>
      </c>
      <c r="R368" s="9" t="s">
        <v>41</v>
      </c>
      <c r="S368" s="11">
        <v>2023</v>
      </c>
      <c r="T368" s="6" t="s">
        <v>126</v>
      </c>
      <c r="U368" s="4" t="s">
        <v>3228</v>
      </c>
      <c r="V368" s="4" t="s">
        <v>4062</v>
      </c>
      <c r="W368" s="75">
        <v>214200</v>
      </c>
      <c r="X368" s="9">
        <v>2</v>
      </c>
      <c r="Y368" s="11"/>
      <c r="Z368" s="11"/>
      <c r="AA368" s="11" t="s">
        <v>33</v>
      </c>
      <c r="AB368" s="11"/>
      <c r="AC368" s="11"/>
      <c r="AD368" s="11"/>
      <c r="AE368" s="11"/>
      <c r="AF368" s="11"/>
      <c r="AG368" s="11" t="s">
        <v>33</v>
      </c>
      <c r="AH368" s="11"/>
      <c r="AI368" s="11"/>
      <c r="AJ368" s="11"/>
      <c r="AK368" s="143"/>
      <c r="AL368" s="143"/>
      <c r="AM368" s="153" t="s">
        <v>165</v>
      </c>
      <c r="AN368" s="143"/>
      <c r="AO368" s="143"/>
      <c r="AP368" s="143"/>
      <c r="AQ368" s="143"/>
      <c r="AR368" s="143"/>
      <c r="AS368" s="153" t="s">
        <v>165</v>
      </c>
      <c r="AT368" s="143"/>
      <c r="AU368" s="143"/>
      <c r="AV368" s="143"/>
      <c r="BC368" s="2"/>
    </row>
    <row r="369" spans="1:55" ht="12.75" customHeight="1" x14ac:dyDescent="0.2">
      <c r="A369" s="4" t="s">
        <v>2723</v>
      </c>
      <c r="B369" s="4" t="s">
        <v>2690</v>
      </c>
      <c r="C369" s="4" t="s">
        <v>2738</v>
      </c>
      <c r="D369" s="4" t="s">
        <v>2741</v>
      </c>
      <c r="E369" s="4" t="s">
        <v>1808</v>
      </c>
      <c r="F369" s="4" t="s">
        <v>1221</v>
      </c>
      <c r="G369" s="41" t="s">
        <v>1963</v>
      </c>
      <c r="H369" s="59" t="s">
        <v>1973</v>
      </c>
      <c r="I369" s="59">
        <v>500000009440</v>
      </c>
      <c r="J369" s="5">
        <v>2020</v>
      </c>
      <c r="K369" s="5">
        <v>8</v>
      </c>
      <c r="L369" s="9">
        <f t="shared" si="7"/>
        <v>2</v>
      </c>
      <c r="M369" s="6" t="s">
        <v>90</v>
      </c>
      <c r="N369" s="9" t="s">
        <v>94</v>
      </c>
      <c r="O369" s="6" t="s">
        <v>201</v>
      </c>
      <c r="P369" s="9" t="s">
        <v>42</v>
      </c>
      <c r="Q369" s="5" t="s">
        <v>37</v>
      </c>
      <c r="R369" s="9" t="s">
        <v>41</v>
      </c>
      <c r="S369" s="11">
        <v>2023</v>
      </c>
      <c r="T369" s="6" t="s">
        <v>126</v>
      </c>
      <c r="U369" s="4" t="s">
        <v>3228</v>
      </c>
      <c r="V369" s="4" t="s">
        <v>4062</v>
      </c>
      <c r="W369" s="75">
        <v>214200</v>
      </c>
      <c r="X369" s="9">
        <v>2</v>
      </c>
      <c r="Y369" s="11"/>
      <c r="Z369" s="11"/>
      <c r="AA369" s="11" t="s">
        <v>33</v>
      </c>
      <c r="AB369" s="11"/>
      <c r="AC369" s="11"/>
      <c r="AD369" s="11"/>
      <c r="AE369" s="11"/>
      <c r="AF369" s="11"/>
      <c r="AG369" s="11" t="s">
        <v>33</v>
      </c>
      <c r="AH369" s="11"/>
      <c r="AI369" s="11"/>
      <c r="AJ369" s="11"/>
      <c r="AK369" s="143"/>
      <c r="AL369" s="143"/>
      <c r="AM369" s="153" t="s">
        <v>165</v>
      </c>
      <c r="AN369" s="143"/>
      <c r="AO369" s="143"/>
      <c r="AP369" s="143"/>
      <c r="AQ369" s="143"/>
      <c r="AR369" s="143"/>
      <c r="AS369" s="153" t="s">
        <v>165</v>
      </c>
      <c r="AT369" s="143"/>
      <c r="AU369" s="143"/>
      <c r="AV369" s="143"/>
      <c r="BC369" s="2"/>
    </row>
    <row r="370" spans="1:55" ht="12.75" customHeight="1" x14ac:dyDescent="0.2">
      <c r="A370" s="4" t="s">
        <v>2717</v>
      </c>
      <c r="B370" s="4" t="s">
        <v>2690</v>
      </c>
      <c r="C370" s="4" t="s">
        <v>2738</v>
      </c>
      <c r="D370" s="4" t="s">
        <v>2741</v>
      </c>
      <c r="E370" s="4" t="s">
        <v>1808</v>
      </c>
      <c r="F370" s="4" t="s">
        <v>1221</v>
      </c>
      <c r="G370" s="41" t="s">
        <v>1963</v>
      </c>
      <c r="H370" s="59" t="s">
        <v>1974</v>
      </c>
      <c r="I370" s="59">
        <v>500000009444</v>
      </c>
      <c r="J370" s="5">
        <v>2020</v>
      </c>
      <c r="K370" s="5">
        <v>8</v>
      </c>
      <c r="L370" s="9">
        <f t="shared" si="7"/>
        <v>2</v>
      </c>
      <c r="M370" s="6" t="s">
        <v>90</v>
      </c>
      <c r="N370" s="9" t="s">
        <v>94</v>
      </c>
      <c r="O370" s="6" t="s">
        <v>201</v>
      </c>
      <c r="P370" s="9" t="s">
        <v>42</v>
      </c>
      <c r="Q370" s="5" t="s">
        <v>37</v>
      </c>
      <c r="R370" s="9" t="s">
        <v>41</v>
      </c>
      <c r="S370" s="11">
        <v>2023</v>
      </c>
      <c r="T370" s="6" t="s">
        <v>126</v>
      </c>
      <c r="U370" s="4" t="s">
        <v>3228</v>
      </c>
      <c r="V370" s="4" t="s">
        <v>4062</v>
      </c>
      <c r="W370" s="75">
        <v>214200</v>
      </c>
      <c r="X370" s="9">
        <v>2</v>
      </c>
      <c r="Y370" s="11"/>
      <c r="Z370" s="11"/>
      <c r="AA370" s="11" t="s">
        <v>33</v>
      </c>
      <c r="AB370" s="11"/>
      <c r="AC370" s="11"/>
      <c r="AD370" s="11"/>
      <c r="AE370" s="11"/>
      <c r="AF370" s="11"/>
      <c r="AG370" s="11" t="s">
        <v>33</v>
      </c>
      <c r="AH370" s="11"/>
      <c r="AI370" s="11"/>
      <c r="AJ370" s="11"/>
      <c r="AK370" s="143"/>
      <c r="AL370" s="143"/>
      <c r="AM370" s="153" t="s">
        <v>165</v>
      </c>
      <c r="AN370" s="143"/>
      <c r="AO370" s="143"/>
      <c r="AP370" s="143"/>
      <c r="AQ370" s="143"/>
      <c r="AR370" s="143"/>
      <c r="AS370" s="153" t="s">
        <v>165</v>
      </c>
      <c r="AT370" s="143"/>
      <c r="AU370" s="143"/>
      <c r="AV370" s="143"/>
      <c r="BC370" s="2"/>
    </row>
    <row r="371" spans="1:55" ht="12.75" customHeight="1" x14ac:dyDescent="0.2">
      <c r="A371" s="66" t="s">
        <v>2717</v>
      </c>
      <c r="B371" s="66" t="s">
        <v>2690</v>
      </c>
      <c r="C371" s="66" t="s">
        <v>2738</v>
      </c>
      <c r="D371" s="66" t="s">
        <v>2741</v>
      </c>
      <c r="E371" s="66" t="s">
        <v>1808</v>
      </c>
      <c r="F371" s="66" t="s">
        <v>1221</v>
      </c>
      <c r="G371" s="67" t="s">
        <v>1963</v>
      </c>
      <c r="H371" s="68" t="s">
        <v>1975</v>
      </c>
      <c r="I371" s="68">
        <v>500000009445</v>
      </c>
      <c r="J371" s="69">
        <v>2020</v>
      </c>
      <c r="K371" s="69">
        <v>8</v>
      </c>
      <c r="L371" s="70">
        <f t="shared" si="7"/>
        <v>2</v>
      </c>
      <c r="M371" s="71" t="s">
        <v>90</v>
      </c>
      <c r="N371" s="70" t="s">
        <v>94</v>
      </c>
      <c r="O371" s="71" t="s">
        <v>201</v>
      </c>
      <c r="P371" s="70" t="s">
        <v>42</v>
      </c>
      <c r="Q371" s="69" t="s">
        <v>37</v>
      </c>
      <c r="R371" s="70" t="s">
        <v>41</v>
      </c>
      <c r="S371" s="72">
        <v>2023</v>
      </c>
      <c r="T371" s="71" t="s">
        <v>126</v>
      </c>
      <c r="U371" s="66" t="s">
        <v>3228</v>
      </c>
      <c r="V371" s="66" t="s">
        <v>4062</v>
      </c>
      <c r="W371" s="76">
        <v>214200</v>
      </c>
      <c r="X371" s="70">
        <v>2</v>
      </c>
      <c r="Y371" s="72"/>
      <c r="Z371" s="72"/>
      <c r="AA371" s="72" t="s">
        <v>33</v>
      </c>
      <c r="AB371" s="72"/>
      <c r="AC371" s="72"/>
      <c r="AD371" s="72"/>
      <c r="AE371" s="72"/>
      <c r="AF371" s="72"/>
      <c r="AG371" s="72" t="s">
        <v>33</v>
      </c>
      <c r="AH371" s="72"/>
      <c r="AI371" s="72"/>
      <c r="AJ371" s="72"/>
      <c r="AK371" s="141"/>
      <c r="AL371" s="141"/>
      <c r="AM371" s="145" t="s">
        <v>165</v>
      </c>
      <c r="AN371" s="141"/>
      <c r="AO371" s="141"/>
      <c r="AP371" s="141"/>
      <c r="AQ371" s="141"/>
      <c r="AR371" s="141"/>
      <c r="AS371" s="145" t="s">
        <v>165</v>
      </c>
      <c r="AT371" s="141"/>
      <c r="AU371" s="141"/>
      <c r="AV371" s="141"/>
      <c r="BC371" s="2"/>
    </row>
    <row r="372" spans="1:55" ht="12.75" customHeight="1" x14ac:dyDescent="0.2">
      <c r="A372" s="4" t="s">
        <v>2701</v>
      </c>
      <c r="B372" s="4" t="s">
        <v>2689</v>
      </c>
      <c r="C372" s="4" t="s">
        <v>2738</v>
      </c>
      <c r="D372" s="4" t="s">
        <v>2741</v>
      </c>
      <c r="E372" s="4" t="s">
        <v>1808</v>
      </c>
      <c r="F372" s="4" t="s">
        <v>1221</v>
      </c>
      <c r="G372" s="41" t="s">
        <v>1963</v>
      </c>
      <c r="H372" s="59" t="s">
        <v>2608</v>
      </c>
      <c r="I372" s="59">
        <v>500000011249</v>
      </c>
      <c r="J372" s="5">
        <v>2022</v>
      </c>
      <c r="K372" s="5">
        <v>8</v>
      </c>
      <c r="L372" s="9">
        <f t="shared" si="7"/>
        <v>4</v>
      </c>
      <c r="M372" s="6" t="s">
        <v>90</v>
      </c>
      <c r="N372" s="9" t="s">
        <v>94</v>
      </c>
      <c r="O372" s="6" t="s">
        <v>201</v>
      </c>
      <c r="P372" s="9" t="s">
        <v>41</v>
      </c>
      <c r="Q372" s="5">
        <v>2024</v>
      </c>
      <c r="R372" s="9" t="s">
        <v>41</v>
      </c>
      <c r="S372" s="11">
        <v>2024</v>
      </c>
      <c r="T372" s="6" t="s">
        <v>126</v>
      </c>
      <c r="U372" s="4" t="s">
        <v>3228</v>
      </c>
      <c r="V372" s="4" t="s">
        <v>4062</v>
      </c>
      <c r="W372" s="75">
        <v>400000</v>
      </c>
      <c r="X372" s="9">
        <v>2</v>
      </c>
      <c r="Y372" s="11"/>
      <c r="Z372" s="11"/>
      <c r="AA372" s="11"/>
      <c r="AB372" s="11"/>
      <c r="AC372" s="11"/>
      <c r="AD372" s="11" t="s">
        <v>33</v>
      </c>
      <c r="AE372" s="11"/>
      <c r="AF372" s="11"/>
      <c r="AG372" s="11"/>
      <c r="AH372" s="11"/>
      <c r="AI372" s="11"/>
      <c r="AJ372" s="11" t="s">
        <v>33</v>
      </c>
      <c r="AK372" s="143"/>
      <c r="AL372" s="143"/>
      <c r="AM372" s="143"/>
      <c r="AN372" s="143"/>
      <c r="AO372" s="143"/>
      <c r="AP372" s="153" t="s">
        <v>165</v>
      </c>
      <c r="AQ372" s="143"/>
      <c r="AR372" s="143"/>
      <c r="AS372" s="143"/>
      <c r="AT372" s="143"/>
      <c r="AU372" s="143"/>
      <c r="AV372" s="153" t="s">
        <v>165</v>
      </c>
      <c r="BC372" s="2"/>
    </row>
    <row r="373" spans="1:55" ht="12.75" customHeight="1" x14ac:dyDescent="0.2">
      <c r="A373" s="4" t="s">
        <v>2701</v>
      </c>
      <c r="B373" s="4" t="s">
        <v>2689</v>
      </c>
      <c r="C373" s="4" t="s">
        <v>2738</v>
      </c>
      <c r="D373" s="4" t="s">
        <v>2741</v>
      </c>
      <c r="E373" s="4" t="s">
        <v>1808</v>
      </c>
      <c r="F373" s="4" t="s">
        <v>1221</v>
      </c>
      <c r="G373" s="41" t="s">
        <v>1963</v>
      </c>
      <c r="H373" s="59" t="s">
        <v>2609</v>
      </c>
      <c r="I373" s="59">
        <v>500000011250</v>
      </c>
      <c r="J373" s="5">
        <v>2022</v>
      </c>
      <c r="K373" s="5">
        <v>8</v>
      </c>
      <c r="L373" s="9">
        <f t="shared" si="7"/>
        <v>4</v>
      </c>
      <c r="M373" s="6" t="s">
        <v>90</v>
      </c>
      <c r="N373" s="9" t="s">
        <v>94</v>
      </c>
      <c r="O373" s="6" t="s">
        <v>201</v>
      </c>
      <c r="P373" s="9" t="s">
        <v>41</v>
      </c>
      <c r="Q373" s="5">
        <v>2024</v>
      </c>
      <c r="R373" s="9" t="s">
        <v>41</v>
      </c>
      <c r="S373" s="11">
        <v>2024</v>
      </c>
      <c r="T373" s="6" t="s">
        <v>126</v>
      </c>
      <c r="U373" s="4" t="s">
        <v>3228</v>
      </c>
      <c r="V373" s="4" t="s">
        <v>4062</v>
      </c>
      <c r="W373" s="75">
        <v>400000</v>
      </c>
      <c r="X373" s="9">
        <v>2</v>
      </c>
      <c r="Y373" s="11"/>
      <c r="Z373" s="11"/>
      <c r="AA373" s="11"/>
      <c r="AB373" s="11"/>
      <c r="AC373" s="11"/>
      <c r="AD373" s="11" t="s">
        <v>33</v>
      </c>
      <c r="AE373" s="11"/>
      <c r="AF373" s="11"/>
      <c r="AG373" s="11"/>
      <c r="AH373" s="11"/>
      <c r="AI373" s="11"/>
      <c r="AJ373" s="11" t="s">
        <v>33</v>
      </c>
      <c r="AK373" s="143"/>
      <c r="AL373" s="143"/>
      <c r="AM373" s="143"/>
      <c r="AN373" s="143"/>
      <c r="AO373" s="143"/>
      <c r="AP373" s="153" t="s">
        <v>165</v>
      </c>
      <c r="AQ373" s="143"/>
      <c r="AR373" s="143"/>
      <c r="AS373" s="143"/>
      <c r="AT373" s="143"/>
      <c r="AU373" s="143"/>
      <c r="AV373" s="153" t="s">
        <v>165</v>
      </c>
      <c r="BC373" s="2"/>
    </row>
    <row r="374" spans="1:55" ht="12.75" customHeight="1" x14ac:dyDescent="0.2">
      <c r="A374" s="4" t="s">
        <v>2701</v>
      </c>
      <c r="B374" s="4" t="s">
        <v>2689</v>
      </c>
      <c r="C374" s="4" t="s">
        <v>2738</v>
      </c>
      <c r="D374" s="4" t="s">
        <v>2741</v>
      </c>
      <c r="E374" s="4" t="s">
        <v>1808</v>
      </c>
      <c r="F374" s="4" t="s">
        <v>1221</v>
      </c>
      <c r="G374" s="41" t="s">
        <v>1963</v>
      </c>
      <c r="H374" s="59" t="s">
        <v>2610</v>
      </c>
      <c r="I374" s="59">
        <v>500000011251</v>
      </c>
      <c r="J374" s="5">
        <v>2022</v>
      </c>
      <c r="K374" s="5">
        <v>8</v>
      </c>
      <c r="L374" s="9">
        <f t="shared" si="7"/>
        <v>4</v>
      </c>
      <c r="M374" s="6" t="s">
        <v>90</v>
      </c>
      <c r="N374" s="9" t="s">
        <v>94</v>
      </c>
      <c r="O374" s="6" t="s">
        <v>201</v>
      </c>
      <c r="P374" s="9" t="s">
        <v>41</v>
      </c>
      <c r="Q374" s="5">
        <v>2024</v>
      </c>
      <c r="R374" s="9" t="s">
        <v>41</v>
      </c>
      <c r="S374" s="11">
        <v>2024</v>
      </c>
      <c r="T374" s="6" t="s">
        <v>126</v>
      </c>
      <c r="U374" s="4" t="s">
        <v>3228</v>
      </c>
      <c r="V374" s="4" t="s">
        <v>4062</v>
      </c>
      <c r="W374" s="75">
        <v>400000</v>
      </c>
      <c r="X374" s="9">
        <v>2</v>
      </c>
      <c r="Y374" s="11"/>
      <c r="Z374" s="11"/>
      <c r="AA374" s="11"/>
      <c r="AB374" s="11"/>
      <c r="AC374" s="11"/>
      <c r="AD374" s="11" t="s">
        <v>33</v>
      </c>
      <c r="AE374" s="11"/>
      <c r="AF374" s="11"/>
      <c r="AG374" s="11"/>
      <c r="AH374" s="11"/>
      <c r="AI374" s="11"/>
      <c r="AJ374" s="11" t="s">
        <v>33</v>
      </c>
      <c r="AK374" s="143"/>
      <c r="AL374" s="143"/>
      <c r="AM374" s="143"/>
      <c r="AN374" s="143"/>
      <c r="AO374" s="143"/>
      <c r="AP374" s="153" t="s">
        <v>165</v>
      </c>
      <c r="AQ374" s="143"/>
      <c r="AR374" s="143"/>
      <c r="AS374" s="143"/>
      <c r="AT374" s="143"/>
      <c r="AU374" s="143"/>
      <c r="AV374" s="153" t="s">
        <v>165</v>
      </c>
      <c r="BC374" s="2"/>
    </row>
    <row r="375" spans="1:55" ht="12.75" customHeight="1" x14ac:dyDescent="0.2">
      <c r="A375" s="4" t="s">
        <v>2701</v>
      </c>
      <c r="B375" s="4" t="s">
        <v>2689</v>
      </c>
      <c r="C375" s="4" t="s">
        <v>2738</v>
      </c>
      <c r="D375" s="4" t="s">
        <v>2741</v>
      </c>
      <c r="E375" s="4" t="s">
        <v>1808</v>
      </c>
      <c r="F375" s="4" t="s">
        <v>1221</v>
      </c>
      <c r="G375" s="41" t="s">
        <v>1963</v>
      </c>
      <c r="H375" s="59" t="s">
        <v>2611</v>
      </c>
      <c r="I375" s="59">
        <v>500000011253</v>
      </c>
      <c r="J375" s="5">
        <v>2022</v>
      </c>
      <c r="K375" s="5">
        <v>8</v>
      </c>
      <c r="L375" s="9">
        <f t="shared" si="7"/>
        <v>4</v>
      </c>
      <c r="M375" s="6" t="s">
        <v>90</v>
      </c>
      <c r="N375" s="9" t="s">
        <v>94</v>
      </c>
      <c r="O375" s="6" t="s">
        <v>201</v>
      </c>
      <c r="P375" s="9" t="s">
        <v>41</v>
      </c>
      <c r="Q375" s="5">
        <v>2024</v>
      </c>
      <c r="R375" s="9" t="s">
        <v>41</v>
      </c>
      <c r="S375" s="11">
        <v>2024</v>
      </c>
      <c r="T375" s="6" t="s">
        <v>126</v>
      </c>
      <c r="U375" s="4" t="s">
        <v>3228</v>
      </c>
      <c r="V375" s="4" t="s">
        <v>4062</v>
      </c>
      <c r="W375" s="75">
        <v>400000</v>
      </c>
      <c r="X375" s="9">
        <v>2</v>
      </c>
      <c r="Y375" s="11"/>
      <c r="Z375" s="11"/>
      <c r="AA375" s="11"/>
      <c r="AB375" s="11"/>
      <c r="AC375" s="11"/>
      <c r="AD375" s="11" t="s">
        <v>33</v>
      </c>
      <c r="AE375" s="11"/>
      <c r="AF375" s="11"/>
      <c r="AG375" s="11"/>
      <c r="AH375" s="11"/>
      <c r="AI375" s="11"/>
      <c r="AJ375" s="11" t="s">
        <v>33</v>
      </c>
      <c r="AK375" s="143"/>
      <c r="AL375" s="143"/>
      <c r="AM375" s="143"/>
      <c r="AN375" s="143"/>
      <c r="AO375" s="143"/>
      <c r="AP375" s="153" t="s">
        <v>165</v>
      </c>
      <c r="AQ375" s="143"/>
      <c r="AR375" s="143"/>
      <c r="AS375" s="143"/>
      <c r="AT375" s="143"/>
      <c r="AU375" s="143"/>
      <c r="AV375" s="153" t="s">
        <v>165</v>
      </c>
      <c r="BC375" s="2"/>
    </row>
    <row r="376" spans="1:55" ht="12.75" customHeight="1" x14ac:dyDescent="0.2">
      <c r="A376" s="4" t="s">
        <v>2701</v>
      </c>
      <c r="B376" s="4" t="s">
        <v>2689</v>
      </c>
      <c r="C376" s="4" t="s">
        <v>2738</v>
      </c>
      <c r="D376" s="4" t="s">
        <v>2741</v>
      </c>
      <c r="E376" s="4" t="s">
        <v>1808</v>
      </c>
      <c r="F376" s="4" t="s">
        <v>1221</v>
      </c>
      <c r="G376" s="41" t="s">
        <v>1963</v>
      </c>
      <c r="H376" s="59" t="s">
        <v>2612</v>
      </c>
      <c r="I376" s="59">
        <v>500000011252</v>
      </c>
      <c r="J376" s="5">
        <v>2022</v>
      </c>
      <c r="K376" s="5">
        <v>8</v>
      </c>
      <c r="L376" s="9">
        <f t="shared" si="7"/>
        <v>4</v>
      </c>
      <c r="M376" s="6" t="s">
        <v>90</v>
      </c>
      <c r="N376" s="9" t="s">
        <v>94</v>
      </c>
      <c r="O376" s="6" t="s">
        <v>201</v>
      </c>
      <c r="P376" s="9" t="s">
        <v>41</v>
      </c>
      <c r="Q376" s="5">
        <v>2024</v>
      </c>
      <c r="R376" s="9" t="s">
        <v>41</v>
      </c>
      <c r="S376" s="11">
        <v>2024</v>
      </c>
      <c r="T376" s="6" t="s">
        <v>126</v>
      </c>
      <c r="U376" s="4" t="s">
        <v>3228</v>
      </c>
      <c r="V376" s="4" t="s">
        <v>4062</v>
      </c>
      <c r="W376" s="75">
        <v>400000</v>
      </c>
      <c r="X376" s="9">
        <v>2</v>
      </c>
      <c r="Y376" s="11"/>
      <c r="Z376" s="11"/>
      <c r="AA376" s="11"/>
      <c r="AB376" s="11"/>
      <c r="AC376" s="11"/>
      <c r="AD376" s="11" t="s">
        <v>33</v>
      </c>
      <c r="AE376" s="11"/>
      <c r="AF376" s="11"/>
      <c r="AG376" s="11"/>
      <c r="AH376" s="11"/>
      <c r="AI376" s="11"/>
      <c r="AJ376" s="11" t="s">
        <v>33</v>
      </c>
      <c r="AK376" s="143"/>
      <c r="AL376" s="143"/>
      <c r="AM376" s="143"/>
      <c r="AN376" s="143"/>
      <c r="AO376" s="143"/>
      <c r="AP376" s="153" t="s">
        <v>165</v>
      </c>
      <c r="AQ376" s="143"/>
      <c r="AR376" s="143"/>
      <c r="AS376" s="143"/>
      <c r="AT376" s="143"/>
      <c r="AU376" s="143"/>
      <c r="AV376" s="153" t="s">
        <v>165</v>
      </c>
      <c r="BC376" s="2"/>
    </row>
    <row r="377" spans="1:55" ht="12.75" customHeight="1" x14ac:dyDescent="0.2">
      <c r="A377" s="4" t="s">
        <v>2701</v>
      </c>
      <c r="B377" s="4" t="s">
        <v>2689</v>
      </c>
      <c r="C377" s="4" t="s">
        <v>2738</v>
      </c>
      <c r="D377" s="4" t="s">
        <v>2741</v>
      </c>
      <c r="E377" s="4" t="s">
        <v>1808</v>
      </c>
      <c r="F377" s="4" t="s">
        <v>1221</v>
      </c>
      <c r="G377" s="41" t="s">
        <v>1963</v>
      </c>
      <c r="H377" s="59" t="s">
        <v>2613</v>
      </c>
      <c r="I377" s="59">
        <v>500000011254</v>
      </c>
      <c r="J377" s="5">
        <v>2022</v>
      </c>
      <c r="K377" s="5">
        <v>8</v>
      </c>
      <c r="L377" s="9">
        <f t="shared" si="7"/>
        <v>4</v>
      </c>
      <c r="M377" s="6" t="s">
        <v>90</v>
      </c>
      <c r="N377" s="9" t="s">
        <v>94</v>
      </c>
      <c r="O377" s="6" t="s">
        <v>201</v>
      </c>
      <c r="P377" s="9" t="s">
        <v>41</v>
      </c>
      <c r="Q377" s="5">
        <v>2024</v>
      </c>
      <c r="R377" s="9" t="s">
        <v>41</v>
      </c>
      <c r="S377" s="11">
        <v>2024</v>
      </c>
      <c r="T377" s="6" t="s">
        <v>126</v>
      </c>
      <c r="U377" s="4" t="s">
        <v>3228</v>
      </c>
      <c r="V377" s="4" t="s">
        <v>4062</v>
      </c>
      <c r="W377" s="75">
        <v>400000</v>
      </c>
      <c r="X377" s="9">
        <v>2</v>
      </c>
      <c r="Y377" s="11"/>
      <c r="Z377" s="11"/>
      <c r="AA377" s="11"/>
      <c r="AB377" s="11"/>
      <c r="AC377" s="11"/>
      <c r="AD377" s="11" t="s">
        <v>33</v>
      </c>
      <c r="AE377" s="11"/>
      <c r="AF377" s="11"/>
      <c r="AG377" s="11"/>
      <c r="AH377" s="11"/>
      <c r="AI377" s="11"/>
      <c r="AJ377" s="11" t="s">
        <v>33</v>
      </c>
      <c r="AK377" s="143"/>
      <c r="AL377" s="143"/>
      <c r="AM377" s="143"/>
      <c r="AN377" s="143"/>
      <c r="AO377" s="143"/>
      <c r="AP377" s="153" t="s">
        <v>165</v>
      </c>
      <c r="AQ377" s="143"/>
      <c r="AR377" s="143"/>
      <c r="AS377" s="143"/>
      <c r="AT377" s="143"/>
      <c r="AU377" s="143"/>
      <c r="AV377" s="153" t="s">
        <v>165</v>
      </c>
      <c r="BC377" s="2"/>
    </row>
    <row r="378" spans="1:55" ht="12.75" customHeight="1" x14ac:dyDescent="0.2">
      <c r="A378" s="4" t="s">
        <v>2701</v>
      </c>
      <c r="B378" s="4" t="s">
        <v>2689</v>
      </c>
      <c r="C378" s="4" t="s">
        <v>2738</v>
      </c>
      <c r="D378" s="4" t="s">
        <v>2741</v>
      </c>
      <c r="E378" s="4" t="s">
        <v>1808</v>
      </c>
      <c r="F378" s="4" t="s">
        <v>1221</v>
      </c>
      <c r="G378" s="41" t="s">
        <v>1963</v>
      </c>
      <c r="H378" s="59" t="s">
        <v>2614</v>
      </c>
      <c r="I378" s="59">
        <v>500000011236</v>
      </c>
      <c r="J378" s="5">
        <v>2022</v>
      </c>
      <c r="K378" s="5">
        <v>8</v>
      </c>
      <c r="L378" s="9">
        <f t="shared" ref="L378:L439" si="8">IF(AND(J378=0,K378=0),"",K378-($B$9-J378))</f>
        <v>4</v>
      </c>
      <c r="M378" s="6" t="s">
        <v>90</v>
      </c>
      <c r="N378" s="9" t="s">
        <v>94</v>
      </c>
      <c r="O378" s="6" t="s">
        <v>201</v>
      </c>
      <c r="P378" s="9" t="s">
        <v>41</v>
      </c>
      <c r="Q378" s="5">
        <v>2024</v>
      </c>
      <c r="R378" s="9" t="s">
        <v>41</v>
      </c>
      <c r="S378" s="11">
        <v>2024</v>
      </c>
      <c r="T378" s="6" t="s">
        <v>126</v>
      </c>
      <c r="U378" s="4" t="s">
        <v>3228</v>
      </c>
      <c r="V378" s="4" t="s">
        <v>4062</v>
      </c>
      <c r="W378" s="75">
        <v>400000</v>
      </c>
      <c r="X378" s="9">
        <v>2</v>
      </c>
      <c r="Y378" s="11"/>
      <c r="Z378" s="11"/>
      <c r="AA378" s="11"/>
      <c r="AB378" s="11"/>
      <c r="AC378" s="11"/>
      <c r="AD378" s="11" t="s">
        <v>33</v>
      </c>
      <c r="AE378" s="11"/>
      <c r="AF378" s="11"/>
      <c r="AG378" s="11"/>
      <c r="AH378" s="11"/>
      <c r="AI378" s="11"/>
      <c r="AJ378" s="11" t="s">
        <v>33</v>
      </c>
      <c r="AK378" s="143"/>
      <c r="AL378" s="143"/>
      <c r="AM378" s="143"/>
      <c r="AN378" s="143"/>
      <c r="AO378" s="143"/>
      <c r="AP378" s="153" t="s">
        <v>165</v>
      </c>
      <c r="AQ378" s="143"/>
      <c r="AR378" s="143"/>
      <c r="AS378" s="143"/>
      <c r="AT378" s="143"/>
      <c r="AU378" s="143"/>
      <c r="AV378" s="153" t="s">
        <v>165</v>
      </c>
      <c r="BC378" s="2"/>
    </row>
    <row r="379" spans="1:55" ht="12.75" customHeight="1" x14ac:dyDescent="0.2">
      <c r="A379" s="4" t="s">
        <v>2701</v>
      </c>
      <c r="B379" s="4" t="s">
        <v>2689</v>
      </c>
      <c r="C379" s="4" t="s">
        <v>2738</v>
      </c>
      <c r="D379" s="4" t="s">
        <v>2741</v>
      </c>
      <c r="E379" s="4" t="s">
        <v>1808</v>
      </c>
      <c r="F379" s="4" t="s">
        <v>1221</v>
      </c>
      <c r="G379" s="41" t="s">
        <v>1963</v>
      </c>
      <c r="H379" s="59" t="s">
        <v>2615</v>
      </c>
      <c r="I379" s="59">
        <v>500000011237</v>
      </c>
      <c r="J379" s="5">
        <v>2022</v>
      </c>
      <c r="K379" s="5">
        <v>8</v>
      </c>
      <c r="L379" s="9">
        <f t="shared" si="8"/>
        <v>4</v>
      </c>
      <c r="M379" s="6" t="s">
        <v>90</v>
      </c>
      <c r="N379" s="9" t="s">
        <v>94</v>
      </c>
      <c r="O379" s="6" t="s">
        <v>201</v>
      </c>
      <c r="P379" s="9" t="s">
        <v>41</v>
      </c>
      <c r="Q379" s="5">
        <v>2024</v>
      </c>
      <c r="R379" s="9" t="s">
        <v>41</v>
      </c>
      <c r="S379" s="11">
        <v>2024</v>
      </c>
      <c r="T379" s="6" t="s">
        <v>126</v>
      </c>
      <c r="U379" s="4" t="s">
        <v>3228</v>
      </c>
      <c r="V379" s="4" t="s">
        <v>4062</v>
      </c>
      <c r="W379" s="75">
        <v>400000</v>
      </c>
      <c r="X379" s="9">
        <v>2</v>
      </c>
      <c r="Y379" s="11"/>
      <c r="Z379" s="11"/>
      <c r="AA379" s="11"/>
      <c r="AB379" s="11"/>
      <c r="AC379" s="11"/>
      <c r="AD379" s="11" t="s">
        <v>33</v>
      </c>
      <c r="AE379" s="11"/>
      <c r="AF379" s="11"/>
      <c r="AG379" s="11"/>
      <c r="AH379" s="11"/>
      <c r="AI379" s="11"/>
      <c r="AJ379" s="11" t="s">
        <v>33</v>
      </c>
      <c r="AK379" s="143"/>
      <c r="AL379" s="143"/>
      <c r="AM379" s="143"/>
      <c r="AN379" s="143"/>
      <c r="AO379" s="143"/>
      <c r="AP379" s="153" t="s">
        <v>165</v>
      </c>
      <c r="AQ379" s="143"/>
      <c r="AR379" s="143"/>
      <c r="AS379" s="143"/>
      <c r="AT379" s="143"/>
      <c r="AU379" s="143"/>
      <c r="AV379" s="153" t="s">
        <v>165</v>
      </c>
      <c r="BC379" s="2"/>
    </row>
    <row r="380" spans="1:55" ht="12.75" customHeight="1" x14ac:dyDescent="0.2">
      <c r="A380" s="4" t="s">
        <v>2701</v>
      </c>
      <c r="B380" s="4" t="s">
        <v>2689</v>
      </c>
      <c r="C380" s="4" t="s">
        <v>2738</v>
      </c>
      <c r="D380" s="4" t="s">
        <v>2741</v>
      </c>
      <c r="E380" s="4" t="s">
        <v>1808</v>
      </c>
      <c r="F380" s="4" t="s">
        <v>1221</v>
      </c>
      <c r="G380" s="41" t="s">
        <v>1963</v>
      </c>
      <c r="H380" s="59" t="s">
        <v>2616</v>
      </c>
      <c r="I380" s="59">
        <v>500000011238</v>
      </c>
      <c r="J380" s="5">
        <v>2022</v>
      </c>
      <c r="K380" s="5">
        <v>8</v>
      </c>
      <c r="L380" s="9">
        <f t="shared" si="8"/>
        <v>4</v>
      </c>
      <c r="M380" s="6" t="s">
        <v>90</v>
      </c>
      <c r="N380" s="9" t="s">
        <v>94</v>
      </c>
      <c r="O380" s="6" t="s">
        <v>201</v>
      </c>
      <c r="P380" s="9" t="s">
        <v>41</v>
      </c>
      <c r="Q380" s="5">
        <v>2024</v>
      </c>
      <c r="R380" s="9" t="s">
        <v>41</v>
      </c>
      <c r="S380" s="11">
        <v>2024</v>
      </c>
      <c r="T380" s="6" t="s">
        <v>126</v>
      </c>
      <c r="U380" s="4" t="s">
        <v>3228</v>
      </c>
      <c r="V380" s="4" t="s">
        <v>4062</v>
      </c>
      <c r="W380" s="75">
        <v>400000</v>
      </c>
      <c r="X380" s="9">
        <v>2</v>
      </c>
      <c r="Y380" s="11"/>
      <c r="Z380" s="11"/>
      <c r="AA380" s="11"/>
      <c r="AB380" s="11"/>
      <c r="AC380" s="11"/>
      <c r="AD380" s="11" t="s">
        <v>33</v>
      </c>
      <c r="AE380" s="11"/>
      <c r="AF380" s="11"/>
      <c r="AG380" s="11"/>
      <c r="AH380" s="11"/>
      <c r="AI380" s="11"/>
      <c r="AJ380" s="11" t="s">
        <v>33</v>
      </c>
      <c r="AK380" s="143"/>
      <c r="AL380" s="143"/>
      <c r="AM380" s="143"/>
      <c r="AN380" s="143"/>
      <c r="AO380" s="143"/>
      <c r="AP380" s="153" t="s">
        <v>165</v>
      </c>
      <c r="AQ380" s="143"/>
      <c r="AR380" s="143"/>
      <c r="AS380" s="143"/>
      <c r="AT380" s="143"/>
      <c r="AU380" s="143"/>
      <c r="AV380" s="153" t="s">
        <v>165</v>
      </c>
      <c r="BC380" s="2"/>
    </row>
    <row r="381" spans="1:55" ht="12.75" customHeight="1" x14ac:dyDescent="0.2">
      <c r="A381" s="4" t="s">
        <v>2701</v>
      </c>
      <c r="B381" s="4" t="s">
        <v>2689</v>
      </c>
      <c r="C381" s="4" t="s">
        <v>2738</v>
      </c>
      <c r="D381" s="4" t="s">
        <v>2741</v>
      </c>
      <c r="E381" s="4" t="s">
        <v>1808</v>
      </c>
      <c r="F381" s="4" t="s">
        <v>1221</v>
      </c>
      <c r="G381" s="41" t="s">
        <v>1963</v>
      </c>
      <c r="H381" s="59" t="s">
        <v>2617</v>
      </c>
      <c r="I381" s="59">
        <v>500000011239</v>
      </c>
      <c r="J381" s="5">
        <v>2022</v>
      </c>
      <c r="K381" s="5">
        <v>8</v>
      </c>
      <c r="L381" s="9">
        <f t="shared" si="8"/>
        <v>4</v>
      </c>
      <c r="M381" s="6" t="s">
        <v>90</v>
      </c>
      <c r="N381" s="9" t="s">
        <v>94</v>
      </c>
      <c r="O381" s="6" t="s">
        <v>201</v>
      </c>
      <c r="P381" s="9" t="s">
        <v>41</v>
      </c>
      <c r="Q381" s="5">
        <v>2024</v>
      </c>
      <c r="R381" s="9" t="s">
        <v>41</v>
      </c>
      <c r="S381" s="11">
        <v>2024</v>
      </c>
      <c r="T381" s="6" t="s">
        <v>126</v>
      </c>
      <c r="U381" s="4" t="s">
        <v>3228</v>
      </c>
      <c r="V381" s="4" t="s">
        <v>4062</v>
      </c>
      <c r="W381" s="75">
        <v>400000</v>
      </c>
      <c r="X381" s="9">
        <v>2</v>
      </c>
      <c r="Y381" s="11"/>
      <c r="Z381" s="11"/>
      <c r="AA381" s="11"/>
      <c r="AB381" s="11"/>
      <c r="AC381" s="11"/>
      <c r="AD381" s="11" t="s">
        <v>33</v>
      </c>
      <c r="AE381" s="11"/>
      <c r="AF381" s="11"/>
      <c r="AG381" s="11"/>
      <c r="AH381" s="11"/>
      <c r="AI381" s="11"/>
      <c r="AJ381" s="11" t="s">
        <v>33</v>
      </c>
      <c r="AK381" s="143"/>
      <c r="AL381" s="143"/>
      <c r="AM381" s="143"/>
      <c r="AN381" s="143"/>
      <c r="AO381" s="143"/>
      <c r="AP381" s="153" t="s">
        <v>165</v>
      </c>
      <c r="AQ381" s="143"/>
      <c r="AR381" s="143"/>
      <c r="AS381" s="143"/>
      <c r="AT381" s="143"/>
      <c r="AU381" s="143"/>
      <c r="AV381" s="153" t="s">
        <v>165</v>
      </c>
      <c r="BC381" s="2"/>
    </row>
    <row r="382" spans="1:55" ht="12.75" customHeight="1" x14ac:dyDescent="0.2">
      <c r="A382" s="4" t="s">
        <v>2701</v>
      </c>
      <c r="B382" s="4" t="s">
        <v>2689</v>
      </c>
      <c r="C382" s="4" t="s">
        <v>2738</v>
      </c>
      <c r="D382" s="4" t="s">
        <v>2741</v>
      </c>
      <c r="E382" s="4" t="s">
        <v>1808</v>
      </c>
      <c r="F382" s="4" t="s">
        <v>1221</v>
      </c>
      <c r="G382" s="41" t="s">
        <v>1963</v>
      </c>
      <c r="H382" s="59" t="s">
        <v>2618</v>
      </c>
      <c r="I382" s="59">
        <v>500000011240</v>
      </c>
      <c r="J382" s="5">
        <v>2022</v>
      </c>
      <c r="K382" s="5">
        <v>8</v>
      </c>
      <c r="L382" s="9">
        <f t="shared" si="8"/>
        <v>4</v>
      </c>
      <c r="M382" s="6" t="s">
        <v>90</v>
      </c>
      <c r="N382" s="9" t="s">
        <v>94</v>
      </c>
      <c r="O382" s="6" t="s">
        <v>201</v>
      </c>
      <c r="P382" s="9" t="s">
        <v>41</v>
      </c>
      <c r="Q382" s="5">
        <v>2024</v>
      </c>
      <c r="R382" s="9" t="s">
        <v>41</v>
      </c>
      <c r="S382" s="11">
        <v>2024</v>
      </c>
      <c r="T382" s="6" t="s">
        <v>126</v>
      </c>
      <c r="U382" s="4" t="s">
        <v>3228</v>
      </c>
      <c r="V382" s="4" t="s">
        <v>4062</v>
      </c>
      <c r="W382" s="75">
        <v>400000</v>
      </c>
      <c r="X382" s="9">
        <v>2</v>
      </c>
      <c r="Y382" s="11"/>
      <c r="Z382" s="11"/>
      <c r="AA382" s="11"/>
      <c r="AB382" s="11"/>
      <c r="AC382" s="11"/>
      <c r="AD382" s="11" t="s">
        <v>33</v>
      </c>
      <c r="AE382" s="11"/>
      <c r="AF382" s="11"/>
      <c r="AG382" s="11"/>
      <c r="AH382" s="11"/>
      <c r="AI382" s="11"/>
      <c r="AJ382" s="11" t="s">
        <v>33</v>
      </c>
      <c r="AK382" s="143"/>
      <c r="AL382" s="143"/>
      <c r="AM382" s="143"/>
      <c r="AN382" s="143"/>
      <c r="AO382" s="143"/>
      <c r="AP382" s="153" t="s">
        <v>165</v>
      </c>
      <c r="AQ382" s="143"/>
      <c r="AR382" s="143"/>
      <c r="AS382" s="143"/>
      <c r="AT382" s="143"/>
      <c r="AU382" s="143"/>
      <c r="AV382" s="153" t="s">
        <v>165</v>
      </c>
      <c r="BC382" s="2"/>
    </row>
    <row r="383" spans="1:55" ht="12.75" customHeight="1" x14ac:dyDescent="0.2">
      <c r="A383" s="4" t="s">
        <v>2701</v>
      </c>
      <c r="B383" s="4" t="s">
        <v>2689</v>
      </c>
      <c r="C383" s="4" t="s">
        <v>2738</v>
      </c>
      <c r="D383" s="4" t="s">
        <v>2741</v>
      </c>
      <c r="E383" s="4" t="s">
        <v>1808</v>
      </c>
      <c r="F383" s="4" t="s">
        <v>1221</v>
      </c>
      <c r="G383" s="41" t="s">
        <v>1963</v>
      </c>
      <c r="H383" s="59" t="s">
        <v>2619</v>
      </c>
      <c r="I383" s="59">
        <v>500000011243</v>
      </c>
      <c r="J383" s="5">
        <v>2022</v>
      </c>
      <c r="K383" s="5">
        <v>8</v>
      </c>
      <c r="L383" s="9">
        <f t="shared" si="8"/>
        <v>4</v>
      </c>
      <c r="M383" s="6" t="s">
        <v>90</v>
      </c>
      <c r="N383" s="9" t="s">
        <v>94</v>
      </c>
      <c r="O383" s="6" t="s">
        <v>201</v>
      </c>
      <c r="P383" s="9" t="s">
        <v>41</v>
      </c>
      <c r="Q383" s="5">
        <v>2024</v>
      </c>
      <c r="R383" s="9" t="s">
        <v>41</v>
      </c>
      <c r="S383" s="11">
        <v>2024</v>
      </c>
      <c r="T383" s="6" t="s">
        <v>126</v>
      </c>
      <c r="U383" s="4" t="s">
        <v>3228</v>
      </c>
      <c r="V383" s="4" t="s">
        <v>4062</v>
      </c>
      <c r="W383" s="75">
        <v>400000</v>
      </c>
      <c r="X383" s="9">
        <v>2</v>
      </c>
      <c r="Y383" s="11"/>
      <c r="Z383" s="11"/>
      <c r="AA383" s="11"/>
      <c r="AB383" s="11"/>
      <c r="AC383" s="11"/>
      <c r="AD383" s="11" t="s">
        <v>33</v>
      </c>
      <c r="AE383" s="11"/>
      <c r="AF383" s="11"/>
      <c r="AG383" s="11"/>
      <c r="AH383" s="11"/>
      <c r="AI383" s="11"/>
      <c r="AJ383" s="11" t="s">
        <v>33</v>
      </c>
      <c r="AK383" s="143"/>
      <c r="AL383" s="143"/>
      <c r="AM383" s="143"/>
      <c r="AN383" s="143"/>
      <c r="AO383" s="143"/>
      <c r="AP383" s="153" t="s">
        <v>165</v>
      </c>
      <c r="AQ383" s="143"/>
      <c r="AR383" s="143"/>
      <c r="AS383" s="143"/>
      <c r="AT383" s="143"/>
      <c r="AU383" s="143"/>
      <c r="AV383" s="153" t="s">
        <v>165</v>
      </c>
      <c r="BC383" s="2"/>
    </row>
    <row r="384" spans="1:55" ht="12.75" customHeight="1" x14ac:dyDescent="0.2">
      <c r="A384" s="4" t="s">
        <v>2692</v>
      </c>
      <c r="B384" s="4" t="s">
        <v>2688</v>
      </c>
      <c r="C384" s="4" t="s">
        <v>2738</v>
      </c>
      <c r="D384" s="4" t="s">
        <v>2741</v>
      </c>
      <c r="E384" s="4" t="s">
        <v>1808</v>
      </c>
      <c r="F384" s="4" t="s">
        <v>1221</v>
      </c>
      <c r="G384" s="41" t="s">
        <v>1963</v>
      </c>
      <c r="H384" s="59" t="s">
        <v>2620</v>
      </c>
      <c r="I384" s="59">
        <v>500000011235</v>
      </c>
      <c r="J384" s="5">
        <v>2022</v>
      </c>
      <c r="K384" s="5">
        <v>8</v>
      </c>
      <c r="L384" s="9">
        <f t="shared" si="8"/>
        <v>4</v>
      </c>
      <c r="M384" s="6" t="s">
        <v>90</v>
      </c>
      <c r="N384" s="9" t="s">
        <v>94</v>
      </c>
      <c r="O384" s="6" t="s">
        <v>201</v>
      </c>
      <c r="P384" s="9" t="s">
        <v>41</v>
      </c>
      <c r="Q384" s="5">
        <v>2024</v>
      </c>
      <c r="R384" s="9" t="s">
        <v>41</v>
      </c>
      <c r="S384" s="11">
        <v>2024</v>
      </c>
      <c r="T384" s="6" t="s">
        <v>126</v>
      </c>
      <c r="U384" s="4" t="s">
        <v>3228</v>
      </c>
      <c r="V384" s="4" t="s">
        <v>4062</v>
      </c>
      <c r="W384" s="75">
        <v>400000</v>
      </c>
      <c r="X384" s="9">
        <v>2</v>
      </c>
      <c r="Y384" s="11"/>
      <c r="Z384" s="11"/>
      <c r="AA384" s="11"/>
      <c r="AB384" s="11"/>
      <c r="AC384" s="11"/>
      <c r="AD384" s="11" t="s">
        <v>33</v>
      </c>
      <c r="AE384" s="11"/>
      <c r="AF384" s="11"/>
      <c r="AG384" s="11"/>
      <c r="AH384" s="11"/>
      <c r="AI384" s="11"/>
      <c r="AJ384" s="11" t="s">
        <v>33</v>
      </c>
      <c r="AK384" s="143"/>
      <c r="AL384" s="143"/>
      <c r="AM384" s="143"/>
      <c r="AN384" s="143"/>
      <c r="AO384" s="143"/>
      <c r="AP384" s="153" t="s">
        <v>165</v>
      </c>
      <c r="AQ384" s="143"/>
      <c r="AR384" s="143"/>
      <c r="AS384" s="143"/>
      <c r="AT384" s="143"/>
      <c r="AU384" s="143"/>
      <c r="AV384" s="153" t="s">
        <v>165</v>
      </c>
      <c r="BC384" s="2"/>
    </row>
    <row r="385" spans="1:55" ht="12.75" customHeight="1" x14ac:dyDescent="0.2">
      <c r="A385" s="4" t="s">
        <v>2720</v>
      </c>
      <c r="B385" s="4" t="s">
        <v>2688</v>
      </c>
      <c r="C385" s="4" t="s">
        <v>2738</v>
      </c>
      <c r="D385" s="4" t="s">
        <v>2741</v>
      </c>
      <c r="E385" s="4" t="s">
        <v>1808</v>
      </c>
      <c r="F385" s="4" t="s">
        <v>1221</v>
      </c>
      <c r="G385" s="41" t="s">
        <v>1963</v>
      </c>
      <c r="H385" s="59" t="s">
        <v>2621</v>
      </c>
      <c r="I385" s="59">
        <v>500000011241</v>
      </c>
      <c r="J385" s="5">
        <v>2022</v>
      </c>
      <c r="K385" s="5">
        <v>8</v>
      </c>
      <c r="L385" s="9">
        <f t="shared" si="8"/>
        <v>4</v>
      </c>
      <c r="M385" s="6" t="s">
        <v>90</v>
      </c>
      <c r="N385" s="9" t="s">
        <v>94</v>
      </c>
      <c r="O385" s="6" t="s">
        <v>201</v>
      </c>
      <c r="P385" s="9" t="s">
        <v>41</v>
      </c>
      <c r="Q385" s="5">
        <v>2024</v>
      </c>
      <c r="R385" s="9" t="s">
        <v>41</v>
      </c>
      <c r="S385" s="11">
        <v>2024</v>
      </c>
      <c r="T385" s="6" t="s">
        <v>126</v>
      </c>
      <c r="U385" s="4" t="s">
        <v>3228</v>
      </c>
      <c r="V385" s="4" t="s">
        <v>4062</v>
      </c>
      <c r="W385" s="75">
        <v>400000</v>
      </c>
      <c r="X385" s="70">
        <v>2</v>
      </c>
      <c r="Y385" s="11"/>
      <c r="Z385" s="11"/>
      <c r="AA385" s="11"/>
      <c r="AB385" s="11"/>
      <c r="AC385" s="11"/>
      <c r="AD385" s="11" t="s">
        <v>33</v>
      </c>
      <c r="AE385" s="11"/>
      <c r="AF385" s="11"/>
      <c r="AG385" s="11"/>
      <c r="AH385" s="11"/>
      <c r="AI385" s="11"/>
      <c r="AJ385" s="11" t="s">
        <v>33</v>
      </c>
      <c r="AK385" s="143"/>
      <c r="AL385" s="143"/>
      <c r="AM385" s="143"/>
      <c r="AN385" s="143"/>
      <c r="AO385" s="143"/>
      <c r="AP385" s="153" t="s">
        <v>165</v>
      </c>
      <c r="AQ385" s="143"/>
      <c r="AR385" s="143"/>
      <c r="AS385" s="143"/>
      <c r="AT385" s="143"/>
      <c r="AU385" s="143"/>
      <c r="AV385" s="153" t="s">
        <v>165</v>
      </c>
      <c r="BC385" s="2"/>
    </row>
    <row r="386" spans="1:55" ht="12.75" customHeight="1" x14ac:dyDescent="0.2">
      <c r="A386" s="4" t="s">
        <v>2692</v>
      </c>
      <c r="B386" s="4" t="s">
        <v>2688</v>
      </c>
      <c r="C386" s="4" t="s">
        <v>2738</v>
      </c>
      <c r="D386" s="4" t="s">
        <v>2741</v>
      </c>
      <c r="E386" s="4" t="s">
        <v>1808</v>
      </c>
      <c r="F386" s="4" t="s">
        <v>1221</v>
      </c>
      <c r="G386" s="41" t="s">
        <v>1963</v>
      </c>
      <c r="H386" s="59" t="s">
        <v>2622</v>
      </c>
      <c r="I386" s="59">
        <v>500000011248</v>
      </c>
      <c r="J386" s="5">
        <v>2022</v>
      </c>
      <c r="K386" s="5">
        <v>8</v>
      </c>
      <c r="L386" s="9">
        <f t="shared" si="8"/>
        <v>4</v>
      </c>
      <c r="M386" s="6" t="s">
        <v>90</v>
      </c>
      <c r="N386" s="9" t="s">
        <v>94</v>
      </c>
      <c r="O386" s="6" t="s">
        <v>201</v>
      </c>
      <c r="P386" s="9" t="s">
        <v>41</v>
      </c>
      <c r="Q386" s="5">
        <v>2024</v>
      </c>
      <c r="R386" s="9" t="s">
        <v>41</v>
      </c>
      <c r="S386" s="11">
        <v>2024</v>
      </c>
      <c r="T386" s="6" t="s">
        <v>126</v>
      </c>
      <c r="U386" s="4" t="s">
        <v>3228</v>
      </c>
      <c r="V386" s="4" t="s">
        <v>4062</v>
      </c>
      <c r="W386" s="75">
        <v>400000</v>
      </c>
      <c r="X386" s="9">
        <v>2</v>
      </c>
      <c r="Y386" s="11"/>
      <c r="Z386" s="11"/>
      <c r="AA386" s="11"/>
      <c r="AB386" s="11"/>
      <c r="AC386" s="11"/>
      <c r="AD386" s="11" t="s">
        <v>33</v>
      </c>
      <c r="AE386" s="11"/>
      <c r="AF386" s="11"/>
      <c r="AG386" s="11"/>
      <c r="AH386" s="11"/>
      <c r="AI386" s="11"/>
      <c r="AJ386" s="11" t="s">
        <v>33</v>
      </c>
      <c r="AK386" s="143"/>
      <c r="AL386" s="143"/>
      <c r="AM386" s="143"/>
      <c r="AN386" s="143"/>
      <c r="AO386" s="143"/>
      <c r="AP386" s="153" t="s">
        <v>165</v>
      </c>
      <c r="AQ386" s="143"/>
      <c r="AR386" s="143"/>
      <c r="AS386" s="143"/>
      <c r="AT386" s="143"/>
      <c r="AU386" s="143"/>
      <c r="AV386" s="153" t="s">
        <v>165</v>
      </c>
      <c r="BC386" s="2"/>
    </row>
    <row r="387" spans="1:55" ht="12.75" customHeight="1" x14ac:dyDescent="0.2">
      <c r="A387" s="4" t="s">
        <v>2686</v>
      </c>
      <c r="B387" s="4" t="s">
        <v>2688</v>
      </c>
      <c r="C387" s="4" t="s">
        <v>2738</v>
      </c>
      <c r="D387" s="4" t="s">
        <v>2741</v>
      </c>
      <c r="E387" s="4" t="s">
        <v>1808</v>
      </c>
      <c r="F387" s="4" t="s">
        <v>1221</v>
      </c>
      <c r="G387" s="41" t="s">
        <v>1963</v>
      </c>
      <c r="H387" s="59" t="s">
        <v>2623</v>
      </c>
      <c r="I387" s="59">
        <v>500000011247</v>
      </c>
      <c r="J387" s="5">
        <v>2022</v>
      </c>
      <c r="K387" s="5">
        <v>8</v>
      </c>
      <c r="L387" s="9">
        <f t="shared" si="8"/>
        <v>4</v>
      </c>
      <c r="M387" s="6" t="s">
        <v>90</v>
      </c>
      <c r="N387" s="9" t="s">
        <v>94</v>
      </c>
      <c r="O387" s="6" t="s">
        <v>201</v>
      </c>
      <c r="P387" s="9" t="s">
        <v>41</v>
      </c>
      <c r="Q387" s="5">
        <v>2024</v>
      </c>
      <c r="R387" s="9" t="s">
        <v>41</v>
      </c>
      <c r="S387" s="11">
        <v>2024</v>
      </c>
      <c r="T387" s="6" t="s">
        <v>126</v>
      </c>
      <c r="U387" s="4" t="s">
        <v>3228</v>
      </c>
      <c r="V387" s="4" t="s">
        <v>4062</v>
      </c>
      <c r="W387" s="75">
        <v>400000</v>
      </c>
      <c r="X387" s="70">
        <v>2</v>
      </c>
      <c r="Y387" s="11"/>
      <c r="Z387" s="11"/>
      <c r="AA387" s="11"/>
      <c r="AB387" s="11"/>
      <c r="AC387" s="11"/>
      <c r="AD387" s="11" t="s">
        <v>33</v>
      </c>
      <c r="AE387" s="11"/>
      <c r="AF387" s="11"/>
      <c r="AG387" s="11"/>
      <c r="AH387" s="11"/>
      <c r="AI387" s="11"/>
      <c r="AJ387" s="11" t="s">
        <v>33</v>
      </c>
      <c r="AK387" s="143"/>
      <c r="AL387" s="143"/>
      <c r="AM387" s="143"/>
      <c r="AN387" s="143"/>
      <c r="AO387" s="143"/>
      <c r="AP387" s="153" t="s">
        <v>165</v>
      </c>
      <c r="AQ387" s="143"/>
      <c r="AR387" s="143"/>
      <c r="AS387" s="143"/>
      <c r="AT387" s="143"/>
      <c r="AU387" s="143"/>
      <c r="AV387" s="153" t="s">
        <v>165</v>
      </c>
      <c r="BC387" s="2"/>
    </row>
    <row r="388" spans="1:55" ht="12.75" customHeight="1" x14ac:dyDescent="0.2">
      <c r="A388" s="4" t="s">
        <v>2692</v>
      </c>
      <c r="B388" s="4" t="s">
        <v>2688</v>
      </c>
      <c r="C388" s="4" t="s">
        <v>2738</v>
      </c>
      <c r="D388" s="4" t="s">
        <v>2741</v>
      </c>
      <c r="E388" s="4" t="s">
        <v>1808</v>
      </c>
      <c r="F388" s="4" t="s">
        <v>1221</v>
      </c>
      <c r="G388" s="41" t="s">
        <v>1963</v>
      </c>
      <c r="H388" s="59" t="s">
        <v>2624</v>
      </c>
      <c r="I388" s="59">
        <v>500000011246</v>
      </c>
      <c r="J388" s="5">
        <v>2022</v>
      </c>
      <c r="K388" s="5">
        <v>8</v>
      </c>
      <c r="L388" s="9">
        <f t="shared" si="8"/>
        <v>4</v>
      </c>
      <c r="M388" s="6" t="s">
        <v>90</v>
      </c>
      <c r="N388" s="9" t="s">
        <v>94</v>
      </c>
      <c r="O388" s="6" t="s">
        <v>201</v>
      </c>
      <c r="P388" s="9" t="s">
        <v>41</v>
      </c>
      <c r="Q388" s="5">
        <v>2024</v>
      </c>
      <c r="R388" s="9" t="s">
        <v>41</v>
      </c>
      <c r="S388" s="11">
        <v>2024</v>
      </c>
      <c r="T388" s="6" t="s">
        <v>126</v>
      </c>
      <c r="U388" s="4" t="s">
        <v>3228</v>
      </c>
      <c r="V388" s="4" t="s">
        <v>4062</v>
      </c>
      <c r="W388" s="75">
        <v>400000</v>
      </c>
      <c r="X388" s="9">
        <v>2</v>
      </c>
      <c r="Y388" s="11"/>
      <c r="Z388" s="11"/>
      <c r="AA388" s="11"/>
      <c r="AB388" s="11"/>
      <c r="AC388" s="11"/>
      <c r="AD388" s="11" t="s">
        <v>33</v>
      </c>
      <c r="AE388" s="11"/>
      <c r="AF388" s="11"/>
      <c r="AG388" s="11"/>
      <c r="AH388" s="11"/>
      <c r="AI388" s="11"/>
      <c r="AJ388" s="11" t="s">
        <v>33</v>
      </c>
      <c r="AK388" s="143"/>
      <c r="AL388" s="143"/>
      <c r="AM388" s="143"/>
      <c r="AN388" s="143"/>
      <c r="AO388" s="143"/>
      <c r="AP388" s="153" t="s">
        <v>165</v>
      </c>
      <c r="AQ388" s="143"/>
      <c r="AR388" s="143"/>
      <c r="AS388" s="143"/>
      <c r="AT388" s="143"/>
      <c r="AU388" s="143"/>
      <c r="AV388" s="153" t="s">
        <v>165</v>
      </c>
      <c r="BC388" s="2"/>
    </row>
    <row r="389" spans="1:55" ht="12.75" customHeight="1" x14ac:dyDescent="0.2">
      <c r="A389" s="4" t="s">
        <v>2785</v>
      </c>
      <c r="B389" s="4" t="s">
        <v>2687</v>
      </c>
      <c r="C389" s="4" t="s">
        <v>2738</v>
      </c>
      <c r="D389" s="4" t="s">
        <v>2741</v>
      </c>
      <c r="E389" s="4" t="s">
        <v>1808</v>
      </c>
      <c r="F389" s="4" t="s">
        <v>1221</v>
      </c>
      <c r="G389" s="41" t="s">
        <v>1963</v>
      </c>
      <c r="H389" s="59" t="s">
        <v>2625</v>
      </c>
      <c r="I389" s="59">
        <v>500000011245</v>
      </c>
      <c r="J389" s="5">
        <v>2022</v>
      </c>
      <c r="K389" s="5">
        <v>8</v>
      </c>
      <c r="L389" s="9">
        <f t="shared" si="8"/>
        <v>4</v>
      </c>
      <c r="M389" s="6" t="s">
        <v>90</v>
      </c>
      <c r="N389" s="9" t="s">
        <v>94</v>
      </c>
      <c r="O389" s="6" t="s">
        <v>201</v>
      </c>
      <c r="P389" s="9" t="s">
        <v>41</v>
      </c>
      <c r="Q389" s="5">
        <v>2024</v>
      </c>
      <c r="R389" s="9" t="s">
        <v>41</v>
      </c>
      <c r="S389" s="11">
        <v>2024</v>
      </c>
      <c r="T389" s="6" t="s">
        <v>126</v>
      </c>
      <c r="U389" s="4" t="s">
        <v>3228</v>
      </c>
      <c r="V389" s="4" t="s">
        <v>4062</v>
      </c>
      <c r="W389" s="75">
        <v>400000</v>
      </c>
      <c r="X389" s="9">
        <v>2</v>
      </c>
      <c r="Y389" s="11"/>
      <c r="Z389" s="11"/>
      <c r="AA389" s="11"/>
      <c r="AB389" s="11"/>
      <c r="AC389" s="11"/>
      <c r="AD389" s="11" t="s">
        <v>33</v>
      </c>
      <c r="AE389" s="11"/>
      <c r="AF389" s="11"/>
      <c r="AG389" s="11"/>
      <c r="AH389" s="11"/>
      <c r="AI389" s="11"/>
      <c r="AJ389" s="11" t="s">
        <v>33</v>
      </c>
      <c r="AK389" s="143"/>
      <c r="AL389" s="143"/>
      <c r="AM389" s="143"/>
      <c r="AN389" s="143"/>
      <c r="AO389" s="143"/>
      <c r="AP389" s="153" t="s">
        <v>165</v>
      </c>
      <c r="AQ389" s="143"/>
      <c r="AR389" s="143"/>
      <c r="AS389" s="143"/>
      <c r="AT389" s="143"/>
      <c r="AU389" s="143"/>
      <c r="AV389" s="153" t="s">
        <v>165</v>
      </c>
      <c r="BC389" s="2"/>
    </row>
    <row r="390" spans="1:55" s="58" customFormat="1" ht="12.75" customHeight="1" x14ac:dyDescent="0.2">
      <c r="A390" s="66" t="s">
        <v>2785</v>
      </c>
      <c r="B390" s="66" t="s">
        <v>2687</v>
      </c>
      <c r="C390" s="66" t="s">
        <v>2738</v>
      </c>
      <c r="D390" s="66" t="s">
        <v>2741</v>
      </c>
      <c r="E390" s="66" t="s">
        <v>1808</v>
      </c>
      <c r="F390" s="66" t="s">
        <v>1221</v>
      </c>
      <c r="G390" s="67" t="s">
        <v>1963</v>
      </c>
      <c r="H390" s="68" t="s">
        <v>2626</v>
      </c>
      <c r="I390" s="68">
        <v>500000011244</v>
      </c>
      <c r="J390" s="69">
        <v>2022</v>
      </c>
      <c r="K390" s="69">
        <v>8</v>
      </c>
      <c r="L390" s="70">
        <f t="shared" si="8"/>
        <v>4</v>
      </c>
      <c r="M390" s="71" t="s">
        <v>90</v>
      </c>
      <c r="N390" s="70" t="s">
        <v>94</v>
      </c>
      <c r="O390" s="71" t="s">
        <v>201</v>
      </c>
      <c r="P390" s="70" t="s">
        <v>41</v>
      </c>
      <c r="Q390" s="69">
        <v>2024</v>
      </c>
      <c r="R390" s="70" t="s">
        <v>41</v>
      </c>
      <c r="S390" s="72">
        <v>2024</v>
      </c>
      <c r="T390" s="71" t="s">
        <v>126</v>
      </c>
      <c r="U390" s="66" t="s">
        <v>3228</v>
      </c>
      <c r="V390" s="66" t="s">
        <v>4062</v>
      </c>
      <c r="W390" s="76">
        <v>400000</v>
      </c>
      <c r="X390" s="70">
        <v>2</v>
      </c>
      <c r="Y390" s="72"/>
      <c r="Z390" s="72"/>
      <c r="AA390" s="72"/>
      <c r="AB390" s="72"/>
      <c r="AC390" s="72"/>
      <c r="AD390" s="72" t="s">
        <v>33</v>
      </c>
      <c r="AE390" s="72"/>
      <c r="AF390" s="72"/>
      <c r="AG390" s="72"/>
      <c r="AH390" s="72"/>
      <c r="AI390" s="72"/>
      <c r="AJ390" s="72" t="s">
        <v>33</v>
      </c>
      <c r="AK390" s="141"/>
      <c r="AL390" s="141"/>
      <c r="AM390" s="141"/>
      <c r="AN390" s="141"/>
      <c r="AO390" s="141"/>
      <c r="AP390" s="145" t="s">
        <v>165</v>
      </c>
      <c r="AQ390" s="141"/>
      <c r="AR390" s="141"/>
      <c r="AS390" s="141"/>
      <c r="AT390" s="141"/>
      <c r="AU390" s="141"/>
      <c r="AV390" s="145" t="s">
        <v>2801</v>
      </c>
      <c r="AW390" s="57"/>
      <c r="AX390" s="57"/>
      <c r="AY390" s="57"/>
      <c r="AZ390" s="57"/>
      <c r="BA390" s="57"/>
      <c r="BB390" s="57"/>
    </row>
    <row r="391" spans="1:55" ht="12.75" customHeight="1" x14ac:dyDescent="0.2">
      <c r="A391" s="4" t="s">
        <v>2785</v>
      </c>
      <c r="B391" s="4" t="s">
        <v>2687</v>
      </c>
      <c r="C391" s="4" t="s">
        <v>2738</v>
      </c>
      <c r="D391" s="4" t="s">
        <v>2741</v>
      </c>
      <c r="E391" s="4" t="s">
        <v>1808</v>
      </c>
      <c r="F391" s="4" t="s">
        <v>1221</v>
      </c>
      <c r="G391" s="41" t="s">
        <v>1963</v>
      </c>
      <c r="H391" s="59" t="s">
        <v>2627</v>
      </c>
      <c r="I391" s="59">
        <v>500000011242</v>
      </c>
      <c r="J391" s="5">
        <v>2022</v>
      </c>
      <c r="K391" s="5">
        <v>8</v>
      </c>
      <c r="L391" s="9">
        <f t="shared" si="8"/>
        <v>4</v>
      </c>
      <c r="M391" s="6" t="s">
        <v>90</v>
      </c>
      <c r="N391" s="9" t="s">
        <v>94</v>
      </c>
      <c r="O391" s="6" t="s">
        <v>201</v>
      </c>
      <c r="P391" s="9" t="s">
        <v>41</v>
      </c>
      <c r="Q391" s="5">
        <v>2024</v>
      </c>
      <c r="R391" s="9" t="s">
        <v>41</v>
      </c>
      <c r="S391" s="11">
        <v>2024</v>
      </c>
      <c r="T391" s="6" t="s">
        <v>126</v>
      </c>
      <c r="U391" s="4" t="s">
        <v>3228</v>
      </c>
      <c r="V391" s="4" t="s">
        <v>4062</v>
      </c>
      <c r="W391" s="75">
        <v>400000</v>
      </c>
      <c r="X391" s="9">
        <v>2</v>
      </c>
      <c r="Y391" s="11"/>
      <c r="Z391" s="11"/>
      <c r="AA391" s="11"/>
      <c r="AB391" s="11"/>
      <c r="AC391" s="11"/>
      <c r="AD391" s="11" t="s">
        <v>33</v>
      </c>
      <c r="AE391" s="11"/>
      <c r="AF391" s="11"/>
      <c r="AG391" s="11"/>
      <c r="AH391" s="11"/>
      <c r="AI391" s="11"/>
      <c r="AJ391" s="11" t="s">
        <v>33</v>
      </c>
      <c r="AK391" s="143"/>
      <c r="AL391" s="143"/>
      <c r="AM391" s="143"/>
      <c r="AN391" s="143"/>
      <c r="AO391" s="143"/>
      <c r="AP391" s="153" t="s">
        <v>165</v>
      </c>
      <c r="AQ391" s="143"/>
      <c r="AR391" s="143"/>
      <c r="AS391" s="143"/>
      <c r="AT391" s="143"/>
      <c r="AU391" s="143"/>
      <c r="AV391" s="153" t="s">
        <v>165</v>
      </c>
      <c r="BC391" s="2"/>
    </row>
    <row r="392" spans="1:55" ht="12.75" customHeight="1" x14ac:dyDescent="0.2">
      <c r="A392" s="4" t="s">
        <v>2699</v>
      </c>
      <c r="B392" s="4" t="s">
        <v>2688</v>
      </c>
      <c r="C392" s="4" t="s">
        <v>2738</v>
      </c>
      <c r="D392" s="4" t="s">
        <v>2741</v>
      </c>
      <c r="E392" s="4" t="s">
        <v>1808</v>
      </c>
      <c r="F392" s="4" t="s">
        <v>1221</v>
      </c>
      <c r="G392" s="41" t="s">
        <v>1963</v>
      </c>
      <c r="H392" s="59" t="s">
        <v>2786</v>
      </c>
      <c r="I392" s="59">
        <v>500000011386</v>
      </c>
      <c r="J392" s="5">
        <v>2022</v>
      </c>
      <c r="K392" s="5">
        <v>8</v>
      </c>
      <c r="L392" s="9">
        <f t="shared" si="8"/>
        <v>4</v>
      </c>
      <c r="M392" s="6" t="s">
        <v>90</v>
      </c>
      <c r="N392" s="9" t="s">
        <v>94</v>
      </c>
      <c r="O392" s="6" t="s">
        <v>201</v>
      </c>
      <c r="P392" s="9" t="s">
        <v>41</v>
      </c>
      <c r="Q392" s="5">
        <v>2024</v>
      </c>
      <c r="R392" s="9" t="s">
        <v>41</v>
      </c>
      <c r="S392" s="11">
        <v>2024</v>
      </c>
      <c r="T392" s="6" t="s">
        <v>126</v>
      </c>
      <c r="U392" s="4" t="s">
        <v>3228</v>
      </c>
      <c r="V392" s="4" t="s">
        <v>4062</v>
      </c>
      <c r="W392" s="75">
        <v>400000</v>
      </c>
      <c r="X392" s="9">
        <v>2</v>
      </c>
      <c r="Y392" s="11"/>
      <c r="Z392" s="11"/>
      <c r="AA392" s="11"/>
      <c r="AB392" s="11"/>
      <c r="AC392" s="11"/>
      <c r="AD392" s="11" t="s">
        <v>33</v>
      </c>
      <c r="AE392" s="11"/>
      <c r="AF392" s="11"/>
      <c r="AG392" s="11"/>
      <c r="AH392" s="11"/>
      <c r="AI392" s="11"/>
      <c r="AJ392" s="11" t="s">
        <v>33</v>
      </c>
      <c r="AK392" s="143"/>
      <c r="AL392" s="143"/>
      <c r="AM392" s="143"/>
      <c r="AN392" s="143"/>
      <c r="AO392" s="143"/>
      <c r="AP392" s="153" t="s">
        <v>165</v>
      </c>
      <c r="AQ392" s="143"/>
      <c r="AR392" s="143"/>
      <c r="AS392" s="143"/>
      <c r="AT392" s="143"/>
      <c r="AU392" s="143"/>
      <c r="AV392" s="153" t="s">
        <v>165</v>
      </c>
      <c r="BC392" s="2"/>
    </row>
    <row r="393" spans="1:55" ht="12.75" customHeight="1" x14ac:dyDescent="0.2">
      <c r="A393" s="4" t="s">
        <v>2699</v>
      </c>
      <c r="B393" s="4" t="s">
        <v>2688</v>
      </c>
      <c r="C393" s="4" t="s">
        <v>2738</v>
      </c>
      <c r="D393" s="4" t="s">
        <v>2741</v>
      </c>
      <c r="E393" s="4" t="s">
        <v>1808</v>
      </c>
      <c r="F393" s="4" t="s">
        <v>1221</v>
      </c>
      <c r="G393" s="41" t="s">
        <v>1963</v>
      </c>
      <c r="H393" s="59" t="s">
        <v>2787</v>
      </c>
      <c r="I393" s="59">
        <v>500000011387</v>
      </c>
      <c r="J393" s="5">
        <v>2022</v>
      </c>
      <c r="K393" s="5">
        <v>8</v>
      </c>
      <c r="L393" s="9">
        <f t="shared" si="8"/>
        <v>4</v>
      </c>
      <c r="M393" s="6" t="s">
        <v>90</v>
      </c>
      <c r="N393" s="9" t="s">
        <v>94</v>
      </c>
      <c r="O393" s="6" t="s">
        <v>201</v>
      </c>
      <c r="P393" s="9" t="s">
        <v>41</v>
      </c>
      <c r="Q393" s="5">
        <v>2024</v>
      </c>
      <c r="R393" s="9" t="s">
        <v>41</v>
      </c>
      <c r="S393" s="11">
        <v>2024</v>
      </c>
      <c r="T393" s="6" t="s">
        <v>126</v>
      </c>
      <c r="U393" s="4" t="s">
        <v>3228</v>
      </c>
      <c r="V393" s="4" t="s">
        <v>4062</v>
      </c>
      <c r="W393" s="75">
        <v>400000</v>
      </c>
      <c r="X393" s="9">
        <v>2</v>
      </c>
      <c r="Y393" s="11"/>
      <c r="Z393" s="11"/>
      <c r="AA393" s="11"/>
      <c r="AB393" s="11"/>
      <c r="AC393" s="11"/>
      <c r="AD393" s="11" t="s">
        <v>33</v>
      </c>
      <c r="AE393" s="11"/>
      <c r="AF393" s="11"/>
      <c r="AG393" s="11"/>
      <c r="AH393" s="11"/>
      <c r="AI393" s="11"/>
      <c r="AJ393" s="11" t="s">
        <v>33</v>
      </c>
      <c r="AK393" s="143"/>
      <c r="AL393" s="143"/>
      <c r="AM393" s="143"/>
      <c r="AN393" s="143"/>
      <c r="AO393" s="143"/>
      <c r="AP393" s="153" t="s">
        <v>165</v>
      </c>
      <c r="AQ393" s="143"/>
      <c r="AR393" s="143"/>
      <c r="AS393" s="143"/>
      <c r="AT393" s="143"/>
      <c r="AU393" s="143"/>
      <c r="AV393" s="153" t="s">
        <v>165</v>
      </c>
      <c r="BC393" s="2"/>
    </row>
    <row r="394" spans="1:55" ht="12.75" customHeight="1" x14ac:dyDescent="0.2">
      <c r="A394" s="4" t="s">
        <v>2699</v>
      </c>
      <c r="B394" s="4" t="s">
        <v>2688</v>
      </c>
      <c r="C394" s="4" t="s">
        <v>2738</v>
      </c>
      <c r="D394" s="4" t="s">
        <v>2741</v>
      </c>
      <c r="E394" s="4" t="s">
        <v>1808</v>
      </c>
      <c r="F394" s="4" t="s">
        <v>1221</v>
      </c>
      <c r="G394" s="41" t="s">
        <v>1963</v>
      </c>
      <c r="H394" s="59" t="s">
        <v>2788</v>
      </c>
      <c r="I394" s="59">
        <v>500000011388</v>
      </c>
      <c r="J394" s="5">
        <v>2022</v>
      </c>
      <c r="K394" s="5">
        <v>8</v>
      </c>
      <c r="L394" s="9">
        <f t="shared" si="8"/>
        <v>4</v>
      </c>
      <c r="M394" s="6" t="s">
        <v>90</v>
      </c>
      <c r="N394" s="9" t="s">
        <v>94</v>
      </c>
      <c r="O394" s="6" t="s">
        <v>201</v>
      </c>
      <c r="P394" s="9" t="s">
        <v>41</v>
      </c>
      <c r="Q394" s="5">
        <v>2024</v>
      </c>
      <c r="R394" s="9" t="s">
        <v>41</v>
      </c>
      <c r="S394" s="11">
        <v>2024</v>
      </c>
      <c r="T394" s="6" t="s">
        <v>126</v>
      </c>
      <c r="U394" s="4" t="s">
        <v>3228</v>
      </c>
      <c r="V394" s="4" t="s">
        <v>4062</v>
      </c>
      <c r="W394" s="75">
        <v>400000</v>
      </c>
      <c r="X394" s="9">
        <v>2</v>
      </c>
      <c r="Y394" s="11"/>
      <c r="Z394" s="11"/>
      <c r="AA394" s="11"/>
      <c r="AB394" s="11"/>
      <c r="AC394" s="11"/>
      <c r="AD394" s="11" t="s">
        <v>33</v>
      </c>
      <c r="AE394" s="11"/>
      <c r="AF394" s="11"/>
      <c r="AG394" s="11"/>
      <c r="AH394" s="11"/>
      <c r="AI394" s="11"/>
      <c r="AJ394" s="11" t="s">
        <v>33</v>
      </c>
      <c r="AK394" s="143"/>
      <c r="AL394" s="143"/>
      <c r="AM394" s="143"/>
      <c r="AN394" s="143"/>
      <c r="AO394" s="143"/>
      <c r="AP394" s="153" t="s">
        <v>165</v>
      </c>
      <c r="AQ394" s="143"/>
      <c r="AR394" s="143"/>
      <c r="AS394" s="143"/>
      <c r="AT394" s="143"/>
      <c r="AU394" s="143"/>
      <c r="AV394" s="153" t="s">
        <v>165</v>
      </c>
      <c r="BC394" s="2"/>
    </row>
    <row r="395" spans="1:55" ht="12.75" customHeight="1" x14ac:dyDescent="0.2">
      <c r="A395" s="4" t="s">
        <v>2699</v>
      </c>
      <c r="B395" s="4" t="s">
        <v>2688</v>
      </c>
      <c r="C395" s="4" t="s">
        <v>2738</v>
      </c>
      <c r="D395" s="4" t="s">
        <v>2741</v>
      </c>
      <c r="E395" s="4" t="s">
        <v>1808</v>
      </c>
      <c r="F395" s="4" t="s">
        <v>1221</v>
      </c>
      <c r="G395" s="41" t="s">
        <v>1963</v>
      </c>
      <c r="H395" s="59" t="s">
        <v>2789</v>
      </c>
      <c r="I395" s="59">
        <v>500000011389</v>
      </c>
      <c r="J395" s="5">
        <v>2022</v>
      </c>
      <c r="K395" s="5">
        <v>8</v>
      </c>
      <c r="L395" s="9">
        <f t="shared" si="8"/>
        <v>4</v>
      </c>
      <c r="M395" s="6" t="s">
        <v>90</v>
      </c>
      <c r="N395" s="9" t="s">
        <v>94</v>
      </c>
      <c r="O395" s="6" t="s">
        <v>201</v>
      </c>
      <c r="P395" s="9" t="s">
        <v>41</v>
      </c>
      <c r="Q395" s="5">
        <v>2024</v>
      </c>
      <c r="R395" s="9" t="s">
        <v>41</v>
      </c>
      <c r="S395" s="11">
        <v>2024</v>
      </c>
      <c r="T395" s="6" t="s">
        <v>126</v>
      </c>
      <c r="U395" s="4" t="s">
        <v>3228</v>
      </c>
      <c r="V395" s="4" t="s">
        <v>4062</v>
      </c>
      <c r="W395" s="75">
        <v>400000</v>
      </c>
      <c r="X395" s="9">
        <v>2</v>
      </c>
      <c r="Y395" s="11"/>
      <c r="Z395" s="11"/>
      <c r="AA395" s="11"/>
      <c r="AB395" s="11"/>
      <c r="AC395" s="11"/>
      <c r="AD395" s="11" t="s">
        <v>33</v>
      </c>
      <c r="AE395" s="11"/>
      <c r="AF395" s="11"/>
      <c r="AG395" s="11"/>
      <c r="AH395" s="11"/>
      <c r="AI395" s="11"/>
      <c r="AJ395" s="11" t="s">
        <v>33</v>
      </c>
      <c r="AK395" s="143"/>
      <c r="AL395" s="143"/>
      <c r="AM395" s="143"/>
      <c r="AN395" s="143"/>
      <c r="AO395" s="143"/>
      <c r="AP395" s="153" t="s">
        <v>165</v>
      </c>
      <c r="AQ395" s="143"/>
      <c r="AR395" s="143"/>
      <c r="AS395" s="143"/>
      <c r="AT395" s="143"/>
      <c r="AU395" s="143"/>
      <c r="AV395" s="153" t="s">
        <v>165</v>
      </c>
      <c r="BC395" s="2"/>
    </row>
    <row r="396" spans="1:55" ht="12.75" customHeight="1" x14ac:dyDescent="0.2">
      <c r="A396" s="4" t="s">
        <v>2699</v>
      </c>
      <c r="B396" s="4" t="s">
        <v>2688</v>
      </c>
      <c r="C396" s="4" t="s">
        <v>2738</v>
      </c>
      <c r="D396" s="4" t="s">
        <v>2741</v>
      </c>
      <c r="E396" s="4" t="s">
        <v>1808</v>
      </c>
      <c r="F396" s="4" t="s">
        <v>1221</v>
      </c>
      <c r="G396" s="41" t="s">
        <v>1963</v>
      </c>
      <c r="H396" s="59" t="s">
        <v>2790</v>
      </c>
      <c r="I396" s="59">
        <v>500000011390</v>
      </c>
      <c r="J396" s="5">
        <v>2022</v>
      </c>
      <c r="K396" s="5">
        <v>8</v>
      </c>
      <c r="L396" s="9">
        <f t="shared" si="8"/>
        <v>4</v>
      </c>
      <c r="M396" s="6" t="s">
        <v>90</v>
      </c>
      <c r="N396" s="9" t="s">
        <v>94</v>
      </c>
      <c r="O396" s="6" t="s">
        <v>201</v>
      </c>
      <c r="P396" s="9" t="s">
        <v>41</v>
      </c>
      <c r="Q396" s="5">
        <v>2024</v>
      </c>
      <c r="R396" s="9" t="s">
        <v>41</v>
      </c>
      <c r="S396" s="11">
        <v>2024</v>
      </c>
      <c r="T396" s="6" t="s">
        <v>126</v>
      </c>
      <c r="U396" s="4" t="s">
        <v>3228</v>
      </c>
      <c r="V396" s="4" t="s">
        <v>4062</v>
      </c>
      <c r="W396" s="75">
        <v>400000</v>
      </c>
      <c r="X396" s="9">
        <v>2</v>
      </c>
      <c r="Y396" s="11"/>
      <c r="Z396" s="11"/>
      <c r="AA396" s="11"/>
      <c r="AB396" s="11"/>
      <c r="AC396" s="11"/>
      <c r="AD396" s="11" t="s">
        <v>33</v>
      </c>
      <c r="AE396" s="11"/>
      <c r="AF396" s="11"/>
      <c r="AG396" s="11"/>
      <c r="AH396" s="11"/>
      <c r="AI396" s="11"/>
      <c r="AJ396" s="11" t="s">
        <v>33</v>
      </c>
      <c r="AK396" s="143"/>
      <c r="AL396" s="143"/>
      <c r="AM396" s="143"/>
      <c r="AN396" s="143"/>
      <c r="AO396" s="143"/>
      <c r="AP396" s="153" t="s">
        <v>165</v>
      </c>
      <c r="AQ396" s="143"/>
      <c r="AR396" s="143"/>
      <c r="AS396" s="143"/>
      <c r="AT396" s="143"/>
      <c r="AU396" s="143"/>
      <c r="AV396" s="153" t="s">
        <v>165</v>
      </c>
      <c r="BC396" s="2"/>
    </row>
    <row r="397" spans="1:55" x14ac:dyDescent="0.2">
      <c r="A397" s="4" t="s">
        <v>2699</v>
      </c>
      <c r="B397" s="4" t="s">
        <v>2688</v>
      </c>
      <c r="C397" s="4" t="s">
        <v>2738</v>
      </c>
      <c r="D397" s="4" t="s">
        <v>2741</v>
      </c>
      <c r="E397" s="4" t="s">
        <v>1808</v>
      </c>
      <c r="F397" s="4" t="s">
        <v>1221</v>
      </c>
      <c r="G397" s="41" t="s">
        <v>1963</v>
      </c>
      <c r="H397" s="59" t="s">
        <v>2791</v>
      </c>
      <c r="I397" s="59">
        <v>500000011391</v>
      </c>
      <c r="J397" s="5">
        <v>2022</v>
      </c>
      <c r="K397" s="5">
        <v>8</v>
      </c>
      <c r="L397" s="9">
        <f t="shared" si="8"/>
        <v>4</v>
      </c>
      <c r="M397" s="6" t="s">
        <v>90</v>
      </c>
      <c r="N397" s="9" t="s">
        <v>94</v>
      </c>
      <c r="O397" s="6" t="s">
        <v>201</v>
      </c>
      <c r="P397" s="9" t="s">
        <v>41</v>
      </c>
      <c r="Q397" s="5">
        <v>2024</v>
      </c>
      <c r="R397" s="9" t="s">
        <v>41</v>
      </c>
      <c r="S397" s="11">
        <v>2024</v>
      </c>
      <c r="T397" s="6" t="s">
        <v>126</v>
      </c>
      <c r="U397" s="4" t="s">
        <v>3228</v>
      </c>
      <c r="V397" s="4" t="s">
        <v>4062</v>
      </c>
      <c r="W397" s="75">
        <v>400000</v>
      </c>
      <c r="X397" s="9">
        <v>2</v>
      </c>
      <c r="Y397" s="11"/>
      <c r="Z397" s="11"/>
      <c r="AA397" s="11"/>
      <c r="AB397" s="11"/>
      <c r="AC397" s="11"/>
      <c r="AD397" s="11" t="s">
        <v>33</v>
      </c>
      <c r="AE397" s="11"/>
      <c r="AF397" s="11"/>
      <c r="AG397" s="11"/>
      <c r="AH397" s="11"/>
      <c r="AI397" s="11"/>
      <c r="AJ397" s="11" t="s">
        <v>33</v>
      </c>
      <c r="AK397" s="143"/>
      <c r="AL397" s="143"/>
      <c r="AM397" s="143"/>
      <c r="AN397" s="143"/>
      <c r="AO397" s="143"/>
      <c r="AP397" s="153" t="s">
        <v>165</v>
      </c>
      <c r="AQ397" s="143"/>
      <c r="AR397" s="143"/>
      <c r="AS397" s="143"/>
      <c r="AT397" s="143"/>
      <c r="AU397" s="143"/>
      <c r="AV397" s="153" t="s">
        <v>165</v>
      </c>
      <c r="BC397" s="2"/>
    </row>
    <row r="398" spans="1:55" x14ac:dyDescent="0.2">
      <c r="A398" s="4" t="s">
        <v>2699</v>
      </c>
      <c r="B398" s="4" t="s">
        <v>2688</v>
      </c>
      <c r="C398" s="4" t="s">
        <v>2738</v>
      </c>
      <c r="D398" s="4" t="s">
        <v>2741</v>
      </c>
      <c r="E398" s="4" t="s">
        <v>1808</v>
      </c>
      <c r="F398" s="4" t="s">
        <v>1221</v>
      </c>
      <c r="G398" s="41" t="s">
        <v>1963</v>
      </c>
      <c r="H398" s="59" t="s">
        <v>2792</v>
      </c>
      <c r="I398" s="59">
        <v>500000011392</v>
      </c>
      <c r="J398" s="5">
        <v>2022</v>
      </c>
      <c r="K398" s="5">
        <v>8</v>
      </c>
      <c r="L398" s="9">
        <f t="shared" si="8"/>
        <v>4</v>
      </c>
      <c r="M398" s="6" t="s">
        <v>90</v>
      </c>
      <c r="N398" s="9" t="s">
        <v>94</v>
      </c>
      <c r="O398" s="6" t="s">
        <v>201</v>
      </c>
      <c r="P398" s="9" t="s">
        <v>41</v>
      </c>
      <c r="Q398" s="5">
        <v>2024</v>
      </c>
      <c r="R398" s="9" t="s">
        <v>41</v>
      </c>
      <c r="S398" s="11">
        <v>2024</v>
      </c>
      <c r="T398" s="6" t="s">
        <v>126</v>
      </c>
      <c r="U398" s="4" t="s">
        <v>3228</v>
      </c>
      <c r="V398" s="4" t="s">
        <v>4062</v>
      </c>
      <c r="W398" s="75">
        <v>400000</v>
      </c>
      <c r="X398" s="9">
        <v>2</v>
      </c>
      <c r="Y398" s="11"/>
      <c r="Z398" s="11"/>
      <c r="AA398" s="11"/>
      <c r="AB398" s="11"/>
      <c r="AC398" s="11"/>
      <c r="AD398" s="11" t="s">
        <v>33</v>
      </c>
      <c r="AE398" s="11"/>
      <c r="AF398" s="11"/>
      <c r="AG398" s="11"/>
      <c r="AH398" s="11"/>
      <c r="AI398" s="11"/>
      <c r="AJ398" s="11" t="s">
        <v>33</v>
      </c>
      <c r="AK398" s="143"/>
      <c r="AL398" s="143"/>
      <c r="AM398" s="143"/>
      <c r="AN398" s="143"/>
      <c r="AO398" s="143"/>
      <c r="AP398" s="153" t="s">
        <v>165</v>
      </c>
      <c r="AQ398" s="143"/>
      <c r="AR398" s="143"/>
      <c r="AS398" s="143"/>
      <c r="AT398" s="143"/>
      <c r="AU398" s="143"/>
      <c r="AV398" s="153" t="s">
        <v>165</v>
      </c>
      <c r="BC398" s="2"/>
    </row>
    <row r="399" spans="1:55" x14ac:dyDescent="0.2">
      <c r="A399" s="4" t="s">
        <v>2699</v>
      </c>
      <c r="B399" s="4" t="s">
        <v>2688</v>
      </c>
      <c r="C399" s="4" t="s">
        <v>2738</v>
      </c>
      <c r="D399" s="4" t="s">
        <v>2741</v>
      </c>
      <c r="E399" s="4" t="s">
        <v>1808</v>
      </c>
      <c r="F399" s="4" t="s">
        <v>1221</v>
      </c>
      <c r="G399" s="41" t="s">
        <v>1963</v>
      </c>
      <c r="H399" s="59" t="s">
        <v>2793</v>
      </c>
      <c r="I399" s="59">
        <v>500000011393</v>
      </c>
      <c r="J399" s="5">
        <v>2022</v>
      </c>
      <c r="K399" s="5">
        <v>8</v>
      </c>
      <c r="L399" s="9">
        <f t="shared" si="8"/>
        <v>4</v>
      </c>
      <c r="M399" s="6" t="s">
        <v>90</v>
      </c>
      <c r="N399" s="9" t="s">
        <v>94</v>
      </c>
      <c r="O399" s="6" t="s">
        <v>201</v>
      </c>
      <c r="P399" s="9" t="s">
        <v>41</v>
      </c>
      <c r="Q399" s="5">
        <v>2024</v>
      </c>
      <c r="R399" s="9" t="s">
        <v>41</v>
      </c>
      <c r="S399" s="11">
        <v>2024</v>
      </c>
      <c r="T399" s="6" t="s">
        <v>126</v>
      </c>
      <c r="U399" s="4" t="s">
        <v>3228</v>
      </c>
      <c r="V399" s="4" t="s">
        <v>4062</v>
      </c>
      <c r="W399" s="75">
        <v>400000</v>
      </c>
      <c r="X399" s="9">
        <v>2</v>
      </c>
      <c r="Y399" s="11"/>
      <c r="Z399" s="11"/>
      <c r="AA399" s="11"/>
      <c r="AB399" s="11"/>
      <c r="AC399" s="11"/>
      <c r="AD399" s="11" t="s">
        <v>33</v>
      </c>
      <c r="AE399" s="11"/>
      <c r="AF399" s="11"/>
      <c r="AG399" s="11"/>
      <c r="AH399" s="11"/>
      <c r="AI399" s="11"/>
      <c r="AJ399" s="11" t="s">
        <v>33</v>
      </c>
      <c r="AK399" s="143"/>
      <c r="AL399" s="143"/>
      <c r="AM399" s="143"/>
      <c r="AN399" s="143"/>
      <c r="AO399" s="143"/>
      <c r="AP399" s="153" t="s">
        <v>165</v>
      </c>
      <c r="AQ399" s="143"/>
      <c r="AR399" s="143"/>
      <c r="AS399" s="143"/>
      <c r="AT399" s="143"/>
      <c r="AU399" s="143"/>
      <c r="AV399" s="153" t="s">
        <v>165</v>
      </c>
      <c r="BC399" s="2"/>
    </row>
    <row r="400" spans="1:55" x14ac:dyDescent="0.2">
      <c r="A400" s="4" t="s">
        <v>2699</v>
      </c>
      <c r="B400" s="4" t="s">
        <v>2688</v>
      </c>
      <c r="C400" s="4" t="s">
        <v>2738</v>
      </c>
      <c r="D400" s="4" t="s">
        <v>2741</v>
      </c>
      <c r="E400" s="4" t="s">
        <v>1808</v>
      </c>
      <c r="F400" s="4" t="s">
        <v>1221</v>
      </c>
      <c r="G400" s="41" t="s">
        <v>1963</v>
      </c>
      <c r="H400" s="59" t="s">
        <v>2794</v>
      </c>
      <c r="I400" s="59">
        <v>500000011394</v>
      </c>
      <c r="J400" s="5">
        <v>2022</v>
      </c>
      <c r="K400" s="5">
        <v>8</v>
      </c>
      <c r="L400" s="9">
        <f t="shared" si="8"/>
        <v>4</v>
      </c>
      <c r="M400" s="6" t="s">
        <v>90</v>
      </c>
      <c r="N400" s="9" t="s">
        <v>94</v>
      </c>
      <c r="O400" s="6" t="s">
        <v>201</v>
      </c>
      <c r="P400" s="9" t="s">
        <v>41</v>
      </c>
      <c r="Q400" s="5">
        <v>2024</v>
      </c>
      <c r="R400" s="9" t="s">
        <v>41</v>
      </c>
      <c r="S400" s="11">
        <v>2024</v>
      </c>
      <c r="T400" s="6" t="s">
        <v>126</v>
      </c>
      <c r="U400" s="4" t="s">
        <v>3228</v>
      </c>
      <c r="V400" s="4" t="s">
        <v>4062</v>
      </c>
      <c r="W400" s="75">
        <v>400000</v>
      </c>
      <c r="X400" s="9">
        <v>2</v>
      </c>
      <c r="Y400" s="11"/>
      <c r="Z400" s="11"/>
      <c r="AA400" s="11"/>
      <c r="AB400" s="11"/>
      <c r="AC400" s="11"/>
      <c r="AD400" s="11" t="s">
        <v>33</v>
      </c>
      <c r="AE400" s="11"/>
      <c r="AF400" s="11"/>
      <c r="AG400" s="11"/>
      <c r="AH400" s="11"/>
      <c r="AI400" s="11"/>
      <c r="AJ400" s="11" t="s">
        <v>33</v>
      </c>
      <c r="AK400" s="143"/>
      <c r="AL400" s="143"/>
      <c r="AM400" s="143"/>
      <c r="AN400" s="143"/>
      <c r="AO400" s="143"/>
      <c r="AP400" s="153" t="s">
        <v>165</v>
      </c>
      <c r="AQ400" s="143"/>
      <c r="AR400" s="143"/>
      <c r="AS400" s="143"/>
      <c r="AT400" s="143"/>
      <c r="AU400" s="143"/>
      <c r="AV400" s="153" t="s">
        <v>165</v>
      </c>
      <c r="BC400" s="2"/>
    </row>
    <row r="401" spans="1:55" x14ac:dyDescent="0.2">
      <c r="A401" s="4" t="s">
        <v>2726</v>
      </c>
      <c r="B401" s="4" t="s">
        <v>2690</v>
      </c>
      <c r="C401" s="4" t="s">
        <v>2738</v>
      </c>
      <c r="D401" s="4" t="s">
        <v>2741</v>
      </c>
      <c r="E401" s="4" t="s">
        <v>1808</v>
      </c>
      <c r="F401" s="4" t="s">
        <v>1221</v>
      </c>
      <c r="G401" s="41" t="s">
        <v>1963</v>
      </c>
      <c r="H401" s="59" t="s">
        <v>2795</v>
      </c>
      <c r="I401" s="59">
        <v>500000011395</v>
      </c>
      <c r="J401" s="5">
        <v>2022</v>
      </c>
      <c r="K401" s="5">
        <v>8</v>
      </c>
      <c r="L401" s="9">
        <f t="shared" si="8"/>
        <v>4</v>
      </c>
      <c r="M401" s="6" t="s">
        <v>90</v>
      </c>
      <c r="N401" s="9" t="s">
        <v>94</v>
      </c>
      <c r="O401" s="6" t="s">
        <v>201</v>
      </c>
      <c r="P401" s="9" t="s">
        <v>41</v>
      </c>
      <c r="Q401" s="5">
        <v>2024</v>
      </c>
      <c r="R401" s="9" t="s">
        <v>41</v>
      </c>
      <c r="S401" s="11">
        <v>2024</v>
      </c>
      <c r="T401" s="6" t="s">
        <v>126</v>
      </c>
      <c r="U401" s="4" t="s">
        <v>3228</v>
      </c>
      <c r="V401" s="4" t="s">
        <v>4062</v>
      </c>
      <c r="W401" s="75">
        <v>400000</v>
      </c>
      <c r="X401" s="9">
        <v>2</v>
      </c>
      <c r="Y401" s="11"/>
      <c r="Z401" s="11"/>
      <c r="AA401" s="11"/>
      <c r="AB401" s="11"/>
      <c r="AC401" s="11"/>
      <c r="AD401" s="11" t="s">
        <v>33</v>
      </c>
      <c r="AE401" s="11"/>
      <c r="AF401" s="11"/>
      <c r="AG401" s="11"/>
      <c r="AH401" s="11"/>
      <c r="AI401" s="11"/>
      <c r="AJ401" s="11" t="s">
        <v>33</v>
      </c>
      <c r="AK401" s="143"/>
      <c r="AL401" s="143"/>
      <c r="AM401" s="143"/>
      <c r="AN401" s="143"/>
      <c r="AO401" s="143"/>
      <c r="AP401" s="153" t="s">
        <v>165</v>
      </c>
      <c r="AQ401" s="143"/>
      <c r="AR401" s="143"/>
      <c r="AS401" s="143"/>
      <c r="AT401" s="143"/>
      <c r="AU401" s="143"/>
      <c r="AV401" s="153" t="s">
        <v>165</v>
      </c>
      <c r="BC401" s="2"/>
    </row>
    <row r="402" spans="1:55" x14ac:dyDescent="0.2">
      <c r="A402" s="4" t="s">
        <v>2726</v>
      </c>
      <c r="B402" s="4" t="s">
        <v>2690</v>
      </c>
      <c r="C402" s="4" t="s">
        <v>2738</v>
      </c>
      <c r="D402" s="4" t="s">
        <v>2741</v>
      </c>
      <c r="E402" s="4" t="s">
        <v>1808</v>
      </c>
      <c r="F402" s="4" t="s">
        <v>1221</v>
      </c>
      <c r="G402" s="41" t="s">
        <v>1963</v>
      </c>
      <c r="H402" s="59" t="s">
        <v>2796</v>
      </c>
      <c r="I402" s="59">
        <v>500000011396</v>
      </c>
      <c r="J402" s="5">
        <v>2022</v>
      </c>
      <c r="K402" s="5">
        <v>8</v>
      </c>
      <c r="L402" s="9">
        <f t="shared" si="8"/>
        <v>4</v>
      </c>
      <c r="M402" s="6" t="s">
        <v>90</v>
      </c>
      <c r="N402" s="9" t="s">
        <v>94</v>
      </c>
      <c r="O402" s="6" t="s">
        <v>201</v>
      </c>
      <c r="P402" s="9" t="s">
        <v>41</v>
      </c>
      <c r="Q402" s="5">
        <v>2024</v>
      </c>
      <c r="R402" s="9" t="s">
        <v>41</v>
      </c>
      <c r="S402" s="11">
        <v>2024</v>
      </c>
      <c r="T402" s="6" t="s">
        <v>126</v>
      </c>
      <c r="U402" s="4" t="s">
        <v>3228</v>
      </c>
      <c r="V402" s="4" t="s">
        <v>4062</v>
      </c>
      <c r="W402" s="75">
        <v>400000</v>
      </c>
      <c r="X402" s="9">
        <v>2</v>
      </c>
      <c r="Y402" s="11"/>
      <c r="Z402" s="11"/>
      <c r="AA402" s="11"/>
      <c r="AB402" s="11"/>
      <c r="AC402" s="11"/>
      <c r="AD402" s="11" t="s">
        <v>33</v>
      </c>
      <c r="AE402" s="11"/>
      <c r="AF402" s="11"/>
      <c r="AG402" s="11"/>
      <c r="AH402" s="11"/>
      <c r="AI402" s="11"/>
      <c r="AJ402" s="11" t="s">
        <v>33</v>
      </c>
      <c r="AK402" s="143"/>
      <c r="AL402" s="143"/>
      <c r="AM402" s="143"/>
      <c r="AN402" s="143"/>
      <c r="AO402" s="143"/>
      <c r="AP402" s="153" t="s">
        <v>165</v>
      </c>
      <c r="AQ402" s="143"/>
      <c r="AR402" s="143"/>
      <c r="AS402" s="143"/>
      <c r="AT402" s="143"/>
      <c r="AU402" s="143"/>
      <c r="AV402" s="153" t="s">
        <v>165</v>
      </c>
      <c r="BC402" s="2"/>
    </row>
    <row r="403" spans="1:55" x14ac:dyDescent="0.2">
      <c r="A403" s="4" t="s">
        <v>2710</v>
      </c>
      <c r="B403" s="4" t="s">
        <v>2689</v>
      </c>
      <c r="C403" s="4" t="s">
        <v>2738</v>
      </c>
      <c r="D403" s="4" t="s">
        <v>2741</v>
      </c>
      <c r="E403" s="4" t="s">
        <v>1808</v>
      </c>
      <c r="F403" s="4" t="s">
        <v>1221</v>
      </c>
      <c r="G403" s="41" t="s">
        <v>1963</v>
      </c>
      <c r="H403" s="59" t="s">
        <v>2797</v>
      </c>
      <c r="I403" s="59">
        <v>500000011397</v>
      </c>
      <c r="J403" s="5">
        <v>2022</v>
      </c>
      <c r="K403" s="5">
        <v>8</v>
      </c>
      <c r="L403" s="9">
        <f t="shared" si="8"/>
        <v>4</v>
      </c>
      <c r="M403" s="6" t="s">
        <v>90</v>
      </c>
      <c r="N403" s="9" t="s">
        <v>94</v>
      </c>
      <c r="O403" s="6" t="s">
        <v>201</v>
      </c>
      <c r="P403" s="9" t="s">
        <v>41</v>
      </c>
      <c r="Q403" s="5">
        <v>2024</v>
      </c>
      <c r="R403" s="9" t="s">
        <v>41</v>
      </c>
      <c r="S403" s="11">
        <v>2024</v>
      </c>
      <c r="T403" s="6" t="s">
        <v>126</v>
      </c>
      <c r="U403" s="4" t="s">
        <v>3228</v>
      </c>
      <c r="V403" s="4" t="s">
        <v>4062</v>
      </c>
      <c r="W403" s="75">
        <v>400000</v>
      </c>
      <c r="X403" s="9">
        <v>2</v>
      </c>
      <c r="Y403" s="11"/>
      <c r="Z403" s="11"/>
      <c r="AA403" s="11"/>
      <c r="AB403" s="11"/>
      <c r="AC403" s="82"/>
      <c r="AD403" s="11" t="s">
        <v>33</v>
      </c>
      <c r="AE403" s="11"/>
      <c r="AF403" s="11"/>
      <c r="AG403" s="11"/>
      <c r="AH403" s="11"/>
      <c r="AI403" s="11"/>
      <c r="AJ403" s="11" t="s">
        <v>33</v>
      </c>
      <c r="AK403" s="143"/>
      <c r="AL403" s="143"/>
      <c r="AM403" s="143"/>
      <c r="AN403" s="143"/>
      <c r="AO403" s="143"/>
      <c r="AP403" s="153" t="s">
        <v>165</v>
      </c>
      <c r="AQ403" s="143"/>
      <c r="AR403" s="143"/>
      <c r="AS403" s="143"/>
      <c r="AT403" s="143"/>
      <c r="AU403" s="143"/>
      <c r="AV403" s="153" t="s">
        <v>165</v>
      </c>
      <c r="BC403" s="2"/>
    </row>
    <row r="404" spans="1:55" x14ac:dyDescent="0.2">
      <c r="A404" s="4" t="s">
        <v>2716</v>
      </c>
      <c r="B404" s="4" t="s">
        <v>2689</v>
      </c>
      <c r="C404" s="4" t="s">
        <v>2710</v>
      </c>
      <c r="D404" s="4" t="s">
        <v>2742</v>
      </c>
      <c r="E404" s="4" t="s">
        <v>439</v>
      </c>
      <c r="F404" s="4" t="s">
        <v>1591</v>
      </c>
      <c r="G404" s="41" t="s">
        <v>1592</v>
      </c>
      <c r="H404" s="59" t="s">
        <v>1593</v>
      </c>
      <c r="I404" s="59">
        <v>500000002410</v>
      </c>
      <c r="J404" s="5">
        <v>2014</v>
      </c>
      <c r="K404" s="5">
        <v>8</v>
      </c>
      <c r="L404" s="9">
        <f t="shared" si="8"/>
        <v>-4</v>
      </c>
      <c r="M404" s="6" t="s">
        <v>90</v>
      </c>
      <c r="N404" s="9" t="s">
        <v>94</v>
      </c>
      <c r="O404" s="6" t="s">
        <v>47</v>
      </c>
      <c r="P404" s="9" t="s">
        <v>42</v>
      </c>
      <c r="Q404" s="5" t="s">
        <v>37</v>
      </c>
      <c r="R404" s="9" t="s">
        <v>41</v>
      </c>
      <c r="S404" s="11">
        <v>2023</v>
      </c>
      <c r="T404" s="6" t="s">
        <v>126</v>
      </c>
      <c r="U404" s="83" t="s">
        <v>3805</v>
      </c>
      <c r="V404" s="83" t="s">
        <v>3812</v>
      </c>
      <c r="W404" s="75">
        <v>899640</v>
      </c>
      <c r="X404" s="9">
        <v>2</v>
      </c>
      <c r="Y404" s="11"/>
      <c r="Z404" s="11"/>
      <c r="AA404" s="11"/>
      <c r="AB404" s="11"/>
      <c r="AC404" s="11" t="s">
        <v>33</v>
      </c>
      <c r="AD404" s="11"/>
      <c r="AE404" s="11"/>
      <c r="AF404" s="11"/>
      <c r="AG404" s="11"/>
      <c r="AH404" s="11"/>
      <c r="AI404" s="11" t="s">
        <v>33</v>
      </c>
      <c r="AJ404" s="11"/>
      <c r="AK404" s="143"/>
      <c r="AL404" s="143"/>
      <c r="AM404" s="143"/>
      <c r="AN404" s="143"/>
      <c r="AO404" s="153" t="s">
        <v>165</v>
      </c>
      <c r="AP404" s="143"/>
      <c r="AQ404" s="143"/>
      <c r="AR404" s="143"/>
      <c r="AS404" s="143"/>
      <c r="AT404" s="143"/>
      <c r="AU404" s="143" t="s">
        <v>165</v>
      </c>
      <c r="AV404" s="143"/>
      <c r="BC404" s="2"/>
    </row>
    <row r="405" spans="1:55" x14ac:dyDescent="0.2">
      <c r="A405" s="4" t="s">
        <v>2726</v>
      </c>
      <c r="B405" s="4" t="s">
        <v>2690</v>
      </c>
      <c r="C405" s="4" t="s">
        <v>2735</v>
      </c>
      <c r="D405" s="4" t="s">
        <v>2741</v>
      </c>
      <c r="E405" s="4" t="s">
        <v>1204</v>
      </c>
      <c r="F405" s="4" t="s">
        <v>2776</v>
      </c>
      <c r="G405" s="41" t="s">
        <v>1205</v>
      </c>
      <c r="H405" s="59" t="s">
        <v>1206</v>
      </c>
      <c r="I405" s="59">
        <v>500000002144</v>
      </c>
      <c r="J405" s="5">
        <v>2013</v>
      </c>
      <c r="K405" s="5">
        <v>8</v>
      </c>
      <c r="L405" s="9">
        <f t="shared" si="8"/>
        <v>-5</v>
      </c>
      <c r="M405" s="6" t="s">
        <v>90</v>
      </c>
      <c r="N405" s="9" t="s">
        <v>94</v>
      </c>
      <c r="O405" s="6" t="s">
        <v>37</v>
      </c>
      <c r="P405" s="9" t="s">
        <v>42</v>
      </c>
      <c r="Q405" s="5" t="s">
        <v>37</v>
      </c>
      <c r="R405" s="9" t="s">
        <v>41</v>
      </c>
      <c r="S405" s="11">
        <v>2023</v>
      </c>
      <c r="T405" s="6" t="s">
        <v>126</v>
      </c>
      <c r="U405" s="83" t="s">
        <v>3805</v>
      </c>
      <c r="V405" s="4" t="s">
        <v>3806</v>
      </c>
      <c r="W405" s="75">
        <v>357000</v>
      </c>
      <c r="X405" s="9">
        <v>1</v>
      </c>
      <c r="Y405" s="11" t="s">
        <v>33</v>
      </c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43" t="s">
        <v>165</v>
      </c>
      <c r="AL405" s="143"/>
      <c r="AM405" s="143"/>
      <c r="AN405" s="143"/>
      <c r="AO405" s="143"/>
      <c r="AP405" s="143"/>
      <c r="AQ405" s="143"/>
      <c r="AR405" s="143"/>
      <c r="AS405" s="143"/>
      <c r="AT405" s="143"/>
      <c r="AU405" s="143"/>
      <c r="AV405" s="143"/>
      <c r="BC405" s="2"/>
    </row>
    <row r="406" spans="1:55" x14ac:dyDescent="0.2">
      <c r="A406" s="4" t="s">
        <v>2726</v>
      </c>
      <c r="B406" s="4" t="s">
        <v>2690</v>
      </c>
      <c r="C406" s="4" t="s">
        <v>2735</v>
      </c>
      <c r="D406" s="4" t="s">
        <v>2741</v>
      </c>
      <c r="E406" s="4" t="s">
        <v>1204</v>
      </c>
      <c r="F406" s="4" t="s">
        <v>2776</v>
      </c>
      <c r="G406" s="41" t="s">
        <v>1205</v>
      </c>
      <c r="H406" s="59" t="s">
        <v>1207</v>
      </c>
      <c r="I406" s="59">
        <v>500000002145</v>
      </c>
      <c r="J406" s="5">
        <v>2013</v>
      </c>
      <c r="K406" s="5">
        <v>8</v>
      </c>
      <c r="L406" s="9">
        <f t="shared" si="8"/>
        <v>-5</v>
      </c>
      <c r="M406" s="6" t="s">
        <v>90</v>
      </c>
      <c r="N406" s="9" t="s">
        <v>94</v>
      </c>
      <c r="O406" s="6" t="s">
        <v>37</v>
      </c>
      <c r="P406" s="9" t="s">
        <v>42</v>
      </c>
      <c r="Q406" s="5" t="s">
        <v>37</v>
      </c>
      <c r="R406" s="9" t="s">
        <v>41</v>
      </c>
      <c r="S406" s="11">
        <v>2023</v>
      </c>
      <c r="T406" s="6" t="s">
        <v>126</v>
      </c>
      <c r="U406" s="83" t="s">
        <v>3805</v>
      </c>
      <c r="V406" s="4" t="s">
        <v>3806</v>
      </c>
      <c r="W406" s="75">
        <v>357000</v>
      </c>
      <c r="X406" s="9">
        <v>1</v>
      </c>
      <c r="Y406" s="11" t="s">
        <v>33</v>
      </c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43" t="s">
        <v>165</v>
      </c>
      <c r="AL406" s="143"/>
      <c r="AM406" s="143"/>
      <c r="AN406" s="143"/>
      <c r="AO406" s="143"/>
      <c r="AP406" s="143"/>
      <c r="AQ406" s="143"/>
      <c r="AR406" s="143"/>
      <c r="AS406" s="143"/>
      <c r="AT406" s="143"/>
      <c r="AU406" s="143"/>
      <c r="AV406" s="143"/>
      <c r="BC406" s="2"/>
    </row>
    <row r="407" spans="1:55" x14ac:dyDescent="0.2">
      <c r="A407" s="4" t="s">
        <v>2726</v>
      </c>
      <c r="B407" s="4" t="s">
        <v>2690</v>
      </c>
      <c r="C407" s="4" t="s">
        <v>2735</v>
      </c>
      <c r="D407" s="4" t="s">
        <v>2741</v>
      </c>
      <c r="E407" s="4" t="s">
        <v>1204</v>
      </c>
      <c r="F407" s="4" t="s">
        <v>2776</v>
      </c>
      <c r="G407" s="41" t="s">
        <v>1205</v>
      </c>
      <c r="H407" s="59" t="s">
        <v>1208</v>
      </c>
      <c r="I407" s="59">
        <v>500000007215</v>
      </c>
      <c r="J407" s="5">
        <v>2013</v>
      </c>
      <c r="K407" s="5">
        <v>8</v>
      </c>
      <c r="L407" s="9">
        <f t="shared" si="8"/>
        <v>-5</v>
      </c>
      <c r="M407" s="6" t="s">
        <v>90</v>
      </c>
      <c r="N407" s="9" t="s">
        <v>94</v>
      </c>
      <c r="O407" s="6" t="s">
        <v>37</v>
      </c>
      <c r="P407" s="9" t="s">
        <v>42</v>
      </c>
      <c r="Q407" s="5" t="s">
        <v>37</v>
      </c>
      <c r="R407" s="9" t="s">
        <v>41</v>
      </c>
      <c r="S407" s="11">
        <v>2023</v>
      </c>
      <c r="T407" s="6" t="s">
        <v>126</v>
      </c>
      <c r="U407" s="83" t="s">
        <v>3805</v>
      </c>
      <c r="V407" s="4" t="s">
        <v>3806</v>
      </c>
      <c r="W407" s="75">
        <v>357000</v>
      </c>
      <c r="X407" s="9">
        <v>1</v>
      </c>
      <c r="Y407" s="11" t="s">
        <v>33</v>
      </c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43" t="s">
        <v>165</v>
      </c>
      <c r="AL407" s="143"/>
      <c r="AM407" s="143"/>
      <c r="AN407" s="143"/>
      <c r="AO407" s="143"/>
      <c r="AP407" s="143"/>
      <c r="AQ407" s="143"/>
      <c r="AR407" s="143"/>
      <c r="AS407" s="143"/>
      <c r="AT407" s="143"/>
      <c r="AU407" s="143"/>
      <c r="AV407" s="143"/>
      <c r="BC407" s="2"/>
    </row>
    <row r="408" spans="1:55" x14ac:dyDescent="0.2">
      <c r="A408" s="4" t="s">
        <v>2717</v>
      </c>
      <c r="B408" s="4" t="s">
        <v>2690</v>
      </c>
      <c r="C408" s="4" t="s">
        <v>2735</v>
      </c>
      <c r="D408" s="4" t="s">
        <v>2741</v>
      </c>
      <c r="E408" s="4" t="s">
        <v>1204</v>
      </c>
      <c r="F408" s="4" t="s">
        <v>2776</v>
      </c>
      <c r="G408" s="41" t="s">
        <v>1205</v>
      </c>
      <c r="H408" s="59" t="s">
        <v>1209</v>
      </c>
      <c r="I408" s="59">
        <v>500000007317</v>
      </c>
      <c r="J408" s="5">
        <v>2013</v>
      </c>
      <c r="K408" s="5">
        <v>8</v>
      </c>
      <c r="L408" s="9">
        <f t="shared" si="8"/>
        <v>-5</v>
      </c>
      <c r="M408" s="6" t="s">
        <v>90</v>
      </c>
      <c r="N408" s="9" t="s">
        <v>94</v>
      </c>
      <c r="O408" s="6" t="s">
        <v>37</v>
      </c>
      <c r="P408" s="9" t="s">
        <v>42</v>
      </c>
      <c r="Q408" s="5" t="s">
        <v>37</v>
      </c>
      <c r="R408" s="9" t="s">
        <v>41</v>
      </c>
      <c r="S408" s="11">
        <v>2023</v>
      </c>
      <c r="T408" s="6" t="s">
        <v>126</v>
      </c>
      <c r="U408" s="83" t="s">
        <v>3805</v>
      </c>
      <c r="V408" s="4" t="s">
        <v>3806</v>
      </c>
      <c r="W408" s="75">
        <v>357000</v>
      </c>
      <c r="X408" s="9">
        <v>1</v>
      </c>
      <c r="Y408" s="11" t="s">
        <v>33</v>
      </c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43" t="s">
        <v>165</v>
      </c>
      <c r="AL408" s="143"/>
      <c r="AM408" s="143"/>
      <c r="AN408" s="143"/>
      <c r="AO408" s="143"/>
      <c r="AP408" s="143"/>
      <c r="AQ408" s="143"/>
      <c r="AR408" s="143"/>
      <c r="AS408" s="143"/>
      <c r="AT408" s="143"/>
      <c r="AU408" s="143"/>
      <c r="AV408" s="143"/>
      <c r="BC408" s="2"/>
    </row>
    <row r="409" spans="1:55" x14ac:dyDescent="0.2">
      <c r="A409" s="4" t="s">
        <v>2702</v>
      </c>
      <c r="B409" s="4" t="s">
        <v>2689</v>
      </c>
      <c r="C409" s="4" t="s">
        <v>2735</v>
      </c>
      <c r="D409" s="4" t="s">
        <v>2741</v>
      </c>
      <c r="E409" s="4" t="s">
        <v>1204</v>
      </c>
      <c r="F409" s="4" t="s">
        <v>2776</v>
      </c>
      <c r="G409" s="41" t="s">
        <v>1205</v>
      </c>
      <c r="H409" s="59" t="s">
        <v>1210</v>
      </c>
      <c r="I409" s="59">
        <v>500000003230</v>
      </c>
      <c r="J409" s="5">
        <v>2013</v>
      </c>
      <c r="K409" s="5">
        <v>8</v>
      </c>
      <c r="L409" s="9">
        <f t="shared" si="8"/>
        <v>-5</v>
      </c>
      <c r="M409" s="6" t="s">
        <v>90</v>
      </c>
      <c r="N409" s="9" t="s">
        <v>94</v>
      </c>
      <c r="O409" s="6" t="s">
        <v>37</v>
      </c>
      <c r="P409" s="9" t="s">
        <v>42</v>
      </c>
      <c r="Q409" s="5" t="s">
        <v>37</v>
      </c>
      <c r="R409" s="9" t="s">
        <v>41</v>
      </c>
      <c r="S409" s="11">
        <v>2023</v>
      </c>
      <c r="T409" s="6" t="s">
        <v>126</v>
      </c>
      <c r="U409" s="83" t="s">
        <v>3805</v>
      </c>
      <c r="V409" s="4" t="s">
        <v>3806</v>
      </c>
      <c r="W409" s="75">
        <v>357000</v>
      </c>
      <c r="X409" s="9">
        <v>1</v>
      </c>
      <c r="Y409" s="11" t="s">
        <v>33</v>
      </c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43" t="s">
        <v>165</v>
      </c>
      <c r="AL409" s="143"/>
      <c r="AM409" s="143"/>
      <c r="AN409" s="143"/>
      <c r="AO409" s="143"/>
      <c r="AP409" s="143"/>
      <c r="AQ409" s="143"/>
      <c r="AR409" s="143"/>
      <c r="AS409" s="143"/>
      <c r="AT409" s="143"/>
      <c r="AU409" s="143"/>
      <c r="AV409" s="143"/>
      <c r="BC409" s="2"/>
    </row>
    <row r="410" spans="1:55" x14ac:dyDescent="0.2">
      <c r="A410" s="4" t="s">
        <v>2701</v>
      </c>
      <c r="B410" s="4" t="s">
        <v>2689</v>
      </c>
      <c r="C410" s="4" t="s">
        <v>2735</v>
      </c>
      <c r="D410" s="4" t="s">
        <v>2741</v>
      </c>
      <c r="E410" s="4" t="s">
        <v>1204</v>
      </c>
      <c r="F410" s="4" t="s">
        <v>2776</v>
      </c>
      <c r="G410" s="41" t="s">
        <v>1205</v>
      </c>
      <c r="H410" s="59" t="s">
        <v>1211</v>
      </c>
      <c r="I410" s="59">
        <v>500000003206</v>
      </c>
      <c r="J410" s="5">
        <v>2013</v>
      </c>
      <c r="K410" s="5">
        <v>8</v>
      </c>
      <c r="L410" s="9">
        <f t="shared" si="8"/>
        <v>-5</v>
      </c>
      <c r="M410" s="6" t="s">
        <v>90</v>
      </c>
      <c r="N410" s="9" t="s">
        <v>94</v>
      </c>
      <c r="O410" s="6" t="s">
        <v>37</v>
      </c>
      <c r="P410" s="9" t="s">
        <v>42</v>
      </c>
      <c r="Q410" s="5" t="s">
        <v>37</v>
      </c>
      <c r="R410" s="9" t="s">
        <v>41</v>
      </c>
      <c r="S410" s="11">
        <v>2023</v>
      </c>
      <c r="T410" s="6" t="s">
        <v>126</v>
      </c>
      <c r="U410" s="83" t="s">
        <v>3805</v>
      </c>
      <c r="V410" s="4" t="s">
        <v>3806</v>
      </c>
      <c r="W410" s="75">
        <v>357000</v>
      </c>
      <c r="X410" s="9">
        <v>1</v>
      </c>
      <c r="Y410" s="11" t="s">
        <v>33</v>
      </c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43" t="s">
        <v>165</v>
      </c>
      <c r="AL410" s="143"/>
      <c r="AM410" s="143"/>
      <c r="AN410" s="143"/>
      <c r="AO410" s="143"/>
      <c r="AP410" s="143"/>
      <c r="AQ410" s="143"/>
      <c r="AR410" s="143"/>
      <c r="AS410" s="143"/>
      <c r="AT410" s="143"/>
      <c r="AU410" s="143"/>
      <c r="AV410" s="143"/>
      <c r="BC410" s="2"/>
    </row>
    <row r="411" spans="1:55" x14ac:dyDescent="0.2">
      <c r="A411" s="4" t="s">
        <v>2695</v>
      </c>
      <c r="B411" s="4" t="s">
        <v>2689</v>
      </c>
      <c r="C411" s="4" t="s">
        <v>2730</v>
      </c>
      <c r="D411" s="4" t="s">
        <v>2741</v>
      </c>
      <c r="E411" s="4" t="s">
        <v>601</v>
      </c>
      <c r="F411" s="4" t="s">
        <v>585</v>
      </c>
      <c r="G411" s="41" t="s">
        <v>2455</v>
      </c>
      <c r="H411" s="59" t="s">
        <v>2456</v>
      </c>
      <c r="I411" s="59">
        <v>500000011877</v>
      </c>
      <c r="J411" s="5">
        <v>2022</v>
      </c>
      <c r="K411" s="5">
        <v>5</v>
      </c>
      <c r="L411" s="9">
        <f t="shared" si="8"/>
        <v>1</v>
      </c>
      <c r="M411" s="6" t="s">
        <v>90</v>
      </c>
      <c r="N411" s="9" t="s">
        <v>94</v>
      </c>
      <c r="O411" s="6" t="s">
        <v>2743</v>
      </c>
      <c r="P411" s="9" t="s">
        <v>42</v>
      </c>
      <c r="Q411" s="5" t="s">
        <v>37</v>
      </c>
      <c r="R411" s="9" t="s">
        <v>41</v>
      </c>
      <c r="S411" s="11">
        <v>2023</v>
      </c>
      <c r="T411" s="6" t="s">
        <v>126</v>
      </c>
      <c r="U411" s="4" t="s">
        <v>215</v>
      </c>
      <c r="V411" s="4" t="s">
        <v>3816</v>
      </c>
      <c r="W411" s="75">
        <v>1255450.2</v>
      </c>
      <c r="X411" s="9">
        <v>2</v>
      </c>
      <c r="Y411" s="11"/>
      <c r="Z411" s="11" t="s">
        <v>33</v>
      </c>
      <c r="AA411" s="11"/>
      <c r="AB411" s="11"/>
      <c r="AC411" s="11"/>
      <c r="AD411" s="11"/>
      <c r="AE411" s="11"/>
      <c r="AF411" s="11" t="s">
        <v>33</v>
      </c>
      <c r="AG411" s="11"/>
      <c r="AH411" s="11"/>
      <c r="AI411" s="11"/>
      <c r="AJ411" s="11"/>
      <c r="AK411" s="143"/>
      <c r="AL411" s="143" t="s">
        <v>165</v>
      </c>
      <c r="AM411" s="143"/>
      <c r="AN411" s="143"/>
      <c r="AO411" s="143"/>
      <c r="AP411" s="143"/>
      <c r="AQ411" s="143"/>
      <c r="AR411" s="143" t="s">
        <v>165</v>
      </c>
      <c r="AS411" s="143"/>
      <c r="AT411" s="143"/>
      <c r="AU411" s="143"/>
      <c r="AV411" s="143"/>
      <c r="BC411" s="2"/>
    </row>
    <row r="412" spans="1:55" x14ac:dyDescent="0.2">
      <c r="A412" s="4" t="s">
        <v>2715</v>
      </c>
      <c r="B412" s="4" t="s">
        <v>2691</v>
      </c>
      <c r="C412" s="4" t="s">
        <v>2735</v>
      </c>
      <c r="D412" s="4" t="s">
        <v>2741</v>
      </c>
      <c r="E412" s="4" t="s">
        <v>1724</v>
      </c>
      <c r="F412" s="4" t="s">
        <v>1725</v>
      </c>
      <c r="G412" s="41" t="s">
        <v>1726</v>
      </c>
      <c r="H412" s="59">
        <v>1306009</v>
      </c>
      <c r="I412" s="59">
        <v>500000008293</v>
      </c>
      <c r="J412" s="5">
        <v>2014</v>
      </c>
      <c r="K412" s="5">
        <v>5</v>
      </c>
      <c r="L412" s="9">
        <f t="shared" si="8"/>
        <v>-7</v>
      </c>
      <c r="M412" s="6" t="s">
        <v>90</v>
      </c>
      <c r="N412" s="9" t="s">
        <v>94</v>
      </c>
      <c r="O412" s="6" t="s">
        <v>37</v>
      </c>
      <c r="P412" s="9" t="s">
        <v>42</v>
      </c>
      <c r="Q412" s="5" t="s">
        <v>37</v>
      </c>
      <c r="R412" s="9" t="s">
        <v>42</v>
      </c>
      <c r="S412" s="11" t="s">
        <v>136</v>
      </c>
      <c r="T412" s="6" t="s">
        <v>43</v>
      </c>
      <c r="U412" s="83" t="s">
        <v>4415</v>
      </c>
      <c r="V412" s="83" t="s">
        <v>136</v>
      </c>
      <c r="W412" s="75">
        <v>0</v>
      </c>
      <c r="X412" s="9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43"/>
      <c r="AL412" s="143"/>
      <c r="AM412" s="143"/>
      <c r="AN412" s="143"/>
      <c r="AO412" s="143"/>
      <c r="AP412" s="143"/>
      <c r="AQ412" s="143"/>
      <c r="AR412" s="143"/>
      <c r="AS412" s="143"/>
      <c r="AT412" s="143"/>
      <c r="AU412" s="143"/>
      <c r="AV412" s="143"/>
      <c r="BC412" s="2"/>
    </row>
    <row r="413" spans="1:55" x14ac:dyDescent="0.2">
      <c r="A413" s="4" t="s">
        <v>2726</v>
      </c>
      <c r="B413" s="4" t="s">
        <v>2690</v>
      </c>
      <c r="C413" s="4" t="s">
        <v>2733</v>
      </c>
      <c r="D413" s="4" t="s">
        <v>2742</v>
      </c>
      <c r="E413" s="4" t="s">
        <v>1744</v>
      </c>
      <c r="F413" s="4" t="s">
        <v>1735</v>
      </c>
      <c r="G413" s="41" t="s">
        <v>1745</v>
      </c>
      <c r="H413" s="59" t="s">
        <v>1746</v>
      </c>
      <c r="I413" s="59">
        <v>500000001786</v>
      </c>
      <c r="J413" s="5">
        <v>2013</v>
      </c>
      <c r="K413" s="5">
        <v>8</v>
      </c>
      <c r="L413" s="9">
        <f t="shared" si="8"/>
        <v>-5</v>
      </c>
      <c r="M413" s="6" t="s">
        <v>90</v>
      </c>
      <c r="N413" s="9" t="s">
        <v>94</v>
      </c>
      <c r="O413" s="6" t="s">
        <v>37</v>
      </c>
      <c r="P413" s="9" t="s">
        <v>42</v>
      </c>
      <c r="Q413" s="5" t="s">
        <v>37</v>
      </c>
      <c r="R413" s="9" t="s">
        <v>42</v>
      </c>
      <c r="S413" s="11" t="s">
        <v>136</v>
      </c>
      <c r="T413" s="6" t="s">
        <v>44</v>
      </c>
      <c r="U413" s="4" t="s">
        <v>135</v>
      </c>
      <c r="V413" s="4" t="s">
        <v>136</v>
      </c>
      <c r="W413" s="75">
        <v>0</v>
      </c>
      <c r="X413" s="9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43"/>
      <c r="AL413" s="143"/>
      <c r="AM413" s="143"/>
      <c r="AN413" s="143"/>
      <c r="AO413" s="143"/>
      <c r="AP413" s="143"/>
      <c r="AQ413" s="143"/>
      <c r="AR413" s="143"/>
      <c r="AS413" s="143"/>
      <c r="AT413" s="143"/>
      <c r="AU413" s="143"/>
      <c r="AV413" s="143"/>
      <c r="BC413" s="2"/>
    </row>
    <row r="414" spans="1:55" x14ac:dyDescent="0.2">
      <c r="A414" s="4" t="s">
        <v>2726</v>
      </c>
      <c r="B414" s="4" t="s">
        <v>2690</v>
      </c>
      <c r="C414" s="4" t="s">
        <v>2733</v>
      </c>
      <c r="D414" s="4" t="s">
        <v>2742</v>
      </c>
      <c r="E414" s="4" t="s">
        <v>1744</v>
      </c>
      <c r="F414" s="4" t="s">
        <v>1735</v>
      </c>
      <c r="G414" s="41" t="s">
        <v>1745</v>
      </c>
      <c r="H414" s="59" t="s">
        <v>1747</v>
      </c>
      <c r="I414" s="59">
        <v>500000001820</v>
      </c>
      <c r="J414" s="5">
        <v>2013</v>
      </c>
      <c r="K414" s="5">
        <v>8</v>
      </c>
      <c r="L414" s="9">
        <f t="shared" si="8"/>
        <v>-5</v>
      </c>
      <c r="M414" s="6" t="s">
        <v>90</v>
      </c>
      <c r="N414" s="9" t="s">
        <v>94</v>
      </c>
      <c r="O414" s="6" t="s">
        <v>37</v>
      </c>
      <c r="P414" s="9" t="s">
        <v>42</v>
      </c>
      <c r="Q414" s="5" t="s">
        <v>37</v>
      </c>
      <c r="R414" s="9" t="s">
        <v>42</v>
      </c>
      <c r="S414" s="11" t="s">
        <v>136</v>
      </c>
      <c r="T414" s="6" t="s">
        <v>44</v>
      </c>
      <c r="U414" s="4" t="s">
        <v>135</v>
      </c>
      <c r="V414" s="4" t="s">
        <v>136</v>
      </c>
      <c r="W414" s="75">
        <v>0</v>
      </c>
      <c r="X414" s="9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43"/>
      <c r="AL414" s="143"/>
      <c r="AM414" s="143"/>
      <c r="AN414" s="143"/>
      <c r="AO414" s="143"/>
      <c r="AP414" s="143"/>
      <c r="AQ414" s="143"/>
      <c r="AR414" s="143"/>
      <c r="AS414" s="143"/>
      <c r="AT414" s="143"/>
      <c r="AU414" s="143"/>
      <c r="AV414" s="143"/>
      <c r="BC414" s="2"/>
    </row>
    <row r="415" spans="1:55" x14ac:dyDescent="0.2">
      <c r="A415" s="4" t="s">
        <v>2726</v>
      </c>
      <c r="B415" s="4" t="s">
        <v>2690</v>
      </c>
      <c r="C415" s="4" t="s">
        <v>2733</v>
      </c>
      <c r="D415" s="4" t="s">
        <v>2742</v>
      </c>
      <c r="E415" s="4" t="s">
        <v>1744</v>
      </c>
      <c r="F415" s="4" t="s">
        <v>1735</v>
      </c>
      <c r="G415" s="41" t="s">
        <v>1745</v>
      </c>
      <c r="H415" s="59" t="s">
        <v>1748</v>
      </c>
      <c r="I415" s="59">
        <v>500000001852</v>
      </c>
      <c r="J415" s="5">
        <v>2013</v>
      </c>
      <c r="K415" s="5">
        <v>8</v>
      </c>
      <c r="L415" s="9">
        <f t="shared" si="8"/>
        <v>-5</v>
      </c>
      <c r="M415" s="6" t="s">
        <v>90</v>
      </c>
      <c r="N415" s="9" t="s">
        <v>94</v>
      </c>
      <c r="O415" s="6" t="s">
        <v>37</v>
      </c>
      <c r="P415" s="9" t="s">
        <v>42</v>
      </c>
      <c r="Q415" s="5" t="s">
        <v>37</v>
      </c>
      <c r="R415" s="9" t="s">
        <v>42</v>
      </c>
      <c r="S415" s="11" t="s">
        <v>136</v>
      </c>
      <c r="T415" s="6" t="s">
        <v>44</v>
      </c>
      <c r="U415" s="4" t="s">
        <v>135</v>
      </c>
      <c r="V415" s="4" t="s">
        <v>136</v>
      </c>
      <c r="W415" s="75">
        <v>0</v>
      </c>
      <c r="X415" s="9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43"/>
      <c r="AL415" s="143"/>
      <c r="AM415" s="143"/>
      <c r="AN415" s="143"/>
      <c r="AO415" s="143"/>
      <c r="AP415" s="143"/>
      <c r="AQ415" s="143"/>
      <c r="AR415" s="143"/>
      <c r="AS415" s="143"/>
      <c r="AT415" s="143"/>
      <c r="AU415" s="143"/>
      <c r="AV415" s="143"/>
      <c r="BC415" s="2"/>
    </row>
    <row r="416" spans="1:55" x14ac:dyDescent="0.2">
      <c r="A416" s="4" t="s">
        <v>2726</v>
      </c>
      <c r="B416" s="4" t="s">
        <v>2690</v>
      </c>
      <c r="C416" s="4" t="s">
        <v>2733</v>
      </c>
      <c r="D416" s="4" t="s">
        <v>2742</v>
      </c>
      <c r="E416" s="4" t="s">
        <v>1744</v>
      </c>
      <c r="F416" s="4" t="s">
        <v>1735</v>
      </c>
      <c r="G416" s="41" t="s">
        <v>1745</v>
      </c>
      <c r="H416" s="59" t="s">
        <v>1749</v>
      </c>
      <c r="I416" s="59">
        <v>500000001885</v>
      </c>
      <c r="J416" s="5">
        <v>2013</v>
      </c>
      <c r="K416" s="5">
        <v>8</v>
      </c>
      <c r="L416" s="9">
        <f t="shared" si="8"/>
        <v>-5</v>
      </c>
      <c r="M416" s="6" t="s">
        <v>90</v>
      </c>
      <c r="N416" s="9" t="s">
        <v>94</v>
      </c>
      <c r="O416" s="6" t="s">
        <v>37</v>
      </c>
      <c r="P416" s="9" t="s">
        <v>42</v>
      </c>
      <c r="Q416" s="5" t="s">
        <v>37</v>
      </c>
      <c r="R416" s="9" t="s">
        <v>42</v>
      </c>
      <c r="S416" s="11" t="s">
        <v>136</v>
      </c>
      <c r="T416" s="6" t="s">
        <v>44</v>
      </c>
      <c r="U416" s="4" t="s">
        <v>135</v>
      </c>
      <c r="V416" s="4" t="s">
        <v>136</v>
      </c>
      <c r="W416" s="75">
        <v>0</v>
      </c>
      <c r="X416" s="9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43"/>
      <c r="AL416" s="143"/>
      <c r="AM416" s="143"/>
      <c r="AN416" s="143"/>
      <c r="AO416" s="143"/>
      <c r="AP416" s="143"/>
      <c r="AQ416" s="143"/>
      <c r="AR416" s="143"/>
      <c r="AS416" s="143"/>
      <c r="AT416" s="143"/>
      <c r="AU416" s="143"/>
      <c r="AV416" s="143"/>
      <c r="BC416" s="2"/>
    </row>
    <row r="417" spans="1:57" x14ac:dyDescent="0.2">
      <c r="A417" s="4" t="s">
        <v>2726</v>
      </c>
      <c r="B417" s="4" t="s">
        <v>2690</v>
      </c>
      <c r="C417" s="4" t="s">
        <v>2733</v>
      </c>
      <c r="D417" s="4" t="s">
        <v>2742</v>
      </c>
      <c r="E417" s="4" t="s">
        <v>1744</v>
      </c>
      <c r="F417" s="4" t="s">
        <v>1735</v>
      </c>
      <c r="G417" s="41" t="s">
        <v>1745</v>
      </c>
      <c r="H417" s="59" t="s">
        <v>1750</v>
      </c>
      <c r="I417" s="59">
        <v>500000007186</v>
      </c>
      <c r="J417" s="5">
        <v>2013</v>
      </c>
      <c r="K417" s="5">
        <v>8</v>
      </c>
      <c r="L417" s="9">
        <f t="shared" si="8"/>
        <v>-5</v>
      </c>
      <c r="M417" s="6" t="s">
        <v>90</v>
      </c>
      <c r="N417" s="9" t="s">
        <v>94</v>
      </c>
      <c r="O417" s="6" t="s">
        <v>37</v>
      </c>
      <c r="P417" s="9" t="s">
        <v>42</v>
      </c>
      <c r="Q417" s="5" t="s">
        <v>37</v>
      </c>
      <c r="R417" s="9" t="s">
        <v>42</v>
      </c>
      <c r="S417" s="11" t="s">
        <v>136</v>
      </c>
      <c r="T417" s="6" t="s">
        <v>44</v>
      </c>
      <c r="U417" s="4" t="s">
        <v>135</v>
      </c>
      <c r="V417" s="4" t="s">
        <v>136</v>
      </c>
      <c r="W417" s="75">
        <v>0</v>
      </c>
      <c r="X417" s="9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43"/>
      <c r="AL417" s="143"/>
      <c r="AM417" s="143"/>
      <c r="AN417" s="143"/>
      <c r="AO417" s="143"/>
      <c r="AP417" s="143"/>
      <c r="AQ417" s="143"/>
      <c r="AR417" s="143"/>
      <c r="AS417" s="143"/>
      <c r="AT417" s="143"/>
      <c r="AU417" s="143"/>
      <c r="AV417" s="143"/>
      <c r="BC417" s="2"/>
    </row>
    <row r="418" spans="1:57" x14ac:dyDescent="0.2">
      <c r="A418" s="4" t="s">
        <v>2726</v>
      </c>
      <c r="B418" s="4" t="s">
        <v>2690</v>
      </c>
      <c r="C418" s="4" t="s">
        <v>2733</v>
      </c>
      <c r="D418" s="4" t="s">
        <v>2742</v>
      </c>
      <c r="E418" s="4" t="s">
        <v>1744</v>
      </c>
      <c r="F418" s="4" t="s">
        <v>1735</v>
      </c>
      <c r="G418" s="41" t="s">
        <v>1745</v>
      </c>
      <c r="H418" s="59" t="s">
        <v>1751</v>
      </c>
      <c r="I418" s="59">
        <v>500000001953</v>
      </c>
      <c r="J418" s="5">
        <v>2013</v>
      </c>
      <c r="K418" s="5">
        <v>8</v>
      </c>
      <c r="L418" s="9">
        <f t="shared" si="8"/>
        <v>-5</v>
      </c>
      <c r="M418" s="6" t="s">
        <v>90</v>
      </c>
      <c r="N418" s="9" t="s">
        <v>94</v>
      </c>
      <c r="O418" s="6" t="s">
        <v>37</v>
      </c>
      <c r="P418" s="9" t="s">
        <v>42</v>
      </c>
      <c r="Q418" s="5" t="s">
        <v>37</v>
      </c>
      <c r="R418" s="9" t="s">
        <v>42</v>
      </c>
      <c r="S418" s="11" t="s">
        <v>136</v>
      </c>
      <c r="T418" s="6" t="s">
        <v>44</v>
      </c>
      <c r="U418" s="4" t="s">
        <v>135</v>
      </c>
      <c r="V418" s="4" t="s">
        <v>136</v>
      </c>
      <c r="W418" s="75">
        <v>0</v>
      </c>
      <c r="X418" s="9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43"/>
      <c r="AL418" s="143"/>
      <c r="AM418" s="143"/>
      <c r="AN418" s="143"/>
      <c r="AO418" s="143"/>
      <c r="AP418" s="143"/>
      <c r="AQ418" s="143"/>
      <c r="AR418" s="143"/>
      <c r="AS418" s="143"/>
      <c r="AT418" s="143"/>
      <c r="AU418" s="143"/>
      <c r="AV418" s="143"/>
      <c r="BC418" s="2"/>
    </row>
    <row r="419" spans="1:57" x14ac:dyDescent="0.2">
      <c r="A419" s="4" t="s">
        <v>2726</v>
      </c>
      <c r="B419" s="4" t="s">
        <v>2690</v>
      </c>
      <c r="C419" s="4" t="s">
        <v>2733</v>
      </c>
      <c r="D419" s="4" t="s">
        <v>2742</v>
      </c>
      <c r="E419" s="4" t="s">
        <v>1744</v>
      </c>
      <c r="F419" s="4" t="s">
        <v>1735</v>
      </c>
      <c r="G419" s="41" t="s">
        <v>1745</v>
      </c>
      <c r="H419" s="59" t="s">
        <v>1752</v>
      </c>
      <c r="I419" s="59">
        <v>500000007139</v>
      </c>
      <c r="J419" s="5">
        <v>2013</v>
      </c>
      <c r="K419" s="5">
        <v>8</v>
      </c>
      <c r="L419" s="9">
        <f t="shared" si="8"/>
        <v>-5</v>
      </c>
      <c r="M419" s="6" t="s">
        <v>90</v>
      </c>
      <c r="N419" s="9" t="s">
        <v>94</v>
      </c>
      <c r="O419" s="6" t="s">
        <v>37</v>
      </c>
      <c r="P419" s="9" t="s">
        <v>42</v>
      </c>
      <c r="Q419" s="5" t="s">
        <v>37</v>
      </c>
      <c r="R419" s="9" t="s">
        <v>42</v>
      </c>
      <c r="S419" s="11" t="s">
        <v>136</v>
      </c>
      <c r="T419" s="6" t="s">
        <v>44</v>
      </c>
      <c r="U419" s="4" t="s">
        <v>135</v>
      </c>
      <c r="V419" s="4" t="s">
        <v>136</v>
      </c>
      <c r="W419" s="75">
        <v>0</v>
      </c>
      <c r="X419" s="9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43"/>
      <c r="AL419" s="143"/>
      <c r="AM419" s="143"/>
      <c r="AN419" s="143"/>
      <c r="AO419" s="143"/>
      <c r="AP419" s="143"/>
      <c r="AQ419" s="143"/>
      <c r="AR419" s="143"/>
      <c r="AS419" s="143"/>
      <c r="AT419" s="143"/>
      <c r="AU419" s="143"/>
      <c r="AV419" s="143"/>
      <c r="BC419" s="2"/>
    </row>
    <row r="420" spans="1:57" x14ac:dyDescent="0.2">
      <c r="A420" s="4" t="s">
        <v>2726</v>
      </c>
      <c r="B420" s="4" t="s">
        <v>2690</v>
      </c>
      <c r="C420" s="4" t="s">
        <v>2733</v>
      </c>
      <c r="D420" s="4" t="s">
        <v>2742</v>
      </c>
      <c r="E420" s="4" t="s">
        <v>1744</v>
      </c>
      <c r="F420" s="4" t="s">
        <v>1735</v>
      </c>
      <c r="G420" s="41" t="s">
        <v>1745</v>
      </c>
      <c r="H420" s="59" t="s">
        <v>1753</v>
      </c>
      <c r="I420" s="59">
        <v>500000002015</v>
      </c>
      <c r="J420" s="5">
        <v>2013</v>
      </c>
      <c r="K420" s="5">
        <v>8</v>
      </c>
      <c r="L420" s="9">
        <f t="shared" si="8"/>
        <v>-5</v>
      </c>
      <c r="M420" s="6" t="s">
        <v>90</v>
      </c>
      <c r="N420" s="9" t="s">
        <v>94</v>
      </c>
      <c r="O420" s="6" t="s">
        <v>37</v>
      </c>
      <c r="P420" s="9" t="s">
        <v>42</v>
      </c>
      <c r="Q420" s="5" t="s">
        <v>37</v>
      </c>
      <c r="R420" s="9" t="s">
        <v>42</v>
      </c>
      <c r="S420" s="11" t="s">
        <v>136</v>
      </c>
      <c r="T420" s="6" t="s">
        <v>44</v>
      </c>
      <c r="U420" s="4" t="s">
        <v>135</v>
      </c>
      <c r="V420" s="4" t="s">
        <v>136</v>
      </c>
      <c r="W420" s="75">
        <v>0</v>
      </c>
      <c r="X420" s="9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43"/>
      <c r="AL420" s="143"/>
      <c r="AM420" s="143"/>
      <c r="AN420" s="143"/>
      <c r="AO420" s="143"/>
      <c r="AP420" s="143"/>
      <c r="AQ420" s="143"/>
      <c r="AR420" s="143"/>
      <c r="AS420" s="143"/>
      <c r="AT420" s="143"/>
      <c r="AU420" s="143"/>
      <c r="AV420" s="143"/>
      <c r="BC420" s="2"/>
    </row>
    <row r="421" spans="1:57" x14ac:dyDescent="0.2">
      <c r="A421" s="4" t="s">
        <v>2726</v>
      </c>
      <c r="B421" s="4" t="s">
        <v>2690</v>
      </c>
      <c r="C421" s="4" t="s">
        <v>2733</v>
      </c>
      <c r="D421" s="4" t="s">
        <v>2742</v>
      </c>
      <c r="E421" s="4" t="s">
        <v>1744</v>
      </c>
      <c r="F421" s="4" t="s">
        <v>1735</v>
      </c>
      <c r="G421" s="41" t="s">
        <v>1745</v>
      </c>
      <c r="H421" s="59" t="s">
        <v>1754</v>
      </c>
      <c r="I421" s="59">
        <v>500000002047</v>
      </c>
      <c r="J421" s="5">
        <v>2013</v>
      </c>
      <c r="K421" s="5">
        <v>8</v>
      </c>
      <c r="L421" s="9">
        <f t="shared" si="8"/>
        <v>-5</v>
      </c>
      <c r="M421" s="6" t="s">
        <v>90</v>
      </c>
      <c r="N421" s="9" t="s">
        <v>94</v>
      </c>
      <c r="O421" s="6" t="s">
        <v>37</v>
      </c>
      <c r="P421" s="9" t="s">
        <v>42</v>
      </c>
      <c r="Q421" s="5" t="s">
        <v>37</v>
      </c>
      <c r="R421" s="9" t="s">
        <v>42</v>
      </c>
      <c r="S421" s="11" t="s">
        <v>136</v>
      </c>
      <c r="T421" s="6" t="s">
        <v>44</v>
      </c>
      <c r="U421" s="4" t="s">
        <v>135</v>
      </c>
      <c r="V421" s="4" t="s">
        <v>136</v>
      </c>
      <c r="W421" s="75">
        <v>0</v>
      </c>
      <c r="X421" s="9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43"/>
      <c r="AL421" s="143"/>
      <c r="AM421" s="143"/>
      <c r="AN421" s="143"/>
      <c r="AO421" s="143"/>
      <c r="AP421" s="143"/>
      <c r="AQ421" s="143"/>
      <c r="AR421" s="143"/>
      <c r="AS421" s="143"/>
      <c r="AT421" s="143"/>
      <c r="AU421" s="143"/>
      <c r="AV421" s="143"/>
      <c r="BC421" s="2"/>
    </row>
    <row r="422" spans="1:57" x14ac:dyDescent="0.2">
      <c r="A422" s="4" t="s">
        <v>2726</v>
      </c>
      <c r="B422" s="4" t="s">
        <v>2690</v>
      </c>
      <c r="C422" s="4" t="s">
        <v>2733</v>
      </c>
      <c r="D422" s="4" t="s">
        <v>2742</v>
      </c>
      <c r="E422" s="4" t="s">
        <v>1744</v>
      </c>
      <c r="F422" s="4" t="s">
        <v>1735</v>
      </c>
      <c r="G422" s="41" t="s">
        <v>1745</v>
      </c>
      <c r="H422" s="59" t="s">
        <v>1755</v>
      </c>
      <c r="I422" s="59">
        <v>500000002079</v>
      </c>
      <c r="J422" s="5">
        <v>2013</v>
      </c>
      <c r="K422" s="5">
        <v>8</v>
      </c>
      <c r="L422" s="9">
        <f t="shared" si="8"/>
        <v>-5</v>
      </c>
      <c r="M422" s="6" t="s">
        <v>90</v>
      </c>
      <c r="N422" s="9" t="s">
        <v>94</v>
      </c>
      <c r="O422" s="6" t="s">
        <v>37</v>
      </c>
      <c r="P422" s="9" t="s">
        <v>42</v>
      </c>
      <c r="Q422" s="5" t="s">
        <v>37</v>
      </c>
      <c r="R422" s="9" t="s">
        <v>42</v>
      </c>
      <c r="S422" s="11" t="s">
        <v>136</v>
      </c>
      <c r="T422" s="6" t="s">
        <v>44</v>
      </c>
      <c r="U422" s="4" t="s">
        <v>135</v>
      </c>
      <c r="V422" s="4" t="s">
        <v>136</v>
      </c>
      <c r="W422" s="75">
        <v>0</v>
      </c>
      <c r="X422" s="9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43"/>
      <c r="AL422" s="143"/>
      <c r="AM422" s="143"/>
      <c r="AN422" s="143"/>
      <c r="AO422" s="143"/>
      <c r="AP422" s="143"/>
      <c r="AQ422" s="143"/>
      <c r="AR422" s="143"/>
      <c r="AS422" s="143"/>
      <c r="AT422" s="143"/>
      <c r="AU422" s="143"/>
      <c r="AV422" s="143"/>
      <c r="BC422" s="2"/>
    </row>
    <row r="423" spans="1:57" x14ac:dyDescent="0.2">
      <c r="A423" s="4" t="s">
        <v>2726</v>
      </c>
      <c r="B423" s="4" t="s">
        <v>2690</v>
      </c>
      <c r="C423" s="4" t="s">
        <v>2733</v>
      </c>
      <c r="D423" s="4" t="s">
        <v>2742</v>
      </c>
      <c r="E423" s="4" t="s">
        <v>1744</v>
      </c>
      <c r="F423" s="4" t="s">
        <v>1735</v>
      </c>
      <c r="G423" s="41" t="s">
        <v>1745</v>
      </c>
      <c r="H423" s="59" t="s">
        <v>1756</v>
      </c>
      <c r="I423" s="59">
        <v>500000002114</v>
      </c>
      <c r="J423" s="5">
        <v>2013</v>
      </c>
      <c r="K423" s="5">
        <v>8</v>
      </c>
      <c r="L423" s="9">
        <f t="shared" si="8"/>
        <v>-5</v>
      </c>
      <c r="M423" s="6" t="s">
        <v>90</v>
      </c>
      <c r="N423" s="9" t="s">
        <v>94</v>
      </c>
      <c r="O423" s="6" t="s">
        <v>37</v>
      </c>
      <c r="P423" s="9" t="s">
        <v>42</v>
      </c>
      <c r="Q423" s="5" t="s">
        <v>37</v>
      </c>
      <c r="R423" s="9" t="s">
        <v>42</v>
      </c>
      <c r="S423" s="11" t="s">
        <v>136</v>
      </c>
      <c r="T423" s="6" t="s">
        <v>44</v>
      </c>
      <c r="U423" s="4" t="s">
        <v>135</v>
      </c>
      <c r="V423" s="4" t="s">
        <v>136</v>
      </c>
      <c r="W423" s="75">
        <v>0</v>
      </c>
      <c r="X423" s="9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43"/>
      <c r="AL423" s="143"/>
      <c r="AM423" s="143"/>
      <c r="AN423" s="143"/>
      <c r="AO423" s="143"/>
      <c r="AP423" s="143"/>
      <c r="AQ423" s="143"/>
      <c r="AR423" s="143"/>
      <c r="AS423" s="143"/>
      <c r="AT423" s="143"/>
      <c r="AU423" s="143"/>
      <c r="AV423" s="143"/>
      <c r="BC423" s="2"/>
    </row>
    <row r="424" spans="1:57" x14ac:dyDescent="0.2">
      <c r="A424" s="4" t="s">
        <v>2696</v>
      </c>
      <c r="B424" s="4" t="s">
        <v>2691</v>
      </c>
      <c r="C424" s="4" t="s">
        <v>2730</v>
      </c>
      <c r="D424" s="4" t="s">
        <v>2741</v>
      </c>
      <c r="E424" s="4" t="s">
        <v>1734</v>
      </c>
      <c r="F424" s="4" t="s">
        <v>1735</v>
      </c>
      <c r="G424" s="41" t="s">
        <v>1757</v>
      </c>
      <c r="H424" s="59">
        <v>101651856</v>
      </c>
      <c r="I424" s="59" t="s">
        <v>136</v>
      </c>
      <c r="J424" s="5">
        <v>2013</v>
      </c>
      <c r="K424" s="5">
        <v>8</v>
      </c>
      <c r="L424" s="9">
        <f t="shared" si="8"/>
        <v>-5</v>
      </c>
      <c r="M424" s="6" t="s">
        <v>90</v>
      </c>
      <c r="N424" s="9" t="s">
        <v>94</v>
      </c>
      <c r="O424" s="6" t="s">
        <v>37</v>
      </c>
      <c r="P424" s="9" t="s">
        <v>42</v>
      </c>
      <c r="Q424" s="5" t="s">
        <v>37</v>
      </c>
      <c r="R424" s="9" t="s">
        <v>42</v>
      </c>
      <c r="S424" s="11" t="s">
        <v>136</v>
      </c>
      <c r="T424" s="6" t="s">
        <v>43</v>
      </c>
      <c r="U424" s="4" t="s">
        <v>184</v>
      </c>
      <c r="V424" s="4" t="s">
        <v>136</v>
      </c>
      <c r="W424" s="75">
        <v>0</v>
      </c>
      <c r="X424" s="9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43"/>
      <c r="AL424" s="143"/>
      <c r="AM424" s="143"/>
      <c r="AN424" s="143"/>
      <c r="AO424" s="143"/>
      <c r="AP424" s="143"/>
      <c r="AQ424" s="143"/>
      <c r="AR424" s="143"/>
      <c r="AS424" s="143"/>
      <c r="AT424" s="143"/>
      <c r="AU424" s="143"/>
      <c r="AV424" s="143"/>
      <c r="BC424" s="2"/>
    </row>
    <row r="425" spans="1:57" x14ac:dyDescent="0.2">
      <c r="A425" s="4" t="s">
        <v>2726</v>
      </c>
      <c r="B425" s="4" t="s">
        <v>2690</v>
      </c>
      <c r="C425" s="4" t="s">
        <v>2733</v>
      </c>
      <c r="D425" s="4" t="s">
        <v>2741</v>
      </c>
      <c r="E425" s="4" t="s">
        <v>1758</v>
      </c>
      <c r="F425" s="4" t="s">
        <v>1735</v>
      </c>
      <c r="G425" s="41" t="s">
        <v>1759</v>
      </c>
      <c r="H425" s="59">
        <v>102163825</v>
      </c>
      <c r="I425" s="59">
        <v>500000001209</v>
      </c>
      <c r="J425" s="5">
        <v>2013</v>
      </c>
      <c r="K425" s="5">
        <v>8</v>
      </c>
      <c r="L425" s="9">
        <f t="shared" si="8"/>
        <v>-5</v>
      </c>
      <c r="M425" s="6" t="s">
        <v>90</v>
      </c>
      <c r="N425" s="9" t="s">
        <v>94</v>
      </c>
      <c r="O425" s="6" t="s">
        <v>37</v>
      </c>
      <c r="P425" s="9" t="s">
        <v>42</v>
      </c>
      <c r="Q425" s="5" t="s">
        <v>37</v>
      </c>
      <c r="R425" s="9" t="s">
        <v>42</v>
      </c>
      <c r="S425" s="11" t="s">
        <v>136</v>
      </c>
      <c r="T425" s="6" t="s">
        <v>43</v>
      </c>
      <c r="U425" s="4" t="s">
        <v>184</v>
      </c>
      <c r="V425" s="4" t="s">
        <v>136</v>
      </c>
      <c r="W425" s="75">
        <v>0</v>
      </c>
      <c r="X425" s="9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43"/>
      <c r="AL425" s="143"/>
      <c r="AM425" s="143"/>
      <c r="AN425" s="143"/>
      <c r="AO425" s="143"/>
      <c r="AP425" s="143"/>
      <c r="AQ425" s="143"/>
      <c r="AR425" s="143"/>
      <c r="AS425" s="143"/>
      <c r="AT425" s="143"/>
      <c r="AU425" s="143"/>
      <c r="AV425" s="143"/>
      <c r="BC425" s="2"/>
    </row>
    <row r="426" spans="1:57" x14ac:dyDescent="0.2">
      <c r="A426" s="4" t="s">
        <v>2726</v>
      </c>
      <c r="B426" s="4" t="s">
        <v>2690</v>
      </c>
      <c r="C426" s="4" t="s">
        <v>2733</v>
      </c>
      <c r="D426" s="4" t="s">
        <v>2741</v>
      </c>
      <c r="E426" s="4" t="s">
        <v>1758</v>
      </c>
      <c r="F426" s="4" t="s">
        <v>1735</v>
      </c>
      <c r="G426" s="41" t="s">
        <v>1759</v>
      </c>
      <c r="H426" s="59">
        <v>102163831</v>
      </c>
      <c r="I426" s="59">
        <v>500000004295</v>
      </c>
      <c r="J426" s="5">
        <v>2013</v>
      </c>
      <c r="K426" s="5">
        <v>8</v>
      </c>
      <c r="L426" s="9">
        <f t="shared" si="8"/>
        <v>-5</v>
      </c>
      <c r="M426" s="6" t="s">
        <v>90</v>
      </c>
      <c r="N426" s="9" t="s">
        <v>94</v>
      </c>
      <c r="O426" s="6" t="s">
        <v>37</v>
      </c>
      <c r="P426" s="9" t="s">
        <v>42</v>
      </c>
      <c r="Q426" s="5" t="s">
        <v>37</v>
      </c>
      <c r="R426" s="9" t="s">
        <v>42</v>
      </c>
      <c r="S426" s="11" t="s">
        <v>136</v>
      </c>
      <c r="T426" s="6" t="s">
        <v>43</v>
      </c>
      <c r="U426" s="4" t="s">
        <v>184</v>
      </c>
      <c r="V426" s="4" t="s">
        <v>136</v>
      </c>
      <c r="W426" s="75">
        <v>0</v>
      </c>
      <c r="X426" s="9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43"/>
      <c r="AL426" s="143"/>
      <c r="AM426" s="143"/>
      <c r="AN426" s="143"/>
      <c r="AO426" s="143"/>
      <c r="AP426" s="143"/>
      <c r="AQ426" s="143"/>
      <c r="AR426" s="143"/>
      <c r="AS426" s="143"/>
      <c r="AT426" s="143"/>
      <c r="AU426" s="143"/>
      <c r="AV426" s="143"/>
      <c r="BC426" s="2"/>
    </row>
    <row r="427" spans="1:57" x14ac:dyDescent="0.2">
      <c r="A427" s="4" t="s">
        <v>2720</v>
      </c>
      <c r="B427" s="4" t="s">
        <v>2690</v>
      </c>
      <c r="C427" s="4" t="s">
        <v>2733</v>
      </c>
      <c r="D427" s="4" t="s">
        <v>2741</v>
      </c>
      <c r="E427" s="4" t="s">
        <v>1758</v>
      </c>
      <c r="F427" s="4" t="s">
        <v>1735</v>
      </c>
      <c r="G427" s="41" t="s">
        <v>1759</v>
      </c>
      <c r="H427" s="59">
        <v>102163824</v>
      </c>
      <c r="I427" s="59">
        <v>500000007130</v>
      </c>
      <c r="J427" s="5">
        <v>2013</v>
      </c>
      <c r="K427" s="5">
        <v>8</v>
      </c>
      <c r="L427" s="9">
        <f t="shared" si="8"/>
        <v>-5</v>
      </c>
      <c r="M427" s="6" t="s">
        <v>90</v>
      </c>
      <c r="N427" s="9" t="s">
        <v>94</v>
      </c>
      <c r="O427" s="6" t="s">
        <v>37</v>
      </c>
      <c r="P427" s="9" t="s">
        <v>42</v>
      </c>
      <c r="Q427" s="5" t="s">
        <v>37</v>
      </c>
      <c r="R427" s="9" t="s">
        <v>42</v>
      </c>
      <c r="S427" s="11" t="s">
        <v>136</v>
      </c>
      <c r="T427" s="6" t="s">
        <v>43</v>
      </c>
      <c r="U427" s="4" t="s">
        <v>184</v>
      </c>
      <c r="V427" s="4" t="s">
        <v>136</v>
      </c>
      <c r="W427" s="75">
        <v>0</v>
      </c>
      <c r="X427" s="9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43"/>
      <c r="AL427" s="143"/>
      <c r="AM427" s="143"/>
      <c r="AN427" s="143"/>
      <c r="AO427" s="143"/>
      <c r="AP427" s="143"/>
      <c r="AQ427" s="143"/>
      <c r="AR427" s="143"/>
      <c r="AS427" s="143"/>
      <c r="AT427" s="143"/>
      <c r="AU427" s="143"/>
      <c r="AV427" s="143"/>
      <c r="BC427" s="2"/>
    </row>
    <row r="428" spans="1:57" x14ac:dyDescent="0.2">
      <c r="A428" s="4" t="s">
        <v>2702</v>
      </c>
      <c r="B428" s="4" t="s">
        <v>2689</v>
      </c>
      <c r="C428" s="4" t="s">
        <v>2733</v>
      </c>
      <c r="D428" s="4" t="s">
        <v>2741</v>
      </c>
      <c r="E428" s="4" t="s">
        <v>1758</v>
      </c>
      <c r="F428" s="4" t="s">
        <v>1735</v>
      </c>
      <c r="G428" s="41" t="s">
        <v>1759</v>
      </c>
      <c r="H428" s="59">
        <v>102163828</v>
      </c>
      <c r="I428" s="59">
        <v>500000007131</v>
      </c>
      <c r="J428" s="5">
        <v>2013</v>
      </c>
      <c r="K428" s="5">
        <v>8</v>
      </c>
      <c r="L428" s="9">
        <f t="shared" si="8"/>
        <v>-5</v>
      </c>
      <c r="M428" s="6" t="s">
        <v>90</v>
      </c>
      <c r="N428" s="9" t="s">
        <v>94</v>
      </c>
      <c r="O428" s="6" t="s">
        <v>37</v>
      </c>
      <c r="P428" s="9" t="s">
        <v>42</v>
      </c>
      <c r="Q428" s="5" t="s">
        <v>37</v>
      </c>
      <c r="R428" s="9" t="s">
        <v>42</v>
      </c>
      <c r="S428" s="11" t="s">
        <v>136</v>
      </c>
      <c r="T428" s="6" t="s">
        <v>43</v>
      </c>
      <c r="U428" s="4" t="s">
        <v>184</v>
      </c>
      <c r="V428" s="4" t="s">
        <v>136</v>
      </c>
      <c r="W428" s="75">
        <v>0</v>
      </c>
      <c r="X428" s="9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43"/>
      <c r="AL428" s="143"/>
      <c r="AM428" s="143"/>
      <c r="AN428" s="143"/>
      <c r="AO428" s="143"/>
      <c r="AP428" s="143"/>
      <c r="AQ428" s="143"/>
      <c r="AR428" s="143"/>
      <c r="AS428" s="143"/>
      <c r="AT428" s="143"/>
      <c r="AU428" s="143"/>
      <c r="AV428" s="143"/>
      <c r="BC428" s="2"/>
    </row>
    <row r="429" spans="1:57" x14ac:dyDescent="0.2">
      <c r="A429" s="4" t="s">
        <v>2702</v>
      </c>
      <c r="B429" s="4" t="s">
        <v>2689</v>
      </c>
      <c r="C429" s="4" t="s">
        <v>2733</v>
      </c>
      <c r="D429" s="4" t="s">
        <v>2741</v>
      </c>
      <c r="E429" s="4" t="s">
        <v>1758</v>
      </c>
      <c r="F429" s="4" t="s">
        <v>1735</v>
      </c>
      <c r="G429" s="41" t="s">
        <v>1759</v>
      </c>
      <c r="H429" s="59">
        <v>102163820</v>
      </c>
      <c r="I429" s="59">
        <v>500000006885</v>
      </c>
      <c r="J429" s="5">
        <v>2013</v>
      </c>
      <c r="K429" s="5">
        <v>8</v>
      </c>
      <c r="L429" s="9">
        <f t="shared" si="8"/>
        <v>-5</v>
      </c>
      <c r="M429" s="6" t="s">
        <v>90</v>
      </c>
      <c r="N429" s="9" t="s">
        <v>94</v>
      </c>
      <c r="O429" s="6" t="s">
        <v>37</v>
      </c>
      <c r="P429" s="9" t="s">
        <v>42</v>
      </c>
      <c r="Q429" s="5" t="s">
        <v>37</v>
      </c>
      <c r="R429" s="9" t="s">
        <v>42</v>
      </c>
      <c r="S429" s="11" t="s">
        <v>136</v>
      </c>
      <c r="T429" s="6" t="s">
        <v>43</v>
      </c>
      <c r="U429" s="4" t="s">
        <v>184</v>
      </c>
      <c r="V429" s="4" t="s">
        <v>136</v>
      </c>
      <c r="W429" s="75">
        <v>0</v>
      </c>
      <c r="X429" s="9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43"/>
      <c r="AL429" s="143"/>
      <c r="AM429" s="143"/>
      <c r="AN429" s="143"/>
      <c r="AO429" s="143"/>
      <c r="AP429" s="143"/>
      <c r="AQ429" s="143"/>
      <c r="AR429" s="143"/>
      <c r="AS429" s="143"/>
      <c r="AT429" s="143"/>
      <c r="AU429" s="143"/>
      <c r="AV429" s="143"/>
      <c r="BC429" s="2"/>
    </row>
    <row r="430" spans="1:57" s="58" customFormat="1" x14ac:dyDescent="0.2">
      <c r="A430" s="4" t="s">
        <v>2720</v>
      </c>
      <c r="B430" s="4" t="s">
        <v>2690</v>
      </c>
      <c r="C430" s="4" t="s">
        <v>2733</v>
      </c>
      <c r="D430" s="4" t="s">
        <v>2741</v>
      </c>
      <c r="E430" s="4" t="s">
        <v>1758</v>
      </c>
      <c r="F430" s="4" t="s">
        <v>1735</v>
      </c>
      <c r="G430" s="41" t="s">
        <v>1759</v>
      </c>
      <c r="H430" s="59">
        <v>102163817</v>
      </c>
      <c r="I430" s="59">
        <v>500000007129</v>
      </c>
      <c r="J430" s="5">
        <v>2013</v>
      </c>
      <c r="K430" s="5">
        <v>8</v>
      </c>
      <c r="L430" s="9">
        <f t="shared" si="8"/>
        <v>-5</v>
      </c>
      <c r="M430" s="6" t="s">
        <v>90</v>
      </c>
      <c r="N430" s="9" t="s">
        <v>94</v>
      </c>
      <c r="O430" s="6" t="s">
        <v>37</v>
      </c>
      <c r="P430" s="9" t="s">
        <v>42</v>
      </c>
      <c r="Q430" s="5" t="s">
        <v>37</v>
      </c>
      <c r="R430" s="9" t="s">
        <v>42</v>
      </c>
      <c r="S430" s="11" t="s">
        <v>136</v>
      </c>
      <c r="T430" s="6" t="s">
        <v>43</v>
      </c>
      <c r="U430" s="4" t="s">
        <v>184</v>
      </c>
      <c r="V430" s="4" t="s">
        <v>136</v>
      </c>
      <c r="W430" s="75">
        <v>0</v>
      </c>
      <c r="X430" s="9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43"/>
      <c r="AL430" s="143"/>
      <c r="AM430" s="143"/>
      <c r="AN430" s="143"/>
      <c r="AO430" s="143"/>
      <c r="AP430" s="143"/>
      <c r="AQ430" s="143"/>
      <c r="AR430" s="143"/>
      <c r="AS430" s="143"/>
      <c r="AT430" s="143"/>
      <c r="AU430" s="143"/>
      <c r="AV430" s="143"/>
      <c r="AW430" s="10"/>
      <c r="AX430" s="10"/>
      <c r="AY430" s="10"/>
      <c r="AZ430" s="10"/>
      <c r="BA430" s="10"/>
      <c r="BB430" s="10"/>
      <c r="BC430" s="2"/>
      <c r="BD430" s="2"/>
      <c r="BE430" s="2"/>
    </row>
    <row r="431" spans="1:57" x14ac:dyDescent="0.2">
      <c r="A431" s="4" t="s">
        <v>2720</v>
      </c>
      <c r="B431" s="4" t="s">
        <v>2690</v>
      </c>
      <c r="C431" s="4" t="s">
        <v>2733</v>
      </c>
      <c r="D431" s="4" t="s">
        <v>2741</v>
      </c>
      <c r="E431" s="4" t="s">
        <v>1758</v>
      </c>
      <c r="F431" s="4" t="s">
        <v>1735</v>
      </c>
      <c r="G431" s="41" t="s">
        <v>1759</v>
      </c>
      <c r="H431" s="59">
        <v>102163823</v>
      </c>
      <c r="I431" s="59">
        <v>500000007128</v>
      </c>
      <c r="J431" s="5">
        <v>2013</v>
      </c>
      <c r="K431" s="5">
        <v>8</v>
      </c>
      <c r="L431" s="9">
        <f t="shared" si="8"/>
        <v>-5</v>
      </c>
      <c r="M431" s="6" t="s">
        <v>90</v>
      </c>
      <c r="N431" s="9" t="s">
        <v>94</v>
      </c>
      <c r="O431" s="6" t="s">
        <v>37</v>
      </c>
      <c r="P431" s="9" t="s">
        <v>42</v>
      </c>
      <c r="Q431" s="5" t="s">
        <v>37</v>
      </c>
      <c r="R431" s="9" t="s">
        <v>42</v>
      </c>
      <c r="S431" s="11" t="s">
        <v>136</v>
      </c>
      <c r="T431" s="6" t="s">
        <v>43</v>
      </c>
      <c r="U431" s="4" t="s">
        <v>184</v>
      </c>
      <c r="V431" s="4" t="s">
        <v>136</v>
      </c>
      <c r="W431" s="75">
        <v>0</v>
      </c>
      <c r="X431" s="9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43"/>
      <c r="AL431" s="143"/>
      <c r="AM431" s="143"/>
      <c r="AN431" s="143"/>
      <c r="AO431" s="143"/>
      <c r="AP431" s="143"/>
      <c r="AQ431" s="143"/>
      <c r="AR431" s="143"/>
      <c r="AS431" s="143"/>
      <c r="AT431" s="143"/>
      <c r="AU431" s="143"/>
      <c r="AV431" s="143"/>
      <c r="BC431" s="2"/>
    </row>
    <row r="432" spans="1:57" x14ac:dyDescent="0.2">
      <c r="A432" s="4" t="s">
        <v>2726</v>
      </c>
      <c r="B432" s="4" t="s">
        <v>2690</v>
      </c>
      <c r="C432" s="4" t="s">
        <v>2733</v>
      </c>
      <c r="D432" s="4" t="s">
        <v>2741</v>
      </c>
      <c r="E432" s="4" t="s">
        <v>1758</v>
      </c>
      <c r="F432" s="4" t="s">
        <v>1735</v>
      </c>
      <c r="G432" s="41" t="s">
        <v>1759</v>
      </c>
      <c r="H432" s="59">
        <v>102163829</v>
      </c>
      <c r="I432" s="59" t="s">
        <v>136</v>
      </c>
      <c r="J432" s="5">
        <v>2013</v>
      </c>
      <c r="K432" s="5">
        <v>8</v>
      </c>
      <c r="L432" s="9">
        <f t="shared" si="8"/>
        <v>-5</v>
      </c>
      <c r="M432" s="6" t="s">
        <v>90</v>
      </c>
      <c r="N432" s="9" t="s">
        <v>94</v>
      </c>
      <c r="O432" s="6" t="s">
        <v>37</v>
      </c>
      <c r="P432" s="9" t="s">
        <v>42</v>
      </c>
      <c r="Q432" s="5" t="s">
        <v>37</v>
      </c>
      <c r="R432" s="9" t="s">
        <v>42</v>
      </c>
      <c r="S432" s="11" t="s">
        <v>136</v>
      </c>
      <c r="T432" s="6" t="s">
        <v>43</v>
      </c>
      <c r="U432" s="4" t="s">
        <v>184</v>
      </c>
      <c r="V432" s="4" t="s">
        <v>136</v>
      </c>
      <c r="W432" s="75">
        <v>0</v>
      </c>
      <c r="X432" s="9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43"/>
      <c r="AL432" s="143"/>
      <c r="AM432" s="143"/>
      <c r="AN432" s="143"/>
      <c r="AO432" s="143"/>
      <c r="AP432" s="143"/>
      <c r="AQ432" s="143"/>
      <c r="AR432" s="143"/>
      <c r="AS432" s="143"/>
      <c r="AT432" s="143"/>
      <c r="AU432" s="143"/>
      <c r="AV432" s="143"/>
      <c r="BC432" s="2"/>
    </row>
    <row r="433" spans="1:55" x14ac:dyDescent="0.2">
      <c r="A433" s="4" t="s">
        <v>2695</v>
      </c>
      <c r="B433" s="4" t="s">
        <v>2689</v>
      </c>
      <c r="C433" s="4" t="s">
        <v>2733</v>
      </c>
      <c r="D433" s="4" t="s">
        <v>2741</v>
      </c>
      <c r="E433" s="4" t="s">
        <v>1758</v>
      </c>
      <c r="F433" s="4" t="s">
        <v>1735</v>
      </c>
      <c r="G433" s="41" t="s">
        <v>1759</v>
      </c>
      <c r="H433" s="59">
        <v>102163822</v>
      </c>
      <c r="I433" s="59" t="s">
        <v>136</v>
      </c>
      <c r="J433" s="5">
        <v>2013</v>
      </c>
      <c r="K433" s="5">
        <v>8</v>
      </c>
      <c r="L433" s="9">
        <f t="shared" si="8"/>
        <v>-5</v>
      </c>
      <c r="M433" s="6" t="s">
        <v>90</v>
      </c>
      <c r="N433" s="9" t="s">
        <v>94</v>
      </c>
      <c r="O433" s="6" t="s">
        <v>37</v>
      </c>
      <c r="P433" s="9" t="s">
        <v>42</v>
      </c>
      <c r="Q433" s="5" t="s">
        <v>37</v>
      </c>
      <c r="R433" s="9" t="s">
        <v>42</v>
      </c>
      <c r="S433" s="11" t="s">
        <v>136</v>
      </c>
      <c r="T433" s="6" t="s">
        <v>43</v>
      </c>
      <c r="U433" s="4" t="s">
        <v>184</v>
      </c>
      <c r="V433" s="4" t="s">
        <v>136</v>
      </c>
      <c r="W433" s="75">
        <v>0</v>
      </c>
      <c r="X433" s="9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43"/>
      <c r="AL433" s="143"/>
      <c r="AM433" s="143"/>
      <c r="AN433" s="143"/>
      <c r="AO433" s="143"/>
      <c r="AP433" s="143"/>
      <c r="AQ433" s="143"/>
      <c r="AR433" s="143"/>
      <c r="AS433" s="143"/>
      <c r="AT433" s="143"/>
      <c r="AU433" s="143"/>
      <c r="AV433" s="143"/>
      <c r="BC433" s="2"/>
    </row>
    <row r="434" spans="1:55" x14ac:dyDescent="0.2">
      <c r="A434" s="4" t="s">
        <v>2726</v>
      </c>
      <c r="B434" s="4" t="s">
        <v>2690</v>
      </c>
      <c r="C434" s="4" t="s">
        <v>2733</v>
      </c>
      <c r="D434" s="4" t="s">
        <v>2741</v>
      </c>
      <c r="E434" s="4" t="s">
        <v>1760</v>
      </c>
      <c r="F434" s="4" t="s">
        <v>1735</v>
      </c>
      <c r="G434" s="41" t="s">
        <v>1761</v>
      </c>
      <c r="H434" s="59">
        <v>102163818</v>
      </c>
      <c r="I434" s="59">
        <v>500000001201</v>
      </c>
      <c r="J434" s="5">
        <v>2013</v>
      </c>
      <c r="K434" s="5">
        <v>8</v>
      </c>
      <c r="L434" s="9">
        <f t="shared" si="8"/>
        <v>-5</v>
      </c>
      <c r="M434" s="6" t="s">
        <v>90</v>
      </c>
      <c r="N434" s="9" t="s">
        <v>94</v>
      </c>
      <c r="O434" s="6" t="s">
        <v>37</v>
      </c>
      <c r="P434" s="9" t="s">
        <v>42</v>
      </c>
      <c r="Q434" s="5" t="s">
        <v>37</v>
      </c>
      <c r="R434" s="9" t="s">
        <v>42</v>
      </c>
      <c r="S434" s="11" t="s">
        <v>136</v>
      </c>
      <c r="T434" s="6" t="s">
        <v>43</v>
      </c>
      <c r="U434" s="4" t="s">
        <v>184</v>
      </c>
      <c r="V434" s="4" t="s">
        <v>136</v>
      </c>
      <c r="W434" s="75">
        <v>0</v>
      </c>
      <c r="X434" s="9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43"/>
      <c r="AL434" s="143"/>
      <c r="AM434" s="143"/>
      <c r="AN434" s="143"/>
      <c r="AO434" s="143"/>
      <c r="AP434" s="143"/>
      <c r="AQ434" s="143"/>
      <c r="AR434" s="143"/>
      <c r="AS434" s="143"/>
      <c r="AT434" s="143"/>
      <c r="AU434" s="143"/>
      <c r="AV434" s="143"/>
      <c r="BC434" s="2"/>
    </row>
    <row r="435" spans="1:55" x14ac:dyDescent="0.2">
      <c r="A435" s="4" t="s">
        <v>2726</v>
      </c>
      <c r="B435" s="4" t="s">
        <v>2690</v>
      </c>
      <c r="C435" s="4" t="s">
        <v>2733</v>
      </c>
      <c r="D435" s="4" t="s">
        <v>2741</v>
      </c>
      <c r="E435" s="4" t="s">
        <v>1760</v>
      </c>
      <c r="F435" s="4" t="s">
        <v>1735</v>
      </c>
      <c r="G435" s="41" t="s">
        <v>1761</v>
      </c>
      <c r="H435" s="59">
        <v>102163830</v>
      </c>
      <c r="I435" s="59">
        <v>500000007970</v>
      </c>
      <c r="J435" s="5">
        <v>2013</v>
      </c>
      <c r="K435" s="5">
        <v>8</v>
      </c>
      <c r="L435" s="9">
        <f t="shared" si="8"/>
        <v>-5</v>
      </c>
      <c r="M435" s="6" t="s">
        <v>90</v>
      </c>
      <c r="N435" s="9" t="s">
        <v>94</v>
      </c>
      <c r="O435" s="6" t="s">
        <v>37</v>
      </c>
      <c r="P435" s="9" t="s">
        <v>42</v>
      </c>
      <c r="Q435" s="5" t="s">
        <v>37</v>
      </c>
      <c r="R435" s="9" t="s">
        <v>42</v>
      </c>
      <c r="S435" s="11" t="s">
        <v>136</v>
      </c>
      <c r="T435" s="6" t="s">
        <v>43</v>
      </c>
      <c r="U435" s="4" t="s">
        <v>184</v>
      </c>
      <c r="V435" s="4" t="s">
        <v>136</v>
      </c>
      <c r="W435" s="75">
        <v>0</v>
      </c>
      <c r="X435" s="9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43"/>
      <c r="AL435" s="143"/>
      <c r="AM435" s="143"/>
      <c r="AN435" s="143"/>
      <c r="AO435" s="143"/>
      <c r="AP435" s="143"/>
      <c r="AQ435" s="143"/>
      <c r="AR435" s="143"/>
      <c r="AS435" s="143"/>
      <c r="AT435" s="143"/>
      <c r="AU435" s="143"/>
      <c r="AV435" s="143"/>
      <c r="BC435" s="2"/>
    </row>
    <row r="436" spans="1:55" x14ac:dyDescent="0.2">
      <c r="A436" s="4" t="s">
        <v>2726</v>
      </c>
      <c r="B436" s="4" t="s">
        <v>2690</v>
      </c>
      <c r="C436" s="4" t="s">
        <v>2733</v>
      </c>
      <c r="D436" s="4" t="s">
        <v>2741</v>
      </c>
      <c r="E436" s="4" t="s">
        <v>1760</v>
      </c>
      <c r="F436" s="4" t="s">
        <v>1735</v>
      </c>
      <c r="G436" s="41" t="s">
        <v>1761</v>
      </c>
      <c r="H436" s="59">
        <v>102163815</v>
      </c>
      <c r="I436" s="59">
        <v>500000009791</v>
      </c>
      <c r="J436" s="5">
        <v>2013</v>
      </c>
      <c r="K436" s="5">
        <v>8</v>
      </c>
      <c r="L436" s="9">
        <f t="shared" si="8"/>
        <v>-5</v>
      </c>
      <c r="M436" s="6" t="s">
        <v>90</v>
      </c>
      <c r="N436" s="9" t="s">
        <v>94</v>
      </c>
      <c r="O436" s="6" t="s">
        <v>37</v>
      </c>
      <c r="P436" s="9" t="s">
        <v>42</v>
      </c>
      <c r="Q436" s="5" t="s">
        <v>37</v>
      </c>
      <c r="R436" s="9" t="s">
        <v>42</v>
      </c>
      <c r="S436" s="11" t="s">
        <v>136</v>
      </c>
      <c r="T436" s="6" t="s">
        <v>43</v>
      </c>
      <c r="U436" s="4" t="s">
        <v>184</v>
      </c>
      <c r="V436" s="4" t="s">
        <v>136</v>
      </c>
      <c r="W436" s="75">
        <v>0</v>
      </c>
      <c r="X436" s="9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43"/>
      <c r="AL436" s="143"/>
      <c r="AM436" s="143"/>
      <c r="AN436" s="143"/>
      <c r="AO436" s="143"/>
      <c r="AP436" s="143"/>
      <c r="AQ436" s="143"/>
      <c r="AR436" s="143"/>
      <c r="AS436" s="143"/>
      <c r="AT436" s="143"/>
      <c r="AU436" s="143"/>
      <c r="AV436" s="143"/>
      <c r="BC436" s="2"/>
    </row>
    <row r="437" spans="1:55" x14ac:dyDescent="0.2">
      <c r="A437" s="4" t="s">
        <v>2720</v>
      </c>
      <c r="B437" s="4" t="s">
        <v>2690</v>
      </c>
      <c r="C437" s="4" t="s">
        <v>2733</v>
      </c>
      <c r="D437" s="4" t="s">
        <v>2741</v>
      </c>
      <c r="E437" s="4" t="s">
        <v>1760</v>
      </c>
      <c r="F437" s="4" t="s">
        <v>1735</v>
      </c>
      <c r="G437" s="41" t="s">
        <v>1761</v>
      </c>
      <c r="H437" s="59">
        <v>102163813</v>
      </c>
      <c r="I437" s="59" t="s">
        <v>136</v>
      </c>
      <c r="J437" s="5">
        <v>2013</v>
      </c>
      <c r="K437" s="5">
        <v>8</v>
      </c>
      <c r="L437" s="9">
        <f t="shared" si="8"/>
        <v>-5</v>
      </c>
      <c r="M437" s="6" t="s">
        <v>90</v>
      </c>
      <c r="N437" s="9" t="s">
        <v>94</v>
      </c>
      <c r="O437" s="6" t="s">
        <v>37</v>
      </c>
      <c r="P437" s="9" t="s">
        <v>42</v>
      </c>
      <c r="Q437" s="5" t="s">
        <v>37</v>
      </c>
      <c r="R437" s="9" t="s">
        <v>42</v>
      </c>
      <c r="S437" s="11" t="s">
        <v>136</v>
      </c>
      <c r="T437" s="6" t="s">
        <v>43</v>
      </c>
      <c r="U437" s="4" t="s">
        <v>184</v>
      </c>
      <c r="V437" s="4" t="s">
        <v>136</v>
      </c>
      <c r="W437" s="75">
        <v>0</v>
      </c>
      <c r="X437" s="9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43"/>
      <c r="AL437" s="143"/>
      <c r="AM437" s="143"/>
      <c r="AN437" s="143"/>
      <c r="AO437" s="143"/>
      <c r="AP437" s="143"/>
      <c r="AQ437" s="143"/>
      <c r="AR437" s="143"/>
      <c r="AS437" s="143"/>
      <c r="AT437" s="143"/>
      <c r="AU437" s="143"/>
      <c r="AV437" s="143"/>
      <c r="BC437" s="2"/>
    </row>
    <row r="438" spans="1:55" x14ac:dyDescent="0.2">
      <c r="A438" s="4" t="s">
        <v>2695</v>
      </c>
      <c r="B438" s="4" t="s">
        <v>2689</v>
      </c>
      <c r="C438" s="4" t="s">
        <v>2733</v>
      </c>
      <c r="D438" s="4" t="s">
        <v>2741</v>
      </c>
      <c r="E438" s="4" t="s">
        <v>1760</v>
      </c>
      <c r="F438" s="4" t="s">
        <v>1735</v>
      </c>
      <c r="G438" s="41" t="s">
        <v>1761</v>
      </c>
      <c r="H438" s="59">
        <v>102163816</v>
      </c>
      <c r="I438" s="59">
        <v>500000008595</v>
      </c>
      <c r="J438" s="5">
        <v>2013</v>
      </c>
      <c r="K438" s="5">
        <v>8</v>
      </c>
      <c r="L438" s="9">
        <f t="shared" si="8"/>
        <v>-5</v>
      </c>
      <c r="M438" s="6" t="s">
        <v>90</v>
      </c>
      <c r="N438" s="9" t="s">
        <v>94</v>
      </c>
      <c r="O438" s="6" t="s">
        <v>37</v>
      </c>
      <c r="P438" s="9" t="s">
        <v>42</v>
      </c>
      <c r="Q438" s="5" t="s">
        <v>37</v>
      </c>
      <c r="R438" s="9" t="s">
        <v>42</v>
      </c>
      <c r="S438" s="11" t="s">
        <v>136</v>
      </c>
      <c r="T438" s="6" t="s">
        <v>43</v>
      </c>
      <c r="U438" s="4" t="s">
        <v>184</v>
      </c>
      <c r="V438" s="4" t="s">
        <v>136</v>
      </c>
      <c r="W438" s="75">
        <v>0</v>
      </c>
      <c r="X438" s="9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43"/>
      <c r="AL438" s="143"/>
      <c r="AM438" s="143"/>
      <c r="AN438" s="143"/>
      <c r="AO438" s="143"/>
      <c r="AP438" s="143"/>
      <c r="AQ438" s="143"/>
      <c r="AR438" s="143"/>
      <c r="AS438" s="143"/>
      <c r="AT438" s="143"/>
      <c r="AU438" s="143"/>
      <c r="AV438" s="143"/>
      <c r="BC438" s="2"/>
    </row>
    <row r="439" spans="1:55" x14ac:dyDescent="0.2">
      <c r="A439" s="4" t="s">
        <v>2711</v>
      </c>
      <c r="B439" s="4" t="s">
        <v>2691</v>
      </c>
      <c r="C439" s="4" t="s">
        <v>2733</v>
      </c>
      <c r="D439" s="4" t="s">
        <v>2741</v>
      </c>
      <c r="E439" s="4" t="s">
        <v>1760</v>
      </c>
      <c r="F439" s="4" t="s">
        <v>1735</v>
      </c>
      <c r="G439" s="41" t="s">
        <v>1761</v>
      </c>
      <c r="H439" s="59">
        <v>102167509</v>
      </c>
      <c r="I439" s="59">
        <v>500000006990</v>
      </c>
      <c r="J439" s="5">
        <v>2013</v>
      </c>
      <c r="K439" s="5">
        <v>8</v>
      </c>
      <c r="L439" s="9">
        <f t="shared" si="8"/>
        <v>-5</v>
      </c>
      <c r="M439" s="6" t="s">
        <v>90</v>
      </c>
      <c r="N439" s="9" t="s">
        <v>94</v>
      </c>
      <c r="O439" s="6" t="s">
        <v>37</v>
      </c>
      <c r="P439" s="9" t="s">
        <v>42</v>
      </c>
      <c r="Q439" s="5" t="s">
        <v>37</v>
      </c>
      <c r="R439" s="9" t="s">
        <v>42</v>
      </c>
      <c r="S439" s="11" t="s">
        <v>136</v>
      </c>
      <c r="T439" s="6" t="s">
        <v>43</v>
      </c>
      <c r="U439" s="4" t="s">
        <v>184</v>
      </c>
      <c r="V439" s="4" t="s">
        <v>136</v>
      </c>
      <c r="W439" s="75">
        <v>0</v>
      </c>
      <c r="X439" s="9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43"/>
      <c r="AL439" s="143"/>
      <c r="AM439" s="143"/>
      <c r="AN439" s="143"/>
      <c r="AO439" s="143"/>
      <c r="AP439" s="143"/>
      <c r="AQ439" s="143"/>
      <c r="AR439" s="143"/>
      <c r="AS439" s="143"/>
      <c r="AT439" s="143"/>
      <c r="AU439" s="143"/>
      <c r="AV439" s="143"/>
      <c r="BC439" s="2"/>
    </row>
    <row r="440" spans="1:55" x14ac:dyDescent="0.2">
      <c r="A440" s="4" t="s">
        <v>2701</v>
      </c>
      <c r="B440" s="4" t="s">
        <v>2689</v>
      </c>
      <c r="C440" s="4" t="s">
        <v>2730</v>
      </c>
      <c r="D440" s="4" t="s">
        <v>2741</v>
      </c>
      <c r="E440" s="4" t="s">
        <v>1734</v>
      </c>
      <c r="F440" s="4" t="s">
        <v>1735</v>
      </c>
      <c r="G440" s="41" t="s">
        <v>1736</v>
      </c>
      <c r="H440" s="59">
        <v>101635328</v>
      </c>
      <c r="I440" s="59">
        <v>500000003417</v>
      </c>
      <c r="J440" s="5">
        <v>2013</v>
      </c>
      <c r="K440" s="5">
        <v>8</v>
      </c>
      <c r="L440" s="9">
        <f t="shared" ref="L440:L492" si="9">IF(AND(J440=0,K440=0),"",K440-($B$9-J440))</f>
        <v>-5</v>
      </c>
      <c r="M440" s="6" t="s">
        <v>90</v>
      </c>
      <c r="N440" s="9" t="s">
        <v>94</v>
      </c>
      <c r="O440" s="6" t="s">
        <v>37</v>
      </c>
      <c r="P440" s="9" t="s">
        <v>42</v>
      </c>
      <c r="Q440" s="5" t="s">
        <v>37</v>
      </c>
      <c r="R440" s="9" t="s">
        <v>42</v>
      </c>
      <c r="S440" s="11" t="s">
        <v>136</v>
      </c>
      <c r="T440" s="6" t="s">
        <v>43</v>
      </c>
      <c r="U440" s="4" t="s">
        <v>184</v>
      </c>
      <c r="V440" s="4" t="s">
        <v>136</v>
      </c>
      <c r="W440" s="75">
        <v>0</v>
      </c>
      <c r="X440" s="9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43"/>
      <c r="AL440" s="143"/>
      <c r="AM440" s="143"/>
      <c r="AN440" s="143"/>
      <c r="AO440" s="143"/>
      <c r="AP440" s="143"/>
      <c r="AQ440" s="143"/>
      <c r="AR440" s="143"/>
      <c r="AS440" s="143"/>
      <c r="AT440" s="143"/>
      <c r="AU440" s="143"/>
      <c r="AV440" s="143"/>
      <c r="BC440" s="2"/>
    </row>
    <row r="441" spans="1:55" x14ac:dyDescent="0.2">
      <c r="A441" s="4" t="s">
        <v>2701</v>
      </c>
      <c r="B441" s="4" t="s">
        <v>2689</v>
      </c>
      <c r="C441" s="4" t="s">
        <v>2730</v>
      </c>
      <c r="D441" s="4" t="s">
        <v>2741</v>
      </c>
      <c r="E441" s="4" t="s">
        <v>1734</v>
      </c>
      <c r="F441" s="4" t="s">
        <v>1735</v>
      </c>
      <c r="G441" s="41" t="s">
        <v>1736</v>
      </c>
      <c r="H441" s="59">
        <v>101630899</v>
      </c>
      <c r="I441" s="59">
        <v>500000003416</v>
      </c>
      <c r="J441" s="5">
        <v>2013</v>
      </c>
      <c r="K441" s="5">
        <v>8</v>
      </c>
      <c r="L441" s="9">
        <f t="shared" si="9"/>
        <v>-5</v>
      </c>
      <c r="M441" s="6" t="s">
        <v>90</v>
      </c>
      <c r="N441" s="9" t="s">
        <v>94</v>
      </c>
      <c r="O441" s="6" t="s">
        <v>37</v>
      </c>
      <c r="P441" s="9" t="s">
        <v>42</v>
      </c>
      <c r="Q441" s="5" t="s">
        <v>37</v>
      </c>
      <c r="R441" s="9" t="s">
        <v>42</v>
      </c>
      <c r="S441" s="11" t="s">
        <v>136</v>
      </c>
      <c r="T441" s="6" t="s">
        <v>43</v>
      </c>
      <c r="U441" s="4" t="s">
        <v>184</v>
      </c>
      <c r="V441" s="4" t="s">
        <v>136</v>
      </c>
      <c r="W441" s="75">
        <v>0</v>
      </c>
      <c r="X441" s="9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43"/>
      <c r="AL441" s="143"/>
      <c r="AM441" s="143"/>
      <c r="AN441" s="143"/>
      <c r="AO441" s="143"/>
      <c r="AP441" s="143"/>
      <c r="AQ441" s="143"/>
      <c r="AR441" s="143"/>
      <c r="AS441" s="143"/>
      <c r="AT441" s="143"/>
      <c r="AU441" s="143"/>
      <c r="AV441" s="143"/>
      <c r="BC441" s="2"/>
    </row>
    <row r="442" spans="1:55" x14ac:dyDescent="0.2">
      <c r="A442" s="4" t="s">
        <v>2702</v>
      </c>
      <c r="B442" s="4" t="s">
        <v>2689</v>
      </c>
      <c r="C442" s="4" t="s">
        <v>2730</v>
      </c>
      <c r="D442" s="4" t="s">
        <v>2741</v>
      </c>
      <c r="E442" s="4" t="s">
        <v>1734</v>
      </c>
      <c r="F442" s="4" t="s">
        <v>1735</v>
      </c>
      <c r="G442" s="41" t="s">
        <v>1736</v>
      </c>
      <c r="H442" s="59">
        <v>101635325</v>
      </c>
      <c r="I442" s="59">
        <v>500000003291</v>
      </c>
      <c r="J442" s="5">
        <v>2013</v>
      </c>
      <c r="K442" s="5">
        <v>8</v>
      </c>
      <c r="L442" s="9">
        <f t="shared" si="9"/>
        <v>-5</v>
      </c>
      <c r="M442" s="6" t="s">
        <v>90</v>
      </c>
      <c r="N442" s="9" t="s">
        <v>94</v>
      </c>
      <c r="O442" s="6" t="s">
        <v>37</v>
      </c>
      <c r="P442" s="9" t="s">
        <v>42</v>
      </c>
      <c r="Q442" s="5" t="s">
        <v>37</v>
      </c>
      <c r="R442" s="9" t="s">
        <v>42</v>
      </c>
      <c r="S442" s="11" t="s">
        <v>136</v>
      </c>
      <c r="T442" s="6" t="s">
        <v>43</v>
      </c>
      <c r="U442" s="4" t="s">
        <v>184</v>
      </c>
      <c r="V442" s="4" t="s">
        <v>136</v>
      </c>
      <c r="W442" s="75">
        <v>0</v>
      </c>
      <c r="X442" s="9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43"/>
      <c r="AL442" s="143"/>
      <c r="AM442" s="143"/>
      <c r="AN442" s="143"/>
      <c r="AO442" s="143"/>
      <c r="AP442" s="143"/>
      <c r="AQ442" s="143"/>
      <c r="AR442" s="143"/>
      <c r="AS442" s="143"/>
      <c r="AT442" s="143"/>
      <c r="AU442" s="143"/>
      <c r="AV442" s="143"/>
      <c r="BC442" s="2"/>
    </row>
    <row r="443" spans="1:55" x14ac:dyDescent="0.2">
      <c r="A443" s="4" t="s">
        <v>2702</v>
      </c>
      <c r="B443" s="4" t="s">
        <v>2689</v>
      </c>
      <c r="C443" s="4" t="s">
        <v>2730</v>
      </c>
      <c r="D443" s="4" t="s">
        <v>2741</v>
      </c>
      <c r="E443" s="4" t="s">
        <v>1734</v>
      </c>
      <c r="F443" s="4" t="s">
        <v>1735</v>
      </c>
      <c r="G443" s="41" t="s">
        <v>1736</v>
      </c>
      <c r="H443" s="59">
        <v>101635323</v>
      </c>
      <c r="I443" s="59">
        <v>500000003292</v>
      </c>
      <c r="J443" s="5">
        <v>2013</v>
      </c>
      <c r="K443" s="5">
        <v>8</v>
      </c>
      <c r="L443" s="9">
        <f t="shared" si="9"/>
        <v>-5</v>
      </c>
      <c r="M443" s="6" t="s">
        <v>90</v>
      </c>
      <c r="N443" s="9" t="s">
        <v>94</v>
      </c>
      <c r="O443" s="6" t="s">
        <v>37</v>
      </c>
      <c r="P443" s="9" t="s">
        <v>42</v>
      </c>
      <c r="Q443" s="5" t="s">
        <v>37</v>
      </c>
      <c r="R443" s="9" t="s">
        <v>42</v>
      </c>
      <c r="S443" s="11" t="s">
        <v>136</v>
      </c>
      <c r="T443" s="6" t="s">
        <v>43</v>
      </c>
      <c r="U443" s="4" t="s">
        <v>184</v>
      </c>
      <c r="V443" s="4" t="s">
        <v>136</v>
      </c>
      <c r="W443" s="75">
        <v>0</v>
      </c>
      <c r="X443" s="9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43"/>
      <c r="AL443" s="143"/>
      <c r="AM443" s="143"/>
      <c r="AN443" s="143"/>
      <c r="AO443" s="143"/>
      <c r="AP443" s="143"/>
      <c r="AQ443" s="143"/>
      <c r="AR443" s="143"/>
      <c r="AS443" s="143"/>
      <c r="AT443" s="143"/>
      <c r="AU443" s="143"/>
      <c r="AV443" s="143"/>
      <c r="BC443" s="2"/>
    </row>
    <row r="444" spans="1:55" x14ac:dyDescent="0.2">
      <c r="A444" s="4" t="s">
        <v>2696</v>
      </c>
      <c r="B444" s="4" t="s">
        <v>2691</v>
      </c>
      <c r="C444" s="4" t="s">
        <v>2730</v>
      </c>
      <c r="D444" s="4" t="s">
        <v>2741</v>
      </c>
      <c r="E444" s="4" t="s">
        <v>1734</v>
      </c>
      <c r="F444" s="4" t="s">
        <v>1735</v>
      </c>
      <c r="G444" s="41" t="s">
        <v>1736</v>
      </c>
      <c r="H444" s="59">
        <v>101636459</v>
      </c>
      <c r="I444" s="59">
        <v>500000004224</v>
      </c>
      <c r="J444" s="5">
        <v>2013</v>
      </c>
      <c r="K444" s="5">
        <v>8</v>
      </c>
      <c r="L444" s="9">
        <f t="shared" si="9"/>
        <v>-5</v>
      </c>
      <c r="M444" s="6" t="s">
        <v>90</v>
      </c>
      <c r="N444" s="9" t="s">
        <v>94</v>
      </c>
      <c r="O444" s="6" t="s">
        <v>37</v>
      </c>
      <c r="P444" s="9" t="s">
        <v>42</v>
      </c>
      <c r="Q444" s="5" t="s">
        <v>37</v>
      </c>
      <c r="R444" s="9" t="s">
        <v>42</v>
      </c>
      <c r="S444" s="11" t="s">
        <v>136</v>
      </c>
      <c r="T444" s="6" t="s">
        <v>43</v>
      </c>
      <c r="U444" s="4" t="s">
        <v>184</v>
      </c>
      <c r="V444" s="4" t="s">
        <v>136</v>
      </c>
      <c r="W444" s="75">
        <v>0</v>
      </c>
      <c r="X444" s="9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43"/>
      <c r="AL444" s="143"/>
      <c r="AM444" s="143"/>
      <c r="AN444" s="143"/>
      <c r="AO444" s="143"/>
      <c r="AP444" s="143"/>
      <c r="AQ444" s="143"/>
      <c r="AR444" s="143"/>
      <c r="AS444" s="143"/>
      <c r="AT444" s="143"/>
      <c r="AU444" s="143"/>
      <c r="AV444" s="143"/>
      <c r="BC444" s="2"/>
    </row>
    <row r="445" spans="1:55" x14ac:dyDescent="0.2">
      <c r="A445" s="4" t="s">
        <v>2703</v>
      </c>
      <c r="B445" s="4" t="s">
        <v>2691</v>
      </c>
      <c r="C445" s="4" t="s">
        <v>2733</v>
      </c>
      <c r="D445" s="4" t="s">
        <v>2742</v>
      </c>
      <c r="E445" s="4" t="s">
        <v>1854</v>
      </c>
      <c r="F445" s="4" t="s">
        <v>1855</v>
      </c>
      <c r="G445" s="41" t="s">
        <v>1856</v>
      </c>
      <c r="H445" s="59">
        <v>17257</v>
      </c>
      <c r="I445" s="59">
        <v>500000003670</v>
      </c>
      <c r="J445" s="5">
        <v>2018</v>
      </c>
      <c r="K445" s="5">
        <v>10</v>
      </c>
      <c r="L445" s="9">
        <f t="shared" si="9"/>
        <v>2</v>
      </c>
      <c r="M445" s="6" t="s">
        <v>90</v>
      </c>
      <c r="N445" s="9" t="s">
        <v>94</v>
      </c>
      <c r="O445" s="6" t="s">
        <v>2743</v>
      </c>
      <c r="P445" s="9" t="s">
        <v>42</v>
      </c>
      <c r="Q445" s="5" t="s">
        <v>37</v>
      </c>
      <c r="R445" s="9" t="s">
        <v>42</v>
      </c>
      <c r="S445" s="11" t="s">
        <v>136</v>
      </c>
      <c r="T445" s="6" t="s">
        <v>44</v>
      </c>
      <c r="U445" s="4" t="s">
        <v>1857</v>
      </c>
      <c r="V445" s="4" t="s">
        <v>1858</v>
      </c>
      <c r="W445" s="75">
        <v>0</v>
      </c>
      <c r="X445" s="9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43"/>
      <c r="AL445" s="143"/>
      <c r="AM445" s="143"/>
      <c r="AN445" s="143"/>
      <c r="AO445" s="143"/>
      <c r="AP445" s="143"/>
      <c r="AQ445" s="143"/>
      <c r="AR445" s="143"/>
      <c r="AS445" s="143"/>
      <c r="AT445" s="143"/>
      <c r="AU445" s="143"/>
      <c r="AV445" s="143"/>
      <c r="BC445" s="2"/>
    </row>
    <row r="446" spans="1:55" x14ac:dyDescent="0.2">
      <c r="A446" s="4" t="s">
        <v>2703</v>
      </c>
      <c r="B446" s="4" t="s">
        <v>2691</v>
      </c>
      <c r="C446" s="4" t="s">
        <v>2733</v>
      </c>
      <c r="D446" s="4" t="s">
        <v>2742</v>
      </c>
      <c r="E446" s="4" t="s">
        <v>1854</v>
      </c>
      <c r="F446" s="4" t="s">
        <v>1855</v>
      </c>
      <c r="G446" s="41" t="s">
        <v>1856</v>
      </c>
      <c r="H446" s="59">
        <v>15869</v>
      </c>
      <c r="I446" s="59">
        <v>500000003686</v>
      </c>
      <c r="J446" s="5">
        <v>2018</v>
      </c>
      <c r="K446" s="5">
        <v>10</v>
      </c>
      <c r="L446" s="9">
        <f t="shared" si="9"/>
        <v>2</v>
      </c>
      <c r="M446" s="6" t="s">
        <v>90</v>
      </c>
      <c r="N446" s="9" t="s">
        <v>94</v>
      </c>
      <c r="O446" s="6" t="s">
        <v>2743</v>
      </c>
      <c r="P446" s="9" t="s">
        <v>42</v>
      </c>
      <c r="Q446" s="5" t="s">
        <v>37</v>
      </c>
      <c r="R446" s="9" t="s">
        <v>42</v>
      </c>
      <c r="S446" s="11" t="s">
        <v>136</v>
      </c>
      <c r="T446" s="6" t="s">
        <v>44</v>
      </c>
      <c r="U446" s="4" t="s">
        <v>1857</v>
      </c>
      <c r="V446" s="4" t="s">
        <v>1858</v>
      </c>
      <c r="W446" s="75">
        <v>0</v>
      </c>
      <c r="X446" s="9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43"/>
      <c r="AL446" s="143"/>
      <c r="AM446" s="143"/>
      <c r="AN446" s="143"/>
      <c r="AO446" s="143"/>
      <c r="AP446" s="143"/>
      <c r="AQ446" s="143"/>
      <c r="AR446" s="143"/>
      <c r="AS446" s="143"/>
      <c r="AT446" s="143"/>
      <c r="AU446" s="143"/>
      <c r="AV446" s="143"/>
      <c r="BC446" s="2"/>
    </row>
    <row r="447" spans="1:55" x14ac:dyDescent="0.2">
      <c r="A447" s="4" t="s">
        <v>2703</v>
      </c>
      <c r="B447" s="4" t="s">
        <v>2691</v>
      </c>
      <c r="C447" s="4" t="s">
        <v>2733</v>
      </c>
      <c r="D447" s="4" t="s">
        <v>2742</v>
      </c>
      <c r="E447" s="4" t="s">
        <v>1854</v>
      </c>
      <c r="F447" s="4" t="s">
        <v>1855</v>
      </c>
      <c r="G447" s="41" t="s">
        <v>1856</v>
      </c>
      <c r="H447" s="59">
        <v>13009</v>
      </c>
      <c r="I447" s="59">
        <v>500000003693</v>
      </c>
      <c r="J447" s="5">
        <v>2018</v>
      </c>
      <c r="K447" s="5">
        <v>10</v>
      </c>
      <c r="L447" s="9">
        <f t="shared" si="9"/>
        <v>2</v>
      </c>
      <c r="M447" s="6" t="s">
        <v>90</v>
      </c>
      <c r="N447" s="9" t="s">
        <v>94</v>
      </c>
      <c r="O447" s="6" t="s">
        <v>2743</v>
      </c>
      <c r="P447" s="9" t="s">
        <v>42</v>
      </c>
      <c r="Q447" s="5" t="s">
        <v>37</v>
      </c>
      <c r="R447" s="9" t="s">
        <v>42</v>
      </c>
      <c r="S447" s="11" t="s">
        <v>136</v>
      </c>
      <c r="T447" s="6" t="s">
        <v>44</v>
      </c>
      <c r="U447" s="4" t="s">
        <v>1857</v>
      </c>
      <c r="V447" s="4" t="s">
        <v>1858</v>
      </c>
      <c r="W447" s="75">
        <v>0</v>
      </c>
      <c r="X447" s="9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43"/>
      <c r="AL447" s="143"/>
      <c r="AM447" s="143"/>
      <c r="AN447" s="143"/>
      <c r="AO447" s="143"/>
      <c r="AP447" s="143"/>
      <c r="AQ447" s="143"/>
      <c r="AR447" s="143"/>
      <c r="AS447" s="143"/>
      <c r="AT447" s="143"/>
      <c r="AU447" s="143"/>
      <c r="AV447" s="143"/>
      <c r="BC447" s="2"/>
    </row>
    <row r="448" spans="1:55" ht="12.75" customHeight="1" x14ac:dyDescent="0.2">
      <c r="A448" s="4" t="s">
        <v>2724</v>
      </c>
      <c r="B448" s="4" t="s">
        <v>2689</v>
      </c>
      <c r="C448" s="4" t="s">
        <v>2734</v>
      </c>
      <c r="D448" s="4" t="s">
        <v>2742</v>
      </c>
      <c r="E448" s="4" t="s">
        <v>384</v>
      </c>
      <c r="F448" s="4" t="s">
        <v>1557</v>
      </c>
      <c r="G448" s="41" t="s">
        <v>3059</v>
      </c>
      <c r="H448" s="59" t="s">
        <v>3105</v>
      </c>
      <c r="I448" s="59">
        <v>500000011642</v>
      </c>
      <c r="J448" s="5">
        <v>2023</v>
      </c>
      <c r="K448" s="5">
        <v>10</v>
      </c>
      <c r="L448" s="9">
        <f t="shared" si="9"/>
        <v>7</v>
      </c>
      <c r="M448" s="95" t="s">
        <v>90</v>
      </c>
      <c r="N448" s="138" t="s">
        <v>94</v>
      </c>
      <c r="O448" s="6" t="s">
        <v>46</v>
      </c>
      <c r="P448" s="6" t="s">
        <v>41</v>
      </c>
      <c r="Q448" s="5" t="s">
        <v>37</v>
      </c>
      <c r="R448" s="9" t="s">
        <v>41</v>
      </c>
      <c r="S448" s="11">
        <v>2023</v>
      </c>
      <c r="T448" s="6" t="s">
        <v>136</v>
      </c>
      <c r="U448" s="4" t="s">
        <v>1391</v>
      </c>
      <c r="V448" s="4" t="s">
        <v>3894</v>
      </c>
      <c r="W448" s="75">
        <v>0</v>
      </c>
      <c r="X448" s="9">
        <v>2</v>
      </c>
      <c r="Y448" s="11"/>
      <c r="Z448" s="11" t="s">
        <v>33</v>
      </c>
      <c r="AA448" s="11"/>
      <c r="AB448" s="11"/>
      <c r="AC448" s="11"/>
      <c r="AD448" s="11"/>
      <c r="AE448" s="11"/>
      <c r="AF448" s="11" t="s">
        <v>33</v>
      </c>
      <c r="AG448" s="11"/>
      <c r="AH448" s="11"/>
      <c r="AI448" s="11"/>
      <c r="AJ448" s="11"/>
      <c r="AK448" s="143"/>
      <c r="AL448" s="153" t="s">
        <v>165</v>
      </c>
      <c r="AM448" s="143"/>
      <c r="AN448" s="143"/>
      <c r="AO448" s="143"/>
      <c r="AP448" s="143"/>
      <c r="AQ448" s="143"/>
      <c r="AR448" s="153" t="s">
        <v>165</v>
      </c>
      <c r="AS448" s="143"/>
      <c r="AT448" s="143"/>
      <c r="AU448" s="143"/>
      <c r="AV448" s="143"/>
    </row>
    <row r="449" spans="1:57" ht="12.75" customHeight="1" x14ac:dyDescent="0.2">
      <c r="A449" s="4" t="s">
        <v>2724</v>
      </c>
      <c r="B449" s="4" t="s">
        <v>2689</v>
      </c>
      <c r="C449" s="4" t="s">
        <v>2734</v>
      </c>
      <c r="D449" s="4" t="s">
        <v>2742</v>
      </c>
      <c r="E449" s="4" t="s">
        <v>384</v>
      </c>
      <c r="F449" s="4" t="s">
        <v>1557</v>
      </c>
      <c r="G449" s="41" t="s">
        <v>3059</v>
      </c>
      <c r="H449" s="59" t="s">
        <v>3106</v>
      </c>
      <c r="I449" s="59">
        <v>500000011643</v>
      </c>
      <c r="J449" s="5">
        <v>2023</v>
      </c>
      <c r="K449" s="5">
        <v>10</v>
      </c>
      <c r="L449" s="9">
        <f t="shared" si="9"/>
        <v>7</v>
      </c>
      <c r="M449" s="95" t="s">
        <v>90</v>
      </c>
      <c r="N449" s="138" t="s">
        <v>94</v>
      </c>
      <c r="O449" s="6" t="s">
        <v>46</v>
      </c>
      <c r="P449" s="6" t="s">
        <v>41</v>
      </c>
      <c r="Q449" s="5" t="s">
        <v>37</v>
      </c>
      <c r="R449" s="9" t="s">
        <v>41</v>
      </c>
      <c r="S449" s="11">
        <v>2023</v>
      </c>
      <c r="T449" s="6" t="s">
        <v>136</v>
      </c>
      <c r="U449" s="4" t="s">
        <v>1391</v>
      </c>
      <c r="V449" s="4" t="s">
        <v>3894</v>
      </c>
      <c r="W449" s="75">
        <v>0</v>
      </c>
      <c r="X449" s="9">
        <v>2</v>
      </c>
      <c r="Y449" s="11"/>
      <c r="Z449" s="11" t="s">
        <v>33</v>
      </c>
      <c r="AA449" s="11"/>
      <c r="AB449" s="11"/>
      <c r="AC449" s="11"/>
      <c r="AD449" s="11"/>
      <c r="AE449" s="11"/>
      <c r="AF449" s="11" t="s">
        <v>33</v>
      </c>
      <c r="AG449" s="11"/>
      <c r="AH449" s="11"/>
      <c r="AI449" s="11"/>
      <c r="AJ449" s="11"/>
      <c r="AK449" s="143"/>
      <c r="AL449" s="153" t="s">
        <v>165</v>
      </c>
      <c r="AM449" s="143"/>
      <c r="AN449" s="143"/>
      <c r="AO449" s="143"/>
      <c r="AP449" s="143"/>
      <c r="AQ449" s="143"/>
      <c r="AR449" s="153" t="s">
        <v>165</v>
      </c>
      <c r="AS449" s="143"/>
      <c r="AT449" s="143"/>
      <c r="AU449" s="143"/>
      <c r="AV449" s="143"/>
    </row>
    <row r="450" spans="1:57" s="58" customFormat="1" ht="12.75" customHeight="1" x14ac:dyDescent="0.2">
      <c r="A450" s="4" t="s">
        <v>2724</v>
      </c>
      <c r="B450" s="4" t="s">
        <v>2689</v>
      </c>
      <c r="C450" s="4" t="s">
        <v>2734</v>
      </c>
      <c r="D450" s="4" t="s">
        <v>2742</v>
      </c>
      <c r="E450" s="4" t="s">
        <v>384</v>
      </c>
      <c r="F450" s="4" t="s">
        <v>1557</v>
      </c>
      <c r="G450" s="41" t="s">
        <v>3059</v>
      </c>
      <c r="H450" s="59" t="s">
        <v>3107</v>
      </c>
      <c r="I450" s="59">
        <v>500000011644</v>
      </c>
      <c r="J450" s="5">
        <v>2023</v>
      </c>
      <c r="K450" s="5">
        <v>10</v>
      </c>
      <c r="L450" s="9">
        <f t="shared" si="9"/>
        <v>7</v>
      </c>
      <c r="M450" s="95" t="s">
        <v>90</v>
      </c>
      <c r="N450" s="138" t="s">
        <v>94</v>
      </c>
      <c r="O450" s="6" t="s">
        <v>46</v>
      </c>
      <c r="P450" s="6" t="s">
        <v>41</v>
      </c>
      <c r="Q450" s="5" t="s">
        <v>37</v>
      </c>
      <c r="R450" s="9" t="s">
        <v>41</v>
      </c>
      <c r="S450" s="11">
        <v>2023</v>
      </c>
      <c r="T450" s="6" t="s">
        <v>136</v>
      </c>
      <c r="U450" s="4" t="s">
        <v>1391</v>
      </c>
      <c r="V450" s="4" t="s">
        <v>3894</v>
      </c>
      <c r="W450" s="75">
        <v>0</v>
      </c>
      <c r="X450" s="9">
        <v>2</v>
      </c>
      <c r="Y450" s="11"/>
      <c r="Z450" s="11" t="s">
        <v>33</v>
      </c>
      <c r="AA450" s="11"/>
      <c r="AB450" s="11"/>
      <c r="AC450" s="11"/>
      <c r="AD450" s="11"/>
      <c r="AE450" s="11"/>
      <c r="AF450" s="11" t="s">
        <v>33</v>
      </c>
      <c r="AG450" s="11"/>
      <c r="AH450" s="11"/>
      <c r="AI450" s="11"/>
      <c r="AJ450" s="11"/>
      <c r="AK450" s="143"/>
      <c r="AL450" s="153" t="s">
        <v>165</v>
      </c>
      <c r="AM450" s="143"/>
      <c r="AN450" s="143"/>
      <c r="AO450" s="143"/>
      <c r="AP450" s="143"/>
      <c r="AQ450" s="143"/>
      <c r="AR450" s="153" t="s">
        <v>165</v>
      </c>
      <c r="AS450" s="143"/>
      <c r="AT450" s="143"/>
      <c r="AU450" s="143"/>
      <c r="AV450" s="143"/>
      <c r="AW450" s="10"/>
      <c r="AX450" s="10"/>
      <c r="AY450" s="10"/>
      <c r="AZ450" s="10"/>
      <c r="BA450" s="10"/>
      <c r="BB450" s="10"/>
      <c r="BC450" s="146"/>
      <c r="BD450" s="2"/>
      <c r="BE450" s="2"/>
    </row>
    <row r="451" spans="1:57" ht="12.75" customHeight="1" x14ac:dyDescent="0.2">
      <c r="A451" s="4" t="s">
        <v>2724</v>
      </c>
      <c r="B451" s="4" t="s">
        <v>2689</v>
      </c>
      <c r="C451" s="4" t="s">
        <v>2734</v>
      </c>
      <c r="D451" s="4" t="s">
        <v>2742</v>
      </c>
      <c r="E451" s="4" t="s">
        <v>384</v>
      </c>
      <c r="F451" s="4" t="s">
        <v>1557</v>
      </c>
      <c r="G451" s="41" t="s">
        <v>3059</v>
      </c>
      <c r="H451" s="59" t="s">
        <v>3108</v>
      </c>
      <c r="I451" s="59">
        <v>500000011645</v>
      </c>
      <c r="J451" s="5">
        <v>2023</v>
      </c>
      <c r="K451" s="5">
        <v>10</v>
      </c>
      <c r="L451" s="9">
        <f t="shared" si="9"/>
        <v>7</v>
      </c>
      <c r="M451" s="95" t="s">
        <v>90</v>
      </c>
      <c r="N451" s="138" t="s">
        <v>94</v>
      </c>
      <c r="O451" s="6" t="s">
        <v>46</v>
      </c>
      <c r="P451" s="6" t="s">
        <v>41</v>
      </c>
      <c r="Q451" s="5" t="s">
        <v>37</v>
      </c>
      <c r="R451" s="9" t="s">
        <v>41</v>
      </c>
      <c r="S451" s="11">
        <v>2023</v>
      </c>
      <c r="T451" s="6" t="s">
        <v>136</v>
      </c>
      <c r="U451" s="4" t="s">
        <v>1391</v>
      </c>
      <c r="V451" s="4" t="s">
        <v>3894</v>
      </c>
      <c r="W451" s="75">
        <v>0</v>
      </c>
      <c r="X451" s="9">
        <v>2</v>
      </c>
      <c r="Y451" s="11"/>
      <c r="Z451" s="11" t="s">
        <v>33</v>
      </c>
      <c r="AA451" s="11"/>
      <c r="AB451" s="11"/>
      <c r="AC451" s="11"/>
      <c r="AD451" s="11"/>
      <c r="AE451" s="11"/>
      <c r="AF451" s="11" t="s">
        <v>33</v>
      </c>
      <c r="AG451" s="11"/>
      <c r="AH451" s="11"/>
      <c r="AI451" s="11"/>
      <c r="AJ451" s="11"/>
      <c r="AK451" s="143"/>
      <c r="AL451" s="153" t="s">
        <v>165</v>
      </c>
      <c r="AM451" s="143"/>
      <c r="AN451" s="143"/>
      <c r="AO451" s="143"/>
      <c r="AP451" s="143"/>
      <c r="AQ451" s="143"/>
      <c r="AR451" s="153" t="s">
        <v>165</v>
      </c>
      <c r="AS451" s="143"/>
      <c r="AT451" s="143"/>
      <c r="AU451" s="143"/>
      <c r="AV451" s="143"/>
    </row>
    <row r="452" spans="1:57" ht="12.75" customHeight="1" x14ac:dyDescent="0.2">
      <c r="A452" s="4" t="s">
        <v>2724</v>
      </c>
      <c r="B452" s="4" t="s">
        <v>2689</v>
      </c>
      <c r="C452" s="4" t="s">
        <v>2734</v>
      </c>
      <c r="D452" s="4" t="s">
        <v>2742</v>
      </c>
      <c r="E452" s="4" t="s">
        <v>384</v>
      </c>
      <c r="F452" s="4" t="s">
        <v>1557</v>
      </c>
      <c r="G452" s="41" t="s">
        <v>3059</v>
      </c>
      <c r="H452" s="59" t="s">
        <v>3109</v>
      </c>
      <c r="I452" s="59">
        <v>500000011646</v>
      </c>
      <c r="J452" s="5">
        <v>2023</v>
      </c>
      <c r="K452" s="5">
        <v>10</v>
      </c>
      <c r="L452" s="9">
        <f t="shared" si="9"/>
        <v>7</v>
      </c>
      <c r="M452" s="95" t="s">
        <v>90</v>
      </c>
      <c r="N452" s="138" t="s">
        <v>94</v>
      </c>
      <c r="O452" s="6" t="s">
        <v>46</v>
      </c>
      <c r="P452" s="6" t="s">
        <v>41</v>
      </c>
      <c r="Q452" s="5" t="s">
        <v>37</v>
      </c>
      <c r="R452" s="9" t="s">
        <v>41</v>
      </c>
      <c r="S452" s="11">
        <v>2023</v>
      </c>
      <c r="T452" s="6" t="s">
        <v>136</v>
      </c>
      <c r="U452" s="4" t="s">
        <v>1391</v>
      </c>
      <c r="V452" s="4" t="s">
        <v>3894</v>
      </c>
      <c r="W452" s="75">
        <v>0</v>
      </c>
      <c r="X452" s="9">
        <v>2</v>
      </c>
      <c r="Y452" s="11"/>
      <c r="Z452" s="11" t="s">
        <v>33</v>
      </c>
      <c r="AA452" s="11"/>
      <c r="AB452" s="11"/>
      <c r="AC452" s="11"/>
      <c r="AD452" s="11"/>
      <c r="AE452" s="11"/>
      <c r="AF452" s="11" t="s">
        <v>33</v>
      </c>
      <c r="AG452" s="11"/>
      <c r="AH452" s="11"/>
      <c r="AI452" s="11"/>
      <c r="AJ452" s="11"/>
      <c r="AK452" s="143"/>
      <c r="AL452" s="153" t="s">
        <v>165</v>
      </c>
      <c r="AM452" s="143"/>
      <c r="AN452" s="143"/>
      <c r="AO452" s="143"/>
      <c r="AP452" s="143"/>
      <c r="AQ452" s="143"/>
      <c r="AR452" s="153" t="s">
        <v>165</v>
      </c>
      <c r="AS452" s="143"/>
      <c r="AT452" s="143"/>
      <c r="AU452" s="143"/>
      <c r="AV452" s="143"/>
    </row>
    <row r="453" spans="1:57" ht="12.75" customHeight="1" x14ac:dyDescent="0.2">
      <c r="A453" s="4" t="s">
        <v>2724</v>
      </c>
      <c r="B453" s="4" t="s">
        <v>2689</v>
      </c>
      <c r="C453" s="4" t="s">
        <v>2734</v>
      </c>
      <c r="D453" s="4" t="s">
        <v>2742</v>
      </c>
      <c r="E453" s="4" t="s">
        <v>384</v>
      </c>
      <c r="F453" s="4" t="s">
        <v>1557</v>
      </c>
      <c r="G453" s="41" t="s">
        <v>3059</v>
      </c>
      <c r="H453" s="59" t="s">
        <v>3110</v>
      </c>
      <c r="I453" s="59">
        <v>500000011647</v>
      </c>
      <c r="J453" s="5">
        <v>2023</v>
      </c>
      <c r="K453" s="5">
        <v>10</v>
      </c>
      <c r="L453" s="9">
        <f t="shared" si="9"/>
        <v>7</v>
      </c>
      <c r="M453" s="95" t="s">
        <v>90</v>
      </c>
      <c r="N453" s="138" t="s">
        <v>94</v>
      </c>
      <c r="O453" s="6" t="s">
        <v>46</v>
      </c>
      <c r="P453" s="6" t="s">
        <v>41</v>
      </c>
      <c r="Q453" s="5" t="s">
        <v>37</v>
      </c>
      <c r="R453" s="9" t="s">
        <v>41</v>
      </c>
      <c r="S453" s="11">
        <v>2023</v>
      </c>
      <c r="T453" s="6" t="s">
        <v>136</v>
      </c>
      <c r="U453" s="4" t="s">
        <v>1391</v>
      </c>
      <c r="V453" s="4" t="s">
        <v>3894</v>
      </c>
      <c r="W453" s="75">
        <v>0</v>
      </c>
      <c r="X453" s="9">
        <v>2</v>
      </c>
      <c r="Y453" s="11"/>
      <c r="Z453" s="11" t="s">
        <v>33</v>
      </c>
      <c r="AA453" s="11"/>
      <c r="AB453" s="11"/>
      <c r="AC453" s="11"/>
      <c r="AD453" s="11"/>
      <c r="AE453" s="11"/>
      <c r="AF453" s="11" t="s">
        <v>33</v>
      </c>
      <c r="AG453" s="11"/>
      <c r="AH453" s="11"/>
      <c r="AI453" s="11"/>
      <c r="AJ453" s="11"/>
      <c r="AK453" s="143"/>
      <c r="AL453" s="153" t="s">
        <v>165</v>
      </c>
      <c r="AM453" s="143"/>
      <c r="AN453" s="143"/>
      <c r="AO453" s="143"/>
      <c r="AP453" s="143"/>
      <c r="AQ453" s="143"/>
      <c r="AR453" s="153" t="s">
        <v>165</v>
      </c>
      <c r="AS453" s="143"/>
      <c r="AT453" s="143"/>
      <c r="AU453" s="143"/>
      <c r="AV453" s="143"/>
    </row>
    <row r="454" spans="1:57" x14ac:dyDescent="0.2">
      <c r="A454" s="4" t="s">
        <v>2724</v>
      </c>
      <c r="B454" s="4" t="s">
        <v>2689</v>
      </c>
      <c r="C454" s="4" t="s">
        <v>2734</v>
      </c>
      <c r="D454" s="4" t="s">
        <v>2742</v>
      </c>
      <c r="E454" s="4" t="s">
        <v>384</v>
      </c>
      <c r="F454" s="4" t="s">
        <v>1557</v>
      </c>
      <c r="G454" s="41" t="s">
        <v>1558</v>
      </c>
      <c r="H454" s="59" t="s">
        <v>1559</v>
      </c>
      <c r="I454" s="59">
        <v>500000008025</v>
      </c>
      <c r="J454" s="5">
        <v>2016</v>
      </c>
      <c r="K454" s="5">
        <v>10</v>
      </c>
      <c r="L454" s="9">
        <f t="shared" si="9"/>
        <v>0</v>
      </c>
      <c r="M454" s="6" t="s">
        <v>90</v>
      </c>
      <c r="N454" s="9" t="s">
        <v>94</v>
      </c>
      <c r="O454" s="6" t="s">
        <v>46</v>
      </c>
      <c r="P454" s="9" t="s">
        <v>42</v>
      </c>
      <c r="Q454" s="5" t="s">
        <v>37</v>
      </c>
      <c r="R454" s="9" t="s">
        <v>41</v>
      </c>
      <c r="S454" s="11">
        <v>2023</v>
      </c>
      <c r="T454" s="6" t="s">
        <v>126</v>
      </c>
      <c r="U454" s="4" t="s">
        <v>1391</v>
      </c>
      <c r="V454" s="4" t="s">
        <v>3894</v>
      </c>
      <c r="W454" s="75">
        <v>498849.81818181818</v>
      </c>
      <c r="X454" s="9">
        <v>2</v>
      </c>
      <c r="Y454" s="11"/>
      <c r="Z454" s="11" t="s">
        <v>33</v>
      </c>
      <c r="AA454" s="11"/>
      <c r="AB454" s="11"/>
      <c r="AC454" s="11"/>
      <c r="AD454" s="11"/>
      <c r="AE454" s="11"/>
      <c r="AF454" s="11" t="s">
        <v>33</v>
      </c>
      <c r="AG454" s="11"/>
      <c r="AH454" s="11"/>
      <c r="AI454" s="11"/>
      <c r="AJ454" s="11"/>
      <c r="AK454" s="143"/>
      <c r="AL454" s="153" t="s">
        <v>165</v>
      </c>
      <c r="AM454" s="143"/>
      <c r="AN454" s="143"/>
      <c r="AO454" s="143"/>
      <c r="AP454" s="143"/>
      <c r="AQ454" s="143"/>
      <c r="AR454" s="153" t="s">
        <v>165</v>
      </c>
      <c r="AS454" s="143"/>
      <c r="AT454" s="143"/>
      <c r="AU454" s="143"/>
      <c r="AV454" s="143"/>
      <c r="BC454" s="2"/>
    </row>
    <row r="455" spans="1:57" x14ac:dyDescent="0.2">
      <c r="A455" s="4" t="s">
        <v>2724</v>
      </c>
      <c r="B455" s="4" t="s">
        <v>2689</v>
      </c>
      <c r="C455" s="4" t="s">
        <v>2734</v>
      </c>
      <c r="D455" s="4" t="s">
        <v>2742</v>
      </c>
      <c r="E455" s="4" t="s">
        <v>384</v>
      </c>
      <c r="F455" s="4" t="s">
        <v>1557</v>
      </c>
      <c r="G455" s="41" t="s">
        <v>1558</v>
      </c>
      <c r="H455" s="59" t="s">
        <v>1561</v>
      </c>
      <c r="I455" s="59">
        <v>500000008026</v>
      </c>
      <c r="J455" s="5">
        <v>2016</v>
      </c>
      <c r="K455" s="5">
        <v>10</v>
      </c>
      <c r="L455" s="9">
        <f t="shared" si="9"/>
        <v>0</v>
      </c>
      <c r="M455" s="6" t="s">
        <v>90</v>
      </c>
      <c r="N455" s="9" t="s">
        <v>94</v>
      </c>
      <c r="O455" s="6" t="s">
        <v>46</v>
      </c>
      <c r="P455" s="9" t="s">
        <v>42</v>
      </c>
      <c r="Q455" s="5" t="s">
        <v>37</v>
      </c>
      <c r="R455" s="9" t="s">
        <v>41</v>
      </c>
      <c r="S455" s="11">
        <v>2023</v>
      </c>
      <c r="T455" s="6" t="s">
        <v>126</v>
      </c>
      <c r="U455" s="4" t="s">
        <v>1391</v>
      </c>
      <c r="V455" s="4" t="s">
        <v>3894</v>
      </c>
      <c r="W455" s="75">
        <v>498849.81818181818</v>
      </c>
      <c r="X455" s="9">
        <v>2</v>
      </c>
      <c r="Y455" s="11"/>
      <c r="Z455" s="11" t="s">
        <v>33</v>
      </c>
      <c r="AA455" s="11"/>
      <c r="AB455" s="11"/>
      <c r="AC455" s="11"/>
      <c r="AD455" s="11"/>
      <c r="AE455" s="11"/>
      <c r="AF455" s="11" t="s">
        <v>33</v>
      </c>
      <c r="AG455" s="11"/>
      <c r="AH455" s="11"/>
      <c r="AI455" s="11"/>
      <c r="AJ455" s="11"/>
      <c r="AK455" s="143"/>
      <c r="AL455" s="153" t="s">
        <v>165</v>
      </c>
      <c r="AM455" s="143"/>
      <c r="AN455" s="143"/>
      <c r="AO455" s="143"/>
      <c r="AP455" s="143"/>
      <c r="AQ455" s="143"/>
      <c r="AR455" s="153" t="s">
        <v>165</v>
      </c>
      <c r="AS455" s="143"/>
      <c r="AT455" s="143"/>
      <c r="AU455" s="143"/>
      <c r="AV455" s="143"/>
      <c r="BC455" s="2"/>
    </row>
    <row r="456" spans="1:57" x14ac:dyDescent="0.2">
      <c r="A456" s="4" t="s">
        <v>2724</v>
      </c>
      <c r="B456" s="4" t="s">
        <v>2689</v>
      </c>
      <c r="C456" s="4" t="s">
        <v>2734</v>
      </c>
      <c r="D456" s="4" t="s">
        <v>2742</v>
      </c>
      <c r="E456" s="4" t="s">
        <v>384</v>
      </c>
      <c r="F456" s="4" t="s">
        <v>1557</v>
      </c>
      <c r="G456" s="41" t="s">
        <v>1558</v>
      </c>
      <c r="H456" s="59" t="s">
        <v>1564</v>
      </c>
      <c r="I456" s="59">
        <v>500000008023</v>
      </c>
      <c r="J456" s="5">
        <v>2016</v>
      </c>
      <c r="K456" s="5">
        <v>10</v>
      </c>
      <c r="L456" s="9">
        <f t="shared" si="9"/>
        <v>0</v>
      </c>
      <c r="M456" s="6" t="s">
        <v>90</v>
      </c>
      <c r="N456" s="9" t="s">
        <v>94</v>
      </c>
      <c r="O456" s="6" t="s">
        <v>46</v>
      </c>
      <c r="P456" s="9" t="s">
        <v>42</v>
      </c>
      <c r="Q456" s="5" t="s">
        <v>37</v>
      </c>
      <c r="R456" s="9" t="s">
        <v>41</v>
      </c>
      <c r="S456" s="11">
        <v>2023</v>
      </c>
      <c r="T456" s="6" t="s">
        <v>126</v>
      </c>
      <c r="U456" s="4" t="s">
        <v>1391</v>
      </c>
      <c r="V456" s="4" t="s">
        <v>3894</v>
      </c>
      <c r="W456" s="75">
        <v>498849.81818181818</v>
      </c>
      <c r="X456" s="9">
        <v>2</v>
      </c>
      <c r="Y456" s="11"/>
      <c r="Z456" s="11" t="s">
        <v>33</v>
      </c>
      <c r="AA456" s="11"/>
      <c r="AB456" s="11"/>
      <c r="AC456" s="11"/>
      <c r="AD456" s="11"/>
      <c r="AE456" s="11"/>
      <c r="AF456" s="11" t="s">
        <v>33</v>
      </c>
      <c r="AG456" s="11"/>
      <c r="AH456" s="11"/>
      <c r="AI456" s="11"/>
      <c r="AJ456" s="11"/>
      <c r="AK456" s="143"/>
      <c r="AL456" s="153" t="s">
        <v>165</v>
      </c>
      <c r="AM456" s="143"/>
      <c r="AN456" s="143"/>
      <c r="AO456" s="143"/>
      <c r="AP456" s="143"/>
      <c r="AQ456" s="143"/>
      <c r="AR456" s="153" t="s">
        <v>165</v>
      </c>
      <c r="AS456" s="143"/>
      <c r="AT456" s="143"/>
      <c r="AU456" s="143"/>
      <c r="AV456" s="143"/>
      <c r="BC456" s="2"/>
    </row>
    <row r="457" spans="1:57" x14ac:dyDescent="0.2">
      <c r="A457" s="4" t="s">
        <v>2724</v>
      </c>
      <c r="B457" s="4" t="s">
        <v>2689</v>
      </c>
      <c r="C457" s="4" t="s">
        <v>2734</v>
      </c>
      <c r="D457" s="4" t="s">
        <v>2742</v>
      </c>
      <c r="E457" s="4" t="s">
        <v>384</v>
      </c>
      <c r="F457" s="4" t="s">
        <v>1557</v>
      </c>
      <c r="G457" s="41" t="s">
        <v>1558</v>
      </c>
      <c r="H457" s="59" t="s">
        <v>1565</v>
      </c>
      <c r="I457" s="59">
        <v>500000008024</v>
      </c>
      <c r="J457" s="5">
        <v>2016</v>
      </c>
      <c r="K457" s="5">
        <v>10</v>
      </c>
      <c r="L457" s="9">
        <f t="shared" si="9"/>
        <v>0</v>
      </c>
      <c r="M457" s="6" t="s">
        <v>90</v>
      </c>
      <c r="N457" s="9" t="s">
        <v>94</v>
      </c>
      <c r="O457" s="6" t="s">
        <v>46</v>
      </c>
      <c r="P457" s="9" t="s">
        <v>42</v>
      </c>
      <c r="Q457" s="5" t="s">
        <v>37</v>
      </c>
      <c r="R457" s="9" t="s">
        <v>41</v>
      </c>
      <c r="S457" s="11">
        <v>2023</v>
      </c>
      <c r="T457" s="6" t="s">
        <v>126</v>
      </c>
      <c r="U457" s="4" t="s">
        <v>1391</v>
      </c>
      <c r="V457" s="4" t="s">
        <v>3894</v>
      </c>
      <c r="W457" s="75">
        <v>498849.81818181818</v>
      </c>
      <c r="X457" s="9">
        <v>2</v>
      </c>
      <c r="Y457" s="11"/>
      <c r="Z457" s="11" t="s">
        <v>33</v>
      </c>
      <c r="AA457" s="11"/>
      <c r="AB457" s="11"/>
      <c r="AC457" s="11"/>
      <c r="AD457" s="11"/>
      <c r="AE457" s="11"/>
      <c r="AF457" s="11" t="s">
        <v>33</v>
      </c>
      <c r="AG457" s="11"/>
      <c r="AH457" s="11"/>
      <c r="AI457" s="11"/>
      <c r="AJ457" s="11"/>
      <c r="AK457" s="143"/>
      <c r="AL457" s="153" t="s">
        <v>165</v>
      </c>
      <c r="AM457" s="143"/>
      <c r="AN457" s="143"/>
      <c r="AO457" s="143"/>
      <c r="AP457" s="143"/>
      <c r="AQ457" s="143"/>
      <c r="AR457" s="153" t="s">
        <v>165</v>
      </c>
      <c r="AS457" s="143"/>
      <c r="AT457" s="143"/>
      <c r="AU457" s="143"/>
      <c r="AV457" s="143"/>
      <c r="BC457" s="2"/>
    </row>
    <row r="458" spans="1:57" x14ac:dyDescent="0.2">
      <c r="A458" s="4" t="s">
        <v>2724</v>
      </c>
      <c r="B458" s="4" t="s">
        <v>2689</v>
      </c>
      <c r="C458" s="4" t="s">
        <v>2734</v>
      </c>
      <c r="D458" s="4" t="s">
        <v>2741</v>
      </c>
      <c r="E458" s="4" t="s">
        <v>384</v>
      </c>
      <c r="F458" s="4" t="s">
        <v>1557</v>
      </c>
      <c r="G458" s="41" t="s">
        <v>1562</v>
      </c>
      <c r="H458" s="59" t="s">
        <v>1563</v>
      </c>
      <c r="I458" s="59">
        <v>500000007610</v>
      </c>
      <c r="J458" s="5">
        <v>2015</v>
      </c>
      <c r="K458" s="5">
        <v>10</v>
      </c>
      <c r="L458" s="9">
        <f t="shared" si="9"/>
        <v>-1</v>
      </c>
      <c r="M458" s="6" t="s">
        <v>90</v>
      </c>
      <c r="N458" s="9" t="s">
        <v>94</v>
      </c>
      <c r="O458" s="6" t="s">
        <v>46</v>
      </c>
      <c r="P458" s="9" t="s">
        <v>42</v>
      </c>
      <c r="Q458" s="5" t="s">
        <v>37</v>
      </c>
      <c r="R458" s="9" t="s">
        <v>41</v>
      </c>
      <c r="S458" s="11">
        <v>2023</v>
      </c>
      <c r="T458" s="6" t="s">
        <v>126</v>
      </c>
      <c r="U458" s="4" t="s">
        <v>1391</v>
      </c>
      <c r="V458" s="4" t="s">
        <v>3894</v>
      </c>
      <c r="W458" s="75">
        <v>498849.81818181818</v>
      </c>
      <c r="X458" s="9">
        <v>2</v>
      </c>
      <c r="Y458" s="11"/>
      <c r="Z458" s="11"/>
      <c r="AA458" s="11"/>
      <c r="AB458" s="11"/>
      <c r="AC458" s="11" t="s">
        <v>33</v>
      </c>
      <c r="AD458" s="11"/>
      <c r="AE458" s="11"/>
      <c r="AF458" s="11"/>
      <c r="AG458" s="11"/>
      <c r="AH458" s="11"/>
      <c r="AI458" s="11" t="s">
        <v>33</v>
      </c>
      <c r="AJ458" s="11"/>
      <c r="AK458" s="143"/>
      <c r="AL458" s="143"/>
      <c r="AM458" s="143"/>
      <c r="AN458" s="143"/>
      <c r="AO458" s="153" t="s">
        <v>165</v>
      </c>
      <c r="AP458" s="143"/>
      <c r="AQ458" s="143"/>
      <c r="AR458" s="143"/>
      <c r="AS458" s="143"/>
      <c r="AT458" s="143"/>
      <c r="AU458" s="153" t="s">
        <v>165</v>
      </c>
      <c r="AV458" s="143"/>
      <c r="BC458" s="2"/>
    </row>
    <row r="459" spans="1:57" ht="12.75" customHeight="1" x14ac:dyDescent="0.2">
      <c r="A459" s="4" t="s">
        <v>2717</v>
      </c>
      <c r="B459" s="4" t="s">
        <v>2690</v>
      </c>
      <c r="C459" s="4" t="s">
        <v>2737</v>
      </c>
      <c r="D459" s="4" t="s">
        <v>2741</v>
      </c>
      <c r="E459" s="4" t="s">
        <v>658</v>
      </c>
      <c r="F459" s="4" t="s">
        <v>659</v>
      </c>
      <c r="G459" s="41" t="s">
        <v>660</v>
      </c>
      <c r="H459" s="59" t="s">
        <v>661</v>
      </c>
      <c r="I459" s="59">
        <v>500000002502</v>
      </c>
      <c r="J459" s="5">
        <v>2013</v>
      </c>
      <c r="K459" s="5">
        <v>5</v>
      </c>
      <c r="L459" s="9">
        <f t="shared" si="9"/>
        <v>-8</v>
      </c>
      <c r="M459" s="6" t="s">
        <v>90</v>
      </c>
      <c r="N459" s="9" t="s">
        <v>94</v>
      </c>
      <c r="O459" s="6" t="s">
        <v>37</v>
      </c>
      <c r="P459" s="9" t="s">
        <v>42</v>
      </c>
      <c r="Q459" s="5" t="s">
        <v>37</v>
      </c>
      <c r="R459" s="9" t="s">
        <v>41</v>
      </c>
      <c r="S459" s="11">
        <v>2023</v>
      </c>
      <c r="T459" s="6" t="s">
        <v>126</v>
      </c>
      <c r="U459" s="4" t="s">
        <v>3813</v>
      </c>
      <c r="V459" s="4" t="s">
        <v>3814</v>
      </c>
      <c r="W459" s="75">
        <v>0</v>
      </c>
      <c r="X459" s="9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43"/>
      <c r="AL459" s="143"/>
      <c r="AM459" s="143"/>
      <c r="AN459" s="143"/>
      <c r="AO459" s="143"/>
      <c r="AP459" s="143"/>
      <c r="AQ459" s="143"/>
      <c r="AR459" s="143"/>
      <c r="AS459" s="143"/>
      <c r="AT459" s="143"/>
      <c r="AU459" s="143"/>
      <c r="AV459" s="143"/>
      <c r="BC459" s="2"/>
    </row>
    <row r="460" spans="1:57" x14ac:dyDescent="0.2">
      <c r="A460" s="4" t="s">
        <v>2717</v>
      </c>
      <c r="B460" s="4" t="s">
        <v>2690</v>
      </c>
      <c r="C460" s="4" t="s">
        <v>2737</v>
      </c>
      <c r="D460" s="4" t="s">
        <v>2741</v>
      </c>
      <c r="E460" s="4" t="s">
        <v>658</v>
      </c>
      <c r="F460" s="4" t="s">
        <v>659</v>
      </c>
      <c r="G460" s="41" t="s">
        <v>660</v>
      </c>
      <c r="H460" s="59" t="s">
        <v>662</v>
      </c>
      <c r="I460" s="59">
        <v>500000002461</v>
      </c>
      <c r="J460" s="5">
        <v>2013</v>
      </c>
      <c r="K460" s="5">
        <v>5</v>
      </c>
      <c r="L460" s="9">
        <f t="shared" si="9"/>
        <v>-8</v>
      </c>
      <c r="M460" s="6" t="s">
        <v>90</v>
      </c>
      <c r="N460" s="9" t="s">
        <v>94</v>
      </c>
      <c r="O460" s="6" t="s">
        <v>37</v>
      </c>
      <c r="P460" s="9" t="s">
        <v>42</v>
      </c>
      <c r="Q460" s="5" t="s">
        <v>37</v>
      </c>
      <c r="R460" s="9" t="s">
        <v>41</v>
      </c>
      <c r="S460" s="11">
        <v>2023</v>
      </c>
      <c r="T460" s="6" t="s">
        <v>126</v>
      </c>
      <c r="U460" s="4" t="s">
        <v>3813</v>
      </c>
      <c r="V460" s="4" t="s">
        <v>3814</v>
      </c>
      <c r="W460" s="75">
        <v>0</v>
      </c>
      <c r="X460" s="9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43"/>
      <c r="AL460" s="143"/>
      <c r="AM460" s="143"/>
      <c r="AN460" s="143"/>
      <c r="AO460" s="143"/>
      <c r="AP460" s="143"/>
      <c r="AQ460" s="143"/>
      <c r="AR460" s="143"/>
      <c r="AS460" s="143"/>
      <c r="AT460" s="143"/>
      <c r="AU460" s="143"/>
      <c r="AV460" s="143"/>
      <c r="BC460" s="2"/>
    </row>
    <row r="461" spans="1:57" x14ac:dyDescent="0.2">
      <c r="A461" s="4" t="s">
        <v>2717</v>
      </c>
      <c r="B461" s="4" t="s">
        <v>2690</v>
      </c>
      <c r="C461" s="4" t="s">
        <v>2737</v>
      </c>
      <c r="D461" s="4" t="s">
        <v>2741</v>
      </c>
      <c r="E461" s="4" t="s">
        <v>658</v>
      </c>
      <c r="F461" s="4" t="s">
        <v>659</v>
      </c>
      <c r="G461" s="41" t="s">
        <v>660</v>
      </c>
      <c r="H461" s="59" t="s">
        <v>663</v>
      </c>
      <c r="I461" s="59">
        <v>500000002510</v>
      </c>
      <c r="J461" s="5">
        <v>2013</v>
      </c>
      <c r="K461" s="5">
        <v>5</v>
      </c>
      <c r="L461" s="9">
        <f t="shared" si="9"/>
        <v>-8</v>
      </c>
      <c r="M461" s="6" t="s">
        <v>90</v>
      </c>
      <c r="N461" s="9" t="s">
        <v>94</v>
      </c>
      <c r="O461" s="6" t="s">
        <v>37</v>
      </c>
      <c r="P461" s="9" t="s">
        <v>42</v>
      </c>
      <c r="Q461" s="5" t="s">
        <v>37</v>
      </c>
      <c r="R461" s="9" t="s">
        <v>41</v>
      </c>
      <c r="S461" s="11">
        <v>2023</v>
      </c>
      <c r="T461" s="6" t="s">
        <v>126</v>
      </c>
      <c r="U461" s="4" t="s">
        <v>3813</v>
      </c>
      <c r="V461" s="4" t="s">
        <v>3814</v>
      </c>
      <c r="W461" s="75">
        <v>0</v>
      </c>
      <c r="X461" s="9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43"/>
      <c r="AL461" s="143"/>
      <c r="AM461" s="143"/>
      <c r="AN461" s="143"/>
      <c r="AO461" s="143"/>
      <c r="AP461" s="143"/>
      <c r="AQ461" s="143"/>
      <c r="AR461" s="143"/>
      <c r="AS461" s="143"/>
      <c r="AT461" s="143"/>
      <c r="AU461" s="143"/>
      <c r="AV461" s="143"/>
      <c r="BC461" s="2"/>
    </row>
    <row r="462" spans="1:57" x14ac:dyDescent="0.2">
      <c r="A462" s="4" t="s">
        <v>2717</v>
      </c>
      <c r="B462" s="4" t="s">
        <v>2690</v>
      </c>
      <c r="C462" s="4" t="s">
        <v>2737</v>
      </c>
      <c r="D462" s="4" t="s">
        <v>2741</v>
      </c>
      <c r="E462" s="4" t="s">
        <v>658</v>
      </c>
      <c r="F462" s="4" t="s">
        <v>659</v>
      </c>
      <c r="G462" s="41" t="s">
        <v>660</v>
      </c>
      <c r="H462" s="59" t="s">
        <v>664</v>
      </c>
      <c r="I462" s="59">
        <v>500000002379</v>
      </c>
      <c r="J462" s="5">
        <v>2013</v>
      </c>
      <c r="K462" s="5">
        <v>5</v>
      </c>
      <c r="L462" s="9">
        <f t="shared" si="9"/>
        <v>-8</v>
      </c>
      <c r="M462" s="6" t="s">
        <v>90</v>
      </c>
      <c r="N462" s="9" t="s">
        <v>94</v>
      </c>
      <c r="O462" s="6" t="s">
        <v>37</v>
      </c>
      <c r="P462" s="9" t="s">
        <v>42</v>
      </c>
      <c r="Q462" s="5" t="s">
        <v>37</v>
      </c>
      <c r="R462" s="9" t="s">
        <v>41</v>
      </c>
      <c r="S462" s="11">
        <v>2023</v>
      </c>
      <c r="T462" s="6" t="s">
        <v>126</v>
      </c>
      <c r="U462" s="4" t="s">
        <v>3813</v>
      </c>
      <c r="V462" s="4" t="s">
        <v>3814</v>
      </c>
      <c r="W462" s="75">
        <v>0</v>
      </c>
      <c r="X462" s="9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43"/>
      <c r="AL462" s="143"/>
      <c r="AM462" s="143"/>
      <c r="AN462" s="143"/>
      <c r="AO462" s="143"/>
      <c r="AP462" s="143"/>
      <c r="AQ462" s="143"/>
      <c r="AR462" s="143"/>
      <c r="AS462" s="143"/>
      <c r="AT462" s="143"/>
      <c r="AU462" s="143"/>
      <c r="AV462" s="143"/>
      <c r="BC462" s="2"/>
    </row>
    <row r="463" spans="1:57" x14ac:dyDescent="0.2">
      <c r="A463" s="4" t="s">
        <v>2717</v>
      </c>
      <c r="B463" s="4" t="s">
        <v>2690</v>
      </c>
      <c r="C463" s="4" t="s">
        <v>2737</v>
      </c>
      <c r="D463" s="4" t="s">
        <v>2741</v>
      </c>
      <c r="E463" s="4" t="s">
        <v>658</v>
      </c>
      <c r="F463" s="4" t="s">
        <v>659</v>
      </c>
      <c r="G463" s="41" t="s">
        <v>660</v>
      </c>
      <c r="H463" s="59" t="s">
        <v>665</v>
      </c>
      <c r="I463" s="59">
        <v>500000002385</v>
      </c>
      <c r="J463" s="5">
        <v>2013</v>
      </c>
      <c r="K463" s="5">
        <v>5</v>
      </c>
      <c r="L463" s="9">
        <f t="shared" si="9"/>
        <v>-8</v>
      </c>
      <c r="M463" s="6" t="s">
        <v>90</v>
      </c>
      <c r="N463" s="9" t="s">
        <v>94</v>
      </c>
      <c r="O463" s="6" t="s">
        <v>37</v>
      </c>
      <c r="P463" s="9" t="s">
        <v>42</v>
      </c>
      <c r="Q463" s="5" t="s">
        <v>37</v>
      </c>
      <c r="R463" s="9" t="s">
        <v>41</v>
      </c>
      <c r="S463" s="11">
        <v>2023</v>
      </c>
      <c r="T463" s="6" t="s">
        <v>126</v>
      </c>
      <c r="U463" s="4" t="s">
        <v>3813</v>
      </c>
      <c r="V463" s="4" t="s">
        <v>3814</v>
      </c>
      <c r="W463" s="75">
        <v>0</v>
      </c>
      <c r="X463" s="9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43"/>
      <c r="AL463" s="143"/>
      <c r="AM463" s="143"/>
      <c r="AN463" s="143"/>
      <c r="AO463" s="143"/>
      <c r="AP463" s="143"/>
      <c r="AQ463" s="143"/>
      <c r="AR463" s="143"/>
      <c r="AS463" s="143"/>
      <c r="AT463" s="143"/>
      <c r="AU463" s="143"/>
      <c r="AV463" s="143"/>
      <c r="BC463" s="2"/>
    </row>
    <row r="464" spans="1:57" x14ac:dyDescent="0.2">
      <c r="A464" s="4" t="s">
        <v>2717</v>
      </c>
      <c r="B464" s="4" t="s">
        <v>2690</v>
      </c>
      <c r="C464" s="4" t="s">
        <v>2737</v>
      </c>
      <c r="D464" s="4" t="s">
        <v>2741</v>
      </c>
      <c r="E464" s="4" t="s">
        <v>658</v>
      </c>
      <c r="F464" s="4" t="s">
        <v>659</v>
      </c>
      <c r="G464" s="41" t="s">
        <v>660</v>
      </c>
      <c r="H464" s="59" t="s">
        <v>666</v>
      </c>
      <c r="I464" s="59">
        <v>500000002397</v>
      </c>
      <c r="J464" s="5">
        <v>2013</v>
      </c>
      <c r="K464" s="5">
        <v>5</v>
      </c>
      <c r="L464" s="9">
        <f t="shared" si="9"/>
        <v>-8</v>
      </c>
      <c r="M464" s="6" t="s">
        <v>90</v>
      </c>
      <c r="N464" s="9" t="s">
        <v>94</v>
      </c>
      <c r="O464" s="6" t="s">
        <v>37</v>
      </c>
      <c r="P464" s="9" t="s">
        <v>42</v>
      </c>
      <c r="Q464" s="5" t="s">
        <v>37</v>
      </c>
      <c r="R464" s="9" t="s">
        <v>41</v>
      </c>
      <c r="S464" s="11">
        <v>2023</v>
      </c>
      <c r="T464" s="6" t="s">
        <v>126</v>
      </c>
      <c r="U464" s="4" t="s">
        <v>3813</v>
      </c>
      <c r="V464" s="4" t="s">
        <v>3814</v>
      </c>
      <c r="W464" s="75">
        <v>0</v>
      </c>
      <c r="X464" s="9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43"/>
      <c r="AL464" s="143"/>
      <c r="AM464" s="143"/>
      <c r="AN464" s="143"/>
      <c r="AO464" s="143"/>
      <c r="AP464" s="143"/>
      <c r="AQ464" s="143"/>
      <c r="AR464" s="143"/>
      <c r="AS464" s="143"/>
      <c r="AT464" s="143"/>
      <c r="AU464" s="143"/>
      <c r="AV464" s="143"/>
      <c r="BC464" s="2"/>
    </row>
    <row r="465" spans="1:55" x14ac:dyDescent="0.2">
      <c r="A465" s="4" t="s">
        <v>2717</v>
      </c>
      <c r="B465" s="4" t="s">
        <v>2690</v>
      </c>
      <c r="C465" s="4" t="s">
        <v>2737</v>
      </c>
      <c r="D465" s="4" t="s">
        <v>2741</v>
      </c>
      <c r="E465" s="4" t="s">
        <v>658</v>
      </c>
      <c r="F465" s="4" t="s">
        <v>659</v>
      </c>
      <c r="G465" s="41" t="s">
        <v>660</v>
      </c>
      <c r="H465" s="59" t="s">
        <v>667</v>
      </c>
      <c r="I465" s="59">
        <v>500000002419</v>
      </c>
      <c r="J465" s="5">
        <v>2013</v>
      </c>
      <c r="K465" s="5">
        <v>5</v>
      </c>
      <c r="L465" s="9">
        <f t="shared" si="9"/>
        <v>-8</v>
      </c>
      <c r="M465" s="6" t="s">
        <v>90</v>
      </c>
      <c r="N465" s="9" t="s">
        <v>94</v>
      </c>
      <c r="O465" s="6" t="s">
        <v>37</v>
      </c>
      <c r="P465" s="9" t="s">
        <v>42</v>
      </c>
      <c r="Q465" s="5" t="s">
        <v>37</v>
      </c>
      <c r="R465" s="9" t="s">
        <v>41</v>
      </c>
      <c r="S465" s="11">
        <v>2023</v>
      </c>
      <c r="T465" s="6" t="s">
        <v>126</v>
      </c>
      <c r="U465" s="4" t="s">
        <v>3813</v>
      </c>
      <c r="V465" s="4" t="s">
        <v>3814</v>
      </c>
      <c r="W465" s="75">
        <v>0</v>
      </c>
      <c r="X465" s="9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43"/>
      <c r="AL465" s="143"/>
      <c r="AM465" s="143"/>
      <c r="AN465" s="143"/>
      <c r="AO465" s="143"/>
      <c r="AP465" s="143"/>
      <c r="AQ465" s="143"/>
      <c r="AR465" s="143"/>
      <c r="AS465" s="143"/>
      <c r="AT465" s="143"/>
      <c r="AU465" s="143"/>
      <c r="AV465" s="143"/>
      <c r="BC465" s="2"/>
    </row>
    <row r="466" spans="1:55" x14ac:dyDescent="0.2">
      <c r="A466" s="4" t="s">
        <v>2717</v>
      </c>
      <c r="B466" s="4" t="s">
        <v>2690</v>
      </c>
      <c r="C466" s="4" t="s">
        <v>2737</v>
      </c>
      <c r="D466" s="4" t="s">
        <v>2741</v>
      </c>
      <c r="E466" s="4" t="s">
        <v>658</v>
      </c>
      <c r="F466" s="4" t="s">
        <v>659</v>
      </c>
      <c r="G466" s="41" t="s">
        <v>660</v>
      </c>
      <c r="H466" s="59" t="s">
        <v>668</v>
      </c>
      <c r="I466" s="59">
        <v>500000002522</v>
      </c>
      <c r="J466" s="5">
        <v>2013</v>
      </c>
      <c r="K466" s="5">
        <v>5</v>
      </c>
      <c r="L466" s="9">
        <f t="shared" si="9"/>
        <v>-8</v>
      </c>
      <c r="M466" s="6" t="s">
        <v>90</v>
      </c>
      <c r="N466" s="9" t="s">
        <v>94</v>
      </c>
      <c r="O466" s="6" t="s">
        <v>37</v>
      </c>
      <c r="P466" s="9" t="s">
        <v>42</v>
      </c>
      <c r="Q466" s="5" t="s">
        <v>37</v>
      </c>
      <c r="R466" s="9" t="s">
        <v>41</v>
      </c>
      <c r="S466" s="11">
        <v>2023</v>
      </c>
      <c r="T466" s="6" t="s">
        <v>126</v>
      </c>
      <c r="U466" s="4" t="s">
        <v>3813</v>
      </c>
      <c r="V466" s="4" t="s">
        <v>3814</v>
      </c>
      <c r="W466" s="75">
        <v>0</v>
      </c>
      <c r="X466" s="9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43"/>
      <c r="AL466" s="143"/>
      <c r="AM466" s="143"/>
      <c r="AN466" s="143"/>
      <c r="AO466" s="143"/>
      <c r="AP466" s="143"/>
      <c r="AQ466" s="143"/>
      <c r="AR466" s="143"/>
      <c r="AS466" s="143"/>
      <c r="AT466" s="143"/>
      <c r="AU466" s="143"/>
      <c r="AV466" s="143"/>
      <c r="BC466" s="2"/>
    </row>
    <row r="467" spans="1:55" x14ac:dyDescent="0.2">
      <c r="A467" s="4" t="s">
        <v>2717</v>
      </c>
      <c r="B467" s="4" t="s">
        <v>2690</v>
      </c>
      <c r="C467" s="4" t="s">
        <v>2732</v>
      </c>
      <c r="D467" s="4" t="s">
        <v>2741</v>
      </c>
      <c r="E467" s="4" t="s">
        <v>1195</v>
      </c>
      <c r="F467" s="4" t="s">
        <v>1196</v>
      </c>
      <c r="G467" s="41" t="s">
        <v>1197</v>
      </c>
      <c r="H467" s="59">
        <v>10209349</v>
      </c>
      <c r="I467" s="59">
        <v>500000006031</v>
      </c>
      <c r="J467" s="5">
        <v>2013</v>
      </c>
      <c r="K467" s="5">
        <v>10</v>
      </c>
      <c r="L467" s="9">
        <f t="shared" si="9"/>
        <v>-3</v>
      </c>
      <c r="M467" s="6" t="s">
        <v>90</v>
      </c>
      <c r="N467" s="9" t="s">
        <v>94</v>
      </c>
      <c r="O467" s="6" t="s">
        <v>37</v>
      </c>
      <c r="P467" s="9" t="s">
        <v>42</v>
      </c>
      <c r="Q467" s="5" t="s">
        <v>37</v>
      </c>
      <c r="R467" s="9" t="s">
        <v>41</v>
      </c>
      <c r="S467" s="11">
        <v>2023</v>
      </c>
      <c r="T467" s="6" t="s">
        <v>126</v>
      </c>
      <c r="U467" s="4" t="s">
        <v>3851</v>
      </c>
      <c r="V467" s="4" t="s">
        <v>3685</v>
      </c>
      <c r="W467" s="75">
        <v>2228206</v>
      </c>
      <c r="X467" s="9">
        <v>4</v>
      </c>
      <c r="Y467" s="11"/>
      <c r="Z467" s="11" t="s">
        <v>33</v>
      </c>
      <c r="AA467" s="11"/>
      <c r="AB467" s="11"/>
      <c r="AC467" s="11" t="s">
        <v>33</v>
      </c>
      <c r="AD467" s="11"/>
      <c r="AE467" s="11"/>
      <c r="AF467" s="11" t="s">
        <v>33</v>
      </c>
      <c r="AG467" s="11"/>
      <c r="AH467" s="11"/>
      <c r="AI467" s="11" t="s">
        <v>33</v>
      </c>
      <c r="AJ467" s="11"/>
      <c r="AK467" s="143"/>
      <c r="AL467" s="143" t="s">
        <v>165</v>
      </c>
      <c r="AM467" s="143"/>
      <c r="AN467" s="143"/>
      <c r="AO467" s="143" t="s">
        <v>165</v>
      </c>
      <c r="AP467" s="143"/>
      <c r="AQ467" s="143"/>
      <c r="AR467" s="143" t="s">
        <v>165</v>
      </c>
      <c r="AS467" s="143"/>
      <c r="AT467" s="143"/>
      <c r="AU467" s="143" t="s">
        <v>165</v>
      </c>
      <c r="AV467" s="143"/>
      <c r="BC467" s="2"/>
    </row>
    <row r="468" spans="1:55" x14ac:dyDescent="0.2">
      <c r="A468" s="4" t="s">
        <v>2717</v>
      </c>
      <c r="B468" s="4" t="s">
        <v>2690</v>
      </c>
      <c r="C468" s="4" t="s">
        <v>2732</v>
      </c>
      <c r="D468" s="4" t="s">
        <v>2741</v>
      </c>
      <c r="E468" s="4" t="s">
        <v>1195</v>
      </c>
      <c r="F468" s="4" t="s">
        <v>1196</v>
      </c>
      <c r="G468" s="41" t="s">
        <v>1197</v>
      </c>
      <c r="H468" s="59">
        <v>10209350</v>
      </c>
      <c r="I468" s="59">
        <v>500000006032</v>
      </c>
      <c r="J468" s="5">
        <v>2013</v>
      </c>
      <c r="K468" s="5">
        <v>10</v>
      </c>
      <c r="L468" s="9">
        <f t="shared" si="9"/>
        <v>-3</v>
      </c>
      <c r="M468" s="6" t="s">
        <v>90</v>
      </c>
      <c r="N468" s="9" t="s">
        <v>94</v>
      </c>
      <c r="O468" s="6" t="s">
        <v>37</v>
      </c>
      <c r="P468" s="9" t="s">
        <v>42</v>
      </c>
      <c r="Q468" s="5" t="s">
        <v>37</v>
      </c>
      <c r="R468" s="9" t="s">
        <v>41</v>
      </c>
      <c r="S468" s="11">
        <v>2023</v>
      </c>
      <c r="T468" s="6" t="s">
        <v>126</v>
      </c>
      <c r="U468" s="4" t="s">
        <v>3851</v>
      </c>
      <c r="V468" s="4" t="s">
        <v>3685</v>
      </c>
      <c r="W468" s="75">
        <v>2228206</v>
      </c>
      <c r="X468" s="9">
        <v>4</v>
      </c>
      <c r="Y468" s="11"/>
      <c r="Z468" s="11" t="s">
        <v>33</v>
      </c>
      <c r="AA468" s="11"/>
      <c r="AB468" s="11"/>
      <c r="AC468" s="11" t="s">
        <v>33</v>
      </c>
      <c r="AD468" s="11"/>
      <c r="AE468" s="11"/>
      <c r="AF468" s="11" t="s">
        <v>33</v>
      </c>
      <c r="AG468" s="11"/>
      <c r="AH468" s="11"/>
      <c r="AI468" s="11" t="s">
        <v>33</v>
      </c>
      <c r="AJ468" s="11"/>
      <c r="AK468" s="143"/>
      <c r="AL468" s="143" t="s">
        <v>165</v>
      </c>
      <c r="AM468" s="143"/>
      <c r="AN468" s="143"/>
      <c r="AO468" s="143" t="s">
        <v>165</v>
      </c>
      <c r="AP468" s="143"/>
      <c r="AQ468" s="143"/>
      <c r="AR468" s="143" t="s">
        <v>165</v>
      </c>
      <c r="AS468" s="143"/>
      <c r="AT468" s="143"/>
      <c r="AU468" s="143" t="s">
        <v>165</v>
      </c>
      <c r="AV468" s="143"/>
      <c r="BC468" s="2"/>
    </row>
    <row r="469" spans="1:55" x14ac:dyDescent="0.2">
      <c r="A469" s="4" t="s">
        <v>2718</v>
      </c>
      <c r="B469" s="4" t="s">
        <v>2690</v>
      </c>
      <c r="C469" s="4" t="s">
        <v>2732</v>
      </c>
      <c r="D469" s="4" t="s">
        <v>2741</v>
      </c>
      <c r="E469" s="4" t="s">
        <v>1195</v>
      </c>
      <c r="F469" s="4" t="s">
        <v>1196</v>
      </c>
      <c r="G469" s="41" t="s">
        <v>1197</v>
      </c>
      <c r="H469" s="59">
        <v>10208473</v>
      </c>
      <c r="I469" s="59">
        <v>500000006033</v>
      </c>
      <c r="J469" s="5">
        <v>2013</v>
      </c>
      <c r="K469" s="5">
        <v>10</v>
      </c>
      <c r="L469" s="9">
        <f t="shared" si="9"/>
        <v>-3</v>
      </c>
      <c r="M469" s="6" t="s">
        <v>90</v>
      </c>
      <c r="N469" s="9" t="s">
        <v>94</v>
      </c>
      <c r="O469" s="6" t="s">
        <v>37</v>
      </c>
      <c r="P469" s="9" t="s">
        <v>42</v>
      </c>
      <c r="Q469" s="5" t="s">
        <v>37</v>
      </c>
      <c r="R469" s="9" t="s">
        <v>41</v>
      </c>
      <c r="S469" s="11">
        <v>2023</v>
      </c>
      <c r="T469" s="6" t="s">
        <v>126</v>
      </c>
      <c r="U469" s="4" t="s">
        <v>3851</v>
      </c>
      <c r="V469" s="4" t="s">
        <v>3685</v>
      </c>
      <c r="W469" s="75">
        <v>2228206</v>
      </c>
      <c r="X469" s="9">
        <v>4</v>
      </c>
      <c r="Y469" s="11"/>
      <c r="Z469" s="11" t="s">
        <v>33</v>
      </c>
      <c r="AA469" s="11"/>
      <c r="AB469" s="11"/>
      <c r="AC469" s="11" t="s">
        <v>33</v>
      </c>
      <c r="AD469" s="11"/>
      <c r="AE469" s="11"/>
      <c r="AF469" s="11" t="s">
        <v>33</v>
      </c>
      <c r="AG469" s="11"/>
      <c r="AH469" s="11"/>
      <c r="AI469" s="11" t="s">
        <v>33</v>
      </c>
      <c r="AJ469" s="11"/>
      <c r="AK469" s="143"/>
      <c r="AL469" s="143" t="s">
        <v>165</v>
      </c>
      <c r="AM469" s="143"/>
      <c r="AN469" s="143"/>
      <c r="AO469" s="143" t="s">
        <v>165</v>
      </c>
      <c r="AP469" s="143"/>
      <c r="AQ469" s="143"/>
      <c r="AR469" s="143" t="s">
        <v>165</v>
      </c>
      <c r="AS469" s="143"/>
      <c r="AT469" s="143"/>
      <c r="AU469" s="143" t="s">
        <v>165</v>
      </c>
      <c r="AV469" s="143"/>
      <c r="BC469" s="2"/>
    </row>
    <row r="470" spans="1:55" x14ac:dyDescent="0.2">
      <c r="A470" s="4" t="str">
        <f>UPPER("Pediatría")</f>
        <v>PEDIATRÍA</v>
      </c>
      <c r="B470" s="4" t="s">
        <v>2688</v>
      </c>
      <c r="C470" s="4" t="s">
        <v>2732</v>
      </c>
      <c r="D470" s="4" t="s">
        <v>2741</v>
      </c>
      <c r="E470" s="4" t="s">
        <v>1195</v>
      </c>
      <c r="F470" s="4" t="s">
        <v>1196</v>
      </c>
      <c r="G470" s="41" t="s">
        <v>1197</v>
      </c>
      <c r="H470" s="59">
        <v>10208472</v>
      </c>
      <c r="I470" s="59">
        <v>500000003424</v>
      </c>
      <c r="J470" s="5">
        <v>2013</v>
      </c>
      <c r="K470" s="5">
        <v>10</v>
      </c>
      <c r="L470" s="9">
        <f t="shared" si="9"/>
        <v>-3</v>
      </c>
      <c r="M470" s="6" t="s">
        <v>90</v>
      </c>
      <c r="N470" s="9" t="s">
        <v>94</v>
      </c>
      <c r="O470" s="6" t="s">
        <v>37</v>
      </c>
      <c r="P470" s="9" t="s">
        <v>42</v>
      </c>
      <c r="Q470" s="5" t="s">
        <v>37</v>
      </c>
      <c r="R470" s="9" t="s">
        <v>41</v>
      </c>
      <c r="S470" s="11">
        <v>2023</v>
      </c>
      <c r="T470" s="6" t="s">
        <v>126</v>
      </c>
      <c r="U470" s="4" t="s">
        <v>3851</v>
      </c>
      <c r="V470" s="4" t="s">
        <v>3685</v>
      </c>
      <c r="W470" s="75">
        <v>2228206</v>
      </c>
      <c r="X470" s="9">
        <v>4</v>
      </c>
      <c r="Y470" s="11"/>
      <c r="Z470" s="11" t="s">
        <v>33</v>
      </c>
      <c r="AA470" s="11"/>
      <c r="AB470" s="11"/>
      <c r="AC470" s="11" t="s">
        <v>33</v>
      </c>
      <c r="AD470" s="11"/>
      <c r="AE470" s="11"/>
      <c r="AF470" s="11" t="s">
        <v>33</v>
      </c>
      <c r="AG470" s="11"/>
      <c r="AH470" s="11"/>
      <c r="AI470" s="11" t="s">
        <v>33</v>
      </c>
      <c r="AJ470" s="11"/>
      <c r="AK470" s="143"/>
      <c r="AL470" s="143" t="s">
        <v>165</v>
      </c>
      <c r="AM470" s="143"/>
      <c r="AN470" s="143"/>
      <c r="AO470" s="143" t="s">
        <v>165</v>
      </c>
      <c r="AP470" s="143"/>
      <c r="AQ470" s="143"/>
      <c r="AR470" s="143" t="s">
        <v>165</v>
      </c>
      <c r="AS470" s="143"/>
      <c r="AT470" s="143"/>
      <c r="AU470" s="143" t="s">
        <v>165</v>
      </c>
      <c r="AV470" s="143"/>
      <c r="BC470" s="2"/>
    </row>
    <row r="471" spans="1:55" x14ac:dyDescent="0.2">
      <c r="A471" s="4" t="s">
        <v>2709</v>
      </c>
      <c r="B471" s="4" t="s">
        <v>2688</v>
      </c>
      <c r="C471" s="4" t="s">
        <v>2732</v>
      </c>
      <c r="D471" s="4" t="s">
        <v>2741</v>
      </c>
      <c r="E471" s="4" t="s">
        <v>1195</v>
      </c>
      <c r="F471" s="4" t="s">
        <v>1196</v>
      </c>
      <c r="G471" s="41" t="s">
        <v>1197</v>
      </c>
      <c r="H471" s="59">
        <v>10208475</v>
      </c>
      <c r="I471" s="59">
        <v>500000007480</v>
      </c>
      <c r="J471" s="5">
        <v>2013</v>
      </c>
      <c r="K471" s="5">
        <v>10</v>
      </c>
      <c r="L471" s="9">
        <f t="shared" si="9"/>
        <v>-3</v>
      </c>
      <c r="M471" s="6" t="s">
        <v>90</v>
      </c>
      <c r="N471" s="9" t="s">
        <v>94</v>
      </c>
      <c r="O471" s="6" t="s">
        <v>37</v>
      </c>
      <c r="P471" s="9" t="s">
        <v>42</v>
      </c>
      <c r="Q471" s="5" t="s">
        <v>37</v>
      </c>
      <c r="R471" s="9" t="s">
        <v>41</v>
      </c>
      <c r="S471" s="11">
        <v>2023</v>
      </c>
      <c r="T471" s="6" t="s">
        <v>126</v>
      </c>
      <c r="U471" s="4" t="s">
        <v>3851</v>
      </c>
      <c r="V471" s="4" t="s">
        <v>3685</v>
      </c>
      <c r="W471" s="75">
        <v>2228206</v>
      </c>
      <c r="X471" s="9">
        <v>4</v>
      </c>
      <c r="Y471" s="11"/>
      <c r="Z471" s="11" t="s">
        <v>33</v>
      </c>
      <c r="AA471" s="11"/>
      <c r="AB471" s="11"/>
      <c r="AC471" s="11" t="s">
        <v>33</v>
      </c>
      <c r="AD471" s="11"/>
      <c r="AE471" s="11"/>
      <c r="AF471" s="11" t="s">
        <v>33</v>
      </c>
      <c r="AG471" s="11"/>
      <c r="AH471" s="11"/>
      <c r="AI471" s="11" t="s">
        <v>33</v>
      </c>
      <c r="AJ471" s="11"/>
      <c r="AK471" s="143"/>
      <c r="AL471" s="143" t="s">
        <v>165</v>
      </c>
      <c r="AM471" s="143"/>
      <c r="AN471" s="143"/>
      <c r="AO471" s="143" t="s">
        <v>165</v>
      </c>
      <c r="AP471" s="143"/>
      <c r="AQ471" s="143"/>
      <c r="AR471" s="143" t="s">
        <v>165</v>
      </c>
      <c r="AS471" s="143"/>
      <c r="AT471" s="143"/>
      <c r="AU471" s="143" t="s">
        <v>165</v>
      </c>
      <c r="AV471" s="143"/>
      <c r="BC471" s="2"/>
    </row>
    <row r="472" spans="1:55" x14ac:dyDescent="0.2">
      <c r="A472" s="4" t="str">
        <f>UPPER("Pediatría")</f>
        <v>PEDIATRÍA</v>
      </c>
      <c r="B472" s="4" t="s">
        <v>2688</v>
      </c>
      <c r="C472" s="4" t="s">
        <v>2732</v>
      </c>
      <c r="D472" s="4" t="s">
        <v>2741</v>
      </c>
      <c r="E472" s="4" t="s">
        <v>1195</v>
      </c>
      <c r="F472" s="4" t="s">
        <v>1196</v>
      </c>
      <c r="G472" s="41" t="s">
        <v>1197</v>
      </c>
      <c r="H472" s="59">
        <v>10208471</v>
      </c>
      <c r="I472" s="59">
        <v>500000000497</v>
      </c>
      <c r="J472" s="5">
        <v>2013</v>
      </c>
      <c r="K472" s="5">
        <v>10</v>
      </c>
      <c r="L472" s="9">
        <f t="shared" si="9"/>
        <v>-3</v>
      </c>
      <c r="M472" s="6" t="s">
        <v>90</v>
      </c>
      <c r="N472" s="9" t="s">
        <v>94</v>
      </c>
      <c r="O472" s="6" t="s">
        <v>37</v>
      </c>
      <c r="P472" s="9" t="s">
        <v>42</v>
      </c>
      <c r="Q472" s="5" t="s">
        <v>37</v>
      </c>
      <c r="R472" s="9" t="s">
        <v>41</v>
      </c>
      <c r="S472" s="11">
        <v>2023</v>
      </c>
      <c r="T472" s="6" t="s">
        <v>126</v>
      </c>
      <c r="U472" s="4" t="s">
        <v>3851</v>
      </c>
      <c r="V472" s="4" t="s">
        <v>3685</v>
      </c>
      <c r="W472" s="75">
        <v>2228206</v>
      </c>
      <c r="X472" s="9">
        <v>4</v>
      </c>
      <c r="Y472" s="11"/>
      <c r="Z472" s="11" t="s">
        <v>33</v>
      </c>
      <c r="AA472" s="11"/>
      <c r="AB472" s="11"/>
      <c r="AC472" s="11" t="s">
        <v>33</v>
      </c>
      <c r="AD472" s="11"/>
      <c r="AE472" s="11"/>
      <c r="AF472" s="11" t="s">
        <v>33</v>
      </c>
      <c r="AG472" s="11"/>
      <c r="AH472" s="11"/>
      <c r="AI472" s="11" t="s">
        <v>33</v>
      </c>
      <c r="AJ472" s="11"/>
      <c r="AK472" s="143"/>
      <c r="AL472" s="143" t="s">
        <v>165</v>
      </c>
      <c r="AM472" s="143"/>
      <c r="AN472" s="143"/>
      <c r="AO472" s="143" t="s">
        <v>165</v>
      </c>
      <c r="AP472" s="143"/>
      <c r="AQ472" s="143"/>
      <c r="AR472" s="143" t="s">
        <v>165</v>
      </c>
      <c r="AS472" s="143"/>
      <c r="AT472" s="143"/>
      <c r="AU472" s="143" t="s">
        <v>165</v>
      </c>
      <c r="AV472" s="143"/>
      <c r="BC472" s="2"/>
    </row>
    <row r="473" spans="1:55" x14ac:dyDescent="0.2">
      <c r="A473" s="4" t="s">
        <v>2719</v>
      </c>
      <c r="B473" s="4" t="s">
        <v>2694</v>
      </c>
      <c r="C473" s="4" t="s">
        <v>2732</v>
      </c>
      <c r="D473" s="4" t="s">
        <v>2741</v>
      </c>
      <c r="E473" s="4" t="s">
        <v>1195</v>
      </c>
      <c r="F473" s="4" t="s">
        <v>1196</v>
      </c>
      <c r="G473" s="41" t="s">
        <v>1197</v>
      </c>
      <c r="H473" s="59">
        <v>10208476</v>
      </c>
      <c r="I473" s="59">
        <v>500000001649</v>
      </c>
      <c r="J473" s="5">
        <v>2013</v>
      </c>
      <c r="K473" s="5">
        <v>10</v>
      </c>
      <c r="L473" s="9">
        <f t="shared" si="9"/>
        <v>-3</v>
      </c>
      <c r="M473" s="6" t="s">
        <v>90</v>
      </c>
      <c r="N473" s="9" t="s">
        <v>94</v>
      </c>
      <c r="O473" s="6" t="s">
        <v>37</v>
      </c>
      <c r="P473" s="9" t="s">
        <v>42</v>
      </c>
      <c r="Q473" s="5" t="s">
        <v>37</v>
      </c>
      <c r="R473" s="9" t="s">
        <v>41</v>
      </c>
      <c r="S473" s="11">
        <v>2023</v>
      </c>
      <c r="T473" s="6" t="s">
        <v>126</v>
      </c>
      <c r="U473" s="4" t="s">
        <v>3851</v>
      </c>
      <c r="V473" s="4" t="s">
        <v>3685</v>
      </c>
      <c r="W473" s="75">
        <v>2228206</v>
      </c>
      <c r="X473" s="9">
        <v>4</v>
      </c>
      <c r="Y473" s="11"/>
      <c r="Z473" s="11" t="s">
        <v>33</v>
      </c>
      <c r="AA473" s="11"/>
      <c r="AB473" s="11"/>
      <c r="AC473" s="11" t="s">
        <v>33</v>
      </c>
      <c r="AD473" s="11"/>
      <c r="AE473" s="11"/>
      <c r="AF473" s="11" t="s">
        <v>33</v>
      </c>
      <c r="AG473" s="11"/>
      <c r="AH473" s="11"/>
      <c r="AI473" s="11" t="s">
        <v>33</v>
      </c>
      <c r="AJ473" s="11"/>
      <c r="AK473" s="143"/>
      <c r="AL473" s="143" t="s">
        <v>165</v>
      </c>
      <c r="AM473" s="143"/>
      <c r="AN473" s="143"/>
      <c r="AO473" s="143" t="s">
        <v>165</v>
      </c>
      <c r="AP473" s="143"/>
      <c r="AQ473" s="143"/>
      <c r="AR473" s="143" t="s">
        <v>165</v>
      </c>
      <c r="AS473" s="143"/>
      <c r="AT473" s="143"/>
      <c r="AU473" s="143" t="s">
        <v>165</v>
      </c>
      <c r="AV473" s="143"/>
      <c r="BC473" s="2"/>
    </row>
    <row r="474" spans="1:55" x14ac:dyDescent="0.2">
      <c r="A474" s="4" t="s">
        <v>2722</v>
      </c>
      <c r="B474" s="4" t="s">
        <v>2690</v>
      </c>
      <c r="C474" s="4" t="s">
        <v>2732</v>
      </c>
      <c r="D474" s="4" t="s">
        <v>2741</v>
      </c>
      <c r="E474" s="4" t="s">
        <v>1195</v>
      </c>
      <c r="F474" s="4" t="s">
        <v>1196</v>
      </c>
      <c r="G474" s="41" t="s">
        <v>1197</v>
      </c>
      <c r="H474" s="59">
        <v>10208479</v>
      </c>
      <c r="I474" s="59">
        <v>500000007373</v>
      </c>
      <c r="J474" s="5">
        <v>2013</v>
      </c>
      <c r="K474" s="5">
        <v>10</v>
      </c>
      <c r="L474" s="9">
        <f t="shared" si="9"/>
        <v>-3</v>
      </c>
      <c r="M474" s="6" t="s">
        <v>90</v>
      </c>
      <c r="N474" s="9" t="s">
        <v>94</v>
      </c>
      <c r="O474" s="6" t="s">
        <v>37</v>
      </c>
      <c r="P474" s="9" t="s">
        <v>42</v>
      </c>
      <c r="Q474" s="5" t="s">
        <v>37</v>
      </c>
      <c r="R474" s="9" t="s">
        <v>41</v>
      </c>
      <c r="S474" s="11">
        <v>2023</v>
      </c>
      <c r="T474" s="6" t="s">
        <v>126</v>
      </c>
      <c r="U474" s="4" t="s">
        <v>3851</v>
      </c>
      <c r="V474" s="4" t="s">
        <v>3685</v>
      </c>
      <c r="W474" s="75">
        <v>2228206</v>
      </c>
      <c r="X474" s="9">
        <v>4</v>
      </c>
      <c r="Y474" s="11"/>
      <c r="Z474" s="11" t="s">
        <v>33</v>
      </c>
      <c r="AA474" s="11"/>
      <c r="AB474" s="11"/>
      <c r="AC474" s="11" t="s">
        <v>33</v>
      </c>
      <c r="AD474" s="11"/>
      <c r="AE474" s="11"/>
      <c r="AF474" s="11" t="s">
        <v>33</v>
      </c>
      <c r="AG474" s="11"/>
      <c r="AH474" s="11"/>
      <c r="AI474" s="11" t="s">
        <v>33</v>
      </c>
      <c r="AJ474" s="11"/>
      <c r="AK474" s="143"/>
      <c r="AL474" s="143" t="s">
        <v>165</v>
      </c>
      <c r="AM474" s="143"/>
      <c r="AN474" s="143"/>
      <c r="AO474" s="143" t="s">
        <v>165</v>
      </c>
      <c r="AP474" s="143"/>
      <c r="AQ474" s="143"/>
      <c r="AR474" s="143" t="s">
        <v>165</v>
      </c>
      <c r="AS474" s="143"/>
      <c r="AT474" s="143"/>
      <c r="AU474" s="143" t="s">
        <v>165</v>
      </c>
      <c r="AV474" s="143"/>
      <c r="BC474" s="2"/>
    </row>
    <row r="475" spans="1:55" x14ac:dyDescent="0.2">
      <c r="A475" s="4" t="s">
        <v>2722</v>
      </c>
      <c r="B475" s="4" t="s">
        <v>2690</v>
      </c>
      <c r="C475" s="4" t="s">
        <v>2732</v>
      </c>
      <c r="D475" s="4" t="s">
        <v>2741</v>
      </c>
      <c r="E475" s="4" t="s">
        <v>1195</v>
      </c>
      <c r="F475" s="4" t="s">
        <v>1196</v>
      </c>
      <c r="G475" s="41" t="s">
        <v>1197</v>
      </c>
      <c r="H475" s="59">
        <v>10208478</v>
      </c>
      <c r="I475" s="59">
        <v>500000007374</v>
      </c>
      <c r="J475" s="5">
        <v>2013</v>
      </c>
      <c r="K475" s="5">
        <v>10</v>
      </c>
      <c r="L475" s="9">
        <f t="shared" si="9"/>
        <v>-3</v>
      </c>
      <c r="M475" s="6" t="s">
        <v>90</v>
      </c>
      <c r="N475" s="9" t="s">
        <v>94</v>
      </c>
      <c r="O475" s="6" t="s">
        <v>37</v>
      </c>
      <c r="P475" s="9" t="s">
        <v>42</v>
      </c>
      <c r="Q475" s="5" t="s">
        <v>37</v>
      </c>
      <c r="R475" s="9" t="s">
        <v>41</v>
      </c>
      <c r="S475" s="11">
        <v>2023</v>
      </c>
      <c r="T475" s="6" t="s">
        <v>126</v>
      </c>
      <c r="U475" s="4" t="s">
        <v>3851</v>
      </c>
      <c r="V475" s="4" t="s">
        <v>3685</v>
      </c>
      <c r="W475" s="75">
        <v>2228206</v>
      </c>
      <c r="X475" s="9">
        <v>4</v>
      </c>
      <c r="Y475" s="11"/>
      <c r="Z475" s="11" t="s">
        <v>33</v>
      </c>
      <c r="AA475" s="11"/>
      <c r="AB475" s="11"/>
      <c r="AC475" s="11" t="s">
        <v>33</v>
      </c>
      <c r="AD475" s="11"/>
      <c r="AE475" s="11"/>
      <c r="AF475" s="11" t="s">
        <v>33</v>
      </c>
      <c r="AG475" s="11"/>
      <c r="AH475" s="11"/>
      <c r="AI475" s="11" t="s">
        <v>33</v>
      </c>
      <c r="AJ475" s="11"/>
      <c r="AK475" s="143"/>
      <c r="AL475" s="143" t="s">
        <v>165</v>
      </c>
      <c r="AM475" s="143"/>
      <c r="AN475" s="143"/>
      <c r="AO475" s="143" t="s">
        <v>165</v>
      </c>
      <c r="AP475" s="143"/>
      <c r="AQ475" s="143"/>
      <c r="AR475" s="143" t="s">
        <v>165</v>
      </c>
      <c r="AS475" s="143"/>
      <c r="AT475" s="143"/>
      <c r="AU475" s="143" t="s">
        <v>165</v>
      </c>
      <c r="AV475" s="143"/>
      <c r="BC475" s="2"/>
    </row>
    <row r="476" spans="1:55" x14ac:dyDescent="0.2">
      <c r="A476" s="4" t="s">
        <v>2701</v>
      </c>
      <c r="B476" s="4" t="s">
        <v>2689</v>
      </c>
      <c r="C476" s="4" t="s">
        <v>2732</v>
      </c>
      <c r="D476" s="4" t="s">
        <v>2741</v>
      </c>
      <c r="E476" s="4" t="s">
        <v>1195</v>
      </c>
      <c r="F476" s="4" t="s">
        <v>1196</v>
      </c>
      <c r="G476" s="41" t="s">
        <v>1197</v>
      </c>
      <c r="H476" s="59">
        <v>10209341</v>
      </c>
      <c r="I476" s="59">
        <v>500000009862</v>
      </c>
      <c r="J476" s="5">
        <v>2013</v>
      </c>
      <c r="K476" s="5">
        <v>10</v>
      </c>
      <c r="L476" s="9">
        <f t="shared" si="9"/>
        <v>-3</v>
      </c>
      <c r="M476" s="6" t="s">
        <v>90</v>
      </c>
      <c r="N476" s="9" t="s">
        <v>94</v>
      </c>
      <c r="O476" s="6" t="s">
        <v>37</v>
      </c>
      <c r="P476" s="9" t="s">
        <v>42</v>
      </c>
      <c r="Q476" s="5" t="s">
        <v>37</v>
      </c>
      <c r="R476" s="9" t="s">
        <v>41</v>
      </c>
      <c r="S476" s="11">
        <v>2023</v>
      </c>
      <c r="T476" s="6" t="s">
        <v>126</v>
      </c>
      <c r="U476" s="4" t="s">
        <v>3851</v>
      </c>
      <c r="V476" s="4" t="s">
        <v>3685</v>
      </c>
      <c r="W476" s="75">
        <v>2228206</v>
      </c>
      <c r="X476" s="9">
        <v>4</v>
      </c>
      <c r="Y476" s="11"/>
      <c r="Z476" s="11" t="s">
        <v>33</v>
      </c>
      <c r="AA476" s="11"/>
      <c r="AB476" s="11"/>
      <c r="AC476" s="11" t="s">
        <v>33</v>
      </c>
      <c r="AD476" s="11"/>
      <c r="AE476" s="11"/>
      <c r="AF476" s="11" t="s">
        <v>33</v>
      </c>
      <c r="AG476" s="11"/>
      <c r="AH476" s="11"/>
      <c r="AI476" s="11" t="s">
        <v>33</v>
      </c>
      <c r="AJ476" s="11"/>
      <c r="AK476" s="143"/>
      <c r="AL476" s="143" t="s">
        <v>165</v>
      </c>
      <c r="AM476" s="143"/>
      <c r="AN476" s="143"/>
      <c r="AO476" s="143" t="s">
        <v>165</v>
      </c>
      <c r="AP476" s="143"/>
      <c r="AQ476" s="143"/>
      <c r="AR476" s="143" t="s">
        <v>165</v>
      </c>
      <c r="AS476" s="143"/>
      <c r="AT476" s="143"/>
      <c r="AU476" s="143" t="s">
        <v>165</v>
      </c>
      <c r="AV476" s="143"/>
      <c r="BC476" s="2"/>
    </row>
    <row r="477" spans="1:55" x14ac:dyDescent="0.2">
      <c r="A477" s="4" t="s">
        <v>2714</v>
      </c>
      <c r="B477" s="4" t="s">
        <v>2687</v>
      </c>
      <c r="C477" s="4" t="s">
        <v>2732</v>
      </c>
      <c r="D477" s="4" t="s">
        <v>2741</v>
      </c>
      <c r="E477" s="4" t="s">
        <v>1195</v>
      </c>
      <c r="F477" s="4" t="s">
        <v>1196</v>
      </c>
      <c r="G477" s="41" t="s">
        <v>1197</v>
      </c>
      <c r="H477" s="59">
        <v>10209345</v>
      </c>
      <c r="I477" s="59">
        <v>500000000827</v>
      </c>
      <c r="J477" s="5">
        <v>2013</v>
      </c>
      <c r="K477" s="5">
        <v>10</v>
      </c>
      <c r="L477" s="9">
        <f t="shared" si="9"/>
        <v>-3</v>
      </c>
      <c r="M477" s="6" t="s">
        <v>90</v>
      </c>
      <c r="N477" s="9" t="s">
        <v>94</v>
      </c>
      <c r="O477" s="6" t="s">
        <v>37</v>
      </c>
      <c r="P477" s="9" t="s">
        <v>42</v>
      </c>
      <c r="Q477" s="5" t="s">
        <v>37</v>
      </c>
      <c r="R477" s="9" t="s">
        <v>41</v>
      </c>
      <c r="S477" s="11">
        <v>2023</v>
      </c>
      <c r="T477" s="6" t="s">
        <v>126</v>
      </c>
      <c r="U477" s="4" t="s">
        <v>3851</v>
      </c>
      <c r="V477" s="4" t="s">
        <v>3685</v>
      </c>
      <c r="W477" s="75">
        <v>2228206</v>
      </c>
      <c r="X477" s="9">
        <v>4</v>
      </c>
      <c r="Y477" s="11"/>
      <c r="Z477" s="11" t="s">
        <v>33</v>
      </c>
      <c r="AA477" s="11"/>
      <c r="AB477" s="11"/>
      <c r="AC477" s="11" t="s">
        <v>33</v>
      </c>
      <c r="AD477" s="11"/>
      <c r="AE477" s="11"/>
      <c r="AF477" s="11" t="s">
        <v>33</v>
      </c>
      <c r="AG477" s="11"/>
      <c r="AH477" s="11"/>
      <c r="AI477" s="11" t="s">
        <v>33</v>
      </c>
      <c r="AJ477" s="11"/>
      <c r="AK477" s="143"/>
      <c r="AL477" s="143" t="s">
        <v>165</v>
      </c>
      <c r="AM477" s="143"/>
      <c r="AN477" s="143"/>
      <c r="AO477" s="143" t="s">
        <v>165</v>
      </c>
      <c r="AP477" s="143"/>
      <c r="AQ477" s="143"/>
      <c r="AR477" s="143" t="s">
        <v>165</v>
      </c>
      <c r="AS477" s="143"/>
      <c r="AT477" s="143"/>
      <c r="AU477" s="143" t="s">
        <v>165</v>
      </c>
      <c r="AV477" s="143"/>
      <c r="BC477" s="2"/>
    </row>
    <row r="478" spans="1:55" x14ac:dyDescent="0.2">
      <c r="A478" s="4" t="s">
        <v>3980</v>
      </c>
      <c r="B478" s="4" t="s">
        <v>2687</v>
      </c>
      <c r="C478" s="4" t="s">
        <v>2732</v>
      </c>
      <c r="D478" s="4" t="s">
        <v>2741</v>
      </c>
      <c r="E478" s="4" t="s">
        <v>1195</v>
      </c>
      <c r="F478" s="4" t="s">
        <v>1196</v>
      </c>
      <c r="G478" s="41" t="s">
        <v>1197</v>
      </c>
      <c r="H478" s="59">
        <v>10209342</v>
      </c>
      <c r="I478" s="59">
        <v>500000000988</v>
      </c>
      <c r="J478" s="5">
        <v>2013</v>
      </c>
      <c r="K478" s="5">
        <v>10</v>
      </c>
      <c r="L478" s="9">
        <f t="shared" si="9"/>
        <v>-3</v>
      </c>
      <c r="M478" s="6" t="s">
        <v>90</v>
      </c>
      <c r="N478" s="9" t="s">
        <v>94</v>
      </c>
      <c r="O478" s="6" t="s">
        <v>37</v>
      </c>
      <c r="P478" s="9" t="s">
        <v>42</v>
      </c>
      <c r="Q478" s="5" t="s">
        <v>37</v>
      </c>
      <c r="R478" s="9" t="s">
        <v>41</v>
      </c>
      <c r="S478" s="11">
        <v>2023</v>
      </c>
      <c r="T478" s="6" t="s">
        <v>126</v>
      </c>
      <c r="U478" s="4" t="s">
        <v>3851</v>
      </c>
      <c r="V478" s="4" t="s">
        <v>3685</v>
      </c>
      <c r="W478" s="75">
        <v>2228206</v>
      </c>
      <c r="X478" s="9">
        <v>4</v>
      </c>
      <c r="Y478" s="11"/>
      <c r="Z478" s="11" t="s">
        <v>33</v>
      </c>
      <c r="AA478" s="11"/>
      <c r="AB478" s="11"/>
      <c r="AC478" s="11" t="s">
        <v>33</v>
      </c>
      <c r="AD478" s="11"/>
      <c r="AE478" s="11"/>
      <c r="AF478" s="11" t="s">
        <v>33</v>
      </c>
      <c r="AG478" s="11"/>
      <c r="AH478" s="11"/>
      <c r="AI478" s="11" t="s">
        <v>33</v>
      </c>
      <c r="AJ478" s="11"/>
      <c r="AK478" s="143"/>
      <c r="AL478" s="143" t="s">
        <v>165</v>
      </c>
      <c r="AM478" s="143"/>
      <c r="AN478" s="143"/>
      <c r="AO478" s="143" t="s">
        <v>165</v>
      </c>
      <c r="AP478" s="143"/>
      <c r="AQ478" s="143"/>
      <c r="AR478" s="143" t="s">
        <v>165</v>
      </c>
      <c r="AS478" s="143"/>
      <c r="AT478" s="143"/>
      <c r="AU478" s="143" t="s">
        <v>165</v>
      </c>
      <c r="AV478" s="143"/>
      <c r="BC478" s="2"/>
    </row>
    <row r="479" spans="1:55" x14ac:dyDescent="0.2">
      <c r="A479" s="4" t="s">
        <v>2714</v>
      </c>
      <c r="B479" s="4" t="s">
        <v>2687</v>
      </c>
      <c r="C479" s="4" t="s">
        <v>2732</v>
      </c>
      <c r="D479" s="4" t="s">
        <v>2741</v>
      </c>
      <c r="E479" s="4" t="s">
        <v>1195</v>
      </c>
      <c r="F479" s="4" t="s">
        <v>1196</v>
      </c>
      <c r="G479" s="41" t="s">
        <v>1197</v>
      </c>
      <c r="H479" s="59">
        <v>10209348</v>
      </c>
      <c r="I479" s="59">
        <v>500000001137</v>
      </c>
      <c r="J479" s="5">
        <v>2013</v>
      </c>
      <c r="K479" s="5">
        <v>10</v>
      </c>
      <c r="L479" s="9">
        <f t="shared" si="9"/>
        <v>-3</v>
      </c>
      <c r="M479" s="6" t="s">
        <v>90</v>
      </c>
      <c r="N479" s="9" t="s">
        <v>94</v>
      </c>
      <c r="O479" s="6" t="s">
        <v>37</v>
      </c>
      <c r="P479" s="9" t="s">
        <v>42</v>
      </c>
      <c r="Q479" s="5" t="s">
        <v>37</v>
      </c>
      <c r="R479" s="9" t="s">
        <v>41</v>
      </c>
      <c r="S479" s="11">
        <v>2023</v>
      </c>
      <c r="T479" s="6" t="s">
        <v>126</v>
      </c>
      <c r="U479" s="4" t="s">
        <v>3851</v>
      </c>
      <c r="V479" s="4" t="s">
        <v>3685</v>
      </c>
      <c r="W479" s="75">
        <v>2228206</v>
      </c>
      <c r="X479" s="9">
        <v>4</v>
      </c>
      <c r="Y479" s="11"/>
      <c r="Z479" s="11" t="s">
        <v>33</v>
      </c>
      <c r="AA479" s="11"/>
      <c r="AB479" s="11"/>
      <c r="AC479" s="11" t="s">
        <v>33</v>
      </c>
      <c r="AD479" s="11"/>
      <c r="AE479" s="11"/>
      <c r="AF479" s="11" t="s">
        <v>33</v>
      </c>
      <c r="AG479" s="11"/>
      <c r="AH479" s="11"/>
      <c r="AI479" s="11" t="s">
        <v>33</v>
      </c>
      <c r="AJ479" s="11"/>
      <c r="AK479" s="143"/>
      <c r="AL479" s="143" t="s">
        <v>165</v>
      </c>
      <c r="AM479" s="143"/>
      <c r="AN479" s="143"/>
      <c r="AO479" s="143" t="s">
        <v>165</v>
      </c>
      <c r="AP479" s="143"/>
      <c r="AQ479" s="143"/>
      <c r="AR479" s="143" t="s">
        <v>165</v>
      </c>
      <c r="AS479" s="143"/>
      <c r="AT479" s="143"/>
      <c r="AU479" s="143" t="s">
        <v>165</v>
      </c>
      <c r="AV479" s="143"/>
      <c r="BC479" s="2"/>
    </row>
    <row r="480" spans="1:55" x14ac:dyDescent="0.2">
      <c r="A480" s="4" t="s">
        <v>2699</v>
      </c>
      <c r="B480" s="4" t="s">
        <v>2688</v>
      </c>
      <c r="C480" s="4" t="s">
        <v>2732</v>
      </c>
      <c r="D480" s="4" t="s">
        <v>2741</v>
      </c>
      <c r="E480" s="4" t="s">
        <v>1195</v>
      </c>
      <c r="F480" s="4" t="s">
        <v>1196</v>
      </c>
      <c r="G480" s="41" t="s">
        <v>1197</v>
      </c>
      <c r="H480" s="59">
        <v>10208477</v>
      </c>
      <c r="I480" s="59">
        <v>500000000131</v>
      </c>
      <c r="J480" s="5">
        <v>2013</v>
      </c>
      <c r="K480" s="5">
        <v>10</v>
      </c>
      <c r="L480" s="9">
        <f t="shared" si="9"/>
        <v>-3</v>
      </c>
      <c r="M480" s="6" t="s">
        <v>90</v>
      </c>
      <c r="N480" s="9" t="s">
        <v>94</v>
      </c>
      <c r="O480" s="6" t="s">
        <v>37</v>
      </c>
      <c r="P480" s="9" t="s">
        <v>42</v>
      </c>
      <c r="Q480" s="5" t="s">
        <v>37</v>
      </c>
      <c r="R480" s="9" t="s">
        <v>41</v>
      </c>
      <c r="S480" s="11">
        <v>2023</v>
      </c>
      <c r="T480" s="6" t="s">
        <v>126</v>
      </c>
      <c r="U480" s="4" t="s">
        <v>3851</v>
      </c>
      <c r="V480" s="4" t="s">
        <v>3685</v>
      </c>
      <c r="W480" s="75">
        <v>2228206</v>
      </c>
      <c r="X480" s="9">
        <v>4</v>
      </c>
      <c r="Y480" s="11"/>
      <c r="Z480" s="11" t="s">
        <v>33</v>
      </c>
      <c r="AA480" s="11"/>
      <c r="AB480" s="11"/>
      <c r="AC480" s="11" t="s">
        <v>33</v>
      </c>
      <c r="AD480" s="11"/>
      <c r="AE480" s="11"/>
      <c r="AF480" s="11" t="s">
        <v>33</v>
      </c>
      <c r="AG480" s="11"/>
      <c r="AH480" s="11"/>
      <c r="AI480" s="11" t="s">
        <v>33</v>
      </c>
      <c r="AJ480" s="11"/>
      <c r="AK480" s="143"/>
      <c r="AL480" s="143" t="s">
        <v>165</v>
      </c>
      <c r="AM480" s="143"/>
      <c r="AN480" s="143"/>
      <c r="AO480" s="143" t="s">
        <v>165</v>
      </c>
      <c r="AP480" s="143"/>
      <c r="AQ480" s="143"/>
      <c r="AR480" s="143" t="s">
        <v>165</v>
      </c>
      <c r="AS480" s="143"/>
      <c r="AT480" s="143"/>
      <c r="AU480" s="143" t="s">
        <v>165</v>
      </c>
      <c r="AV480" s="143"/>
      <c r="BC480" s="2"/>
    </row>
    <row r="481" spans="1:57" x14ac:dyDescent="0.2">
      <c r="A481" s="4" t="s">
        <v>2699</v>
      </c>
      <c r="B481" s="4" t="s">
        <v>2688</v>
      </c>
      <c r="C481" s="4" t="s">
        <v>2732</v>
      </c>
      <c r="D481" s="4" t="s">
        <v>2741</v>
      </c>
      <c r="E481" s="4" t="s">
        <v>1195</v>
      </c>
      <c r="F481" s="4" t="s">
        <v>1196</v>
      </c>
      <c r="G481" s="41" t="s">
        <v>1197</v>
      </c>
      <c r="H481" s="59">
        <v>10208474</v>
      </c>
      <c r="I481" s="59">
        <v>500000000294</v>
      </c>
      <c r="J481" s="5">
        <v>2013</v>
      </c>
      <c r="K481" s="5">
        <v>10</v>
      </c>
      <c r="L481" s="9">
        <f t="shared" si="9"/>
        <v>-3</v>
      </c>
      <c r="M481" s="6" t="s">
        <v>90</v>
      </c>
      <c r="N481" s="9" t="s">
        <v>94</v>
      </c>
      <c r="O481" s="6" t="s">
        <v>37</v>
      </c>
      <c r="P481" s="9" t="s">
        <v>42</v>
      </c>
      <c r="Q481" s="5" t="s">
        <v>37</v>
      </c>
      <c r="R481" s="9" t="s">
        <v>41</v>
      </c>
      <c r="S481" s="11">
        <v>2023</v>
      </c>
      <c r="T481" s="6" t="s">
        <v>126</v>
      </c>
      <c r="U481" s="4" t="s">
        <v>3851</v>
      </c>
      <c r="V481" s="4" t="s">
        <v>3685</v>
      </c>
      <c r="W481" s="75">
        <v>2228206</v>
      </c>
      <c r="X481" s="9">
        <v>4</v>
      </c>
      <c r="Y481" s="11"/>
      <c r="Z481" s="11" t="s">
        <v>33</v>
      </c>
      <c r="AA481" s="11"/>
      <c r="AB481" s="11"/>
      <c r="AC481" s="11" t="s">
        <v>33</v>
      </c>
      <c r="AD481" s="11"/>
      <c r="AE481" s="11"/>
      <c r="AF481" s="11" t="s">
        <v>33</v>
      </c>
      <c r="AG481" s="11"/>
      <c r="AH481" s="11"/>
      <c r="AI481" s="11" t="s">
        <v>33</v>
      </c>
      <c r="AJ481" s="11"/>
      <c r="AK481" s="143"/>
      <c r="AL481" s="143" t="s">
        <v>165</v>
      </c>
      <c r="AM481" s="143"/>
      <c r="AN481" s="143"/>
      <c r="AO481" s="143" t="s">
        <v>165</v>
      </c>
      <c r="AP481" s="143"/>
      <c r="AQ481" s="143"/>
      <c r="AR481" s="143" t="s">
        <v>165</v>
      </c>
      <c r="AS481" s="143"/>
      <c r="AT481" s="143"/>
      <c r="AU481" s="143" t="s">
        <v>165</v>
      </c>
      <c r="AV481" s="143"/>
      <c r="BC481" s="2"/>
    </row>
    <row r="482" spans="1:57" x14ac:dyDescent="0.2">
      <c r="A482" s="4" t="s">
        <v>2726</v>
      </c>
      <c r="B482" s="4" t="s">
        <v>2690</v>
      </c>
      <c r="C482" s="4" t="s">
        <v>2732</v>
      </c>
      <c r="D482" s="4" t="s">
        <v>2741</v>
      </c>
      <c r="E482" s="4" t="s">
        <v>1195</v>
      </c>
      <c r="F482" s="4" t="s">
        <v>1196</v>
      </c>
      <c r="G482" s="41" t="s">
        <v>1197</v>
      </c>
      <c r="H482" s="59">
        <v>10209347</v>
      </c>
      <c r="I482" s="59">
        <v>500000006034</v>
      </c>
      <c r="J482" s="5">
        <v>2013</v>
      </c>
      <c r="K482" s="5">
        <v>10</v>
      </c>
      <c r="L482" s="9">
        <f t="shared" si="9"/>
        <v>-3</v>
      </c>
      <c r="M482" s="6" t="s">
        <v>90</v>
      </c>
      <c r="N482" s="9" t="s">
        <v>94</v>
      </c>
      <c r="O482" s="6" t="s">
        <v>37</v>
      </c>
      <c r="P482" s="9" t="s">
        <v>42</v>
      </c>
      <c r="Q482" s="5" t="s">
        <v>37</v>
      </c>
      <c r="R482" s="9" t="s">
        <v>41</v>
      </c>
      <c r="S482" s="11">
        <v>2023</v>
      </c>
      <c r="T482" s="6" t="s">
        <v>126</v>
      </c>
      <c r="U482" s="4" t="s">
        <v>3851</v>
      </c>
      <c r="V482" s="4" t="s">
        <v>3685</v>
      </c>
      <c r="W482" s="75">
        <v>2228206</v>
      </c>
      <c r="X482" s="9">
        <v>4</v>
      </c>
      <c r="Y482" s="11"/>
      <c r="Z482" s="11" t="s">
        <v>33</v>
      </c>
      <c r="AA482" s="11"/>
      <c r="AB482" s="11"/>
      <c r="AC482" s="11" t="s">
        <v>33</v>
      </c>
      <c r="AD482" s="11"/>
      <c r="AE482" s="11"/>
      <c r="AF482" s="11" t="s">
        <v>33</v>
      </c>
      <c r="AG482" s="11"/>
      <c r="AH482" s="11"/>
      <c r="AI482" s="11" t="s">
        <v>33</v>
      </c>
      <c r="AJ482" s="11"/>
      <c r="AK482" s="143"/>
      <c r="AL482" s="143" t="s">
        <v>165</v>
      </c>
      <c r="AM482" s="143"/>
      <c r="AN482" s="143"/>
      <c r="AO482" s="143" t="s">
        <v>165</v>
      </c>
      <c r="AP482" s="143"/>
      <c r="AQ482" s="143"/>
      <c r="AR482" s="143" t="s">
        <v>165</v>
      </c>
      <c r="AS482" s="143"/>
      <c r="AT482" s="143"/>
      <c r="AU482" s="143" t="s">
        <v>165</v>
      </c>
      <c r="AV482" s="143"/>
      <c r="BC482" s="2"/>
    </row>
    <row r="483" spans="1:57" x14ac:dyDescent="0.2">
      <c r="A483" s="4" t="s">
        <v>2705</v>
      </c>
      <c r="B483" s="4" t="s">
        <v>2688</v>
      </c>
      <c r="C483" s="4" t="s">
        <v>2732</v>
      </c>
      <c r="D483" s="4" t="s">
        <v>2741</v>
      </c>
      <c r="E483" s="4" t="s">
        <v>1195</v>
      </c>
      <c r="F483" s="4" t="s">
        <v>1196</v>
      </c>
      <c r="G483" s="41" t="s">
        <v>1197</v>
      </c>
      <c r="H483" s="59">
        <v>10209344</v>
      </c>
      <c r="I483" s="59">
        <v>500000001217</v>
      </c>
      <c r="J483" s="5">
        <v>2013</v>
      </c>
      <c r="K483" s="5">
        <v>10</v>
      </c>
      <c r="L483" s="9">
        <f t="shared" si="9"/>
        <v>-3</v>
      </c>
      <c r="M483" s="6" t="s">
        <v>90</v>
      </c>
      <c r="N483" s="9" t="s">
        <v>94</v>
      </c>
      <c r="O483" s="6" t="s">
        <v>37</v>
      </c>
      <c r="P483" s="9" t="s">
        <v>42</v>
      </c>
      <c r="Q483" s="5" t="s">
        <v>37</v>
      </c>
      <c r="R483" s="9" t="s">
        <v>41</v>
      </c>
      <c r="S483" s="11">
        <v>2023</v>
      </c>
      <c r="T483" s="6" t="s">
        <v>126</v>
      </c>
      <c r="U483" s="4" t="s">
        <v>3851</v>
      </c>
      <c r="V483" s="4" t="s">
        <v>3685</v>
      </c>
      <c r="W483" s="75">
        <v>2228206</v>
      </c>
      <c r="X483" s="9">
        <v>4</v>
      </c>
      <c r="Y483" s="11"/>
      <c r="Z483" s="11" t="s">
        <v>33</v>
      </c>
      <c r="AA483" s="11"/>
      <c r="AB483" s="11"/>
      <c r="AC483" s="11" t="s">
        <v>33</v>
      </c>
      <c r="AD483" s="11"/>
      <c r="AE483" s="11"/>
      <c r="AF483" s="11" t="s">
        <v>33</v>
      </c>
      <c r="AG483" s="11"/>
      <c r="AH483" s="11"/>
      <c r="AI483" s="11" t="s">
        <v>33</v>
      </c>
      <c r="AJ483" s="11"/>
      <c r="AK483" s="143"/>
      <c r="AL483" s="143" t="s">
        <v>165</v>
      </c>
      <c r="AM483" s="143"/>
      <c r="AN483" s="143"/>
      <c r="AO483" s="143" t="s">
        <v>165</v>
      </c>
      <c r="AP483" s="143"/>
      <c r="AQ483" s="143"/>
      <c r="AR483" s="143" t="s">
        <v>165</v>
      </c>
      <c r="AS483" s="143"/>
      <c r="AT483" s="143"/>
      <c r="AU483" s="143" t="s">
        <v>165</v>
      </c>
      <c r="AV483" s="143"/>
      <c r="BC483" s="2"/>
    </row>
    <row r="484" spans="1:57" x14ac:dyDescent="0.2">
      <c r="A484" s="4" t="s">
        <v>2720</v>
      </c>
      <c r="B484" s="4" t="s">
        <v>2690</v>
      </c>
      <c r="C484" s="4" t="s">
        <v>2732</v>
      </c>
      <c r="D484" s="4" t="s">
        <v>2741</v>
      </c>
      <c r="E484" s="4" t="s">
        <v>1195</v>
      </c>
      <c r="F484" s="4" t="s">
        <v>1196</v>
      </c>
      <c r="G484" s="41" t="s">
        <v>1197</v>
      </c>
      <c r="H484" s="59">
        <v>10208480</v>
      </c>
      <c r="I484" s="59">
        <v>500000006035</v>
      </c>
      <c r="J484" s="5">
        <v>2013</v>
      </c>
      <c r="K484" s="5">
        <v>10</v>
      </c>
      <c r="L484" s="9">
        <f t="shared" si="9"/>
        <v>-3</v>
      </c>
      <c r="M484" s="6" t="s">
        <v>90</v>
      </c>
      <c r="N484" s="9" t="s">
        <v>94</v>
      </c>
      <c r="O484" s="6" t="s">
        <v>37</v>
      </c>
      <c r="P484" s="9" t="s">
        <v>42</v>
      </c>
      <c r="Q484" s="5" t="s">
        <v>37</v>
      </c>
      <c r="R484" s="9" t="s">
        <v>41</v>
      </c>
      <c r="S484" s="11">
        <v>2023</v>
      </c>
      <c r="T484" s="6" t="s">
        <v>126</v>
      </c>
      <c r="U484" s="4" t="s">
        <v>3851</v>
      </c>
      <c r="V484" s="4" t="s">
        <v>3685</v>
      </c>
      <c r="W484" s="75">
        <v>2228206</v>
      </c>
      <c r="X484" s="9">
        <v>4</v>
      </c>
      <c r="Y484" s="11"/>
      <c r="Z484" s="11" t="s">
        <v>33</v>
      </c>
      <c r="AA484" s="11"/>
      <c r="AB484" s="11"/>
      <c r="AC484" s="11" t="s">
        <v>33</v>
      </c>
      <c r="AD484" s="11"/>
      <c r="AE484" s="11"/>
      <c r="AF484" s="11" t="s">
        <v>33</v>
      </c>
      <c r="AG484" s="11"/>
      <c r="AH484" s="11"/>
      <c r="AI484" s="11" t="s">
        <v>33</v>
      </c>
      <c r="AJ484" s="11"/>
      <c r="AK484" s="143"/>
      <c r="AL484" s="143" t="s">
        <v>165</v>
      </c>
      <c r="AM484" s="143"/>
      <c r="AN484" s="143"/>
      <c r="AO484" s="143" t="s">
        <v>165</v>
      </c>
      <c r="AP484" s="143"/>
      <c r="AQ484" s="143"/>
      <c r="AR484" s="143" t="s">
        <v>165</v>
      </c>
      <c r="AS484" s="143"/>
      <c r="AT484" s="143"/>
      <c r="AU484" s="143" t="s">
        <v>165</v>
      </c>
      <c r="AV484" s="143"/>
      <c r="BC484" s="2"/>
    </row>
    <row r="485" spans="1:57" x14ac:dyDescent="0.2">
      <c r="A485" s="4" t="s">
        <v>2686</v>
      </c>
      <c r="B485" s="4" t="s">
        <v>2687</v>
      </c>
      <c r="C485" s="4" t="s">
        <v>2732</v>
      </c>
      <c r="D485" s="4" t="s">
        <v>2741</v>
      </c>
      <c r="E485" s="4" t="s">
        <v>1195</v>
      </c>
      <c r="F485" s="4" t="s">
        <v>1196</v>
      </c>
      <c r="G485" s="41" t="s">
        <v>1197</v>
      </c>
      <c r="H485" s="59">
        <v>10209346</v>
      </c>
      <c r="I485" s="59">
        <v>500000001331</v>
      </c>
      <c r="J485" s="5">
        <v>2013</v>
      </c>
      <c r="K485" s="5">
        <v>10</v>
      </c>
      <c r="L485" s="9">
        <f t="shared" si="9"/>
        <v>-3</v>
      </c>
      <c r="M485" s="6" t="s">
        <v>90</v>
      </c>
      <c r="N485" s="9" t="s">
        <v>94</v>
      </c>
      <c r="O485" s="6" t="s">
        <v>37</v>
      </c>
      <c r="P485" s="9" t="s">
        <v>42</v>
      </c>
      <c r="Q485" s="5" t="s">
        <v>37</v>
      </c>
      <c r="R485" s="9" t="s">
        <v>41</v>
      </c>
      <c r="S485" s="11">
        <v>2023</v>
      </c>
      <c r="T485" s="6" t="s">
        <v>126</v>
      </c>
      <c r="U485" s="4" t="s">
        <v>3851</v>
      </c>
      <c r="V485" s="4" t="s">
        <v>3685</v>
      </c>
      <c r="W485" s="75">
        <v>2228206</v>
      </c>
      <c r="X485" s="9">
        <v>4</v>
      </c>
      <c r="Y485" s="11"/>
      <c r="Z485" s="11" t="s">
        <v>33</v>
      </c>
      <c r="AA485" s="11"/>
      <c r="AB485" s="11"/>
      <c r="AC485" s="11" t="s">
        <v>33</v>
      </c>
      <c r="AD485" s="11"/>
      <c r="AE485" s="11"/>
      <c r="AF485" s="11" t="s">
        <v>33</v>
      </c>
      <c r="AG485" s="11"/>
      <c r="AH485" s="11"/>
      <c r="AI485" s="11" t="s">
        <v>33</v>
      </c>
      <c r="AJ485" s="11"/>
      <c r="AK485" s="143"/>
      <c r="AL485" s="143" t="s">
        <v>165</v>
      </c>
      <c r="AM485" s="143"/>
      <c r="AN485" s="143"/>
      <c r="AO485" s="143" t="s">
        <v>165</v>
      </c>
      <c r="AP485" s="143"/>
      <c r="AQ485" s="143"/>
      <c r="AR485" s="143" t="s">
        <v>165</v>
      </c>
      <c r="AS485" s="143"/>
      <c r="AT485" s="143"/>
      <c r="AU485" s="143" t="s">
        <v>165</v>
      </c>
      <c r="AV485" s="143"/>
      <c r="BC485" s="2"/>
    </row>
    <row r="486" spans="1:57" s="58" customFormat="1" x14ac:dyDescent="0.2">
      <c r="A486" s="4" t="s">
        <v>2721</v>
      </c>
      <c r="B486" s="4" t="s">
        <v>2687</v>
      </c>
      <c r="C486" s="4" t="s">
        <v>2732</v>
      </c>
      <c r="D486" s="4" t="s">
        <v>2741</v>
      </c>
      <c r="E486" s="4" t="s">
        <v>1195</v>
      </c>
      <c r="F486" s="4" t="s">
        <v>1196</v>
      </c>
      <c r="G486" s="41" t="s">
        <v>1197</v>
      </c>
      <c r="H486" s="59">
        <v>10209343</v>
      </c>
      <c r="I486" s="59">
        <v>500000001516</v>
      </c>
      <c r="J486" s="5">
        <v>2013</v>
      </c>
      <c r="K486" s="5">
        <v>10</v>
      </c>
      <c r="L486" s="9">
        <f t="shared" si="9"/>
        <v>-3</v>
      </c>
      <c r="M486" s="6" t="s">
        <v>90</v>
      </c>
      <c r="N486" s="9" t="s">
        <v>94</v>
      </c>
      <c r="O486" s="6" t="s">
        <v>37</v>
      </c>
      <c r="P486" s="9" t="s">
        <v>42</v>
      </c>
      <c r="Q486" s="5" t="s">
        <v>37</v>
      </c>
      <c r="R486" s="9" t="s">
        <v>41</v>
      </c>
      <c r="S486" s="11">
        <v>2023</v>
      </c>
      <c r="T486" s="6" t="s">
        <v>126</v>
      </c>
      <c r="U486" s="4" t="s">
        <v>3851</v>
      </c>
      <c r="V486" s="4" t="s">
        <v>3685</v>
      </c>
      <c r="W486" s="75">
        <v>2228206</v>
      </c>
      <c r="X486" s="9">
        <v>4</v>
      </c>
      <c r="Y486" s="11"/>
      <c r="Z486" s="11" t="s">
        <v>33</v>
      </c>
      <c r="AA486" s="11"/>
      <c r="AB486" s="11"/>
      <c r="AC486" s="11" t="s">
        <v>33</v>
      </c>
      <c r="AD486" s="11"/>
      <c r="AE486" s="11"/>
      <c r="AF486" s="11" t="s">
        <v>33</v>
      </c>
      <c r="AG486" s="11"/>
      <c r="AH486" s="11"/>
      <c r="AI486" s="11" t="s">
        <v>33</v>
      </c>
      <c r="AJ486" s="11"/>
      <c r="AK486" s="143"/>
      <c r="AL486" s="143" t="s">
        <v>165</v>
      </c>
      <c r="AM486" s="143"/>
      <c r="AN486" s="143"/>
      <c r="AO486" s="143" t="s">
        <v>165</v>
      </c>
      <c r="AP486" s="143"/>
      <c r="AQ486" s="143"/>
      <c r="AR486" s="143" t="s">
        <v>165</v>
      </c>
      <c r="AS486" s="143"/>
      <c r="AT486" s="143"/>
      <c r="AU486" s="143" t="s">
        <v>165</v>
      </c>
      <c r="AV486" s="143"/>
      <c r="AW486" s="10"/>
      <c r="AX486" s="10"/>
      <c r="AY486" s="10"/>
      <c r="AZ486" s="10"/>
      <c r="BA486" s="10"/>
      <c r="BB486" s="10"/>
      <c r="BC486" s="2"/>
      <c r="BD486" s="2"/>
      <c r="BE486" s="2"/>
    </row>
    <row r="487" spans="1:57" x14ac:dyDescent="0.2">
      <c r="A487" s="4" t="s">
        <v>2726</v>
      </c>
      <c r="B487" s="4" t="s">
        <v>2690</v>
      </c>
      <c r="C487" s="4" t="s">
        <v>2734</v>
      </c>
      <c r="D487" s="4" t="s">
        <v>2742</v>
      </c>
      <c r="E487" s="4" t="s">
        <v>1628</v>
      </c>
      <c r="F487" s="4" t="s">
        <v>1629</v>
      </c>
      <c r="G487" s="41" t="s">
        <v>1630</v>
      </c>
      <c r="H487" s="59">
        <v>42764</v>
      </c>
      <c r="I487" s="59">
        <v>500000002305</v>
      </c>
      <c r="J487" s="5">
        <v>2013</v>
      </c>
      <c r="K487" s="5">
        <v>8</v>
      </c>
      <c r="L487" s="9">
        <f t="shared" si="9"/>
        <v>-5</v>
      </c>
      <c r="M487" s="6" t="s">
        <v>90</v>
      </c>
      <c r="N487" s="9" t="s">
        <v>94</v>
      </c>
      <c r="O487" s="6" t="s">
        <v>2743</v>
      </c>
      <c r="P487" s="9" t="s">
        <v>42</v>
      </c>
      <c r="Q487" s="5" t="s">
        <v>37</v>
      </c>
      <c r="R487" s="9" t="s">
        <v>42</v>
      </c>
      <c r="S487" s="11" t="s">
        <v>136</v>
      </c>
      <c r="T487" s="6" t="s">
        <v>44</v>
      </c>
      <c r="U487" s="66" t="s">
        <v>3154</v>
      </c>
      <c r="V487" s="66" t="s">
        <v>3239</v>
      </c>
      <c r="W487" s="76">
        <v>0</v>
      </c>
      <c r="X487" s="9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43"/>
      <c r="AL487" s="143"/>
      <c r="AM487" s="143"/>
      <c r="AN487" s="143"/>
      <c r="AO487" s="143"/>
      <c r="AP487" s="143"/>
      <c r="AQ487" s="143"/>
      <c r="AR487" s="143"/>
      <c r="AS487" s="143"/>
      <c r="AT487" s="143"/>
      <c r="AU487" s="143"/>
      <c r="AV487" s="143"/>
      <c r="BC487" s="2"/>
    </row>
    <row r="488" spans="1:57" ht="12.75" customHeight="1" x14ac:dyDescent="0.2">
      <c r="A488" s="4" t="s">
        <v>2712</v>
      </c>
      <c r="B488" s="4" t="s">
        <v>2691</v>
      </c>
      <c r="C488" s="4" t="s">
        <v>2735</v>
      </c>
      <c r="D488" s="4" t="s">
        <v>2741</v>
      </c>
      <c r="E488" s="4" t="s">
        <v>1957</v>
      </c>
      <c r="F488" s="4" t="s">
        <v>3076</v>
      </c>
      <c r="G488" s="41" t="s">
        <v>3077</v>
      </c>
      <c r="H488" s="59" t="s">
        <v>3078</v>
      </c>
      <c r="I488" s="59" t="s">
        <v>4557</v>
      </c>
      <c r="J488" s="5">
        <v>2023</v>
      </c>
      <c r="K488" s="5">
        <v>5</v>
      </c>
      <c r="L488" s="9">
        <f t="shared" si="9"/>
        <v>2</v>
      </c>
      <c r="M488" s="6" t="s">
        <v>92</v>
      </c>
      <c r="N488" s="9" t="s">
        <v>94</v>
      </c>
      <c r="O488" s="6" t="s">
        <v>37</v>
      </c>
      <c r="P488" s="9" t="s">
        <v>41</v>
      </c>
      <c r="Q488" s="5" t="s">
        <v>37</v>
      </c>
      <c r="R488" s="9" t="s">
        <v>41</v>
      </c>
      <c r="S488" s="11">
        <v>2023</v>
      </c>
      <c r="T488" s="6" t="s">
        <v>136</v>
      </c>
      <c r="U488" s="4" t="s">
        <v>3081</v>
      </c>
      <c r="V488" s="4" t="s">
        <v>3080</v>
      </c>
      <c r="W488" s="75">
        <v>0</v>
      </c>
      <c r="X488" s="9">
        <v>1</v>
      </c>
      <c r="Y488" s="11"/>
      <c r="Z488" s="11"/>
      <c r="AA488" s="11"/>
      <c r="AB488" s="11"/>
      <c r="AC488" s="11"/>
      <c r="AD488" s="11"/>
      <c r="AE488" s="11" t="s">
        <v>33</v>
      </c>
      <c r="AF488" s="11"/>
      <c r="AG488" s="11"/>
      <c r="AH488" s="11"/>
      <c r="AI488" s="11"/>
      <c r="AJ488" s="11"/>
      <c r="AK488" s="143"/>
      <c r="AL488" s="143"/>
      <c r="AM488" s="143"/>
      <c r="AN488" s="143"/>
      <c r="AO488" s="143"/>
      <c r="AP488" s="143"/>
      <c r="AQ488" s="143" t="s">
        <v>165</v>
      </c>
      <c r="AR488" s="143"/>
      <c r="AS488" s="143"/>
      <c r="AT488" s="143"/>
      <c r="AU488" s="143"/>
      <c r="AV488" s="143"/>
    </row>
    <row r="489" spans="1:57" ht="12.75" customHeight="1" x14ac:dyDescent="0.2">
      <c r="A489" s="4" t="s">
        <v>2712</v>
      </c>
      <c r="B489" s="4" t="s">
        <v>2691</v>
      </c>
      <c r="C489" s="4" t="s">
        <v>2735</v>
      </c>
      <c r="D489" s="4" t="s">
        <v>2741</v>
      </c>
      <c r="E489" s="4" t="s">
        <v>1957</v>
      </c>
      <c r="F489" s="4" t="s">
        <v>3076</v>
      </c>
      <c r="G489" s="41" t="s">
        <v>3077</v>
      </c>
      <c r="H489" s="59" t="s">
        <v>3079</v>
      </c>
      <c r="I489" s="59" t="s">
        <v>4558</v>
      </c>
      <c r="J489" s="5">
        <v>2023</v>
      </c>
      <c r="K489" s="5">
        <v>5</v>
      </c>
      <c r="L489" s="9">
        <f t="shared" si="9"/>
        <v>2</v>
      </c>
      <c r="M489" s="6" t="s">
        <v>92</v>
      </c>
      <c r="N489" s="9" t="s">
        <v>94</v>
      </c>
      <c r="O489" s="6" t="s">
        <v>37</v>
      </c>
      <c r="P489" s="9" t="s">
        <v>41</v>
      </c>
      <c r="Q489" s="5" t="s">
        <v>37</v>
      </c>
      <c r="R489" s="9" t="s">
        <v>41</v>
      </c>
      <c r="S489" s="11">
        <v>2023</v>
      </c>
      <c r="T489" s="6" t="s">
        <v>136</v>
      </c>
      <c r="U489" s="4" t="s">
        <v>3081</v>
      </c>
      <c r="V489" s="4" t="s">
        <v>3080</v>
      </c>
      <c r="W489" s="75">
        <v>0</v>
      </c>
      <c r="X489" s="9">
        <v>1</v>
      </c>
      <c r="Y489" s="11"/>
      <c r="Z489" s="11"/>
      <c r="AA489" s="11"/>
      <c r="AB489" s="11"/>
      <c r="AC489" s="11"/>
      <c r="AD489" s="11"/>
      <c r="AE489" s="11" t="s">
        <v>33</v>
      </c>
      <c r="AF489" s="11"/>
      <c r="AG489" s="11"/>
      <c r="AH489" s="11"/>
      <c r="AI489" s="11"/>
      <c r="AJ489" s="11"/>
      <c r="AK489" s="143"/>
      <c r="AL489" s="143"/>
      <c r="AM489" s="143"/>
      <c r="AN489" s="143"/>
      <c r="AO489" s="143"/>
      <c r="AP489" s="143"/>
      <c r="AQ489" s="143" t="s">
        <v>165</v>
      </c>
      <c r="AR489" s="143"/>
      <c r="AS489" s="143"/>
      <c r="AT489" s="143"/>
      <c r="AU489" s="143"/>
      <c r="AV489" s="143"/>
    </row>
    <row r="490" spans="1:57" x14ac:dyDescent="0.2">
      <c r="A490" s="4" t="s">
        <v>2705</v>
      </c>
      <c r="B490" s="4" t="s">
        <v>2688</v>
      </c>
      <c r="C490" s="4" t="s">
        <v>2730</v>
      </c>
      <c r="D490" s="4" t="s">
        <v>2740</v>
      </c>
      <c r="E490" s="4" t="s">
        <v>2159</v>
      </c>
      <c r="F490" s="4" t="s">
        <v>2160</v>
      </c>
      <c r="G490" s="41" t="s">
        <v>2161</v>
      </c>
      <c r="H490" s="59" t="s">
        <v>2162</v>
      </c>
      <c r="I490" s="59" t="s">
        <v>2163</v>
      </c>
      <c r="J490" s="5">
        <v>2021</v>
      </c>
      <c r="K490" s="5">
        <v>5</v>
      </c>
      <c r="L490" s="9">
        <f t="shared" si="9"/>
        <v>0</v>
      </c>
      <c r="M490" s="6" t="s">
        <v>90</v>
      </c>
      <c r="N490" s="9" t="s">
        <v>94</v>
      </c>
      <c r="O490" s="6" t="s">
        <v>37</v>
      </c>
      <c r="P490" s="9" t="s">
        <v>42</v>
      </c>
      <c r="Q490" s="5" t="s">
        <v>37</v>
      </c>
      <c r="R490" s="9" t="s">
        <v>42</v>
      </c>
      <c r="S490" s="11" t="s">
        <v>136</v>
      </c>
      <c r="T490" s="6" t="s">
        <v>43</v>
      </c>
      <c r="U490" s="4" t="s">
        <v>184</v>
      </c>
      <c r="V490" s="4" t="s">
        <v>136</v>
      </c>
      <c r="W490" s="75">
        <v>0</v>
      </c>
      <c r="X490" s="9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43"/>
      <c r="AL490" s="143"/>
      <c r="AM490" s="143"/>
      <c r="AN490" s="143"/>
      <c r="AO490" s="143"/>
      <c r="AP490" s="143"/>
      <c r="AQ490" s="143"/>
      <c r="AR490" s="143"/>
      <c r="AS490" s="143"/>
      <c r="AT490" s="143"/>
      <c r="AU490" s="143"/>
      <c r="AV490" s="143"/>
      <c r="BC490" s="2"/>
    </row>
    <row r="491" spans="1:57" x14ac:dyDescent="0.2">
      <c r="A491" s="4" t="s">
        <v>3921</v>
      </c>
      <c r="B491" s="4" t="s">
        <v>2694</v>
      </c>
      <c r="C491" s="4" t="s">
        <v>2738</v>
      </c>
      <c r="D491" s="4" t="s">
        <v>2741</v>
      </c>
      <c r="E491" s="4" t="s">
        <v>1344</v>
      </c>
      <c r="F491" s="4" t="s">
        <v>1398</v>
      </c>
      <c r="G491" s="41" t="s">
        <v>1415</v>
      </c>
      <c r="H491" s="59" t="s">
        <v>1416</v>
      </c>
      <c r="I491" s="59" t="s">
        <v>1417</v>
      </c>
      <c r="J491" s="5">
        <v>2015</v>
      </c>
      <c r="K491" s="5">
        <v>8</v>
      </c>
      <c r="L491" s="9">
        <f t="shared" si="9"/>
        <v>-3</v>
      </c>
      <c r="M491" s="6" t="s">
        <v>90</v>
      </c>
      <c r="N491" s="9" t="s">
        <v>94</v>
      </c>
      <c r="O491" s="6" t="s">
        <v>380</v>
      </c>
      <c r="P491" s="9" t="s">
        <v>42</v>
      </c>
      <c r="Q491" s="5" t="s">
        <v>37</v>
      </c>
      <c r="R491" s="9" t="s">
        <v>42</v>
      </c>
      <c r="S491" s="11">
        <v>2023</v>
      </c>
      <c r="T491" s="6" t="s">
        <v>126</v>
      </c>
      <c r="U491" s="4" t="s">
        <v>1401</v>
      </c>
      <c r="V491" s="4" t="s">
        <v>4548</v>
      </c>
      <c r="W491" s="75">
        <v>496825</v>
      </c>
      <c r="X491" s="9">
        <v>2</v>
      </c>
      <c r="Y491" s="11"/>
      <c r="Z491" s="11"/>
      <c r="AA491" s="11"/>
      <c r="AB491" s="11"/>
      <c r="AC491" s="11"/>
      <c r="AD491" s="11" t="s">
        <v>33</v>
      </c>
      <c r="AE491" s="11"/>
      <c r="AF491" s="11"/>
      <c r="AG491" s="11"/>
      <c r="AH491" s="11"/>
      <c r="AI491" s="11"/>
      <c r="AJ491" s="11" t="s">
        <v>33</v>
      </c>
      <c r="AK491" s="143"/>
      <c r="AL491" s="143"/>
      <c r="AM491" s="143"/>
      <c r="AN491" s="143"/>
      <c r="AO491" s="143"/>
      <c r="AP491" s="153" t="s">
        <v>165</v>
      </c>
      <c r="AQ491" s="143"/>
      <c r="AR491" s="143"/>
      <c r="AS491" s="143"/>
      <c r="AT491" s="143"/>
      <c r="AU491" s="143"/>
      <c r="AV491" s="153" t="s">
        <v>165</v>
      </c>
      <c r="BC491" s="2"/>
    </row>
    <row r="492" spans="1:57" x14ac:dyDescent="0.2">
      <c r="A492" s="4" t="s">
        <v>2723</v>
      </c>
      <c r="B492" s="4" t="s">
        <v>2690</v>
      </c>
      <c r="C492" s="4" t="s">
        <v>2730</v>
      </c>
      <c r="D492" s="4" t="s">
        <v>2741</v>
      </c>
      <c r="E492" s="4" t="s">
        <v>1516</v>
      </c>
      <c r="F492" s="4" t="s">
        <v>1517</v>
      </c>
      <c r="G492" s="41" t="s">
        <v>1518</v>
      </c>
      <c r="H492" s="59" t="s">
        <v>1519</v>
      </c>
      <c r="I492" s="59" t="s">
        <v>136</v>
      </c>
      <c r="J492" s="5">
        <v>2013</v>
      </c>
      <c r="K492" s="5">
        <v>5</v>
      </c>
      <c r="L492" s="9">
        <f t="shared" si="9"/>
        <v>-8</v>
      </c>
      <c r="M492" s="6" t="s">
        <v>90</v>
      </c>
      <c r="N492" s="9" t="s">
        <v>94</v>
      </c>
      <c r="O492" s="6" t="s">
        <v>2743</v>
      </c>
      <c r="P492" s="9" t="s">
        <v>42</v>
      </c>
      <c r="Q492" s="5" t="s">
        <v>37</v>
      </c>
      <c r="R492" s="9" t="s">
        <v>41</v>
      </c>
      <c r="S492" s="11">
        <v>2023</v>
      </c>
      <c r="T492" s="6" t="s">
        <v>126</v>
      </c>
      <c r="U492" s="83" t="s">
        <v>3805</v>
      </c>
      <c r="V492" s="4" t="s">
        <v>4413</v>
      </c>
      <c r="W492" s="90">
        <v>359303</v>
      </c>
      <c r="X492" s="9">
        <v>1</v>
      </c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 t="s">
        <v>33</v>
      </c>
      <c r="AK492" s="143"/>
      <c r="AL492" s="143"/>
      <c r="AM492" s="143"/>
      <c r="AN492" s="143"/>
      <c r="AO492" s="143"/>
      <c r="AP492" s="143"/>
      <c r="AQ492" s="143"/>
      <c r="AR492" s="143"/>
      <c r="AS492" s="143"/>
      <c r="AT492" s="143"/>
      <c r="AU492" s="143"/>
      <c r="AV492" s="143" t="s">
        <v>2801</v>
      </c>
      <c r="BC492" s="2"/>
    </row>
    <row r="493" spans="1:57" x14ac:dyDescent="0.2">
      <c r="A493" s="4" t="s">
        <v>2711</v>
      </c>
      <c r="B493" s="4" t="s">
        <v>2691</v>
      </c>
      <c r="C493" s="4" t="s">
        <v>2730</v>
      </c>
      <c r="D493" s="4" t="s">
        <v>2741</v>
      </c>
      <c r="E493" s="4" t="s">
        <v>1516</v>
      </c>
      <c r="F493" s="4" t="s">
        <v>1517</v>
      </c>
      <c r="G493" s="41" t="s">
        <v>1518</v>
      </c>
      <c r="H493" s="59" t="s">
        <v>1520</v>
      </c>
      <c r="I493" s="59">
        <v>500000007090</v>
      </c>
      <c r="J493" s="5">
        <v>2013</v>
      </c>
      <c r="K493" s="5">
        <v>5</v>
      </c>
      <c r="L493" s="9">
        <f t="shared" ref="L493:L555" si="10">IF(AND(J493=0,K493=0),"",K493-($B$9-J493))</f>
        <v>-8</v>
      </c>
      <c r="M493" s="6" t="s">
        <v>90</v>
      </c>
      <c r="N493" s="9" t="s">
        <v>94</v>
      </c>
      <c r="O493" s="6" t="s">
        <v>2743</v>
      </c>
      <c r="P493" s="9" t="s">
        <v>42</v>
      </c>
      <c r="Q493" s="5" t="s">
        <v>37</v>
      </c>
      <c r="R493" s="9" t="s">
        <v>41</v>
      </c>
      <c r="S493" s="11">
        <v>2023</v>
      </c>
      <c r="T493" s="6" t="s">
        <v>126</v>
      </c>
      <c r="U493" s="83" t="s">
        <v>3805</v>
      </c>
      <c r="V493" s="4" t="s">
        <v>4413</v>
      </c>
      <c r="W493" s="90">
        <v>359303</v>
      </c>
      <c r="X493" s="9">
        <v>1</v>
      </c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 t="s">
        <v>33</v>
      </c>
      <c r="AK493" s="143"/>
      <c r="AL493" s="143"/>
      <c r="AM493" s="143"/>
      <c r="AN493" s="143"/>
      <c r="AO493" s="143"/>
      <c r="AP493" s="143"/>
      <c r="AQ493" s="143"/>
      <c r="AR493" s="143"/>
      <c r="AS493" s="143"/>
      <c r="AT493" s="143"/>
      <c r="AU493" s="143"/>
      <c r="AV493" s="143" t="s">
        <v>165</v>
      </c>
      <c r="BC493" s="2"/>
    </row>
    <row r="494" spans="1:57" x14ac:dyDescent="0.2">
      <c r="A494" s="4" t="s">
        <v>2717</v>
      </c>
      <c r="B494" s="4" t="s">
        <v>2690</v>
      </c>
      <c r="C494" s="4" t="s">
        <v>2730</v>
      </c>
      <c r="D494" s="4" t="s">
        <v>2741</v>
      </c>
      <c r="E494" s="4" t="s">
        <v>1516</v>
      </c>
      <c r="F494" s="4" t="s">
        <v>1517</v>
      </c>
      <c r="G494" s="41" t="s">
        <v>1518</v>
      </c>
      <c r="H494" s="59" t="s">
        <v>1521</v>
      </c>
      <c r="I494" s="59" t="s">
        <v>136</v>
      </c>
      <c r="J494" s="5">
        <v>2013</v>
      </c>
      <c r="K494" s="5">
        <v>5</v>
      </c>
      <c r="L494" s="9">
        <f t="shared" si="10"/>
        <v>-8</v>
      </c>
      <c r="M494" s="6" t="s">
        <v>90</v>
      </c>
      <c r="N494" s="9" t="s">
        <v>94</v>
      </c>
      <c r="O494" s="6" t="s">
        <v>2743</v>
      </c>
      <c r="P494" s="9" t="s">
        <v>42</v>
      </c>
      <c r="Q494" s="5" t="s">
        <v>37</v>
      </c>
      <c r="R494" s="9" t="s">
        <v>41</v>
      </c>
      <c r="S494" s="11">
        <v>2023</v>
      </c>
      <c r="T494" s="6" t="s">
        <v>126</v>
      </c>
      <c r="U494" s="83" t="s">
        <v>3805</v>
      </c>
      <c r="V494" s="4" t="s">
        <v>4413</v>
      </c>
      <c r="W494" s="90">
        <v>359303</v>
      </c>
      <c r="X494" s="9">
        <v>1</v>
      </c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 t="s">
        <v>33</v>
      </c>
      <c r="AK494" s="143"/>
      <c r="AL494" s="143"/>
      <c r="AM494" s="143"/>
      <c r="AN494" s="143"/>
      <c r="AO494" s="143"/>
      <c r="AP494" s="143"/>
      <c r="AQ494" s="143"/>
      <c r="AR494" s="143"/>
      <c r="AS494" s="143"/>
      <c r="AT494" s="143"/>
      <c r="AU494" s="143"/>
      <c r="AV494" s="143" t="s">
        <v>2801</v>
      </c>
      <c r="BC494" s="2"/>
    </row>
    <row r="495" spans="1:57" x14ac:dyDescent="0.2">
      <c r="A495" s="4" t="s">
        <v>4028</v>
      </c>
      <c r="B495" s="4" t="s">
        <v>2690</v>
      </c>
      <c r="C495" s="4" t="s">
        <v>2730</v>
      </c>
      <c r="D495" s="4" t="s">
        <v>2741</v>
      </c>
      <c r="E495" s="4" t="s">
        <v>1516</v>
      </c>
      <c r="F495" s="4" t="s">
        <v>1517</v>
      </c>
      <c r="G495" s="41" t="s">
        <v>1518</v>
      </c>
      <c r="H495" s="59" t="s">
        <v>1522</v>
      </c>
      <c r="I495" s="59" t="s">
        <v>136</v>
      </c>
      <c r="J495" s="5">
        <v>2013</v>
      </c>
      <c r="K495" s="5">
        <v>5</v>
      </c>
      <c r="L495" s="9">
        <f t="shared" si="10"/>
        <v>-8</v>
      </c>
      <c r="M495" s="6" t="s">
        <v>90</v>
      </c>
      <c r="N495" s="9" t="s">
        <v>94</v>
      </c>
      <c r="O495" s="6" t="s">
        <v>2743</v>
      </c>
      <c r="P495" s="9" t="s">
        <v>42</v>
      </c>
      <c r="Q495" s="5" t="s">
        <v>37</v>
      </c>
      <c r="R495" s="9" t="s">
        <v>41</v>
      </c>
      <c r="S495" s="11">
        <v>2023</v>
      </c>
      <c r="T495" s="6" t="s">
        <v>126</v>
      </c>
      <c r="U495" s="83" t="s">
        <v>3805</v>
      </c>
      <c r="V495" s="4" t="s">
        <v>4413</v>
      </c>
      <c r="W495" s="90">
        <v>359303</v>
      </c>
      <c r="X495" s="9">
        <v>1</v>
      </c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 t="s">
        <v>33</v>
      </c>
      <c r="AK495" s="143"/>
      <c r="AL495" s="143"/>
      <c r="AM495" s="143"/>
      <c r="AN495" s="143"/>
      <c r="AO495" s="143"/>
      <c r="AP495" s="143"/>
      <c r="AQ495" s="143"/>
      <c r="AR495" s="143"/>
      <c r="AS495" s="143"/>
      <c r="AT495" s="143"/>
      <c r="AU495" s="143"/>
      <c r="AV495" s="143" t="s">
        <v>2801</v>
      </c>
      <c r="BC495" s="2"/>
    </row>
    <row r="496" spans="1:57" x14ac:dyDescent="0.2">
      <c r="A496" s="4" t="s">
        <v>2709</v>
      </c>
      <c r="B496" s="4" t="s">
        <v>2688</v>
      </c>
      <c r="C496" s="4" t="s">
        <v>2730</v>
      </c>
      <c r="D496" s="4" t="s">
        <v>2741</v>
      </c>
      <c r="E496" s="4" t="s">
        <v>1516</v>
      </c>
      <c r="F496" s="4" t="s">
        <v>1517</v>
      </c>
      <c r="G496" s="41" t="s">
        <v>1518</v>
      </c>
      <c r="H496" s="59" t="s">
        <v>1523</v>
      </c>
      <c r="I496" s="59" t="s">
        <v>136</v>
      </c>
      <c r="J496" s="5">
        <v>2013</v>
      </c>
      <c r="K496" s="5">
        <v>5</v>
      </c>
      <c r="L496" s="9">
        <f t="shared" si="10"/>
        <v>-8</v>
      </c>
      <c r="M496" s="6" t="s">
        <v>90</v>
      </c>
      <c r="N496" s="9" t="s">
        <v>94</v>
      </c>
      <c r="O496" s="6" t="s">
        <v>2743</v>
      </c>
      <c r="P496" s="9" t="s">
        <v>42</v>
      </c>
      <c r="Q496" s="5" t="s">
        <v>37</v>
      </c>
      <c r="R496" s="9" t="s">
        <v>41</v>
      </c>
      <c r="S496" s="11">
        <v>2023</v>
      </c>
      <c r="T496" s="6" t="s">
        <v>126</v>
      </c>
      <c r="U496" s="83" t="s">
        <v>3805</v>
      </c>
      <c r="V496" s="4" t="s">
        <v>4413</v>
      </c>
      <c r="W496" s="90">
        <v>359303</v>
      </c>
      <c r="X496" s="9">
        <v>1</v>
      </c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 t="s">
        <v>33</v>
      </c>
      <c r="AK496" s="143"/>
      <c r="AL496" s="143"/>
      <c r="AM496" s="143"/>
      <c r="AN496" s="143"/>
      <c r="AO496" s="143"/>
      <c r="AP496" s="143"/>
      <c r="AQ496" s="143"/>
      <c r="AR496" s="143"/>
      <c r="AS496" s="143"/>
      <c r="AT496" s="143"/>
      <c r="AU496" s="143"/>
      <c r="AV496" s="143" t="s">
        <v>2801</v>
      </c>
      <c r="BC496" s="2"/>
    </row>
    <row r="497" spans="1:55" x14ac:dyDescent="0.2">
      <c r="A497" s="4" t="s">
        <v>2718</v>
      </c>
      <c r="B497" s="4" t="s">
        <v>2690</v>
      </c>
      <c r="C497" s="4" t="s">
        <v>2730</v>
      </c>
      <c r="D497" s="4" t="s">
        <v>2741</v>
      </c>
      <c r="E497" s="4" t="s">
        <v>1516</v>
      </c>
      <c r="F497" s="4" t="s">
        <v>1517</v>
      </c>
      <c r="G497" s="41" t="s">
        <v>1518</v>
      </c>
      <c r="H497" s="59" t="s">
        <v>1524</v>
      </c>
      <c r="I497" s="59" t="s">
        <v>136</v>
      </c>
      <c r="J497" s="5">
        <v>2013</v>
      </c>
      <c r="K497" s="5">
        <v>5</v>
      </c>
      <c r="L497" s="9">
        <f t="shared" si="10"/>
        <v>-8</v>
      </c>
      <c r="M497" s="6" t="s">
        <v>90</v>
      </c>
      <c r="N497" s="9" t="s">
        <v>94</v>
      </c>
      <c r="O497" s="6" t="s">
        <v>2743</v>
      </c>
      <c r="P497" s="9" t="s">
        <v>42</v>
      </c>
      <c r="Q497" s="5" t="s">
        <v>37</v>
      </c>
      <c r="R497" s="9" t="s">
        <v>41</v>
      </c>
      <c r="S497" s="11">
        <v>2023</v>
      </c>
      <c r="T497" s="6" t="s">
        <v>126</v>
      </c>
      <c r="U497" s="83" t="s">
        <v>3805</v>
      </c>
      <c r="V497" s="4" t="s">
        <v>4413</v>
      </c>
      <c r="W497" s="90">
        <v>359303</v>
      </c>
      <c r="X497" s="9">
        <v>1</v>
      </c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 t="s">
        <v>33</v>
      </c>
      <c r="AK497" s="143"/>
      <c r="AL497" s="143"/>
      <c r="AM497" s="143"/>
      <c r="AN497" s="143"/>
      <c r="AO497" s="143"/>
      <c r="AP497" s="143"/>
      <c r="AQ497" s="143"/>
      <c r="AR497" s="143"/>
      <c r="AS497" s="143"/>
      <c r="AT497" s="143"/>
      <c r="AU497" s="143"/>
      <c r="AV497" s="143" t="s">
        <v>2801</v>
      </c>
      <c r="BC497" s="2"/>
    </row>
    <row r="498" spans="1:55" x14ac:dyDescent="0.2">
      <c r="A498" s="4" t="str">
        <f>UPPER("Pediatría")</f>
        <v>PEDIATRÍA</v>
      </c>
      <c r="B498" s="4" t="s">
        <v>2688</v>
      </c>
      <c r="C498" s="4" t="s">
        <v>2730</v>
      </c>
      <c r="D498" s="4" t="s">
        <v>2741</v>
      </c>
      <c r="E498" s="4" t="s">
        <v>1516</v>
      </c>
      <c r="F498" s="4" t="s">
        <v>1517</v>
      </c>
      <c r="G498" s="41" t="s">
        <v>1518</v>
      </c>
      <c r="H498" s="59" t="s">
        <v>1525</v>
      </c>
      <c r="I498" s="59" t="s">
        <v>136</v>
      </c>
      <c r="J498" s="5">
        <v>2013</v>
      </c>
      <c r="K498" s="5">
        <v>5</v>
      </c>
      <c r="L498" s="9">
        <f t="shared" si="10"/>
        <v>-8</v>
      </c>
      <c r="M498" s="6" t="s">
        <v>90</v>
      </c>
      <c r="N498" s="9" t="s">
        <v>94</v>
      </c>
      <c r="O498" s="6" t="s">
        <v>2743</v>
      </c>
      <c r="P498" s="9" t="s">
        <v>42</v>
      </c>
      <c r="Q498" s="5" t="s">
        <v>37</v>
      </c>
      <c r="R498" s="9" t="s">
        <v>41</v>
      </c>
      <c r="S498" s="11">
        <v>2023</v>
      </c>
      <c r="T498" s="6" t="s">
        <v>126</v>
      </c>
      <c r="U498" s="83" t="s">
        <v>3805</v>
      </c>
      <c r="V498" s="4" t="s">
        <v>4413</v>
      </c>
      <c r="W498" s="90">
        <v>359303</v>
      </c>
      <c r="X498" s="9">
        <v>1</v>
      </c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 t="s">
        <v>33</v>
      </c>
      <c r="AK498" s="143"/>
      <c r="AL498" s="143"/>
      <c r="AM498" s="143"/>
      <c r="AN498" s="143"/>
      <c r="AO498" s="143"/>
      <c r="AP498" s="143"/>
      <c r="AQ498" s="143"/>
      <c r="AR498" s="143"/>
      <c r="AS498" s="143"/>
      <c r="AT498" s="143"/>
      <c r="AU498" s="143"/>
      <c r="AV498" s="143" t="s">
        <v>2801</v>
      </c>
      <c r="BC498" s="2"/>
    </row>
    <row r="499" spans="1:55" x14ac:dyDescent="0.2">
      <c r="A499" s="4" t="str">
        <f>UPPER("Pediatría")</f>
        <v>PEDIATRÍA</v>
      </c>
      <c r="B499" s="4" t="s">
        <v>2688</v>
      </c>
      <c r="C499" s="4" t="s">
        <v>2730</v>
      </c>
      <c r="D499" s="4" t="s">
        <v>2741</v>
      </c>
      <c r="E499" s="4" t="s">
        <v>1516</v>
      </c>
      <c r="F499" s="4" t="s">
        <v>1517</v>
      </c>
      <c r="G499" s="41" t="s">
        <v>1518</v>
      </c>
      <c r="H499" s="59" t="s">
        <v>1526</v>
      </c>
      <c r="I499" s="59">
        <v>500000005827</v>
      </c>
      <c r="J499" s="5">
        <v>2013</v>
      </c>
      <c r="K499" s="5">
        <v>5</v>
      </c>
      <c r="L499" s="9">
        <f t="shared" si="10"/>
        <v>-8</v>
      </c>
      <c r="M499" s="6" t="s">
        <v>90</v>
      </c>
      <c r="N499" s="9" t="s">
        <v>94</v>
      </c>
      <c r="O499" s="6" t="s">
        <v>2743</v>
      </c>
      <c r="P499" s="9" t="s">
        <v>42</v>
      </c>
      <c r="Q499" s="5" t="s">
        <v>37</v>
      </c>
      <c r="R499" s="9" t="s">
        <v>41</v>
      </c>
      <c r="S499" s="11">
        <v>2023</v>
      </c>
      <c r="T499" s="6" t="s">
        <v>126</v>
      </c>
      <c r="U499" s="83" t="s">
        <v>3805</v>
      </c>
      <c r="V499" s="4" t="s">
        <v>4413</v>
      </c>
      <c r="W499" s="90">
        <v>359303</v>
      </c>
      <c r="X499" s="9">
        <v>1</v>
      </c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 t="s">
        <v>33</v>
      </c>
      <c r="AK499" s="143"/>
      <c r="AL499" s="143"/>
      <c r="AM499" s="143"/>
      <c r="AN499" s="143"/>
      <c r="AO499" s="143"/>
      <c r="AP499" s="143"/>
      <c r="AQ499" s="143"/>
      <c r="AR499" s="143"/>
      <c r="AS499" s="143"/>
      <c r="AT499" s="143"/>
      <c r="AU499" s="143"/>
      <c r="AV499" s="143" t="s">
        <v>2801</v>
      </c>
      <c r="BC499" s="2"/>
    </row>
    <row r="500" spans="1:55" x14ac:dyDescent="0.2">
      <c r="A500" s="4" t="s">
        <v>2722</v>
      </c>
      <c r="B500" s="4" t="s">
        <v>2690</v>
      </c>
      <c r="C500" s="4" t="s">
        <v>2730</v>
      </c>
      <c r="D500" s="4" t="s">
        <v>2741</v>
      </c>
      <c r="E500" s="4" t="s">
        <v>1516</v>
      </c>
      <c r="F500" s="4" t="s">
        <v>1517</v>
      </c>
      <c r="G500" s="41" t="s">
        <v>1518</v>
      </c>
      <c r="H500" s="59" t="s">
        <v>1527</v>
      </c>
      <c r="I500" s="59">
        <v>500000006965</v>
      </c>
      <c r="J500" s="5">
        <v>2013</v>
      </c>
      <c r="K500" s="5">
        <v>5</v>
      </c>
      <c r="L500" s="9">
        <f t="shared" si="10"/>
        <v>-8</v>
      </c>
      <c r="M500" s="6" t="s">
        <v>90</v>
      </c>
      <c r="N500" s="9" t="s">
        <v>94</v>
      </c>
      <c r="O500" s="6" t="s">
        <v>2743</v>
      </c>
      <c r="P500" s="9" t="s">
        <v>42</v>
      </c>
      <c r="Q500" s="5" t="s">
        <v>37</v>
      </c>
      <c r="R500" s="9" t="s">
        <v>41</v>
      </c>
      <c r="S500" s="11">
        <v>2023</v>
      </c>
      <c r="T500" s="6" t="s">
        <v>126</v>
      </c>
      <c r="U500" s="83" t="s">
        <v>3805</v>
      </c>
      <c r="V500" s="4" t="s">
        <v>4413</v>
      </c>
      <c r="W500" s="90">
        <v>359303</v>
      </c>
      <c r="X500" s="9">
        <v>1</v>
      </c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 t="s">
        <v>33</v>
      </c>
      <c r="AK500" s="143"/>
      <c r="AL500" s="143"/>
      <c r="AM500" s="143"/>
      <c r="AN500" s="143"/>
      <c r="AO500" s="143"/>
      <c r="AP500" s="143"/>
      <c r="AQ500" s="143"/>
      <c r="AR500" s="143"/>
      <c r="AS500" s="143"/>
      <c r="AT500" s="143"/>
      <c r="AU500" s="143"/>
      <c r="AV500" s="143" t="s">
        <v>165</v>
      </c>
      <c r="BC500" s="2"/>
    </row>
    <row r="501" spans="1:55" x14ac:dyDescent="0.2">
      <c r="A501" s="4" t="s">
        <v>2701</v>
      </c>
      <c r="B501" s="4" t="s">
        <v>2689</v>
      </c>
      <c r="C501" s="4" t="s">
        <v>2730</v>
      </c>
      <c r="D501" s="4" t="s">
        <v>2741</v>
      </c>
      <c r="E501" s="4" t="s">
        <v>1516</v>
      </c>
      <c r="F501" s="4" t="s">
        <v>1517</v>
      </c>
      <c r="G501" s="41" t="s">
        <v>1518</v>
      </c>
      <c r="H501" s="59" t="s">
        <v>1528</v>
      </c>
      <c r="I501" s="59" t="s">
        <v>136</v>
      </c>
      <c r="J501" s="5">
        <v>2013</v>
      </c>
      <c r="K501" s="5">
        <v>5</v>
      </c>
      <c r="L501" s="9">
        <f t="shared" si="10"/>
        <v>-8</v>
      </c>
      <c r="M501" s="6" t="s">
        <v>90</v>
      </c>
      <c r="N501" s="9" t="s">
        <v>94</v>
      </c>
      <c r="O501" s="6" t="s">
        <v>2743</v>
      </c>
      <c r="P501" s="9" t="s">
        <v>42</v>
      </c>
      <c r="Q501" s="5" t="s">
        <v>37</v>
      </c>
      <c r="R501" s="9" t="s">
        <v>41</v>
      </c>
      <c r="S501" s="11">
        <v>2023</v>
      </c>
      <c r="T501" s="6" t="s">
        <v>126</v>
      </c>
      <c r="U501" s="83" t="s">
        <v>3805</v>
      </c>
      <c r="V501" s="4" t="s">
        <v>4413</v>
      </c>
      <c r="W501" s="90">
        <v>359303</v>
      </c>
      <c r="X501" s="9">
        <v>1</v>
      </c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 t="s">
        <v>33</v>
      </c>
      <c r="AK501" s="143"/>
      <c r="AL501" s="143"/>
      <c r="AM501" s="143"/>
      <c r="AN501" s="143"/>
      <c r="AO501" s="143"/>
      <c r="AP501" s="143"/>
      <c r="AQ501" s="143"/>
      <c r="AR501" s="143"/>
      <c r="AS501" s="143"/>
      <c r="AT501" s="143"/>
      <c r="AU501" s="143"/>
      <c r="AV501" s="143" t="s">
        <v>165</v>
      </c>
      <c r="BC501" s="2"/>
    </row>
    <row r="502" spans="1:55" x14ac:dyDescent="0.2">
      <c r="A502" s="4" t="s">
        <v>2701</v>
      </c>
      <c r="B502" s="4" t="s">
        <v>2689</v>
      </c>
      <c r="C502" s="4" t="s">
        <v>2730</v>
      </c>
      <c r="D502" s="4" t="s">
        <v>2741</v>
      </c>
      <c r="E502" s="4" t="s">
        <v>1516</v>
      </c>
      <c r="F502" s="4" t="s">
        <v>1517</v>
      </c>
      <c r="G502" s="41" t="s">
        <v>1518</v>
      </c>
      <c r="H502" s="59" t="s">
        <v>1529</v>
      </c>
      <c r="I502" s="59" t="s">
        <v>136</v>
      </c>
      <c r="J502" s="5">
        <v>2013</v>
      </c>
      <c r="K502" s="5">
        <v>5</v>
      </c>
      <c r="L502" s="9">
        <f t="shared" si="10"/>
        <v>-8</v>
      </c>
      <c r="M502" s="6" t="s">
        <v>90</v>
      </c>
      <c r="N502" s="9" t="s">
        <v>94</v>
      </c>
      <c r="O502" s="6" t="s">
        <v>2743</v>
      </c>
      <c r="P502" s="9" t="s">
        <v>42</v>
      </c>
      <c r="Q502" s="5" t="s">
        <v>37</v>
      </c>
      <c r="R502" s="9" t="s">
        <v>41</v>
      </c>
      <c r="S502" s="11">
        <v>2023</v>
      </c>
      <c r="T502" s="6" t="s">
        <v>126</v>
      </c>
      <c r="U502" s="83" t="s">
        <v>3805</v>
      </c>
      <c r="V502" s="4" t="s">
        <v>4413</v>
      </c>
      <c r="W502" s="90">
        <v>359303</v>
      </c>
      <c r="X502" s="9">
        <v>1</v>
      </c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 t="s">
        <v>33</v>
      </c>
      <c r="AK502" s="143"/>
      <c r="AL502" s="143"/>
      <c r="AM502" s="143"/>
      <c r="AN502" s="143"/>
      <c r="AO502" s="143"/>
      <c r="AP502" s="143"/>
      <c r="AQ502" s="143"/>
      <c r="AR502" s="143"/>
      <c r="AS502" s="143"/>
      <c r="AT502" s="143"/>
      <c r="AU502" s="143"/>
      <c r="AV502" s="143" t="s">
        <v>165</v>
      </c>
      <c r="BC502" s="2"/>
    </row>
    <row r="503" spans="1:55" x14ac:dyDescent="0.2">
      <c r="A503" s="4" t="s">
        <v>2701</v>
      </c>
      <c r="B503" s="4" t="s">
        <v>2689</v>
      </c>
      <c r="C503" s="4" t="s">
        <v>2730</v>
      </c>
      <c r="D503" s="4" t="s">
        <v>2741</v>
      </c>
      <c r="E503" s="4" t="s">
        <v>1516</v>
      </c>
      <c r="F503" s="4" t="s">
        <v>1517</v>
      </c>
      <c r="G503" s="41" t="s">
        <v>1518</v>
      </c>
      <c r="H503" s="59" t="s">
        <v>1530</v>
      </c>
      <c r="I503" s="59" t="s">
        <v>136</v>
      </c>
      <c r="J503" s="5">
        <v>2013</v>
      </c>
      <c r="K503" s="5">
        <v>5</v>
      </c>
      <c r="L503" s="9">
        <f t="shared" si="10"/>
        <v>-8</v>
      </c>
      <c r="M503" s="6" t="s">
        <v>90</v>
      </c>
      <c r="N503" s="9" t="s">
        <v>94</v>
      </c>
      <c r="O503" s="6" t="s">
        <v>2743</v>
      </c>
      <c r="P503" s="9" t="s">
        <v>42</v>
      </c>
      <c r="Q503" s="5" t="s">
        <v>37</v>
      </c>
      <c r="R503" s="9" t="s">
        <v>41</v>
      </c>
      <c r="S503" s="11">
        <v>2023</v>
      </c>
      <c r="T503" s="6" t="s">
        <v>126</v>
      </c>
      <c r="U503" s="83" t="s">
        <v>3805</v>
      </c>
      <c r="V503" s="4" t="s">
        <v>4413</v>
      </c>
      <c r="W503" s="90">
        <v>359303</v>
      </c>
      <c r="X503" s="9">
        <v>1</v>
      </c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 t="s">
        <v>33</v>
      </c>
      <c r="AK503" s="143"/>
      <c r="AL503" s="143"/>
      <c r="AM503" s="143"/>
      <c r="AN503" s="143"/>
      <c r="AO503" s="143"/>
      <c r="AP503" s="143"/>
      <c r="AQ503" s="143"/>
      <c r="AR503" s="143"/>
      <c r="AS503" s="143"/>
      <c r="AT503" s="143"/>
      <c r="AU503" s="143"/>
      <c r="AV503" s="143" t="s">
        <v>2801</v>
      </c>
      <c r="BC503" s="2"/>
    </row>
    <row r="504" spans="1:55" x14ac:dyDescent="0.2">
      <c r="A504" s="4" t="s">
        <v>2702</v>
      </c>
      <c r="B504" s="4" t="s">
        <v>2689</v>
      </c>
      <c r="C504" s="4" t="s">
        <v>2730</v>
      </c>
      <c r="D504" s="4" t="s">
        <v>2741</v>
      </c>
      <c r="E504" s="4" t="s">
        <v>1516</v>
      </c>
      <c r="F504" s="4" t="s">
        <v>1517</v>
      </c>
      <c r="G504" s="41" t="s">
        <v>1518</v>
      </c>
      <c r="H504" s="59" t="s">
        <v>1531</v>
      </c>
      <c r="I504" s="59" t="s">
        <v>136</v>
      </c>
      <c r="J504" s="5">
        <v>2013</v>
      </c>
      <c r="K504" s="5">
        <v>5</v>
      </c>
      <c r="L504" s="9">
        <f t="shared" si="10"/>
        <v>-8</v>
      </c>
      <c r="M504" s="6" t="s">
        <v>90</v>
      </c>
      <c r="N504" s="9" t="s">
        <v>94</v>
      </c>
      <c r="O504" s="6" t="s">
        <v>2743</v>
      </c>
      <c r="P504" s="9" t="s">
        <v>42</v>
      </c>
      <c r="Q504" s="5" t="s">
        <v>37</v>
      </c>
      <c r="R504" s="9" t="s">
        <v>41</v>
      </c>
      <c r="S504" s="11">
        <v>2023</v>
      </c>
      <c r="T504" s="6" t="s">
        <v>126</v>
      </c>
      <c r="U504" s="83" t="s">
        <v>3805</v>
      </c>
      <c r="V504" s="4" t="s">
        <v>4413</v>
      </c>
      <c r="W504" s="90">
        <v>359303</v>
      </c>
      <c r="X504" s="9">
        <v>1</v>
      </c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 t="s">
        <v>33</v>
      </c>
      <c r="AK504" s="143"/>
      <c r="AL504" s="143"/>
      <c r="AM504" s="143"/>
      <c r="AN504" s="143"/>
      <c r="AO504" s="143"/>
      <c r="AP504" s="143"/>
      <c r="AQ504" s="143"/>
      <c r="AR504" s="143"/>
      <c r="AS504" s="143"/>
      <c r="AT504" s="143"/>
      <c r="AU504" s="143"/>
      <c r="AV504" s="143" t="s">
        <v>165</v>
      </c>
      <c r="BC504" s="2"/>
    </row>
    <row r="505" spans="1:55" x14ac:dyDescent="0.2">
      <c r="A505" s="4" t="s">
        <v>2714</v>
      </c>
      <c r="B505" s="4" t="s">
        <v>2687</v>
      </c>
      <c r="C505" s="4" t="s">
        <v>2730</v>
      </c>
      <c r="D505" s="4" t="s">
        <v>2741</v>
      </c>
      <c r="E505" s="4" t="s">
        <v>1516</v>
      </c>
      <c r="F505" s="4" t="s">
        <v>1517</v>
      </c>
      <c r="G505" s="41" t="s">
        <v>1518</v>
      </c>
      <c r="H505" s="59" t="s">
        <v>1532</v>
      </c>
      <c r="I505" s="59" t="s">
        <v>136</v>
      </c>
      <c r="J505" s="5">
        <v>2013</v>
      </c>
      <c r="K505" s="5">
        <v>5</v>
      </c>
      <c r="L505" s="9">
        <f t="shared" si="10"/>
        <v>-8</v>
      </c>
      <c r="M505" s="6" t="s">
        <v>90</v>
      </c>
      <c r="N505" s="9" t="s">
        <v>94</v>
      </c>
      <c r="O505" s="6" t="s">
        <v>2743</v>
      </c>
      <c r="P505" s="9" t="s">
        <v>42</v>
      </c>
      <c r="Q505" s="5" t="s">
        <v>37</v>
      </c>
      <c r="R505" s="9" t="s">
        <v>41</v>
      </c>
      <c r="S505" s="11">
        <v>2023</v>
      </c>
      <c r="T505" s="6" t="s">
        <v>126</v>
      </c>
      <c r="U505" s="83" t="s">
        <v>3805</v>
      </c>
      <c r="V505" s="4" t="s">
        <v>4413</v>
      </c>
      <c r="W505" s="90">
        <v>359303</v>
      </c>
      <c r="X505" s="9">
        <v>1</v>
      </c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 t="s">
        <v>33</v>
      </c>
      <c r="AK505" s="143"/>
      <c r="AL505" s="143"/>
      <c r="AM505" s="143"/>
      <c r="AN505" s="143"/>
      <c r="AO505" s="143"/>
      <c r="AP505" s="143"/>
      <c r="AQ505" s="143"/>
      <c r="AR505" s="143"/>
      <c r="AS505" s="143"/>
      <c r="AT505" s="143"/>
      <c r="AU505" s="143"/>
      <c r="AV505" s="143" t="s">
        <v>165</v>
      </c>
      <c r="BC505" s="2"/>
    </row>
    <row r="506" spans="1:55" x14ac:dyDescent="0.2">
      <c r="A506" s="4" t="s">
        <v>3921</v>
      </c>
      <c r="B506" s="4" t="s">
        <v>2694</v>
      </c>
      <c r="C506" s="4" t="s">
        <v>2730</v>
      </c>
      <c r="D506" s="4" t="s">
        <v>2741</v>
      </c>
      <c r="E506" s="4" t="s">
        <v>1516</v>
      </c>
      <c r="F506" s="4" t="s">
        <v>1517</v>
      </c>
      <c r="G506" s="41" t="s">
        <v>1518</v>
      </c>
      <c r="H506" s="59" t="s">
        <v>1533</v>
      </c>
      <c r="I506" s="59" t="s">
        <v>136</v>
      </c>
      <c r="J506" s="5">
        <v>2013</v>
      </c>
      <c r="K506" s="5">
        <v>5</v>
      </c>
      <c r="L506" s="9">
        <f t="shared" si="10"/>
        <v>-8</v>
      </c>
      <c r="M506" s="6" t="s">
        <v>90</v>
      </c>
      <c r="N506" s="9" t="s">
        <v>94</v>
      </c>
      <c r="O506" s="6" t="s">
        <v>2743</v>
      </c>
      <c r="P506" s="9" t="s">
        <v>42</v>
      </c>
      <c r="Q506" s="5" t="s">
        <v>37</v>
      </c>
      <c r="R506" s="9" t="s">
        <v>41</v>
      </c>
      <c r="S506" s="11">
        <v>2023</v>
      </c>
      <c r="T506" s="6" t="s">
        <v>126</v>
      </c>
      <c r="U506" s="83" t="s">
        <v>3805</v>
      </c>
      <c r="V506" s="4" t="s">
        <v>4413</v>
      </c>
      <c r="W506" s="90">
        <v>359303</v>
      </c>
      <c r="X506" s="9">
        <v>1</v>
      </c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 t="s">
        <v>33</v>
      </c>
      <c r="AK506" s="143"/>
      <c r="AL506" s="143"/>
      <c r="AM506" s="143"/>
      <c r="AN506" s="143"/>
      <c r="AO506" s="143"/>
      <c r="AP506" s="143"/>
      <c r="AQ506" s="143"/>
      <c r="AR506" s="143"/>
      <c r="AS506" s="143"/>
      <c r="AT506" s="143"/>
      <c r="AU506" s="143"/>
      <c r="AV506" s="143" t="s">
        <v>165</v>
      </c>
      <c r="BC506" s="2"/>
    </row>
    <row r="507" spans="1:55" x14ac:dyDescent="0.2">
      <c r="A507" s="4" t="s">
        <v>2721</v>
      </c>
      <c r="B507" s="4" t="s">
        <v>2687</v>
      </c>
      <c r="C507" s="4" t="s">
        <v>2730</v>
      </c>
      <c r="D507" s="4" t="s">
        <v>2741</v>
      </c>
      <c r="E507" s="4" t="s">
        <v>1516</v>
      </c>
      <c r="F507" s="4" t="s">
        <v>1517</v>
      </c>
      <c r="G507" s="41" t="s">
        <v>1518</v>
      </c>
      <c r="H507" s="59" t="s">
        <v>1534</v>
      </c>
      <c r="I507" s="59">
        <v>500000007429</v>
      </c>
      <c r="J507" s="5">
        <v>2013</v>
      </c>
      <c r="K507" s="5">
        <v>5</v>
      </c>
      <c r="L507" s="9">
        <f t="shared" si="10"/>
        <v>-8</v>
      </c>
      <c r="M507" s="6" t="s">
        <v>90</v>
      </c>
      <c r="N507" s="9" t="s">
        <v>94</v>
      </c>
      <c r="O507" s="6" t="s">
        <v>2743</v>
      </c>
      <c r="P507" s="9" t="s">
        <v>42</v>
      </c>
      <c r="Q507" s="5" t="s">
        <v>37</v>
      </c>
      <c r="R507" s="9" t="s">
        <v>41</v>
      </c>
      <c r="S507" s="11">
        <v>2023</v>
      </c>
      <c r="T507" s="6" t="s">
        <v>126</v>
      </c>
      <c r="U507" s="83" t="s">
        <v>3805</v>
      </c>
      <c r="V507" s="4" t="s">
        <v>4413</v>
      </c>
      <c r="W507" s="90">
        <v>359303</v>
      </c>
      <c r="X507" s="9">
        <v>1</v>
      </c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 t="s">
        <v>33</v>
      </c>
      <c r="AK507" s="143"/>
      <c r="AL507" s="143"/>
      <c r="AM507" s="143"/>
      <c r="AN507" s="143"/>
      <c r="AO507" s="143"/>
      <c r="AP507" s="143"/>
      <c r="AQ507" s="143"/>
      <c r="AR507" s="143"/>
      <c r="AS507" s="143"/>
      <c r="AT507" s="143"/>
      <c r="AU507" s="143"/>
      <c r="AV507" s="143" t="s">
        <v>165</v>
      </c>
      <c r="BC507" s="2"/>
    </row>
    <row r="508" spans="1:55" x14ac:dyDescent="0.2">
      <c r="A508" s="4" t="s">
        <v>2714</v>
      </c>
      <c r="B508" s="4" t="s">
        <v>2687</v>
      </c>
      <c r="C508" s="4" t="s">
        <v>2730</v>
      </c>
      <c r="D508" s="4" t="s">
        <v>2741</v>
      </c>
      <c r="E508" s="4" t="s">
        <v>1516</v>
      </c>
      <c r="F508" s="4" t="s">
        <v>1517</v>
      </c>
      <c r="G508" s="41" t="s">
        <v>1518</v>
      </c>
      <c r="H508" s="59" t="s">
        <v>1535</v>
      </c>
      <c r="I508" s="59" t="s">
        <v>136</v>
      </c>
      <c r="J508" s="5">
        <v>2013</v>
      </c>
      <c r="K508" s="5">
        <v>5</v>
      </c>
      <c r="L508" s="9">
        <f t="shared" si="10"/>
        <v>-8</v>
      </c>
      <c r="M508" s="6" t="s">
        <v>90</v>
      </c>
      <c r="N508" s="9" t="s">
        <v>94</v>
      </c>
      <c r="O508" s="6" t="s">
        <v>2743</v>
      </c>
      <c r="P508" s="9" t="s">
        <v>42</v>
      </c>
      <c r="Q508" s="5" t="s">
        <v>37</v>
      </c>
      <c r="R508" s="9" t="s">
        <v>41</v>
      </c>
      <c r="S508" s="11">
        <v>2023</v>
      </c>
      <c r="T508" s="6" t="s">
        <v>126</v>
      </c>
      <c r="U508" s="83" t="s">
        <v>3805</v>
      </c>
      <c r="V508" s="4" t="s">
        <v>4413</v>
      </c>
      <c r="W508" s="90">
        <v>359303</v>
      </c>
      <c r="X508" s="9">
        <v>1</v>
      </c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 t="s">
        <v>33</v>
      </c>
      <c r="AK508" s="143"/>
      <c r="AL508" s="143"/>
      <c r="AM508" s="143"/>
      <c r="AN508" s="143"/>
      <c r="AO508" s="143"/>
      <c r="AP508" s="143"/>
      <c r="AQ508" s="143"/>
      <c r="AR508" s="143"/>
      <c r="AS508" s="143"/>
      <c r="AT508" s="143"/>
      <c r="AU508" s="143"/>
      <c r="AV508" s="143" t="s">
        <v>165</v>
      </c>
      <c r="BC508" s="2"/>
    </row>
    <row r="509" spans="1:55" x14ac:dyDescent="0.2">
      <c r="A509" s="4" t="s">
        <v>2714</v>
      </c>
      <c r="B509" s="4" t="s">
        <v>2687</v>
      </c>
      <c r="C509" s="4" t="s">
        <v>2730</v>
      </c>
      <c r="D509" s="4" t="s">
        <v>2741</v>
      </c>
      <c r="E509" s="4" t="s">
        <v>1516</v>
      </c>
      <c r="F509" s="4" t="s">
        <v>1517</v>
      </c>
      <c r="G509" s="41" t="s">
        <v>1518</v>
      </c>
      <c r="H509" s="59" t="s">
        <v>1536</v>
      </c>
      <c r="I509" s="59" t="s">
        <v>136</v>
      </c>
      <c r="J509" s="5">
        <v>2013</v>
      </c>
      <c r="K509" s="5">
        <v>5</v>
      </c>
      <c r="L509" s="9">
        <f t="shared" si="10"/>
        <v>-8</v>
      </c>
      <c r="M509" s="6" t="s">
        <v>90</v>
      </c>
      <c r="N509" s="9" t="s">
        <v>94</v>
      </c>
      <c r="O509" s="6" t="s">
        <v>2743</v>
      </c>
      <c r="P509" s="9" t="s">
        <v>42</v>
      </c>
      <c r="Q509" s="5" t="s">
        <v>37</v>
      </c>
      <c r="R509" s="9" t="s">
        <v>41</v>
      </c>
      <c r="S509" s="11">
        <v>2023</v>
      </c>
      <c r="T509" s="6" t="s">
        <v>126</v>
      </c>
      <c r="U509" s="83" t="s">
        <v>3805</v>
      </c>
      <c r="V509" s="4" t="s">
        <v>4413</v>
      </c>
      <c r="W509" s="90">
        <v>359303</v>
      </c>
      <c r="X509" s="9">
        <v>1</v>
      </c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 t="s">
        <v>33</v>
      </c>
      <c r="AK509" s="143"/>
      <c r="AL509" s="143"/>
      <c r="AM509" s="143"/>
      <c r="AN509" s="143"/>
      <c r="AO509" s="143"/>
      <c r="AP509" s="143"/>
      <c r="AQ509" s="143"/>
      <c r="AR509" s="143"/>
      <c r="AS509" s="143"/>
      <c r="AT509" s="143"/>
      <c r="AU509" s="143"/>
      <c r="AV509" s="143" t="s">
        <v>165</v>
      </c>
      <c r="BC509" s="2"/>
    </row>
    <row r="510" spans="1:55" x14ac:dyDescent="0.2">
      <c r="A510" s="4" t="s">
        <v>2699</v>
      </c>
      <c r="B510" s="4" t="s">
        <v>2688</v>
      </c>
      <c r="C510" s="4" t="s">
        <v>2730</v>
      </c>
      <c r="D510" s="4" t="s">
        <v>2741</v>
      </c>
      <c r="E510" s="4" t="s">
        <v>1516</v>
      </c>
      <c r="F510" s="4" t="s">
        <v>1517</v>
      </c>
      <c r="G510" s="41" t="s">
        <v>1518</v>
      </c>
      <c r="H510" s="59" t="s">
        <v>1537</v>
      </c>
      <c r="I510" s="59" t="s">
        <v>136</v>
      </c>
      <c r="J510" s="5">
        <v>2013</v>
      </c>
      <c r="K510" s="5">
        <v>5</v>
      </c>
      <c r="L510" s="9">
        <f t="shared" si="10"/>
        <v>-8</v>
      </c>
      <c r="M510" s="6" t="s">
        <v>90</v>
      </c>
      <c r="N510" s="9" t="s">
        <v>94</v>
      </c>
      <c r="O510" s="6" t="s">
        <v>2743</v>
      </c>
      <c r="P510" s="9" t="s">
        <v>42</v>
      </c>
      <c r="Q510" s="5" t="s">
        <v>37</v>
      </c>
      <c r="R510" s="9" t="s">
        <v>41</v>
      </c>
      <c r="S510" s="11">
        <v>2023</v>
      </c>
      <c r="T510" s="6" t="s">
        <v>126</v>
      </c>
      <c r="U510" s="83" t="s">
        <v>3805</v>
      </c>
      <c r="V510" s="4" t="s">
        <v>4413</v>
      </c>
      <c r="W510" s="90">
        <v>359303</v>
      </c>
      <c r="X510" s="9">
        <v>1</v>
      </c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 t="s">
        <v>33</v>
      </c>
      <c r="AK510" s="143"/>
      <c r="AL510" s="143"/>
      <c r="AM510" s="143"/>
      <c r="AN510" s="143"/>
      <c r="AO510" s="143"/>
      <c r="AP510" s="143"/>
      <c r="AQ510" s="143"/>
      <c r="AR510" s="143"/>
      <c r="AS510" s="143"/>
      <c r="AT510" s="143"/>
      <c r="AU510" s="143"/>
      <c r="AV510" s="143" t="s">
        <v>165</v>
      </c>
      <c r="BC510" s="2"/>
    </row>
    <row r="511" spans="1:55" x14ac:dyDescent="0.2">
      <c r="A511" s="4" t="s">
        <v>2699</v>
      </c>
      <c r="B511" s="4" t="s">
        <v>2688</v>
      </c>
      <c r="C511" s="4" t="s">
        <v>2730</v>
      </c>
      <c r="D511" s="4" t="s">
        <v>2741</v>
      </c>
      <c r="E511" s="4" t="s">
        <v>1516</v>
      </c>
      <c r="F511" s="4" t="s">
        <v>1517</v>
      </c>
      <c r="G511" s="41" t="s">
        <v>1518</v>
      </c>
      <c r="H511" s="59" t="s">
        <v>1538</v>
      </c>
      <c r="I511" s="59" t="s">
        <v>136</v>
      </c>
      <c r="J511" s="5">
        <v>2013</v>
      </c>
      <c r="K511" s="5">
        <v>5</v>
      </c>
      <c r="L511" s="9">
        <f t="shared" si="10"/>
        <v>-8</v>
      </c>
      <c r="M511" s="6" t="s">
        <v>90</v>
      </c>
      <c r="N511" s="9" t="s">
        <v>94</v>
      </c>
      <c r="O511" s="6" t="s">
        <v>2743</v>
      </c>
      <c r="P511" s="9" t="s">
        <v>42</v>
      </c>
      <c r="Q511" s="5" t="s">
        <v>37</v>
      </c>
      <c r="R511" s="9" t="s">
        <v>41</v>
      </c>
      <c r="S511" s="11">
        <v>2023</v>
      </c>
      <c r="T511" s="6" t="s">
        <v>126</v>
      </c>
      <c r="U511" s="83" t="s">
        <v>3805</v>
      </c>
      <c r="V511" s="4" t="s">
        <v>4413</v>
      </c>
      <c r="W511" s="90">
        <v>359303</v>
      </c>
      <c r="X511" s="9">
        <v>1</v>
      </c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 t="s">
        <v>33</v>
      </c>
      <c r="AK511" s="143"/>
      <c r="AL511" s="143"/>
      <c r="AM511" s="143"/>
      <c r="AN511" s="143"/>
      <c r="AO511" s="143"/>
      <c r="AP511" s="143"/>
      <c r="AQ511" s="143"/>
      <c r="AR511" s="143"/>
      <c r="AS511" s="143"/>
      <c r="AT511" s="143"/>
      <c r="AU511" s="143"/>
      <c r="AV511" s="143" t="s">
        <v>165</v>
      </c>
      <c r="BC511" s="2"/>
    </row>
    <row r="512" spans="1:55" x14ac:dyDescent="0.2">
      <c r="A512" s="4" t="s">
        <v>2699</v>
      </c>
      <c r="B512" s="4" t="s">
        <v>2688</v>
      </c>
      <c r="C512" s="4" t="s">
        <v>2730</v>
      </c>
      <c r="D512" s="4" t="s">
        <v>2741</v>
      </c>
      <c r="E512" s="4" t="s">
        <v>1516</v>
      </c>
      <c r="F512" s="4" t="s">
        <v>1517</v>
      </c>
      <c r="G512" s="41" t="s">
        <v>1518</v>
      </c>
      <c r="H512" s="59" t="s">
        <v>1539</v>
      </c>
      <c r="I512" s="59" t="s">
        <v>136</v>
      </c>
      <c r="J512" s="5">
        <v>2013</v>
      </c>
      <c r="K512" s="5">
        <v>5</v>
      </c>
      <c r="L512" s="9">
        <f t="shared" si="10"/>
        <v>-8</v>
      </c>
      <c r="M512" s="6" t="s">
        <v>90</v>
      </c>
      <c r="N512" s="9" t="s">
        <v>94</v>
      </c>
      <c r="O512" s="6" t="s">
        <v>2743</v>
      </c>
      <c r="P512" s="9" t="s">
        <v>42</v>
      </c>
      <c r="Q512" s="5" t="s">
        <v>37</v>
      </c>
      <c r="R512" s="9" t="s">
        <v>41</v>
      </c>
      <c r="S512" s="11">
        <v>2023</v>
      </c>
      <c r="T512" s="6" t="s">
        <v>126</v>
      </c>
      <c r="U512" s="83" t="s">
        <v>3805</v>
      </c>
      <c r="V512" s="4" t="s">
        <v>4413</v>
      </c>
      <c r="W512" s="90">
        <v>359303</v>
      </c>
      <c r="X512" s="9">
        <v>1</v>
      </c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 t="s">
        <v>33</v>
      </c>
      <c r="AK512" s="143"/>
      <c r="AL512" s="143"/>
      <c r="AM512" s="143"/>
      <c r="AN512" s="143"/>
      <c r="AO512" s="143"/>
      <c r="AP512" s="143"/>
      <c r="AQ512" s="143"/>
      <c r="AR512" s="143"/>
      <c r="AS512" s="143"/>
      <c r="AT512" s="143"/>
      <c r="AU512" s="143"/>
      <c r="AV512" s="143" t="s">
        <v>165</v>
      </c>
      <c r="BC512" s="2"/>
    </row>
    <row r="513" spans="1:57" x14ac:dyDescent="0.2">
      <c r="A513" s="4" t="s">
        <v>2699</v>
      </c>
      <c r="B513" s="4" t="s">
        <v>2688</v>
      </c>
      <c r="C513" s="4" t="s">
        <v>2730</v>
      </c>
      <c r="D513" s="4" t="s">
        <v>2741</v>
      </c>
      <c r="E513" s="4" t="s">
        <v>1516</v>
      </c>
      <c r="F513" s="4" t="s">
        <v>1517</v>
      </c>
      <c r="G513" s="41" t="s">
        <v>1518</v>
      </c>
      <c r="H513" s="59" t="s">
        <v>1540</v>
      </c>
      <c r="I513" s="59" t="s">
        <v>136</v>
      </c>
      <c r="J513" s="5">
        <v>2013</v>
      </c>
      <c r="K513" s="5">
        <v>5</v>
      </c>
      <c r="L513" s="9">
        <f t="shared" si="10"/>
        <v>-8</v>
      </c>
      <c r="M513" s="6" t="s">
        <v>90</v>
      </c>
      <c r="N513" s="9" t="s">
        <v>94</v>
      </c>
      <c r="O513" s="6" t="s">
        <v>2743</v>
      </c>
      <c r="P513" s="9" t="s">
        <v>42</v>
      </c>
      <c r="Q513" s="5" t="s">
        <v>37</v>
      </c>
      <c r="R513" s="9" t="s">
        <v>41</v>
      </c>
      <c r="S513" s="11">
        <v>2023</v>
      </c>
      <c r="T513" s="6" t="s">
        <v>126</v>
      </c>
      <c r="U513" s="83" t="s">
        <v>3805</v>
      </c>
      <c r="V513" s="4" t="s">
        <v>4413</v>
      </c>
      <c r="W513" s="90">
        <v>359303</v>
      </c>
      <c r="X513" s="9">
        <v>1</v>
      </c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 t="s">
        <v>33</v>
      </c>
      <c r="AK513" s="143"/>
      <c r="AL513" s="143"/>
      <c r="AM513" s="143"/>
      <c r="AN513" s="143"/>
      <c r="AO513" s="143"/>
      <c r="AP513" s="143"/>
      <c r="AQ513" s="143"/>
      <c r="AR513" s="143"/>
      <c r="AS513" s="143"/>
      <c r="AT513" s="143"/>
      <c r="AU513" s="143"/>
      <c r="AV513" s="143" t="s">
        <v>165</v>
      </c>
      <c r="BC513" s="2"/>
    </row>
    <row r="514" spans="1:57" x14ac:dyDescent="0.2">
      <c r="A514" s="4" t="s">
        <v>2726</v>
      </c>
      <c r="B514" s="4" t="s">
        <v>2690</v>
      </c>
      <c r="C514" s="4" t="s">
        <v>2730</v>
      </c>
      <c r="D514" s="4" t="s">
        <v>2741</v>
      </c>
      <c r="E514" s="4" t="s">
        <v>1516</v>
      </c>
      <c r="F514" s="4" t="s">
        <v>1517</v>
      </c>
      <c r="G514" s="41" t="s">
        <v>1518</v>
      </c>
      <c r="H514" s="59" t="s">
        <v>1541</v>
      </c>
      <c r="I514" s="59" t="s">
        <v>136</v>
      </c>
      <c r="J514" s="5">
        <v>2013</v>
      </c>
      <c r="K514" s="5">
        <v>5</v>
      </c>
      <c r="L514" s="9">
        <f t="shared" si="10"/>
        <v>-8</v>
      </c>
      <c r="M514" s="6" t="s">
        <v>90</v>
      </c>
      <c r="N514" s="9" t="s">
        <v>94</v>
      </c>
      <c r="O514" s="6" t="s">
        <v>2743</v>
      </c>
      <c r="P514" s="9" t="s">
        <v>42</v>
      </c>
      <c r="Q514" s="5" t="s">
        <v>37</v>
      </c>
      <c r="R514" s="9" t="s">
        <v>41</v>
      </c>
      <c r="S514" s="11">
        <v>2023</v>
      </c>
      <c r="T514" s="6" t="s">
        <v>126</v>
      </c>
      <c r="U514" s="83" t="s">
        <v>3805</v>
      </c>
      <c r="V514" s="4" t="s">
        <v>4413</v>
      </c>
      <c r="W514" s="90">
        <v>359303</v>
      </c>
      <c r="X514" s="9">
        <v>1</v>
      </c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 t="s">
        <v>33</v>
      </c>
      <c r="AK514" s="143"/>
      <c r="AL514" s="143"/>
      <c r="AM514" s="143"/>
      <c r="AN514" s="143"/>
      <c r="AO514" s="143"/>
      <c r="AP514" s="143"/>
      <c r="AQ514" s="143"/>
      <c r="AR514" s="143"/>
      <c r="AS514" s="143"/>
      <c r="AT514" s="143"/>
      <c r="AU514" s="143"/>
      <c r="AV514" s="143" t="s">
        <v>165</v>
      </c>
      <c r="BC514" s="2"/>
    </row>
    <row r="515" spans="1:57" x14ac:dyDescent="0.2">
      <c r="A515" s="4" t="s">
        <v>2726</v>
      </c>
      <c r="B515" s="4" t="s">
        <v>2690</v>
      </c>
      <c r="C515" s="4" t="s">
        <v>2730</v>
      </c>
      <c r="D515" s="4" t="s">
        <v>2741</v>
      </c>
      <c r="E515" s="4" t="s">
        <v>1516</v>
      </c>
      <c r="F515" s="4" t="s">
        <v>1517</v>
      </c>
      <c r="G515" s="41" t="s">
        <v>1518</v>
      </c>
      <c r="H515" s="59" t="s">
        <v>1542</v>
      </c>
      <c r="I515" s="59" t="s">
        <v>136</v>
      </c>
      <c r="J515" s="5">
        <v>2013</v>
      </c>
      <c r="K515" s="5">
        <v>5</v>
      </c>
      <c r="L515" s="9">
        <f t="shared" si="10"/>
        <v>-8</v>
      </c>
      <c r="M515" s="6" t="s">
        <v>90</v>
      </c>
      <c r="N515" s="9" t="s">
        <v>94</v>
      </c>
      <c r="O515" s="6" t="s">
        <v>2743</v>
      </c>
      <c r="P515" s="9" t="s">
        <v>42</v>
      </c>
      <c r="Q515" s="5" t="s">
        <v>37</v>
      </c>
      <c r="R515" s="9" t="s">
        <v>41</v>
      </c>
      <c r="S515" s="11">
        <v>2023</v>
      </c>
      <c r="T515" s="6" t="s">
        <v>126</v>
      </c>
      <c r="U515" s="83" t="s">
        <v>3805</v>
      </c>
      <c r="V515" s="4" t="s">
        <v>4413</v>
      </c>
      <c r="W515" s="90">
        <v>359303</v>
      </c>
      <c r="X515" s="9">
        <v>1</v>
      </c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 t="s">
        <v>33</v>
      </c>
      <c r="AK515" s="143"/>
      <c r="AL515" s="143"/>
      <c r="AM515" s="143"/>
      <c r="AN515" s="143"/>
      <c r="AO515" s="143"/>
      <c r="AP515" s="143"/>
      <c r="AQ515" s="143"/>
      <c r="AR515" s="143"/>
      <c r="AS515" s="143"/>
      <c r="AT515" s="143"/>
      <c r="AU515" s="143"/>
      <c r="AV515" s="143" t="s">
        <v>165</v>
      </c>
      <c r="BC515" s="2"/>
    </row>
    <row r="516" spans="1:57" x14ac:dyDescent="0.2">
      <c r="A516" s="4" t="s">
        <v>2695</v>
      </c>
      <c r="B516" s="4" t="s">
        <v>2689</v>
      </c>
      <c r="C516" s="4" t="s">
        <v>2730</v>
      </c>
      <c r="D516" s="4" t="s">
        <v>2741</v>
      </c>
      <c r="E516" s="4" t="s">
        <v>1516</v>
      </c>
      <c r="F516" s="4" t="s">
        <v>1517</v>
      </c>
      <c r="G516" s="41" t="s">
        <v>1518</v>
      </c>
      <c r="H516" s="59" t="s">
        <v>1543</v>
      </c>
      <c r="I516" s="59">
        <v>500000007427</v>
      </c>
      <c r="J516" s="5">
        <v>2013</v>
      </c>
      <c r="K516" s="5">
        <v>5</v>
      </c>
      <c r="L516" s="9">
        <f t="shared" si="10"/>
        <v>-8</v>
      </c>
      <c r="M516" s="6" t="s">
        <v>90</v>
      </c>
      <c r="N516" s="9" t="s">
        <v>94</v>
      </c>
      <c r="O516" s="6" t="s">
        <v>2743</v>
      </c>
      <c r="P516" s="9" t="s">
        <v>42</v>
      </c>
      <c r="Q516" s="5" t="s">
        <v>37</v>
      </c>
      <c r="R516" s="9" t="s">
        <v>41</v>
      </c>
      <c r="S516" s="11">
        <v>2023</v>
      </c>
      <c r="T516" s="6" t="s">
        <v>126</v>
      </c>
      <c r="U516" s="83" t="s">
        <v>3805</v>
      </c>
      <c r="V516" s="4" t="s">
        <v>4413</v>
      </c>
      <c r="W516" s="90">
        <v>359303</v>
      </c>
      <c r="X516" s="9">
        <v>1</v>
      </c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 t="s">
        <v>33</v>
      </c>
      <c r="AK516" s="143"/>
      <c r="AL516" s="143"/>
      <c r="AM516" s="143"/>
      <c r="AN516" s="143"/>
      <c r="AO516" s="143"/>
      <c r="AP516" s="143"/>
      <c r="AQ516" s="143"/>
      <c r="AR516" s="143"/>
      <c r="AS516" s="143"/>
      <c r="AT516" s="143"/>
      <c r="AU516" s="143"/>
      <c r="AV516" s="143" t="s">
        <v>165</v>
      </c>
      <c r="BC516" s="2"/>
    </row>
    <row r="517" spans="1:57" x14ac:dyDescent="0.2">
      <c r="A517" s="4" t="s">
        <v>2695</v>
      </c>
      <c r="B517" s="4" t="s">
        <v>2689</v>
      </c>
      <c r="C517" s="4" t="s">
        <v>2730</v>
      </c>
      <c r="D517" s="4" t="s">
        <v>2741</v>
      </c>
      <c r="E517" s="4" t="s">
        <v>1516</v>
      </c>
      <c r="F517" s="4" t="s">
        <v>1517</v>
      </c>
      <c r="G517" s="41" t="s">
        <v>1518</v>
      </c>
      <c r="H517" s="59" t="s">
        <v>1544</v>
      </c>
      <c r="I517" s="59">
        <v>500000009521</v>
      </c>
      <c r="J517" s="5">
        <v>2013</v>
      </c>
      <c r="K517" s="5">
        <v>5</v>
      </c>
      <c r="L517" s="9">
        <f t="shared" si="10"/>
        <v>-8</v>
      </c>
      <c r="M517" s="6" t="s">
        <v>90</v>
      </c>
      <c r="N517" s="9" t="s">
        <v>94</v>
      </c>
      <c r="O517" s="6" t="s">
        <v>2743</v>
      </c>
      <c r="P517" s="9" t="s">
        <v>42</v>
      </c>
      <c r="Q517" s="5" t="s">
        <v>37</v>
      </c>
      <c r="R517" s="9" t="s">
        <v>41</v>
      </c>
      <c r="S517" s="11">
        <v>2023</v>
      </c>
      <c r="T517" s="6" t="s">
        <v>126</v>
      </c>
      <c r="U517" s="83" t="s">
        <v>3805</v>
      </c>
      <c r="V517" s="4" t="s">
        <v>4413</v>
      </c>
      <c r="W517" s="90">
        <v>359303</v>
      </c>
      <c r="X517" s="9">
        <v>1</v>
      </c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 t="s">
        <v>33</v>
      </c>
      <c r="AK517" s="143"/>
      <c r="AL517" s="143"/>
      <c r="AM517" s="143"/>
      <c r="AN517" s="143"/>
      <c r="AO517" s="143"/>
      <c r="AP517" s="143"/>
      <c r="AQ517" s="143"/>
      <c r="AR517" s="143"/>
      <c r="AS517" s="143"/>
      <c r="AT517" s="143"/>
      <c r="AU517" s="143"/>
      <c r="AV517" s="143" t="s">
        <v>165</v>
      </c>
      <c r="BC517" s="2"/>
    </row>
    <row r="518" spans="1:57" x14ac:dyDescent="0.2">
      <c r="A518" s="4" t="s">
        <v>2695</v>
      </c>
      <c r="B518" s="4" t="s">
        <v>2689</v>
      </c>
      <c r="C518" s="4" t="s">
        <v>2730</v>
      </c>
      <c r="D518" s="4" t="s">
        <v>2741</v>
      </c>
      <c r="E518" s="4" t="s">
        <v>1516</v>
      </c>
      <c r="F518" s="4" t="s">
        <v>1517</v>
      </c>
      <c r="G518" s="41" t="s">
        <v>1518</v>
      </c>
      <c r="H518" s="59" t="s">
        <v>1545</v>
      </c>
      <c r="I518" s="59">
        <v>500000005903</v>
      </c>
      <c r="J518" s="5">
        <v>2013</v>
      </c>
      <c r="K518" s="5">
        <v>5</v>
      </c>
      <c r="L518" s="9">
        <f t="shared" si="10"/>
        <v>-8</v>
      </c>
      <c r="M518" s="6" t="s">
        <v>90</v>
      </c>
      <c r="N518" s="9" t="s">
        <v>94</v>
      </c>
      <c r="O518" s="6" t="s">
        <v>2743</v>
      </c>
      <c r="P518" s="9" t="s">
        <v>42</v>
      </c>
      <c r="Q518" s="5" t="s">
        <v>37</v>
      </c>
      <c r="R518" s="9" t="s">
        <v>41</v>
      </c>
      <c r="S518" s="11">
        <v>2023</v>
      </c>
      <c r="T518" s="6" t="s">
        <v>126</v>
      </c>
      <c r="U518" s="83" t="s">
        <v>3805</v>
      </c>
      <c r="V518" s="4" t="s">
        <v>4413</v>
      </c>
      <c r="W518" s="90">
        <v>359303</v>
      </c>
      <c r="X518" s="9">
        <v>1</v>
      </c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 t="s">
        <v>33</v>
      </c>
      <c r="AK518" s="143"/>
      <c r="AL518" s="143"/>
      <c r="AM518" s="143"/>
      <c r="AN518" s="143"/>
      <c r="AO518" s="143"/>
      <c r="AP518" s="143"/>
      <c r="AQ518" s="143"/>
      <c r="AR518" s="143"/>
      <c r="AS518" s="143"/>
      <c r="AT518" s="143"/>
      <c r="AU518" s="143"/>
      <c r="AV518" s="143" t="s">
        <v>165</v>
      </c>
      <c r="BC518" s="2"/>
    </row>
    <row r="519" spans="1:57" x14ac:dyDescent="0.2">
      <c r="A519" s="4" t="s">
        <v>2705</v>
      </c>
      <c r="B519" s="4" t="s">
        <v>2688</v>
      </c>
      <c r="C519" s="4" t="s">
        <v>2730</v>
      </c>
      <c r="D519" s="4" t="s">
        <v>2741</v>
      </c>
      <c r="E519" s="4" t="s">
        <v>1516</v>
      </c>
      <c r="F519" s="4" t="s">
        <v>1517</v>
      </c>
      <c r="G519" s="41" t="s">
        <v>1518</v>
      </c>
      <c r="H519" s="59" t="s">
        <v>1546</v>
      </c>
      <c r="I519" s="59">
        <v>500000007399</v>
      </c>
      <c r="J519" s="5">
        <v>2013</v>
      </c>
      <c r="K519" s="5">
        <v>5</v>
      </c>
      <c r="L519" s="9">
        <f t="shared" si="10"/>
        <v>-8</v>
      </c>
      <c r="M519" s="6" t="s">
        <v>90</v>
      </c>
      <c r="N519" s="9" t="s">
        <v>94</v>
      </c>
      <c r="O519" s="6" t="s">
        <v>2743</v>
      </c>
      <c r="P519" s="9" t="s">
        <v>42</v>
      </c>
      <c r="Q519" s="5" t="s">
        <v>37</v>
      </c>
      <c r="R519" s="9" t="s">
        <v>41</v>
      </c>
      <c r="S519" s="11">
        <v>2023</v>
      </c>
      <c r="T519" s="6" t="s">
        <v>126</v>
      </c>
      <c r="U519" s="83" t="s">
        <v>3805</v>
      </c>
      <c r="V519" s="4" t="s">
        <v>4413</v>
      </c>
      <c r="W519" s="90">
        <v>359303</v>
      </c>
      <c r="X519" s="9">
        <v>1</v>
      </c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 t="s">
        <v>33</v>
      </c>
      <c r="AK519" s="143"/>
      <c r="AL519" s="143"/>
      <c r="AM519" s="143"/>
      <c r="AN519" s="143"/>
      <c r="AO519" s="143"/>
      <c r="AP519" s="143"/>
      <c r="AQ519" s="143"/>
      <c r="AR519" s="143"/>
      <c r="AS519" s="143"/>
      <c r="AT519" s="143"/>
      <c r="AU519" s="143"/>
      <c r="AV519" s="143" t="s">
        <v>165</v>
      </c>
      <c r="BC519" s="2"/>
    </row>
    <row r="520" spans="1:57" x14ac:dyDescent="0.2">
      <c r="A520" s="4" t="s">
        <v>2720</v>
      </c>
      <c r="B520" s="4" t="s">
        <v>2690</v>
      </c>
      <c r="C520" s="4" t="s">
        <v>2730</v>
      </c>
      <c r="D520" s="4" t="s">
        <v>2741</v>
      </c>
      <c r="E520" s="4" t="s">
        <v>1516</v>
      </c>
      <c r="F520" s="4" t="s">
        <v>1517</v>
      </c>
      <c r="G520" s="41" t="s">
        <v>1518</v>
      </c>
      <c r="H520" s="59" t="s">
        <v>1547</v>
      </c>
      <c r="I520" s="59" t="s">
        <v>136</v>
      </c>
      <c r="J520" s="5">
        <v>2013</v>
      </c>
      <c r="K520" s="5">
        <v>5</v>
      </c>
      <c r="L520" s="9">
        <f t="shared" si="10"/>
        <v>-8</v>
      </c>
      <c r="M520" s="6" t="s">
        <v>90</v>
      </c>
      <c r="N520" s="9" t="s">
        <v>94</v>
      </c>
      <c r="O520" s="6" t="s">
        <v>2743</v>
      </c>
      <c r="P520" s="9" t="s">
        <v>42</v>
      </c>
      <c r="Q520" s="5" t="s">
        <v>37</v>
      </c>
      <c r="R520" s="9" t="s">
        <v>41</v>
      </c>
      <c r="S520" s="11">
        <v>2023</v>
      </c>
      <c r="T520" s="6" t="s">
        <v>126</v>
      </c>
      <c r="U520" s="83" t="s">
        <v>3805</v>
      </c>
      <c r="V520" s="4" t="s">
        <v>4413</v>
      </c>
      <c r="W520" s="90">
        <v>359303</v>
      </c>
      <c r="X520" s="9">
        <v>1</v>
      </c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 t="s">
        <v>33</v>
      </c>
      <c r="AK520" s="143"/>
      <c r="AL520" s="143"/>
      <c r="AM520" s="143"/>
      <c r="AN520" s="143"/>
      <c r="AO520" s="143"/>
      <c r="AP520" s="143"/>
      <c r="AQ520" s="143"/>
      <c r="AR520" s="143"/>
      <c r="AS520" s="143"/>
      <c r="AT520" s="143"/>
      <c r="AU520" s="143"/>
      <c r="AV520" s="143" t="s">
        <v>165</v>
      </c>
      <c r="BC520" s="2"/>
    </row>
    <row r="521" spans="1:57" x14ac:dyDescent="0.2">
      <c r="A521" s="4" t="s">
        <v>2708</v>
      </c>
      <c r="B521" s="4" t="s">
        <v>2694</v>
      </c>
      <c r="C521" s="4" t="s">
        <v>2730</v>
      </c>
      <c r="D521" s="4" t="s">
        <v>2741</v>
      </c>
      <c r="E521" s="4" t="s">
        <v>1516</v>
      </c>
      <c r="F521" s="4" t="s">
        <v>1517</v>
      </c>
      <c r="G521" s="41" t="s">
        <v>1518</v>
      </c>
      <c r="H521" s="59" t="s">
        <v>1548</v>
      </c>
      <c r="I521" s="59">
        <v>500000007031</v>
      </c>
      <c r="J521" s="5">
        <v>2013</v>
      </c>
      <c r="K521" s="5">
        <v>5</v>
      </c>
      <c r="L521" s="9">
        <f t="shared" si="10"/>
        <v>-8</v>
      </c>
      <c r="M521" s="6" t="s">
        <v>90</v>
      </c>
      <c r="N521" s="9" t="s">
        <v>94</v>
      </c>
      <c r="O521" s="6" t="s">
        <v>2743</v>
      </c>
      <c r="P521" s="9" t="s">
        <v>42</v>
      </c>
      <c r="Q521" s="5" t="s">
        <v>37</v>
      </c>
      <c r="R521" s="9" t="s">
        <v>41</v>
      </c>
      <c r="S521" s="11">
        <v>2023</v>
      </c>
      <c r="T521" s="6" t="s">
        <v>126</v>
      </c>
      <c r="U521" s="83" t="s">
        <v>3805</v>
      </c>
      <c r="V521" s="4" t="s">
        <v>4413</v>
      </c>
      <c r="W521" s="90">
        <v>359303</v>
      </c>
      <c r="X521" s="9">
        <v>1</v>
      </c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 t="s">
        <v>33</v>
      </c>
      <c r="AK521" s="143"/>
      <c r="AL521" s="143"/>
      <c r="AM521" s="143"/>
      <c r="AN521" s="143"/>
      <c r="AO521" s="143"/>
      <c r="AP521" s="143"/>
      <c r="AQ521" s="143"/>
      <c r="AR521" s="143"/>
      <c r="AS521" s="143"/>
      <c r="AT521" s="143"/>
      <c r="AU521" s="143"/>
      <c r="AV521" s="143" t="s">
        <v>165</v>
      </c>
      <c r="BC521" s="2"/>
    </row>
    <row r="522" spans="1:57" x14ac:dyDescent="0.2">
      <c r="A522" s="4" t="s">
        <v>2686</v>
      </c>
      <c r="B522" s="4" t="s">
        <v>2687</v>
      </c>
      <c r="C522" s="4" t="s">
        <v>2730</v>
      </c>
      <c r="D522" s="4" t="s">
        <v>2741</v>
      </c>
      <c r="E522" s="4" t="s">
        <v>1516</v>
      </c>
      <c r="F522" s="4" t="s">
        <v>1517</v>
      </c>
      <c r="G522" s="41" t="s">
        <v>1518</v>
      </c>
      <c r="H522" s="59" t="s">
        <v>1549</v>
      </c>
      <c r="I522" s="59">
        <v>500000007408</v>
      </c>
      <c r="J522" s="5">
        <v>2013</v>
      </c>
      <c r="K522" s="5">
        <v>5</v>
      </c>
      <c r="L522" s="9">
        <f t="shared" si="10"/>
        <v>-8</v>
      </c>
      <c r="M522" s="6" t="s">
        <v>90</v>
      </c>
      <c r="N522" s="9" t="s">
        <v>94</v>
      </c>
      <c r="O522" s="6" t="s">
        <v>2743</v>
      </c>
      <c r="P522" s="9" t="s">
        <v>42</v>
      </c>
      <c r="Q522" s="5" t="s">
        <v>37</v>
      </c>
      <c r="R522" s="9" t="s">
        <v>41</v>
      </c>
      <c r="S522" s="11">
        <v>2023</v>
      </c>
      <c r="T522" s="6" t="s">
        <v>126</v>
      </c>
      <c r="U522" s="83" t="s">
        <v>3805</v>
      </c>
      <c r="V522" s="4" t="s">
        <v>4413</v>
      </c>
      <c r="W522" s="90">
        <v>359303</v>
      </c>
      <c r="X522" s="9">
        <v>1</v>
      </c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 t="s">
        <v>33</v>
      </c>
      <c r="AK522" s="143"/>
      <c r="AL522" s="143"/>
      <c r="AM522" s="143"/>
      <c r="AN522" s="143"/>
      <c r="AO522" s="143"/>
      <c r="AP522" s="143"/>
      <c r="AQ522" s="143"/>
      <c r="AR522" s="143"/>
      <c r="AS522" s="143"/>
      <c r="AT522" s="143"/>
      <c r="AU522" s="143"/>
      <c r="AV522" s="143" t="s">
        <v>165</v>
      </c>
      <c r="BC522" s="2"/>
    </row>
    <row r="523" spans="1:57" x14ac:dyDescent="0.2">
      <c r="A523" s="4" t="s">
        <v>2726</v>
      </c>
      <c r="B523" s="4" t="s">
        <v>2690</v>
      </c>
      <c r="C523" s="4" t="s">
        <v>2738</v>
      </c>
      <c r="D523" s="4" t="s">
        <v>2741</v>
      </c>
      <c r="E523" s="4" t="s">
        <v>269</v>
      </c>
      <c r="F523" s="4" t="s">
        <v>1221</v>
      </c>
      <c r="G523" s="41" t="s">
        <v>1237</v>
      </c>
      <c r="H523" s="59" t="s">
        <v>1238</v>
      </c>
      <c r="I523" s="59">
        <v>500000000045</v>
      </c>
      <c r="J523" s="5">
        <v>2015</v>
      </c>
      <c r="K523" s="5">
        <v>8</v>
      </c>
      <c r="L523" s="9">
        <f t="shared" si="10"/>
        <v>-3</v>
      </c>
      <c r="M523" s="6" t="s">
        <v>90</v>
      </c>
      <c r="N523" s="9" t="s">
        <v>94</v>
      </c>
      <c r="O523" s="6" t="s">
        <v>380</v>
      </c>
      <c r="P523" s="9" t="s">
        <v>42</v>
      </c>
      <c r="Q523" s="5" t="s">
        <v>37</v>
      </c>
      <c r="R523" s="9" t="s">
        <v>41</v>
      </c>
      <c r="S523" s="11">
        <v>2023</v>
      </c>
      <c r="T523" s="6" t="s">
        <v>126</v>
      </c>
      <c r="U523" s="4" t="s">
        <v>3231</v>
      </c>
      <c r="V523" s="4" t="s">
        <v>3230</v>
      </c>
      <c r="W523" s="75">
        <v>484183.11688311689</v>
      </c>
      <c r="X523" s="9">
        <v>2</v>
      </c>
      <c r="Y523" s="11"/>
      <c r="Z523" s="11"/>
      <c r="AA523" s="11" t="s">
        <v>33</v>
      </c>
      <c r="AB523" s="11"/>
      <c r="AC523" s="11"/>
      <c r="AD523" s="11"/>
      <c r="AE523" s="11"/>
      <c r="AF523" s="11"/>
      <c r="AG523" s="11" t="s">
        <v>33</v>
      </c>
      <c r="AH523" s="11"/>
      <c r="AI523" s="11"/>
      <c r="AJ523" s="11"/>
      <c r="AK523" s="143"/>
      <c r="AL523" s="143"/>
      <c r="AM523" s="153" t="s">
        <v>165</v>
      </c>
      <c r="AN523" s="143"/>
      <c r="AO523" s="143"/>
      <c r="AP523" s="143"/>
      <c r="AQ523" s="143"/>
      <c r="AR523" s="143"/>
      <c r="AS523" s="153" t="s">
        <v>165</v>
      </c>
      <c r="AT523" s="143"/>
      <c r="AU523" s="143"/>
      <c r="AV523" s="143"/>
      <c r="BC523" s="2"/>
    </row>
    <row r="524" spans="1:57" x14ac:dyDescent="0.2">
      <c r="A524" s="4" t="s">
        <v>2726</v>
      </c>
      <c r="B524" s="4" t="s">
        <v>2690</v>
      </c>
      <c r="C524" s="4" t="s">
        <v>2738</v>
      </c>
      <c r="D524" s="4" t="s">
        <v>2741</v>
      </c>
      <c r="E524" s="4" t="s">
        <v>269</v>
      </c>
      <c r="F524" s="4" t="s">
        <v>1221</v>
      </c>
      <c r="G524" s="41" t="s">
        <v>1237</v>
      </c>
      <c r="H524" s="59" t="s">
        <v>1239</v>
      </c>
      <c r="I524" s="59">
        <v>500000000035</v>
      </c>
      <c r="J524" s="5">
        <v>2015</v>
      </c>
      <c r="K524" s="5">
        <v>8</v>
      </c>
      <c r="L524" s="9">
        <f t="shared" si="10"/>
        <v>-3</v>
      </c>
      <c r="M524" s="6" t="s">
        <v>90</v>
      </c>
      <c r="N524" s="9" t="s">
        <v>94</v>
      </c>
      <c r="O524" s="6" t="s">
        <v>380</v>
      </c>
      <c r="P524" s="9" t="s">
        <v>42</v>
      </c>
      <c r="Q524" s="5" t="s">
        <v>37</v>
      </c>
      <c r="R524" s="9" t="s">
        <v>41</v>
      </c>
      <c r="S524" s="11">
        <v>2023</v>
      </c>
      <c r="T524" s="6" t="s">
        <v>126</v>
      </c>
      <c r="U524" s="4" t="s">
        <v>3231</v>
      </c>
      <c r="V524" s="4" t="s">
        <v>3230</v>
      </c>
      <c r="W524" s="75">
        <v>484183.11688311689</v>
      </c>
      <c r="X524" s="9">
        <v>2</v>
      </c>
      <c r="Y524" s="11"/>
      <c r="Z524" s="11"/>
      <c r="AA524" s="11" t="s">
        <v>33</v>
      </c>
      <c r="AB524" s="11"/>
      <c r="AC524" s="11"/>
      <c r="AD524" s="11"/>
      <c r="AE524" s="11"/>
      <c r="AF524" s="11"/>
      <c r="AG524" s="11" t="s">
        <v>33</v>
      </c>
      <c r="AH524" s="11"/>
      <c r="AI524" s="11"/>
      <c r="AJ524" s="11"/>
      <c r="AK524" s="143"/>
      <c r="AL524" s="143"/>
      <c r="AM524" s="153" t="s">
        <v>165</v>
      </c>
      <c r="AN524" s="143"/>
      <c r="AO524" s="143"/>
      <c r="AP524" s="143"/>
      <c r="AQ524" s="143"/>
      <c r="AR524" s="143"/>
      <c r="AS524" s="153" t="s">
        <v>165</v>
      </c>
      <c r="AT524" s="143"/>
      <c r="AU524" s="143"/>
      <c r="AV524" s="143"/>
      <c r="BC524" s="2"/>
    </row>
    <row r="525" spans="1:57" x14ac:dyDescent="0.2">
      <c r="A525" s="4" t="s">
        <v>2717</v>
      </c>
      <c r="B525" s="4" t="s">
        <v>2690</v>
      </c>
      <c r="C525" s="4" t="s">
        <v>2738</v>
      </c>
      <c r="D525" s="4" t="s">
        <v>2741</v>
      </c>
      <c r="E525" s="4" t="s">
        <v>269</v>
      </c>
      <c r="F525" s="4" t="s">
        <v>1221</v>
      </c>
      <c r="G525" s="41" t="s">
        <v>1237</v>
      </c>
      <c r="H525" s="59" t="s">
        <v>1318</v>
      </c>
      <c r="I525" s="59">
        <v>500000000009</v>
      </c>
      <c r="J525" s="5">
        <v>2015</v>
      </c>
      <c r="K525" s="5">
        <v>8</v>
      </c>
      <c r="L525" s="9">
        <f t="shared" si="10"/>
        <v>-3</v>
      </c>
      <c r="M525" s="6" t="s">
        <v>90</v>
      </c>
      <c r="N525" s="9" t="s">
        <v>94</v>
      </c>
      <c r="O525" s="6" t="s">
        <v>380</v>
      </c>
      <c r="P525" s="9" t="s">
        <v>42</v>
      </c>
      <c r="Q525" s="5" t="s">
        <v>37</v>
      </c>
      <c r="R525" s="9" t="s">
        <v>41</v>
      </c>
      <c r="S525" s="11">
        <v>2023</v>
      </c>
      <c r="T525" s="6" t="s">
        <v>126</v>
      </c>
      <c r="U525" s="4" t="s">
        <v>3228</v>
      </c>
      <c r="V525" s="4" t="s">
        <v>3229</v>
      </c>
      <c r="W525" s="75">
        <f t="shared" ref="W525:W530" si="11">29738*12</f>
        <v>356856</v>
      </c>
      <c r="X525" s="9">
        <v>2</v>
      </c>
      <c r="Y525" s="11"/>
      <c r="Z525" s="11"/>
      <c r="AA525" s="11" t="s">
        <v>33</v>
      </c>
      <c r="AB525" s="11"/>
      <c r="AC525" s="11"/>
      <c r="AD525" s="11"/>
      <c r="AE525" s="11"/>
      <c r="AF525" s="11"/>
      <c r="AG525" s="11" t="s">
        <v>33</v>
      </c>
      <c r="AH525" s="11"/>
      <c r="AI525" s="11"/>
      <c r="AJ525" s="11"/>
      <c r="AK525" s="143"/>
      <c r="AL525" s="143"/>
      <c r="AM525" s="153" t="s">
        <v>165</v>
      </c>
      <c r="AN525" s="143"/>
      <c r="AO525" s="143"/>
      <c r="AP525" s="143"/>
      <c r="AQ525" s="143"/>
      <c r="AR525" s="143"/>
      <c r="AS525" s="153" t="s">
        <v>165</v>
      </c>
      <c r="AT525" s="143"/>
      <c r="AU525" s="143"/>
      <c r="AV525" s="143"/>
      <c r="BC525" s="2"/>
    </row>
    <row r="526" spans="1:57" x14ac:dyDescent="0.2">
      <c r="A526" s="4" t="s">
        <v>2717</v>
      </c>
      <c r="B526" s="4" t="s">
        <v>2690</v>
      </c>
      <c r="C526" s="4" t="s">
        <v>2738</v>
      </c>
      <c r="D526" s="4" t="s">
        <v>2741</v>
      </c>
      <c r="E526" s="4" t="s">
        <v>269</v>
      </c>
      <c r="F526" s="4" t="s">
        <v>1221</v>
      </c>
      <c r="G526" s="41" t="s">
        <v>1237</v>
      </c>
      <c r="H526" s="59" t="s">
        <v>1319</v>
      </c>
      <c r="I526" s="59">
        <v>500000000021</v>
      </c>
      <c r="J526" s="5">
        <v>2015</v>
      </c>
      <c r="K526" s="5">
        <v>8</v>
      </c>
      <c r="L526" s="9">
        <f t="shared" si="10"/>
        <v>-3</v>
      </c>
      <c r="M526" s="6" t="s">
        <v>90</v>
      </c>
      <c r="N526" s="9" t="s">
        <v>94</v>
      </c>
      <c r="O526" s="6" t="s">
        <v>380</v>
      </c>
      <c r="P526" s="9" t="s">
        <v>42</v>
      </c>
      <c r="Q526" s="5" t="s">
        <v>37</v>
      </c>
      <c r="R526" s="9" t="s">
        <v>41</v>
      </c>
      <c r="S526" s="11">
        <v>2023</v>
      </c>
      <c r="T526" s="6" t="s">
        <v>126</v>
      </c>
      <c r="U526" s="4" t="s">
        <v>3228</v>
      </c>
      <c r="V526" s="4" t="s">
        <v>3229</v>
      </c>
      <c r="W526" s="75">
        <f t="shared" si="11"/>
        <v>356856</v>
      </c>
      <c r="X526" s="9">
        <v>2</v>
      </c>
      <c r="Y526" s="11"/>
      <c r="Z526" s="11"/>
      <c r="AA526" s="11" t="s">
        <v>33</v>
      </c>
      <c r="AB526" s="11"/>
      <c r="AC526" s="11"/>
      <c r="AD526" s="11"/>
      <c r="AE526" s="11"/>
      <c r="AF526" s="11"/>
      <c r="AG526" s="11" t="s">
        <v>33</v>
      </c>
      <c r="AH526" s="11"/>
      <c r="AI526" s="11"/>
      <c r="AJ526" s="11"/>
      <c r="AK526" s="143"/>
      <c r="AL526" s="143"/>
      <c r="AM526" s="153" t="s">
        <v>165</v>
      </c>
      <c r="AN526" s="143"/>
      <c r="AO526" s="143"/>
      <c r="AP526" s="143"/>
      <c r="AQ526" s="143"/>
      <c r="AR526" s="143"/>
      <c r="AS526" s="153" t="s">
        <v>165</v>
      </c>
      <c r="AT526" s="143"/>
      <c r="AU526" s="143"/>
      <c r="AV526" s="143"/>
      <c r="BC526" s="2"/>
    </row>
    <row r="527" spans="1:57" x14ac:dyDescent="0.2">
      <c r="A527" s="4" t="s">
        <v>2717</v>
      </c>
      <c r="B527" s="4" t="s">
        <v>2690</v>
      </c>
      <c r="C527" s="4" t="s">
        <v>2738</v>
      </c>
      <c r="D527" s="4" t="s">
        <v>2741</v>
      </c>
      <c r="E527" s="4" t="s">
        <v>269</v>
      </c>
      <c r="F527" s="4" t="s">
        <v>1221</v>
      </c>
      <c r="G527" s="41" t="s">
        <v>1237</v>
      </c>
      <c r="H527" s="59" t="s">
        <v>1320</v>
      </c>
      <c r="I527" s="59">
        <v>500000000011</v>
      </c>
      <c r="J527" s="5">
        <v>2015</v>
      </c>
      <c r="K527" s="5">
        <v>8</v>
      </c>
      <c r="L527" s="9">
        <f t="shared" si="10"/>
        <v>-3</v>
      </c>
      <c r="M527" s="6" t="s">
        <v>90</v>
      </c>
      <c r="N527" s="9" t="s">
        <v>94</v>
      </c>
      <c r="O527" s="6" t="s">
        <v>380</v>
      </c>
      <c r="P527" s="9" t="s">
        <v>42</v>
      </c>
      <c r="Q527" s="5" t="s">
        <v>37</v>
      </c>
      <c r="R527" s="9" t="s">
        <v>41</v>
      </c>
      <c r="S527" s="11">
        <v>2023</v>
      </c>
      <c r="T527" s="6" t="s">
        <v>126</v>
      </c>
      <c r="U527" s="4" t="s">
        <v>3228</v>
      </c>
      <c r="V527" s="4" t="s">
        <v>3229</v>
      </c>
      <c r="W527" s="75">
        <f t="shared" si="11"/>
        <v>356856</v>
      </c>
      <c r="X527" s="9">
        <v>2</v>
      </c>
      <c r="Y527" s="11"/>
      <c r="Z527" s="11"/>
      <c r="AA527" s="11" t="s">
        <v>33</v>
      </c>
      <c r="AB527" s="11"/>
      <c r="AC527" s="11"/>
      <c r="AD527" s="11"/>
      <c r="AE527" s="11"/>
      <c r="AF527" s="11"/>
      <c r="AG527" s="11" t="s">
        <v>33</v>
      </c>
      <c r="AH527" s="11"/>
      <c r="AI527" s="11"/>
      <c r="AJ527" s="11"/>
      <c r="AK527" s="143"/>
      <c r="AL527" s="143"/>
      <c r="AM527" s="153" t="s">
        <v>165</v>
      </c>
      <c r="AN527" s="143"/>
      <c r="AO527" s="143"/>
      <c r="AP527" s="143"/>
      <c r="AQ527" s="143"/>
      <c r="AR527" s="143"/>
      <c r="AS527" s="153" t="s">
        <v>165</v>
      </c>
      <c r="AT527" s="143"/>
      <c r="AU527" s="143"/>
      <c r="AV527" s="143"/>
      <c r="BC527" s="2"/>
    </row>
    <row r="528" spans="1:57" s="58" customFormat="1" x14ac:dyDescent="0.2">
      <c r="A528" s="4" t="s">
        <v>2717</v>
      </c>
      <c r="B528" s="4" t="s">
        <v>2690</v>
      </c>
      <c r="C528" s="4" t="s">
        <v>2738</v>
      </c>
      <c r="D528" s="4" t="s">
        <v>2741</v>
      </c>
      <c r="E528" s="4" t="s">
        <v>269</v>
      </c>
      <c r="F528" s="4" t="s">
        <v>1221</v>
      </c>
      <c r="G528" s="41" t="s">
        <v>1237</v>
      </c>
      <c r="H528" s="59" t="s">
        <v>1321</v>
      </c>
      <c r="I528" s="59">
        <v>500000004003</v>
      </c>
      <c r="J528" s="5">
        <v>2015</v>
      </c>
      <c r="K528" s="5">
        <v>8</v>
      </c>
      <c r="L528" s="9">
        <f t="shared" si="10"/>
        <v>-3</v>
      </c>
      <c r="M528" s="6" t="s">
        <v>90</v>
      </c>
      <c r="N528" s="9" t="s">
        <v>94</v>
      </c>
      <c r="O528" s="6" t="s">
        <v>380</v>
      </c>
      <c r="P528" s="9" t="s">
        <v>42</v>
      </c>
      <c r="Q528" s="5" t="s">
        <v>37</v>
      </c>
      <c r="R528" s="9" t="s">
        <v>41</v>
      </c>
      <c r="S528" s="11">
        <v>2023</v>
      </c>
      <c r="T528" s="6" t="s">
        <v>126</v>
      </c>
      <c r="U528" s="4" t="s">
        <v>3228</v>
      </c>
      <c r="V528" s="4" t="s">
        <v>3229</v>
      </c>
      <c r="W528" s="75">
        <f t="shared" si="11"/>
        <v>356856</v>
      </c>
      <c r="X528" s="9">
        <v>2</v>
      </c>
      <c r="Y528" s="11"/>
      <c r="Z528" s="11"/>
      <c r="AA528" s="11" t="s">
        <v>33</v>
      </c>
      <c r="AB528" s="11"/>
      <c r="AC528" s="11"/>
      <c r="AD528" s="11"/>
      <c r="AE528" s="11"/>
      <c r="AF528" s="11"/>
      <c r="AG528" s="11" t="s">
        <v>33</v>
      </c>
      <c r="AH528" s="11"/>
      <c r="AI528" s="11"/>
      <c r="AJ528" s="11"/>
      <c r="AK528" s="143"/>
      <c r="AL528" s="143"/>
      <c r="AM528" s="153" t="s">
        <v>165</v>
      </c>
      <c r="AN528" s="143"/>
      <c r="AO528" s="143"/>
      <c r="AP528" s="143"/>
      <c r="AQ528" s="143"/>
      <c r="AR528" s="143"/>
      <c r="AS528" s="153" t="s">
        <v>165</v>
      </c>
      <c r="AT528" s="143"/>
      <c r="AU528" s="143"/>
      <c r="AV528" s="143"/>
      <c r="AW528" s="10"/>
      <c r="AX528" s="10"/>
      <c r="AY528" s="10"/>
      <c r="AZ528" s="10"/>
      <c r="BA528" s="10"/>
      <c r="BB528" s="10"/>
      <c r="BC528" s="2"/>
      <c r="BD528" s="2"/>
      <c r="BE528" s="2"/>
    </row>
    <row r="529" spans="1:57" s="58" customFormat="1" x14ac:dyDescent="0.2">
      <c r="A529" s="4" t="s">
        <v>2717</v>
      </c>
      <c r="B529" s="4" t="s">
        <v>2690</v>
      </c>
      <c r="C529" s="4" t="s">
        <v>2738</v>
      </c>
      <c r="D529" s="4" t="s">
        <v>2741</v>
      </c>
      <c r="E529" s="4" t="s">
        <v>269</v>
      </c>
      <c r="F529" s="4" t="s">
        <v>1221</v>
      </c>
      <c r="G529" s="41" t="s">
        <v>1237</v>
      </c>
      <c r="H529" s="59" t="s">
        <v>1322</v>
      </c>
      <c r="I529" s="59">
        <v>500000004017</v>
      </c>
      <c r="J529" s="5">
        <v>2015</v>
      </c>
      <c r="K529" s="5">
        <v>8</v>
      </c>
      <c r="L529" s="9">
        <f t="shared" si="10"/>
        <v>-3</v>
      </c>
      <c r="M529" s="6" t="s">
        <v>90</v>
      </c>
      <c r="N529" s="9" t="s">
        <v>94</v>
      </c>
      <c r="O529" s="6" t="s">
        <v>380</v>
      </c>
      <c r="P529" s="9" t="s">
        <v>42</v>
      </c>
      <c r="Q529" s="5" t="s">
        <v>37</v>
      </c>
      <c r="R529" s="9" t="s">
        <v>41</v>
      </c>
      <c r="S529" s="11">
        <v>2023</v>
      </c>
      <c r="T529" s="6" t="s">
        <v>126</v>
      </c>
      <c r="U529" s="4" t="s">
        <v>3228</v>
      </c>
      <c r="V529" s="4" t="s">
        <v>3229</v>
      </c>
      <c r="W529" s="75">
        <f t="shared" si="11"/>
        <v>356856</v>
      </c>
      <c r="X529" s="9">
        <v>2</v>
      </c>
      <c r="Y529" s="11"/>
      <c r="Z529" s="11"/>
      <c r="AA529" s="11" t="s">
        <v>33</v>
      </c>
      <c r="AB529" s="11"/>
      <c r="AC529" s="11"/>
      <c r="AD529" s="11"/>
      <c r="AE529" s="11"/>
      <c r="AF529" s="11"/>
      <c r="AG529" s="11" t="s">
        <v>33</v>
      </c>
      <c r="AH529" s="11"/>
      <c r="AI529" s="11"/>
      <c r="AJ529" s="11"/>
      <c r="AK529" s="143"/>
      <c r="AL529" s="143"/>
      <c r="AM529" s="153" t="s">
        <v>165</v>
      </c>
      <c r="AN529" s="143"/>
      <c r="AO529" s="143"/>
      <c r="AP529" s="143"/>
      <c r="AQ529" s="143"/>
      <c r="AR529" s="143"/>
      <c r="AS529" s="153" t="s">
        <v>165</v>
      </c>
      <c r="AT529" s="143"/>
      <c r="AU529" s="143"/>
      <c r="AV529" s="143"/>
      <c r="AW529" s="10"/>
      <c r="AX529" s="10"/>
      <c r="AY529" s="10"/>
      <c r="AZ529" s="10"/>
      <c r="BA529" s="10"/>
      <c r="BB529" s="10"/>
      <c r="BC529" s="2"/>
      <c r="BD529" s="2"/>
      <c r="BE529" s="2"/>
    </row>
    <row r="530" spans="1:57" x14ac:dyDescent="0.2">
      <c r="A530" s="4" t="s">
        <v>2717</v>
      </c>
      <c r="B530" s="4" t="s">
        <v>2690</v>
      </c>
      <c r="C530" s="4" t="s">
        <v>2738</v>
      </c>
      <c r="D530" s="4" t="s">
        <v>2741</v>
      </c>
      <c r="E530" s="4" t="s">
        <v>269</v>
      </c>
      <c r="F530" s="4" t="s">
        <v>1221</v>
      </c>
      <c r="G530" s="41" t="s">
        <v>1237</v>
      </c>
      <c r="H530" s="59" t="s">
        <v>1323</v>
      </c>
      <c r="I530" s="59">
        <v>500000000046</v>
      </c>
      <c r="J530" s="5">
        <v>2015</v>
      </c>
      <c r="K530" s="5">
        <v>8</v>
      </c>
      <c r="L530" s="9">
        <f t="shared" si="10"/>
        <v>-3</v>
      </c>
      <c r="M530" s="6" t="s">
        <v>90</v>
      </c>
      <c r="N530" s="9" t="s">
        <v>94</v>
      </c>
      <c r="O530" s="6" t="s">
        <v>380</v>
      </c>
      <c r="P530" s="9" t="s">
        <v>42</v>
      </c>
      <c r="Q530" s="5" t="s">
        <v>37</v>
      </c>
      <c r="R530" s="9" t="s">
        <v>41</v>
      </c>
      <c r="S530" s="11">
        <v>2023</v>
      </c>
      <c r="T530" s="6" t="s">
        <v>126</v>
      </c>
      <c r="U530" s="4" t="s">
        <v>3228</v>
      </c>
      <c r="V530" s="4" t="s">
        <v>3229</v>
      </c>
      <c r="W530" s="75">
        <f t="shared" si="11"/>
        <v>356856</v>
      </c>
      <c r="X530" s="9">
        <v>2</v>
      </c>
      <c r="Y530" s="11"/>
      <c r="Z530" s="11"/>
      <c r="AA530" s="11" t="s">
        <v>33</v>
      </c>
      <c r="AB530" s="11"/>
      <c r="AC530" s="11"/>
      <c r="AD530" s="11"/>
      <c r="AE530" s="11"/>
      <c r="AF530" s="11"/>
      <c r="AG530" s="11" t="s">
        <v>33</v>
      </c>
      <c r="AH530" s="11"/>
      <c r="AI530" s="11"/>
      <c r="AJ530" s="11"/>
      <c r="AK530" s="143"/>
      <c r="AL530" s="143"/>
      <c r="AM530" s="153" t="s">
        <v>165</v>
      </c>
      <c r="AN530" s="143"/>
      <c r="AO530" s="143"/>
      <c r="AP530" s="143"/>
      <c r="AQ530" s="143"/>
      <c r="AR530" s="143"/>
      <c r="AS530" s="153" t="s">
        <v>165</v>
      </c>
      <c r="AT530" s="143"/>
      <c r="AU530" s="143"/>
      <c r="AV530" s="143"/>
      <c r="BC530" s="2"/>
    </row>
    <row r="531" spans="1:57" s="58" customFormat="1" ht="12.75" customHeight="1" x14ac:dyDescent="0.2">
      <c r="A531" s="4" t="s">
        <v>2726</v>
      </c>
      <c r="B531" s="4" t="s">
        <v>2690</v>
      </c>
      <c r="C531" s="4" t="s">
        <v>2738</v>
      </c>
      <c r="D531" s="4" t="s">
        <v>2741</v>
      </c>
      <c r="E531" s="4" t="s">
        <v>269</v>
      </c>
      <c r="F531" s="4" t="s">
        <v>1221</v>
      </c>
      <c r="G531" s="41" t="s">
        <v>1293</v>
      </c>
      <c r="H531" s="59" t="s">
        <v>1294</v>
      </c>
      <c r="I531" s="59">
        <v>500000007359</v>
      </c>
      <c r="J531" s="5">
        <v>2014</v>
      </c>
      <c r="K531" s="5">
        <v>8</v>
      </c>
      <c r="L531" s="9">
        <f t="shared" si="10"/>
        <v>-4</v>
      </c>
      <c r="M531" s="6" t="s">
        <v>90</v>
      </c>
      <c r="N531" s="9" t="s">
        <v>94</v>
      </c>
      <c r="O531" s="6" t="s">
        <v>380</v>
      </c>
      <c r="P531" s="9" t="s">
        <v>42</v>
      </c>
      <c r="Q531" s="5" t="s">
        <v>37</v>
      </c>
      <c r="R531" s="9" t="s">
        <v>41</v>
      </c>
      <c r="S531" s="11">
        <v>2023</v>
      </c>
      <c r="T531" s="6" t="s">
        <v>126</v>
      </c>
      <c r="U531" s="4" t="s">
        <v>3231</v>
      </c>
      <c r="V531" s="4" t="s">
        <v>3230</v>
      </c>
      <c r="W531" s="75">
        <v>393890</v>
      </c>
      <c r="X531" s="9">
        <v>2</v>
      </c>
      <c r="Y531" s="11"/>
      <c r="Z531" s="11"/>
      <c r="AA531" s="11" t="s">
        <v>33</v>
      </c>
      <c r="AB531" s="11"/>
      <c r="AC531" s="11"/>
      <c r="AD531" s="11"/>
      <c r="AE531" s="11"/>
      <c r="AF531" s="11"/>
      <c r="AG531" s="11" t="s">
        <v>33</v>
      </c>
      <c r="AH531" s="11"/>
      <c r="AI531" s="11"/>
      <c r="AJ531" s="11"/>
      <c r="AK531" s="143"/>
      <c r="AL531" s="143"/>
      <c r="AM531" s="153" t="s">
        <v>165</v>
      </c>
      <c r="AN531" s="143"/>
      <c r="AO531" s="143"/>
      <c r="AP531" s="143"/>
      <c r="AQ531" s="143"/>
      <c r="AR531" s="143"/>
      <c r="AS531" s="153" t="s">
        <v>165</v>
      </c>
      <c r="AT531" s="143"/>
      <c r="AU531" s="143"/>
      <c r="AV531" s="143"/>
      <c r="AW531" s="10"/>
      <c r="AX531" s="10"/>
      <c r="AY531" s="10"/>
      <c r="AZ531" s="10"/>
      <c r="BA531" s="10"/>
      <c r="BB531" s="10"/>
      <c r="BC531" s="2"/>
      <c r="BD531" s="2"/>
      <c r="BE531" s="2"/>
    </row>
    <row r="532" spans="1:57" s="58" customFormat="1" x14ac:dyDescent="0.2">
      <c r="A532" s="4" t="s">
        <v>2726</v>
      </c>
      <c r="B532" s="4" t="s">
        <v>2690</v>
      </c>
      <c r="C532" s="4" t="s">
        <v>2738</v>
      </c>
      <c r="D532" s="4" t="s">
        <v>2741</v>
      </c>
      <c r="E532" s="4" t="s">
        <v>269</v>
      </c>
      <c r="F532" s="4" t="s">
        <v>1221</v>
      </c>
      <c r="G532" s="41" t="s">
        <v>1293</v>
      </c>
      <c r="H532" s="59" t="s">
        <v>1295</v>
      </c>
      <c r="I532" s="59">
        <v>500000007358</v>
      </c>
      <c r="J532" s="5">
        <v>2014</v>
      </c>
      <c r="K532" s="5">
        <v>8</v>
      </c>
      <c r="L532" s="9">
        <f t="shared" si="10"/>
        <v>-4</v>
      </c>
      <c r="M532" s="6" t="s">
        <v>90</v>
      </c>
      <c r="N532" s="9" t="s">
        <v>94</v>
      </c>
      <c r="O532" s="6" t="s">
        <v>380</v>
      </c>
      <c r="P532" s="9" t="s">
        <v>42</v>
      </c>
      <c r="Q532" s="5" t="s">
        <v>37</v>
      </c>
      <c r="R532" s="9" t="s">
        <v>41</v>
      </c>
      <c r="S532" s="11">
        <v>2023</v>
      </c>
      <c r="T532" s="6" t="s">
        <v>126</v>
      </c>
      <c r="U532" s="4" t="s">
        <v>3231</v>
      </c>
      <c r="V532" s="4" t="s">
        <v>3230</v>
      </c>
      <c r="W532" s="75">
        <v>393890</v>
      </c>
      <c r="X532" s="9">
        <v>2</v>
      </c>
      <c r="Y532" s="11"/>
      <c r="Z532" s="11"/>
      <c r="AA532" s="11" t="s">
        <v>33</v>
      </c>
      <c r="AB532" s="11"/>
      <c r="AC532" s="11"/>
      <c r="AD532" s="11"/>
      <c r="AE532" s="11"/>
      <c r="AF532" s="11"/>
      <c r="AG532" s="11" t="s">
        <v>33</v>
      </c>
      <c r="AH532" s="11"/>
      <c r="AI532" s="11"/>
      <c r="AJ532" s="11"/>
      <c r="AK532" s="143"/>
      <c r="AL532" s="143"/>
      <c r="AM532" s="153" t="s">
        <v>165</v>
      </c>
      <c r="AN532" s="143"/>
      <c r="AO532" s="143"/>
      <c r="AP532" s="143"/>
      <c r="AQ532" s="143"/>
      <c r="AR532" s="143"/>
      <c r="AS532" s="153" t="s">
        <v>165</v>
      </c>
      <c r="AT532" s="143"/>
      <c r="AU532" s="143"/>
      <c r="AV532" s="143"/>
      <c r="AW532" s="10"/>
      <c r="AX532" s="10"/>
      <c r="AY532" s="10"/>
      <c r="AZ532" s="10"/>
      <c r="BA532" s="10"/>
      <c r="BB532" s="10"/>
      <c r="BC532" s="2"/>
      <c r="BD532" s="2"/>
      <c r="BE532" s="2"/>
    </row>
    <row r="533" spans="1:57" x14ac:dyDescent="0.2">
      <c r="A533" s="4" t="s">
        <v>2726</v>
      </c>
      <c r="B533" s="4" t="s">
        <v>2690</v>
      </c>
      <c r="C533" s="4" t="s">
        <v>2738</v>
      </c>
      <c r="D533" s="4" t="s">
        <v>2741</v>
      </c>
      <c r="E533" s="4" t="s">
        <v>269</v>
      </c>
      <c r="F533" s="4" t="s">
        <v>1221</v>
      </c>
      <c r="G533" s="41" t="s">
        <v>1293</v>
      </c>
      <c r="H533" s="59" t="s">
        <v>1296</v>
      </c>
      <c r="I533" s="59">
        <v>500000007361</v>
      </c>
      <c r="J533" s="5">
        <v>2014</v>
      </c>
      <c r="K533" s="5">
        <v>8</v>
      </c>
      <c r="L533" s="9">
        <f t="shared" si="10"/>
        <v>-4</v>
      </c>
      <c r="M533" s="6" t="s">
        <v>90</v>
      </c>
      <c r="N533" s="9" t="s">
        <v>94</v>
      </c>
      <c r="O533" s="6" t="s">
        <v>380</v>
      </c>
      <c r="P533" s="9" t="s">
        <v>42</v>
      </c>
      <c r="Q533" s="5" t="s">
        <v>37</v>
      </c>
      <c r="R533" s="9" t="s">
        <v>41</v>
      </c>
      <c r="S533" s="11">
        <v>2023</v>
      </c>
      <c r="T533" s="6" t="s">
        <v>126</v>
      </c>
      <c r="U533" s="4" t="s">
        <v>3231</v>
      </c>
      <c r="V533" s="4" t="s">
        <v>3230</v>
      </c>
      <c r="W533" s="75">
        <v>393890</v>
      </c>
      <c r="X533" s="9">
        <v>2</v>
      </c>
      <c r="Y533" s="11"/>
      <c r="Z533" s="11"/>
      <c r="AA533" s="11" t="s">
        <v>33</v>
      </c>
      <c r="AB533" s="11"/>
      <c r="AC533" s="11"/>
      <c r="AD533" s="11"/>
      <c r="AE533" s="11"/>
      <c r="AF533" s="11"/>
      <c r="AG533" s="11" t="s">
        <v>33</v>
      </c>
      <c r="AH533" s="11"/>
      <c r="AI533" s="11"/>
      <c r="AJ533" s="11"/>
      <c r="AK533" s="143"/>
      <c r="AL533" s="143"/>
      <c r="AM533" s="153" t="s">
        <v>165</v>
      </c>
      <c r="AN533" s="143"/>
      <c r="AO533" s="143"/>
      <c r="AP533" s="143"/>
      <c r="AQ533" s="143"/>
      <c r="AR533" s="143"/>
      <c r="AS533" s="153" t="s">
        <v>165</v>
      </c>
      <c r="AT533" s="143"/>
      <c r="AU533" s="143"/>
      <c r="AV533" s="143"/>
      <c r="BC533" s="2"/>
    </row>
    <row r="534" spans="1:57" x14ac:dyDescent="0.2">
      <c r="A534" s="4" t="s">
        <v>2726</v>
      </c>
      <c r="B534" s="4" t="s">
        <v>2690</v>
      </c>
      <c r="C534" s="4" t="s">
        <v>2738</v>
      </c>
      <c r="D534" s="4" t="s">
        <v>2741</v>
      </c>
      <c r="E534" s="4" t="s">
        <v>269</v>
      </c>
      <c r="F534" s="4" t="s">
        <v>1221</v>
      </c>
      <c r="G534" s="41" t="s">
        <v>1293</v>
      </c>
      <c r="H534" s="59" t="s">
        <v>1831</v>
      </c>
      <c r="I534" s="59">
        <v>500000006986</v>
      </c>
      <c r="J534" s="5">
        <v>2014</v>
      </c>
      <c r="K534" s="5">
        <v>8</v>
      </c>
      <c r="L534" s="9">
        <f t="shared" si="10"/>
        <v>-4</v>
      </c>
      <c r="M534" s="6" t="s">
        <v>90</v>
      </c>
      <c r="N534" s="9" t="s">
        <v>94</v>
      </c>
      <c r="O534" s="6" t="s">
        <v>380</v>
      </c>
      <c r="P534" s="9" t="s">
        <v>42</v>
      </c>
      <c r="Q534" s="5" t="s">
        <v>37</v>
      </c>
      <c r="R534" s="9" t="s">
        <v>41</v>
      </c>
      <c r="S534" s="11">
        <v>2023</v>
      </c>
      <c r="T534" s="6" t="s">
        <v>126</v>
      </c>
      <c r="U534" s="4" t="s">
        <v>3231</v>
      </c>
      <c r="V534" s="4" t="s">
        <v>3230</v>
      </c>
      <c r="W534" s="75">
        <v>393890</v>
      </c>
      <c r="X534" s="9">
        <v>2</v>
      </c>
      <c r="Y534" s="11"/>
      <c r="Z534" s="11"/>
      <c r="AA534" s="11" t="s">
        <v>33</v>
      </c>
      <c r="AB534" s="11"/>
      <c r="AC534" s="11"/>
      <c r="AD534" s="11"/>
      <c r="AE534" s="11"/>
      <c r="AF534" s="11"/>
      <c r="AG534" s="11" t="s">
        <v>33</v>
      </c>
      <c r="AH534" s="11"/>
      <c r="AI534" s="11"/>
      <c r="AJ534" s="11"/>
      <c r="AK534" s="143"/>
      <c r="AL534" s="143"/>
      <c r="AM534" s="153" t="s">
        <v>165</v>
      </c>
      <c r="AN534" s="143"/>
      <c r="AO534" s="143"/>
      <c r="AP534" s="143"/>
      <c r="AQ534" s="143"/>
      <c r="AR534" s="143"/>
      <c r="AS534" s="153" t="s">
        <v>165</v>
      </c>
      <c r="AT534" s="143"/>
      <c r="AU534" s="143"/>
      <c r="AV534" s="143"/>
      <c r="BC534" s="2"/>
    </row>
    <row r="535" spans="1:57" x14ac:dyDescent="0.2">
      <c r="A535" s="4" t="s">
        <v>2724</v>
      </c>
      <c r="B535" s="4" t="s">
        <v>2689</v>
      </c>
      <c r="C535" s="4" t="s">
        <v>2734</v>
      </c>
      <c r="D535" s="4" t="s">
        <v>2741</v>
      </c>
      <c r="E535" s="144" t="s">
        <v>200</v>
      </c>
      <c r="F535" s="144" t="s">
        <v>621</v>
      </c>
      <c r="G535" s="93" t="s">
        <v>633</v>
      </c>
      <c r="H535" s="94">
        <v>2359</v>
      </c>
      <c r="I535" s="59">
        <v>500000002359</v>
      </c>
      <c r="J535" s="5">
        <v>2014</v>
      </c>
      <c r="K535" s="5">
        <v>10</v>
      </c>
      <c r="L535" s="9">
        <f t="shared" si="10"/>
        <v>-2</v>
      </c>
      <c r="M535" s="6" t="s">
        <v>90</v>
      </c>
      <c r="N535" s="9" t="s">
        <v>94</v>
      </c>
      <c r="O535" s="6" t="s">
        <v>201</v>
      </c>
      <c r="P535" s="9" t="s">
        <v>42</v>
      </c>
      <c r="Q535" s="5" t="s">
        <v>37</v>
      </c>
      <c r="R535" s="9" t="s">
        <v>41</v>
      </c>
      <c r="S535" s="11">
        <v>2023</v>
      </c>
      <c r="T535" s="6" t="s">
        <v>126</v>
      </c>
      <c r="U535" s="4" t="s">
        <v>1560</v>
      </c>
      <c r="V535" s="4" t="s">
        <v>3279</v>
      </c>
      <c r="W535" s="75">
        <v>1953416.3478260869</v>
      </c>
      <c r="X535" s="9">
        <v>2</v>
      </c>
      <c r="Y535" s="11"/>
      <c r="Z535" s="11"/>
      <c r="AA535" s="11"/>
      <c r="AB535" s="11" t="s">
        <v>33</v>
      </c>
      <c r="AC535" s="11"/>
      <c r="AD535" s="11"/>
      <c r="AE535" s="11"/>
      <c r="AF535" s="11"/>
      <c r="AG535" s="11"/>
      <c r="AH535" s="11" t="s">
        <v>33</v>
      </c>
      <c r="AI535" s="11"/>
      <c r="AJ535" s="11"/>
      <c r="AK535" s="143"/>
      <c r="AL535" s="143"/>
      <c r="AM535" s="143"/>
      <c r="AN535" s="153" t="s">
        <v>165</v>
      </c>
      <c r="AO535" s="143"/>
      <c r="AP535" s="143"/>
      <c r="AQ535" s="143"/>
      <c r="AR535" s="143"/>
      <c r="AS535" s="143"/>
      <c r="AT535" s="153" t="s">
        <v>165</v>
      </c>
      <c r="AU535" s="143"/>
      <c r="AV535" s="143"/>
      <c r="BC535" s="2"/>
    </row>
    <row r="536" spans="1:57" x14ac:dyDescent="0.2">
      <c r="A536" s="4" t="s">
        <v>2724</v>
      </c>
      <c r="B536" s="4" t="s">
        <v>2689</v>
      </c>
      <c r="C536" s="4" t="s">
        <v>2734</v>
      </c>
      <c r="D536" s="4" t="s">
        <v>2741</v>
      </c>
      <c r="E536" s="144" t="s">
        <v>200</v>
      </c>
      <c r="F536" s="144" t="s">
        <v>621</v>
      </c>
      <c r="G536" s="93" t="s">
        <v>633</v>
      </c>
      <c r="H536" s="94">
        <v>2255</v>
      </c>
      <c r="I536" s="59">
        <v>500000002360</v>
      </c>
      <c r="J536" s="5">
        <v>2014</v>
      </c>
      <c r="K536" s="5">
        <v>10</v>
      </c>
      <c r="L536" s="9">
        <f t="shared" si="10"/>
        <v>-2</v>
      </c>
      <c r="M536" s="6" t="s">
        <v>90</v>
      </c>
      <c r="N536" s="9" t="s">
        <v>94</v>
      </c>
      <c r="O536" s="6" t="s">
        <v>201</v>
      </c>
      <c r="P536" s="9" t="s">
        <v>42</v>
      </c>
      <c r="Q536" s="5" t="s">
        <v>37</v>
      </c>
      <c r="R536" s="9" t="s">
        <v>41</v>
      </c>
      <c r="S536" s="11">
        <v>2023</v>
      </c>
      <c r="T536" s="6" t="s">
        <v>126</v>
      </c>
      <c r="U536" s="4" t="s">
        <v>1560</v>
      </c>
      <c r="V536" s="4" t="s">
        <v>3279</v>
      </c>
      <c r="W536" s="75">
        <v>1953416.3478260869</v>
      </c>
      <c r="X536" s="9">
        <v>2</v>
      </c>
      <c r="Y536" s="11"/>
      <c r="Z536" s="11"/>
      <c r="AA536" s="11"/>
      <c r="AB536" s="11" t="s">
        <v>33</v>
      </c>
      <c r="AC536" s="11"/>
      <c r="AD536" s="11"/>
      <c r="AE536" s="11"/>
      <c r="AF536" s="11"/>
      <c r="AG536" s="11"/>
      <c r="AH536" s="11" t="s">
        <v>33</v>
      </c>
      <c r="AI536" s="11"/>
      <c r="AJ536" s="11"/>
      <c r="AK536" s="143"/>
      <c r="AL536" s="143"/>
      <c r="AM536" s="143"/>
      <c r="AN536" s="153" t="s">
        <v>165</v>
      </c>
      <c r="AO536" s="143"/>
      <c r="AP536" s="143"/>
      <c r="AQ536" s="143"/>
      <c r="AR536" s="143"/>
      <c r="AS536" s="143"/>
      <c r="AT536" s="153" t="s">
        <v>165</v>
      </c>
      <c r="AU536" s="143"/>
      <c r="AV536" s="143"/>
      <c r="BC536" s="2"/>
    </row>
    <row r="537" spans="1:57" x14ac:dyDescent="0.2">
      <c r="A537" s="4" t="s">
        <v>2724</v>
      </c>
      <c r="B537" s="4" t="s">
        <v>2689</v>
      </c>
      <c r="C537" s="4" t="s">
        <v>2734</v>
      </c>
      <c r="D537" s="4" t="s">
        <v>2741</v>
      </c>
      <c r="E537" s="144" t="s">
        <v>200</v>
      </c>
      <c r="F537" s="144" t="s">
        <v>621</v>
      </c>
      <c r="G537" s="93" t="s">
        <v>633</v>
      </c>
      <c r="H537" s="94">
        <v>2266</v>
      </c>
      <c r="I537" s="59">
        <v>500000002361</v>
      </c>
      <c r="J537" s="5">
        <v>2014</v>
      </c>
      <c r="K537" s="5">
        <v>10</v>
      </c>
      <c r="L537" s="9">
        <f t="shared" si="10"/>
        <v>-2</v>
      </c>
      <c r="M537" s="6" t="s">
        <v>90</v>
      </c>
      <c r="N537" s="9" t="s">
        <v>94</v>
      </c>
      <c r="O537" s="6" t="s">
        <v>201</v>
      </c>
      <c r="P537" s="9" t="s">
        <v>42</v>
      </c>
      <c r="Q537" s="5" t="s">
        <v>37</v>
      </c>
      <c r="R537" s="9" t="s">
        <v>41</v>
      </c>
      <c r="S537" s="11">
        <v>2023</v>
      </c>
      <c r="T537" s="6" t="s">
        <v>126</v>
      </c>
      <c r="U537" s="4" t="s">
        <v>1560</v>
      </c>
      <c r="V537" s="4" t="s">
        <v>3279</v>
      </c>
      <c r="W537" s="75">
        <v>1953416.3478260869</v>
      </c>
      <c r="X537" s="9">
        <v>2</v>
      </c>
      <c r="Y537" s="11"/>
      <c r="Z537" s="11"/>
      <c r="AA537" s="11"/>
      <c r="AB537" s="11" t="s">
        <v>33</v>
      </c>
      <c r="AC537" s="11"/>
      <c r="AD537" s="11"/>
      <c r="AE537" s="11"/>
      <c r="AF537" s="11"/>
      <c r="AG537" s="11"/>
      <c r="AH537" s="11" t="s">
        <v>33</v>
      </c>
      <c r="AI537" s="11"/>
      <c r="AJ537" s="11"/>
      <c r="AK537" s="143"/>
      <c r="AL537" s="143"/>
      <c r="AM537" s="143"/>
      <c r="AN537" s="153" t="s">
        <v>165</v>
      </c>
      <c r="AO537" s="143"/>
      <c r="AP537" s="143"/>
      <c r="AQ537" s="143"/>
      <c r="AR537" s="143"/>
      <c r="AS537" s="143"/>
      <c r="AT537" s="153" t="s">
        <v>165</v>
      </c>
      <c r="AU537" s="143"/>
      <c r="AV537" s="143"/>
      <c r="BC537" s="2"/>
    </row>
    <row r="538" spans="1:57" x14ac:dyDescent="0.2">
      <c r="A538" s="4" t="s">
        <v>2711</v>
      </c>
      <c r="B538" s="4" t="s">
        <v>2691</v>
      </c>
      <c r="C538" s="4" t="s">
        <v>2738</v>
      </c>
      <c r="D538" s="4" t="s">
        <v>2741</v>
      </c>
      <c r="E538" s="4" t="s">
        <v>1355</v>
      </c>
      <c r="F538" s="4" t="s">
        <v>1221</v>
      </c>
      <c r="G538" s="41" t="s">
        <v>633</v>
      </c>
      <c r="H538" s="59" t="s">
        <v>1356</v>
      </c>
      <c r="I538" s="59" t="s">
        <v>136</v>
      </c>
      <c r="J538" s="5">
        <v>2014</v>
      </c>
      <c r="K538" s="5">
        <v>8</v>
      </c>
      <c r="L538" s="9">
        <f t="shared" si="10"/>
        <v>-4</v>
      </c>
      <c r="M538" s="6" t="s">
        <v>90</v>
      </c>
      <c r="N538" s="9" t="s">
        <v>94</v>
      </c>
      <c r="O538" s="6" t="s">
        <v>2743</v>
      </c>
      <c r="P538" s="9" t="s">
        <v>42</v>
      </c>
      <c r="Q538" s="5" t="s">
        <v>37</v>
      </c>
      <c r="R538" s="9" t="s">
        <v>41</v>
      </c>
      <c r="S538" s="11">
        <v>2023</v>
      </c>
      <c r="T538" s="6" t="s">
        <v>126</v>
      </c>
      <c r="U538" s="4" t="s">
        <v>3228</v>
      </c>
      <c r="V538" s="4" t="s">
        <v>3229</v>
      </c>
      <c r="W538" s="75">
        <f>19825*12</f>
        <v>237900</v>
      </c>
      <c r="X538" s="9">
        <v>1</v>
      </c>
      <c r="Y538" s="11"/>
      <c r="Z538" s="11"/>
      <c r="AA538" s="11" t="s">
        <v>33</v>
      </c>
      <c r="AB538" s="11"/>
      <c r="AC538" s="11"/>
      <c r="AD538" s="11"/>
      <c r="AE538" s="11"/>
      <c r="AF538" s="11"/>
      <c r="AG538" s="11"/>
      <c r="AH538" s="11"/>
      <c r="AI538" s="11"/>
      <c r="AJ538" s="11"/>
      <c r="AK538" s="143"/>
      <c r="AL538" s="143"/>
      <c r="AM538" s="143" t="s">
        <v>165</v>
      </c>
      <c r="AN538" s="143"/>
      <c r="AO538" s="143"/>
      <c r="AP538" s="143"/>
      <c r="AQ538" s="143"/>
      <c r="AR538" s="143"/>
      <c r="AS538" s="143"/>
      <c r="AT538" s="143"/>
      <c r="AU538" s="143"/>
      <c r="AV538" s="143"/>
      <c r="BC538" s="2"/>
    </row>
    <row r="539" spans="1:57" x14ac:dyDescent="0.2">
      <c r="A539" s="4" t="s">
        <v>2711</v>
      </c>
      <c r="B539" s="4" t="s">
        <v>2691</v>
      </c>
      <c r="C539" s="4" t="s">
        <v>2738</v>
      </c>
      <c r="D539" s="4" t="s">
        <v>2741</v>
      </c>
      <c r="E539" s="4" t="s">
        <v>1355</v>
      </c>
      <c r="F539" s="4" t="s">
        <v>1221</v>
      </c>
      <c r="G539" s="41" t="s">
        <v>633</v>
      </c>
      <c r="H539" s="59" t="s">
        <v>1357</v>
      </c>
      <c r="I539" s="59" t="s">
        <v>136</v>
      </c>
      <c r="J539" s="5">
        <v>2014</v>
      </c>
      <c r="K539" s="5">
        <v>8</v>
      </c>
      <c r="L539" s="9">
        <f t="shared" si="10"/>
        <v>-4</v>
      </c>
      <c r="M539" s="6" t="s">
        <v>90</v>
      </c>
      <c r="N539" s="9" t="s">
        <v>94</v>
      </c>
      <c r="O539" s="6" t="s">
        <v>2743</v>
      </c>
      <c r="P539" s="9" t="s">
        <v>42</v>
      </c>
      <c r="Q539" s="5" t="s">
        <v>37</v>
      </c>
      <c r="R539" s="9" t="s">
        <v>41</v>
      </c>
      <c r="S539" s="11">
        <v>2023</v>
      </c>
      <c r="T539" s="6" t="s">
        <v>126</v>
      </c>
      <c r="U539" s="4" t="s">
        <v>3228</v>
      </c>
      <c r="V539" s="4" t="s">
        <v>3229</v>
      </c>
      <c r="W539" s="75">
        <f>19825*12</f>
        <v>237900</v>
      </c>
      <c r="X539" s="9">
        <v>1</v>
      </c>
      <c r="Y539" s="11"/>
      <c r="Z539" s="11"/>
      <c r="AA539" s="11" t="s">
        <v>33</v>
      </c>
      <c r="AB539" s="11"/>
      <c r="AC539" s="11"/>
      <c r="AD539" s="11"/>
      <c r="AE539" s="11"/>
      <c r="AF539" s="11"/>
      <c r="AG539" s="11"/>
      <c r="AH539" s="11"/>
      <c r="AI539" s="11"/>
      <c r="AJ539" s="11"/>
      <c r="AK539" s="143"/>
      <c r="AL539" s="143"/>
      <c r="AM539" s="143" t="s">
        <v>165</v>
      </c>
      <c r="AN539" s="143"/>
      <c r="AO539" s="143"/>
      <c r="AP539" s="143"/>
      <c r="AQ539" s="143"/>
      <c r="AR539" s="143"/>
      <c r="AS539" s="143"/>
      <c r="AT539" s="143"/>
      <c r="AU539" s="143"/>
      <c r="AV539" s="143"/>
      <c r="BC539" s="2"/>
    </row>
    <row r="540" spans="1:57" x14ac:dyDescent="0.2">
      <c r="A540" s="4" t="s">
        <v>2711</v>
      </c>
      <c r="B540" s="4" t="s">
        <v>2691</v>
      </c>
      <c r="C540" s="4" t="s">
        <v>2738</v>
      </c>
      <c r="D540" s="4" t="s">
        <v>2741</v>
      </c>
      <c r="E540" s="4" t="s">
        <v>1355</v>
      </c>
      <c r="F540" s="4" t="s">
        <v>1221</v>
      </c>
      <c r="G540" s="41" t="s">
        <v>633</v>
      </c>
      <c r="H540" s="59" t="s">
        <v>1358</v>
      </c>
      <c r="I540" s="59" t="s">
        <v>136</v>
      </c>
      <c r="J540" s="5">
        <v>2014</v>
      </c>
      <c r="K540" s="5">
        <v>8</v>
      </c>
      <c r="L540" s="9">
        <f t="shared" si="10"/>
        <v>-4</v>
      </c>
      <c r="M540" s="6" t="s">
        <v>90</v>
      </c>
      <c r="N540" s="9" t="s">
        <v>94</v>
      </c>
      <c r="O540" s="6" t="s">
        <v>2743</v>
      </c>
      <c r="P540" s="9" t="s">
        <v>42</v>
      </c>
      <c r="Q540" s="5" t="s">
        <v>37</v>
      </c>
      <c r="R540" s="9" t="s">
        <v>41</v>
      </c>
      <c r="S540" s="11">
        <v>2023</v>
      </c>
      <c r="T540" s="6" t="s">
        <v>126</v>
      </c>
      <c r="U540" s="4" t="s">
        <v>3228</v>
      </c>
      <c r="V540" s="4" t="s">
        <v>3229</v>
      </c>
      <c r="W540" s="75">
        <f>19825*12</f>
        <v>237900</v>
      </c>
      <c r="X540" s="9">
        <v>1</v>
      </c>
      <c r="Y540" s="11"/>
      <c r="Z540" s="11"/>
      <c r="AA540" s="11" t="s">
        <v>33</v>
      </c>
      <c r="AB540" s="11"/>
      <c r="AC540" s="11"/>
      <c r="AD540" s="11"/>
      <c r="AE540" s="11"/>
      <c r="AF540" s="11"/>
      <c r="AG540" s="11"/>
      <c r="AH540" s="11"/>
      <c r="AI540" s="11"/>
      <c r="AJ540" s="11"/>
      <c r="AK540" s="143"/>
      <c r="AL540" s="143"/>
      <c r="AM540" s="143" t="s">
        <v>165</v>
      </c>
      <c r="AN540" s="143"/>
      <c r="AO540" s="143"/>
      <c r="AP540" s="143"/>
      <c r="AQ540" s="143"/>
      <c r="AR540" s="143"/>
      <c r="AS540" s="143"/>
      <c r="AT540" s="143"/>
      <c r="AU540" s="143"/>
      <c r="AV540" s="143"/>
      <c r="BC540" s="2"/>
    </row>
    <row r="541" spans="1:57" x14ac:dyDescent="0.2">
      <c r="A541" s="4" t="s">
        <v>2726</v>
      </c>
      <c r="B541" s="4" t="s">
        <v>2690</v>
      </c>
      <c r="C541" s="4" t="s">
        <v>2738</v>
      </c>
      <c r="D541" s="4" t="s">
        <v>2741</v>
      </c>
      <c r="E541" s="4" t="s">
        <v>1355</v>
      </c>
      <c r="F541" s="4" t="s">
        <v>1221</v>
      </c>
      <c r="G541" s="41" t="s">
        <v>633</v>
      </c>
      <c r="H541" s="59" t="s">
        <v>1359</v>
      </c>
      <c r="I541" s="59" t="s">
        <v>136</v>
      </c>
      <c r="J541" s="5">
        <v>2014</v>
      </c>
      <c r="K541" s="5">
        <v>8</v>
      </c>
      <c r="L541" s="9">
        <f t="shared" si="10"/>
        <v>-4</v>
      </c>
      <c r="M541" s="6" t="s">
        <v>90</v>
      </c>
      <c r="N541" s="9" t="s">
        <v>94</v>
      </c>
      <c r="O541" s="6" t="s">
        <v>2743</v>
      </c>
      <c r="P541" s="9" t="s">
        <v>42</v>
      </c>
      <c r="Q541" s="5" t="s">
        <v>37</v>
      </c>
      <c r="R541" s="9" t="s">
        <v>41</v>
      </c>
      <c r="S541" s="11">
        <v>2023</v>
      </c>
      <c r="T541" s="6" t="s">
        <v>126</v>
      </c>
      <c r="U541" s="4" t="s">
        <v>3231</v>
      </c>
      <c r="V541" s="4" t="s">
        <v>3230</v>
      </c>
      <c r="W541" s="75">
        <v>78659</v>
      </c>
      <c r="X541" s="9">
        <v>1</v>
      </c>
      <c r="Y541" s="11"/>
      <c r="Z541" s="11"/>
      <c r="AA541" s="11" t="s">
        <v>33</v>
      </c>
      <c r="AB541" s="11"/>
      <c r="AC541" s="11"/>
      <c r="AD541" s="11"/>
      <c r="AE541" s="11"/>
      <c r="AF541" s="11"/>
      <c r="AG541" s="11"/>
      <c r="AH541" s="11"/>
      <c r="AI541" s="11"/>
      <c r="AJ541" s="11"/>
      <c r="AK541" s="143"/>
      <c r="AL541" s="143"/>
      <c r="AM541" s="143" t="s">
        <v>165</v>
      </c>
      <c r="AN541" s="143"/>
      <c r="AO541" s="143"/>
      <c r="AP541" s="143"/>
      <c r="AQ541" s="143"/>
      <c r="AR541" s="143"/>
      <c r="AS541" s="143"/>
      <c r="AT541" s="143"/>
      <c r="AU541" s="143"/>
      <c r="AV541" s="143"/>
      <c r="BC541" s="2"/>
    </row>
    <row r="542" spans="1:57" x14ac:dyDescent="0.2">
      <c r="A542" s="4" t="s">
        <v>2717</v>
      </c>
      <c r="B542" s="4" t="s">
        <v>2690</v>
      </c>
      <c r="C542" s="4" t="s">
        <v>2738</v>
      </c>
      <c r="D542" s="4" t="s">
        <v>2741</v>
      </c>
      <c r="E542" s="4" t="s">
        <v>1355</v>
      </c>
      <c r="F542" s="4" t="s">
        <v>1221</v>
      </c>
      <c r="G542" s="41" t="s">
        <v>633</v>
      </c>
      <c r="H542" s="59" t="s">
        <v>1360</v>
      </c>
      <c r="I542" s="59" t="s">
        <v>136</v>
      </c>
      <c r="J542" s="5">
        <v>2014</v>
      </c>
      <c r="K542" s="5">
        <v>8</v>
      </c>
      <c r="L542" s="9">
        <f t="shared" si="10"/>
        <v>-4</v>
      </c>
      <c r="M542" s="6" t="s">
        <v>90</v>
      </c>
      <c r="N542" s="9" t="s">
        <v>94</v>
      </c>
      <c r="O542" s="6" t="s">
        <v>2743</v>
      </c>
      <c r="P542" s="9" t="s">
        <v>42</v>
      </c>
      <c r="Q542" s="5" t="s">
        <v>37</v>
      </c>
      <c r="R542" s="9" t="s">
        <v>41</v>
      </c>
      <c r="S542" s="11">
        <v>2023</v>
      </c>
      <c r="T542" s="6" t="s">
        <v>126</v>
      </c>
      <c r="U542" s="4" t="s">
        <v>3228</v>
      </c>
      <c r="V542" s="4" t="s">
        <v>3229</v>
      </c>
      <c r="W542" s="75">
        <f>19825*12</f>
        <v>237900</v>
      </c>
      <c r="X542" s="9">
        <v>1</v>
      </c>
      <c r="Y542" s="11"/>
      <c r="Z542" s="11"/>
      <c r="AA542" s="11" t="s">
        <v>33</v>
      </c>
      <c r="AB542" s="11"/>
      <c r="AC542" s="11"/>
      <c r="AD542" s="11"/>
      <c r="AE542" s="11"/>
      <c r="AF542" s="11"/>
      <c r="AG542" s="11"/>
      <c r="AH542" s="11"/>
      <c r="AI542" s="11"/>
      <c r="AJ542" s="11"/>
      <c r="AK542" s="143"/>
      <c r="AL542" s="143"/>
      <c r="AM542" s="143" t="s">
        <v>165</v>
      </c>
      <c r="AN542" s="143"/>
      <c r="AO542" s="143"/>
      <c r="AP542" s="143"/>
      <c r="AQ542" s="143"/>
      <c r="AR542" s="143"/>
      <c r="AS542" s="143"/>
      <c r="AT542" s="143"/>
      <c r="AU542" s="143"/>
      <c r="AV542" s="143"/>
      <c r="BC542" s="2"/>
    </row>
    <row r="543" spans="1:57" x14ac:dyDescent="0.2">
      <c r="A543" s="4" t="s">
        <v>2725</v>
      </c>
      <c r="B543" s="4" t="s">
        <v>2688</v>
      </c>
      <c r="C543" s="4" t="s">
        <v>2732</v>
      </c>
      <c r="D543" s="4" t="s">
        <v>2741</v>
      </c>
      <c r="E543" s="4" t="s">
        <v>1184</v>
      </c>
      <c r="F543" s="4" t="s">
        <v>1185</v>
      </c>
      <c r="G543" s="41" t="s">
        <v>1186</v>
      </c>
      <c r="H543" s="59">
        <v>1552040</v>
      </c>
      <c r="I543" s="59">
        <v>500000003096</v>
      </c>
      <c r="J543" s="5">
        <v>2016</v>
      </c>
      <c r="K543" s="5">
        <v>5</v>
      </c>
      <c r="L543" s="9">
        <f t="shared" si="10"/>
        <v>-5</v>
      </c>
      <c r="M543" s="6" t="s">
        <v>90</v>
      </c>
      <c r="N543" s="9" t="s">
        <v>94</v>
      </c>
      <c r="O543" s="6" t="s">
        <v>37</v>
      </c>
      <c r="P543" s="9" t="s">
        <v>42</v>
      </c>
      <c r="Q543" s="5" t="s">
        <v>37</v>
      </c>
      <c r="R543" s="9" t="s">
        <v>42</v>
      </c>
      <c r="S543" s="11" t="s">
        <v>136</v>
      </c>
      <c r="T543" s="6" t="s">
        <v>43</v>
      </c>
      <c r="U543" s="4" t="s">
        <v>43</v>
      </c>
      <c r="V543" s="4" t="s">
        <v>136</v>
      </c>
      <c r="W543" s="75">
        <v>0</v>
      </c>
      <c r="X543" s="9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43"/>
      <c r="AL543" s="143"/>
      <c r="AM543" s="143"/>
      <c r="AN543" s="143"/>
      <c r="AO543" s="143"/>
      <c r="AP543" s="143"/>
      <c r="AQ543" s="143"/>
      <c r="AR543" s="143"/>
      <c r="AS543" s="143"/>
      <c r="AT543" s="143"/>
      <c r="AU543" s="143"/>
      <c r="AV543" s="143"/>
      <c r="BC543" s="2"/>
    </row>
    <row r="544" spans="1:57" x14ac:dyDescent="0.2">
      <c r="A544" s="4" t="s">
        <v>2725</v>
      </c>
      <c r="B544" s="4" t="s">
        <v>2688</v>
      </c>
      <c r="C544" s="4" t="s">
        <v>2732</v>
      </c>
      <c r="D544" s="4" t="s">
        <v>2741</v>
      </c>
      <c r="E544" s="4" t="s">
        <v>1184</v>
      </c>
      <c r="F544" s="4" t="s">
        <v>1185</v>
      </c>
      <c r="G544" s="41" t="s">
        <v>1186</v>
      </c>
      <c r="H544" s="59">
        <v>1552041</v>
      </c>
      <c r="I544" s="59">
        <v>500000003095</v>
      </c>
      <c r="J544" s="5">
        <v>2016</v>
      </c>
      <c r="K544" s="5">
        <v>5</v>
      </c>
      <c r="L544" s="9">
        <f t="shared" si="10"/>
        <v>-5</v>
      </c>
      <c r="M544" s="6" t="s">
        <v>90</v>
      </c>
      <c r="N544" s="9" t="s">
        <v>94</v>
      </c>
      <c r="O544" s="6" t="s">
        <v>37</v>
      </c>
      <c r="P544" s="9" t="s">
        <v>42</v>
      </c>
      <c r="Q544" s="5" t="s">
        <v>37</v>
      </c>
      <c r="R544" s="9" t="s">
        <v>42</v>
      </c>
      <c r="S544" s="11" t="s">
        <v>136</v>
      </c>
      <c r="T544" s="6" t="s">
        <v>43</v>
      </c>
      <c r="U544" s="4" t="s">
        <v>43</v>
      </c>
      <c r="V544" s="4" t="s">
        <v>136</v>
      </c>
      <c r="W544" s="75">
        <v>0</v>
      </c>
      <c r="X544" s="9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43"/>
      <c r="AL544" s="143"/>
      <c r="AM544" s="143"/>
      <c r="AN544" s="143"/>
      <c r="AO544" s="143"/>
      <c r="AP544" s="143"/>
      <c r="AQ544" s="143"/>
      <c r="AR544" s="143"/>
      <c r="AS544" s="143"/>
      <c r="AT544" s="143"/>
      <c r="AU544" s="143"/>
      <c r="AV544" s="143"/>
      <c r="BC544" s="2"/>
    </row>
    <row r="545" spans="1:57" x14ac:dyDescent="0.2">
      <c r="A545" s="4" t="s">
        <v>2723</v>
      </c>
      <c r="B545" s="4" t="s">
        <v>2690</v>
      </c>
      <c r="C545" s="4" t="s">
        <v>2734</v>
      </c>
      <c r="D545" s="4" t="s">
        <v>2741</v>
      </c>
      <c r="E545" s="4" t="s">
        <v>1184</v>
      </c>
      <c r="F545" s="4" t="s">
        <v>1898</v>
      </c>
      <c r="G545" s="41" t="s">
        <v>1186</v>
      </c>
      <c r="H545" s="59">
        <v>1711289</v>
      </c>
      <c r="I545" s="59" t="s">
        <v>136</v>
      </c>
      <c r="J545" s="5">
        <v>2018</v>
      </c>
      <c r="K545" s="5">
        <v>5</v>
      </c>
      <c r="L545" s="9">
        <f t="shared" si="10"/>
        <v>-3</v>
      </c>
      <c r="M545" s="6" t="s">
        <v>90</v>
      </c>
      <c r="N545" s="9" t="s">
        <v>94</v>
      </c>
      <c r="O545" s="6" t="s">
        <v>37</v>
      </c>
      <c r="P545" s="9" t="s">
        <v>42</v>
      </c>
      <c r="Q545" s="5" t="s">
        <v>37</v>
      </c>
      <c r="R545" s="9" t="s">
        <v>42</v>
      </c>
      <c r="S545" s="11" t="s">
        <v>136</v>
      </c>
      <c r="T545" s="6" t="s">
        <v>44</v>
      </c>
      <c r="U545" s="4" t="s">
        <v>1899</v>
      </c>
      <c r="V545" s="4" t="s">
        <v>1900</v>
      </c>
      <c r="W545" s="75">
        <v>0</v>
      </c>
      <c r="X545" s="9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43"/>
      <c r="AL545" s="143"/>
      <c r="AM545" s="143"/>
      <c r="AN545" s="143"/>
      <c r="AO545" s="143"/>
      <c r="AP545" s="143"/>
      <c r="AQ545" s="143"/>
      <c r="AR545" s="143"/>
      <c r="AS545" s="143"/>
      <c r="AT545" s="143"/>
      <c r="AU545" s="143"/>
      <c r="AV545" s="143"/>
      <c r="BC545" s="2"/>
    </row>
    <row r="546" spans="1:57" x14ac:dyDescent="0.2">
      <c r="A546" s="4" t="s">
        <v>2723</v>
      </c>
      <c r="B546" s="4" t="s">
        <v>2690</v>
      </c>
      <c r="C546" s="4" t="s">
        <v>2734</v>
      </c>
      <c r="D546" s="4" t="s">
        <v>2741</v>
      </c>
      <c r="E546" s="4" t="s">
        <v>1184</v>
      </c>
      <c r="F546" s="4" t="s">
        <v>1898</v>
      </c>
      <c r="G546" s="41" t="s">
        <v>1186</v>
      </c>
      <c r="H546" s="59">
        <v>1711290</v>
      </c>
      <c r="I546" s="59" t="s">
        <v>136</v>
      </c>
      <c r="J546" s="5">
        <v>2018</v>
      </c>
      <c r="K546" s="5">
        <v>5</v>
      </c>
      <c r="L546" s="9">
        <f t="shared" si="10"/>
        <v>-3</v>
      </c>
      <c r="M546" s="6" t="s">
        <v>90</v>
      </c>
      <c r="N546" s="9" t="s">
        <v>94</v>
      </c>
      <c r="O546" s="6" t="s">
        <v>37</v>
      </c>
      <c r="P546" s="9" t="s">
        <v>42</v>
      </c>
      <c r="Q546" s="5" t="s">
        <v>37</v>
      </c>
      <c r="R546" s="9" t="s">
        <v>42</v>
      </c>
      <c r="S546" s="11" t="s">
        <v>136</v>
      </c>
      <c r="T546" s="6" t="s">
        <v>44</v>
      </c>
      <c r="U546" s="4" t="s">
        <v>1899</v>
      </c>
      <c r="V546" s="4" t="s">
        <v>1900</v>
      </c>
      <c r="W546" s="75">
        <v>0</v>
      </c>
      <c r="X546" s="9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43"/>
      <c r="AL546" s="143"/>
      <c r="AM546" s="143"/>
      <c r="AN546" s="143"/>
      <c r="AO546" s="143"/>
      <c r="AP546" s="143"/>
      <c r="AQ546" s="143"/>
      <c r="AR546" s="143"/>
      <c r="AS546" s="143"/>
      <c r="AT546" s="143"/>
      <c r="AU546" s="143"/>
      <c r="AV546" s="143"/>
      <c r="BC546" s="2"/>
    </row>
    <row r="547" spans="1:57" x14ac:dyDescent="0.2">
      <c r="A547" s="4" t="s">
        <v>2726</v>
      </c>
      <c r="B547" s="4" t="s">
        <v>2690</v>
      </c>
      <c r="C547" s="4" t="s">
        <v>2733</v>
      </c>
      <c r="D547" s="4" t="s">
        <v>2742</v>
      </c>
      <c r="E547" s="4" t="s">
        <v>426</v>
      </c>
      <c r="F547" s="4" t="s">
        <v>427</v>
      </c>
      <c r="G547" s="41" t="s">
        <v>428</v>
      </c>
      <c r="H547" s="59" t="s">
        <v>429</v>
      </c>
      <c r="I547" s="59">
        <v>500000002178</v>
      </c>
      <c r="J547" s="5">
        <v>2013</v>
      </c>
      <c r="K547" s="5">
        <v>8</v>
      </c>
      <c r="L547" s="9">
        <f t="shared" si="10"/>
        <v>-5</v>
      </c>
      <c r="M547" s="6" t="s">
        <v>90</v>
      </c>
      <c r="N547" s="9" t="s">
        <v>94</v>
      </c>
      <c r="O547" s="6" t="s">
        <v>2743</v>
      </c>
      <c r="P547" s="9" t="s">
        <v>42</v>
      </c>
      <c r="Q547" s="5" t="s">
        <v>37</v>
      </c>
      <c r="R547" s="9" t="s">
        <v>41</v>
      </c>
      <c r="S547" s="11">
        <v>2023</v>
      </c>
      <c r="T547" s="6" t="s">
        <v>126</v>
      </c>
      <c r="U547" s="4" t="s">
        <v>3155</v>
      </c>
      <c r="V547" s="4" t="s">
        <v>3239</v>
      </c>
      <c r="W547" s="90">
        <v>2058462</v>
      </c>
      <c r="X547" s="9">
        <v>2</v>
      </c>
      <c r="Y547" s="11"/>
      <c r="Z547" s="11"/>
      <c r="AA547" s="11"/>
      <c r="AB547" s="11"/>
      <c r="AC547" s="11"/>
      <c r="AD547" s="11" t="s">
        <v>33</v>
      </c>
      <c r="AE547" s="11"/>
      <c r="AF547" s="11"/>
      <c r="AG547" s="11"/>
      <c r="AH547" s="11"/>
      <c r="AI547" s="11"/>
      <c r="AJ547" s="11" t="s">
        <v>33</v>
      </c>
      <c r="AK547" s="143"/>
      <c r="AL547" s="143"/>
      <c r="AM547" s="143"/>
      <c r="AN547" s="143"/>
      <c r="AO547" s="143"/>
      <c r="AP547" s="143" t="s">
        <v>165</v>
      </c>
      <c r="AQ547" s="143"/>
      <c r="AR547" s="143"/>
      <c r="AS547" s="143"/>
      <c r="AT547" s="143"/>
      <c r="AU547" s="143"/>
      <c r="AV547" s="143" t="s">
        <v>165</v>
      </c>
      <c r="BC547" s="2"/>
    </row>
    <row r="548" spans="1:57" x14ac:dyDescent="0.2">
      <c r="A548" s="4" t="s">
        <v>2711</v>
      </c>
      <c r="B548" s="4" t="s">
        <v>2690</v>
      </c>
      <c r="C548" s="4" t="s">
        <v>2733</v>
      </c>
      <c r="D548" s="4" t="s">
        <v>2741</v>
      </c>
      <c r="E548" s="4" t="s">
        <v>296</v>
      </c>
      <c r="F548" s="4" t="s">
        <v>297</v>
      </c>
      <c r="G548" s="41" t="s">
        <v>298</v>
      </c>
      <c r="H548" s="94" t="s">
        <v>299</v>
      </c>
      <c r="I548" s="59">
        <v>500000002193</v>
      </c>
      <c r="J548" s="5">
        <v>2013</v>
      </c>
      <c r="K548" s="5">
        <v>8</v>
      </c>
      <c r="L548" s="9">
        <f t="shared" si="10"/>
        <v>-5</v>
      </c>
      <c r="M548" s="6" t="s">
        <v>90</v>
      </c>
      <c r="N548" s="9" t="s">
        <v>94</v>
      </c>
      <c r="O548" s="6" t="s">
        <v>2743</v>
      </c>
      <c r="P548" s="9" t="s">
        <v>42</v>
      </c>
      <c r="Q548" s="5">
        <v>2023</v>
      </c>
      <c r="R548" s="9" t="s">
        <v>41</v>
      </c>
      <c r="S548" s="11">
        <v>2023</v>
      </c>
      <c r="T548" s="6" t="s">
        <v>126</v>
      </c>
      <c r="U548" s="83" t="s">
        <v>1401</v>
      </c>
      <c r="V548" s="4" t="s">
        <v>4413</v>
      </c>
      <c r="W548" s="90">
        <v>238048</v>
      </c>
      <c r="X548" s="9">
        <v>2</v>
      </c>
      <c r="Y548" s="11"/>
      <c r="Z548" s="11"/>
      <c r="AA548" s="11"/>
      <c r="AB548" s="11"/>
      <c r="AC548" s="11" t="s">
        <v>33</v>
      </c>
      <c r="AD548" s="11"/>
      <c r="AE548" s="11"/>
      <c r="AF548" s="11"/>
      <c r="AG548" s="11"/>
      <c r="AH548" s="11"/>
      <c r="AI548" s="11" t="s">
        <v>33</v>
      </c>
      <c r="AJ548" s="11"/>
      <c r="AK548" s="143"/>
      <c r="AL548" s="143"/>
      <c r="AM548" s="143"/>
      <c r="AN548" s="143"/>
      <c r="AO548" s="143" t="s">
        <v>165</v>
      </c>
      <c r="AP548" s="154"/>
      <c r="AQ548" s="154"/>
      <c r="AR548" s="154"/>
      <c r="AS548" s="143"/>
      <c r="AT548" s="143"/>
      <c r="AU548" s="143" t="s">
        <v>165</v>
      </c>
      <c r="AV548" s="143"/>
      <c r="BC548" s="2"/>
    </row>
    <row r="549" spans="1:57" s="92" customFormat="1" x14ac:dyDescent="0.2">
      <c r="A549" s="83" t="s">
        <v>2726</v>
      </c>
      <c r="B549" s="83" t="s">
        <v>2690</v>
      </c>
      <c r="C549" s="83" t="s">
        <v>2733</v>
      </c>
      <c r="D549" s="83" t="s">
        <v>2741</v>
      </c>
      <c r="E549" s="83" t="s">
        <v>296</v>
      </c>
      <c r="F549" s="83" t="s">
        <v>297</v>
      </c>
      <c r="G549" s="84" t="s">
        <v>298</v>
      </c>
      <c r="H549" s="163" t="s">
        <v>300</v>
      </c>
      <c r="I549" s="85">
        <v>500000002191</v>
      </c>
      <c r="J549" s="86">
        <v>2013</v>
      </c>
      <c r="K549" s="86">
        <v>8</v>
      </c>
      <c r="L549" s="9">
        <f t="shared" si="10"/>
        <v>-5</v>
      </c>
      <c r="M549" s="88" t="s">
        <v>90</v>
      </c>
      <c r="N549" s="87" t="s">
        <v>94</v>
      </c>
      <c r="O549" s="88" t="s">
        <v>2743</v>
      </c>
      <c r="P549" s="87" t="s">
        <v>42</v>
      </c>
      <c r="Q549" s="86">
        <v>2023</v>
      </c>
      <c r="R549" s="87" t="s">
        <v>41</v>
      </c>
      <c r="S549" s="89">
        <v>2023</v>
      </c>
      <c r="T549" s="88" t="s">
        <v>126</v>
      </c>
      <c r="U549" s="83" t="s">
        <v>1401</v>
      </c>
      <c r="V549" s="4" t="s">
        <v>4413</v>
      </c>
      <c r="W549" s="90">
        <v>238048</v>
      </c>
      <c r="X549" s="87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143"/>
      <c r="AL549" s="143"/>
      <c r="AM549" s="143"/>
      <c r="AN549" s="143"/>
      <c r="AO549" s="143"/>
      <c r="AP549" s="143"/>
      <c r="AQ549" s="143"/>
      <c r="AR549" s="143"/>
      <c r="AS549" s="143"/>
      <c r="AT549" s="143"/>
      <c r="AU549" s="143"/>
      <c r="AV549" s="143"/>
      <c r="AW549" s="91"/>
      <c r="AX549" s="91"/>
      <c r="AY549" s="91"/>
      <c r="AZ549" s="91"/>
      <c r="BA549" s="91"/>
      <c r="BB549" s="91"/>
    </row>
    <row r="550" spans="1:57" x14ac:dyDescent="0.2">
      <c r="A550" s="4" t="s">
        <v>2695</v>
      </c>
      <c r="B550" s="4" t="s">
        <v>2689</v>
      </c>
      <c r="C550" s="4" t="s">
        <v>2733</v>
      </c>
      <c r="D550" s="4" t="s">
        <v>2741</v>
      </c>
      <c r="E550" s="4" t="s">
        <v>319</v>
      </c>
      <c r="F550" s="4" t="s">
        <v>297</v>
      </c>
      <c r="G550" s="41" t="s">
        <v>298</v>
      </c>
      <c r="H550" s="94" t="s">
        <v>320</v>
      </c>
      <c r="I550" s="59">
        <v>500000003957</v>
      </c>
      <c r="J550" s="5">
        <v>2013</v>
      </c>
      <c r="K550" s="5">
        <v>8</v>
      </c>
      <c r="L550" s="9">
        <f t="shared" si="10"/>
        <v>-5</v>
      </c>
      <c r="M550" s="6" t="s">
        <v>90</v>
      </c>
      <c r="N550" s="9" t="s">
        <v>94</v>
      </c>
      <c r="O550" s="6" t="s">
        <v>2743</v>
      </c>
      <c r="P550" s="9" t="s">
        <v>42</v>
      </c>
      <c r="Q550" s="5">
        <v>2023</v>
      </c>
      <c r="R550" s="9" t="s">
        <v>41</v>
      </c>
      <c r="S550" s="11">
        <v>2023</v>
      </c>
      <c r="T550" s="6" t="s">
        <v>126</v>
      </c>
      <c r="U550" s="83" t="s">
        <v>1401</v>
      </c>
      <c r="V550" s="4" t="s">
        <v>4413</v>
      </c>
      <c r="W550" s="90">
        <v>238048</v>
      </c>
      <c r="X550" s="9">
        <v>2</v>
      </c>
      <c r="Y550" s="11"/>
      <c r="Z550" s="11"/>
      <c r="AA550" s="11"/>
      <c r="AB550" s="11"/>
      <c r="AC550" s="11" t="s">
        <v>33</v>
      </c>
      <c r="AD550" s="11"/>
      <c r="AE550" s="11"/>
      <c r="AF550" s="11"/>
      <c r="AG550" s="11"/>
      <c r="AH550" s="11"/>
      <c r="AI550" s="11" t="s">
        <v>33</v>
      </c>
      <c r="AJ550" s="11"/>
      <c r="AK550" s="143"/>
      <c r="AL550" s="143"/>
      <c r="AM550" s="143"/>
      <c r="AN550" s="143"/>
      <c r="AO550" s="143" t="s">
        <v>165</v>
      </c>
      <c r="AP550" s="154"/>
      <c r="AQ550" s="154"/>
      <c r="AR550" s="154"/>
      <c r="AS550" s="143"/>
      <c r="AT550" s="143"/>
      <c r="AU550" s="143" t="s">
        <v>165</v>
      </c>
      <c r="AV550" s="143"/>
      <c r="BC550" s="2"/>
    </row>
    <row r="551" spans="1:57" x14ac:dyDescent="0.2">
      <c r="A551" s="4" t="s">
        <v>2695</v>
      </c>
      <c r="B551" s="4" t="s">
        <v>2689</v>
      </c>
      <c r="C551" s="4" t="s">
        <v>2733</v>
      </c>
      <c r="D551" s="4" t="s">
        <v>2741</v>
      </c>
      <c r="E551" s="4" t="s">
        <v>319</v>
      </c>
      <c r="F551" s="4" t="s">
        <v>297</v>
      </c>
      <c r="G551" s="41" t="s">
        <v>298</v>
      </c>
      <c r="H551" s="94" t="s">
        <v>321</v>
      </c>
      <c r="I551" s="59">
        <v>500000003956</v>
      </c>
      <c r="J551" s="5">
        <v>2013</v>
      </c>
      <c r="K551" s="5">
        <v>8</v>
      </c>
      <c r="L551" s="9">
        <f t="shared" si="10"/>
        <v>-5</v>
      </c>
      <c r="M551" s="6" t="s">
        <v>90</v>
      </c>
      <c r="N551" s="9" t="s">
        <v>94</v>
      </c>
      <c r="O551" s="6" t="s">
        <v>2743</v>
      </c>
      <c r="P551" s="9" t="s">
        <v>42</v>
      </c>
      <c r="Q551" s="5">
        <v>2023</v>
      </c>
      <c r="R551" s="9" t="s">
        <v>41</v>
      </c>
      <c r="S551" s="11">
        <v>2023</v>
      </c>
      <c r="T551" s="6" t="s">
        <v>126</v>
      </c>
      <c r="U551" s="83" t="s">
        <v>1401</v>
      </c>
      <c r="V551" s="4" t="s">
        <v>4413</v>
      </c>
      <c r="W551" s="90">
        <v>238048</v>
      </c>
      <c r="X551" s="9">
        <v>2</v>
      </c>
      <c r="Y551" s="11"/>
      <c r="Z551" s="11"/>
      <c r="AA551" s="11"/>
      <c r="AB551" s="11"/>
      <c r="AC551" s="11" t="s">
        <v>33</v>
      </c>
      <c r="AD551" s="11"/>
      <c r="AE551" s="11"/>
      <c r="AF551" s="11"/>
      <c r="AG551" s="11"/>
      <c r="AH551" s="11"/>
      <c r="AI551" s="11" t="s">
        <v>33</v>
      </c>
      <c r="AJ551" s="11"/>
      <c r="AK551" s="143"/>
      <c r="AL551" s="143"/>
      <c r="AM551" s="143"/>
      <c r="AN551" s="143"/>
      <c r="AO551" s="143" t="s">
        <v>165</v>
      </c>
      <c r="AP551" s="154"/>
      <c r="AQ551" s="154"/>
      <c r="AR551" s="154"/>
      <c r="AS551" s="143"/>
      <c r="AT551" s="143"/>
      <c r="AU551" s="143" t="s">
        <v>165</v>
      </c>
      <c r="AV551" s="143"/>
      <c r="BC551" s="2"/>
    </row>
    <row r="552" spans="1:57" x14ac:dyDescent="0.2">
      <c r="A552" s="83" t="s">
        <v>2711</v>
      </c>
      <c r="B552" s="4" t="s">
        <v>2689</v>
      </c>
      <c r="C552" s="4" t="s">
        <v>2733</v>
      </c>
      <c r="D552" s="4" t="s">
        <v>2741</v>
      </c>
      <c r="E552" s="83" t="s">
        <v>319</v>
      </c>
      <c r="F552" s="83" t="s">
        <v>297</v>
      </c>
      <c r="G552" s="84" t="s">
        <v>298</v>
      </c>
      <c r="H552" s="163" t="s">
        <v>322</v>
      </c>
      <c r="I552" s="85">
        <v>500000003955</v>
      </c>
      <c r="J552" s="86">
        <v>2013</v>
      </c>
      <c r="K552" s="86">
        <v>8</v>
      </c>
      <c r="L552" s="9">
        <f t="shared" si="10"/>
        <v>-5</v>
      </c>
      <c r="M552" s="88" t="s">
        <v>90</v>
      </c>
      <c r="N552" s="87" t="s">
        <v>94</v>
      </c>
      <c r="O552" s="88" t="s">
        <v>2743</v>
      </c>
      <c r="P552" s="87" t="s">
        <v>42</v>
      </c>
      <c r="Q552" s="86">
        <v>2023</v>
      </c>
      <c r="R552" s="87" t="s">
        <v>41</v>
      </c>
      <c r="S552" s="89">
        <v>2023</v>
      </c>
      <c r="T552" s="88" t="s">
        <v>126</v>
      </c>
      <c r="U552" s="83" t="s">
        <v>1401</v>
      </c>
      <c r="V552" s="4" t="s">
        <v>4413</v>
      </c>
      <c r="W552" s="90">
        <v>238048</v>
      </c>
      <c r="X552" s="87">
        <v>2</v>
      </c>
      <c r="Y552" s="11"/>
      <c r="Z552" s="11"/>
      <c r="AA552" s="11"/>
      <c r="AB552" s="11"/>
      <c r="AC552" s="11" t="s">
        <v>33</v>
      </c>
      <c r="AD552" s="11"/>
      <c r="AE552" s="11"/>
      <c r="AF552" s="11"/>
      <c r="AG552" s="11"/>
      <c r="AH552" s="11"/>
      <c r="AI552" s="11" t="s">
        <v>33</v>
      </c>
      <c r="AJ552" s="11"/>
      <c r="AK552" s="143"/>
      <c r="AL552" s="143"/>
      <c r="AM552" s="143"/>
      <c r="AN552" s="143"/>
      <c r="AO552" s="143" t="s">
        <v>165</v>
      </c>
      <c r="AP552" s="154"/>
      <c r="AQ552" s="154"/>
      <c r="AR552" s="154"/>
      <c r="AS552" s="143"/>
      <c r="AT552" s="143"/>
      <c r="AU552" s="143" t="s">
        <v>165</v>
      </c>
      <c r="AV552" s="143"/>
      <c r="AW552" s="91"/>
      <c r="AX552" s="91"/>
      <c r="AY552" s="91"/>
      <c r="AZ552" s="91"/>
      <c r="BA552" s="91"/>
      <c r="BB552" s="91"/>
      <c r="BC552" s="92"/>
      <c r="BD552" s="92"/>
      <c r="BE552" s="92"/>
    </row>
    <row r="553" spans="1:57" x14ac:dyDescent="0.2">
      <c r="A553" s="83" t="s">
        <v>2695</v>
      </c>
      <c r="B553" s="4" t="s">
        <v>2689</v>
      </c>
      <c r="C553" s="4" t="s">
        <v>2733</v>
      </c>
      <c r="D553" s="4" t="s">
        <v>2741</v>
      </c>
      <c r="E553" s="83" t="s">
        <v>319</v>
      </c>
      <c r="F553" s="83" t="s">
        <v>297</v>
      </c>
      <c r="G553" s="84" t="s">
        <v>298</v>
      </c>
      <c r="H553" s="163" t="s">
        <v>323</v>
      </c>
      <c r="I553" s="85">
        <v>500000003954</v>
      </c>
      <c r="J553" s="86">
        <v>2013</v>
      </c>
      <c r="K553" s="86">
        <v>8</v>
      </c>
      <c r="L553" s="9">
        <f t="shared" si="10"/>
        <v>-5</v>
      </c>
      <c r="M553" s="88" t="s">
        <v>90</v>
      </c>
      <c r="N553" s="87" t="s">
        <v>94</v>
      </c>
      <c r="O553" s="88" t="s">
        <v>2743</v>
      </c>
      <c r="P553" s="87" t="s">
        <v>42</v>
      </c>
      <c r="Q553" s="86">
        <v>2023</v>
      </c>
      <c r="R553" s="87" t="s">
        <v>41</v>
      </c>
      <c r="S553" s="89">
        <v>2023</v>
      </c>
      <c r="T553" s="88" t="s">
        <v>126</v>
      </c>
      <c r="U553" s="83" t="s">
        <v>1401</v>
      </c>
      <c r="V553" s="4" t="s">
        <v>4413</v>
      </c>
      <c r="W553" s="90">
        <v>238048</v>
      </c>
      <c r="X553" s="87">
        <v>2</v>
      </c>
      <c r="Y553" s="11"/>
      <c r="Z553" s="11"/>
      <c r="AA553" s="11"/>
      <c r="AB553" s="11"/>
      <c r="AC553" s="11" t="s">
        <v>33</v>
      </c>
      <c r="AD553" s="11"/>
      <c r="AE553" s="11"/>
      <c r="AF553" s="11"/>
      <c r="AG553" s="11"/>
      <c r="AH553" s="11"/>
      <c r="AI553" s="11" t="s">
        <v>33</v>
      </c>
      <c r="AJ553" s="11"/>
      <c r="AK553" s="143"/>
      <c r="AL553" s="143"/>
      <c r="AM553" s="143"/>
      <c r="AN553" s="143"/>
      <c r="AO553" s="143" t="s">
        <v>165</v>
      </c>
      <c r="AP553" s="154"/>
      <c r="AQ553" s="154"/>
      <c r="AR553" s="154"/>
      <c r="AS553" s="143"/>
      <c r="AT553" s="143"/>
      <c r="AU553" s="143" t="s">
        <v>165</v>
      </c>
      <c r="AV553" s="143"/>
      <c r="AW553" s="91"/>
      <c r="AX553" s="91"/>
      <c r="AY553" s="91"/>
      <c r="AZ553" s="91"/>
      <c r="BA553" s="91"/>
      <c r="BB553" s="91"/>
      <c r="BC553" s="92"/>
      <c r="BD553" s="92"/>
      <c r="BE553" s="92"/>
    </row>
    <row r="554" spans="1:57" x14ac:dyDescent="0.2">
      <c r="A554" s="83" t="s">
        <v>2711</v>
      </c>
      <c r="B554" s="4" t="s">
        <v>2689</v>
      </c>
      <c r="C554" s="4" t="s">
        <v>2733</v>
      </c>
      <c r="D554" s="4" t="s">
        <v>2741</v>
      </c>
      <c r="E554" s="83" t="s">
        <v>319</v>
      </c>
      <c r="F554" s="83" t="s">
        <v>297</v>
      </c>
      <c r="G554" s="84" t="s">
        <v>298</v>
      </c>
      <c r="H554" s="163" t="s">
        <v>324</v>
      </c>
      <c r="I554" s="85">
        <v>500000003286</v>
      </c>
      <c r="J554" s="86">
        <v>2013</v>
      </c>
      <c r="K554" s="86">
        <v>8</v>
      </c>
      <c r="L554" s="9">
        <f t="shared" si="10"/>
        <v>-5</v>
      </c>
      <c r="M554" s="88" t="s">
        <v>90</v>
      </c>
      <c r="N554" s="87" t="s">
        <v>94</v>
      </c>
      <c r="O554" s="88" t="s">
        <v>2743</v>
      </c>
      <c r="P554" s="87" t="s">
        <v>42</v>
      </c>
      <c r="Q554" s="86">
        <v>2023</v>
      </c>
      <c r="R554" s="87" t="s">
        <v>41</v>
      </c>
      <c r="S554" s="89">
        <v>2023</v>
      </c>
      <c r="T554" s="88" t="s">
        <v>126</v>
      </c>
      <c r="U554" s="83" t="s">
        <v>1401</v>
      </c>
      <c r="V554" s="4" t="s">
        <v>4413</v>
      </c>
      <c r="W554" s="90">
        <v>238048</v>
      </c>
      <c r="X554" s="87">
        <v>2</v>
      </c>
      <c r="Y554" s="11"/>
      <c r="Z554" s="11"/>
      <c r="AA554" s="11"/>
      <c r="AB554" s="11"/>
      <c r="AC554" s="11" t="s">
        <v>33</v>
      </c>
      <c r="AD554" s="11"/>
      <c r="AE554" s="11"/>
      <c r="AF554" s="11"/>
      <c r="AG554" s="11"/>
      <c r="AH554" s="11"/>
      <c r="AI554" s="11" t="s">
        <v>33</v>
      </c>
      <c r="AJ554" s="11"/>
      <c r="AK554" s="143"/>
      <c r="AL554" s="143"/>
      <c r="AM554" s="143"/>
      <c r="AN554" s="143"/>
      <c r="AO554" s="143" t="s">
        <v>165</v>
      </c>
      <c r="AP554" s="154"/>
      <c r="AQ554" s="154"/>
      <c r="AR554" s="154"/>
      <c r="AS554" s="143"/>
      <c r="AT554" s="143"/>
      <c r="AU554" s="143" t="s">
        <v>165</v>
      </c>
      <c r="AV554" s="143"/>
      <c r="AW554" s="91"/>
      <c r="AX554" s="91"/>
      <c r="AY554" s="91"/>
      <c r="AZ554" s="91"/>
      <c r="BA554" s="91"/>
      <c r="BB554" s="91"/>
      <c r="BC554" s="92"/>
      <c r="BD554" s="92"/>
      <c r="BE554" s="92"/>
    </row>
    <row r="555" spans="1:57" x14ac:dyDescent="0.2">
      <c r="A555" s="83" t="s">
        <v>2698</v>
      </c>
      <c r="B555" s="4" t="s">
        <v>2689</v>
      </c>
      <c r="C555" s="4" t="s">
        <v>2733</v>
      </c>
      <c r="D555" s="4" t="s">
        <v>2741</v>
      </c>
      <c r="E555" s="83" t="s">
        <v>319</v>
      </c>
      <c r="F555" s="83" t="s">
        <v>297</v>
      </c>
      <c r="G555" s="84" t="s">
        <v>298</v>
      </c>
      <c r="H555" s="163" t="s">
        <v>325</v>
      </c>
      <c r="I555" s="85">
        <v>500000003285</v>
      </c>
      <c r="J555" s="86">
        <v>2013</v>
      </c>
      <c r="K555" s="86">
        <v>8</v>
      </c>
      <c r="L555" s="9">
        <f t="shared" si="10"/>
        <v>-5</v>
      </c>
      <c r="M555" s="88" t="s">
        <v>90</v>
      </c>
      <c r="N555" s="87" t="s">
        <v>94</v>
      </c>
      <c r="O555" s="88" t="s">
        <v>2743</v>
      </c>
      <c r="P555" s="87" t="s">
        <v>42</v>
      </c>
      <c r="Q555" s="86">
        <v>2023</v>
      </c>
      <c r="R555" s="87" t="s">
        <v>41</v>
      </c>
      <c r="S555" s="89">
        <v>2023</v>
      </c>
      <c r="T555" s="88" t="s">
        <v>126</v>
      </c>
      <c r="U555" s="83" t="s">
        <v>1401</v>
      </c>
      <c r="V555" s="4" t="s">
        <v>4413</v>
      </c>
      <c r="W555" s="90">
        <v>238048</v>
      </c>
      <c r="X555" s="87">
        <v>2</v>
      </c>
      <c r="Y555" s="11"/>
      <c r="Z555" s="11"/>
      <c r="AA555" s="11"/>
      <c r="AB555" s="11"/>
      <c r="AC555" s="11" t="s">
        <v>33</v>
      </c>
      <c r="AD555" s="11"/>
      <c r="AE555" s="11"/>
      <c r="AF555" s="11"/>
      <c r="AG555" s="11"/>
      <c r="AH555" s="11"/>
      <c r="AI555" s="11" t="s">
        <v>33</v>
      </c>
      <c r="AJ555" s="11"/>
      <c r="AK555" s="143"/>
      <c r="AL555" s="143"/>
      <c r="AM555" s="143"/>
      <c r="AN555" s="143"/>
      <c r="AO555" s="143" t="s">
        <v>165</v>
      </c>
      <c r="AP555" s="154"/>
      <c r="AQ555" s="154"/>
      <c r="AR555" s="154"/>
      <c r="AS555" s="143"/>
      <c r="AT555" s="143"/>
      <c r="AU555" s="143" t="s">
        <v>165</v>
      </c>
      <c r="AV555" s="143"/>
      <c r="AW555" s="91"/>
      <c r="AX555" s="91"/>
      <c r="AY555" s="91"/>
      <c r="AZ555" s="91"/>
      <c r="BA555" s="91"/>
      <c r="BB555" s="91"/>
      <c r="BC555" s="92"/>
      <c r="BD555" s="92"/>
      <c r="BE555" s="92"/>
    </row>
    <row r="556" spans="1:57" x14ac:dyDescent="0.2">
      <c r="A556" s="4" t="s">
        <v>2724</v>
      </c>
      <c r="B556" s="4" t="s">
        <v>2689</v>
      </c>
      <c r="C556" s="4" t="s">
        <v>2734</v>
      </c>
      <c r="D556" s="4" t="s">
        <v>2740</v>
      </c>
      <c r="E556" s="4" t="s">
        <v>2986</v>
      </c>
      <c r="F556" s="4" t="s">
        <v>2987</v>
      </c>
      <c r="G556" s="41" t="s">
        <v>2988</v>
      </c>
      <c r="H556" s="59" t="s">
        <v>2989</v>
      </c>
      <c r="I556" s="59" t="s">
        <v>2995</v>
      </c>
      <c r="J556" s="5">
        <v>2023</v>
      </c>
      <c r="K556" s="5">
        <v>5</v>
      </c>
      <c r="L556" s="9">
        <f t="shared" ref="L556:L618" si="12">IF(AND(J556=0,K556=0),"",K556-($B$9-J556))</f>
        <v>2</v>
      </c>
      <c r="M556" s="6" t="s">
        <v>92</v>
      </c>
      <c r="N556" s="9" t="s">
        <v>94</v>
      </c>
      <c r="O556" s="6" t="s">
        <v>37</v>
      </c>
      <c r="P556" s="9" t="s">
        <v>42</v>
      </c>
      <c r="Q556" s="5" t="s">
        <v>37</v>
      </c>
      <c r="R556" s="9" t="s">
        <v>42</v>
      </c>
      <c r="S556" s="11">
        <v>2023</v>
      </c>
      <c r="T556" s="6" t="s">
        <v>43</v>
      </c>
      <c r="U556" s="4" t="s">
        <v>43</v>
      </c>
      <c r="V556" s="4" t="s">
        <v>136</v>
      </c>
      <c r="W556" s="75">
        <v>0</v>
      </c>
      <c r="X556" s="9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43"/>
      <c r="AL556" s="143"/>
      <c r="AM556" s="143"/>
      <c r="AN556" s="143"/>
      <c r="AO556" s="143"/>
      <c r="AP556" s="143"/>
      <c r="AQ556" s="143"/>
      <c r="AR556" s="143"/>
      <c r="AS556" s="143"/>
      <c r="AT556" s="143"/>
      <c r="AU556" s="143"/>
      <c r="AV556" s="143"/>
      <c r="BC556" s="2"/>
    </row>
    <row r="557" spans="1:57" x14ac:dyDescent="0.2">
      <c r="A557" s="4" t="s">
        <v>2724</v>
      </c>
      <c r="B557" s="4" t="s">
        <v>2689</v>
      </c>
      <c r="C557" s="4" t="s">
        <v>2734</v>
      </c>
      <c r="D557" s="4" t="s">
        <v>2740</v>
      </c>
      <c r="E557" s="4" t="s">
        <v>2986</v>
      </c>
      <c r="F557" s="4" t="s">
        <v>2987</v>
      </c>
      <c r="G557" s="41" t="s">
        <v>2988</v>
      </c>
      <c r="H557" s="59" t="s">
        <v>2990</v>
      </c>
      <c r="I557" s="59" t="s">
        <v>2996</v>
      </c>
      <c r="J557" s="5">
        <v>2023</v>
      </c>
      <c r="K557" s="5">
        <v>5</v>
      </c>
      <c r="L557" s="9">
        <f t="shared" si="12"/>
        <v>2</v>
      </c>
      <c r="M557" s="6" t="s">
        <v>92</v>
      </c>
      <c r="N557" s="9" t="s">
        <v>94</v>
      </c>
      <c r="O557" s="6" t="s">
        <v>37</v>
      </c>
      <c r="P557" s="9" t="s">
        <v>42</v>
      </c>
      <c r="Q557" s="5" t="s">
        <v>37</v>
      </c>
      <c r="R557" s="9" t="s">
        <v>42</v>
      </c>
      <c r="S557" s="11">
        <v>2023</v>
      </c>
      <c r="T557" s="6" t="s">
        <v>43</v>
      </c>
      <c r="U557" s="4" t="s">
        <v>43</v>
      </c>
      <c r="V557" s="4" t="s">
        <v>136</v>
      </c>
      <c r="W557" s="75">
        <v>0</v>
      </c>
      <c r="X557" s="9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43"/>
      <c r="AL557" s="143"/>
      <c r="AM557" s="143"/>
      <c r="AN557" s="143"/>
      <c r="AO557" s="143"/>
      <c r="AP557" s="143"/>
      <c r="AQ557" s="143"/>
      <c r="AR557" s="143"/>
      <c r="AS557" s="143"/>
      <c r="AT557" s="143"/>
      <c r="AU557" s="143"/>
      <c r="AV557" s="143"/>
      <c r="BC557" s="2"/>
    </row>
    <row r="558" spans="1:57" x14ac:dyDescent="0.2">
      <c r="A558" s="4" t="s">
        <v>2724</v>
      </c>
      <c r="B558" s="4" t="s">
        <v>2689</v>
      </c>
      <c r="C558" s="4" t="s">
        <v>2734</v>
      </c>
      <c r="D558" s="4" t="s">
        <v>2740</v>
      </c>
      <c r="E558" s="4" t="s">
        <v>2986</v>
      </c>
      <c r="F558" s="4" t="s">
        <v>2987</v>
      </c>
      <c r="G558" s="41" t="s">
        <v>2988</v>
      </c>
      <c r="H558" s="59" t="s">
        <v>2991</v>
      </c>
      <c r="I558" s="59" t="s">
        <v>2997</v>
      </c>
      <c r="J558" s="5">
        <v>2023</v>
      </c>
      <c r="K558" s="5">
        <v>5</v>
      </c>
      <c r="L558" s="9">
        <f t="shared" si="12"/>
        <v>2</v>
      </c>
      <c r="M558" s="6" t="s">
        <v>92</v>
      </c>
      <c r="N558" s="9" t="s">
        <v>94</v>
      </c>
      <c r="O558" s="6" t="s">
        <v>37</v>
      </c>
      <c r="P558" s="9" t="s">
        <v>42</v>
      </c>
      <c r="Q558" s="5" t="s">
        <v>37</v>
      </c>
      <c r="R558" s="9" t="s">
        <v>42</v>
      </c>
      <c r="S558" s="11">
        <v>2023</v>
      </c>
      <c r="T558" s="6" t="s">
        <v>43</v>
      </c>
      <c r="U558" s="4" t="s">
        <v>43</v>
      </c>
      <c r="V558" s="4" t="s">
        <v>136</v>
      </c>
      <c r="W558" s="75">
        <v>0</v>
      </c>
      <c r="X558" s="9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43"/>
      <c r="AL558" s="143"/>
      <c r="AM558" s="143"/>
      <c r="AN558" s="143"/>
      <c r="AO558" s="143"/>
      <c r="AP558" s="143"/>
      <c r="AQ558" s="143"/>
      <c r="AR558" s="143"/>
      <c r="AS558" s="143"/>
      <c r="AT558" s="143"/>
      <c r="AU558" s="143"/>
      <c r="AV558" s="143"/>
      <c r="BC558" s="2"/>
    </row>
    <row r="559" spans="1:57" x14ac:dyDescent="0.2">
      <c r="A559" s="4" t="s">
        <v>2724</v>
      </c>
      <c r="B559" s="4" t="s">
        <v>2689</v>
      </c>
      <c r="C559" s="4" t="s">
        <v>2734</v>
      </c>
      <c r="D559" s="4" t="s">
        <v>2740</v>
      </c>
      <c r="E559" s="4" t="s">
        <v>2986</v>
      </c>
      <c r="F559" s="4" t="s">
        <v>2987</v>
      </c>
      <c r="G559" s="41" t="s">
        <v>2988</v>
      </c>
      <c r="H559" s="59" t="s">
        <v>2992</v>
      </c>
      <c r="I559" s="59" t="s">
        <v>2998</v>
      </c>
      <c r="J559" s="5">
        <v>2023</v>
      </c>
      <c r="K559" s="5">
        <v>5</v>
      </c>
      <c r="L559" s="9">
        <f t="shared" si="12"/>
        <v>2</v>
      </c>
      <c r="M559" s="6" t="s">
        <v>92</v>
      </c>
      <c r="N559" s="9" t="s">
        <v>94</v>
      </c>
      <c r="O559" s="6" t="s">
        <v>37</v>
      </c>
      <c r="P559" s="9" t="s">
        <v>42</v>
      </c>
      <c r="Q559" s="5" t="s">
        <v>37</v>
      </c>
      <c r="R559" s="9" t="s">
        <v>42</v>
      </c>
      <c r="S559" s="11">
        <v>2023</v>
      </c>
      <c r="T559" s="6" t="s">
        <v>43</v>
      </c>
      <c r="U559" s="4" t="s">
        <v>43</v>
      </c>
      <c r="V559" s="4" t="s">
        <v>136</v>
      </c>
      <c r="W559" s="75">
        <v>0</v>
      </c>
      <c r="X559" s="9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43"/>
      <c r="AL559" s="143"/>
      <c r="AM559" s="143"/>
      <c r="AN559" s="143"/>
      <c r="AO559" s="143"/>
      <c r="AP559" s="143"/>
      <c r="AQ559" s="143"/>
      <c r="AR559" s="143"/>
      <c r="AS559" s="143"/>
      <c r="AT559" s="143"/>
      <c r="AU559" s="143"/>
      <c r="AV559" s="143"/>
      <c r="BC559" s="2"/>
    </row>
    <row r="560" spans="1:57" x14ac:dyDescent="0.2">
      <c r="A560" s="4" t="s">
        <v>2718</v>
      </c>
      <c r="B560" s="4" t="s">
        <v>2690</v>
      </c>
      <c r="C560" s="4" t="s">
        <v>2734</v>
      </c>
      <c r="D560" s="4" t="s">
        <v>2740</v>
      </c>
      <c r="E560" s="4" t="s">
        <v>2591</v>
      </c>
      <c r="F560" s="4" t="s">
        <v>2592</v>
      </c>
      <c r="G560" s="41" t="s">
        <v>2593</v>
      </c>
      <c r="H560" s="59" t="s">
        <v>2594</v>
      </c>
      <c r="I560" s="59" t="s">
        <v>136</v>
      </c>
      <c r="J560" s="5">
        <v>2022</v>
      </c>
      <c r="K560" s="5">
        <v>5</v>
      </c>
      <c r="L560" s="9">
        <f t="shared" si="12"/>
        <v>1</v>
      </c>
      <c r="M560" s="6" t="s">
        <v>90</v>
      </c>
      <c r="N560" s="9" t="s">
        <v>94</v>
      </c>
      <c r="O560" s="6" t="s">
        <v>37</v>
      </c>
      <c r="P560" s="9" t="s">
        <v>41</v>
      </c>
      <c r="Q560" s="5">
        <v>2024</v>
      </c>
      <c r="R560" s="9" t="s">
        <v>41</v>
      </c>
      <c r="S560" s="11">
        <v>2024</v>
      </c>
      <c r="T560" s="6" t="s">
        <v>126</v>
      </c>
      <c r="U560" s="97" t="s">
        <v>3232</v>
      </c>
      <c r="V560" s="4" t="s">
        <v>2584</v>
      </c>
      <c r="W560" s="75">
        <v>0</v>
      </c>
      <c r="X560" s="9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43"/>
      <c r="AL560" s="143"/>
      <c r="AM560" s="143"/>
      <c r="AN560" s="143"/>
      <c r="AO560" s="143"/>
      <c r="AP560" s="143"/>
      <c r="AQ560" s="143"/>
      <c r="AR560" s="143"/>
      <c r="AS560" s="143"/>
      <c r="AT560" s="143"/>
      <c r="AU560" s="143"/>
      <c r="AV560" s="143"/>
      <c r="BC560" s="2"/>
    </row>
    <row r="561" spans="1:55" x14ac:dyDescent="0.2">
      <c r="A561" s="4" t="s">
        <v>2717</v>
      </c>
      <c r="B561" s="4" t="s">
        <v>2690</v>
      </c>
      <c r="C561" s="4" t="s">
        <v>2734</v>
      </c>
      <c r="D561" s="4" t="s">
        <v>2740</v>
      </c>
      <c r="E561" s="4" t="s">
        <v>2591</v>
      </c>
      <c r="F561" s="4" t="s">
        <v>2592</v>
      </c>
      <c r="G561" s="41" t="s">
        <v>2593</v>
      </c>
      <c r="H561" s="59" t="s">
        <v>2595</v>
      </c>
      <c r="I561" s="59" t="s">
        <v>136</v>
      </c>
      <c r="J561" s="5">
        <v>2022</v>
      </c>
      <c r="K561" s="5">
        <v>5</v>
      </c>
      <c r="L561" s="9">
        <f t="shared" si="12"/>
        <v>1</v>
      </c>
      <c r="M561" s="6" t="s">
        <v>90</v>
      </c>
      <c r="N561" s="9" t="s">
        <v>94</v>
      </c>
      <c r="O561" s="6" t="s">
        <v>37</v>
      </c>
      <c r="P561" s="9" t="s">
        <v>41</v>
      </c>
      <c r="Q561" s="5">
        <v>2024</v>
      </c>
      <c r="R561" s="9" t="s">
        <v>41</v>
      </c>
      <c r="S561" s="11">
        <v>2024</v>
      </c>
      <c r="T561" s="6" t="s">
        <v>126</v>
      </c>
      <c r="U561" s="97" t="s">
        <v>3232</v>
      </c>
      <c r="V561" s="4" t="s">
        <v>2584</v>
      </c>
      <c r="W561" s="75">
        <v>0</v>
      </c>
      <c r="X561" s="9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43"/>
      <c r="AL561" s="143"/>
      <c r="AM561" s="143"/>
      <c r="AN561" s="143"/>
      <c r="AO561" s="143"/>
      <c r="AP561" s="143"/>
      <c r="AQ561" s="143"/>
      <c r="AR561" s="143"/>
      <c r="AS561" s="143"/>
      <c r="AT561" s="143"/>
      <c r="AU561" s="143"/>
      <c r="AV561" s="143"/>
      <c r="BC561" s="2"/>
    </row>
    <row r="562" spans="1:55" x14ac:dyDescent="0.2">
      <c r="A562" s="4" t="s">
        <v>2717</v>
      </c>
      <c r="B562" s="4" t="s">
        <v>2690</v>
      </c>
      <c r="C562" s="4" t="s">
        <v>2734</v>
      </c>
      <c r="D562" s="4" t="s">
        <v>2740</v>
      </c>
      <c r="E562" s="4" t="s">
        <v>2591</v>
      </c>
      <c r="F562" s="4" t="s">
        <v>2592</v>
      </c>
      <c r="G562" s="41" t="s">
        <v>2593</v>
      </c>
      <c r="H562" s="59" t="s">
        <v>2596</v>
      </c>
      <c r="I562" s="59" t="s">
        <v>136</v>
      </c>
      <c r="J562" s="5">
        <v>2022</v>
      </c>
      <c r="K562" s="5">
        <v>5</v>
      </c>
      <c r="L562" s="9">
        <f t="shared" si="12"/>
        <v>1</v>
      </c>
      <c r="M562" s="6" t="s">
        <v>90</v>
      </c>
      <c r="N562" s="9" t="s">
        <v>94</v>
      </c>
      <c r="O562" s="6" t="s">
        <v>37</v>
      </c>
      <c r="P562" s="9" t="s">
        <v>41</v>
      </c>
      <c r="Q562" s="5">
        <v>2024</v>
      </c>
      <c r="R562" s="9" t="s">
        <v>41</v>
      </c>
      <c r="S562" s="11">
        <v>2024</v>
      </c>
      <c r="T562" s="6" t="s">
        <v>126</v>
      </c>
      <c r="U562" s="97" t="s">
        <v>3232</v>
      </c>
      <c r="V562" s="4" t="s">
        <v>2584</v>
      </c>
      <c r="W562" s="75">
        <v>0</v>
      </c>
      <c r="X562" s="9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43"/>
      <c r="AL562" s="143"/>
      <c r="AM562" s="143"/>
      <c r="AN562" s="143"/>
      <c r="AO562" s="143"/>
      <c r="AP562" s="143"/>
      <c r="AQ562" s="143"/>
      <c r="AR562" s="143"/>
      <c r="AS562" s="143"/>
      <c r="AT562" s="143"/>
      <c r="AU562" s="143"/>
      <c r="AV562" s="143"/>
      <c r="BC562" s="2"/>
    </row>
    <row r="563" spans="1:55" x14ac:dyDescent="0.2">
      <c r="A563" s="4" t="s">
        <v>2717</v>
      </c>
      <c r="B563" s="4" t="s">
        <v>2690</v>
      </c>
      <c r="C563" s="4" t="s">
        <v>2734</v>
      </c>
      <c r="D563" s="4" t="s">
        <v>2740</v>
      </c>
      <c r="E563" s="4" t="s">
        <v>2591</v>
      </c>
      <c r="F563" s="4" t="s">
        <v>2592</v>
      </c>
      <c r="G563" s="41" t="s">
        <v>2593</v>
      </c>
      <c r="H563" s="59" t="s">
        <v>2597</v>
      </c>
      <c r="I563" s="59" t="s">
        <v>136</v>
      </c>
      <c r="J563" s="5">
        <v>2022</v>
      </c>
      <c r="K563" s="5">
        <v>5</v>
      </c>
      <c r="L563" s="9">
        <f t="shared" si="12"/>
        <v>1</v>
      </c>
      <c r="M563" s="6" t="s">
        <v>90</v>
      </c>
      <c r="N563" s="9" t="s">
        <v>94</v>
      </c>
      <c r="O563" s="6" t="s">
        <v>37</v>
      </c>
      <c r="P563" s="9" t="s">
        <v>41</v>
      </c>
      <c r="Q563" s="5">
        <v>2024</v>
      </c>
      <c r="R563" s="9" t="s">
        <v>41</v>
      </c>
      <c r="S563" s="11">
        <v>2024</v>
      </c>
      <c r="T563" s="6" t="s">
        <v>126</v>
      </c>
      <c r="U563" s="97" t="s">
        <v>3232</v>
      </c>
      <c r="V563" s="4" t="s">
        <v>2584</v>
      </c>
      <c r="W563" s="75">
        <v>0</v>
      </c>
      <c r="X563" s="9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43"/>
      <c r="AL563" s="143"/>
      <c r="AM563" s="143"/>
      <c r="AN563" s="143"/>
      <c r="AO563" s="143"/>
      <c r="AP563" s="143"/>
      <c r="AQ563" s="143"/>
      <c r="AR563" s="143"/>
      <c r="AS563" s="143"/>
      <c r="AT563" s="143"/>
      <c r="AU563" s="143"/>
      <c r="AV563" s="143"/>
      <c r="BC563" s="2"/>
    </row>
    <row r="564" spans="1:55" x14ac:dyDescent="0.2">
      <c r="A564" s="4" t="s">
        <v>2717</v>
      </c>
      <c r="B564" s="4" t="s">
        <v>2690</v>
      </c>
      <c r="C564" s="4" t="s">
        <v>2734</v>
      </c>
      <c r="D564" s="4" t="s">
        <v>2740</v>
      </c>
      <c r="E564" s="4" t="s">
        <v>2591</v>
      </c>
      <c r="F564" s="4" t="s">
        <v>2592</v>
      </c>
      <c r="G564" s="41" t="s">
        <v>2593</v>
      </c>
      <c r="H564" s="59" t="s">
        <v>2598</v>
      </c>
      <c r="I564" s="59" t="s">
        <v>136</v>
      </c>
      <c r="J564" s="5">
        <v>2022</v>
      </c>
      <c r="K564" s="5">
        <v>5</v>
      </c>
      <c r="L564" s="9">
        <f t="shared" si="12"/>
        <v>1</v>
      </c>
      <c r="M564" s="6" t="s">
        <v>90</v>
      </c>
      <c r="N564" s="9" t="s">
        <v>94</v>
      </c>
      <c r="O564" s="6" t="s">
        <v>37</v>
      </c>
      <c r="P564" s="9" t="s">
        <v>41</v>
      </c>
      <c r="Q564" s="5">
        <v>2024</v>
      </c>
      <c r="R564" s="9" t="s">
        <v>41</v>
      </c>
      <c r="S564" s="11">
        <v>2024</v>
      </c>
      <c r="T564" s="6" t="s">
        <v>126</v>
      </c>
      <c r="U564" s="97" t="s">
        <v>3232</v>
      </c>
      <c r="V564" s="4" t="s">
        <v>2584</v>
      </c>
      <c r="W564" s="75">
        <v>0</v>
      </c>
      <c r="X564" s="9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43"/>
      <c r="AL564" s="143"/>
      <c r="AM564" s="143"/>
      <c r="AN564" s="143"/>
      <c r="AO564" s="143"/>
      <c r="AP564" s="143"/>
      <c r="AQ564" s="143"/>
      <c r="AR564" s="143"/>
      <c r="AS564" s="143"/>
      <c r="AT564" s="143"/>
      <c r="AU564" s="143"/>
      <c r="AV564" s="143"/>
      <c r="BC564" s="2"/>
    </row>
    <row r="565" spans="1:55" x14ac:dyDescent="0.2">
      <c r="A565" s="4" t="s">
        <v>2717</v>
      </c>
      <c r="B565" s="4" t="s">
        <v>2690</v>
      </c>
      <c r="C565" s="4" t="s">
        <v>2734</v>
      </c>
      <c r="D565" s="4" t="s">
        <v>2740</v>
      </c>
      <c r="E565" s="4" t="s">
        <v>2591</v>
      </c>
      <c r="F565" s="4" t="s">
        <v>2592</v>
      </c>
      <c r="G565" s="41" t="s">
        <v>2593</v>
      </c>
      <c r="H565" s="59" t="s">
        <v>2599</v>
      </c>
      <c r="I565" s="59" t="s">
        <v>136</v>
      </c>
      <c r="J565" s="5">
        <v>2022</v>
      </c>
      <c r="K565" s="5">
        <v>5</v>
      </c>
      <c r="L565" s="9">
        <f t="shared" si="12"/>
        <v>1</v>
      </c>
      <c r="M565" s="6" t="s">
        <v>90</v>
      </c>
      <c r="N565" s="9" t="s">
        <v>94</v>
      </c>
      <c r="O565" s="6" t="s">
        <v>37</v>
      </c>
      <c r="P565" s="9" t="s">
        <v>41</v>
      </c>
      <c r="Q565" s="5">
        <v>2024</v>
      </c>
      <c r="R565" s="9" t="s">
        <v>41</v>
      </c>
      <c r="S565" s="11">
        <v>2024</v>
      </c>
      <c r="T565" s="6" t="s">
        <v>126</v>
      </c>
      <c r="U565" s="97" t="s">
        <v>3232</v>
      </c>
      <c r="V565" s="4" t="s">
        <v>2584</v>
      </c>
      <c r="W565" s="75">
        <v>0</v>
      </c>
      <c r="X565" s="9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43"/>
      <c r="AL565" s="143"/>
      <c r="AM565" s="143"/>
      <c r="AN565" s="143"/>
      <c r="AO565" s="143"/>
      <c r="AP565" s="143"/>
      <c r="AQ565" s="143"/>
      <c r="AR565" s="143"/>
      <c r="AS565" s="143"/>
      <c r="AT565" s="143"/>
      <c r="AU565" s="143"/>
      <c r="AV565" s="143"/>
      <c r="BC565" s="2"/>
    </row>
    <row r="566" spans="1:55" x14ac:dyDescent="0.2">
      <c r="A566" s="4" t="s">
        <v>2710</v>
      </c>
      <c r="B566" s="4" t="s">
        <v>2689</v>
      </c>
      <c r="C566" s="4" t="s">
        <v>2734</v>
      </c>
      <c r="D566" s="4" t="s">
        <v>2740</v>
      </c>
      <c r="E566" s="4" t="s">
        <v>2591</v>
      </c>
      <c r="F566" s="4" t="s">
        <v>2592</v>
      </c>
      <c r="G566" s="41" t="s">
        <v>2593</v>
      </c>
      <c r="H566" s="59" t="s">
        <v>2600</v>
      </c>
      <c r="I566" s="59" t="s">
        <v>136</v>
      </c>
      <c r="J566" s="5">
        <v>2022</v>
      </c>
      <c r="K566" s="5">
        <v>5</v>
      </c>
      <c r="L566" s="9">
        <f t="shared" si="12"/>
        <v>1</v>
      </c>
      <c r="M566" s="6" t="s">
        <v>90</v>
      </c>
      <c r="N566" s="9" t="s">
        <v>94</v>
      </c>
      <c r="O566" s="6" t="s">
        <v>37</v>
      </c>
      <c r="P566" s="9" t="s">
        <v>41</v>
      </c>
      <c r="Q566" s="5">
        <v>2024</v>
      </c>
      <c r="R566" s="9" t="s">
        <v>41</v>
      </c>
      <c r="S566" s="11">
        <v>2024</v>
      </c>
      <c r="T566" s="6" t="s">
        <v>126</v>
      </c>
      <c r="U566" s="97" t="s">
        <v>3232</v>
      </c>
      <c r="V566" s="4" t="s">
        <v>2584</v>
      </c>
      <c r="W566" s="75">
        <v>0</v>
      </c>
      <c r="X566" s="9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43"/>
      <c r="AL566" s="143"/>
      <c r="AM566" s="143"/>
      <c r="AN566" s="143"/>
      <c r="AO566" s="143"/>
      <c r="AP566" s="143"/>
      <c r="AQ566" s="143"/>
      <c r="AR566" s="143"/>
      <c r="AS566" s="143"/>
      <c r="AT566" s="143"/>
      <c r="AU566" s="143"/>
      <c r="AV566" s="143"/>
      <c r="BC566" s="2"/>
    </row>
    <row r="567" spans="1:55" x14ac:dyDescent="0.2">
      <c r="A567" s="4" t="s">
        <v>2717</v>
      </c>
      <c r="B567" s="4" t="s">
        <v>2690</v>
      </c>
      <c r="C567" s="4" t="s">
        <v>2733</v>
      </c>
      <c r="D567" s="4" t="s">
        <v>2740</v>
      </c>
      <c r="E567" s="4" t="s">
        <v>2400</v>
      </c>
      <c r="F567" s="4" t="s">
        <v>2420</v>
      </c>
      <c r="G567" s="41" t="s">
        <v>2421</v>
      </c>
      <c r="H567" s="59">
        <v>202027709</v>
      </c>
      <c r="I567" s="59" t="s">
        <v>2422</v>
      </c>
      <c r="J567" s="5">
        <v>2021</v>
      </c>
      <c r="K567" s="5">
        <v>5</v>
      </c>
      <c r="L567" s="9">
        <f t="shared" si="12"/>
        <v>0</v>
      </c>
      <c r="M567" s="6" t="s">
        <v>90</v>
      </c>
      <c r="N567" s="9" t="s">
        <v>94</v>
      </c>
      <c r="O567" s="6" t="s">
        <v>37</v>
      </c>
      <c r="P567" s="9" t="s">
        <v>41</v>
      </c>
      <c r="Q567" s="5">
        <v>2025</v>
      </c>
      <c r="R567" s="9" t="s">
        <v>41</v>
      </c>
      <c r="S567" s="11">
        <v>2025</v>
      </c>
      <c r="T567" s="6" t="s">
        <v>126</v>
      </c>
      <c r="U567" s="97" t="s">
        <v>3232</v>
      </c>
      <c r="V567" s="4" t="s">
        <v>2417</v>
      </c>
      <c r="W567" s="75">
        <v>0</v>
      </c>
      <c r="X567" s="9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43"/>
      <c r="AL567" s="143"/>
      <c r="AM567" s="143"/>
      <c r="AN567" s="143"/>
      <c r="AO567" s="143"/>
      <c r="AP567" s="143"/>
      <c r="AQ567" s="143"/>
      <c r="AR567" s="143"/>
      <c r="AS567" s="143"/>
      <c r="AT567" s="143"/>
      <c r="AU567" s="143"/>
      <c r="AV567" s="143"/>
      <c r="BC567" s="2"/>
    </row>
    <row r="568" spans="1:55" x14ac:dyDescent="0.2">
      <c r="A568" s="4" t="s">
        <v>2698</v>
      </c>
      <c r="B568" s="4" t="s">
        <v>2689</v>
      </c>
      <c r="C568" s="4" t="s">
        <v>2733</v>
      </c>
      <c r="D568" s="4" t="s">
        <v>2740</v>
      </c>
      <c r="E568" s="4" t="str">
        <f>UPPER("Bombas de Aspiración Universal")</f>
        <v>BOMBAS DE ASPIRACIÓN UNIVERSAL</v>
      </c>
      <c r="F568" s="4" t="s">
        <v>1096</v>
      </c>
      <c r="G568" s="41" t="s">
        <v>1097</v>
      </c>
      <c r="H568" s="59">
        <v>1225515</v>
      </c>
      <c r="I568" s="59">
        <v>500000002124</v>
      </c>
      <c r="J568" s="5">
        <v>2013</v>
      </c>
      <c r="K568" s="5">
        <v>5</v>
      </c>
      <c r="L568" s="9">
        <f t="shared" si="12"/>
        <v>-8</v>
      </c>
      <c r="M568" s="6" t="s">
        <v>90</v>
      </c>
      <c r="N568" s="9" t="s">
        <v>94</v>
      </c>
      <c r="O568" s="6" t="s">
        <v>37</v>
      </c>
      <c r="P568" s="9" t="s">
        <v>42</v>
      </c>
      <c r="Q568" s="5" t="s">
        <v>37</v>
      </c>
      <c r="R568" s="9" t="s">
        <v>42</v>
      </c>
      <c r="S568" s="11" t="s">
        <v>136</v>
      </c>
      <c r="T568" s="6" t="s">
        <v>43</v>
      </c>
      <c r="U568" s="4" t="s">
        <v>43</v>
      </c>
      <c r="V568" s="4" t="s">
        <v>136</v>
      </c>
      <c r="W568" s="75">
        <v>0</v>
      </c>
      <c r="X568" s="9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43"/>
      <c r="AL568" s="143"/>
      <c r="AM568" s="143"/>
      <c r="AN568" s="143"/>
      <c r="AO568" s="143"/>
      <c r="AP568" s="143"/>
      <c r="AQ568" s="143"/>
      <c r="AR568" s="143"/>
      <c r="AS568" s="143"/>
      <c r="AT568" s="143"/>
      <c r="AU568" s="143"/>
      <c r="AV568" s="143"/>
      <c r="BC568" s="2"/>
    </row>
    <row r="569" spans="1:55" x14ac:dyDescent="0.2">
      <c r="A569" s="4" t="s">
        <v>2723</v>
      </c>
      <c r="B569" s="4" t="s">
        <v>2690</v>
      </c>
      <c r="C569" s="4" t="s">
        <v>2734</v>
      </c>
      <c r="D569" s="4" t="s">
        <v>2740</v>
      </c>
      <c r="E569" s="4" t="s">
        <v>1095</v>
      </c>
      <c r="F569" s="4" t="s">
        <v>1096</v>
      </c>
      <c r="G569" s="41" t="s">
        <v>1097</v>
      </c>
      <c r="H569" s="59">
        <v>1301826</v>
      </c>
      <c r="I569" s="59">
        <v>500000002909</v>
      </c>
      <c r="J569" s="5">
        <v>2013</v>
      </c>
      <c r="K569" s="5">
        <v>5</v>
      </c>
      <c r="L569" s="9">
        <f t="shared" si="12"/>
        <v>-8</v>
      </c>
      <c r="M569" s="6" t="s">
        <v>90</v>
      </c>
      <c r="N569" s="9" t="s">
        <v>94</v>
      </c>
      <c r="O569" s="6" t="s">
        <v>37</v>
      </c>
      <c r="P569" s="9" t="s">
        <v>42</v>
      </c>
      <c r="Q569" s="5" t="s">
        <v>37</v>
      </c>
      <c r="R569" s="9" t="s">
        <v>42</v>
      </c>
      <c r="S569" s="11" t="s">
        <v>136</v>
      </c>
      <c r="T569" s="6" t="s">
        <v>43</v>
      </c>
      <c r="U569" s="4" t="s">
        <v>43</v>
      </c>
      <c r="V569" s="4" t="s">
        <v>136</v>
      </c>
      <c r="W569" s="75">
        <v>0</v>
      </c>
      <c r="X569" s="9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43"/>
      <c r="AL569" s="143"/>
      <c r="AM569" s="143"/>
      <c r="AN569" s="143"/>
      <c r="AO569" s="143"/>
      <c r="AP569" s="143"/>
      <c r="AQ569" s="143"/>
      <c r="AR569" s="143"/>
      <c r="AS569" s="143"/>
      <c r="AT569" s="143"/>
      <c r="AU569" s="143"/>
      <c r="AV569" s="143"/>
      <c r="BC569" s="2"/>
    </row>
    <row r="570" spans="1:55" x14ac:dyDescent="0.2">
      <c r="A570" s="4" t="str">
        <f>UPPER("Pediatría")</f>
        <v>PEDIATRÍA</v>
      </c>
      <c r="B570" s="4" t="s">
        <v>2688</v>
      </c>
      <c r="C570" s="4" t="s">
        <v>2734</v>
      </c>
      <c r="D570" s="4" t="s">
        <v>2740</v>
      </c>
      <c r="E570" s="4" t="s">
        <v>1095</v>
      </c>
      <c r="F570" s="4" t="s">
        <v>1096</v>
      </c>
      <c r="G570" s="41" t="s">
        <v>1097</v>
      </c>
      <c r="H570" s="59">
        <v>1225503</v>
      </c>
      <c r="I570" s="59">
        <v>500000000475</v>
      </c>
      <c r="J570" s="5">
        <v>2013</v>
      </c>
      <c r="K570" s="5">
        <v>5</v>
      </c>
      <c r="L570" s="9">
        <f t="shared" si="12"/>
        <v>-8</v>
      </c>
      <c r="M570" s="6" t="s">
        <v>90</v>
      </c>
      <c r="N570" s="9" t="s">
        <v>94</v>
      </c>
      <c r="O570" s="6" t="s">
        <v>37</v>
      </c>
      <c r="P570" s="9" t="s">
        <v>42</v>
      </c>
      <c r="Q570" s="5" t="s">
        <v>37</v>
      </c>
      <c r="R570" s="9" t="s">
        <v>42</v>
      </c>
      <c r="S570" s="11" t="s">
        <v>136</v>
      </c>
      <c r="T570" s="6" t="s">
        <v>43</v>
      </c>
      <c r="U570" s="4" t="s">
        <v>43</v>
      </c>
      <c r="V570" s="4" t="s">
        <v>136</v>
      </c>
      <c r="W570" s="75">
        <v>0</v>
      </c>
      <c r="X570" s="9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43"/>
      <c r="AL570" s="143"/>
      <c r="AM570" s="143"/>
      <c r="AN570" s="143"/>
      <c r="AO570" s="143"/>
      <c r="AP570" s="143"/>
      <c r="AQ570" s="143"/>
      <c r="AR570" s="143"/>
      <c r="AS570" s="143"/>
      <c r="AT570" s="143"/>
      <c r="AU570" s="143"/>
      <c r="AV570" s="143"/>
      <c r="BC570" s="2"/>
    </row>
    <row r="571" spans="1:55" x14ac:dyDescent="0.2">
      <c r="A571" s="4" t="str">
        <f>UPPER("Pediatría")</f>
        <v>PEDIATRÍA</v>
      </c>
      <c r="B571" s="4" t="s">
        <v>2688</v>
      </c>
      <c r="C571" s="4" t="s">
        <v>2734</v>
      </c>
      <c r="D571" s="4" t="s">
        <v>2740</v>
      </c>
      <c r="E571" s="4" t="s">
        <v>1095</v>
      </c>
      <c r="F571" s="4" t="s">
        <v>1096</v>
      </c>
      <c r="G571" s="41" t="s">
        <v>1097</v>
      </c>
      <c r="H571" s="59">
        <v>1225507</v>
      </c>
      <c r="I571" s="59">
        <v>500000000474</v>
      </c>
      <c r="J571" s="5">
        <v>2013</v>
      </c>
      <c r="K571" s="5">
        <v>5</v>
      </c>
      <c r="L571" s="9">
        <f t="shared" si="12"/>
        <v>-8</v>
      </c>
      <c r="M571" s="6" t="s">
        <v>90</v>
      </c>
      <c r="N571" s="9" t="s">
        <v>2744</v>
      </c>
      <c r="O571" s="6" t="s">
        <v>37</v>
      </c>
      <c r="P571" s="9" t="s">
        <v>42</v>
      </c>
      <c r="Q571" s="5" t="s">
        <v>37</v>
      </c>
      <c r="R571" s="9" t="s">
        <v>42</v>
      </c>
      <c r="S571" s="11" t="s">
        <v>136</v>
      </c>
      <c r="T571" s="6" t="s">
        <v>43</v>
      </c>
      <c r="U571" s="4" t="s">
        <v>43</v>
      </c>
      <c r="V571" s="4" t="s">
        <v>136</v>
      </c>
      <c r="W571" s="75">
        <v>0</v>
      </c>
      <c r="X571" s="9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43"/>
      <c r="AL571" s="143"/>
      <c r="AM571" s="143"/>
      <c r="AN571" s="143"/>
      <c r="AO571" s="143"/>
      <c r="AP571" s="143"/>
      <c r="AQ571" s="143"/>
      <c r="AR571" s="143"/>
      <c r="AS571" s="143"/>
      <c r="AT571" s="143"/>
      <c r="AU571" s="143"/>
      <c r="AV571" s="143"/>
      <c r="BC571" s="2"/>
    </row>
    <row r="572" spans="1:55" x14ac:dyDescent="0.2">
      <c r="A572" s="4" t="str">
        <f>UPPER("Pediatría")</f>
        <v>PEDIATRÍA</v>
      </c>
      <c r="B572" s="4" t="s">
        <v>2688</v>
      </c>
      <c r="C572" s="4" t="s">
        <v>2734</v>
      </c>
      <c r="D572" s="4" t="s">
        <v>2740</v>
      </c>
      <c r="E572" s="4" t="s">
        <v>1095</v>
      </c>
      <c r="F572" s="4" t="s">
        <v>1096</v>
      </c>
      <c r="G572" s="41" t="s">
        <v>1097</v>
      </c>
      <c r="H572" s="59">
        <v>1301860</v>
      </c>
      <c r="I572" s="59">
        <v>500000000623</v>
      </c>
      <c r="J572" s="5">
        <v>2013</v>
      </c>
      <c r="K572" s="5">
        <v>5</v>
      </c>
      <c r="L572" s="9">
        <f t="shared" si="12"/>
        <v>-8</v>
      </c>
      <c r="M572" s="6" t="s">
        <v>90</v>
      </c>
      <c r="N572" s="9" t="s">
        <v>94</v>
      </c>
      <c r="O572" s="6" t="s">
        <v>37</v>
      </c>
      <c r="P572" s="9" t="s">
        <v>42</v>
      </c>
      <c r="Q572" s="5" t="s">
        <v>37</v>
      </c>
      <c r="R572" s="9" t="s">
        <v>42</v>
      </c>
      <c r="S572" s="11" t="s">
        <v>136</v>
      </c>
      <c r="T572" s="6" t="s">
        <v>43</v>
      </c>
      <c r="U572" s="4" t="s">
        <v>43</v>
      </c>
      <c r="V572" s="4" t="s">
        <v>136</v>
      </c>
      <c r="W572" s="75">
        <v>0</v>
      </c>
      <c r="X572" s="9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43"/>
      <c r="AL572" s="143"/>
      <c r="AM572" s="143"/>
      <c r="AN572" s="143"/>
      <c r="AO572" s="143"/>
      <c r="AP572" s="143"/>
      <c r="AQ572" s="143"/>
      <c r="AR572" s="143"/>
      <c r="AS572" s="143"/>
      <c r="AT572" s="143"/>
      <c r="AU572" s="143"/>
      <c r="AV572" s="143"/>
      <c r="BC572" s="2"/>
    </row>
    <row r="573" spans="1:55" x14ac:dyDescent="0.2">
      <c r="A573" s="4" t="str">
        <f>UPPER("Pediatría")</f>
        <v>PEDIATRÍA</v>
      </c>
      <c r="B573" s="4" t="s">
        <v>2688</v>
      </c>
      <c r="C573" s="4" t="s">
        <v>2734</v>
      </c>
      <c r="D573" s="4" t="s">
        <v>2740</v>
      </c>
      <c r="E573" s="4" t="s">
        <v>1095</v>
      </c>
      <c r="F573" s="4" t="s">
        <v>1096</v>
      </c>
      <c r="G573" s="41" t="s">
        <v>1097</v>
      </c>
      <c r="H573" s="59">
        <v>1225514</v>
      </c>
      <c r="I573" s="59">
        <v>500000000624</v>
      </c>
      <c r="J573" s="5">
        <v>2013</v>
      </c>
      <c r="K573" s="5">
        <v>5</v>
      </c>
      <c r="L573" s="9">
        <f t="shared" si="12"/>
        <v>-8</v>
      </c>
      <c r="M573" s="6" t="s">
        <v>90</v>
      </c>
      <c r="N573" s="9" t="s">
        <v>94</v>
      </c>
      <c r="O573" s="6" t="s">
        <v>37</v>
      </c>
      <c r="P573" s="9" t="s">
        <v>42</v>
      </c>
      <c r="Q573" s="5" t="s">
        <v>37</v>
      </c>
      <c r="R573" s="9" t="s">
        <v>42</v>
      </c>
      <c r="S573" s="11" t="s">
        <v>136</v>
      </c>
      <c r="T573" s="6" t="s">
        <v>43</v>
      </c>
      <c r="U573" s="4" t="s">
        <v>43</v>
      </c>
      <c r="V573" s="4" t="s">
        <v>136</v>
      </c>
      <c r="W573" s="75">
        <v>0</v>
      </c>
      <c r="X573" s="9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43"/>
      <c r="AL573" s="143"/>
      <c r="AM573" s="143"/>
      <c r="AN573" s="143"/>
      <c r="AO573" s="143"/>
      <c r="AP573" s="143"/>
      <c r="AQ573" s="143"/>
      <c r="AR573" s="143"/>
      <c r="AS573" s="143"/>
      <c r="AT573" s="143"/>
      <c r="AU573" s="143"/>
      <c r="AV573" s="143"/>
      <c r="BC573" s="2"/>
    </row>
    <row r="574" spans="1:55" x14ac:dyDescent="0.2">
      <c r="A574" s="4" t="str">
        <f>UPPER("Pediatría")</f>
        <v>PEDIATRÍA</v>
      </c>
      <c r="B574" s="4" t="s">
        <v>2688</v>
      </c>
      <c r="C574" s="4" t="s">
        <v>2734</v>
      </c>
      <c r="D574" s="4" t="s">
        <v>2740</v>
      </c>
      <c r="E574" s="4" t="s">
        <v>1095</v>
      </c>
      <c r="F574" s="4" t="s">
        <v>1096</v>
      </c>
      <c r="G574" s="41" t="s">
        <v>1097</v>
      </c>
      <c r="H574" s="59">
        <v>1301845</v>
      </c>
      <c r="I574" s="59">
        <v>500000000476</v>
      </c>
      <c r="J574" s="5">
        <v>2013</v>
      </c>
      <c r="K574" s="5">
        <v>5</v>
      </c>
      <c r="L574" s="9">
        <f t="shared" si="12"/>
        <v>-8</v>
      </c>
      <c r="M574" s="6" t="s">
        <v>90</v>
      </c>
      <c r="N574" s="9" t="s">
        <v>94</v>
      </c>
      <c r="O574" s="6" t="s">
        <v>37</v>
      </c>
      <c r="P574" s="9" t="s">
        <v>42</v>
      </c>
      <c r="Q574" s="5" t="s">
        <v>37</v>
      </c>
      <c r="R574" s="9" t="s">
        <v>42</v>
      </c>
      <c r="S574" s="11" t="s">
        <v>136</v>
      </c>
      <c r="T574" s="6" t="s">
        <v>43</v>
      </c>
      <c r="U574" s="4" t="s">
        <v>43</v>
      </c>
      <c r="V574" s="4" t="s">
        <v>136</v>
      </c>
      <c r="W574" s="75">
        <v>0</v>
      </c>
      <c r="X574" s="9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43"/>
      <c r="AL574" s="143"/>
      <c r="AM574" s="143"/>
      <c r="AN574" s="143"/>
      <c r="AO574" s="143"/>
      <c r="AP574" s="143"/>
      <c r="AQ574" s="143"/>
      <c r="AR574" s="143"/>
      <c r="AS574" s="143"/>
      <c r="AT574" s="143"/>
      <c r="AU574" s="143"/>
      <c r="AV574" s="143"/>
      <c r="BC574" s="2"/>
    </row>
    <row r="575" spans="1:55" x14ac:dyDescent="0.2">
      <c r="A575" s="4" t="s">
        <v>2722</v>
      </c>
      <c r="B575" s="4" t="s">
        <v>2690</v>
      </c>
      <c r="C575" s="4" t="s">
        <v>2734</v>
      </c>
      <c r="D575" s="4" t="s">
        <v>2740</v>
      </c>
      <c r="E575" s="4" t="s">
        <v>1095</v>
      </c>
      <c r="F575" s="4" t="s">
        <v>1096</v>
      </c>
      <c r="G575" s="41" t="s">
        <v>1097</v>
      </c>
      <c r="H575" s="59">
        <v>1225501</v>
      </c>
      <c r="I575" s="59">
        <v>500000006960</v>
      </c>
      <c r="J575" s="5">
        <v>2013</v>
      </c>
      <c r="K575" s="5">
        <v>5</v>
      </c>
      <c r="L575" s="9">
        <f t="shared" si="12"/>
        <v>-8</v>
      </c>
      <c r="M575" s="6" t="s">
        <v>90</v>
      </c>
      <c r="N575" s="9" t="s">
        <v>94</v>
      </c>
      <c r="O575" s="6" t="s">
        <v>37</v>
      </c>
      <c r="P575" s="9" t="s">
        <v>42</v>
      </c>
      <c r="Q575" s="5" t="s">
        <v>37</v>
      </c>
      <c r="R575" s="9" t="s">
        <v>42</v>
      </c>
      <c r="S575" s="11" t="s">
        <v>136</v>
      </c>
      <c r="T575" s="6" t="s">
        <v>43</v>
      </c>
      <c r="U575" s="4" t="s">
        <v>43</v>
      </c>
      <c r="V575" s="4" t="s">
        <v>136</v>
      </c>
      <c r="W575" s="75">
        <v>0</v>
      </c>
      <c r="X575" s="9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43"/>
      <c r="AL575" s="143"/>
      <c r="AM575" s="143"/>
      <c r="AN575" s="143"/>
      <c r="AO575" s="143"/>
      <c r="AP575" s="143"/>
      <c r="AQ575" s="143"/>
      <c r="AR575" s="143"/>
      <c r="AS575" s="143"/>
      <c r="AT575" s="143"/>
      <c r="AU575" s="143"/>
      <c r="AV575" s="143"/>
      <c r="BC575" s="2"/>
    </row>
    <row r="576" spans="1:55" x14ac:dyDescent="0.2">
      <c r="A576" s="4" t="s">
        <v>2695</v>
      </c>
      <c r="B576" s="4" t="s">
        <v>2689</v>
      </c>
      <c r="C576" s="4" t="s">
        <v>2734</v>
      </c>
      <c r="D576" s="4" t="s">
        <v>2740</v>
      </c>
      <c r="E576" s="4" t="s">
        <v>1095</v>
      </c>
      <c r="F576" s="4" t="s">
        <v>1096</v>
      </c>
      <c r="G576" s="41" t="s">
        <v>1097</v>
      </c>
      <c r="H576" s="59">
        <v>1225504</v>
      </c>
      <c r="I576" s="59">
        <v>500000003755</v>
      </c>
      <c r="J576" s="5">
        <v>2013</v>
      </c>
      <c r="K576" s="5">
        <v>5</v>
      </c>
      <c r="L576" s="9">
        <f t="shared" si="12"/>
        <v>-8</v>
      </c>
      <c r="M576" s="6" t="s">
        <v>90</v>
      </c>
      <c r="N576" s="9" t="s">
        <v>94</v>
      </c>
      <c r="O576" s="6" t="s">
        <v>37</v>
      </c>
      <c r="P576" s="9" t="s">
        <v>42</v>
      </c>
      <c r="Q576" s="5" t="s">
        <v>37</v>
      </c>
      <c r="R576" s="9" t="s">
        <v>42</v>
      </c>
      <c r="S576" s="11" t="s">
        <v>136</v>
      </c>
      <c r="T576" s="6" t="s">
        <v>43</v>
      </c>
      <c r="U576" s="4" t="s">
        <v>43</v>
      </c>
      <c r="V576" s="4" t="s">
        <v>136</v>
      </c>
      <c r="W576" s="75">
        <v>0</v>
      </c>
      <c r="X576" s="9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43"/>
      <c r="AL576" s="143"/>
      <c r="AM576" s="143"/>
      <c r="AN576" s="143"/>
      <c r="AO576" s="143"/>
      <c r="AP576" s="143"/>
      <c r="AQ576" s="143"/>
      <c r="AR576" s="143"/>
      <c r="AS576" s="143"/>
      <c r="AT576" s="143"/>
      <c r="AU576" s="143"/>
      <c r="AV576" s="143"/>
      <c r="BC576" s="2"/>
    </row>
    <row r="577" spans="1:55" x14ac:dyDescent="0.2">
      <c r="A577" s="4" t="s">
        <v>2702</v>
      </c>
      <c r="B577" s="4" t="s">
        <v>2689</v>
      </c>
      <c r="C577" s="4" t="s">
        <v>2734</v>
      </c>
      <c r="D577" s="4" t="s">
        <v>2740</v>
      </c>
      <c r="E577" s="4" t="s">
        <v>1095</v>
      </c>
      <c r="F577" s="4" t="s">
        <v>1096</v>
      </c>
      <c r="G577" s="41" t="s">
        <v>1097</v>
      </c>
      <c r="H577" s="59">
        <v>1301870</v>
      </c>
      <c r="I577" s="59">
        <v>500000001216</v>
      </c>
      <c r="J577" s="5">
        <v>2013</v>
      </c>
      <c r="K577" s="5">
        <v>5</v>
      </c>
      <c r="L577" s="9">
        <f t="shared" si="12"/>
        <v>-8</v>
      </c>
      <c r="M577" s="6" t="s">
        <v>90</v>
      </c>
      <c r="N577" s="9" t="s">
        <v>94</v>
      </c>
      <c r="O577" s="6" t="s">
        <v>37</v>
      </c>
      <c r="P577" s="9" t="s">
        <v>42</v>
      </c>
      <c r="Q577" s="5" t="s">
        <v>37</v>
      </c>
      <c r="R577" s="9" t="s">
        <v>42</v>
      </c>
      <c r="S577" s="11" t="s">
        <v>136</v>
      </c>
      <c r="T577" s="6" t="s">
        <v>43</v>
      </c>
      <c r="U577" s="4" t="s">
        <v>43</v>
      </c>
      <c r="V577" s="4" t="s">
        <v>136</v>
      </c>
      <c r="W577" s="75">
        <v>0</v>
      </c>
      <c r="X577" s="9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43"/>
      <c r="AL577" s="143"/>
      <c r="AM577" s="143"/>
      <c r="AN577" s="143"/>
      <c r="AO577" s="143"/>
      <c r="AP577" s="143"/>
      <c r="AQ577" s="143"/>
      <c r="AR577" s="143"/>
      <c r="AS577" s="143"/>
      <c r="AT577" s="143"/>
      <c r="AU577" s="143"/>
      <c r="AV577" s="143"/>
      <c r="BC577" s="2"/>
    </row>
    <row r="578" spans="1:55" x14ac:dyDescent="0.2">
      <c r="A578" s="4" t="s">
        <v>2708</v>
      </c>
      <c r="B578" s="4" t="s">
        <v>2689</v>
      </c>
      <c r="C578" s="4" t="s">
        <v>2734</v>
      </c>
      <c r="D578" s="4" t="s">
        <v>2740</v>
      </c>
      <c r="E578" s="4" t="s">
        <v>1095</v>
      </c>
      <c r="F578" s="4" t="s">
        <v>1096</v>
      </c>
      <c r="G578" s="41" t="s">
        <v>1097</v>
      </c>
      <c r="H578" s="59">
        <v>1301869</v>
      </c>
      <c r="I578" s="59">
        <v>500000001284</v>
      </c>
      <c r="J578" s="5">
        <v>2013</v>
      </c>
      <c r="K578" s="5">
        <v>5</v>
      </c>
      <c r="L578" s="9">
        <f t="shared" si="12"/>
        <v>-8</v>
      </c>
      <c r="M578" s="6" t="s">
        <v>90</v>
      </c>
      <c r="N578" s="9" t="s">
        <v>94</v>
      </c>
      <c r="O578" s="6" t="s">
        <v>37</v>
      </c>
      <c r="P578" s="9" t="s">
        <v>42</v>
      </c>
      <c r="Q578" s="5" t="s">
        <v>37</v>
      </c>
      <c r="R578" s="9" t="s">
        <v>42</v>
      </c>
      <c r="S578" s="11" t="s">
        <v>136</v>
      </c>
      <c r="T578" s="6" t="s">
        <v>43</v>
      </c>
      <c r="U578" s="4" t="s">
        <v>43</v>
      </c>
      <c r="V578" s="4" t="s">
        <v>136</v>
      </c>
      <c r="W578" s="75">
        <v>0</v>
      </c>
      <c r="X578" s="9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43"/>
      <c r="AL578" s="143"/>
      <c r="AM578" s="143"/>
      <c r="AN578" s="143"/>
      <c r="AO578" s="143"/>
      <c r="AP578" s="143"/>
      <c r="AQ578" s="143"/>
      <c r="AR578" s="143"/>
      <c r="AS578" s="143"/>
      <c r="AT578" s="143"/>
      <c r="AU578" s="143"/>
      <c r="AV578" s="143"/>
      <c r="BC578" s="2"/>
    </row>
    <row r="579" spans="1:55" x14ac:dyDescent="0.2">
      <c r="A579" s="4" t="s">
        <v>2695</v>
      </c>
      <c r="B579" s="4" t="s">
        <v>2689</v>
      </c>
      <c r="C579" s="4" t="s">
        <v>2733</v>
      </c>
      <c r="D579" s="4" t="s">
        <v>2740</v>
      </c>
      <c r="E579" s="4" t="s">
        <v>1095</v>
      </c>
      <c r="F579" s="4" t="s">
        <v>1096</v>
      </c>
      <c r="G579" s="41" t="s">
        <v>1097</v>
      </c>
      <c r="H579" s="59">
        <v>1301838</v>
      </c>
      <c r="I579" s="59">
        <v>500000002057</v>
      </c>
      <c r="J579" s="5">
        <v>2013</v>
      </c>
      <c r="K579" s="5">
        <v>5</v>
      </c>
      <c r="L579" s="9">
        <f t="shared" si="12"/>
        <v>-8</v>
      </c>
      <c r="M579" s="6" t="s">
        <v>90</v>
      </c>
      <c r="N579" s="9" t="s">
        <v>94</v>
      </c>
      <c r="O579" s="6" t="s">
        <v>37</v>
      </c>
      <c r="P579" s="9" t="s">
        <v>42</v>
      </c>
      <c r="Q579" s="5" t="s">
        <v>37</v>
      </c>
      <c r="R579" s="9" t="s">
        <v>42</v>
      </c>
      <c r="S579" s="11" t="s">
        <v>136</v>
      </c>
      <c r="T579" s="6" t="s">
        <v>43</v>
      </c>
      <c r="U579" s="4" t="s">
        <v>43</v>
      </c>
      <c r="V579" s="4" t="s">
        <v>136</v>
      </c>
      <c r="W579" s="75">
        <v>0</v>
      </c>
      <c r="X579" s="9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43"/>
      <c r="AL579" s="143"/>
      <c r="AM579" s="143"/>
      <c r="AN579" s="143"/>
      <c r="AO579" s="143"/>
      <c r="AP579" s="143"/>
      <c r="AQ579" s="143"/>
      <c r="AR579" s="143"/>
      <c r="AS579" s="143"/>
      <c r="AT579" s="143"/>
      <c r="AU579" s="143"/>
      <c r="AV579" s="143"/>
      <c r="BC579" s="2"/>
    </row>
    <row r="580" spans="1:55" x14ac:dyDescent="0.2">
      <c r="A580" s="4" t="s">
        <v>2726</v>
      </c>
      <c r="B580" s="4" t="s">
        <v>2690</v>
      </c>
      <c r="C580" s="4" t="s">
        <v>2733</v>
      </c>
      <c r="D580" s="4" t="s">
        <v>2740</v>
      </c>
      <c r="E580" s="4" t="s">
        <v>1095</v>
      </c>
      <c r="F580" s="4" t="s">
        <v>1096</v>
      </c>
      <c r="G580" s="41" t="s">
        <v>1097</v>
      </c>
      <c r="H580" s="59">
        <v>1225522</v>
      </c>
      <c r="I580" s="59">
        <v>500000003981</v>
      </c>
      <c r="J580" s="5">
        <v>2013</v>
      </c>
      <c r="K580" s="5">
        <v>5</v>
      </c>
      <c r="L580" s="9">
        <f t="shared" si="12"/>
        <v>-8</v>
      </c>
      <c r="M580" s="6" t="s">
        <v>90</v>
      </c>
      <c r="N580" s="9" t="s">
        <v>94</v>
      </c>
      <c r="O580" s="6" t="s">
        <v>37</v>
      </c>
      <c r="P580" s="9" t="s">
        <v>42</v>
      </c>
      <c r="Q580" s="5" t="s">
        <v>37</v>
      </c>
      <c r="R580" s="9" t="s">
        <v>42</v>
      </c>
      <c r="S580" s="11" t="s">
        <v>136</v>
      </c>
      <c r="T580" s="6" t="s">
        <v>43</v>
      </c>
      <c r="U580" s="4" t="s">
        <v>43</v>
      </c>
      <c r="V580" s="4" t="s">
        <v>136</v>
      </c>
      <c r="W580" s="75">
        <v>0</v>
      </c>
      <c r="X580" s="9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43"/>
      <c r="AL580" s="143"/>
      <c r="AM580" s="143"/>
      <c r="AN580" s="143"/>
      <c r="AO580" s="143"/>
      <c r="AP580" s="143"/>
      <c r="AQ580" s="143"/>
      <c r="AR580" s="143"/>
      <c r="AS580" s="143"/>
      <c r="AT580" s="143"/>
      <c r="AU580" s="143"/>
      <c r="AV580" s="143"/>
      <c r="BC580" s="2"/>
    </row>
    <row r="581" spans="1:55" x14ac:dyDescent="0.2">
      <c r="A581" s="4" t="s">
        <v>2695</v>
      </c>
      <c r="B581" s="4" t="s">
        <v>2689</v>
      </c>
      <c r="C581" s="4" t="s">
        <v>2733</v>
      </c>
      <c r="D581" s="4" t="s">
        <v>2740</v>
      </c>
      <c r="E581" s="4" t="s">
        <v>1095</v>
      </c>
      <c r="F581" s="4" t="s">
        <v>1096</v>
      </c>
      <c r="G581" s="41" t="s">
        <v>1097</v>
      </c>
      <c r="H581" s="59">
        <v>1225517</v>
      </c>
      <c r="I581" s="59">
        <v>500000003674</v>
      </c>
      <c r="J581" s="5">
        <v>2013</v>
      </c>
      <c r="K581" s="5">
        <v>5</v>
      </c>
      <c r="L581" s="9">
        <f t="shared" si="12"/>
        <v>-8</v>
      </c>
      <c r="M581" s="6" t="s">
        <v>90</v>
      </c>
      <c r="N581" s="9" t="s">
        <v>94</v>
      </c>
      <c r="O581" s="6" t="s">
        <v>37</v>
      </c>
      <c r="P581" s="9" t="s">
        <v>42</v>
      </c>
      <c r="Q581" s="5" t="s">
        <v>37</v>
      </c>
      <c r="R581" s="9" t="s">
        <v>42</v>
      </c>
      <c r="S581" s="11" t="s">
        <v>136</v>
      </c>
      <c r="T581" s="6" t="s">
        <v>43</v>
      </c>
      <c r="U581" s="4" t="s">
        <v>43</v>
      </c>
      <c r="V581" s="4" t="s">
        <v>136</v>
      </c>
      <c r="W581" s="75">
        <v>0</v>
      </c>
      <c r="X581" s="9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43"/>
      <c r="AL581" s="143"/>
      <c r="AM581" s="143"/>
      <c r="AN581" s="143"/>
      <c r="AO581" s="143"/>
      <c r="AP581" s="143"/>
      <c r="AQ581" s="143"/>
      <c r="AR581" s="143"/>
      <c r="AS581" s="143"/>
      <c r="AT581" s="143"/>
      <c r="AU581" s="143"/>
      <c r="AV581" s="143"/>
      <c r="BC581" s="2"/>
    </row>
    <row r="582" spans="1:55" x14ac:dyDescent="0.2">
      <c r="A582" s="4" t="s">
        <v>2726</v>
      </c>
      <c r="B582" s="4" t="s">
        <v>2690</v>
      </c>
      <c r="C582" s="4" t="s">
        <v>2733</v>
      </c>
      <c r="D582" s="4" t="s">
        <v>2740</v>
      </c>
      <c r="E582" s="4" t="s">
        <v>1095</v>
      </c>
      <c r="F582" s="4" t="s">
        <v>1096</v>
      </c>
      <c r="G582" s="41" t="s">
        <v>1097</v>
      </c>
      <c r="H582" s="59">
        <v>1225520</v>
      </c>
      <c r="I582" s="59">
        <v>500000003076</v>
      </c>
      <c r="J582" s="5">
        <v>2013</v>
      </c>
      <c r="K582" s="5">
        <v>5</v>
      </c>
      <c r="L582" s="9">
        <f t="shared" si="12"/>
        <v>-8</v>
      </c>
      <c r="M582" s="6" t="s">
        <v>90</v>
      </c>
      <c r="N582" s="9" t="s">
        <v>94</v>
      </c>
      <c r="O582" s="6" t="s">
        <v>37</v>
      </c>
      <c r="P582" s="9" t="s">
        <v>42</v>
      </c>
      <c r="Q582" s="5" t="s">
        <v>37</v>
      </c>
      <c r="R582" s="9" t="s">
        <v>42</v>
      </c>
      <c r="S582" s="11" t="s">
        <v>136</v>
      </c>
      <c r="T582" s="6" t="s">
        <v>43</v>
      </c>
      <c r="U582" s="4" t="s">
        <v>43</v>
      </c>
      <c r="V582" s="4" t="s">
        <v>136</v>
      </c>
      <c r="W582" s="75">
        <v>0</v>
      </c>
      <c r="X582" s="9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43"/>
      <c r="AL582" s="143"/>
      <c r="AM582" s="143"/>
      <c r="AN582" s="143"/>
      <c r="AO582" s="143"/>
      <c r="AP582" s="143"/>
      <c r="AQ582" s="143"/>
      <c r="AR582" s="143"/>
      <c r="AS582" s="143"/>
      <c r="AT582" s="143"/>
      <c r="AU582" s="143"/>
      <c r="AV582" s="143"/>
      <c r="BC582" s="2"/>
    </row>
    <row r="583" spans="1:55" x14ac:dyDescent="0.2">
      <c r="A583" s="4" t="s">
        <v>2695</v>
      </c>
      <c r="B583" s="4" t="s">
        <v>2689</v>
      </c>
      <c r="C583" s="4" t="s">
        <v>2734</v>
      </c>
      <c r="D583" s="4" t="s">
        <v>2740</v>
      </c>
      <c r="E583" s="4" t="s">
        <v>1095</v>
      </c>
      <c r="F583" s="4" t="s">
        <v>1096</v>
      </c>
      <c r="G583" s="41" t="s">
        <v>1097</v>
      </c>
      <c r="H583" s="59">
        <v>1225516</v>
      </c>
      <c r="I583" s="59">
        <v>500000002092</v>
      </c>
      <c r="J583" s="5">
        <v>2013</v>
      </c>
      <c r="K583" s="5">
        <v>5</v>
      </c>
      <c r="L583" s="9">
        <f t="shared" si="12"/>
        <v>-8</v>
      </c>
      <c r="M583" s="6" t="s">
        <v>90</v>
      </c>
      <c r="N583" s="9" t="s">
        <v>94</v>
      </c>
      <c r="O583" s="6" t="s">
        <v>37</v>
      </c>
      <c r="P583" s="9" t="s">
        <v>42</v>
      </c>
      <c r="Q583" s="5" t="s">
        <v>37</v>
      </c>
      <c r="R583" s="9" t="s">
        <v>42</v>
      </c>
      <c r="S583" s="11" t="s">
        <v>136</v>
      </c>
      <c r="T583" s="6" t="s">
        <v>43</v>
      </c>
      <c r="U583" s="4" t="s">
        <v>43</v>
      </c>
      <c r="V583" s="4" t="s">
        <v>136</v>
      </c>
      <c r="W583" s="75">
        <v>0</v>
      </c>
      <c r="X583" s="9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43"/>
      <c r="AL583" s="143"/>
      <c r="AM583" s="143"/>
      <c r="AN583" s="143"/>
      <c r="AO583" s="143"/>
      <c r="AP583" s="143"/>
      <c r="AQ583" s="143"/>
      <c r="AR583" s="143"/>
      <c r="AS583" s="143"/>
      <c r="AT583" s="143"/>
      <c r="AU583" s="143"/>
      <c r="AV583" s="143"/>
      <c r="BC583" s="2"/>
    </row>
    <row r="584" spans="1:55" ht="12.75" customHeight="1" x14ac:dyDescent="0.2">
      <c r="A584" s="4" t="s">
        <v>2686</v>
      </c>
      <c r="B584" s="4" t="s">
        <v>2687</v>
      </c>
      <c r="C584" s="4" t="s">
        <v>2734</v>
      </c>
      <c r="D584" s="4" t="s">
        <v>2740</v>
      </c>
      <c r="E584" s="4" t="s">
        <v>1095</v>
      </c>
      <c r="F584" s="4" t="s">
        <v>1096</v>
      </c>
      <c r="G584" s="41" t="s">
        <v>1097</v>
      </c>
      <c r="H584" s="59">
        <v>1225518</v>
      </c>
      <c r="I584" s="59">
        <v>500000001345</v>
      </c>
      <c r="J584" s="5">
        <v>2013</v>
      </c>
      <c r="K584" s="5">
        <v>5</v>
      </c>
      <c r="L584" s="9">
        <f t="shared" si="12"/>
        <v>-8</v>
      </c>
      <c r="M584" s="6" t="s">
        <v>90</v>
      </c>
      <c r="N584" s="9" t="s">
        <v>94</v>
      </c>
      <c r="O584" s="6" t="s">
        <v>37</v>
      </c>
      <c r="P584" s="9" t="s">
        <v>42</v>
      </c>
      <c r="Q584" s="5" t="s">
        <v>37</v>
      </c>
      <c r="R584" s="9" t="s">
        <v>42</v>
      </c>
      <c r="S584" s="11" t="s">
        <v>136</v>
      </c>
      <c r="T584" s="6" t="s">
        <v>43</v>
      </c>
      <c r="U584" s="4" t="s">
        <v>43</v>
      </c>
      <c r="V584" s="4" t="s">
        <v>136</v>
      </c>
      <c r="W584" s="75">
        <v>0</v>
      </c>
      <c r="X584" s="9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43"/>
      <c r="AL584" s="143"/>
      <c r="AM584" s="143"/>
      <c r="AN584" s="143"/>
      <c r="AO584" s="143"/>
      <c r="AP584" s="143"/>
      <c r="AQ584" s="143"/>
      <c r="AR584" s="143"/>
      <c r="AS584" s="143"/>
      <c r="AT584" s="143"/>
      <c r="AU584" s="143"/>
      <c r="AV584" s="143"/>
      <c r="BC584" s="2"/>
    </row>
    <row r="585" spans="1:55" x14ac:dyDescent="0.2">
      <c r="A585" s="4" t="s">
        <v>2686</v>
      </c>
      <c r="B585" s="4" t="s">
        <v>2687</v>
      </c>
      <c r="C585" s="4" t="s">
        <v>2734</v>
      </c>
      <c r="D585" s="4" t="s">
        <v>2740</v>
      </c>
      <c r="E585" s="4" t="s">
        <v>1095</v>
      </c>
      <c r="F585" s="4" t="s">
        <v>1096</v>
      </c>
      <c r="G585" s="41" t="s">
        <v>1097</v>
      </c>
      <c r="H585" s="59">
        <v>1301847</v>
      </c>
      <c r="I585" s="59">
        <v>500000001346</v>
      </c>
      <c r="J585" s="5">
        <v>2013</v>
      </c>
      <c r="K585" s="5">
        <v>5</v>
      </c>
      <c r="L585" s="9">
        <f t="shared" si="12"/>
        <v>-8</v>
      </c>
      <c r="M585" s="6" t="s">
        <v>90</v>
      </c>
      <c r="N585" s="9" t="s">
        <v>94</v>
      </c>
      <c r="O585" s="6" t="s">
        <v>37</v>
      </c>
      <c r="P585" s="9" t="s">
        <v>42</v>
      </c>
      <c r="Q585" s="5" t="s">
        <v>37</v>
      </c>
      <c r="R585" s="9" t="s">
        <v>42</v>
      </c>
      <c r="S585" s="11" t="s">
        <v>136</v>
      </c>
      <c r="T585" s="6" t="s">
        <v>43</v>
      </c>
      <c r="U585" s="4" t="s">
        <v>43</v>
      </c>
      <c r="V585" s="4" t="s">
        <v>136</v>
      </c>
      <c r="W585" s="75">
        <v>0</v>
      </c>
      <c r="X585" s="9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43"/>
      <c r="AL585" s="143"/>
      <c r="AM585" s="143"/>
      <c r="AN585" s="143"/>
      <c r="AO585" s="143"/>
      <c r="AP585" s="143"/>
      <c r="AQ585" s="143"/>
      <c r="AR585" s="143"/>
      <c r="AS585" s="143"/>
      <c r="AT585" s="143"/>
      <c r="AU585" s="143"/>
      <c r="AV585" s="143"/>
      <c r="BC585" s="2"/>
    </row>
    <row r="586" spans="1:55" x14ac:dyDescent="0.2">
      <c r="A586" s="4" t="s">
        <v>2721</v>
      </c>
      <c r="B586" s="4" t="s">
        <v>2687</v>
      </c>
      <c r="C586" s="4" t="s">
        <v>2734</v>
      </c>
      <c r="D586" s="4" t="s">
        <v>2740</v>
      </c>
      <c r="E586" s="4" t="s">
        <v>1095</v>
      </c>
      <c r="F586" s="4" t="s">
        <v>1096</v>
      </c>
      <c r="G586" s="41" t="s">
        <v>1097</v>
      </c>
      <c r="H586" s="59">
        <v>1225506</v>
      </c>
      <c r="I586" s="59">
        <v>500000001537</v>
      </c>
      <c r="J586" s="5">
        <v>2013</v>
      </c>
      <c r="K586" s="5">
        <v>5</v>
      </c>
      <c r="L586" s="9">
        <f t="shared" si="12"/>
        <v>-8</v>
      </c>
      <c r="M586" s="6" t="s">
        <v>90</v>
      </c>
      <c r="N586" s="9" t="s">
        <v>94</v>
      </c>
      <c r="O586" s="6" t="s">
        <v>37</v>
      </c>
      <c r="P586" s="9" t="s">
        <v>42</v>
      </c>
      <c r="Q586" s="5" t="s">
        <v>37</v>
      </c>
      <c r="R586" s="9" t="s">
        <v>42</v>
      </c>
      <c r="S586" s="11" t="s">
        <v>136</v>
      </c>
      <c r="T586" s="6" t="s">
        <v>43</v>
      </c>
      <c r="U586" s="4" t="s">
        <v>43</v>
      </c>
      <c r="V586" s="4" t="s">
        <v>136</v>
      </c>
      <c r="W586" s="75">
        <v>0</v>
      </c>
      <c r="X586" s="9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43"/>
      <c r="AL586" s="143"/>
      <c r="AM586" s="143"/>
      <c r="AN586" s="143"/>
      <c r="AO586" s="143"/>
      <c r="AP586" s="143"/>
      <c r="AQ586" s="143"/>
      <c r="AR586" s="143"/>
      <c r="AS586" s="143"/>
      <c r="AT586" s="143"/>
      <c r="AU586" s="143"/>
      <c r="AV586" s="143"/>
      <c r="BC586" s="2"/>
    </row>
    <row r="587" spans="1:55" x14ac:dyDescent="0.2">
      <c r="A587" s="4" t="s">
        <v>2721</v>
      </c>
      <c r="B587" s="4" t="s">
        <v>2687</v>
      </c>
      <c r="C587" s="4" t="s">
        <v>2734</v>
      </c>
      <c r="D587" s="4" t="s">
        <v>2740</v>
      </c>
      <c r="E587" s="4" t="s">
        <v>1095</v>
      </c>
      <c r="F587" s="4" t="s">
        <v>1096</v>
      </c>
      <c r="G587" s="41" t="s">
        <v>1097</v>
      </c>
      <c r="H587" s="59">
        <v>1225502</v>
      </c>
      <c r="I587" s="59">
        <v>500000001536</v>
      </c>
      <c r="J587" s="5">
        <v>2013</v>
      </c>
      <c r="K587" s="5">
        <v>5</v>
      </c>
      <c r="L587" s="9">
        <f t="shared" si="12"/>
        <v>-8</v>
      </c>
      <c r="M587" s="6" t="s">
        <v>90</v>
      </c>
      <c r="N587" s="9" t="s">
        <v>94</v>
      </c>
      <c r="O587" s="6" t="s">
        <v>37</v>
      </c>
      <c r="P587" s="9" t="s">
        <v>42</v>
      </c>
      <c r="Q587" s="5" t="s">
        <v>37</v>
      </c>
      <c r="R587" s="9" t="s">
        <v>42</v>
      </c>
      <c r="S587" s="11" t="s">
        <v>136</v>
      </c>
      <c r="T587" s="6" t="s">
        <v>43</v>
      </c>
      <c r="U587" s="4" t="s">
        <v>43</v>
      </c>
      <c r="V587" s="4" t="s">
        <v>136</v>
      </c>
      <c r="W587" s="75">
        <v>0</v>
      </c>
      <c r="X587" s="9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43"/>
      <c r="AL587" s="143"/>
      <c r="AM587" s="143"/>
      <c r="AN587" s="143"/>
      <c r="AO587" s="143"/>
      <c r="AP587" s="143"/>
      <c r="AQ587" s="143"/>
      <c r="AR587" s="143"/>
      <c r="AS587" s="143"/>
      <c r="AT587" s="143"/>
      <c r="AU587" s="143"/>
      <c r="AV587" s="143"/>
      <c r="BC587" s="2"/>
    </row>
    <row r="588" spans="1:55" x14ac:dyDescent="0.2">
      <c r="A588" s="4" t="s">
        <v>2695</v>
      </c>
      <c r="B588" s="4" t="s">
        <v>2689</v>
      </c>
      <c r="C588" s="4" t="s">
        <v>2733</v>
      </c>
      <c r="D588" s="4" t="s">
        <v>2740</v>
      </c>
      <c r="E588" s="4" t="s">
        <v>1098</v>
      </c>
      <c r="F588" s="4" t="s">
        <v>1096</v>
      </c>
      <c r="G588" s="41" t="s">
        <v>1099</v>
      </c>
      <c r="H588" s="59">
        <v>1301818</v>
      </c>
      <c r="I588" s="59">
        <v>500000000343</v>
      </c>
      <c r="J588" s="5">
        <v>2013</v>
      </c>
      <c r="K588" s="5">
        <v>5</v>
      </c>
      <c r="L588" s="9">
        <f t="shared" si="12"/>
        <v>-8</v>
      </c>
      <c r="M588" s="6" t="s">
        <v>90</v>
      </c>
      <c r="N588" s="9" t="s">
        <v>94</v>
      </c>
      <c r="O588" s="6" t="s">
        <v>37</v>
      </c>
      <c r="P588" s="9" t="s">
        <v>42</v>
      </c>
      <c r="Q588" s="5" t="s">
        <v>37</v>
      </c>
      <c r="R588" s="9" t="s">
        <v>42</v>
      </c>
      <c r="S588" s="11" t="s">
        <v>136</v>
      </c>
      <c r="T588" s="6" t="s">
        <v>43</v>
      </c>
      <c r="U588" s="4" t="s">
        <v>43</v>
      </c>
      <c r="V588" s="4" t="s">
        <v>136</v>
      </c>
      <c r="W588" s="75">
        <v>0</v>
      </c>
      <c r="X588" s="9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43"/>
      <c r="AL588" s="143"/>
      <c r="AM588" s="143"/>
      <c r="AN588" s="143"/>
      <c r="AO588" s="143"/>
      <c r="AP588" s="143"/>
      <c r="AQ588" s="143"/>
      <c r="AR588" s="143"/>
      <c r="AS588" s="143"/>
      <c r="AT588" s="143"/>
      <c r="AU588" s="143"/>
      <c r="AV588" s="143"/>
      <c r="BC588" s="2"/>
    </row>
    <row r="589" spans="1:55" x14ac:dyDescent="0.2">
      <c r="A589" s="4" t="s">
        <v>2695</v>
      </c>
      <c r="B589" s="4" t="s">
        <v>2689</v>
      </c>
      <c r="C589" s="4" t="s">
        <v>2733</v>
      </c>
      <c r="D589" s="4" t="s">
        <v>2740</v>
      </c>
      <c r="E589" s="4" t="s">
        <v>1098</v>
      </c>
      <c r="F589" s="4" t="s">
        <v>1096</v>
      </c>
      <c r="G589" s="41" t="s">
        <v>1099</v>
      </c>
      <c r="H589" s="59">
        <v>1225545</v>
      </c>
      <c r="I589" s="59">
        <v>500000000347</v>
      </c>
      <c r="J589" s="5">
        <v>2013</v>
      </c>
      <c r="K589" s="5">
        <v>5</v>
      </c>
      <c r="L589" s="9">
        <f t="shared" si="12"/>
        <v>-8</v>
      </c>
      <c r="M589" s="6" t="s">
        <v>90</v>
      </c>
      <c r="N589" s="9" t="s">
        <v>94</v>
      </c>
      <c r="O589" s="6" t="s">
        <v>37</v>
      </c>
      <c r="P589" s="9" t="s">
        <v>42</v>
      </c>
      <c r="Q589" s="5" t="s">
        <v>37</v>
      </c>
      <c r="R589" s="9" t="s">
        <v>42</v>
      </c>
      <c r="S589" s="11" t="s">
        <v>136</v>
      </c>
      <c r="T589" s="6" t="s">
        <v>43</v>
      </c>
      <c r="U589" s="4" t="s">
        <v>43</v>
      </c>
      <c r="V589" s="4" t="s">
        <v>136</v>
      </c>
      <c r="W589" s="75">
        <v>0</v>
      </c>
      <c r="X589" s="9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43"/>
      <c r="AL589" s="143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BC589" s="2"/>
    </row>
    <row r="590" spans="1:55" x14ac:dyDescent="0.2">
      <c r="A590" s="4" t="s">
        <v>2695</v>
      </c>
      <c r="B590" s="4" t="s">
        <v>2689</v>
      </c>
      <c r="C590" s="4" t="s">
        <v>2733</v>
      </c>
      <c r="D590" s="4" t="s">
        <v>2740</v>
      </c>
      <c r="E590" s="4" t="s">
        <v>1098</v>
      </c>
      <c r="F590" s="4" t="s">
        <v>1096</v>
      </c>
      <c r="G590" s="41" t="s">
        <v>1099</v>
      </c>
      <c r="H590" s="59">
        <v>1225546</v>
      </c>
      <c r="I590" s="59">
        <v>500000001994</v>
      </c>
      <c r="J590" s="5">
        <v>2013</v>
      </c>
      <c r="K590" s="5">
        <v>5</v>
      </c>
      <c r="L590" s="9">
        <f t="shared" si="12"/>
        <v>-8</v>
      </c>
      <c r="M590" s="6" t="s">
        <v>90</v>
      </c>
      <c r="N590" s="9" t="s">
        <v>94</v>
      </c>
      <c r="O590" s="6" t="s">
        <v>37</v>
      </c>
      <c r="P590" s="9" t="s">
        <v>42</v>
      </c>
      <c r="Q590" s="5" t="s">
        <v>37</v>
      </c>
      <c r="R590" s="9" t="s">
        <v>42</v>
      </c>
      <c r="S590" s="11" t="s">
        <v>136</v>
      </c>
      <c r="T590" s="6" t="s">
        <v>43</v>
      </c>
      <c r="U590" s="4" t="s">
        <v>43</v>
      </c>
      <c r="V590" s="4" t="s">
        <v>136</v>
      </c>
      <c r="W590" s="75">
        <v>0</v>
      </c>
      <c r="X590" s="9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43"/>
      <c r="AL590" s="143"/>
      <c r="AM590" s="143"/>
      <c r="AN590" s="143"/>
      <c r="AO590" s="143"/>
      <c r="AP590" s="143"/>
      <c r="AQ590" s="143"/>
      <c r="AR590" s="143"/>
      <c r="AS590" s="143"/>
      <c r="AT590" s="143"/>
      <c r="AU590" s="143"/>
      <c r="AV590" s="143"/>
      <c r="BC590" s="2"/>
    </row>
    <row r="591" spans="1:55" x14ac:dyDescent="0.2">
      <c r="A591" s="4" t="s">
        <v>2695</v>
      </c>
      <c r="B591" s="4" t="s">
        <v>2689</v>
      </c>
      <c r="C591" s="4" t="s">
        <v>2733</v>
      </c>
      <c r="D591" s="4" t="s">
        <v>2740</v>
      </c>
      <c r="E591" s="4" t="s">
        <v>1098</v>
      </c>
      <c r="F591" s="4" t="s">
        <v>1096</v>
      </c>
      <c r="G591" s="41" t="s">
        <v>1099</v>
      </c>
      <c r="H591" s="59">
        <v>1301817</v>
      </c>
      <c r="I591" s="59">
        <v>500000002025</v>
      </c>
      <c r="J591" s="5">
        <v>2013</v>
      </c>
      <c r="K591" s="5">
        <v>5</v>
      </c>
      <c r="L591" s="9">
        <f t="shared" si="12"/>
        <v>-8</v>
      </c>
      <c r="M591" s="6" t="s">
        <v>90</v>
      </c>
      <c r="N591" s="9" t="s">
        <v>94</v>
      </c>
      <c r="O591" s="6" t="s">
        <v>37</v>
      </c>
      <c r="P591" s="9" t="s">
        <v>42</v>
      </c>
      <c r="Q591" s="5" t="s">
        <v>37</v>
      </c>
      <c r="R591" s="9" t="s">
        <v>42</v>
      </c>
      <c r="S591" s="11" t="s">
        <v>136</v>
      </c>
      <c r="T591" s="6" t="s">
        <v>43</v>
      </c>
      <c r="U591" s="4" t="s">
        <v>43</v>
      </c>
      <c r="V591" s="4" t="s">
        <v>136</v>
      </c>
      <c r="W591" s="75">
        <v>0</v>
      </c>
      <c r="X591" s="9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43"/>
      <c r="AL591" s="143"/>
      <c r="AM591" s="143"/>
      <c r="AN591" s="143"/>
      <c r="AO591" s="143"/>
      <c r="AP591" s="143"/>
      <c r="AQ591" s="143"/>
      <c r="AR591" s="143"/>
      <c r="AS591" s="143"/>
      <c r="AT591" s="143"/>
      <c r="AU591" s="143"/>
      <c r="AV591" s="143"/>
      <c r="BC591" s="2"/>
    </row>
    <row r="592" spans="1:55" x14ac:dyDescent="0.2">
      <c r="A592" s="4" t="s">
        <v>2695</v>
      </c>
      <c r="B592" s="4" t="s">
        <v>2689</v>
      </c>
      <c r="C592" s="4" t="s">
        <v>2733</v>
      </c>
      <c r="D592" s="4" t="s">
        <v>2740</v>
      </c>
      <c r="E592" s="4" t="s">
        <v>1098</v>
      </c>
      <c r="F592" s="4" t="s">
        <v>1096</v>
      </c>
      <c r="G592" s="41" t="s">
        <v>1099</v>
      </c>
      <c r="H592" s="59">
        <v>1301821</v>
      </c>
      <c r="I592" s="59">
        <v>500000000348</v>
      </c>
      <c r="J592" s="5">
        <v>2013</v>
      </c>
      <c r="K592" s="5">
        <v>5</v>
      </c>
      <c r="L592" s="9">
        <f t="shared" si="12"/>
        <v>-8</v>
      </c>
      <c r="M592" s="6" t="s">
        <v>90</v>
      </c>
      <c r="N592" s="9" t="s">
        <v>94</v>
      </c>
      <c r="O592" s="6" t="s">
        <v>37</v>
      </c>
      <c r="P592" s="9" t="s">
        <v>42</v>
      </c>
      <c r="Q592" s="5" t="s">
        <v>37</v>
      </c>
      <c r="R592" s="9" t="s">
        <v>42</v>
      </c>
      <c r="S592" s="11" t="s">
        <v>136</v>
      </c>
      <c r="T592" s="6" t="s">
        <v>43</v>
      </c>
      <c r="U592" s="4" t="s">
        <v>43</v>
      </c>
      <c r="V592" s="4" t="s">
        <v>136</v>
      </c>
      <c r="W592" s="75">
        <v>0</v>
      </c>
      <c r="X592" s="9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43"/>
      <c r="AL592" s="143"/>
      <c r="AM592" s="143"/>
      <c r="AN592" s="143"/>
      <c r="AO592" s="143"/>
      <c r="AP592" s="143"/>
      <c r="AQ592" s="143"/>
      <c r="AR592" s="143"/>
      <c r="AS592" s="143"/>
      <c r="AT592" s="143"/>
      <c r="AU592" s="143"/>
      <c r="AV592" s="143"/>
      <c r="BC592" s="2"/>
    </row>
    <row r="593" spans="1:55" x14ac:dyDescent="0.2">
      <c r="A593" s="4" t="s">
        <v>2726</v>
      </c>
      <c r="B593" s="4" t="s">
        <v>2690</v>
      </c>
      <c r="C593" s="4" t="s">
        <v>2733</v>
      </c>
      <c r="D593" s="4" t="s">
        <v>2741</v>
      </c>
      <c r="E593" s="4" t="s">
        <v>1901</v>
      </c>
      <c r="F593" s="4" t="s">
        <v>194</v>
      </c>
      <c r="G593" s="41" t="s">
        <v>1902</v>
      </c>
      <c r="H593" s="59">
        <v>320921</v>
      </c>
      <c r="I593" s="59" t="s">
        <v>136</v>
      </c>
      <c r="J593" s="5">
        <v>2019</v>
      </c>
      <c r="K593" s="5">
        <v>5</v>
      </c>
      <c r="L593" s="9">
        <f t="shared" si="12"/>
        <v>-2</v>
      </c>
      <c r="M593" s="6" t="s">
        <v>92</v>
      </c>
      <c r="N593" s="9" t="s">
        <v>94</v>
      </c>
      <c r="O593" s="6" t="s">
        <v>37</v>
      </c>
      <c r="P593" s="9" t="s">
        <v>41</v>
      </c>
      <c r="Q593" s="5">
        <v>2024</v>
      </c>
      <c r="R593" s="9" t="s">
        <v>41</v>
      </c>
      <c r="S593" s="11">
        <v>2024</v>
      </c>
      <c r="T593" s="6" t="s">
        <v>126</v>
      </c>
      <c r="U593" s="4" t="s">
        <v>194</v>
      </c>
      <c r="V593" s="4" t="s">
        <v>2565</v>
      </c>
      <c r="W593" s="75">
        <v>0</v>
      </c>
      <c r="X593" s="9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43"/>
      <c r="AL593" s="143"/>
      <c r="AM593" s="143"/>
      <c r="AN593" s="143"/>
      <c r="AO593" s="143"/>
      <c r="AP593" s="143"/>
      <c r="AQ593" s="143"/>
      <c r="AR593" s="143"/>
      <c r="AS593" s="143"/>
      <c r="AT593" s="143"/>
      <c r="AU593" s="143"/>
      <c r="AV593" s="143"/>
      <c r="BC593" s="2"/>
    </row>
    <row r="594" spans="1:55" x14ac:dyDescent="0.2">
      <c r="A594" s="4" t="s">
        <v>2726</v>
      </c>
      <c r="B594" s="4" t="s">
        <v>2690</v>
      </c>
      <c r="C594" s="4" t="s">
        <v>2733</v>
      </c>
      <c r="D594" s="4" t="s">
        <v>2741</v>
      </c>
      <c r="E594" s="4" t="s">
        <v>1901</v>
      </c>
      <c r="F594" s="4" t="s">
        <v>194</v>
      </c>
      <c r="G594" s="41" t="s">
        <v>1902</v>
      </c>
      <c r="H594" s="59">
        <v>320917</v>
      </c>
      <c r="I594" s="59" t="s">
        <v>136</v>
      </c>
      <c r="J594" s="5">
        <v>2019</v>
      </c>
      <c r="K594" s="5">
        <v>5</v>
      </c>
      <c r="L594" s="9">
        <f t="shared" si="12"/>
        <v>-2</v>
      </c>
      <c r="M594" s="6" t="s">
        <v>92</v>
      </c>
      <c r="N594" s="9" t="s">
        <v>94</v>
      </c>
      <c r="O594" s="6" t="s">
        <v>37</v>
      </c>
      <c r="P594" s="9" t="s">
        <v>41</v>
      </c>
      <c r="Q594" s="5">
        <v>2024</v>
      </c>
      <c r="R594" s="9" t="s">
        <v>41</v>
      </c>
      <c r="S594" s="11">
        <v>2024</v>
      </c>
      <c r="T594" s="6" t="s">
        <v>126</v>
      </c>
      <c r="U594" s="4" t="s">
        <v>194</v>
      </c>
      <c r="V594" s="4" t="s">
        <v>2565</v>
      </c>
      <c r="W594" s="75">
        <v>0</v>
      </c>
      <c r="X594" s="9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43"/>
      <c r="AL594" s="143"/>
      <c r="AM594" s="143"/>
      <c r="AN594" s="143"/>
      <c r="AO594" s="143"/>
      <c r="AP594" s="143"/>
      <c r="AQ594" s="143"/>
      <c r="AR594" s="143"/>
      <c r="AS594" s="143"/>
      <c r="AT594" s="143"/>
      <c r="AU594" s="143"/>
      <c r="AV594" s="143"/>
      <c r="BC594" s="2"/>
    </row>
    <row r="595" spans="1:55" ht="12.75" customHeight="1" x14ac:dyDescent="0.2">
      <c r="A595" s="4" t="s">
        <v>2726</v>
      </c>
      <c r="B595" s="4" t="s">
        <v>2690</v>
      </c>
      <c r="C595" s="4" t="s">
        <v>2730</v>
      </c>
      <c r="D595" s="4" t="s">
        <v>2740</v>
      </c>
      <c r="E595" s="4" t="s">
        <v>2755</v>
      </c>
      <c r="F595" s="4" t="s">
        <v>2756</v>
      </c>
      <c r="G595" s="41" t="s">
        <v>2758</v>
      </c>
      <c r="H595" s="59">
        <v>4502103208</v>
      </c>
      <c r="I595" s="59" t="s">
        <v>2487</v>
      </c>
      <c r="J595" s="5">
        <v>2021</v>
      </c>
      <c r="K595" s="5">
        <v>5</v>
      </c>
      <c r="L595" s="9">
        <f t="shared" si="12"/>
        <v>0</v>
      </c>
      <c r="M595" s="6" t="s">
        <v>92</v>
      </c>
      <c r="N595" s="9" t="s">
        <v>94</v>
      </c>
      <c r="O595" s="6" t="s">
        <v>37</v>
      </c>
      <c r="P595" s="9" t="s">
        <v>41</v>
      </c>
      <c r="Q595" s="5" t="s">
        <v>37</v>
      </c>
      <c r="R595" s="9" t="s">
        <v>41</v>
      </c>
      <c r="S595" s="11">
        <v>2023</v>
      </c>
      <c r="T595" s="6" t="s">
        <v>126</v>
      </c>
      <c r="U595" s="4" t="s">
        <v>2756</v>
      </c>
      <c r="V595" s="4" t="s">
        <v>136</v>
      </c>
      <c r="W595" s="75">
        <v>0</v>
      </c>
      <c r="X595" s="9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43"/>
      <c r="AL595" s="143"/>
      <c r="AM595" s="143"/>
      <c r="AN595" s="143"/>
      <c r="AO595" s="143"/>
      <c r="AP595" s="143"/>
      <c r="AQ595" s="143"/>
      <c r="AR595" s="143"/>
      <c r="AS595" s="143"/>
      <c r="AT595" s="143"/>
      <c r="AU595" s="143"/>
      <c r="AV595" s="143"/>
      <c r="BC595" s="2"/>
    </row>
    <row r="596" spans="1:55" x14ac:dyDescent="0.2">
      <c r="A596" s="4" t="s">
        <v>2717</v>
      </c>
      <c r="B596" s="4" t="s">
        <v>2690</v>
      </c>
      <c r="C596" s="4" t="s">
        <v>2730</v>
      </c>
      <c r="D596" s="4" t="s">
        <v>2740</v>
      </c>
      <c r="E596" s="4" t="s">
        <v>2755</v>
      </c>
      <c r="F596" s="4" t="s">
        <v>2756</v>
      </c>
      <c r="G596" s="41" t="s">
        <v>2758</v>
      </c>
      <c r="H596" s="59">
        <v>4502103201</v>
      </c>
      <c r="I596" s="59" t="s">
        <v>2759</v>
      </c>
      <c r="J596" s="5">
        <v>2021</v>
      </c>
      <c r="K596" s="5">
        <v>5</v>
      </c>
      <c r="L596" s="9">
        <f t="shared" si="12"/>
        <v>0</v>
      </c>
      <c r="M596" s="6" t="s">
        <v>92</v>
      </c>
      <c r="N596" s="9" t="s">
        <v>94</v>
      </c>
      <c r="O596" s="6" t="s">
        <v>37</v>
      </c>
      <c r="P596" s="9" t="s">
        <v>41</v>
      </c>
      <c r="Q596" s="5" t="s">
        <v>37</v>
      </c>
      <c r="R596" s="9" t="s">
        <v>41</v>
      </c>
      <c r="S596" s="11">
        <v>2023</v>
      </c>
      <c r="T596" s="6" t="s">
        <v>126</v>
      </c>
      <c r="U596" s="4" t="s">
        <v>2756</v>
      </c>
      <c r="V596" s="4" t="s">
        <v>136</v>
      </c>
      <c r="W596" s="75">
        <v>0</v>
      </c>
      <c r="X596" s="9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43"/>
      <c r="AL596" s="143"/>
      <c r="AM596" s="143"/>
      <c r="AN596" s="143"/>
      <c r="AO596" s="143"/>
      <c r="AP596" s="143"/>
      <c r="AQ596" s="143"/>
      <c r="AR596" s="143"/>
      <c r="AS596" s="143"/>
      <c r="AT596" s="143"/>
      <c r="AU596" s="143"/>
      <c r="AV596" s="143"/>
      <c r="BC596" s="2"/>
    </row>
    <row r="597" spans="1:55" x14ac:dyDescent="0.2">
      <c r="A597" s="4" t="s">
        <v>2717</v>
      </c>
      <c r="B597" s="4" t="s">
        <v>2690</v>
      </c>
      <c r="C597" s="4" t="s">
        <v>2730</v>
      </c>
      <c r="D597" s="4" t="s">
        <v>2740</v>
      </c>
      <c r="E597" s="4" t="s">
        <v>2755</v>
      </c>
      <c r="F597" s="4" t="s">
        <v>2756</v>
      </c>
      <c r="G597" s="41" t="s">
        <v>2758</v>
      </c>
      <c r="H597" s="59">
        <v>4502103202</v>
      </c>
      <c r="I597" s="59" t="s">
        <v>2760</v>
      </c>
      <c r="J597" s="5">
        <v>2021</v>
      </c>
      <c r="K597" s="5">
        <v>5</v>
      </c>
      <c r="L597" s="9">
        <f t="shared" si="12"/>
        <v>0</v>
      </c>
      <c r="M597" s="6" t="s">
        <v>92</v>
      </c>
      <c r="N597" s="9" t="s">
        <v>94</v>
      </c>
      <c r="O597" s="6" t="s">
        <v>37</v>
      </c>
      <c r="P597" s="9" t="s">
        <v>41</v>
      </c>
      <c r="Q597" s="5" t="s">
        <v>37</v>
      </c>
      <c r="R597" s="9" t="s">
        <v>41</v>
      </c>
      <c r="S597" s="11">
        <v>2023</v>
      </c>
      <c r="T597" s="6" t="s">
        <v>126</v>
      </c>
      <c r="U597" s="4" t="s">
        <v>2756</v>
      </c>
      <c r="V597" s="4" t="s">
        <v>136</v>
      </c>
      <c r="W597" s="75">
        <v>0</v>
      </c>
      <c r="X597" s="9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43"/>
      <c r="AL597" s="143"/>
      <c r="AM597" s="143"/>
      <c r="AN597" s="143"/>
      <c r="AO597" s="143"/>
      <c r="AP597" s="143"/>
      <c r="AQ597" s="143"/>
      <c r="AR597" s="143"/>
      <c r="AS597" s="143"/>
      <c r="AT597" s="143"/>
      <c r="AU597" s="143"/>
      <c r="AV597" s="143"/>
      <c r="BC597" s="2"/>
    </row>
    <row r="598" spans="1:55" x14ac:dyDescent="0.2">
      <c r="A598" s="4" t="s">
        <v>2717</v>
      </c>
      <c r="B598" s="4" t="s">
        <v>2690</v>
      </c>
      <c r="C598" s="4" t="s">
        <v>2730</v>
      </c>
      <c r="D598" s="4" t="s">
        <v>2740</v>
      </c>
      <c r="E598" s="4" t="s">
        <v>2755</v>
      </c>
      <c r="F598" s="4" t="s">
        <v>2756</v>
      </c>
      <c r="G598" s="41" t="s">
        <v>2758</v>
      </c>
      <c r="H598" s="59">
        <v>4502103203</v>
      </c>
      <c r="I598" s="59" t="s">
        <v>2761</v>
      </c>
      <c r="J598" s="5">
        <v>2021</v>
      </c>
      <c r="K598" s="5">
        <v>5</v>
      </c>
      <c r="L598" s="9">
        <f t="shared" si="12"/>
        <v>0</v>
      </c>
      <c r="M598" s="6" t="s">
        <v>92</v>
      </c>
      <c r="N598" s="9" t="s">
        <v>94</v>
      </c>
      <c r="O598" s="6" t="s">
        <v>37</v>
      </c>
      <c r="P598" s="9" t="s">
        <v>41</v>
      </c>
      <c r="Q598" s="5" t="s">
        <v>37</v>
      </c>
      <c r="R598" s="9" t="s">
        <v>41</v>
      </c>
      <c r="S598" s="11">
        <v>2023</v>
      </c>
      <c r="T598" s="6" t="s">
        <v>126</v>
      </c>
      <c r="U598" s="4" t="s">
        <v>2756</v>
      </c>
      <c r="V598" s="4" t="s">
        <v>136</v>
      </c>
      <c r="W598" s="75">
        <v>0</v>
      </c>
      <c r="X598" s="9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43"/>
      <c r="AL598" s="143"/>
      <c r="AM598" s="143"/>
      <c r="AN598" s="143"/>
      <c r="AO598" s="143"/>
      <c r="AP598" s="143"/>
      <c r="AQ598" s="143"/>
      <c r="AR598" s="143"/>
      <c r="AS598" s="143"/>
      <c r="AT598" s="143"/>
      <c r="AU598" s="143"/>
      <c r="AV598" s="143"/>
      <c r="BC598" s="2"/>
    </row>
    <row r="599" spans="1:55" x14ac:dyDescent="0.2">
      <c r="A599" s="4" t="s">
        <v>2717</v>
      </c>
      <c r="B599" s="4" t="s">
        <v>2690</v>
      </c>
      <c r="C599" s="4" t="s">
        <v>2730</v>
      </c>
      <c r="D599" s="4" t="s">
        <v>2740</v>
      </c>
      <c r="E599" s="4" t="s">
        <v>2755</v>
      </c>
      <c r="F599" s="4" t="s">
        <v>2756</v>
      </c>
      <c r="G599" s="41" t="s">
        <v>2758</v>
      </c>
      <c r="H599" s="59">
        <v>4502103205</v>
      </c>
      <c r="I599" s="59" t="s">
        <v>2762</v>
      </c>
      <c r="J599" s="5">
        <v>2021</v>
      </c>
      <c r="K599" s="5">
        <v>5</v>
      </c>
      <c r="L599" s="9">
        <f t="shared" si="12"/>
        <v>0</v>
      </c>
      <c r="M599" s="6" t="s">
        <v>92</v>
      </c>
      <c r="N599" s="9" t="s">
        <v>94</v>
      </c>
      <c r="O599" s="6" t="s">
        <v>37</v>
      </c>
      <c r="P599" s="9" t="s">
        <v>41</v>
      </c>
      <c r="Q599" s="5" t="s">
        <v>37</v>
      </c>
      <c r="R599" s="9" t="s">
        <v>41</v>
      </c>
      <c r="S599" s="11">
        <v>2023</v>
      </c>
      <c r="T599" s="6" t="s">
        <v>126</v>
      </c>
      <c r="U599" s="4" t="s">
        <v>2756</v>
      </c>
      <c r="V599" s="4" t="s">
        <v>136</v>
      </c>
      <c r="W599" s="75">
        <v>0</v>
      </c>
      <c r="X599" s="9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43"/>
      <c r="AL599" s="143"/>
      <c r="AM599" s="143"/>
      <c r="AN599" s="143"/>
      <c r="AO599" s="143"/>
      <c r="AP599" s="143"/>
      <c r="AQ599" s="143"/>
      <c r="AR599" s="143"/>
      <c r="AS599" s="143"/>
      <c r="AT599" s="143"/>
      <c r="AU599" s="143"/>
      <c r="AV599" s="143"/>
      <c r="BC599" s="2"/>
    </row>
    <row r="600" spans="1:55" x14ac:dyDescent="0.2">
      <c r="A600" s="4" t="s">
        <v>2717</v>
      </c>
      <c r="B600" s="4" t="s">
        <v>2690</v>
      </c>
      <c r="C600" s="4" t="s">
        <v>2730</v>
      </c>
      <c r="D600" s="4" t="s">
        <v>2740</v>
      </c>
      <c r="E600" s="4" t="s">
        <v>2755</v>
      </c>
      <c r="F600" s="4" t="s">
        <v>2756</v>
      </c>
      <c r="G600" s="41" t="s">
        <v>2758</v>
      </c>
      <c r="H600" s="59">
        <v>4502103206</v>
      </c>
      <c r="I600" s="59" t="s">
        <v>2763</v>
      </c>
      <c r="J600" s="5">
        <v>2021</v>
      </c>
      <c r="K600" s="5">
        <v>5</v>
      </c>
      <c r="L600" s="9">
        <f t="shared" si="12"/>
        <v>0</v>
      </c>
      <c r="M600" s="6" t="s">
        <v>92</v>
      </c>
      <c r="N600" s="9" t="s">
        <v>94</v>
      </c>
      <c r="O600" s="6" t="s">
        <v>37</v>
      </c>
      <c r="P600" s="9" t="s">
        <v>41</v>
      </c>
      <c r="Q600" s="5" t="s">
        <v>37</v>
      </c>
      <c r="R600" s="9" t="s">
        <v>41</v>
      </c>
      <c r="S600" s="11">
        <v>2023</v>
      </c>
      <c r="T600" s="6" t="s">
        <v>126</v>
      </c>
      <c r="U600" s="4" t="s">
        <v>2756</v>
      </c>
      <c r="V600" s="4" t="s">
        <v>136</v>
      </c>
      <c r="W600" s="75">
        <v>0</v>
      </c>
      <c r="X600" s="9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43"/>
      <c r="AL600" s="143"/>
      <c r="AM600" s="143"/>
      <c r="AN600" s="143"/>
      <c r="AO600" s="143"/>
      <c r="AP600" s="143"/>
      <c r="AQ600" s="143"/>
      <c r="AR600" s="143"/>
      <c r="AS600" s="143"/>
      <c r="AT600" s="143"/>
      <c r="AU600" s="143"/>
      <c r="AV600" s="143"/>
      <c r="BC600" s="2"/>
    </row>
    <row r="601" spans="1:55" x14ac:dyDescent="0.2">
      <c r="A601" s="4" t="s">
        <v>2703</v>
      </c>
      <c r="B601" s="4" t="s">
        <v>2691</v>
      </c>
      <c r="C601" s="4" t="s">
        <v>2703</v>
      </c>
      <c r="D601" s="4" t="s">
        <v>2742</v>
      </c>
      <c r="E601" s="4" t="s">
        <v>570</v>
      </c>
      <c r="F601" s="4" t="s">
        <v>1079</v>
      </c>
      <c r="G601" s="41" t="s">
        <v>1080</v>
      </c>
      <c r="H601" s="59">
        <v>101120176</v>
      </c>
      <c r="I601" s="59">
        <v>500000009808</v>
      </c>
      <c r="J601" s="5">
        <v>2013</v>
      </c>
      <c r="K601" s="5">
        <v>10</v>
      </c>
      <c r="L601" s="9">
        <f t="shared" si="12"/>
        <v>-3</v>
      </c>
      <c r="M601" s="6" t="s">
        <v>90</v>
      </c>
      <c r="N601" s="9" t="s">
        <v>94</v>
      </c>
      <c r="O601" s="6" t="s">
        <v>47</v>
      </c>
      <c r="P601" s="9" t="s">
        <v>42</v>
      </c>
      <c r="Q601" s="5" t="s">
        <v>37</v>
      </c>
      <c r="R601" s="9" t="s">
        <v>41</v>
      </c>
      <c r="S601" s="11">
        <v>2023</v>
      </c>
      <c r="T601" s="6" t="s">
        <v>126</v>
      </c>
      <c r="U601" s="4" t="s">
        <v>1081</v>
      </c>
      <c r="V601" s="4" t="s">
        <v>3192</v>
      </c>
      <c r="W601" s="75">
        <v>10831980</v>
      </c>
      <c r="X601" s="9">
        <v>2</v>
      </c>
      <c r="Y601" s="11"/>
      <c r="Z601" s="11"/>
      <c r="AA601" s="11"/>
      <c r="AB601" s="11"/>
      <c r="AC601" s="11"/>
      <c r="AD601" s="11" t="s">
        <v>33</v>
      </c>
      <c r="AE601" s="11"/>
      <c r="AF601" s="11"/>
      <c r="AG601" s="11"/>
      <c r="AH601" s="11"/>
      <c r="AI601" s="11"/>
      <c r="AJ601" s="11" t="s">
        <v>33</v>
      </c>
      <c r="AK601" s="143"/>
      <c r="AL601" s="143"/>
      <c r="AM601" s="143"/>
      <c r="AN601" s="143"/>
      <c r="AO601" s="143"/>
      <c r="AP601" s="153" t="s">
        <v>165</v>
      </c>
      <c r="AQ601" s="143"/>
      <c r="AR601" s="143"/>
      <c r="AS601" s="143"/>
      <c r="AT601" s="143"/>
      <c r="AU601" s="143"/>
      <c r="AV601" s="153" t="s">
        <v>165</v>
      </c>
      <c r="BC601" s="2"/>
    </row>
    <row r="602" spans="1:55" x14ac:dyDescent="0.2">
      <c r="A602" s="4" t="s">
        <v>2710</v>
      </c>
      <c r="B602" s="4" t="s">
        <v>2689</v>
      </c>
      <c r="C602" s="4" t="s">
        <v>2730</v>
      </c>
      <c r="D602" s="4" t="s">
        <v>2742</v>
      </c>
      <c r="E602" s="4" t="s">
        <v>1866</v>
      </c>
      <c r="F602" s="4" t="s">
        <v>2902</v>
      </c>
      <c r="G602" s="41" t="s">
        <v>2903</v>
      </c>
      <c r="H602" s="59">
        <v>202167</v>
      </c>
      <c r="I602" s="59" t="s">
        <v>136</v>
      </c>
      <c r="J602" s="5">
        <v>2019</v>
      </c>
      <c r="K602" s="5">
        <v>5</v>
      </c>
      <c r="L602" s="9">
        <f t="shared" si="12"/>
        <v>-2</v>
      </c>
      <c r="M602" s="6" t="s">
        <v>92</v>
      </c>
      <c r="N602" s="9" t="s">
        <v>94</v>
      </c>
      <c r="O602" s="6" t="s">
        <v>2743</v>
      </c>
      <c r="P602" s="9" t="s">
        <v>41</v>
      </c>
      <c r="Q602" s="5">
        <v>2024</v>
      </c>
      <c r="R602" s="9" t="s">
        <v>41</v>
      </c>
      <c r="S602" s="11">
        <v>2024</v>
      </c>
      <c r="T602" s="6" t="s">
        <v>126</v>
      </c>
      <c r="U602" s="4" t="s">
        <v>1867</v>
      </c>
      <c r="V602" s="4" t="s">
        <v>1868</v>
      </c>
      <c r="W602" s="75">
        <v>0</v>
      </c>
      <c r="X602" s="9">
        <v>2</v>
      </c>
      <c r="Y602" s="11"/>
      <c r="Z602" s="11"/>
      <c r="AA602" s="11"/>
      <c r="AB602" s="11" t="s">
        <v>33</v>
      </c>
      <c r="AC602" s="11"/>
      <c r="AD602" s="11"/>
      <c r="AE602" s="11"/>
      <c r="AF602" s="11"/>
      <c r="AG602" s="11"/>
      <c r="AH602" s="11" t="s">
        <v>33</v>
      </c>
      <c r="AI602" s="11"/>
      <c r="AJ602" s="11"/>
      <c r="AK602" s="143"/>
      <c r="AL602" s="143"/>
      <c r="AM602" s="143"/>
      <c r="AN602" s="143" t="s">
        <v>165</v>
      </c>
      <c r="AO602" s="143"/>
      <c r="AP602" s="143"/>
      <c r="AQ602" s="143"/>
      <c r="AR602" s="143"/>
      <c r="AS602" s="143"/>
      <c r="AT602" s="143" t="s">
        <v>165</v>
      </c>
      <c r="AU602" s="143"/>
      <c r="AV602" s="143"/>
      <c r="BC602" s="2"/>
    </row>
    <row r="603" spans="1:55" x14ac:dyDescent="0.2">
      <c r="A603" s="4" t="s">
        <v>2710</v>
      </c>
      <c r="B603" s="4" t="s">
        <v>2689</v>
      </c>
      <c r="C603" s="4" t="s">
        <v>2730</v>
      </c>
      <c r="D603" s="4" t="s">
        <v>2741</v>
      </c>
      <c r="E603" s="4" t="s">
        <v>1866</v>
      </c>
      <c r="F603" s="4" t="s">
        <v>2902</v>
      </c>
      <c r="G603" s="41" t="s">
        <v>2903</v>
      </c>
      <c r="H603" s="59">
        <v>32168</v>
      </c>
      <c r="I603" s="59" t="s">
        <v>136</v>
      </c>
      <c r="J603" s="5">
        <v>2023</v>
      </c>
      <c r="K603" s="5">
        <v>5</v>
      </c>
      <c r="L603" s="9">
        <f t="shared" si="12"/>
        <v>2</v>
      </c>
      <c r="M603" s="6" t="s">
        <v>92</v>
      </c>
      <c r="N603" s="9" t="s">
        <v>94</v>
      </c>
      <c r="O603" s="6" t="s">
        <v>2743</v>
      </c>
      <c r="P603" s="9" t="s">
        <v>41</v>
      </c>
      <c r="Q603" s="5">
        <v>2024</v>
      </c>
      <c r="R603" s="9" t="s">
        <v>41</v>
      </c>
      <c r="S603" s="11">
        <v>2023</v>
      </c>
      <c r="T603" s="6" t="s">
        <v>136</v>
      </c>
      <c r="U603" s="4" t="s">
        <v>4091</v>
      </c>
      <c r="V603" s="4" t="s">
        <v>136</v>
      </c>
      <c r="W603" s="75">
        <v>0</v>
      </c>
      <c r="X603" s="9">
        <v>2</v>
      </c>
      <c r="Y603" s="11"/>
      <c r="Z603" s="11"/>
      <c r="AA603" s="11"/>
      <c r="AB603" s="11" t="s">
        <v>33</v>
      </c>
      <c r="AC603" s="11"/>
      <c r="AD603" s="11"/>
      <c r="AE603" s="11"/>
      <c r="AF603" s="11"/>
      <c r="AG603" s="11"/>
      <c r="AH603" s="11" t="s">
        <v>33</v>
      </c>
      <c r="AI603" s="11"/>
      <c r="AJ603" s="11"/>
      <c r="AK603" s="143"/>
      <c r="AL603" s="143"/>
      <c r="AM603" s="143"/>
      <c r="AN603" s="143" t="s">
        <v>165</v>
      </c>
      <c r="AO603" s="143"/>
      <c r="AP603" s="143"/>
      <c r="AQ603" s="143"/>
      <c r="AR603" s="143"/>
      <c r="AS603" s="143"/>
      <c r="AT603" s="143" t="s">
        <v>165</v>
      </c>
      <c r="AU603" s="143"/>
      <c r="AV603" s="143"/>
      <c r="BC603" s="2"/>
    </row>
    <row r="604" spans="1:55" x14ac:dyDescent="0.2">
      <c r="A604" s="4" t="s">
        <v>2701</v>
      </c>
      <c r="B604" s="4" t="s">
        <v>2689</v>
      </c>
      <c r="C604" s="4" t="s">
        <v>2737</v>
      </c>
      <c r="D604" s="4" t="s">
        <v>2741</v>
      </c>
      <c r="E604" s="4" t="s">
        <v>1082</v>
      </c>
      <c r="F604" s="4" t="s">
        <v>1632</v>
      </c>
      <c r="G604" s="41" t="s">
        <v>2641</v>
      </c>
      <c r="H604" s="59" t="s">
        <v>2643</v>
      </c>
      <c r="I604" s="59" t="s">
        <v>2644</v>
      </c>
      <c r="J604" s="5">
        <v>2022</v>
      </c>
      <c r="K604" s="5">
        <v>8</v>
      </c>
      <c r="L604" s="9">
        <f t="shared" si="12"/>
        <v>4</v>
      </c>
      <c r="M604" s="6" t="s">
        <v>90</v>
      </c>
      <c r="N604" s="9" t="s">
        <v>94</v>
      </c>
      <c r="O604" s="6" t="s">
        <v>37</v>
      </c>
      <c r="P604" s="9" t="s">
        <v>41</v>
      </c>
      <c r="Q604" s="5">
        <v>2024</v>
      </c>
      <c r="R604" s="9" t="s">
        <v>41</v>
      </c>
      <c r="S604" s="11">
        <v>2024</v>
      </c>
      <c r="T604" s="6" t="s">
        <v>126</v>
      </c>
      <c r="U604" s="4" t="s">
        <v>2765</v>
      </c>
      <c r="V604" s="4" t="s">
        <v>2642</v>
      </c>
      <c r="W604" s="75">
        <v>0</v>
      </c>
      <c r="X604" s="9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43"/>
      <c r="AL604" s="143"/>
      <c r="AM604" s="143"/>
      <c r="AN604" s="143"/>
      <c r="AO604" s="143"/>
      <c r="AP604" s="143"/>
      <c r="AQ604" s="143"/>
      <c r="AR604" s="143"/>
      <c r="AS604" s="143"/>
      <c r="AT604" s="143"/>
      <c r="AU604" s="143"/>
      <c r="AV604" s="143"/>
      <c r="BC604" s="2"/>
    </row>
    <row r="605" spans="1:55" x14ac:dyDescent="0.2">
      <c r="A605" s="4" t="s">
        <v>2701</v>
      </c>
      <c r="B605" s="4" t="s">
        <v>2689</v>
      </c>
      <c r="C605" s="4" t="s">
        <v>2737</v>
      </c>
      <c r="D605" s="4" t="s">
        <v>2741</v>
      </c>
      <c r="E605" s="4" t="s">
        <v>1082</v>
      </c>
      <c r="F605" s="4" t="s">
        <v>1632</v>
      </c>
      <c r="G605" s="41" t="s">
        <v>2641</v>
      </c>
      <c r="H605" s="59" t="s">
        <v>2645</v>
      </c>
      <c r="I605" s="59" t="s">
        <v>2646</v>
      </c>
      <c r="J605" s="5">
        <v>2022</v>
      </c>
      <c r="K605" s="5">
        <v>8</v>
      </c>
      <c r="L605" s="9">
        <f t="shared" si="12"/>
        <v>4</v>
      </c>
      <c r="M605" s="6" t="s">
        <v>90</v>
      </c>
      <c r="N605" s="9" t="s">
        <v>94</v>
      </c>
      <c r="O605" s="6" t="s">
        <v>37</v>
      </c>
      <c r="P605" s="9" t="s">
        <v>41</v>
      </c>
      <c r="Q605" s="5">
        <v>2024</v>
      </c>
      <c r="R605" s="9" t="s">
        <v>41</v>
      </c>
      <c r="S605" s="11">
        <v>2024</v>
      </c>
      <c r="T605" s="6" t="s">
        <v>126</v>
      </c>
      <c r="U605" s="4" t="s">
        <v>2765</v>
      </c>
      <c r="V605" s="4" t="s">
        <v>2642</v>
      </c>
      <c r="W605" s="75">
        <v>0</v>
      </c>
      <c r="X605" s="9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43"/>
      <c r="AL605" s="143"/>
      <c r="AM605" s="143"/>
      <c r="AN605" s="143"/>
      <c r="AO605" s="143"/>
      <c r="AP605" s="143"/>
      <c r="AQ605" s="143"/>
      <c r="AR605" s="143"/>
      <c r="AS605" s="143"/>
      <c r="AT605" s="143"/>
      <c r="AU605" s="143"/>
      <c r="AV605" s="143"/>
      <c r="BC605" s="2"/>
    </row>
    <row r="606" spans="1:55" x14ac:dyDescent="0.2">
      <c r="A606" s="4" t="s">
        <v>2701</v>
      </c>
      <c r="B606" s="4" t="s">
        <v>2689</v>
      </c>
      <c r="C606" s="4" t="s">
        <v>2737</v>
      </c>
      <c r="D606" s="4" t="s">
        <v>2741</v>
      </c>
      <c r="E606" s="4" t="s">
        <v>1082</v>
      </c>
      <c r="F606" s="4" t="s">
        <v>1632</v>
      </c>
      <c r="G606" s="41" t="s">
        <v>2641</v>
      </c>
      <c r="H606" s="59" t="s">
        <v>2647</v>
      </c>
      <c r="I606" s="59" t="s">
        <v>2648</v>
      </c>
      <c r="J606" s="5">
        <v>2022</v>
      </c>
      <c r="K606" s="5">
        <v>8</v>
      </c>
      <c r="L606" s="9">
        <f t="shared" si="12"/>
        <v>4</v>
      </c>
      <c r="M606" s="6" t="s">
        <v>90</v>
      </c>
      <c r="N606" s="9" t="s">
        <v>94</v>
      </c>
      <c r="O606" s="6" t="s">
        <v>37</v>
      </c>
      <c r="P606" s="9" t="s">
        <v>41</v>
      </c>
      <c r="Q606" s="5">
        <v>2024</v>
      </c>
      <c r="R606" s="9" t="s">
        <v>41</v>
      </c>
      <c r="S606" s="11">
        <v>2024</v>
      </c>
      <c r="T606" s="6" t="s">
        <v>126</v>
      </c>
      <c r="U606" s="4" t="s">
        <v>2765</v>
      </c>
      <c r="V606" s="4" t="s">
        <v>2642</v>
      </c>
      <c r="W606" s="75">
        <v>0</v>
      </c>
      <c r="X606" s="9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43"/>
      <c r="AL606" s="143"/>
      <c r="AM606" s="143"/>
      <c r="AN606" s="143"/>
      <c r="AO606" s="143"/>
      <c r="AP606" s="143"/>
      <c r="AQ606" s="143"/>
      <c r="AR606" s="143"/>
      <c r="AS606" s="143"/>
      <c r="AT606" s="143"/>
      <c r="AU606" s="143"/>
      <c r="AV606" s="143"/>
      <c r="BC606" s="2"/>
    </row>
    <row r="607" spans="1:55" x14ac:dyDescent="0.2">
      <c r="A607" s="4" t="s">
        <v>2701</v>
      </c>
      <c r="B607" s="4" t="s">
        <v>2689</v>
      </c>
      <c r="C607" s="4" t="s">
        <v>2737</v>
      </c>
      <c r="D607" s="4" t="s">
        <v>2741</v>
      </c>
      <c r="E607" s="4" t="s">
        <v>1082</v>
      </c>
      <c r="F607" s="4" t="s">
        <v>1632</v>
      </c>
      <c r="G607" s="41" t="s">
        <v>2641</v>
      </c>
      <c r="H607" s="59" t="s">
        <v>2649</v>
      </c>
      <c r="I607" s="59" t="s">
        <v>2650</v>
      </c>
      <c r="J607" s="5">
        <v>2022</v>
      </c>
      <c r="K607" s="5">
        <v>8</v>
      </c>
      <c r="L607" s="9">
        <f t="shared" si="12"/>
        <v>4</v>
      </c>
      <c r="M607" s="6" t="s">
        <v>90</v>
      </c>
      <c r="N607" s="9" t="s">
        <v>94</v>
      </c>
      <c r="O607" s="6" t="s">
        <v>37</v>
      </c>
      <c r="P607" s="9" t="s">
        <v>41</v>
      </c>
      <c r="Q607" s="5">
        <v>2024</v>
      </c>
      <c r="R607" s="9" t="s">
        <v>41</v>
      </c>
      <c r="S607" s="11">
        <v>2024</v>
      </c>
      <c r="T607" s="6" t="s">
        <v>126</v>
      </c>
      <c r="U607" s="4" t="s">
        <v>2765</v>
      </c>
      <c r="V607" s="4" t="s">
        <v>2642</v>
      </c>
      <c r="W607" s="75">
        <v>0</v>
      </c>
      <c r="X607" s="9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43"/>
      <c r="AL607" s="143"/>
      <c r="AM607" s="143"/>
      <c r="AN607" s="143"/>
      <c r="AO607" s="143"/>
      <c r="AP607" s="143"/>
      <c r="AQ607" s="143"/>
      <c r="AR607" s="143"/>
      <c r="AS607" s="143"/>
      <c r="AT607" s="143"/>
      <c r="AU607" s="143"/>
      <c r="AV607" s="143"/>
      <c r="BC607" s="2"/>
    </row>
    <row r="608" spans="1:55" x14ac:dyDescent="0.2">
      <c r="A608" s="4" t="s">
        <v>2701</v>
      </c>
      <c r="B608" s="4" t="s">
        <v>2689</v>
      </c>
      <c r="C608" s="4" t="s">
        <v>2737</v>
      </c>
      <c r="D608" s="4" t="s">
        <v>2741</v>
      </c>
      <c r="E608" s="4" t="s">
        <v>1082</v>
      </c>
      <c r="F608" s="4" t="s">
        <v>1632</v>
      </c>
      <c r="G608" s="41" t="s">
        <v>2641</v>
      </c>
      <c r="H608" s="59" t="s">
        <v>2651</v>
      </c>
      <c r="I608" s="59" t="s">
        <v>2652</v>
      </c>
      <c r="J608" s="5">
        <v>2022</v>
      </c>
      <c r="K608" s="5">
        <v>8</v>
      </c>
      <c r="L608" s="9">
        <f t="shared" si="12"/>
        <v>4</v>
      </c>
      <c r="M608" s="6" t="s">
        <v>90</v>
      </c>
      <c r="N608" s="9" t="s">
        <v>94</v>
      </c>
      <c r="O608" s="6" t="s">
        <v>37</v>
      </c>
      <c r="P608" s="9" t="s">
        <v>41</v>
      </c>
      <c r="Q608" s="5">
        <v>2024</v>
      </c>
      <c r="R608" s="9" t="s">
        <v>41</v>
      </c>
      <c r="S608" s="11">
        <v>2024</v>
      </c>
      <c r="T608" s="6" t="s">
        <v>126</v>
      </c>
      <c r="U608" s="4" t="s">
        <v>2765</v>
      </c>
      <c r="V608" s="4" t="s">
        <v>2642</v>
      </c>
      <c r="W608" s="75">
        <v>0</v>
      </c>
      <c r="X608" s="9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43"/>
      <c r="AL608" s="143"/>
      <c r="AM608" s="143"/>
      <c r="AN608" s="143"/>
      <c r="AO608" s="143"/>
      <c r="AP608" s="143"/>
      <c r="AQ608" s="143"/>
      <c r="AR608" s="143"/>
      <c r="AS608" s="143"/>
      <c r="AT608" s="143"/>
      <c r="AU608" s="143"/>
      <c r="AV608" s="143"/>
      <c r="BC608" s="2"/>
    </row>
    <row r="609" spans="1:55" x14ac:dyDescent="0.2">
      <c r="A609" s="4" t="s">
        <v>2701</v>
      </c>
      <c r="B609" s="4" t="s">
        <v>2689</v>
      </c>
      <c r="C609" s="4" t="s">
        <v>2737</v>
      </c>
      <c r="D609" s="4" t="s">
        <v>2741</v>
      </c>
      <c r="E609" s="4" t="s">
        <v>1082</v>
      </c>
      <c r="F609" s="4" t="s">
        <v>1632</v>
      </c>
      <c r="G609" s="41" t="s">
        <v>2641</v>
      </c>
      <c r="H609" s="59" t="s">
        <v>2653</v>
      </c>
      <c r="I609" s="59" t="s">
        <v>2654</v>
      </c>
      <c r="J609" s="5">
        <v>2022</v>
      </c>
      <c r="K609" s="5">
        <v>8</v>
      </c>
      <c r="L609" s="9">
        <f t="shared" si="12"/>
        <v>4</v>
      </c>
      <c r="M609" s="6" t="s">
        <v>90</v>
      </c>
      <c r="N609" s="9" t="s">
        <v>94</v>
      </c>
      <c r="O609" s="6" t="s">
        <v>37</v>
      </c>
      <c r="P609" s="9" t="s">
        <v>41</v>
      </c>
      <c r="Q609" s="5">
        <v>2024</v>
      </c>
      <c r="R609" s="9" t="s">
        <v>41</v>
      </c>
      <c r="S609" s="11">
        <v>2024</v>
      </c>
      <c r="T609" s="6" t="s">
        <v>126</v>
      </c>
      <c r="U609" s="4" t="s">
        <v>2765</v>
      </c>
      <c r="V609" s="4" t="s">
        <v>2642</v>
      </c>
      <c r="W609" s="75">
        <v>0</v>
      </c>
      <c r="X609" s="9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43"/>
      <c r="AL609" s="143"/>
      <c r="AM609" s="143"/>
      <c r="AN609" s="143"/>
      <c r="AO609" s="143"/>
      <c r="AP609" s="143"/>
      <c r="AQ609" s="143"/>
      <c r="AR609" s="143"/>
      <c r="AS609" s="143"/>
      <c r="AT609" s="143"/>
      <c r="AU609" s="143"/>
      <c r="AV609" s="143"/>
      <c r="BC609" s="2"/>
    </row>
    <row r="610" spans="1:55" x14ac:dyDescent="0.2">
      <c r="A610" s="4" t="s">
        <v>2701</v>
      </c>
      <c r="B610" s="4" t="s">
        <v>2689</v>
      </c>
      <c r="C610" s="4" t="s">
        <v>2737</v>
      </c>
      <c r="D610" s="4" t="s">
        <v>2741</v>
      </c>
      <c r="E610" s="4" t="s">
        <v>1082</v>
      </c>
      <c r="F610" s="4" t="s">
        <v>1632</v>
      </c>
      <c r="G610" s="41" t="s">
        <v>2641</v>
      </c>
      <c r="H610" s="59" t="s">
        <v>2655</v>
      </c>
      <c r="I610" s="59" t="s">
        <v>2656</v>
      </c>
      <c r="J610" s="5">
        <v>2022</v>
      </c>
      <c r="K610" s="5">
        <v>8</v>
      </c>
      <c r="L610" s="9">
        <f t="shared" si="12"/>
        <v>4</v>
      </c>
      <c r="M610" s="6" t="s">
        <v>90</v>
      </c>
      <c r="N610" s="9" t="s">
        <v>94</v>
      </c>
      <c r="O610" s="6" t="s">
        <v>37</v>
      </c>
      <c r="P610" s="9" t="s">
        <v>41</v>
      </c>
      <c r="Q610" s="5">
        <v>2024</v>
      </c>
      <c r="R610" s="9" t="s">
        <v>41</v>
      </c>
      <c r="S610" s="11">
        <v>2024</v>
      </c>
      <c r="T610" s="6" t="s">
        <v>126</v>
      </c>
      <c r="U610" s="4" t="s">
        <v>2765</v>
      </c>
      <c r="V610" s="4" t="s">
        <v>2642</v>
      </c>
      <c r="W610" s="75">
        <v>0</v>
      </c>
      <c r="X610" s="9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43"/>
      <c r="AL610" s="143"/>
      <c r="AM610" s="143"/>
      <c r="AN610" s="143"/>
      <c r="AO610" s="143"/>
      <c r="AP610" s="143"/>
      <c r="AQ610" s="143"/>
      <c r="AR610" s="143"/>
      <c r="AS610" s="143"/>
      <c r="AT610" s="143"/>
      <c r="AU610" s="143"/>
      <c r="AV610" s="143"/>
      <c r="BC610" s="2"/>
    </row>
    <row r="611" spans="1:55" x14ac:dyDescent="0.2">
      <c r="A611" s="4" t="s">
        <v>2701</v>
      </c>
      <c r="B611" s="4" t="s">
        <v>2689</v>
      </c>
      <c r="C611" s="4" t="s">
        <v>2737</v>
      </c>
      <c r="D611" s="4" t="s">
        <v>2741</v>
      </c>
      <c r="E611" s="4" t="s">
        <v>1082</v>
      </c>
      <c r="F611" s="4" t="s">
        <v>1632</v>
      </c>
      <c r="G611" s="41" t="s">
        <v>2641</v>
      </c>
      <c r="H611" s="59" t="s">
        <v>2657</v>
      </c>
      <c r="I611" s="59" t="s">
        <v>2658</v>
      </c>
      <c r="J611" s="5">
        <v>2022</v>
      </c>
      <c r="K611" s="5">
        <v>8</v>
      </c>
      <c r="L611" s="9">
        <f t="shared" si="12"/>
        <v>4</v>
      </c>
      <c r="M611" s="6" t="s">
        <v>90</v>
      </c>
      <c r="N611" s="9" t="s">
        <v>94</v>
      </c>
      <c r="O611" s="6" t="s">
        <v>37</v>
      </c>
      <c r="P611" s="9" t="s">
        <v>41</v>
      </c>
      <c r="Q611" s="5">
        <v>2024</v>
      </c>
      <c r="R611" s="9" t="s">
        <v>41</v>
      </c>
      <c r="S611" s="11">
        <v>2024</v>
      </c>
      <c r="T611" s="6" t="s">
        <v>126</v>
      </c>
      <c r="U611" s="4" t="s">
        <v>2765</v>
      </c>
      <c r="V611" s="4" t="s">
        <v>2642</v>
      </c>
      <c r="W611" s="75">
        <v>0</v>
      </c>
      <c r="X611" s="9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43"/>
      <c r="AL611" s="143"/>
      <c r="AM611" s="143"/>
      <c r="AN611" s="143"/>
      <c r="AO611" s="143"/>
      <c r="AP611" s="143"/>
      <c r="AQ611" s="143"/>
      <c r="AR611" s="143"/>
      <c r="AS611" s="143"/>
      <c r="AT611" s="143"/>
      <c r="AU611" s="143"/>
      <c r="AV611" s="143"/>
      <c r="BC611" s="2"/>
    </row>
    <row r="612" spans="1:55" x14ac:dyDescent="0.2">
      <c r="A612" s="4" t="s">
        <v>2701</v>
      </c>
      <c r="B612" s="4" t="s">
        <v>2689</v>
      </c>
      <c r="C612" s="4" t="s">
        <v>2737</v>
      </c>
      <c r="D612" s="4" t="s">
        <v>2741</v>
      </c>
      <c r="E612" s="4" t="s">
        <v>1082</v>
      </c>
      <c r="F612" s="4" t="s">
        <v>1632</v>
      </c>
      <c r="G612" s="41" t="s">
        <v>2641</v>
      </c>
      <c r="H612" s="59" t="s">
        <v>2659</v>
      </c>
      <c r="I612" s="59" t="s">
        <v>2660</v>
      </c>
      <c r="J612" s="5">
        <v>2022</v>
      </c>
      <c r="K612" s="5">
        <v>8</v>
      </c>
      <c r="L612" s="9">
        <f t="shared" si="12"/>
        <v>4</v>
      </c>
      <c r="M612" s="6" t="s">
        <v>90</v>
      </c>
      <c r="N612" s="9" t="s">
        <v>94</v>
      </c>
      <c r="O612" s="6" t="s">
        <v>37</v>
      </c>
      <c r="P612" s="9" t="s">
        <v>41</v>
      </c>
      <c r="Q612" s="5">
        <v>2024</v>
      </c>
      <c r="R612" s="9" t="s">
        <v>41</v>
      </c>
      <c r="S612" s="11">
        <v>2024</v>
      </c>
      <c r="T612" s="6" t="s">
        <v>126</v>
      </c>
      <c r="U612" s="4" t="s">
        <v>2765</v>
      </c>
      <c r="V612" s="4" t="s">
        <v>2642</v>
      </c>
      <c r="W612" s="75">
        <v>0</v>
      </c>
      <c r="X612" s="9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43"/>
      <c r="AL612" s="143"/>
      <c r="AM612" s="143"/>
      <c r="AN612" s="143"/>
      <c r="AO612" s="143"/>
      <c r="AP612" s="143"/>
      <c r="AQ612" s="143"/>
      <c r="AR612" s="143"/>
      <c r="AS612" s="143"/>
      <c r="AT612" s="143"/>
      <c r="AU612" s="143"/>
      <c r="AV612" s="143"/>
      <c r="BC612" s="2"/>
    </row>
    <row r="613" spans="1:55" x14ac:dyDescent="0.2">
      <c r="A613" s="4" t="s">
        <v>2701</v>
      </c>
      <c r="B613" s="4" t="s">
        <v>2689</v>
      </c>
      <c r="C613" s="4" t="s">
        <v>2737</v>
      </c>
      <c r="D613" s="4" t="s">
        <v>2741</v>
      </c>
      <c r="E613" s="4" t="s">
        <v>1082</v>
      </c>
      <c r="F613" s="4" t="s">
        <v>1632</v>
      </c>
      <c r="G613" s="41" t="s">
        <v>2641</v>
      </c>
      <c r="H613" s="59" t="s">
        <v>2661</v>
      </c>
      <c r="I613" s="59" t="s">
        <v>2662</v>
      </c>
      <c r="J613" s="5">
        <v>2022</v>
      </c>
      <c r="K613" s="5">
        <v>8</v>
      </c>
      <c r="L613" s="9">
        <f t="shared" si="12"/>
        <v>4</v>
      </c>
      <c r="M613" s="6" t="s">
        <v>90</v>
      </c>
      <c r="N613" s="9" t="s">
        <v>94</v>
      </c>
      <c r="O613" s="6" t="s">
        <v>37</v>
      </c>
      <c r="P613" s="9" t="s">
        <v>41</v>
      </c>
      <c r="Q613" s="5">
        <v>2024</v>
      </c>
      <c r="R613" s="9" t="s">
        <v>41</v>
      </c>
      <c r="S613" s="11">
        <v>2024</v>
      </c>
      <c r="T613" s="6" t="s">
        <v>126</v>
      </c>
      <c r="U613" s="4" t="s">
        <v>2765</v>
      </c>
      <c r="V613" s="4" t="s">
        <v>2642</v>
      </c>
      <c r="W613" s="75">
        <v>0</v>
      </c>
      <c r="X613" s="9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43"/>
      <c r="AL613" s="143"/>
      <c r="AM613" s="143"/>
      <c r="AN613" s="143"/>
      <c r="AO613" s="143"/>
      <c r="AP613" s="143"/>
      <c r="AQ613" s="143"/>
      <c r="AR613" s="143"/>
      <c r="AS613" s="143"/>
      <c r="AT613" s="143"/>
      <c r="AU613" s="143"/>
      <c r="AV613" s="143"/>
      <c r="BC613" s="2"/>
    </row>
    <row r="614" spans="1:55" x14ac:dyDescent="0.2">
      <c r="A614" s="4" t="s">
        <v>2701</v>
      </c>
      <c r="B614" s="4" t="s">
        <v>2689</v>
      </c>
      <c r="C614" s="4" t="s">
        <v>2737</v>
      </c>
      <c r="D614" s="4" t="s">
        <v>2741</v>
      </c>
      <c r="E614" s="4" t="s">
        <v>1082</v>
      </c>
      <c r="F614" s="4" t="s">
        <v>1632</v>
      </c>
      <c r="G614" s="41" t="s">
        <v>2641</v>
      </c>
      <c r="H614" s="59" t="s">
        <v>2663</v>
      </c>
      <c r="I614" s="59" t="s">
        <v>2664</v>
      </c>
      <c r="J614" s="5">
        <v>2022</v>
      </c>
      <c r="K614" s="5">
        <v>8</v>
      </c>
      <c r="L614" s="9">
        <f t="shared" si="12"/>
        <v>4</v>
      </c>
      <c r="M614" s="6" t="s">
        <v>90</v>
      </c>
      <c r="N614" s="9" t="s">
        <v>94</v>
      </c>
      <c r="O614" s="6" t="s">
        <v>37</v>
      </c>
      <c r="P614" s="9" t="s">
        <v>41</v>
      </c>
      <c r="Q614" s="5">
        <v>2024</v>
      </c>
      <c r="R614" s="9" t="s">
        <v>41</v>
      </c>
      <c r="S614" s="11">
        <v>2024</v>
      </c>
      <c r="T614" s="6" t="s">
        <v>126</v>
      </c>
      <c r="U614" s="4" t="s">
        <v>2765</v>
      </c>
      <c r="V614" s="4" t="s">
        <v>2642</v>
      </c>
      <c r="W614" s="75">
        <v>0</v>
      </c>
      <c r="X614" s="9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43"/>
      <c r="AL614" s="143"/>
      <c r="AM614" s="143"/>
      <c r="AN614" s="143"/>
      <c r="AO614" s="143"/>
      <c r="AP614" s="143"/>
      <c r="AQ614" s="143"/>
      <c r="AR614" s="143"/>
      <c r="AS614" s="143"/>
      <c r="AT614" s="143"/>
      <c r="AU614" s="143"/>
      <c r="AV614" s="143"/>
      <c r="BC614" s="2"/>
    </row>
    <row r="615" spans="1:55" x14ac:dyDescent="0.2">
      <c r="A615" s="4" t="s">
        <v>2701</v>
      </c>
      <c r="B615" s="4" t="s">
        <v>2689</v>
      </c>
      <c r="C615" s="4" t="s">
        <v>2737</v>
      </c>
      <c r="D615" s="4" t="s">
        <v>2741</v>
      </c>
      <c r="E615" s="4" t="s">
        <v>1082</v>
      </c>
      <c r="F615" s="4" t="s">
        <v>1632</v>
      </c>
      <c r="G615" s="41" t="s">
        <v>2641</v>
      </c>
      <c r="H615" s="59" t="s">
        <v>2665</v>
      </c>
      <c r="I615" s="59" t="s">
        <v>2666</v>
      </c>
      <c r="J615" s="5">
        <v>2022</v>
      </c>
      <c r="K615" s="5">
        <v>8</v>
      </c>
      <c r="L615" s="9">
        <f t="shared" si="12"/>
        <v>4</v>
      </c>
      <c r="M615" s="6" t="s">
        <v>90</v>
      </c>
      <c r="N615" s="9" t="s">
        <v>94</v>
      </c>
      <c r="O615" s="6" t="s">
        <v>37</v>
      </c>
      <c r="P615" s="9" t="s">
        <v>41</v>
      </c>
      <c r="Q615" s="5">
        <v>2024</v>
      </c>
      <c r="R615" s="9" t="s">
        <v>41</v>
      </c>
      <c r="S615" s="11">
        <v>2024</v>
      </c>
      <c r="T615" s="6" t="s">
        <v>126</v>
      </c>
      <c r="U615" s="4" t="s">
        <v>2765</v>
      </c>
      <c r="V615" s="4" t="s">
        <v>2642</v>
      </c>
      <c r="W615" s="75">
        <v>0</v>
      </c>
      <c r="X615" s="9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43"/>
      <c r="AL615" s="143"/>
      <c r="AM615" s="143"/>
      <c r="AN615" s="143"/>
      <c r="AO615" s="143"/>
      <c r="AP615" s="143"/>
      <c r="AQ615" s="143"/>
      <c r="AR615" s="143"/>
      <c r="AS615" s="143"/>
      <c r="AT615" s="143"/>
      <c r="AU615" s="143"/>
      <c r="AV615" s="143"/>
      <c r="BC615" s="2"/>
    </row>
    <row r="616" spans="1:55" x14ac:dyDescent="0.2">
      <c r="A616" s="4" t="s">
        <v>2701</v>
      </c>
      <c r="B616" s="4" t="s">
        <v>2689</v>
      </c>
      <c r="C616" s="4" t="s">
        <v>2737</v>
      </c>
      <c r="D616" s="4" t="s">
        <v>2741</v>
      </c>
      <c r="E616" s="4" t="s">
        <v>1082</v>
      </c>
      <c r="F616" s="4" t="s">
        <v>1632</v>
      </c>
      <c r="G616" s="41" t="s">
        <v>2641</v>
      </c>
      <c r="H616" s="59" t="s">
        <v>2667</v>
      </c>
      <c r="I616" s="59" t="s">
        <v>2668</v>
      </c>
      <c r="J616" s="5">
        <v>2022</v>
      </c>
      <c r="K616" s="5">
        <v>8</v>
      </c>
      <c r="L616" s="9">
        <f t="shared" si="12"/>
        <v>4</v>
      </c>
      <c r="M616" s="6" t="s">
        <v>90</v>
      </c>
      <c r="N616" s="9" t="s">
        <v>94</v>
      </c>
      <c r="O616" s="6" t="s">
        <v>37</v>
      </c>
      <c r="P616" s="9" t="s">
        <v>41</v>
      </c>
      <c r="Q616" s="5">
        <v>2024</v>
      </c>
      <c r="R616" s="9" t="s">
        <v>41</v>
      </c>
      <c r="S616" s="11">
        <v>2024</v>
      </c>
      <c r="T616" s="6" t="s">
        <v>126</v>
      </c>
      <c r="U616" s="4" t="s">
        <v>2765</v>
      </c>
      <c r="V616" s="4" t="s">
        <v>2642</v>
      </c>
      <c r="W616" s="75">
        <v>0</v>
      </c>
      <c r="X616" s="9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43"/>
      <c r="AL616" s="143"/>
      <c r="AM616" s="143"/>
      <c r="AN616" s="143"/>
      <c r="AO616" s="143"/>
      <c r="AP616" s="143"/>
      <c r="AQ616" s="143"/>
      <c r="AR616" s="143"/>
      <c r="AS616" s="143"/>
      <c r="AT616" s="143"/>
      <c r="AU616" s="143"/>
      <c r="AV616" s="143"/>
      <c r="BC616" s="2"/>
    </row>
    <row r="617" spans="1:55" x14ac:dyDescent="0.2">
      <c r="A617" s="4" t="s">
        <v>2701</v>
      </c>
      <c r="B617" s="4" t="s">
        <v>2689</v>
      </c>
      <c r="C617" s="4" t="s">
        <v>2737</v>
      </c>
      <c r="D617" s="4" t="s">
        <v>2741</v>
      </c>
      <c r="E617" s="4" t="s">
        <v>1082</v>
      </c>
      <c r="F617" s="4" t="s">
        <v>1632</v>
      </c>
      <c r="G617" s="41" t="s">
        <v>2641</v>
      </c>
      <c r="H617" s="59" t="s">
        <v>2669</v>
      </c>
      <c r="I617" s="59" t="s">
        <v>2670</v>
      </c>
      <c r="J617" s="5">
        <v>2022</v>
      </c>
      <c r="K617" s="5">
        <v>8</v>
      </c>
      <c r="L617" s="9">
        <f t="shared" si="12"/>
        <v>4</v>
      </c>
      <c r="M617" s="6" t="s">
        <v>90</v>
      </c>
      <c r="N617" s="9" t="s">
        <v>94</v>
      </c>
      <c r="O617" s="6" t="s">
        <v>37</v>
      </c>
      <c r="P617" s="9" t="s">
        <v>41</v>
      </c>
      <c r="Q617" s="5">
        <v>2024</v>
      </c>
      <c r="R617" s="9" t="s">
        <v>41</v>
      </c>
      <c r="S617" s="11">
        <v>2024</v>
      </c>
      <c r="T617" s="6" t="s">
        <v>126</v>
      </c>
      <c r="U617" s="4" t="s">
        <v>2765</v>
      </c>
      <c r="V617" s="4" t="s">
        <v>2642</v>
      </c>
      <c r="W617" s="75">
        <v>0</v>
      </c>
      <c r="X617" s="9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43"/>
      <c r="AL617" s="143"/>
      <c r="AM617" s="143"/>
      <c r="AN617" s="143"/>
      <c r="AO617" s="143"/>
      <c r="AP617" s="143"/>
      <c r="AQ617" s="143"/>
      <c r="AR617" s="143"/>
      <c r="AS617" s="143"/>
      <c r="AT617" s="143"/>
      <c r="AU617" s="143"/>
      <c r="AV617" s="143"/>
      <c r="BC617" s="2"/>
    </row>
    <row r="618" spans="1:55" x14ac:dyDescent="0.2">
      <c r="A618" s="4" t="s">
        <v>2701</v>
      </c>
      <c r="B618" s="4" t="s">
        <v>2689</v>
      </c>
      <c r="C618" s="4" t="s">
        <v>2737</v>
      </c>
      <c r="D618" s="4" t="s">
        <v>2741</v>
      </c>
      <c r="E618" s="4" t="s">
        <v>1082</v>
      </c>
      <c r="F618" s="4" t="s">
        <v>1632</v>
      </c>
      <c r="G618" s="41" t="s">
        <v>2641</v>
      </c>
      <c r="H618" s="59" t="s">
        <v>2671</v>
      </c>
      <c r="I618" s="59" t="s">
        <v>2672</v>
      </c>
      <c r="J618" s="5">
        <v>2022</v>
      </c>
      <c r="K618" s="5">
        <v>8</v>
      </c>
      <c r="L618" s="9">
        <f t="shared" si="12"/>
        <v>4</v>
      </c>
      <c r="M618" s="6" t="s">
        <v>90</v>
      </c>
      <c r="N618" s="9" t="s">
        <v>94</v>
      </c>
      <c r="O618" s="6" t="s">
        <v>37</v>
      </c>
      <c r="P618" s="9" t="s">
        <v>41</v>
      </c>
      <c r="Q618" s="5">
        <v>2024</v>
      </c>
      <c r="R618" s="9" t="s">
        <v>41</v>
      </c>
      <c r="S618" s="11">
        <v>2024</v>
      </c>
      <c r="T618" s="6" t="s">
        <v>126</v>
      </c>
      <c r="U618" s="4" t="s">
        <v>2765</v>
      </c>
      <c r="V618" s="4" t="s">
        <v>2642</v>
      </c>
      <c r="W618" s="75">
        <v>0</v>
      </c>
      <c r="X618" s="9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43"/>
      <c r="AL618" s="143"/>
      <c r="AM618" s="143"/>
      <c r="AN618" s="143"/>
      <c r="AO618" s="143"/>
      <c r="AP618" s="143"/>
      <c r="AQ618" s="143"/>
      <c r="AR618" s="143"/>
      <c r="AS618" s="143"/>
      <c r="AT618" s="143"/>
      <c r="AU618" s="143"/>
      <c r="AV618" s="143"/>
      <c r="BC618" s="2"/>
    </row>
    <row r="619" spans="1:55" x14ac:dyDescent="0.2">
      <c r="A619" s="4" t="s">
        <v>2701</v>
      </c>
      <c r="B619" s="4" t="s">
        <v>2689</v>
      </c>
      <c r="C619" s="4" t="s">
        <v>2737</v>
      </c>
      <c r="D619" s="4" t="s">
        <v>2741</v>
      </c>
      <c r="E619" s="4" t="s">
        <v>1082</v>
      </c>
      <c r="F619" s="4" t="s">
        <v>1632</v>
      </c>
      <c r="G619" s="41" t="s">
        <v>2641</v>
      </c>
      <c r="H619" s="59" t="s">
        <v>2673</v>
      </c>
      <c r="I619" s="59" t="s">
        <v>2674</v>
      </c>
      <c r="J619" s="5">
        <v>2022</v>
      </c>
      <c r="K619" s="5">
        <v>8</v>
      </c>
      <c r="L619" s="9">
        <f t="shared" ref="L619:L682" si="13">IF(AND(J619=0,K619=0),"",K619-($B$9-J619))</f>
        <v>4</v>
      </c>
      <c r="M619" s="6" t="s">
        <v>90</v>
      </c>
      <c r="N619" s="9" t="s">
        <v>94</v>
      </c>
      <c r="O619" s="6" t="s">
        <v>37</v>
      </c>
      <c r="P619" s="9" t="s">
        <v>41</v>
      </c>
      <c r="Q619" s="5">
        <v>2024</v>
      </c>
      <c r="R619" s="9" t="s">
        <v>41</v>
      </c>
      <c r="S619" s="11">
        <v>2024</v>
      </c>
      <c r="T619" s="6" t="s">
        <v>126</v>
      </c>
      <c r="U619" s="4" t="s">
        <v>2765</v>
      </c>
      <c r="V619" s="4" t="s">
        <v>2642</v>
      </c>
      <c r="W619" s="75">
        <v>0</v>
      </c>
      <c r="X619" s="9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43"/>
      <c r="AL619" s="143"/>
      <c r="AM619" s="143"/>
      <c r="AN619" s="143"/>
      <c r="AO619" s="143"/>
      <c r="AP619" s="143"/>
      <c r="AQ619" s="143"/>
      <c r="AR619" s="143"/>
      <c r="AS619" s="143"/>
      <c r="AT619" s="143"/>
      <c r="AU619" s="143"/>
      <c r="AV619" s="143"/>
      <c r="BC619" s="2"/>
    </row>
    <row r="620" spans="1:55" x14ac:dyDescent="0.2">
      <c r="A620" s="4" t="s">
        <v>2701</v>
      </c>
      <c r="B620" s="4" t="s">
        <v>2689</v>
      </c>
      <c r="C620" s="4" t="s">
        <v>2737</v>
      </c>
      <c r="D620" s="4" t="s">
        <v>2741</v>
      </c>
      <c r="E620" s="4" t="s">
        <v>1082</v>
      </c>
      <c r="F620" s="4" t="s">
        <v>1632</v>
      </c>
      <c r="G620" s="41" t="s">
        <v>2641</v>
      </c>
      <c r="H620" s="59" t="s">
        <v>2675</v>
      </c>
      <c r="I620" s="59" t="s">
        <v>2676</v>
      </c>
      <c r="J620" s="5">
        <v>2022</v>
      </c>
      <c r="K620" s="5">
        <v>8</v>
      </c>
      <c r="L620" s="9">
        <f t="shared" si="13"/>
        <v>4</v>
      </c>
      <c r="M620" s="6" t="s">
        <v>90</v>
      </c>
      <c r="N620" s="9" t="s">
        <v>94</v>
      </c>
      <c r="O620" s="6" t="s">
        <v>37</v>
      </c>
      <c r="P620" s="9" t="s">
        <v>41</v>
      </c>
      <c r="Q620" s="5">
        <v>2024</v>
      </c>
      <c r="R620" s="9" t="s">
        <v>41</v>
      </c>
      <c r="S620" s="11">
        <v>2024</v>
      </c>
      <c r="T620" s="6" t="s">
        <v>126</v>
      </c>
      <c r="U620" s="4" t="s">
        <v>2765</v>
      </c>
      <c r="V620" s="4" t="s">
        <v>2642</v>
      </c>
      <c r="W620" s="75">
        <v>0</v>
      </c>
      <c r="X620" s="9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43"/>
      <c r="AL620" s="143"/>
      <c r="AM620" s="143"/>
      <c r="AN620" s="143"/>
      <c r="AO620" s="143"/>
      <c r="AP620" s="143"/>
      <c r="AQ620" s="143"/>
      <c r="AR620" s="143"/>
      <c r="AS620" s="143"/>
      <c r="AT620" s="143"/>
      <c r="AU620" s="143"/>
      <c r="AV620" s="143"/>
      <c r="BC620" s="2"/>
    </row>
    <row r="621" spans="1:55" x14ac:dyDescent="0.2">
      <c r="A621" s="4" t="s">
        <v>2701</v>
      </c>
      <c r="B621" s="4" t="s">
        <v>2689</v>
      </c>
      <c r="C621" s="4" t="s">
        <v>2737</v>
      </c>
      <c r="D621" s="4" t="s">
        <v>2741</v>
      </c>
      <c r="E621" s="4" t="s">
        <v>1082</v>
      </c>
      <c r="F621" s="4" t="s">
        <v>1632</v>
      </c>
      <c r="G621" s="41" t="s">
        <v>2641</v>
      </c>
      <c r="H621" s="59" t="s">
        <v>2677</v>
      </c>
      <c r="I621" s="59" t="s">
        <v>2678</v>
      </c>
      <c r="J621" s="5">
        <v>2022</v>
      </c>
      <c r="K621" s="5">
        <v>8</v>
      </c>
      <c r="L621" s="9">
        <f t="shared" si="13"/>
        <v>4</v>
      </c>
      <c r="M621" s="6" t="s">
        <v>90</v>
      </c>
      <c r="N621" s="9" t="s">
        <v>94</v>
      </c>
      <c r="O621" s="6" t="s">
        <v>37</v>
      </c>
      <c r="P621" s="9" t="s">
        <v>41</v>
      </c>
      <c r="Q621" s="5">
        <v>2024</v>
      </c>
      <c r="R621" s="9" t="s">
        <v>41</v>
      </c>
      <c r="S621" s="11">
        <v>2024</v>
      </c>
      <c r="T621" s="6" t="s">
        <v>126</v>
      </c>
      <c r="U621" s="4" t="s">
        <v>2765</v>
      </c>
      <c r="V621" s="4" t="s">
        <v>2642</v>
      </c>
      <c r="W621" s="75">
        <v>0</v>
      </c>
      <c r="X621" s="9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43"/>
      <c r="AL621" s="143"/>
      <c r="AM621" s="143"/>
      <c r="AN621" s="143"/>
      <c r="AO621" s="143"/>
      <c r="AP621" s="143"/>
      <c r="AQ621" s="143"/>
      <c r="AR621" s="143"/>
      <c r="AS621" s="143"/>
      <c r="AT621" s="143"/>
      <c r="AU621" s="143"/>
      <c r="AV621" s="143"/>
      <c r="BC621" s="2"/>
    </row>
    <row r="622" spans="1:55" x14ac:dyDescent="0.2">
      <c r="A622" s="4" t="s">
        <v>2701</v>
      </c>
      <c r="B622" s="4" t="s">
        <v>2689</v>
      </c>
      <c r="C622" s="4" t="s">
        <v>2737</v>
      </c>
      <c r="D622" s="4" t="s">
        <v>2741</v>
      </c>
      <c r="E622" s="4" t="s">
        <v>1082</v>
      </c>
      <c r="F622" s="4" t="s">
        <v>1632</v>
      </c>
      <c r="G622" s="41" t="s">
        <v>2641</v>
      </c>
      <c r="H622" s="59" t="s">
        <v>2679</v>
      </c>
      <c r="I622" s="59" t="s">
        <v>2680</v>
      </c>
      <c r="J622" s="5">
        <v>2022</v>
      </c>
      <c r="K622" s="5">
        <v>8</v>
      </c>
      <c r="L622" s="9">
        <f t="shared" si="13"/>
        <v>4</v>
      </c>
      <c r="M622" s="6" t="s">
        <v>90</v>
      </c>
      <c r="N622" s="9" t="s">
        <v>94</v>
      </c>
      <c r="O622" s="6" t="s">
        <v>37</v>
      </c>
      <c r="P622" s="9" t="s">
        <v>41</v>
      </c>
      <c r="Q622" s="5">
        <v>2024</v>
      </c>
      <c r="R622" s="9" t="s">
        <v>41</v>
      </c>
      <c r="S622" s="11">
        <v>2024</v>
      </c>
      <c r="T622" s="6" t="s">
        <v>126</v>
      </c>
      <c r="U622" s="4" t="s">
        <v>2765</v>
      </c>
      <c r="V622" s="4" t="s">
        <v>2642</v>
      </c>
      <c r="W622" s="75">
        <v>0</v>
      </c>
      <c r="X622" s="9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43"/>
      <c r="AL622" s="143"/>
      <c r="AM622" s="143"/>
      <c r="AN622" s="143"/>
      <c r="AO622" s="143"/>
      <c r="AP622" s="143"/>
      <c r="AQ622" s="143"/>
      <c r="AR622" s="143"/>
      <c r="AS622" s="143"/>
      <c r="AT622" s="143"/>
      <c r="AU622" s="143"/>
      <c r="AV622" s="143"/>
      <c r="BC622" s="2"/>
    </row>
    <row r="623" spans="1:55" x14ac:dyDescent="0.2">
      <c r="A623" s="4" t="s">
        <v>2701</v>
      </c>
      <c r="B623" s="4" t="s">
        <v>2689</v>
      </c>
      <c r="C623" s="4" t="s">
        <v>2737</v>
      </c>
      <c r="D623" s="4" t="s">
        <v>2741</v>
      </c>
      <c r="E623" s="4" t="s">
        <v>1082</v>
      </c>
      <c r="F623" s="4" t="s">
        <v>1632</v>
      </c>
      <c r="G623" s="41" t="s">
        <v>2641</v>
      </c>
      <c r="H623" s="77" t="s">
        <v>2810</v>
      </c>
      <c r="I623" s="59">
        <v>500000011596</v>
      </c>
      <c r="J623" s="5">
        <v>2023</v>
      </c>
      <c r="K623" s="5">
        <v>8</v>
      </c>
      <c r="L623" s="9">
        <f t="shared" si="13"/>
        <v>5</v>
      </c>
      <c r="M623" s="6" t="s">
        <v>90</v>
      </c>
      <c r="N623" s="9" t="s">
        <v>94</v>
      </c>
      <c r="O623" s="6" t="s">
        <v>37</v>
      </c>
      <c r="P623" s="9" t="s">
        <v>41</v>
      </c>
      <c r="Q623" s="5" t="s">
        <v>37</v>
      </c>
      <c r="R623" s="5" t="s">
        <v>42</v>
      </c>
      <c r="S623" s="5" t="s">
        <v>136</v>
      </c>
      <c r="T623" s="6" t="s">
        <v>44</v>
      </c>
      <c r="U623" s="4" t="s">
        <v>2765</v>
      </c>
      <c r="V623" s="4" t="s">
        <v>2808</v>
      </c>
      <c r="W623" s="75">
        <v>0</v>
      </c>
      <c r="X623" s="9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43"/>
      <c r="AL623" s="143"/>
      <c r="AM623" s="143"/>
      <c r="AN623" s="143"/>
      <c r="AO623" s="143"/>
      <c r="AP623" s="143"/>
      <c r="AQ623" s="143"/>
      <c r="AR623" s="143"/>
      <c r="AS623" s="143"/>
      <c r="AT623" s="143"/>
      <c r="AU623" s="143"/>
      <c r="AV623" s="143"/>
      <c r="BC623" s="2"/>
    </row>
    <row r="624" spans="1:55" x14ac:dyDescent="0.2">
      <c r="A624" s="4" t="s">
        <v>2701</v>
      </c>
      <c r="B624" s="4" t="s">
        <v>2689</v>
      </c>
      <c r="C624" s="4" t="s">
        <v>2737</v>
      </c>
      <c r="D624" s="4" t="s">
        <v>2741</v>
      </c>
      <c r="E624" s="4" t="s">
        <v>1082</v>
      </c>
      <c r="F624" s="4" t="s">
        <v>1632</v>
      </c>
      <c r="G624" s="41" t="s">
        <v>2641</v>
      </c>
      <c r="H624" s="77" t="s">
        <v>2809</v>
      </c>
      <c r="I624" s="59">
        <v>500000011597</v>
      </c>
      <c r="J624" s="5">
        <v>2023</v>
      </c>
      <c r="K624" s="5">
        <v>8</v>
      </c>
      <c r="L624" s="9">
        <f t="shared" si="13"/>
        <v>5</v>
      </c>
      <c r="M624" s="6" t="s">
        <v>90</v>
      </c>
      <c r="N624" s="9" t="s">
        <v>94</v>
      </c>
      <c r="O624" s="6" t="s">
        <v>37</v>
      </c>
      <c r="P624" s="9" t="s">
        <v>41</v>
      </c>
      <c r="Q624" s="5" t="s">
        <v>37</v>
      </c>
      <c r="R624" s="5" t="s">
        <v>42</v>
      </c>
      <c r="S624" s="5" t="s">
        <v>136</v>
      </c>
      <c r="T624" s="6" t="s">
        <v>44</v>
      </c>
      <c r="U624" s="4" t="s">
        <v>2765</v>
      </c>
      <c r="V624" s="4" t="s">
        <v>2808</v>
      </c>
      <c r="W624" s="75">
        <v>0</v>
      </c>
      <c r="X624" s="9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43"/>
      <c r="AL624" s="143"/>
      <c r="AM624" s="143"/>
      <c r="AN624" s="143"/>
      <c r="AO624" s="143"/>
      <c r="AP624" s="143"/>
      <c r="AQ624" s="143"/>
      <c r="AR624" s="143"/>
      <c r="AS624" s="143"/>
      <c r="AT624" s="143"/>
      <c r="AU624" s="143"/>
      <c r="AV624" s="143"/>
      <c r="BC624" s="2"/>
    </row>
    <row r="625" spans="1:55" x14ac:dyDescent="0.2">
      <c r="A625" s="4" t="s">
        <v>2701</v>
      </c>
      <c r="B625" s="4" t="s">
        <v>2689</v>
      </c>
      <c r="C625" s="4" t="s">
        <v>2737</v>
      </c>
      <c r="D625" s="4" t="s">
        <v>2741</v>
      </c>
      <c r="E625" s="4" t="s">
        <v>1082</v>
      </c>
      <c r="F625" s="4" t="s">
        <v>1632</v>
      </c>
      <c r="G625" s="41" t="s">
        <v>2641</v>
      </c>
      <c r="H625" s="77" t="s">
        <v>2811</v>
      </c>
      <c r="I625" s="59">
        <v>500000011594</v>
      </c>
      <c r="J625" s="5">
        <v>2023</v>
      </c>
      <c r="K625" s="5">
        <v>8</v>
      </c>
      <c r="L625" s="9">
        <f t="shared" si="13"/>
        <v>5</v>
      </c>
      <c r="M625" s="6" t="s">
        <v>90</v>
      </c>
      <c r="N625" s="9" t="s">
        <v>94</v>
      </c>
      <c r="O625" s="6" t="s">
        <v>37</v>
      </c>
      <c r="P625" s="9" t="s">
        <v>41</v>
      </c>
      <c r="Q625" s="5" t="s">
        <v>37</v>
      </c>
      <c r="R625" s="5" t="s">
        <v>42</v>
      </c>
      <c r="S625" s="5" t="s">
        <v>136</v>
      </c>
      <c r="T625" s="6" t="s">
        <v>44</v>
      </c>
      <c r="U625" s="4" t="s">
        <v>2765</v>
      </c>
      <c r="V625" s="4" t="s">
        <v>2808</v>
      </c>
      <c r="W625" s="75">
        <v>0</v>
      </c>
      <c r="X625" s="9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43"/>
      <c r="AL625" s="143"/>
      <c r="AM625" s="143"/>
      <c r="AN625" s="143"/>
      <c r="AO625" s="143"/>
      <c r="AP625" s="143"/>
      <c r="AQ625" s="143"/>
      <c r="AR625" s="143"/>
      <c r="AS625" s="143"/>
      <c r="AT625" s="143"/>
      <c r="AU625" s="143"/>
      <c r="AV625" s="143"/>
      <c r="BC625" s="2"/>
    </row>
    <row r="626" spans="1:55" x14ac:dyDescent="0.2">
      <c r="A626" s="4" t="s">
        <v>2701</v>
      </c>
      <c r="B626" s="4" t="s">
        <v>2689</v>
      </c>
      <c r="C626" s="4" t="s">
        <v>2737</v>
      </c>
      <c r="D626" s="4" t="s">
        <v>2741</v>
      </c>
      <c r="E626" s="4" t="s">
        <v>1082</v>
      </c>
      <c r="F626" s="4" t="s">
        <v>1632</v>
      </c>
      <c r="G626" s="41" t="s">
        <v>2641</v>
      </c>
      <c r="H626" s="77" t="s">
        <v>2812</v>
      </c>
      <c r="I626" s="59">
        <v>500000011595</v>
      </c>
      <c r="J626" s="5">
        <v>2023</v>
      </c>
      <c r="K626" s="5">
        <v>8</v>
      </c>
      <c r="L626" s="9">
        <f t="shared" si="13"/>
        <v>5</v>
      </c>
      <c r="M626" s="6" t="s">
        <v>90</v>
      </c>
      <c r="N626" s="9" t="s">
        <v>94</v>
      </c>
      <c r="O626" s="6" t="s">
        <v>37</v>
      </c>
      <c r="P626" s="9" t="s">
        <v>41</v>
      </c>
      <c r="Q626" s="5" t="s">
        <v>37</v>
      </c>
      <c r="R626" s="5" t="s">
        <v>42</v>
      </c>
      <c r="S626" s="5" t="s">
        <v>136</v>
      </c>
      <c r="T626" s="6" t="s">
        <v>44</v>
      </c>
      <c r="U626" s="4" t="s">
        <v>2765</v>
      </c>
      <c r="V626" s="4" t="s">
        <v>2808</v>
      </c>
      <c r="W626" s="75">
        <v>0</v>
      </c>
      <c r="X626" s="9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43"/>
      <c r="AL626" s="143"/>
      <c r="AM626" s="143"/>
      <c r="AN626" s="143"/>
      <c r="AO626" s="143"/>
      <c r="AP626" s="143"/>
      <c r="AQ626" s="143"/>
      <c r="AR626" s="143"/>
      <c r="AS626" s="143"/>
      <c r="AT626" s="143"/>
      <c r="AU626" s="143"/>
      <c r="AV626" s="143"/>
      <c r="BC626" s="2"/>
    </row>
    <row r="627" spans="1:55" x14ac:dyDescent="0.2">
      <c r="A627" s="4" t="s">
        <v>2701</v>
      </c>
      <c r="B627" s="4" t="s">
        <v>2689</v>
      </c>
      <c r="C627" s="4" t="s">
        <v>2737</v>
      </c>
      <c r="D627" s="4" t="s">
        <v>2741</v>
      </c>
      <c r="E627" s="4" t="s">
        <v>1082</v>
      </c>
      <c r="F627" s="4" t="s">
        <v>1632</v>
      </c>
      <c r="G627" s="41" t="s">
        <v>2641</v>
      </c>
      <c r="H627" s="77" t="s">
        <v>2813</v>
      </c>
      <c r="I627" s="59">
        <v>500000011580</v>
      </c>
      <c r="J627" s="5">
        <v>2023</v>
      </c>
      <c r="K627" s="5">
        <v>8</v>
      </c>
      <c r="L627" s="9">
        <f t="shared" si="13"/>
        <v>5</v>
      </c>
      <c r="M627" s="6" t="s">
        <v>90</v>
      </c>
      <c r="N627" s="9" t="s">
        <v>94</v>
      </c>
      <c r="O627" s="6" t="s">
        <v>37</v>
      </c>
      <c r="P627" s="9" t="s">
        <v>41</v>
      </c>
      <c r="Q627" s="5" t="s">
        <v>37</v>
      </c>
      <c r="R627" s="5" t="s">
        <v>42</v>
      </c>
      <c r="S627" s="5" t="s">
        <v>136</v>
      </c>
      <c r="T627" s="6" t="s">
        <v>44</v>
      </c>
      <c r="U627" s="4" t="s">
        <v>2765</v>
      </c>
      <c r="V627" s="4" t="s">
        <v>2808</v>
      </c>
      <c r="W627" s="75">
        <v>0</v>
      </c>
      <c r="X627" s="9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43"/>
      <c r="AL627" s="143"/>
      <c r="AM627" s="143"/>
      <c r="AN627" s="143"/>
      <c r="AO627" s="143"/>
      <c r="AP627" s="143"/>
      <c r="AQ627" s="143"/>
      <c r="AR627" s="143"/>
      <c r="AS627" s="143"/>
      <c r="AT627" s="143"/>
      <c r="AU627" s="143"/>
      <c r="AV627" s="143"/>
      <c r="BC627" s="2"/>
    </row>
    <row r="628" spans="1:55" ht="12.75" customHeight="1" x14ac:dyDescent="0.2">
      <c r="A628" s="4" t="s">
        <v>2701</v>
      </c>
      <c r="B628" s="4" t="s">
        <v>2689</v>
      </c>
      <c r="C628" s="4" t="s">
        <v>2737</v>
      </c>
      <c r="D628" s="4" t="s">
        <v>2741</v>
      </c>
      <c r="E628" s="4" t="s">
        <v>1082</v>
      </c>
      <c r="F628" s="4" t="s">
        <v>1632</v>
      </c>
      <c r="G628" s="41" t="s">
        <v>2641</v>
      </c>
      <c r="H628" s="77" t="s">
        <v>2814</v>
      </c>
      <c r="I628" s="59">
        <v>500000011582</v>
      </c>
      <c r="J628" s="5">
        <v>2023</v>
      </c>
      <c r="K628" s="5">
        <v>8</v>
      </c>
      <c r="L628" s="9">
        <f t="shared" si="13"/>
        <v>5</v>
      </c>
      <c r="M628" s="6" t="s">
        <v>90</v>
      </c>
      <c r="N628" s="9" t="s">
        <v>94</v>
      </c>
      <c r="O628" s="6" t="s">
        <v>37</v>
      </c>
      <c r="P628" s="9" t="s">
        <v>41</v>
      </c>
      <c r="Q628" s="5" t="s">
        <v>37</v>
      </c>
      <c r="R628" s="5" t="s">
        <v>42</v>
      </c>
      <c r="S628" s="5" t="s">
        <v>136</v>
      </c>
      <c r="T628" s="6" t="s">
        <v>44</v>
      </c>
      <c r="U628" s="4" t="s">
        <v>2765</v>
      </c>
      <c r="V628" s="4" t="s">
        <v>2808</v>
      </c>
      <c r="W628" s="75">
        <v>0</v>
      </c>
      <c r="X628" s="9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43"/>
      <c r="AL628" s="143"/>
      <c r="AM628" s="143"/>
      <c r="AN628" s="143"/>
      <c r="AO628" s="143"/>
      <c r="AP628" s="143"/>
      <c r="AQ628" s="143"/>
      <c r="AR628" s="143"/>
      <c r="AS628" s="143"/>
      <c r="AT628" s="143"/>
      <c r="AU628" s="143"/>
      <c r="AV628" s="143"/>
      <c r="BC628" s="2"/>
    </row>
    <row r="629" spans="1:55" ht="12.75" customHeight="1" x14ac:dyDescent="0.2">
      <c r="A629" s="4" t="s">
        <v>2701</v>
      </c>
      <c r="B629" s="4" t="s">
        <v>2689</v>
      </c>
      <c r="C629" s="4" t="s">
        <v>2737</v>
      </c>
      <c r="D629" s="4" t="s">
        <v>2741</v>
      </c>
      <c r="E629" s="4" t="s">
        <v>1082</v>
      </c>
      <c r="F629" s="4" t="s">
        <v>1632</v>
      </c>
      <c r="G629" s="41" t="s">
        <v>2641</v>
      </c>
      <c r="H629" s="77" t="s">
        <v>2815</v>
      </c>
      <c r="I629" s="59">
        <v>500000011589</v>
      </c>
      <c r="J629" s="5">
        <v>2023</v>
      </c>
      <c r="K629" s="5">
        <v>8</v>
      </c>
      <c r="L629" s="9">
        <f t="shared" si="13"/>
        <v>5</v>
      </c>
      <c r="M629" s="6" t="s">
        <v>90</v>
      </c>
      <c r="N629" s="9" t="s">
        <v>94</v>
      </c>
      <c r="O629" s="6" t="s">
        <v>37</v>
      </c>
      <c r="P629" s="9" t="s">
        <v>41</v>
      </c>
      <c r="Q629" s="5" t="s">
        <v>37</v>
      </c>
      <c r="R629" s="5" t="s">
        <v>42</v>
      </c>
      <c r="S629" s="5" t="s">
        <v>136</v>
      </c>
      <c r="T629" s="6" t="s">
        <v>44</v>
      </c>
      <c r="U629" s="4" t="s">
        <v>2765</v>
      </c>
      <c r="V629" s="4" t="s">
        <v>2808</v>
      </c>
      <c r="W629" s="75">
        <v>0</v>
      </c>
      <c r="X629" s="9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43"/>
      <c r="AL629" s="143"/>
      <c r="AM629" s="143"/>
      <c r="AN629" s="143"/>
      <c r="AO629" s="143"/>
      <c r="AP629" s="143"/>
      <c r="AQ629" s="143"/>
      <c r="AR629" s="143"/>
      <c r="AS629" s="143"/>
      <c r="AT629" s="143"/>
      <c r="AU629" s="143"/>
      <c r="AV629" s="143"/>
      <c r="BC629" s="2"/>
    </row>
    <row r="630" spans="1:55" ht="12.75" customHeight="1" x14ac:dyDescent="0.2">
      <c r="A630" s="4" t="s">
        <v>2701</v>
      </c>
      <c r="B630" s="4" t="s">
        <v>2689</v>
      </c>
      <c r="C630" s="4" t="s">
        <v>2737</v>
      </c>
      <c r="D630" s="4" t="s">
        <v>2741</v>
      </c>
      <c r="E630" s="4" t="s">
        <v>1082</v>
      </c>
      <c r="F630" s="4" t="s">
        <v>1632</v>
      </c>
      <c r="G630" s="41" t="s">
        <v>2641</v>
      </c>
      <c r="H630" s="77" t="s">
        <v>2816</v>
      </c>
      <c r="I630" s="59">
        <v>500000011588</v>
      </c>
      <c r="J630" s="5">
        <v>2023</v>
      </c>
      <c r="K630" s="5">
        <v>8</v>
      </c>
      <c r="L630" s="9">
        <f t="shared" si="13"/>
        <v>5</v>
      </c>
      <c r="M630" s="6" t="s">
        <v>90</v>
      </c>
      <c r="N630" s="9" t="s">
        <v>94</v>
      </c>
      <c r="O630" s="6" t="s">
        <v>37</v>
      </c>
      <c r="P630" s="9" t="s">
        <v>41</v>
      </c>
      <c r="Q630" s="5" t="s">
        <v>37</v>
      </c>
      <c r="R630" s="5" t="s">
        <v>42</v>
      </c>
      <c r="S630" s="5" t="s">
        <v>136</v>
      </c>
      <c r="T630" s="6" t="s">
        <v>44</v>
      </c>
      <c r="U630" s="4" t="s">
        <v>2765</v>
      </c>
      <c r="V630" s="4" t="s">
        <v>2808</v>
      </c>
      <c r="W630" s="75">
        <v>0</v>
      </c>
      <c r="X630" s="9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43"/>
      <c r="AL630" s="143"/>
      <c r="AM630" s="143"/>
      <c r="AN630" s="143"/>
      <c r="AO630" s="143"/>
      <c r="AP630" s="143"/>
      <c r="AQ630" s="143"/>
      <c r="AR630" s="143"/>
      <c r="AS630" s="143"/>
      <c r="AT630" s="143"/>
      <c r="AU630" s="143"/>
      <c r="AV630" s="143"/>
      <c r="BC630" s="2"/>
    </row>
    <row r="631" spans="1:55" x14ac:dyDescent="0.2">
      <c r="A631" s="4" t="s">
        <v>2701</v>
      </c>
      <c r="B631" s="4" t="s">
        <v>2689</v>
      </c>
      <c r="C631" s="4" t="s">
        <v>2737</v>
      </c>
      <c r="D631" s="4" t="s">
        <v>2741</v>
      </c>
      <c r="E631" s="4" t="s">
        <v>1082</v>
      </c>
      <c r="F631" s="4" t="s">
        <v>1632</v>
      </c>
      <c r="G631" s="41" t="s">
        <v>2641</v>
      </c>
      <c r="H631" s="77" t="s">
        <v>2817</v>
      </c>
      <c r="I631" s="59">
        <v>500000011590</v>
      </c>
      <c r="J631" s="5">
        <v>2023</v>
      </c>
      <c r="K631" s="5">
        <v>8</v>
      </c>
      <c r="L631" s="9">
        <f t="shared" si="13"/>
        <v>5</v>
      </c>
      <c r="M631" s="6" t="s">
        <v>90</v>
      </c>
      <c r="N631" s="9" t="s">
        <v>94</v>
      </c>
      <c r="O631" s="6" t="s">
        <v>37</v>
      </c>
      <c r="P631" s="9" t="s">
        <v>41</v>
      </c>
      <c r="Q631" s="5" t="s">
        <v>37</v>
      </c>
      <c r="R631" s="5" t="s">
        <v>42</v>
      </c>
      <c r="S631" s="5" t="s">
        <v>136</v>
      </c>
      <c r="T631" s="6" t="s">
        <v>44</v>
      </c>
      <c r="U631" s="4" t="s">
        <v>2765</v>
      </c>
      <c r="V631" s="4" t="s">
        <v>2808</v>
      </c>
      <c r="W631" s="75">
        <v>0</v>
      </c>
      <c r="X631" s="9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43"/>
      <c r="AL631" s="143"/>
      <c r="AM631" s="143"/>
      <c r="AN631" s="143"/>
      <c r="AO631" s="143"/>
      <c r="AP631" s="143"/>
      <c r="AQ631" s="143"/>
      <c r="AR631" s="143"/>
      <c r="AS631" s="143"/>
      <c r="AT631" s="143"/>
      <c r="AU631" s="143"/>
      <c r="AV631" s="143"/>
      <c r="BC631" s="2"/>
    </row>
    <row r="632" spans="1:55" x14ac:dyDescent="0.2">
      <c r="A632" s="4" t="s">
        <v>2701</v>
      </c>
      <c r="B632" s="4" t="s">
        <v>2689</v>
      </c>
      <c r="C632" s="4" t="s">
        <v>2737</v>
      </c>
      <c r="D632" s="4" t="s">
        <v>2741</v>
      </c>
      <c r="E632" s="4" t="s">
        <v>1082</v>
      </c>
      <c r="F632" s="4" t="s">
        <v>1632</v>
      </c>
      <c r="G632" s="41" t="s">
        <v>2641</v>
      </c>
      <c r="H632" s="77" t="s">
        <v>2818</v>
      </c>
      <c r="I632" s="59">
        <v>500000011587</v>
      </c>
      <c r="J632" s="5">
        <v>2023</v>
      </c>
      <c r="K632" s="5">
        <v>8</v>
      </c>
      <c r="L632" s="9">
        <f t="shared" si="13"/>
        <v>5</v>
      </c>
      <c r="M632" s="6" t="s">
        <v>90</v>
      </c>
      <c r="N632" s="9" t="s">
        <v>94</v>
      </c>
      <c r="O632" s="6" t="s">
        <v>37</v>
      </c>
      <c r="P632" s="9" t="s">
        <v>41</v>
      </c>
      <c r="Q632" s="5" t="s">
        <v>37</v>
      </c>
      <c r="R632" s="5" t="s">
        <v>42</v>
      </c>
      <c r="S632" s="5" t="s">
        <v>136</v>
      </c>
      <c r="T632" s="6" t="s">
        <v>44</v>
      </c>
      <c r="U632" s="4" t="s">
        <v>2765</v>
      </c>
      <c r="V632" s="4" t="s">
        <v>2808</v>
      </c>
      <c r="W632" s="75">
        <v>0</v>
      </c>
      <c r="X632" s="9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43"/>
      <c r="AL632" s="143"/>
      <c r="AM632" s="143"/>
      <c r="AN632" s="143"/>
      <c r="AO632" s="143"/>
      <c r="AP632" s="143"/>
      <c r="AQ632" s="143"/>
      <c r="AR632" s="143"/>
      <c r="AS632" s="143"/>
      <c r="AT632" s="143"/>
      <c r="AU632" s="143"/>
      <c r="AV632" s="143"/>
      <c r="BC632" s="2"/>
    </row>
    <row r="633" spans="1:55" x14ac:dyDescent="0.2">
      <c r="A633" s="4" t="s">
        <v>2701</v>
      </c>
      <c r="B633" s="4" t="s">
        <v>2689</v>
      </c>
      <c r="C633" s="4" t="s">
        <v>2737</v>
      </c>
      <c r="D633" s="4" t="s">
        <v>2741</v>
      </c>
      <c r="E633" s="4" t="s">
        <v>1082</v>
      </c>
      <c r="F633" s="4" t="s">
        <v>1632</v>
      </c>
      <c r="G633" s="41" t="s">
        <v>2641</v>
      </c>
      <c r="H633" s="77" t="s">
        <v>2819</v>
      </c>
      <c r="I633" s="59">
        <v>500000011585</v>
      </c>
      <c r="J633" s="5">
        <v>2023</v>
      </c>
      <c r="K633" s="5">
        <v>8</v>
      </c>
      <c r="L633" s="9">
        <f t="shared" si="13"/>
        <v>5</v>
      </c>
      <c r="M633" s="6" t="s">
        <v>90</v>
      </c>
      <c r="N633" s="9" t="s">
        <v>94</v>
      </c>
      <c r="O633" s="6" t="s">
        <v>37</v>
      </c>
      <c r="P633" s="9" t="s">
        <v>41</v>
      </c>
      <c r="Q633" s="5" t="s">
        <v>37</v>
      </c>
      <c r="R633" s="5" t="s">
        <v>42</v>
      </c>
      <c r="S633" s="5" t="s">
        <v>136</v>
      </c>
      <c r="T633" s="6" t="s">
        <v>44</v>
      </c>
      <c r="U633" s="4" t="s">
        <v>2765</v>
      </c>
      <c r="V633" s="4" t="s">
        <v>2808</v>
      </c>
      <c r="W633" s="75">
        <v>0</v>
      </c>
      <c r="X633" s="9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43"/>
      <c r="AL633" s="143"/>
      <c r="AM633" s="143"/>
      <c r="AN633" s="143"/>
      <c r="AO633" s="143"/>
      <c r="AP633" s="143"/>
      <c r="AQ633" s="143"/>
      <c r="AR633" s="143"/>
      <c r="AS633" s="143"/>
      <c r="AT633" s="143"/>
      <c r="AU633" s="143"/>
      <c r="AV633" s="143"/>
      <c r="BC633" s="2"/>
    </row>
    <row r="634" spans="1:55" x14ac:dyDescent="0.2">
      <c r="A634" s="4" t="s">
        <v>2701</v>
      </c>
      <c r="B634" s="4" t="s">
        <v>2689</v>
      </c>
      <c r="C634" s="4" t="s">
        <v>2737</v>
      </c>
      <c r="D634" s="4" t="s">
        <v>2741</v>
      </c>
      <c r="E634" s="4" t="s">
        <v>1082</v>
      </c>
      <c r="F634" s="4" t="s">
        <v>1632</v>
      </c>
      <c r="G634" s="41" t="s">
        <v>2641</v>
      </c>
      <c r="H634" s="77" t="s">
        <v>2820</v>
      </c>
      <c r="I634" s="59">
        <v>500000011586</v>
      </c>
      <c r="J634" s="5">
        <v>2023</v>
      </c>
      <c r="K634" s="5">
        <v>8</v>
      </c>
      <c r="L634" s="9">
        <f t="shared" si="13"/>
        <v>5</v>
      </c>
      <c r="M634" s="6" t="s">
        <v>90</v>
      </c>
      <c r="N634" s="9" t="s">
        <v>94</v>
      </c>
      <c r="O634" s="6" t="s">
        <v>37</v>
      </c>
      <c r="P634" s="9" t="s">
        <v>41</v>
      </c>
      <c r="Q634" s="5" t="s">
        <v>37</v>
      </c>
      <c r="R634" s="5" t="s">
        <v>42</v>
      </c>
      <c r="S634" s="5" t="s">
        <v>136</v>
      </c>
      <c r="T634" s="6" t="s">
        <v>44</v>
      </c>
      <c r="U634" s="4" t="s">
        <v>2765</v>
      </c>
      <c r="V634" s="4" t="s">
        <v>2808</v>
      </c>
      <c r="W634" s="75">
        <v>0</v>
      </c>
      <c r="X634" s="9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43"/>
      <c r="AL634" s="143"/>
      <c r="AM634" s="143"/>
      <c r="AN634" s="143"/>
      <c r="AO634" s="143"/>
      <c r="AP634" s="143"/>
      <c r="AQ634" s="143"/>
      <c r="AR634" s="143"/>
      <c r="AS634" s="143"/>
      <c r="AT634" s="143"/>
      <c r="AU634" s="143"/>
      <c r="AV634" s="143"/>
      <c r="BC634" s="2"/>
    </row>
    <row r="635" spans="1:55" x14ac:dyDescent="0.2">
      <c r="A635" s="4" t="s">
        <v>2702</v>
      </c>
      <c r="B635" s="4" t="s">
        <v>2689</v>
      </c>
      <c r="C635" s="4" t="s">
        <v>2737</v>
      </c>
      <c r="D635" s="4" t="s">
        <v>2741</v>
      </c>
      <c r="E635" s="4" t="s">
        <v>1082</v>
      </c>
      <c r="F635" s="4" t="s">
        <v>1632</v>
      </c>
      <c r="G635" s="41" t="s">
        <v>2641</v>
      </c>
      <c r="H635" s="77" t="s">
        <v>2821</v>
      </c>
      <c r="I635" s="59">
        <v>500000011598</v>
      </c>
      <c r="J635" s="5">
        <v>2023</v>
      </c>
      <c r="K635" s="5">
        <v>8</v>
      </c>
      <c r="L635" s="9">
        <f t="shared" si="13"/>
        <v>5</v>
      </c>
      <c r="M635" s="6" t="s">
        <v>90</v>
      </c>
      <c r="N635" s="9" t="s">
        <v>94</v>
      </c>
      <c r="O635" s="6" t="s">
        <v>37</v>
      </c>
      <c r="P635" s="9" t="s">
        <v>41</v>
      </c>
      <c r="Q635" s="5" t="s">
        <v>37</v>
      </c>
      <c r="R635" s="5" t="s">
        <v>42</v>
      </c>
      <c r="S635" s="5" t="s">
        <v>136</v>
      </c>
      <c r="T635" s="6" t="s">
        <v>44</v>
      </c>
      <c r="U635" s="4" t="s">
        <v>2765</v>
      </c>
      <c r="V635" s="4" t="s">
        <v>2808</v>
      </c>
      <c r="W635" s="75">
        <v>0</v>
      </c>
      <c r="X635" s="9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43"/>
      <c r="AL635" s="143"/>
      <c r="AM635" s="143"/>
      <c r="AN635" s="143"/>
      <c r="AO635" s="143"/>
      <c r="AP635" s="143"/>
      <c r="AQ635" s="143"/>
      <c r="AR635" s="143"/>
      <c r="AS635" s="143"/>
      <c r="AT635" s="143"/>
      <c r="AU635" s="143"/>
      <c r="AV635" s="143"/>
      <c r="BC635" s="2"/>
    </row>
    <row r="636" spans="1:55" x14ac:dyDescent="0.2">
      <c r="A636" s="4" t="s">
        <v>2702</v>
      </c>
      <c r="B636" s="4" t="s">
        <v>2689</v>
      </c>
      <c r="C636" s="4" t="s">
        <v>2737</v>
      </c>
      <c r="D636" s="4" t="s">
        <v>2741</v>
      </c>
      <c r="E636" s="4" t="s">
        <v>1082</v>
      </c>
      <c r="F636" s="4" t="s">
        <v>1632</v>
      </c>
      <c r="G636" s="41" t="s">
        <v>2641</v>
      </c>
      <c r="H636" s="77" t="s">
        <v>2822</v>
      </c>
      <c r="I636" s="59">
        <v>500000011599</v>
      </c>
      <c r="J636" s="5">
        <v>2023</v>
      </c>
      <c r="K636" s="5">
        <v>8</v>
      </c>
      <c r="L636" s="9">
        <f t="shared" si="13"/>
        <v>5</v>
      </c>
      <c r="M636" s="6" t="s">
        <v>90</v>
      </c>
      <c r="N636" s="9" t="s">
        <v>94</v>
      </c>
      <c r="O636" s="6" t="s">
        <v>37</v>
      </c>
      <c r="P636" s="9" t="s">
        <v>41</v>
      </c>
      <c r="Q636" s="5" t="s">
        <v>37</v>
      </c>
      <c r="R636" s="5" t="s">
        <v>42</v>
      </c>
      <c r="S636" s="5" t="s">
        <v>136</v>
      </c>
      <c r="T636" s="6" t="s">
        <v>44</v>
      </c>
      <c r="U636" s="4" t="s">
        <v>2765</v>
      </c>
      <c r="V636" s="4" t="s">
        <v>2808</v>
      </c>
      <c r="W636" s="75">
        <v>0</v>
      </c>
      <c r="X636" s="9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43"/>
      <c r="AL636" s="143"/>
      <c r="AM636" s="143"/>
      <c r="AN636" s="143"/>
      <c r="AO636" s="143"/>
      <c r="AP636" s="143"/>
      <c r="AQ636" s="143"/>
      <c r="AR636" s="143"/>
      <c r="AS636" s="143"/>
      <c r="AT636" s="143"/>
      <c r="AU636" s="143"/>
      <c r="AV636" s="143"/>
      <c r="BC636" s="2"/>
    </row>
    <row r="637" spans="1:55" x14ac:dyDescent="0.2">
      <c r="A637" s="4" t="s">
        <v>2702</v>
      </c>
      <c r="B637" s="4" t="s">
        <v>2689</v>
      </c>
      <c r="C637" s="4" t="s">
        <v>2737</v>
      </c>
      <c r="D637" s="4" t="s">
        <v>2741</v>
      </c>
      <c r="E637" s="4" t="s">
        <v>1082</v>
      </c>
      <c r="F637" s="4" t="s">
        <v>1632</v>
      </c>
      <c r="G637" s="41" t="s">
        <v>2641</v>
      </c>
      <c r="H637" s="77" t="s">
        <v>2823</v>
      </c>
      <c r="I637" s="59">
        <v>500000011591</v>
      </c>
      <c r="J637" s="5">
        <v>2023</v>
      </c>
      <c r="K637" s="5">
        <v>8</v>
      </c>
      <c r="L637" s="9">
        <f t="shared" si="13"/>
        <v>5</v>
      </c>
      <c r="M637" s="6" t="s">
        <v>90</v>
      </c>
      <c r="N637" s="9" t="s">
        <v>94</v>
      </c>
      <c r="O637" s="6" t="s">
        <v>37</v>
      </c>
      <c r="P637" s="9" t="s">
        <v>41</v>
      </c>
      <c r="Q637" s="5" t="s">
        <v>37</v>
      </c>
      <c r="R637" s="5" t="s">
        <v>42</v>
      </c>
      <c r="S637" s="5" t="s">
        <v>136</v>
      </c>
      <c r="T637" s="6" t="s">
        <v>44</v>
      </c>
      <c r="U637" s="4" t="s">
        <v>2765</v>
      </c>
      <c r="V637" s="4" t="s">
        <v>2808</v>
      </c>
      <c r="W637" s="75">
        <v>0</v>
      </c>
      <c r="X637" s="9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43"/>
      <c r="AL637" s="143"/>
      <c r="AM637" s="143"/>
      <c r="AN637" s="143"/>
      <c r="AO637" s="143"/>
      <c r="AP637" s="143"/>
      <c r="AQ637" s="143"/>
      <c r="AR637" s="143"/>
      <c r="AS637" s="143"/>
      <c r="AT637" s="143"/>
      <c r="AU637" s="143"/>
      <c r="AV637" s="143"/>
      <c r="BC637" s="2"/>
    </row>
    <row r="638" spans="1:55" x14ac:dyDescent="0.2">
      <c r="A638" s="4" t="s">
        <v>2702</v>
      </c>
      <c r="B638" s="4" t="s">
        <v>2689</v>
      </c>
      <c r="C638" s="4" t="s">
        <v>2737</v>
      </c>
      <c r="D638" s="4" t="s">
        <v>2741</v>
      </c>
      <c r="E638" s="4" t="s">
        <v>1082</v>
      </c>
      <c r="F638" s="4" t="s">
        <v>1632</v>
      </c>
      <c r="G638" s="41" t="s">
        <v>2641</v>
      </c>
      <c r="H638" s="77" t="s">
        <v>2824</v>
      </c>
      <c r="I638" s="59">
        <v>500000011592</v>
      </c>
      <c r="J638" s="5">
        <v>2023</v>
      </c>
      <c r="K638" s="5">
        <v>8</v>
      </c>
      <c r="L638" s="9">
        <f t="shared" si="13"/>
        <v>5</v>
      </c>
      <c r="M638" s="6" t="s">
        <v>90</v>
      </c>
      <c r="N638" s="9" t="s">
        <v>94</v>
      </c>
      <c r="O638" s="6" t="s">
        <v>37</v>
      </c>
      <c r="P638" s="9" t="s">
        <v>41</v>
      </c>
      <c r="Q638" s="5" t="s">
        <v>37</v>
      </c>
      <c r="R638" s="5" t="s">
        <v>42</v>
      </c>
      <c r="S638" s="5" t="s">
        <v>136</v>
      </c>
      <c r="T638" s="6" t="s">
        <v>44</v>
      </c>
      <c r="U638" s="4" t="s">
        <v>2765</v>
      </c>
      <c r="V638" s="4" t="s">
        <v>2808</v>
      </c>
      <c r="W638" s="75">
        <v>0</v>
      </c>
      <c r="X638" s="9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43"/>
      <c r="AL638" s="143"/>
      <c r="AM638" s="143"/>
      <c r="AN638" s="143"/>
      <c r="AO638" s="143"/>
      <c r="AP638" s="143"/>
      <c r="AQ638" s="143"/>
      <c r="AR638" s="143"/>
      <c r="AS638" s="143"/>
      <c r="AT638" s="143"/>
      <c r="AU638" s="143"/>
      <c r="AV638" s="143"/>
      <c r="BC638" s="2"/>
    </row>
    <row r="639" spans="1:55" x14ac:dyDescent="0.2">
      <c r="A639" s="4" t="s">
        <v>2702</v>
      </c>
      <c r="B639" s="4" t="s">
        <v>2689</v>
      </c>
      <c r="C639" s="4" t="s">
        <v>2737</v>
      </c>
      <c r="D639" s="4" t="s">
        <v>2741</v>
      </c>
      <c r="E639" s="4" t="s">
        <v>1082</v>
      </c>
      <c r="F639" s="4" t="s">
        <v>1632</v>
      </c>
      <c r="G639" s="41" t="s">
        <v>2641</v>
      </c>
      <c r="H639" s="77" t="s">
        <v>2825</v>
      </c>
      <c r="I639" s="59">
        <v>500000011583</v>
      </c>
      <c r="J639" s="5">
        <v>2023</v>
      </c>
      <c r="K639" s="5">
        <v>8</v>
      </c>
      <c r="L639" s="9">
        <f t="shared" si="13"/>
        <v>5</v>
      </c>
      <c r="M639" s="6" t="s">
        <v>90</v>
      </c>
      <c r="N639" s="9" t="s">
        <v>94</v>
      </c>
      <c r="O639" s="6" t="s">
        <v>37</v>
      </c>
      <c r="P639" s="9" t="s">
        <v>41</v>
      </c>
      <c r="Q639" s="5" t="s">
        <v>37</v>
      </c>
      <c r="R639" s="5" t="s">
        <v>42</v>
      </c>
      <c r="S639" s="5" t="s">
        <v>136</v>
      </c>
      <c r="T639" s="6" t="s">
        <v>44</v>
      </c>
      <c r="U639" s="4" t="s">
        <v>2765</v>
      </c>
      <c r="V639" s="4" t="s">
        <v>2808</v>
      </c>
      <c r="W639" s="75">
        <v>0</v>
      </c>
      <c r="X639" s="9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43"/>
      <c r="AL639" s="143"/>
      <c r="AM639" s="143"/>
      <c r="AN639" s="143"/>
      <c r="AO639" s="143"/>
      <c r="AP639" s="143"/>
      <c r="AQ639" s="143"/>
      <c r="AR639" s="143"/>
      <c r="AS639" s="143"/>
      <c r="AT639" s="143"/>
      <c r="AU639" s="143"/>
      <c r="AV639" s="143"/>
      <c r="BC639" s="2"/>
    </row>
    <row r="640" spans="1:55" x14ac:dyDescent="0.2">
      <c r="A640" s="4" t="s">
        <v>2702</v>
      </c>
      <c r="B640" s="4" t="s">
        <v>2689</v>
      </c>
      <c r="C640" s="4" t="s">
        <v>2737</v>
      </c>
      <c r="D640" s="4" t="s">
        <v>2741</v>
      </c>
      <c r="E640" s="4" t="s">
        <v>1082</v>
      </c>
      <c r="F640" s="4" t="s">
        <v>1632</v>
      </c>
      <c r="G640" s="41" t="s">
        <v>2641</v>
      </c>
      <c r="H640" s="77" t="s">
        <v>2826</v>
      </c>
      <c r="I640" s="59">
        <v>500000011579</v>
      </c>
      <c r="J640" s="5">
        <v>2023</v>
      </c>
      <c r="K640" s="5">
        <v>8</v>
      </c>
      <c r="L640" s="9">
        <f t="shared" si="13"/>
        <v>5</v>
      </c>
      <c r="M640" s="6" t="s">
        <v>90</v>
      </c>
      <c r="N640" s="9" t="s">
        <v>94</v>
      </c>
      <c r="O640" s="6" t="s">
        <v>37</v>
      </c>
      <c r="P640" s="9" t="s">
        <v>41</v>
      </c>
      <c r="Q640" s="5" t="s">
        <v>37</v>
      </c>
      <c r="R640" s="5" t="s">
        <v>42</v>
      </c>
      <c r="S640" s="5" t="s">
        <v>136</v>
      </c>
      <c r="T640" s="6" t="s">
        <v>44</v>
      </c>
      <c r="U640" s="4" t="s">
        <v>2765</v>
      </c>
      <c r="V640" s="4" t="s">
        <v>2808</v>
      </c>
      <c r="W640" s="75">
        <v>0</v>
      </c>
      <c r="X640" s="9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43"/>
      <c r="AL640" s="143"/>
      <c r="AM640" s="143"/>
      <c r="AN640" s="143"/>
      <c r="AO640" s="143"/>
      <c r="AP640" s="143"/>
      <c r="AQ640" s="143"/>
      <c r="AR640" s="143"/>
      <c r="AS640" s="143"/>
      <c r="AT640" s="143"/>
      <c r="AU640" s="143"/>
      <c r="AV640" s="143"/>
      <c r="BC640" s="2"/>
    </row>
    <row r="641" spans="1:55" x14ac:dyDescent="0.2">
      <c r="A641" s="4" t="s">
        <v>2702</v>
      </c>
      <c r="B641" s="4" t="s">
        <v>2689</v>
      </c>
      <c r="C641" s="4" t="s">
        <v>2737</v>
      </c>
      <c r="D641" s="4" t="s">
        <v>2741</v>
      </c>
      <c r="E641" s="4" t="s">
        <v>1082</v>
      </c>
      <c r="F641" s="4" t="s">
        <v>1632</v>
      </c>
      <c r="G641" s="41" t="s">
        <v>2641</v>
      </c>
      <c r="H641" s="77" t="s">
        <v>2827</v>
      </c>
      <c r="I641" s="59">
        <v>500000011581</v>
      </c>
      <c r="J641" s="5">
        <v>2023</v>
      </c>
      <c r="K641" s="5">
        <v>8</v>
      </c>
      <c r="L641" s="9">
        <f t="shared" si="13"/>
        <v>5</v>
      </c>
      <c r="M641" s="6" t="s">
        <v>90</v>
      </c>
      <c r="N641" s="9" t="s">
        <v>94</v>
      </c>
      <c r="O641" s="6" t="s">
        <v>37</v>
      </c>
      <c r="P641" s="9" t="s">
        <v>41</v>
      </c>
      <c r="Q641" s="5" t="s">
        <v>37</v>
      </c>
      <c r="R641" s="5" t="s">
        <v>42</v>
      </c>
      <c r="S641" s="5" t="s">
        <v>136</v>
      </c>
      <c r="T641" s="6" t="s">
        <v>44</v>
      </c>
      <c r="U641" s="4" t="s">
        <v>2765</v>
      </c>
      <c r="V641" s="4" t="s">
        <v>2808</v>
      </c>
      <c r="W641" s="75">
        <v>0</v>
      </c>
      <c r="X641" s="9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43"/>
      <c r="AL641" s="143"/>
      <c r="AM641" s="143"/>
      <c r="AN641" s="143"/>
      <c r="AO641" s="143"/>
      <c r="AP641" s="143"/>
      <c r="AQ641" s="143"/>
      <c r="AR641" s="143"/>
      <c r="AS641" s="143"/>
      <c r="AT641" s="143"/>
      <c r="AU641" s="143"/>
      <c r="AV641" s="143"/>
      <c r="BC641" s="2"/>
    </row>
    <row r="642" spans="1:55" x14ac:dyDescent="0.2">
      <c r="A642" s="4" t="s">
        <v>2702</v>
      </c>
      <c r="B642" s="4" t="s">
        <v>2689</v>
      </c>
      <c r="C642" s="4" t="s">
        <v>2737</v>
      </c>
      <c r="D642" s="4" t="s">
        <v>2741</v>
      </c>
      <c r="E642" s="4" t="s">
        <v>1082</v>
      </c>
      <c r="F642" s="4" t="s">
        <v>1632</v>
      </c>
      <c r="G642" s="41" t="s">
        <v>2641</v>
      </c>
      <c r="H642" s="77" t="s">
        <v>2828</v>
      </c>
      <c r="I642" s="59">
        <v>500000011584</v>
      </c>
      <c r="J642" s="5">
        <v>2023</v>
      </c>
      <c r="K642" s="5">
        <v>8</v>
      </c>
      <c r="L642" s="9">
        <f t="shared" si="13"/>
        <v>5</v>
      </c>
      <c r="M642" s="6" t="s">
        <v>90</v>
      </c>
      <c r="N642" s="9" t="s">
        <v>94</v>
      </c>
      <c r="O642" s="6" t="s">
        <v>37</v>
      </c>
      <c r="P642" s="9" t="s">
        <v>41</v>
      </c>
      <c r="Q642" s="5" t="s">
        <v>37</v>
      </c>
      <c r="R642" s="5" t="s">
        <v>42</v>
      </c>
      <c r="S642" s="5" t="s">
        <v>136</v>
      </c>
      <c r="T642" s="6" t="s">
        <v>44</v>
      </c>
      <c r="U642" s="4" t="s">
        <v>2765</v>
      </c>
      <c r="V642" s="4" t="s">
        <v>2808</v>
      </c>
      <c r="W642" s="75">
        <v>0</v>
      </c>
      <c r="X642" s="9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43"/>
      <c r="AL642" s="143"/>
      <c r="AM642" s="143"/>
      <c r="AN642" s="143"/>
      <c r="AO642" s="143"/>
      <c r="AP642" s="143"/>
      <c r="AQ642" s="143"/>
      <c r="AR642" s="143"/>
      <c r="AS642" s="143"/>
      <c r="AT642" s="143"/>
      <c r="AU642" s="143"/>
      <c r="AV642" s="143"/>
      <c r="BC642" s="2"/>
    </row>
    <row r="643" spans="1:55" x14ac:dyDescent="0.2">
      <c r="A643" s="4" t="s">
        <v>2702</v>
      </c>
      <c r="B643" s="4" t="s">
        <v>2689</v>
      </c>
      <c r="C643" s="4" t="s">
        <v>2737</v>
      </c>
      <c r="D643" s="4" t="s">
        <v>2741</v>
      </c>
      <c r="E643" s="4" t="s">
        <v>1082</v>
      </c>
      <c r="F643" s="4" t="s">
        <v>1632</v>
      </c>
      <c r="G643" s="41" t="s">
        <v>2641</v>
      </c>
      <c r="H643" s="77" t="s">
        <v>2829</v>
      </c>
      <c r="I643" s="59">
        <v>500000011593</v>
      </c>
      <c r="J643" s="5">
        <v>2023</v>
      </c>
      <c r="K643" s="5">
        <v>8</v>
      </c>
      <c r="L643" s="9">
        <f t="shared" si="13"/>
        <v>5</v>
      </c>
      <c r="M643" s="6" t="s">
        <v>90</v>
      </c>
      <c r="N643" s="9" t="s">
        <v>94</v>
      </c>
      <c r="O643" s="6" t="s">
        <v>37</v>
      </c>
      <c r="P643" s="9" t="s">
        <v>41</v>
      </c>
      <c r="Q643" s="5" t="s">
        <v>37</v>
      </c>
      <c r="R643" s="5" t="s">
        <v>42</v>
      </c>
      <c r="S643" s="5" t="s">
        <v>136</v>
      </c>
      <c r="T643" s="6" t="s">
        <v>44</v>
      </c>
      <c r="U643" s="4" t="s">
        <v>2765</v>
      </c>
      <c r="V643" s="4" t="s">
        <v>2808</v>
      </c>
      <c r="W643" s="75">
        <v>0</v>
      </c>
      <c r="X643" s="9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43"/>
      <c r="AL643" s="143"/>
      <c r="AM643" s="143"/>
      <c r="AN643" s="143"/>
      <c r="AO643" s="143"/>
      <c r="AP643" s="143"/>
      <c r="AQ643" s="143"/>
      <c r="AR643" s="143"/>
      <c r="AS643" s="143"/>
      <c r="AT643" s="143"/>
      <c r="AU643" s="143"/>
      <c r="AV643" s="143"/>
      <c r="BC643" s="2"/>
    </row>
    <row r="644" spans="1:55" x14ac:dyDescent="0.2">
      <c r="A644" s="4" t="s">
        <v>2711</v>
      </c>
      <c r="B644" s="4" t="s">
        <v>2691</v>
      </c>
      <c r="C644" s="4" t="s">
        <v>2735</v>
      </c>
      <c r="D644" s="4" t="s">
        <v>2740</v>
      </c>
      <c r="E644" s="4" t="s">
        <v>483</v>
      </c>
      <c r="F644" s="4" t="s">
        <v>2752</v>
      </c>
      <c r="G644" s="41" t="s">
        <v>484</v>
      </c>
      <c r="H644" s="59">
        <v>3484012</v>
      </c>
      <c r="I644" s="59" t="s">
        <v>136</v>
      </c>
      <c r="J644" s="5">
        <v>2016</v>
      </c>
      <c r="K644" s="5">
        <v>10</v>
      </c>
      <c r="L644" s="9">
        <f t="shared" si="13"/>
        <v>0</v>
      </c>
      <c r="M644" s="6" t="s">
        <v>90</v>
      </c>
      <c r="N644" s="9" t="s">
        <v>94</v>
      </c>
      <c r="O644" s="6" t="s">
        <v>37</v>
      </c>
      <c r="P644" s="9" t="s">
        <v>42</v>
      </c>
      <c r="Q644" s="5" t="s">
        <v>37</v>
      </c>
      <c r="R644" s="9" t="s">
        <v>42</v>
      </c>
      <c r="S644" s="11">
        <v>2023</v>
      </c>
      <c r="T644" s="6" t="s">
        <v>44</v>
      </c>
      <c r="U644" s="4" t="s">
        <v>135</v>
      </c>
      <c r="V644" s="4" t="s">
        <v>136</v>
      </c>
      <c r="W644" s="75">
        <v>796613.37</v>
      </c>
      <c r="X644" s="9">
        <v>1</v>
      </c>
      <c r="Y644" s="11"/>
      <c r="Z644" s="11"/>
      <c r="AA644" s="11"/>
      <c r="AB644" s="11" t="s">
        <v>33</v>
      </c>
      <c r="AC644" s="11"/>
      <c r="AD644" s="11"/>
      <c r="AE644" s="11"/>
      <c r="AF644" s="11"/>
      <c r="AG644" s="11"/>
      <c r="AH644" s="11"/>
      <c r="AI644" s="11"/>
      <c r="AJ644" s="11"/>
      <c r="AK644" s="143"/>
      <c r="AL644" s="143"/>
      <c r="AM644" s="143"/>
      <c r="AN644" s="143" t="s">
        <v>165</v>
      </c>
      <c r="AO644" s="143"/>
      <c r="AP644" s="143"/>
      <c r="AQ644" s="143"/>
      <c r="AR644" s="143"/>
      <c r="AS644" s="143"/>
      <c r="AT644" s="143"/>
      <c r="AU644" s="143"/>
      <c r="AV644" s="143"/>
      <c r="BC644" s="2"/>
    </row>
    <row r="645" spans="1:55" x14ac:dyDescent="0.2">
      <c r="A645" s="4" t="s">
        <v>2695</v>
      </c>
      <c r="B645" s="4" t="s">
        <v>2689</v>
      </c>
      <c r="C645" s="4" t="s">
        <v>2730</v>
      </c>
      <c r="D645" s="4" t="s">
        <v>2740</v>
      </c>
      <c r="E645" s="4" t="s">
        <v>1953</v>
      </c>
      <c r="F645" s="4" t="s">
        <v>391</v>
      </c>
      <c r="G645" s="41" t="s">
        <v>2490</v>
      </c>
      <c r="H645" s="59" t="s">
        <v>2491</v>
      </c>
      <c r="I645" s="59" t="s">
        <v>2492</v>
      </c>
      <c r="J645" s="5">
        <v>2022</v>
      </c>
      <c r="K645" s="5">
        <v>5</v>
      </c>
      <c r="L645" s="9">
        <f t="shared" si="13"/>
        <v>1</v>
      </c>
      <c r="M645" s="6" t="s">
        <v>90</v>
      </c>
      <c r="N645" s="9" t="s">
        <v>94</v>
      </c>
      <c r="O645" s="6" t="s">
        <v>37</v>
      </c>
      <c r="P645" s="9" t="s">
        <v>42</v>
      </c>
      <c r="Q645" s="5">
        <v>2022</v>
      </c>
      <c r="R645" s="9" t="s">
        <v>42</v>
      </c>
      <c r="S645" s="11">
        <v>2023</v>
      </c>
      <c r="T645" s="6" t="s">
        <v>43</v>
      </c>
      <c r="U645" s="4" t="s">
        <v>43</v>
      </c>
      <c r="V645" s="4" t="s">
        <v>2493</v>
      </c>
      <c r="W645" s="75">
        <v>0</v>
      </c>
      <c r="X645" s="9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43"/>
      <c r="AL645" s="143"/>
      <c r="AM645" s="143"/>
      <c r="AN645" s="143"/>
      <c r="AO645" s="143"/>
      <c r="AP645" s="143"/>
      <c r="AQ645" s="143"/>
      <c r="AR645" s="143"/>
      <c r="AS645" s="143"/>
      <c r="AT645" s="143"/>
      <c r="AU645" s="143"/>
      <c r="AV645" s="143"/>
      <c r="BC645" s="2"/>
    </row>
    <row r="646" spans="1:55" x14ac:dyDescent="0.2">
      <c r="A646" s="4" t="s">
        <v>2695</v>
      </c>
      <c r="B646" s="4" t="s">
        <v>2689</v>
      </c>
      <c r="C646" s="4" t="s">
        <v>2730</v>
      </c>
      <c r="D646" s="4" t="s">
        <v>2740</v>
      </c>
      <c r="E646" s="4" t="s">
        <v>1953</v>
      </c>
      <c r="F646" s="4" t="s">
        <v>391</v>
      </c>
      <c r="G646" s="41" t="s">
        <v>2490</v>
      </c>
      <c r="H646" s="59" t="s">
        <v>2494</v>
      </c>
      <c r="I646" s="59" t="s">
        <v>2495</v>
      </c>
      <c r="J646" s="5">
        <v>2022</v>
      </c>
      <c r="K646" s="5">
        <v>5</v>
      </c>
      <c r="L646" s="9">
        <f t="shared" si="13"/>
        <v>1</v>
      </c>
      <c r="M646" s="6" t="s">
        <v>90</v>
      </c>
      <c r="N646" s="9" t="s">
        <v>94</v>
      </c>
      <c r="O646" s="6" t="s">
        <v>37</v>
      </c>
      <c r="P646" s="9" t="s">
        <v>42</v>
      </c>
      <c r="Q646" s="5">
        <v>2022</v>
      </c>
      <c r="R646" s="9" t="s">
        <v>42</v>
      </c>
      <c r="S646" s="11">
        <v>2023</v>
      </c>
      <c r="T646" s="6" t="s">
        <v>43</v>
      </c>
      <c r="U646" s="4" t="s">
        <v>43</v>
      </c>
      <c r="V646" s="4" t="s">
        <v>2493</v>
      </c>
      <c r="W646" s="75">
        <v>0</v>
      </c>
      <c r="X646" s="9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43"/>
      <c r="AL646" s="143"/>
      <c r="AM646" s="143"/>
      <c r="AN646" s="143"/>
      <c r="AO646" s="143"/>
      <c r="AP646" s="143"/>
      <c r="AQ646" s="143"/>
      <c r="AR646" s="143"/>
      <c r="AS646" s="143"/>
      <c r="AT646" s="143"/>
      <c r="AU646" s="143"/>
      <c r="AV646" s="143"/>
      <c r="BC646" s="2"/>
    </row>
    <row r="647" spans="1:55" x14ac:dyDescent="0.2">
      <c r="A647" s="4" t="s">
        <v>136</v>
      </c>
      <c r="B647" s="4" t="s">
        <v>136</v>
      </c>
      <c r="C647" s="4" t="s">
        <v>2730</v>
      </c>
      <c r="D647" s="4" t="s">
        <v>2740</v>
      </c>
      <c r="E647" s="4" t="s">
        <v>1953</v>
      </c>
      <c r="F647" s="4" t="s">
        <v>1954</v>
      </c>
      <c r="G647" s="41" t="s">
        <v>1955</v>
      </c>
      <c r="H647" s="59" t="s">
        <v>195</v>
      </c>
      <c r="I647" s="59" t="s">
        <v>136</v>
      </c>
      <c r="J647" s="5">
        <v>2019</v>
      </c>
      <c r="K647" s="5">
        <v>5</v>
      </c>
      <c r="L647" s="9">
        <f t="shared" si="13"/>
        <v>-2</v>
      </c>
      <c r="M647" s="6" t="s">
        <v>90</v>
      </c>
      <c r="N647" s="9" t="s">
        <v>94</v>
      </c>
      <c r="O647" s="6" t="s">
        <v>37</v>
      </c>
      <c r="P647" s="9" t="s">
        <v>42</v>
      </c>
      <c r="Q647" s="5" t="s">
        <v>37</v>
      </c>
      <c r="R647" s="9" t="s">
        <v>42</v>
      </c>
      <c r="S647" s="11" t="s">
        <v>136</v>
      </c>
      <c r="T647" s="6" t="s">
        <v>43</v>
      </c>
      <c r="U647" s="4" t="s">
        <v>43</v>
      </c>
      <c r="V647" s="4" t="s">
        <v>136</v>
      </c>
      <c r="W647" s="75">
        <v>0</v>
      </c>
      <c r="X647" s="9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43"/>
      <c r="AL647" s="143"/>
      <c r="AM647" s="143"/>
      <c r="AN647" s="143"/>
      <c r="AO647" s="143"/>
      <c r="AP647" s="143"/>
      <c r="AQ647" s="143"/>
      <c r="AR647" s="143"/>
      <c r="AS647" s="143"/>
      <c r="AT647" s="143"/>
      <c r="AU647" s="143"/>
      <c r="AV647" s="143"/>
      <c r="BC647" s="2"/>
    </row>
    <row r="648" spans="1:55" x14ac:dyDescent="0.2">
      <c r="A648" s="4" t="s">
        <v>136</v>
      </c>
      <c r="B648" s="4" t="s">
        <v>136</v>
      </c>
      <c r="C648" s="4" t="s">
        <v>2730</v>
      </c>
      <c r="D648" s="4" t="s">
        <v>2740</v>
      </c>
      <c r="E648" s="4" t="s">
        <v>1953</v>
      </c>
      <c r="F648" s="4" t="s">
        <v>1954</v>
      </c>
      <c r="G648" s="41" t="s">
        <v>1955</v>
      </c>
      <c r="H648" s="59" t="s">
        <v>195</v>
      </c>
      <c r="I648" s="59" t="s">
        <v>136</v>
      </c>
      <c r="J648" s="5">
        <v>2019</v>
      </c>
      <c r="K648" s="5">
        <v>5</v>
      </c>
      <c r="L648" s="9">
        <f t="shared" si="13"/>
        <v>-2</v>
      </c>
      <c r="M648" s="6" t="s">
        <v>90</v>
      </c>
      <c r="N648" s="9" t="s">
        <v>94</v>
      </c>
      <c r="O648" s="6" t="s">
        <v>37</v>
      </c>
      <c r="P648" s="9" t="s">
        <v>42</v>
      </c>
      <c r="Q648" s="5" t="s">
        <v>37</v>
      </c>
      <c r="R648" s="9" t="s">
        <v>42</v>
      </c>
      <c r="S648" s="11" t="s">
        <v>136</v>
      </c>
      <c r="T648" s="6" t="s">
        <v>43</v>
      </c>
      <c r="U648" s="4" t="s">
        <v>43</v>
      </c>
      <c r="V648" s="4" t="s">
        <v>136</v>
      </c>
      <c r="W648" s="75">
        <v>0</v>
      </c>
      <c r="X648" s="9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43"/>
      <c r="AL648" s="143"/>
      <c r="AM648" s="143"/>
      <c r="AN648" s="143"/>
      <c r="AO648" s="143"/>
      <c r="AP648" s="143"/>
      <c r="AQ648" s="143"/>
      <c r="AR648" s="143"/>
      <c r="AS648" s="143"/>
      <c r="AT648" s="143"/>
      <c r="AU648" s="143"/>
      <c r="AV648" s="143"/>
      <c r="BC648" s="2"/>
    </row>
    <row r="649" spans="1:55" x14ac:dyDescent="0.2">
      <c r="A649" s="4" t="s">
        <v>2712</v>
      </c>
      <c r="B649" s="4" t="s">
        <v>2691</v>
      </c>
      <c r="C649" s="4" t="s">
        <v>2735</v>
      </c>
      <c r="D649" s="4" t="s">
        <v>2740</v>
      </c>
      <c r="E649" s="4" t="s">
        <v>2293</v>
      </c>
      <c r="F649" s="4" t="s">
        <v>2294</v>
      </c>
      <c r="G649" s="41" t="s">
        <v>2295</v>
      </c>
      <c r="H649" s="59">
        <v>32450</v>
      </c>
      <c r="I649" s="59" t="s">
        <v>2296</v>
      </c>
      <c r="J649" s="5">
        <v>2020</v>
      </c>
      <c r="K649" s="5">
        <v>8</v>
      </c>
      <c r="L649" s="9">
        <f t="shared" si="13"/>
        <v>2</v>
      </c>
      <c r="M649" s="6" t="s">
        <v>92</v>
      </c>
      <c r="N649" s="9" t="s">
        <v>94</v>
      </c>
      <c r="O649" s="6" t="s">
        <v>37</v>
      </c>
      <c r="P649" s="9" t="s">
        <v>42</v>
      </c>
      <c r="Q649" s="5" t="s">
        <v>37</v>
      </c>
      <c r="R649" s="9" t="s">
        <v>42</v>
      </c>
      <c r="S649" s="11" t="s">
        <v>136</v>
      </c>
      <c r="T649" s="6" t="s">
        <v>44</v>
      </c>
      <c r="U649" s="4" t="s">
        <v>136</v>
      </c>
      <c r="V649" s="4" t="s">
        <v>2297</v>
      </c>
      <c r="W649" s="75">
        <v>0</v>
      </c>
      <c r="X649" s="9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43"/>
      <c r="AL649" s="143"/>
      <c r="AM649" s="143"/>
      <c r="AN649" s="143"/>
      <c r="AO649" s="143"/>
      <c r="AP649" s="143"/>
      <c r="AQ649" s="143"/>
      <c r="AR649" s="143"/>
      <c r="AS649" s="143"/>
      <c r="AT649" s="143"/>
      <c r="AU649" s="143"/>
      <c r="AV649" s="143"/>
      <c r="BC649" s="2"/>
    </row>
    <row r="650" spans="1:55" x14ac:dyDescent="0.2">
      <c r="A650" s="4" t="s">
        <v>2726</v>
      </c>
      <c r="B650" s="4" t="s">
        <v>2690</v>
      </c>
      <c r="C650" s="4" t="s">
        <v>2733</v>
      </c>
      <c r="D650" s="4" t="s">
        <v>2741</v>
      </c>
      <c r="E650" s="4" t="s">
        <v>1631</v>
      </c>
      <c r="F650" s="4" t="s">
        <v>1632</v>
      </c>
      <c r="G650" s="41" t="s">
        <v>1633</v>
      </c>
      <c r="H650" s="59">
        <v>1331705603</v>
      </c>
      <c r="I650" s="59">
        <v>500000007050</v>
      </c>
      <c r="J650" s="5">
        <v>2013</v>
      </c>
      <c r="K650" s="5">
        <v>8</v>
      </c>
      <c r="L650" s="9">
        <f t="shared" si="13"/>
        <v>-5</v>
      </c>
      <c r="M650" s="6" t="s">
        <v>90</v>
      </c>
      <c r="N650" s="9" t="s">
        <v>94</v>
      </c>
      <c r="O650" s="6" t="s">
        <v>2743</v>
      </c>
      <c r="P650" s="9" t="s">
        <v>42</v>
      </c>
      <c r="Q650" s="5" t="s">
        <v>37</v>
      </c>
      <c r="R650" s="9" t="s">
        <v>41</v>
      </c>
      <c r="S650" s="11">
        <v>2023</v>
      </c>
      <c r="T650" s="6" t="s">
        <v>126</v>
      </c>
      <c r="U650" s="4" t="s">
        <v>2765</v>
      </c>
      <c r="V650" s="4" t="s">
        <v>3883</v>
      </c>
      <c r="W650" s="75">
        <v>879843.2</v>
      </c>
      <c r="X650" s="9">
        <v>1</v>
      </c>
      <c r="Y650" s="11" t="s">
        <v>33</v>
      </c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43" t="s">
        <v>165</v>
      </c>
      <c r="AL650" s="143"/>
      <c r="AM650" s="143"/>
      <c r="AN650" s="143"/>
      <c r="AO650" s="143"/>
      <c r="AP650" s="143"/>
      <c r="AQ650" s="143"/>
      <c r="AR650" s="143"/>
      <c r="AS650" s="143"/>
      <c r="AT650" s="143"/>
      <c r="AU650" s="143"/>
      <c r="AV650" s="143"/>
      <c r="BC650" s="2"/>
    </row>
    <row r="651" spans="1:55" x14ac:dyDescent="0.2">
      <c r="A651" s="4" t="s">
        <v>2726</v>
      </c>
      <c r="B651" s="4" t="s">
        <v>2690</v>
      </c>
      <c r="C651" s="4" t="s">
        <v>2733</v>
      </c>
      <c r="D651" s="4" t="s">
        <v>2741</v>
      </c>
      <c r="E651" s="4" t="s">
        <v>1631</v>
      </c>
      <c r="F651" s="4" t="s">
        <v>1632</v>
      </c>
      <c r="G651" s="41" t="s">
        <v>1633</v>
      </c>
      <c r="H651" s="59">
        <v>1331705613</v>
      </c>
      <c r="I651" s="59">
        <v>500000007051</v>
      </c>
      <c r="J651" s="5">
        <v>2013</v>
      </c>
      <c r="K651" s="5">
        <v>8</v>
      </c>
      <c r="L651" s="9">
        <f t="shared" si="13"/>
        <v>-5</v>
      </c>
      <c r="M651" s="6" t="s">
        <v>90</v>
      </c>
      <c r="N651" s="9" t="s">
        <v>94</v>
      </c>
      <c r="O651" s="6" t="s">
        <v>2743</v>
      </c>
      <c r="P651" s="9" t="s">
        <v>42</v>
      </c>
      <c r="Q651" s="5" t="s">
        <v>37</v>
      </c>
      <c r="R651" s="9" t="s">
        <v>41</v>
      </c>
      <c r="S651" s="11">
        <v>2023</v>
      </c>
      <c r="T651" s="6" t="s">
        <v>126</v>
      </c>
      <c r="U651" s="4" t="s">
        <v>2765</v>
      </c>
      <c r="V651" s="4" t="s">
        <v>3883</v>
      </c>
      <c r="W651" s="75">
        <v>879843.2</v>
      </c>
      <c r="X651" s="9">
        <v>1</v>
      </c>
      <c r="Y651" s="11" t="s">
        <v>33</v>
      </c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43" t="s">
        <v>165</v>
      </c>
      <c r="AL651" s="143"/>
      <c r="AM651" s="143"/>
      <c r="AN651" s="143"/>
      <c r="AO651" s="143"/>
      <c r="AP651" s="143"/>
      <c r="AQ651" s="143"/>
      <c r="AR651" s="143"/>
      <c r="AS651" s="143"/>
      <c r="AT651" s="143"/>
      <c r="AU651" s="143"/>
      <c r="AV651" s="143"/>
      <c r="BC651" s="2"/>
    </row>
    <row r="652" spans="1:55" x14ac:dyDescent="0.2">
      <c r="A652" s="4" t="s">
        <v>2726</v>
      </c>
      <c r="B652" s="4" t="s">
        <v>2690</v>
      </c>
      <c r="C652" s="4" t="s">
        <v>2733</v>
      </c>
      <c r="D652" s="4" t="s">
        <v>2741</v>
      </c>
      <c r="E652" s="4" t="s">
        <v>1631</v>
      </c>
      <c r="F652" s="4" t="s">
        <v>1632</v>
      </c>
      <c r="G652" s="41" t="s">
        <v>1633</v>
      </c>
      <c r="H652" s="59">
        <v>1331705593</v>
      </c>
      <c r="I652" s="59">
        <v>500000007196</v>
      </c>
      <c r="J652" s="5">
        <v>2013</v>
      </c>
      <c r="K652" s="5">
        <v>8</v>
      </c>
      <c r="L652" s="9">
        <f t="shared" si="13"/>
        <v>-5</v>
      </c>
      <c r="M652" s="6" t="s">
        <v>90</v>
      </c>
      <c r="N652" s="9" t="s">
        <v>94</v>
      </c>
      <c r="O652" s="6" t="s">
        <v>2743</v>
      </c>
      <c r="P652" s="9" t="s">
        <v>42</v>
      </c>
      <c r="Q652" s="5" t="s">
        <v>37</v>
      </c>
      <c r="R652" s="9" t="s">
        <v>41</v>
      </c>
      <c r="S652" s="11">
        <v>2023</v>
      </c>
      <c r="T652" s="6" t="s">
        <v>126</v>
      </c>
      <c r="U652" s="4" t="s">
        <v>2765</v>
      </c>
      <c r="V652" s="4" t="s">
        <v>3883</v>
      </c>
      <c r="W652" s="75">
        <v>879843.2</v>
      </c>
      <c r="X652" s="9">
        <v>1</v>
      </c>
      <c r="Y652" s="11" t="s">
        <v>33</v>
      </c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43" t="s">
        <v>165</v>
      </c>
      <c r="AL652" s="143"/>
      <c r="AM652" s="143"/>
      <c r="AN652" s="143"/>
      <c r="AO652" s="143"/>
      <c r="AP652" s="143"/>
      <c r="AQ652" s="143"/>
      <c r="AR652" s="143"/>
      <c r="AS652" s="143"/>
      <c r="AT652" s="143"/>
      <c r="AU652" s="143"/>
      <c r="AV652" s="143"/>
      <c r="BC652" s="2"/>
    </row>
    <row r="653" spans="1:55" x14ac:dyDescent="0.2">
      <c r="A653" s="4" t="s">
        <v>2726</v>
      </c>
      <c r="B653" s="4" t="s">
        <v>2690</v>
      </c>
      <c r="C653" s="4" t="s">
        <v>2733</v>
      </c>
      <c r="D653" s="4" t="s">
        <v>2741</v>
      </c>
      <c r="E653" s="4" t="s">
        <v>1631</v>
      </c>
      <c r="F653" s="4" t="s">
        <v>1632</v>
      </c>
      <c r="G653" s="41" t="s">
        <v>1633</v>
      </c>
      <c r="H653" s="59">
        <v>1331705583</v>
      </c>
      <c r="I653" s="59">
        <v>500000006243</v>
      </c>
      <c r="J653" s="5">
        <v>2013</v>
      </c>
      <c r="K653" s="5">
        <v>8</v>
      </c>
      <c r="L653" s="9">
        <f t="shared" si="13"/>
        <v>-5</v>
      </c>
      <c r="M653" s="6" t="s">
        <v>90</v>
      </c>
      <c r="N653" s="9" t="s">
        <v>94</v>
      </c>
      <c r="O653" s="6" t="s">
        <v>2743</v>
      </c>
      <c r="P653" s="9" t="s">
        <v>42</v>
      </c>
      <c r="Q653" s="5" t="s">
        <v>37</v>
      </c>
      <c r="R653" s="9" t="s">
        <v>41</v>
      </c>
      <c r="S653" s="11">
        <v>2023</v>
      </c>
      <c r="T653" s="6" t="s">
        <v>126</v>
      </c>
      <c r="U653" s="4" t="s">
        <v>2765</v>
      </c>
      <c r="V653" s="4" t="s">
        <v>3883</v>
      </c>
      <c r="W653" s="75">
        <v>879843.2</v>
      </c>
      <c r="X653" s="9">
        <v>1</v>
      </c>
      <c r="Y653" s="11" t="s">
        <v>33</v>
      </c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43" t="s">
        <v>165</v>
      </c>
      <c r="AL653" s="143"/>
      <c r="AM653" s="143"/>
      <c r="AN653" s="143"/>
      <c r="AO653" s="143"/>
      <c r="AP653" s="143"/>
      <c r="AQ653" s="143"/>
      <c r="AR653" s="143"/>
      <c r="AS653" s="143"/>
      <c r="AT653" s="143"/>
      <c r="AU653" s="143"/>
      <c r="AV653" s="143"/>
      <c r="BC653" s="2"/>
    </row>
    <row r="654" spans="1:55" x14ac:dyDescent="0.2">
      <c r="A654" s="4" t="s">
        <v>2695</v>
      </c>
      <c r="B654" s="4" t="s">
        <v>2689</v>
      </c>
      <c r="C654" s="4" t="s">
        <v>2737</v>
      </c>
      <c r="D654" s="4" t="s">
        <v>2741</v>
      </c>
      <c r="E654" s="4" t="s">
        <v>1612</v>
      </c>
      <c r="F654" s="4" t="s">
        <v>1607</v>
      </c>
      <c r="G654" s="41" t="s">
        <v>1613</v>
      </c>
      <c r="H654" s="59">
        <v>21385</v>
      </c>
      <c r="I654" s="59">
        <v>500000002919</v>
      </c>
      <c r="J654" s="5">
        <v>2013</v>
      </c>
      <c r="K654" s="5">
        <v>8</v>
      </c>
      <c r="L654" s="9">
        <f t="shared" si="13"/>
        <v>-5</v>
      </c>
      <c r="M654" s="6" t="s">
        <v>90</v>
      </c>
      <c r="N654" s="9" t="s">
        <v>94</v>
      </c>
      <c r="O654" s="6" t="s">
        <v>37</v>
      </c>
      <c r="P654" s="9" t="s">
        <v>42</v>
      </c>
      <c r="Q654" s="5" t="s">
        <v>37</v>
      </c>
      <c r="R654" s="9" t="s">
        <v>41</v>
      </c>
      <c r="S654" s="11">
        <v>2023</v>
      </c>
      <c r="T654" s="6" t="s">
        <v>126</v>
      </c>
      <c r="U654" s="4" t="s">
        <v>3813</v>
      </c>
      <c r="V654" s="4" t="s">
        <v>3815</v>
      </c>
      <c r="W654" s="75">
        <v>0</v>
      </c>
      <c r="X654" s="9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43"/>
      <c r="AL654" s="143"/>
      <c r="AM654" s="143"/>
      <c r="AN654" s="143"/>
      <c r="AO654" s="143"/>
      <c r="AP654" s="143"/>
      <c r="AQ654" s="143"/>
      <c r="AR654" s="143"/>
      <c r="AS654" s="143"/>
      <c r="AT654" s="143"/>
      <c r="AU654" s="143"/>
      <c r="AV654" s="143"/>
      <c r="BC654" s="2"/>
    </row>
    <row r="655" spans="1:55" x14ac:dyDescent="0.2">
      <c r="A655" s="4" t="s">
        <v>2695</v>
      </c>
      <c r="B655" s="4" t="s">
        <v>2689</v>
      </c>
      <c r="C655" s="4" t="s">
        <v>2737</v>
      </c>
      <c r="D655" s="4" t="s">
        <v>2741</v>
      </c>
      <c r="E655" s="4" t="s">
        <v>1612</v>
      </c>
      <c r="F655" s="4" t="s">
        <v>1607</v>
      </c>
      <c r="G655" s="41" t="s">
        <v>1613</v>
      </c>
      <c r="H655" s="59">
        <v>21308</v>
      </c>
      <c r="I655" s="59">
        <v>500000003179</v>
      </c>
      <c r="J655" s="5">
        <v>2013</v>
      </c>
      <c r="K655" s="5">
        <v>8</v>
      </c>
      <c r="L655" s="9">
        <f t="shared" si="13"/>
        <v>-5</v>
      </c>
      <c r="M655" s="6" t="s">
        <v>90</v>
      </c>
      <c r="N655" s="9" t="s">
        <v>94</v>
      </c>
      <c r="O655" s="6" t="s">
        <v>37</v>
      </c>
      <c r="P655" s="9" t="s">
        <v>42</v>
      </c>
      <c r="Q655" s="5" t="s">
        <v>37</v>
      </c>
      <c r="R655" s="9" t="s">
        <v>41</v>
      </c>
      <c r="S655" s="11">
        <v>2023</v>
      </c>
      <c r="T655" s="6" t="s">
        <v>126</v>
      </c>
      <c r="U655" s="4" t="s">
        <v>3813</v>
      </c>
      <c r="V655" s="4" t="s">
        <v>3815</v>
      </c>
      <c r="W655" s="75">
        <v>0</v>
      </c>
      <c r="X655" s="9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43"/>
      <c r="AL655" s="143"/>
      <c r="AM655" s="143"/>
      <c r="AN655" s="143"/>
      <c r="AO655" s="143"/>
      <c r="AP655" s="143"/>
      <c r="AQ655" s="143"/>
      <c r="AR655" s="143"/>
      <c r="AS655" s="143"/>
      <c r="AT655" s="143"/>
      <c r="AU655" s="143"/>
      <c r="AV655" s="143"/>
      <c r="BC655" s="2"/>
    </row>
    <row r="656" spans="1:55" x14ac:dyDescent="0.2">
      <c r="A656" s="4" t="s">
        <v>2695</v>
      </c>
      <c r="B656" s="4" t="s">
        <v>2689</v>
      </c>
      <c r="C656" s="4" t="s">
        <v>2737</v>
      </c>
      <c r="D656" s="4" t="s">
        <v>2741</v>
      </c>
      <c r="E656" s="4" t="s">
        <v>1612</v>
      </c>
      <c r="F656" s="4" t="s">
        <v>1607</v>
      </c>
      <c r="G656" s="41" t="s">
        <v>1613</v>
      </c>
      <c r="H656" s="59">
        <v>21386</v>
      </c>
      <c r="I656" s="59">
        <v>500000002938</v>
      </c>
      <c r="J656" s="5">
        <v>2013</v>
      </c>
      <c r="K656" s="5">
        <v>8</v>
      </c>
      <c r="L656" s="9">
        <f t="shared" si="13"/>
        <v>-5</v>
      </c>
      <c r="M656" s="6" t="s">
        <v>90</v>
      </c>
      <c r="N656" s="9" t="s">
        <v>94</v>
      </c>
      <c r="O656" s="6" t="s">
        <v>37</v>
      </c>
      <c r="P656" s="9" t="s">
        <v>42</v>
      </c>
      <c r="Q656" s="5" t="s">
        <v>37</v>
      </c>
      <c r="R656" s="9" t="s">
        <v>41</v>
      </c>
      <c r="S656" s="11">
        <v>2023</v>
      </c>
      <c r="T656" s="6" t="s">
        <v>126</v>
      </c>
      <c r="U656" s="4" t="s">
        <v>3813</v>
      </c>
      <c r="V656" s="4" t="s">
        <v>3815</v>
      </c>
      <c r="W656" s="75">
        <v>0</v>
      </c>
      <c r="X656" s="9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43"/>
      <c r="AL656" s="143"/>
      <c r="AM656" s="143"/>
      <c r="AN656" s="143"/>
      <c r="AO656" s="143"/>
      <c r="AP656" s="143"/>
      <c r="AQ656" s="143"/>
      <c r="AR656" s="143"/>
      <c r="AS656" s="143"/>
      <c r="AT656" s="143"/>
      <c r="AU656" s="143"/>
      <c r="AV656" s="143"/>
      <c r="BC656" s="2"/>
    </row>
    <row r="657" spans="1:55" x14ac:dyDescent="0.2">
      <c r="A657" s="4" t="s">
        <v>2695</v>
      </c>
      <c r="B657" s="4" t="s">
        <v>2689</v>
      </c>
      <c r="C657" s="4" t="s">
        <v>2737</v>
      </c>
      <c r="D657" s="4" t="s">
        <v>2741</v>
      </c>
      <c r="E657" s="4" t="s">
        <v>1614</v>
      </c>
      <c r="F657" s="4" t="s">
        <v>1607</v>
      </c>
      <c r="G657" s="41" t="s">
        <v>1613</v>
      </c>
      <c r="H657" s="59">
        <v>25161</v>
      </c>
      <c r="I657" s="59">
        <v>500000002932</v>
      </c>
      <c r="J657" s="5">
        <v>2013</v>
      </c>
      <c r="K657" s="5">
        <v>8</v>
      </c>
      <c r="L657" s="9">
        <f t="shared" si="13"/>
        <v>-5</v>
      </c>
      <c r="M657" s="6" t="s">
        <v>90</v>
      </c>
      <c r="N657" s="9" t="s">
        <v>94</v>
      </c>
      <c r="O657" s="6" t="s">
        <v>37</v>
      </c>
      <c r="P657" s="9" t="s">
        <v>42</v>
      </c>
      <c r="Q657" s="5" t="s">
        <v>37</v>
      </c>
      <c r="R657" s="9" t="s">
        <v>41</v>
      </c>
      <c r="S657" s="11">
        <v>2023</v>
      </c>
      <c r="T657" s="6" t="s">
        <v>126</v>
      </c>
      <c r="U657" s="4" t="s">
        <v>3813</v>
      </c>
      <c r="V657" s="4" t="s">
        <v>3815</v>
      </c>
      <c r="W657" s="75">
        <v>0</v>
      </c>
      <c r="X657" s="9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43"/>
      <c r="AL657" s="143"/>
      <c r="AM657" s="143"/>
      <c r="AN657" s="143"/>
      <c r="AO657" s="143"/>
      <c r="AP657" s="143"/>
      <c r="AQ657" s="143"/>
      <c r="AR657" s="143"/>
      <c r="AS657" s="143"/>
      <c r="AT657" s="143"/>
      <c r="AU657" s="143"/>
      <c r="AV657" s="143"/>
      <c r="BC657" s="2"/>
    </row>
    <row r="658" spans="1:55" x14ac:dyDescent="0.2">
      <c r="A658" s="4" t="s">
        <v>2695</v>
      </c>
      <c r="B658" s="4" t="s">
        <v>2689</v>
      </c>
      <c r="C658" s="4" t="s">
        <v>2737</v>
      </c>
      <c r="D658" s="4" t="s">
        <v>2741</v>
      </c>
      <c r="E658" s="4" t="s">
        <v>1614</v>
      </c>
      <c r="F658" s="4" t="s">
        <v>1607</v>
      </c>
      <c r="G658" s="41" t="s">
        <v>1613</v>
      </c>
      <c r="H658" s="59">
        <v>25160</v>
      </c>
      <c r="I658" s="59">
        <v>500000002941</v>
      </c>
      <c r="J658" s="5">
        <v>2013</v>
      </c>
      <c r="K658" s="5">
        <v>8</v>
      </c>
      <c r="L658" s="9">
        <f t="shared" si="13"/>
        <v>-5</v>
      </c>
      <c r="M658" s="6" t="s">
        <v>90</v>
      </c>
      <c r="N658" s="9" t="s">
        <v>94</v>
      </c>
      <c r="O658" s="6" t="s">
        <v>37</v>
      </c>
      <c r="P658" s="9" t="s">
        <v>42</v>
      </c>
      <c r="Q658" s="5" t="s">
        <v>37</v>
      </c>
      <c r="R658" s="9" t="s">
        <v>41</v>
      </c>
      <c r="S658" s="11">
        <v>2023</v>
      </c>
      <c r="T658" s="6" t="s">
        <v>126</v>
      </c>
      <c r="U658" s="4" t="s">
        <v>3813</v>
      </c>
      <c r="V658" s="4" t="s">
        <v>3815</v>
      </c>
      <c r="W658" s="75">
        <v>0</v>
      </c>
      <c r="X658" s="9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43"/>
      <c r="AL658" s="143"/>
      <c r="AM658" s="143"/>
      <c r="AN658" s="143"/>
      <c r="AO658" s="143"/>
      <c r="AP658" s="143"/>
      <c r="AQ658" s="143"/>
      <c r="AR658" s="143"/>
      <c r="AS658" s="143"/>
      <c r="AT658" s="143"/>
      <c r="AU658" s="143"/>
      <c r="AV658" s="143"/>
      <c r="BC658" s="2"/>
    </row>
    <row r="659" spans="1:55" x14ac:dyDescent="0.2">
      <c r="A659" s="4" t="s">
        <v>2695</v>
      </c>
      <c r="B659" s="4" t="s">
        <v>2689</v>
      </c>
      <c r="C659" s="4" t="s">
        <v>2737</v>
      </c>
      <c r="D659" s="4" t="s">
        <v>2741</v>
      </c>
      <c r="E659" s="4" t="s">
        <v>1614</v>
      </c>
      <c r="F659" s="4" t="s">
        <v>1607</v>
      </c>
      <c r="G659" s="41" t="s">
        <v>1613</v>
      </c>
      <c r="H659" s="59">
        <v>25159</v>
      </c>
      <c r="I659" s="59">
        <v>500000007481</v>
      </c>
      <c r="J659" s="5">
        <v>2013</v>
      </c>
      <c r="K659" s="5">
        <v>8</v>
      </c>
      <c r="L659" s="9">
        <f t="shared" si="13"/>
        <v>-5</v>
      </c>
      <c r="M659" s="6" t="s">
        <v>90</v>
      </c>
      <c r="N659" s="9" t="s">
        <v>94</v>
      </c>
      <c r="O659" s="6" t="s">
        <v>37</v>
      </c>
      <c r="P659" s="9" t="s">
        <v>42</v>
      </c>
      <c r="Q659" s="5" t="s">
        <v>37</v>
      </c>
      <c r="R659" s="9" t="s">
        <v>41</v>
      </c>
      <c r="S659" s="11">
        <v>2023</v>
      </c>
      <c r="T659" s="6" t="s">
        <v>126</v>
      </c>
      <c r="U659" s="4" t="s">
        <v>3813</v>
      </c>
      <c r="V659" s="4" t="s">
        <v>3815</v>
      </c>
      <c r="W659" s="75">
        <v>0</v>
      </c>
      <c r="X659" s="9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43"/>
      <c r="AL659" s="143"/>
      <c r="AM659" s="143"/>
      <c r="AN659" s="143"/>
      <c r="AO659" s="143"/>
      <c r="AP659" s="143"/>
      <c r="AQ659" s="143"/>
      <c r="AR659" s="143"/>
      <c r="AS659" s="143"/>
      <c r="AT659" s="143"/>
      <c r="AU659" s="143"/>
      <c r="AV659" s="143"/>
      <c r="BC659" s="2"/>
    </row>
    <row r="660" spans="1:55" x14ac:dyDescent="0.2">
      <c r="A660" s="4" t="s">
        <v>2695</v>
      </c>
      <c r="B660" s="4" t="s">
        <v>2689</v>
      </c>
      <c r="C660" s="4" t="s">
        <v>2737</v>
      </c>
      <c r="D660" s="4" t="s">
        <v>2741</v>
      </c>
      <c r="E660" s="4" t="s">
        <v>1614</v>
      </c>
      <c r="F660" s="4" t="s">
        <v>1607</v>
      </c>
      <c r="G660" s="41" t="s">
        <v>1613</v>
      </c>
      <c r="H660" s="59">
        <v>25155</v>
      </c>
      <c r="I660" s="59">
        <v>500000006005</v>
      </c>
      <c r="J660" s="5">
        <v>2013</v>
      </c>
      <c r="K660" s="5">
        <v>8</v>
      </c>
      <c r="L660" s="9">
        <f t="shared" si="13"/>
        <v>-5</v>
      </c>
      <c r="M660" s="6" t="s">
        <v>90</v>
      </c>
      <c r="N660" s="9" t="s">
        <v>94</v>
      </c>
      <c r="O660" s="6" t="s">
        <v>37</v>
      </c>
      <c r="P660" s="9" t="s">
        <v>42</v>
      </c>
      <c r="Q660" s="5" t="s">
        <v>37</v>
      </c>
      <c r="R660" s="9" t="s">
        <v>41</v>
      </c>
      <c r="S660" s="11">
        <v>2023</v>
      </c>
      <c r="T660" s="6" t="s">
        <v>126</v>
      </c>
      <c r="U660" s="4" t="s">
        <v>3813</v>
      </c>
      <c r="V660" s="4" t="s">
        <v>3815</v>
      </c>
      <c r="W660" s="75">
        <v>0</v>
      </c>
      <c r="X660" s="9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43"/>
      <c r="AL660" s="143"/>
      <c r="AM660" s="143"/>
      <c r="AN660" s="143"/>
      <c r="AO660" s="143"/>
      <c r="AP660" s="143"/>
      <c r="AQ660" s="143"/>
      <c r="AR660" s="143"/>
      <c r="AS660" s="143"/>
      <c r="AT660" s="143"/>
      <c r="AU660" s="143"/>
      <c r="AV660" s="143"/>
      <c r="BC660" s="2"/>
    </row>
    <row r="661" spans="1:55" x14ac:dyDescent="0.2">
      <c r="A661" s="4" t="s">
        <v>2695</v>
      </c>
      <c r="B661" s="4" t="s">
        <v>2689</v>
      </c>
      <c r="C661" s="4" t="s">
        <v>2737</v>
      </c>
      <c r="D661" s="4" t="s">
        <v>2741</v>
      </c>
      <c r="E661" s="4" t="s">
        <v>1614</v>
      </c>
      <c r="F661" s="4" t="s">
        <v>1607</v>
      </c>
      <c r="G661" s="41" t="s">
        <v>1613</v>
      </c>
      <c r="H661" s="59">
        <v>25158</v>
      </c>
      <c r="I661" s="59">
        <v>500000002922</v>
      </c>
      <c r="J661" s="5">
        <v>2013</v>
      </c>
      <c r="K661" s="5">
        <v>8</v>
      </c>
      <c r="L661" s="9">
        <f t="shared" si="13"/>
        <v>-5</v>
      </c>
      <c r="M661" s="6" t="s">
        <v>90</v>
      </c>
      <c r="N661" s="9" t="s">
        <v>94</v>
      </c>
      <c r="O661" s="6" t="s">
        <v>37</v>
      </c>
      <c r="P661" s="9" t="s">
        <v>42</v>
      </c>
      <c r="Q661" s="5" t="s">
        <v>37</v>
      </c>
      <c r="R661" s="9" t="s">
        <v>41</v>
      </c>
      <c r="S661" s="11">
        <v>2023</v>
      </c>
      <c r="T661" s="6" t="s">
        <v>126</v>
      </c>
      <c r="U661" s="4" t="s">
        <v>3813</v>
      </c>
      <c r="V661" s="4" t="s">
        <v>3815</v>
      </c>
      <c r="W661" s="75">
        <v>0</v>
      </c>
      <c r="X661" s="9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43"/>
      <c r="AL661" s="143"/>
      <c r="AM661" s="143"/>
      <c r="AN661" s="143"/>
      <c r="AO661" s="143"/>
      <c r="AP661" s="143"/>
      <c r="AQ661" s="143"/>
      <c r="AR661" s="143"/>
      <c r="AS661" s="143"/>
      <c r="AT661" s="143"/>
      <c r="AU661" s="143"/>
      <c r="AV661" s="143"/>
      <c r="BC661" s="2"/>
    </row>
    <row r="662" spans="1:55" x14ac:dyDescent="0.2">
      <c r="A662" s="4" t="s">
        <v>2716</v>
      </c>
      <c r="B662" s="4" t="s">
        <v>2690</v>
      </c>
      <c r="C662" s="4" t="s">
        <v>2737</v>
      </c>
      <c r="D662" s="4" t="s">
        <v>2741</v>
      </c>
      <c r="E662" s="4" t="s">
        <v>1614</v>
      </c>
      <c r="F662" s="4" t="s">
        <v>1607</v>
      </c>
      <c r="G662" s="41" t="s">
        <v>1613</v>
      </c>
      <c r="H662" s="59">
        <v>25157</v>
      </c>
      <c r="I662" s="59">
        <v>500000007039</v>
      </c>
      <c r="J662" s="5">
        <v>2013</v>
      </c>
      <c r="K662" s="5">
        <v>8</v>
      </c>
      <c r="L662" s="9">
        <f t="shared" si="13"/>
        <v>-5</v>
      </c>
      <c r="M662" s="6" t="s">
        <v>90</v>
      </c>
      <c r="N662" s="9" t="s">
        <v>94</v>
      </c>
      <c r="O662" s="6" t="s">
        <v>37</v>
      </c>
      <c r="P662" s="9" t="s">
        <v>42</v>
      </c>
      <c r="Q662" s="5" t="s">
        <v>37</v>
      </c>
      <c r="R662" s="9" t="s">
        <v>41</v>
      </c>
      <c r="S662" s="11">
        <v>2023</v>
      </c>
      <c r="T662" s="6" t="s">
        <v>126</v>
      </c>
      <c r="U662" s="4" t="s">
        <v>3813</v>
      </c>
      <c r="V662" s="4" t="s">
        <v>3815</v>
      </c>
      <c r="W662" s="75">
        <v>0</v>
      </c>
      <c r="X662" s="9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43"/>
      <c r="AL662" s="143"/>
      <c r="AM662" s="143"/>
      <c r="AN662" s="143"/>
      <c r="AO662" s="143"/>
      <c r="AP662" s="143"/>
      <c r="AQ662" s="143"/>
      <c r="AR662" s="143"/>
      <c r="AS662" s="143"/>
      <c r="AT662" s="143"/>
      <c r="AU662" s="143"/>
      <c r="AV662" s="143"/>
      <c r="BC662" s="2"/>
    </row>
    <row r="663" spans="1:55" x14ac:dyDescent="0.2">
      <c r="A663" s="4" t="s">
        <v>2716</v>
      </c>
      <c r="B663" s="4" t="s">
        <v>2690</v>
      </c>
      <c r="C663" s="4" t="s">
        <v>2737</v>
      </c>
      <c r="D663" s="4" t="s">
        <v>2741</v>
      </c>
      <c r="E663" s="4" t="s">
        <v>1614</v>
      </c>
      <c r="F663" s="4" t="s">
        <v>1607</v>
      </c>
      <c r="G663" s="41" t="s">
        <v>1613</v>
      </c>
      <c r="H663" s="59">
        <v>25153</v>
      </c>
      <c r="I663" s="59">
        <v>500000007033</v>
      </c>
      <c r="J663" s="5">
        <v>2013</v>
      </c>
      <c r="K663" s="5">
        <v>8</v>
      </c>
      <c r="L663" s="9">
        <f t="shared" si="13"/>
        <v>-5</v>
      </c>
      <c r="M663" s="6" t="s">
        <v>90</v>
      </c>
      <c r="N663" s="9" t="s">
        <v>94</v>
      </c>
      <c r="O663" s="6" t="s">
        <v>37</v>
      </c>
      <c r="P663" s="9" t="s">
        <v>42</v>
      </c>
      <c r="Q663" s="5" t="s">
        <v>37</v>
      </c>
      <c r="R663" s="9" t="s">
        <v>41</v>
      </c>
      <c r="S663" s="11">
        <v>2023</v>
      </c>
      <c r="T663" s="6" t="s">
        <v>126</v>
      </c>
      <c r="U663" s="4" t="s">
        <v>3813</v>
      </c>
      <c r="V663" s="4" t="s">
        <v>3815</v>
      </c>
      <c r="W663" s="75">
        <v>0</v>
      </c>
      <c r="X663" s="9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43"/>
      <c r="AL663" s="143"/>
      <c r="AM663" s="143"/>
      <c r="AN663" s="143"/>
      <c r="AO663" s="143"/>
      <c r="AP663" s="143"/>
      <c r="AQ663" s="143"/>
      <c r="AR663" s="143"/>
      <c r="AS663" s="143"/>
      <c r="AT663" s="143"/>
      <c r="AU663" s="143"/>
      <c r="AV663" s="143"/>
      <c r="BC663" s="2"/>
    </row>
    <row r="664" spans="1:55" x14ac:dyDescent="0.2">
      <c r="A664" s="4" t="s">
        <v>2716</v>
      </c>
      <c r="B664" s="4" t="s">
        <v>2690</v>
      </c>
      <c r="C664" s="4" t="s">
        <v>2737</v>
      </c>
      <c r="D664" s="4" t="s">
        <v>2741</v>
      </c>
      <c r="E664" s="4" t="s">
        <v>1614</v>
      </c>
      <c r="F664" s="4" t="s">
        <v>1607</v>
      </c>
      <c r="G664" s="41" t="s">
        <v>1613</v>
      </c>
      <c r="H664" s="59">
        <v>25156</v>
      </c>
      <c r="I664" s="59">
        <v>500000007034</v>
      </c>
      <c r="J664" s="5">
        <v>2013</v>
      </c>
      <c r="K664" s="5">
        <v>8</v>
      </c>
      <c r="L664" s="9">
        <f t="shared" si="13"/>
        <v>-5</v>
      </c>
      <c r="M664" s="6" t="s">
        <v>90</v>
      </c>
      <c r="N664" s="9" t="s">
        <v>94</v>
      </c>
      <c r="O664" s="6" t="s">
        <v>37</v>
      </c>
      <c r="P664" s="9" t="s">
        <v>42</v>
      </c>
      <c r="Q664" s="5" t="s">
        <v>37</v>
      </c>
      <c r="R664" s="9" t="s">
        <v>41</v>
      </c>
      <c r="S664" s="11">
        <v>2023</v>
      </c>
      <c r="T664" s="6" t="s">
        <v>126</v>
      </c>
      <c r="U664" s="4" t="s">
        <v>3813</v>
      </c>
      <c r="V664" s="4" t="s">
        <v>3815</v>
      </c>
      <c r="W664" s="75">
        <v>0</v>
      </c>
      <c r="X664" s="9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43"/>
      <c r="AL664" s="143"/>
      <c r="AM664" s="143"/>
      <c r="AN664" s="143"/>
      <c r="AO664" s="143"/>
      <c r="AP664" s="143"/>
      <c r="AQ664" s="143"/>
      <c r="AR664" s="143"/>
      <c r="AS664" s="143"/>
      <c r="AT664" s="143"/>
      <c r="AU664" s="143"/>
      <c r="AV664" s="143"/>
      <c r="BC664" s="2"/>
    </row>
    <row r="665" spans="1:55" x14ac:dyDescent="0.2">
      <c r="A665" s="4" t="s">
        <v>2716</v>
      </c>
      <c r="B665" s="4" t="s">
        <v>2690</v>
      </c>
      <c r="C665" s="4" t="s">
        <v>2737</v>
      </c>
      <c r="D665" s="4" t="s">
        <v>2741</v>
      </c>
      <c r="E665" s="4" t="s">
        <v>1614</v>
      </c>
      <c r="F665" s="4" t="s">
        <v>1607</v>
      </c>
      <c r="G665" s="41" t="s">
        <v>1613</v>
      </c>
      <c r="H665" s="59">
        <v>25154</v>
      </c>
      <c r="I665" s="59">
        <v>500000007035</v>
      </c>
      <c r="J665" s="5">
        <v>2013</v>
      </c>
      <c r="K665" s="5">
        <v>8</v>
      </c>
      <c r="L665" s="9">
        <f t="shared" si="13"/>
        <v>-5</v>
      </c>
      <c r="M665" s="6" t="s">
        <v>90</v>
      </c>
      <c r="N665" s="9" t="s">
        <v>94</v>
      </c>
      <c r="O665" s="6" t="s">
        <v>37</v>
      </c>
      <c r="P665" s="9" t="s">
        <v>42</v>
      </c>
      <c r="Q665" s="5" t="s">
        <v>37</v>
      </c>
      <c r="R665" s="9" t="s">
        <v>41</v>
      </c>
      <c r="S665" s="11">
        <v>2023</v>
      </c>
      <c r="T665" s="6" t="s">
        <v>126</v>
      </c>
      <c r="U665" s="4" t="s">
        <v>3813</v>
      </c>
      <c r="V665" s="4" t="s">
        <v>3815</v>
      </c>
      <c r="W665" s="75">
        <v>0</v>
      </c>
      <c r="X665" s="9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43"/>
      <c r="AL665" s="143"/>
      <c r="AM665" s="143"/>
      <c r="AN665" s="143"/>
      <c r="AO665" s="143"/>
      <c r="AP665" s="143"/>
      <c r="AQ665" s="143"/>
      <c r="AR665" s="143"/>
      <c r="AS665" s="143"/>
      <c r="AT665" s="143"/>
      <c r="AU665" s="143"/>
      <c r="AV665" s="143"/>
      <c r="BC665" s="2"/>
    </row>
    <row r="666" spans="1:55" x14ac:dyDescent="0.2">
      <c r="A666" s="4" t="s">
        <v>2686</v>
      </c>
      <c r="B666" s="4" t="s">
        <v>2687</v>
      </c>
      <c r="C666" s="4" t="s">
        <v>2737</v>
      </c>
      <c r="D666" s="4" t="s">
        <v>2741</v>
      </c>
      <c r="E666" s="4" t="s">
        <v>1614</v>
      </c>
      <c r="F666" s="4" t="s">
        <v>1607</v>
      </c>
      <c r="G666" s="41" t="s">
        <v>1613</v>
      </c>
      <c r="H666" s="59">
        <v>25162</v>
      </c>
      <c r="I666" s="59">
        <v>500000006017</v>
      </c>
      <c r="J666" s="5">
        <v>2013</v>
      </c>
      <c r="K666" s="5">
        <v>8</v>
      </c>
      <c r="L666" s="9">
        <f t="shared" si="13"/>
        <v>-5</v>
      </c>
      <c r="M666" s="6" t="s">
        <v>90</v>
      </c>
      <c r="N666" s="9" t="s">
        <v>94</v>
      </c>
      <c r="O666" s="6" t="s">
        <v>37</v>
      </c>
      <c r="P666" s="9" t="s">
        <v>42</v>
      </c>
      <c r="Q666" s="5" t="s">
        <v>37</v>
      </c>
      <c r="R666" s="9" t="s">
        <v>41</v>
      </c>
      <c r="S666" s="11">
        <v>2023</v>
      </c>
      <c r="T666" s="6" t="s">
        <v>126</v>
      </c>
      <c r="U666" s="4" t="s">
        <v>3813</v>
      </c>
      <c r="V666" s="4" t="s">
        <v>3815</v>
      </c>
      <c r="W666" s="75">
        <v>0</v>
      </c>
      <c r="X666" s="9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43"/>
      <c r="AL666" s="143"/>
      <c r="AM666" s="143"/>
      <c r="AN666" s="143"/>
      <c r="AO666" s="143"/>
      <c r="AP666" s="143"/>
      <c r="AQ666" s="143"/>
      <c r="AR666" s="143"/>
      <c r="AS666" s="143"/>
      <c r="AT666" s="143"/>
      <c r="AU666" s="143"/>
      <c r="AV666" s="143"/>
      <c r="BC666" s="2"/>
    </row>
    <row r="667" spans="1:55" x14ac:dyDescent="0.2">
      <c r="A667" s="4" t="s">
        <v>2724</v>
      </c>
      <c r="B667" s="4" t="s">
        <v>2689</v>
      </c>
      <c r="C667" s="4" t="s">
        <v>2737</v>
      </c>
      <c r="D667" s="4" t="s">
        <v>2741</v>
      </c>
      <c r="E667" s="4" t="s">
        <v>1610</v>
      </c>
      <c r="F667" s="4" t="s">
        <v>1607</v>
      </c>
      <c r="G667" s="41" t="s">
        <v>1611</v>
      </c>
      <c r="H667" s="59">
        <v>21289</v>
      </c>
      <c r="I667" s="59">
        <v>500000003570</v>
      </c>
      <c r="J667" s="5">
        <v>2013</v>
      </c>
      <c r="K667" s="5">
        <v>8</v>
      </c>
      <c r="L667" s="9">
        <f t="shared" si="13"/>
        <v>-5</v>
      </c>
      <c r="M667" s="6" t="s">
        <v>90</v>
      </c>
      <c r="N667" s="9" t="s">
        <v>94</v>
      </c>
      <c r="O667" s="6" t="s">
        <v>37</v>
      </c>
      <c r="P667" s="9" t="s">
        <v>42</v>
      </c>
      <c r="Q667" s="5" t="s">
        <v>37</v>
      </c>
      <c r="R667" s="9" t="s">
        <v>41</v>
      </c>
      <c r="S667" s="11">
        <v>2023</v>
      </c>
      <c r="T667" s="6" t="s">
        <v>126</v>
      </c>
      <c r="U667" s="4" t="s">
        <v>3813</v>
      </c>
      <c r="V667" s="4" t="s">
        <v>3815</v>
      </c>
      <c r="W667" s="75">
        <v>0</v>
      </c>
      <c r="X667" s="9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43"/>
      <c r="AL667" s="143"/>
      <c r="AM667" s="143"/>
      <c r="AN667" s="143"/>
      <c r="AO667" s="143"/>
      <c r="AP667" s="143"/>
      <c r="AQ667" s="143"/>
      <c r="AR667" s="143"/>
      <c r="AS667" s="143"/>
      <c r="AT667" s="143"/>
      <c r="AU667" s="143"/>
      <c r="AV667" s="143"/>
      <c r="BC667" s="2"/>
    </row>
    <row r="668" spans="1:55" x14ac:dyDescent="0.2">
      <c r="A668" s="4" t="s">
        <v>2724</v>
      </c>
      <c r="B668" s="4" t="s">
        <v>2689</v>
      </c>
      <c r="C668" s="4" t="s">
        <v>2737</v>
      </c>
      <c r="D668" s="4" t="s">
        <v>2741</v>
      </c>
      <c r="E668" s="4" t="s">
        <v>1610</v>
      </c>
      <c r="F668" s="4" t="s">
        <v>1607</v>
      </c>
      <c r="G668" s="41" t="s">
        <v>1611</v>
      </c>
      <c r="H668" s="59">
        <v>21291</v>
      </c>
      <c r="I668" s="59">
        <v>500000003577</v>
      </c>
      <c r="J668" s="5">
        <v>2013</v>
      </c>
      <c r="K668" s="5">
        <v>8</v>
      </c>
      <c r="L668" s="9">
        <f t="shared" si="13"/>
        <v>-5</v>
      </c>
      <c r="M668" s="6" t="s">
        <v>90</v>
      </c>
      <c r="N668" s="9" t="s">
        <v>94</v>
      </c>
      <c r="O668" s="6" t="s">
        <v>37</v>
      </c>
      <c r="P668" s="9" t="s">
        <v>42</v>
      </c>
      <c r="Q668" s="5" t="s">
        <v>37</v>
      </c>
      <c r="R668" s="9" t="s">
        <v>41</v>
      </c>
      <c r="S668" s="11">
        <v>2023</v>
      </c>
      <c r="T668" s="6" t="s">
        <v>126</v>
      </c>
      <c r="U668" s="4" t="s">
        <v>3813</v>
      </c>
      <c r="V668" s="4" t="s">
        <v>3815</v>
      </c>
      <c r="W668" s="75">
        <v>0</v>
      </c>
      <c r="X668" s="9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43"/>
      <c r="AL668" s="143"/>
      <c r="AM668" s="143"/>
      <c r="AN668" s="143"/>
      <c r="AO668" s="143"/>
      <c r="AP668" s="143"/>
      <c r="AQ668" s="143"/>
      <c r="AR668" s="143"/>
      <c r="AS668" s="143"/>
      <c r="AT668" s="143"/>
      <c r="AU668" s="143"/>
      <c r="AV668" s="143"/>
      <c r="BC668" s="2"/>
    </row>
    <row r="669" spans="1:55" x14ac:dyDescent="0.2">
      <c r="A669" s="4" t="s">
        <v>2724</v>
      </c>
      <c r="B669" s="4" t="s">
        <v>2689</v>
      </c>
      <c r="C669" s="4" t="s">
        <v>2737</v>
      </c>
      <c r="D669" s="4" t="s">
        <v>2741</v>
      </c>
      <c r="E669" s="4" t="s">
        <v>1610</v>
      </c>
      <c r="F669" s="4" t="s">
        <v>1607</v>
      </c>
      <c r="G669" s="41" t="s">
        <v>1611</v>
      </c>
      <c r="H669" s="59">
        <v>21290</v>
      </c>
      <c r="I669" s="59">
        <v>500000003578</v>
      </c>
      <c r="J669" s="5">
        <v>2013</v>
      </c>
      <c r="K669" s="5">
        <v>8</v>
      </c>
      <c r="L669" s="9">
        <f t="shared" si="13"/>
        <v>-5</v>
      </c>
      <c r="M669" s="6" t="s">
        <v>90</v>
      </c>
      <c r="N669" s="9" t="s">
        <v>94</v>
      </c>
      <c r="O669" s="6" t="s">
        <v>37</v>
      </c>
      <c r="P669" s="9" t="s">
        <v>42</v>
      </c>
      <c r="Q669" s="5" t="s">
        <v>37</v>
      </c>
      <c r="R669" s="9" t="s">
        <v>41</v>
      </c>
      <c r="S669" s="11">
        <v>2023</v>
      </c>
      <c r="T669" s="6" t="s">
        <v>126</v>
      </c>
      <c r="U669" s="4" t="s">
        <v>3813</v>
      </c>
      <c r="V669" s="4" t="s">
        <v>3815</v>
      </c>
      <c r="W669" s="75">
        <v>0</v>
      </c>
      <c r="X669" s="9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43"/>
      <c r="AL669" s="143"/>
      <c r="AM669" s="143"/>
      <c r="AN669" s="143"/>
      <c r="AO669" s="143"/>
      <c r="AP669" s="143"/>
      <c r="AQ669" s="143"/>
      <c r="AR669" s="143"/>
      <c r="AS669" s="143"/>
      <c r="AT669" s="143"/>
      <c r="AU669" s="143"/>
      <c r="AV669" s="143"/>
      <c r="BC669" s="2"/>
    </row>
    <row r="670" spans="1:55" x14ac:dyDescent="0.2">
      <c r="A670" s="4" t="s">
        <v>2724</v>
      </c>
      <c r="B670" s="4" t="s">
        <v>2689</v>
      </c>
      <c r="C670" s="4" t="s">
        <v>2737</v>
      </c>
      <c r="D670" s="4" t="s">
        <v>2741</v>
      </c>
      <c r="E670" s="4" t="s">
        <v>1610</v>
      </c>
      <c r="F670" s="4" t="s">
        <v>1607</v>
      </c>
      <c r="G670" s="41" t="s">
        <v>1611</v>
      </c>
      <c r="H670" s="59">
        <v>21292</v>
      </c>
      <c r="I670" s="59">
        <v>500000003620</v>
      </c>
      <c r="J670" s="5">
        <v>2013</v>
      </c>
      <c r="K670" s="5">
        <v>8</v>
      </c>
      <c r="L670" s="9">
        <f t="shared" si="13"/>
        <v>-5</v>
      </c>
      <c r="M670" s="6" t="s">
        <v>90</v>
      </c>
      <c r="N670" s="9" t="s">
        <v>94</v>
      </c>
      <c r="O670" s="6" t="s">
        <v>37</v>
      </c>
      <c r="P670" s="9" t="s">
        <v>42</v>
      </c>
      <c r="Q670" s="5" t="s">
        <v>37</v>
      </c>
      <c r="R670" s="9" t="s">
        <v>41</v>
      </c>
      <c r="S670" s="11">
        <v>2023</v>
      </c>
      <c r="T670" s="6" t="s">
        <v>126</v>
      </c>
      <c r="U670" s="4" t="s">
        <v>3813</v>
      </c>
      <c r="V670" s="4" t="s">
        <v>3815</v>
      </c>
      <c r="W670" s="75">
        <v>0</v>
      </c>
      <c r="X670" s="9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43"/>
      <c r="AL670" s="143"/>
      <c r="AM670" s="143"/>
      <c r="AN670" s="143"/>
      <c r="AO670" s="143"/>
      <c r="AP670" s="143"/>
      <c r="AQ670" s="143"/>
      <c r="AR670" s="143"/>
      <c r="AS670" s="143"/>
      <c r="AT670" s="143"/>
      <c r="AU670" s="143"/>
      <c r="AV670" s="143"/>
      <c r="BC670" s="2"/>
    </row>
    <row r="671" spans="1:55" x14ac:dyDescent="0.2">
      <c r="A671" s="4" t="s">
        <v>2724</v>
      </c>
      <c r="B671" s="4" t="s">
        <v>2689</v>
      </c>
      <c r="C671" s="4" t="s">
        <v>2737</v>
      </c>
      <c r="D671" s="4" t="s">
        <v>2741</v>
      </c>
      <c r="E671" s="4" t="s">
        <v>1610</v>
      </c>
      <c r="F671" s="4" t="s">
        <v>1607</v>
      </c>
      <c r="G671" s="41" t="s">
        <v>1611</v>
      </c>
      <c r="H671" s="59">
        <v>21295</v>
      </c>
      <c r="I671" s="59">
        <v>500000003621</v>
      </c>
      <c r="J671" s="5">
        <v>2013</v>
      </c>
      <c r="K671" s="5">
        <v>8</v>
      </c>
      <c r="L671" s="9">
        <f t="shared" si="13"/>
        <v>-5</v>
      </c>
      <c r="M671" s="6" t="s">
        <v>90</v>
      </c>
      <c r="N671" s="9" t="s">
        <v>94</v>
      </c>
      <c r="O671" s="6" t="s">
        <v>37</v>
      </c>
      <c r="P671" s="9" t="s">
        <v>42</v>
      </c>
      <c r="Q671" s="5" t="s">
        <v>37</v>
      </c>
      <c r="R671" s="9" t="s">
        <v>41</v>
      </c>
      <c r="S671" s="11">
        <v>2023</v>
      </c>
      <c r="T671" s="6" t="s">
        <v>126</v>
      </c>
      <c r="U671" s="4" t="s">
        <v>3813</v>
      </c>
      <c r="V671" s="4" t="s">
        <v>3815</v>
      </c>
      <c r="W671" s="75">
        <v>0</v>
      </c>
      <c r="X671" s="9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43"/>
      <c r="AL671" s="143"/>
      <c r="AM671" s="143"/>
      <c r="AN671" s="143"/>
      <c r="AO671" s="143"/>
      <c r="AP671" s="143"/>
      <c r="AQ671" s="143"/>
      <c r="AR671" s="143"/>
      <c r="AS671" s="143"/>
      <c r="AT671" s="143"/>
      <c r="AU671" s="143"/>
      <c r="AV671" s="143"/>
      <c r="BC671" s="2"/>
    </row>
    <row r="672" spans="1:55" x14ac:dyDescent="0.2">
      <c r="A672" s="4" t="s">
        <v>2719</v>
      </c>
      <c r="B672" s="4" t="s">
        <v>2694</v>
      </c>
      <c r="C672" s="4" t="s">
        <v>2737</v>
      </c>
      <c r="D672" s="4" t="s">
        <v>2741</v>
      </c>
      <c r="E672" s="4" t="s">
        <v>1606</v>
      </c>
      <c r="F672" s="4" t="s">
        <v>1607</v>
      </c>
      <c r="G672" s="41" t="s">
        <v>1608</v>
      </c>
      <c r="H672" s="59">
        <v>21352</v>
      </c>
      <c r="I672" s="59">
        <v>500000001620</v>
      </c>
      <c r="J672" s="5">
        <v>2013</v>
      </c>
      <c r="K672" s="5">
        <v>8</v>
      </c>
      <c r="L672" s="9">
        <f t="shared" si="13"/>
        <v>-5</v>
      </c>
      <c r="M672" s="6" t="s">
        <v>90</v>
      </c>
      <c r="N672" s="9" t="s">
        <v>94</v>
      </c>
      <c r="O672" s="6" t="s">
        <v>37</v>
      </c>
      <c r="P672" s="9" t="s">
        <v>42</v>
      </c>
      <c r="Q672" s="5" t="s">
        <v>37</v>
      </c>
      <c r="R672" s="9" t="s">
        <v>41</v>
      </c>
      <c r="S672" s="11">
        <v>2023</v>
      </c>
      <c r="T672" s="6" t="s">
        <v>126</v>
      </c>
      <c r="U672" s="4" t="s">
        <v>3813</v>
      </c>
      <c r="V672" s="4" t="s">
        <v>3815</v>
      </c>
      <c r="W672" s="75">
        <v>0</v>
      </c>
      <c r="X672" s="9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43"/>
      <c r="AL672" s="143"/>
      <c r="AM672" s="143"/>
      <c r="AN672" s="143"/>
      <c r="AO672" s="143"/>
      <c r="AP672" s="143"/>
      <c r="AQ672" s="143"/>
      <c r="AR672" s="143"/>
      <c r="AS672" s="143"/>
      <c r="AT672" s="143"/>
      <c r="AU672" s="143"/>
      <c r="AV672" s="143"/>
      <c r="BC672" s="2"/>
    </row>
    <row r="673" spans="1:57" x14ac:dyDescent="0.2">
      <c r="A673" s="4" t="s">
        <v>2695</v>
      </c>
      <c r="B673" s="4" t="s">
        <v>2689</v>
      </c>
      <c r="C673" s="4" t="s">
        <v>2737</v>
      </c>
      <c r="D673" s="4" t="s">
        <v>2741</v>
      </c>
      <c r="E673" s="4" t="s">
        <v>1606</v>
      </c>
      <c r="F673" s="4" t="s">
        <v>1607</v>
      </c>
      <c r="G673" s="41" t="s">
        <v>1608</v>
      </c>
      <c r="H673" s="59">
        <v>21350</v>
      </c>
      <c r="I673" s="59">
        <v>500000003716</v>
      </c>
      <c r="J673" s="5">
        <v>2013</v>
      </c>
      <c r="K673" s="5">
        <v>8</v>
      </c>
      <c r="L673" s="9">
        <f t="shared" si="13"/>
        <v>-5</v>
      </c>
      <c r="M673" s="6" t="s">
        <v>90</v>
      </c>
      <c r="N673" s="9" t="s">
        <v>94</v>
      </c>
      <c r="O673" s="6" t="s">
        <v>37</v>
      </c>
      <c r="P673" s="9" t="s">
        <v>42</v>
      </c>
      <c r="Q673" s="5" t="s">
        <v>37</v>
      </c>
      <c r="R673" s="9" t="s">
        <v>41</v>
      </c>
      <c r="S673" s="11">
        <v>2023</v>
      </c>
      <c r="T673" s="6" t="s">
        <v>126</v>
      </c>
      <c r="U673" s="4" t="s">
        <v>3813</v>
      </c>
      <c r="V673" s="4" t="s">
        <v>3815</v>
      </c>
      <c r="W673" s="75">
        <v>0</v>
      </c>
      <c r="X673" s="9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43"/>
      <c r="AL673" s="143"/>
      <c r="AM673" s="143"/>
      <c r="AN673" s="143"/>
      <c r="AO673" s="143"/>
      <c r="AP673" s="143"/>
      <c r="AQ673" s="143"/>
      <c r="AR673" s="143"/>
      <c r="AS673" s="143"/>
      <c r="AT673" s="143"/>
      <c r="AU673" s="143"/>
      <c r="AV673" s="143"/>
      <c r="BC673" s="2"/>
    </row>
    <row r="674" spans="1:57" x14ac:dyDescent="0.2">
      <c r="A674" s="4" t="s">
        <v>2695</v>
      </c>
      <c r="B674" s="4" t="s">
        <v>2689</v>
      </c>
      <c r="C674" s="4" t="s">
        <v>2737</v>
      </c>
      <c r="D674" s="4" t="s">
        <v>2741</v>
      </c>
      <c r="E674" s="4" t="s">
        <v>1606</v>
      </c>
      <c r="F674" s="4" t="s">
        <v>1607</v>
      </c>
      <c r="G674" s="41" t="s">
        <v>1608</v>
      </c>
      <c r="H674" s="59">
        <v>21300</v>
      </c>
      <c r="I674" s="59">
        <v>500000003922</v>
      </c>
      <c r="J674" s="5">
        <v>2013</v>
      </c>
      <c r="K674" s="5">
        <v>8</v>
      </c>
      <c r="L674" s="9">
        <f t="shared" si="13"/>
        <v>-5</v>
      </c>
      <c r="M674" s="6" t="s">
        <v>90</v>
      </c>
      <c r="N674" s="9" t="s">
        <v>94</v>
      </c>
      <c r="O674" s="6" t="s">
        <v>37</v>
      </c>
      <c r="P674" s="9" t="s">
        <v>42</v>
      </c>
      <c r="Q674" s="5" t="s">
        <v>37</v>
      </c>
      <c r="R674" s="9" t="s">
        <v>41</v>
      </c>
      <c r="S674" s="11">
        <v>2023</v>
      </c>
      <c r="T674" s="6" t="s">
        <v>126</v>
      </c>
      <c r="U674" s="4" t="s">
        <v>3813</v>
      </c>
      <c r="V674" s="4" t="s">
        <v>3815</v>
      </c>
      <c r="W674" s="75">
        <v>0</v>
      </c>
      <c r="X674" s="9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43"/>
      <c r="AL674" s="143"/>
      <c r="AM674" s="143"/>
      <c r="AN674" s="143"/>
      <c r="AO674" s="143"/>
      <c r="AP674" s="143"/>
      <c r="AQ674" s="143"/>
      <c r="AR674" s="143"/>
      <c r="AS674" s="143"/>
      <c r="AT674" s="143"/>
      <c r="AU674" s="143"/>
      <c r="AV674" s="143"/>
      <c r="BC674" s="2"/>
    </row>
    <row r="675" spans="1:57" x14ac:dyDescent="0.2">
      <c r="A675" s="4" t="s">
        <v>2701</v>
      </c>
      <c r="B675" s="4" t="s">
        <v>2689</v>
      </c>
      <c r="C675" s="4" t="s">
        <v>2737</v>
      </c>
      <c r="D675" s="4" t="s">
        <v>2741</v>
      </c>
      <c r="E675" s="4" t="s">
        <v>1609</v>
      </c>
      <c r="F675" s="4" t="s">
        <v>1607</v>
      </c>
      <c r="G675" s="41" t="s">
        <v>1608</v>
      </c>
      <c r="H675" s="59">
        <v>21359</v>
      </c>
      <c r="I675" s="59" t="s">
        <v>136</v>
      </c>
      <c r="J675" s="5">
        <v>2013</v>
      </c>
      <c r="K675" s="5">
        <v>8</v>
      </c>
      <c r="L675" s="9">
        <f t="shared" si="13"/>
        <v>-5</v>
      </c>
      <c r="M675" s="6" t="s">
        <v>90</v>
      </c>
      <c r="N675" s="9" t="s">
        <v>94</v>
      </c>
      <c r="O675" s="6" t="s">
        <v>37</v>
      </c>
      <c r="P675" s="9" t="s">
        <v>42</v>
      </c>
      <c r="Q675" s="5" t="s">
        <v>37</v>
      </c>
      <c r="R675" s="9" t="s">
        <v>41</v>
      </c>
      <c r="S675" s="11">
        <v>2023</v>
      </c>
      <c r="T675" s="6" t="s">
        <v>126</v>
      </c>
      <c r="U675" s="4" t="s">
        <v>3813</v>
      </c>
      <c r="V675" s="4" t="s">
        <v>3815</v>
      </c>
      <c r="W675" s="75">
        <v>0</v>
      </c>
      <c r="X675" s="9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43"/>
      <c r="AL675" s="143"/>
      <c r="AM675" s="143"/>
      <c r="AN675" s="143"/>
      <c r="AO675" s="143"/>
      <c r="AP675" s="143"/>
      <c r="AQ675" s="143"/>
      <c r="AR675" s="143"/>
      <c r="AS675" s="143"/>
      <c r="AT675" s="143"/>
      <c r="AU675" s="143"/>
      <c r="AV675" s="143"/>
      <c r="BC675" s="2"/>
    </row>
    <row r="676" spans="1:57" x14ac:dyDescent="0.2">
      <c r="A676" s="4" t="s">
        <v>2701</v>
      </c>
      <c r="B676" s="4" t="s">
        <v>2689</v>
      </c>
      <c r="C676" s="4" t="s">
        <v>2737</v>
      </c>
      <c r="D676" s="4" t="s">
        <v>2741</v>
      </c>
      <c r="E676" s="4" t="s">
        <v>1609</v>
      </c>
      <c r="F676" s="4" t="s">
        <v>1607</v>
      </c>
      <c r="G676" s="41" t="s">
        <v>1608</v>
      </c>
      <c r="H676" s="59">
        <v>21316</v>
      </c>
      <c r="I676" s="59">
        <v>500000003186</v>
      </c>
      <c r="J676" s="5">
        <v>2013</v>
      </c>
      <c r="K676" s="5">
        <v>8</v>
      </c>
      <c r="L676" s="9">
        <f t="shared" si="13"/>
        <v>-5</v>
      </c>
      <c r="M676" s="6" t="s">
        <v>90</v>
      </c>
      <c r="N676" s="9" t="s">
        <v>94</v>
      </c>
      <c r="O676" s="6" t="s">
        <v>37</v>
      </c>
      <c r="P676" s="9" t="s">
        <v>42</v>
      </c>
      <c r="Q676" s="5" t="s">
        <v>37</v>
      </c>
      <c r="R676" s="9" t="s">
        <v>41</v>
      </c>
      <c r="S676" s="11">
        <v>2023</v>
      </c>
      <c r="T676" s="6" t="s">
        <v>126</v>
      </c>
      <c r="U676" s="4" t="s">
        <v>3813</v>
      </c>
      <c r="V676" s="4" t="s">
        <v>3815</v>
      </c>
      <c r="W676" s="75">
        <v>0</v>
      </c>
      <c r="X676" s="9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43"/>
      <c r="AL676" s="143"/>
      <c r="AM676" s="143"/>
      <c r="AN676" s="143"/>
      <c r="AO676" s="143"/>
      <c r="AP676" s="143"/>
      <c r="AQ676" s="143"/>
      <c r="AR676" s="143"/>
      <c r="AS676" s="143"/>
      <c r="AT676" s="143"/>
      <c r="AU676" s="143"/>
      <c r="AV676" s="143"/>
      <c r="BC676" s="2"/>
    </row>
    <row r="677" spans="1:57" x14ac:dyDescent="0.2">
      <c r="A677" s="4" t="s">
        <v>2701</v>
      </c>
      <c r="B677" s="4" t="s">
        <v>2689</v>
      </c>
      <c r="C677" s="4" t="s">
        <v>2737</v>
      </c>
      <c r="D677" s="4" t="s">
        <v>2741</v>
      </c>
      <c r="E677" s="4" t="s">
        <v>1609</v>
      </c>
      <c r="F677" s="4" t="s">
        <v>1607</v>
      </c>
      <c r="G677" s="41" t="s">
        <v>1608</v>
      </c>
      <c r="H677" s="59">
        <v>21357</v>
      </c>
      <c r="I677" s="59" t="s">
        <v>136</v>
      </c>
      <c r="J677" s="5">
        <v>2013</v>
      </c>
      <c r="K677" s="5">
        <v>8</v>
      </c>
      <c r="L677" s="9">
        <f t="shared" si="13"/>
        <v>-5</v>
      </c>
      <c r="M677" s="6" t="s">
        <v>90</v>
      </c>
      <c r="N677" s="9" t="s">
        <v>94</v>
      </c>
      <c r="O677" s="6" t="s">
        <v>37</v>
      </c>
      <c r="P677" s="9" t="s">
        <v>42</v>
      </c>
      <c r="Q677" s="5" t="s">
        <v>37</v>
      </c>
      <c r="R677" s="9" t="s">
        <v>41</v>
      </c>
      <c r="S677" s="11">
        <v>2023</v>
      </c>
      <c r="T677" s="6" t="s">
        <v>126</v>
      </c>
      <c r="U677" s="4" t="s">
        <v>3813</v>
      </c>
      <c r="V677" s="4" t="s">
        <v>3815</v>
      </c>
      <c r="W677" s="75">
        <v>0</v>
      </c>
      <c r="X677" s="9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43"/>
      <c r="AL677" s="143"/>
      <c r="AM677" s="143"/>
      <c r="AN677" s="143"/>
      <c r="AO677" s="143"/>
      <c r="AP677" s="143"/>
      <c r="AQ677" s="143"/>
      <c r="AR677" s="143"/>
      <c r="AS677" s="143"/>
      <c r="AT677" s="143"/>
      <c r="AU677" s="143"/>
      <c r="AV677" s="143"/>
      <c r="BC677" s="2"/>
    </row>
    <row r="678" spans="1:57" x14ac:dyDescent="0.2">
      <c r="A678" s="4" t="s">
        <v>2701</v>
      </c>
      <c r="B678" s="4" t="s">
        <v>2689</v>
      </c>
      <c r="C678" s="4" t="s">
        <v>2737</v>
      </c>
      <c r="D678" s="4" t="s">
        <v>2741</v>
      </c>
      <c r="E678" s="4" t="s">
        <v>1609</v>
      </c>
      <c r="F678" s="4" t="s">
        <v>1607</v>
      </c>
      <c r="G678" s="41" t="s">
        <v>1608</v>
      </c>
      <c r="H678" s="59">
        <v>21347</v>
      </c>
      <c r="I678" s="59">
        <v>500000000341</v>
      </c>
      <c r="J678" s="5">
        <v>2013</v>
      </c>
      <c r="K678" s="5">
        <v>8</v>
      </c>
      <c r="L678" s="9">
        <f t="shared" si="13"/>
        <v>-5</v>
      </c>
      <c r="M678" s="6" t="s">
        <v>90</v>
      </c>
      <c r="N678" s="9" t="s">
        <v>94</v>
      </c>
      <c r="O678" s="6" t="s">
        <v>37</v>
      </c>
      <c r="P678" s="9" t="s">
        <v>42</v>
      </c>
      <c r="Q678" s="5" t="s">
        <v>37</v>
      </c>
      <c r="R678" s="9" t="s">
        <v>41</v>
      </c>
      <c r="S678" s="11">
        <v>2023</v>
      </c>
      <c r="T678" s="6" t="s">
        <v>126</v>
      </c>
      <c r="U678" s="4" t="s">
        <v>3813</v>
      </c>
      <c r="V678" s="4" t="s">
        <v>3815</v>
      </c>
      <c r="W678" s="75">
        <v>0</v>
      </c>
      <c r="X678" s="9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43"/>
      <c r="AL678" s="143"/>
      <c r="AM678" s="143"/>
      <c r="AN678" s="143"/>
      <c r="AO678" s="143"/>
      <c r="AP678" s="143"/>
      <c r="AQ678" s="143"/>
      <c r="AR678" s="143"/>
      <c r="AS678" s="143"/>
      <c r="AT678" s="143"/>
      <c r="AU678" s="143"/>
      <c r="AV678" s="143"/>
      <c r="BC678" s="2"/>
    </row>
    <row r="679" spans="1:57" x14ac:dyDescent="0.2">
      <c r="A679" s="4" t="s">
        <v>2716</v>
      </c>
      <c r="B679" s="4" t="s">
        <v>2690</v>
      </c>
      <c r="C679" s="4" t="s">
        <v>2737</v>
      </c>
      <c r="D679" s="4" t="s">
        <v>2741</v>
      </c>
      <c r="E679" s="4" t="s">
        <v>1609</v>
      </c>
      <c r="F679" s="4" t="s">
        <v>1607</v>
      </c>
      <c r="G679" s="41" t="s">
        <v>1608</v>
      </c>
      <c r="H679" s="59">
        <v>21349</v>
      </c>
      <c r="I679" s="59">
        <v>500000002929</v>
      </c>
      <c r="J679" s="5">
        <v>2013</v>
      </c>
      <c r="K679" s="5">
        <v>8</v>
      </c>
      <c r="L679" s="9">
        <f t="shared" si="13"/>
        <v>-5</v>
      </c>
      <c r="M679" s="6" t="s">
        <v>90</v>
      </c>
      <c r="N679" s="9" t="s">
        <v>94</v>
      </c>
      <c r="O679" s="6" t="s">
        <v>37</v>
      </c>
      <c r="P679" s="9" t="s">
        <v>42</v>
      </c>
      <c r="Q679" s="5" t="s">
        <v>37</v>
      </c>
      <c r="R679" s="9" t="s">
        <v>41</v>
      </c>
      <c r="S679" s="11">
        <v>2023</v>
      </c>
      <c r="T679" s="6" t="s">
        <v>126</v>
      </c>
      <c r="U679" s="4" t="s">
        <v>3813</v>
      </c>
      <c r="V679" s="4" t="s">
        <v>3815</v>
      </c>
      <c r="W679" s="75">
        <v>0</v>
      </c>
      <c r="X679" s="9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43"/>
      <c r="AL679" s="143"/>
      <c r="AM679" s="143"/>
      <c r="AN679" s="143"/>
      <c r="AO679" s="143"/>
      <c r="AP679" s="143"/>
      <c r="AQ679" s="143"/>
      <c r="AR679" s="143"/>
      <c r="AS679" s="143"/>
      <c r="AT679" s="143"/>
      <c r="AU679" s="143"/>
      <c r="AV679" s="143"/>
      <c r="BC679" s="2"/>
    </row>
    <row r="680" spans="1:57" x14ac:dyDescent="0.2">
      <c r="A680" s="4" t="s">
        <v>2701</v>
      </c>
      <c r="B680" s="4" t="s">
        <v>2689</v>
      </c>
      <c r="C680" s="4" t="s">
        <v>2737</v>
      </c>
      <c r="D680" s="4" t="s">
        <v>2741</v>
      </c>
      <c r="E680" s="4" t="s">
        <v>1609</v>
      </c>
      <c r="F680" s="4" t="s">
        <v>1607</v>
      </c>
      <c r="G680" s="41" t="s">
        <v>1608</v>
      </c>
      <c r="H680" s="59">
        <v>21376</v>
      </c>
      <c r="I680" s="59" t="s">
        <v>136</v>
      </c>
      <c r="J680" s="5">
        <v>2013</v>
      </c>
      <c r="K680" s="5">
        <v>8</v>
      </c>
      <c r="L680" s="9">
        <f t="shared" si="13"/>
        <v>-5</v>
      </c>
      <c r="M680" s="6" t="s">
        <v>90</v>
      </c>
      <c r="N680" s="9" t="s">
        <v>94</v>
      </c>
      <c r="O680" s="6" t="s">
        <v>37</v>
      </c>
      <c r="P680" s="9" t="s">
        <v>42</v>
      </c>
      <c r="Q680" s="5" t="s">
        <v>37</v>
      </c>
      <c r="R680" s="9" t="s">
        <v>41</v>
      </c>
      <c r="S680" s="11">
        <v>2023</v>
      </c>
      <c r="T680" s="6" t="s">
        <v>126</v>
      </c>
      <c r="U680" s="4" t="s">
        <v>3813</v>
      </c>
      <c r="V680" s="4" t="s">
        <v>3815</v>
      </c>
      <c r="W680" s="75">
        <v>0</v>
      </c>
      <c r="X680" s="9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43"/>
      <c r="AL680" s="143"/>
      <c r="AM680" s="143"/>
      <c r="AN680" s="143"/>
      <c r="AO680" s="143"/>
      <c r="AP680" s="143"/>
      <c r="AQ680" s="143"/>
      <c r="AR680" s="143"/>
      <c r="AS680" s="143"/>
      <c r="AT680" s="143"/>
      <c r="AU680" s="143"/>
      <c r="AV680" s="143"/>
      <c r="BC680" s="2"/>
    </row>
    <row r="681" spans="1:57" x14ac:dyDescent="0.2">
      <c r="A681" s="4" t="s">
        <v>2701</v>
      </c>
      <c r="B681" s="4" t="s">
        <v>2689</v>
      </c>
      <c r="C681" s="4" t="s">
        <v>2737</v>
      </c>
      <c r="D681" s="4" t="s">
        <v>2741</v>
      </c>
      <c r="E681" s="4" t="s">
        <v>1609</v>
      </c>
      <c r="F681" s="4" t="s">
        <v>1607</v>
      </c>
      <c r="G681" s="41" t="s">
        <v>1608</v>
      </c>
      <c r="H681" s="59">
        <v>21355</v>
      </c>
      <c r="I681" s="59" t="s">
        <v>136</v>
      </c>
      <c r="J681" s="5">
        <v>2013</v>
      </c>
      <c r="K681" s="5">
        <v>8</v>
      </c>
      <c r="L681" s="9">
        <f t="shared" si="13"/>
        <v>-5</v>
      </c>
      <c r="M681" s="6" t="s">
        <v>90</v>
      </c>
      <c r="N681" s="9" t="s">
        <v>94</v>
      </c>
      <c r="O681" s="6" t="s">
        <v>37</v>
      </c>
      <c r="P681" s="9" t="s">
        <v>42</v>
      </c>
      <c r="Q681" s="5" t="s">
        <v>37</v>
      </c>
      <c r="R681" s="9" t="s">
        <v>41</v>
      </c>
      <c r="S681" s="11">
        <v>2023</v>
      </c>
      <c r="T681" s="6" t="s">
        <v>126</v>
      </c>
      <c r="U681" s="4" t="s">
        <v>3813</v>
      </c>
      <c r="V681" s="4" t="s">
        <v>3815</v>
      </c>
      <c r="W681" s="75">
        <v>0</v>
      </c>
      <c r="X681" s="9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43"/>
      <c r="AL681" s="143"/>
      <c r="AM681" s="143"/>
      <c r="AN681" s="143"/>
      <c r="AO681" s="143"/>
      <c r="AP681" s="143"/>
      <c r="AQ681" s="143"/>
      <c r="AR681" s="143"/>
      <c r="AS681" s="143"/>
      <c r="AT681" s="143"/>
      <c r="AU681" s="143"/>
      <c r="AV681" s="143"/>
      <c r="BC681" s="2"/>
    </row>
    <row r="682" spans="1:57" x14ac:dyDescent="0.2">
      <c r="A682" s="4" t="s">
        <v>2697</v>
      </c>
      <c r="B682" s="4" t="s">
        <v>2691</v>
      </c>
      <c r="C682" s="4" t="s">
        <v>2737</v>
      </c>
      <c r="D682" s="4" t="s">
        <v>2741</v>
      </c>
      <c r="E682" s="4" t="s">
        <v>1609</v>
      </c>
      <c r="F682" s="4" t="s">
        <v>1607</v>
      </c>
      <c r="G682" s="41" t="s">
        <v>1608</v>
      </c>
      <c r="H682" s="59">
        <v>21348</v>
      </c>
      <c r="I682" s="59">
        <v>500000003185</v>
      </c>
      <c r="J682" s="5">
        <v>2013</v>
      </c>
      <c r="K682" s="5">
        <v>8</v>
      </c>
      <c r="L682" s="9">
        <f t="shared" si="13"/>
        <v>-5</v>
      </c>
      <c r="M682" s="6" t="s">
        <v>90</v>
      </c>
      <c r="N682" s="9" t="s">
        <v>94</v>
      </c>
      <c r="O682" s="6" t="s">
        <v>37</v>
      </c>
      <c r="P682" s="9" t="s">
        <v>42</v>
      </c>
      <c r="Q682" s="5" t="s">
        <v>37</v>
      </c>
      <c r="R682" s="9" t="s">
        <v>41</v>
      </c>
      <c r="S682" s="11">
        <v>2023</v>
      </c>
      <c r="T682" s="6" t="s">
        <v>126</v>
      </c>
      <c r="U682" s="4" t="s">
        <v>3813</v>
      </c>
      <c r="V682" s="4" t="s">
        <v>3815</v>
      </c>
      <c r="W682" s="75">
        <v>0</v>
      </c>
      <c r="X682" s="9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43"/>
      <c r="AL682" s="143"/>
      <c r="AM682" s="143"/>
      <c r="AN682" s="143"/>
      <c r="AO682" s="143"/>
      <c r="AP682" s="143"/>
      <c r="AQ682" s="143"/>
      <c r="AR682" s="143"/>
      <c r="AS682" s="143"/>
      <c r="AT682" s="143"/>
      <c r="AU682" s="143"/>
      <c r="AV682" s="143"/>
      <c r="BC682" s="2"/>
    </row>
    <row r="683" spans="1:57" x14ac:dyDescent="0.2">
      <c r="A683" s="4" t="s">
        <v>2710</v>
      </c>
      <c r="B683" s="4" t="s">
        <v>2689</v>
      </c>
      <c r="C683" s="4" t="s">
        <v>2737</v>
      </c>
      <c r="D683" s="4" t="s">
        <v>2741</v>
      </c>
      <c r="E683" s="4" t="s">
        <v>1609</v>
      </c>
      <c r="F683" s="4" t="s">
        <v>1607</v>
      </c>
      <c r="G683" s="41" t="s">
        <v>1608</v>
      </c>
      <c r="H683" s="59">
        <v>21381</v>
      </c>
      <c r="I683" s="59">
        <v>500000003184</v>
      </c>
      <c r="J683" s="5">
        <v>2013</v>
      </c>
      <c r="K683" s="5">
        <v>8</v>
      </c>
      <c r="L683" s="9">
        <f t="shared" ref="L683:L746" si="14">IF(AND(J683=0,K683=0),"",K683-($B$9-J683))</f>
        <v>-5</v>
      </c>
      <c r="M683" s="6" t="s">
        <v>90</v>
      </c>
      <c r="N683" s="9" t="s">
        <v>94</v>
      </c>
      <c r="O683" s="6" t="s">
        <v>37</v>
      </c>
      <c r="P683" s="9" t="s">
        <v>42</v>
      </c>
      <c r="Q683" s="5" t="s">
        <v>37</v>
      </c>
      <c r="R683" s="9" t="s">
        <v>41</v>
      </c>
      <c r="S683" s="11">
        <v>2023</v>
      </c>
      <c r="T683" s="6" t="s">
        <v>126</v>
      </c>
      <c r="U683" s="4" t="s">
        <v>3813</v>
      </c>
      <c r="V683" s="4" t="s">
        <v>3815</v>
      </c>
      <c r="W683" s="75">
        <v>0</v>
      </c>
      <c r="X683" s="9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43"/>
      <c r="AL683" s="143"/>
      <c r="AM683" s="143"/>
      <c r="AN683" s="143"/>
      <c r="AO683" s="143"/>
      <c r="AP683" s="143"/>
      <c r="AQ683" s="143"/>
      <c r="AR683" s="143"/>
      <c r="AS683" s="143"/>
      <c r="AT683" s="143"/>
      <c r="AU683" s="143"/>
      <c r="AV683" s="143"/>
      <c r="BC683" s="2"/>
    </row>
    <row r="684" spans="1:57" x14ac:dyDescent="0.2">
      <c r="A684" s="4" t="s">
        <v>2724</v>
      </c>
      <c r="B684" s="4" t="s">
        <v>2689</v>
      </c>
      <c r="C684" s="4" t="s">
        <v>2737</v>
      </c>
      <c r="D684" s="4" t="s">
        <v>2741</v>
      </c>
      <c r="E684" s="4" t="s">
        <v>1609</v>
      </c>
      <c r="F684" s="4" t="s">
        <v>1607</v>
      </c>
      <c r="G684" s="41" t="s">
        <v>1608</v>
      </c>
      <c r="H684" s="59">
        <v>21306</v>
      </c>
      <c r="I684" s="59">
        <v>500000003848</v>
      </c>
      <c r="J684" s="5">
        <v>2013</v>
      </c>
      <c r="K684" s="5">
        <v>8</v>
      </c>
      <c r="L684" s="9">
        <f t="shared" si="14"/>
        <v>-5</v>
      </c>
      <c r="M684" s="6" t="s">
        <v>90</v>
      </c>
      <c r="N684" s="9" t="s">
        <v>94</v>
      </c>
      <c r="O684" s="6" t="s">
        <v>37</v>
      </c>
      <c r="P684" s="9" t="s">
        <v>42</v>
      </c>
      <c r="Q684" s="5" t="s">
        <v>37</v>
      </c>
      <c r="R684" s="9" t="s">
        <v>41</v>
      </c>
      <c r="S684" s="11">
        <v>2023</v>
      </c>
      <c r="T684" s="6" t="s">
        <v>126</v>
      </c>
      <c r="U684" s="4" t="s">
        <v>3813</v>
      </c>
      <c r="V684" s="4" t="s">
        <v>3815</v>
      </c>
      <c r="W684" s="75">
        <v>0</v>
      </c>
      <c r="X684" s="9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43"/>
      <c r="AL684" s="143"/>
      <c r="AM684" s="143"/>
      <c r="AN684" s="143"/>
      <c r="AO684" s="143"/>
      <c r="AP684" s="143"/>
      <c r="AQ684" s="143"/>
      <c r="AR684" s="143"/>
      <c r="AS684" s="143"/>
      <c r="AT684" s="143"/>
      <c r="AU684" s="143"/>
      <c r="AV684" s="143"/>
      <c r="BC684" s="2"/>
    </row>
    <row r="685" spans="1:57" x14ac:dyDescent="0.2">
      <c r="A685" s="4" t="s">
        <v>2695</v>
      </c>
      <c r="B685" s="4" t="s">
        <v>2689</v>
      </c>
      <c r="C685" s="4" t="s">
        <v>2737</v>
      </c>
      <c r="D685" s="4" t="s">
        <v>2741</v>
      </c>
      <c r="E685" s="4" t="s">
        <v>1609</v>
      </c>
      <c r="F685" s="4" t="s">
        <v>1607</v>
      </c>
      <c r="G685" s="41" t="s">
        <v>1608</v>
      </c>
      <c r="H685" s="59">
        <v>21329</v>
      </c>
      <c r="I685" s="59">
        <v>500000002976</v>
      </c>
      <c r="J685" s="5">
        <v>2013</v>
      </c>
      <c r="K685" s="5">
        <v>8</v>
      </c>
      <c r="L685" s="9">
        <f t="shared" si="14"/>
        <v>-5</v>
      </c>
      <c r="M685" s="6" t="s">
        <v>90</v>
      </c>
      <c r="N685" s="9" t="s">
        <v>94</v>
      </c>
      <c r="O685" s="6" t="s">
        <v>37</v>
      </c>
      <c r="P685" s="9" t="s">
        <v>42</v>
      </c>
      <c r="Q685" s="5" t="s">
        <v>37</v>
      </c>
      <c r="R685" s="9" t="s">
        <v>41</v>
      </c>
      <c r="S685" s="11">
        <v>2023</v>
      </c>
      <c r="T685" s="6" t="s">
        <v>126</v>
      </c>
      <c r="U685" s="4" t="s">
        <v>3813</v>
      </c>
      <c r="V685" s="4" t="s">
        <v>3815</v>
      </c>
      <c r="W685" s="75">
        <v>0</v>
      </c>
      <c r="X685" s="9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43"/>
      <c r="AL685" s="143"/>
      <c r="AM685" s="143"/>
      <c r="AN685" s="143"/>
      <c r="AO685" s="143"/>
      <c r="AP685" s="143"/>
      <c r="AQ685" s="143"/>
      <c r="AR685" s="143"/>
      <c r="AS685" s="143"/>
      <c r="AT685" s="143"/>
      <c r="AU685" s="143"/>
      <c r="AV685" s="143"/>
      <c r="BC685" s="2"/>
    </row>
    <row r="686" spans="1:57" s="92" customFormat="1" x14ac:dyDescent="0.2">
      <c r="A686" s="4" t="s">
        <v>2695</v>
      </c>
      <c r="B686" s="4" t="s">
        <v>2689</v>
      </c>
      <c r="C686" s="4" t="s">
        <v>2737</v>
      </c>
      <c r="D686" s="4" t="s">
        <v>2741</v>
      </c>
      <c r="E686" s="4" t="s">
        <v>1609</v>
      </c>
      <c r="F686" s="4" t="s">
        <v>1607</v>
      </c>
      <c r="G686" s="41" t="s">
        <v>1608</v>
      </c>
      <c r="H686" s="59">
        <v>21333</v>
      </c>
      <c r="I686" s="59">
        <v>500000003624</v>
      </c>
      <c r="J686" s="5">
        <v>2013</v>
      </c>
      <c r="K686" s="5">
        <v>8</v>
      </c>
      <c r="L686" s="9">
        <f t="shared" si="14"/>
        <v>-5</v>
      </c>
      <c r="M686" s="6" t="s">
        <v>90</v>
      </c>
      <c r="N686" s="9" t="s">
        <v>94</v>
      </c>
      <c r="O686" s="6" t="s">
        <v>37</v>
      </c>
      <c r="P686" s="9" t="s">
        <v>42</v>
      </c>
      <c r="Q686" s="5" t="s">
        <v>37</v>
      </c>
      <c r="R686" s="9" t="s">
        <v>41</v>
      </c>
      <c r="S686" s="11">
        <v>2023</v>
      </c>
      <c r="T686" s="6" t="s">
        <v>126</v>
      </c>
      <c r="U686" s="4" t="s">
        <v>3813</v>
      </c>
      <c r="V686" s="4" t="s">
        <v>3815</v>
      </c>
      <c r="W686" s="75">
        <v>0</v>
      </c>
      <c r="X686" s="9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43"/>
      <c r="AL686" s="143"/>
      <c r="AM686" s="143"/>
      <c r="AN686" s="143"/>
      <c r="AO686" s="143"/>
      <c r="AP686" s="143"/>
      <c r="AQ686" s="143"/>
      <c r="AR686" s="143"/>
      <c r="AS686" s="143"/>
      <c r="AT686" s="143"/>
      <c r="AU686" s="143"/>
      <c r="AV686" s="143"/>
      <c r="AW686" s="10"/>
      <c r="AX686" s="10"/>
      <c r="AY686" s="10"/>
      <c r="AZ686" s="10"/>
      <c r="BA686" s="10"/>
      <c r="BB686" s="10"/>
      <c r="BC686" s="2"/>
      <c r="BD686" s="2"/>
      <c r="BE686" s="2"/>
    </row>
    <row r="687" spans="1:57" x14ac:dyDescent="0.2">
      <c r="A687" s="4" t="s">
        <v>2695</v>
      </c>
      <c r="B687" s="4" t="s">
        <v>2689</v>
      </c>
      <c r="C687" s="4" t="s">
        <v>2737</v>
      </c>
      <c r="D687" s="4" t="s">
        <v>2741</v>
      </c>
      <c r="E687" s="4" t="s">
        <v>1609</v>
      </c>
      <c r="F687" s="4" t="s">
        <v>1607</v>
      </c>
      <c r="G687" s="41" t="s">
        <v>1608</v>
      </c>
      <c r="H687" s="59">
        <v>21362</v>
      </c>
      <c r="I687" s="59">
        <v>500000003673</v>
      </c>
      <c r="J687" s="5">
        <v>2013</v>
      </c>
      <c r="K687" s="5">
        <v>8</v>
      </c>
      <c r="L687" s="9">
        <f t="shared" si="14"/>
        <v>-5</v>
      </c>
      <c r="M687" s="6" t="s">
        <v>90</v>
      </c>
      <c r="N687" s="9" t="s">
        <v>94</v>
      </c>
      <c r="O687" s="6" t="s">
        <v>37</v>
      </c>
      <c r="P687" s="9" t="s">
        <v>42</v>
      </c>
      <c r="Q687" s="5" t="s">
        <v>37</v>
      </c>
      <c r="R687" s="9" t="s">
        <v>41</v>
      </c>
      <c r="S687" s="11">
        <v>2023</v>
      </c>
      <c r="T687" s="6" t="s">
        <v>126</v>
      </c>
      <c r="U687" s="4" t="s">
        <v>3813</v>
      </c>
      <c r="V687" s="4" t="s">
        <v>3815</v>
      </c>
      <c r="W687" s="75">
        <v>0</v>
      </c>
      <c r="X687" s="9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43"/>
      <c r="AL687" s="143"/>
      <c r="AM687" s="143"/>
      <c r="AN687" s="143"/>
      <c r="AO687" s="143"/>
      <c r="AP687" s="143"/>
      <c r="AQ687" s="143"/>
      <c r="AR687" s="143"/>
      <c r="AS687" s="143"/>
      <c r="AT687" s="143"/>
      <c r="AU687" s="143"/>
      <c r="AV687" s="143"/>
      <c r="BC687" s="2"/>
    </row>
    <row r="688" spans="1:57" x14ac:dyDescent="0.2">
      <c r="A688" s="4" t="s">
        <v>2695</v>
      </c>
      <c r="B688" s="4" t="s">
        <v>2689</v>
      </c>
      <c r="C688" s="4" t="s">
        <v>2737</v>
      </c>
      <c r="D688" s="4" t="s">
        <v>2741</v>
      </c>
      <c r="E688" s="4" t="s">
        <v>1609</v>
      </c>
      <c r="F688" s="4" t="s">
        <v>1607</v>
      </c>
      <c r="G688" s="41" t="s">
        <v>1608</v>
      </c>
      <c r="H688" s="59">
        <v>21365</v>
      </c>
      <c r="I688" s="59">
        <v>500000003682</v>
      </c>
      <c r="J688" s="5">
        <v>2013</v>
      </c>
      <c r="K688" s="5">
        <v>8</v>
      </c>
      <c r="L688" s="9">
        <f t="shared" si="14"/>
        <v>-5</v>
      </c>
      <c r="M688" s="6" t="s">
        <v>90</v>
      </c>
      <c r="N688" s="9" t="s">
        <v>94</v>
      </c>
      <c r="O688" s="6" t="s">
        <v>37</v>
      </c>
      <c r="P688" s="9" t="s">
        <v>42</v>
      </c>
      <c r="Q688" s="5" t="s">
        <v>37</v>
      </c>
      <c r="R688" s="9" t="s">
        <v>41</v>
      </c>
      <c r="S688" s="11">
        <v>2023</v>
      </c>
      <c r="T688" s="6" t="s">
        <v>126</v>
      </c>
      <c r="U688" s="4" t="s">
        <v>3813</v>
      </c>
      <c r="V688" s="4" t="s">
        <v>3815</v>
      </c>
      <c r="W688" s="75">
        <v>0</v>
      </c>
      <c r="X688" s="9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43"/>
      <c r="AL688" s="143"/>
      <c r="AM688" s="143"/>
      <c r="AN688" s="143"/>
      <c r="AO688" s="143"/>
      <c r="AP688" s="143"/>
      <c r="AQ688" s="143"/>
      <c r="AR688" s="143"/>
      <c r="AS688" s="143"/>
      <c r="AT688" s="143"/>
      <c r="AU688" s="143"/>
      <c r="AV688" s="143"/>
      <c r="BC688" s="2"/>
    </row>
    <row r="689" spans="1:55" x14ac:dyDescent="0.2">
      <c r="A689" s="4" t="s">
        <v>2695</v>
      </c>
      <c r="B689" s="4" t="s">
        <v>2689</v>
      </c>
      <c r="C689" s="4" t="s">
        <v>2737</v>
      </c>
      <c r="D689" s="4" t="s">
        <v>2741</v>
      </c>
      <c r="E689" s="4" t="s">
        <v>1609</v>
      </c>
      <c r="F689" s="4" t="s">
        <v>1607</v>
      </c>
      <c r="G689" s="41" t="s">
        <v>1608</v>
      </c>
      <c r="H689" s="59">
        <v>21360</v>
      </c>
      <c r="I689" s="59">
        <v>500000003690</v>
      </c>
      <c r="J689" s="5">
        <v>2013</v>
      </c>
      <c r="K689" s="5">
        <v>8</v>
      </c>
      <c r="L689" s="9">
        <f t="shared" si="14"/>
        <v>-5</v>
      </c>
      <c r="M689" s="6" t="s">
        <v>90</v>
      </c>
      <c r="N689" s="9" t="s">
        <v>94</v>
      </c>
      <c r="O689" s="6" t="s">
        <v>37</v>
      </c>
      <c r="P689" s="9" t="s">
        <v>42</v>
      </c>
      <c r="Q689" s="5" t="s">
        <v>37</v>
      </c>
      <c r="R689" s="9" t="s">
        <v>41</v>
      </c>
      <c r="S689" s="11">
        <v>2023</v>
      </c>
      <c r="T689" s="6" t="s">
        <v>126</v>
      </c>
      <c r="U689" s="4" t="s">
        <v>3813</v>
      </c>
      <c r="V689" s="4" t="s">
        <v>3815</v>
      </c>
      <c r="W689" s="75">
        <v>0</v>
      </c>
      <c r="X689" s="9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43"/>
      <c r="AL689" s="143"/>
      <c r="AM689" s="143"/>
      <c r="AN689" s="143"/>
      <c r="AO689" s="143"/>
      <c r="AP689" s="143"/>
      <c r="AQ689" s="143"/>
      <c r="AR689" s="143"/>
      <c r="AS689" s="143"/>
      <c r="AT689" s="143"/>
      <c r="AU689" s="143"/>
      <c r="AV689" s="143"/>
      <c r="BC689" s="2"/>
    </row>
    <row r="690" spans="1:55" x14ac:dyDescent="0.2">
      <c r="A690" s="4" t="s">
        <v>2695</v>
      </c>
      <c r="B690" s="4" t="s">
        <v>2689</v>
      </c>
      <c r="C690" s="4" t="s">
        <v>2737</v>
      </c>
      <c r="D690" s="4" t="s">
        <v>2741</v>
      </c>
      <c r="E690" s="4" t="s">
        <v>1609</v>
      </c>
      <c r="F690" s="4" t="s">
        <v>1607</v>
      </c>
      <c r="G690" s="41" t="s">
        <v>1608</v>
      </c>
      <c r="H690" s="59">
        <v>21369</v>
      </c>
      <c r="I690" s="59">
        <v>500000003703</v>
      </c>
      <c r="J690" s="5">
        <v>2013</v>
      </c>
      <c r="K690" s="5">
        <v>8</v>
      </c>
      <c r="L690" s="9">
        <f t="shared" si="14"/>
        <v>-5</v>
      </c>
      <c r="M690" s="6" t="s">
        <v>90</v>
      </c>
      <c r="N690" s="9" t="s">
        <v>94</v>
      </c>
      <c r="O690" s="6" t="s">
        <v>37</v>
      </c>
      <c r="P690" s="9" t="s">
        <v>42</v>
      </c>
      <c r="Q690" s="5" t="s">
        <v>37</v>
      </c>
      <c r="R690" s="9" t="s">
        <v>41</v>
      </c>
      <c r="S690" s="11">
        <v>2023</v>
      </c>
      <c r="T690" s="6" t="s">
        <v>126</v>
      </c>
      <c r="U690" s="4" t="s">
        <v>3813</v>
      </c>
      <c r="V690" s="4" t="s">
        <v>3815</v>
      </c>
      <c r="W690" s="75">
        <v>0</v>
      </c>
      <c r="X690" s="9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43"/>
      <c r="AL690" s="143"/>
      <c r="AM690" s="143"/>
      <c r="AN690" s="143"/>
      <c r="AO690" s="143"/>
      <c r="AP690" s="143"/>
      <c r="AQ690" s="143"/>
      <c r="AR690" s="143"/>
      <c r="AS690" s="143"/>
      <c r="AT690" s="143"/>
      <c r="AU690" s="143"/>
      <c r="AV690" s="143"/>
      <c r="BC690" s="2"/>
    </row>
    <row r="691" spans="1:55" x14ac:dyDescent="0.2">
      <c r="A691" s="4" t="s">
        <v>2695</v>
      </c>
      <c r="B691" s="4" t="s">
        <v>2689</v>
      </c>
      <c r="C691" s="4" t="s">
        <v>2737</v>
      </c>
      <c r="D691" s="4" t="s">
        <v>2741</v>
      </c>
      <c r="E691" s="4" t="s">
        <v>1609</v>
      </c>
      <c r="F691" s="4" t="s">
        <v>1607</v>
      </c>
      <c r="G691" s="41" t="s">
        <v>1608</v>
      </c>
      <c r="H691" s="59">
        <v>21353</v>
      </c>
      <c r="I691" s="59">
        <v>500000003707</v>
      </c>
      <c r="J691" s="5">
        <v>2013</v>
      </c>
      <c r="K691" s="5">
        <v>8</v>
      </c>
      <c r="L691" s="9">
        <f t="shared" si="14"/>
        <v>-5</v>
      </c>
      <c r="M691" s="6" t="s">
        <v>90</v>
      </c>
      <c r="N691" s="9" t="s">
        <v>94</v>
      </c>
      <c r="O691" s="6" t="s">
        <v>37</v>
      </c>
      <c r="P691" s="9" t="s">
        <v>42</v>
      </c>
      <c r="Q691" s="5" t="s">
        <v>37</v>
      </c>
      <c r="R691" s="9" t="s">
        <v>41</v>
      </c>
      <c r="S691" s="11">
        <v>2023</v>
      </c>
      <c r="T691" s="6" t="s">
        <v>126</v>
      </c>
      <c r="U691" s="4" t="s">
        <v>3813</v>
      </c>
      <c r="V691" s="4" t="s">
        <v>3815</v>
      </c>
      <c r="W691" s="75">
        <v>0</v>
      </c>
      <c r="X691" s="9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43"/>
      <c r="AL691" s="143"/>
      <c r="AM691" s="143"/>
      <c r="AN691" s="143"/>
      <c r="AO691" s="143"/>
      <c r="AP691" s="143"/>
      <c r="AQ691" s="143"/>
      <c r="AR691" s="143"/>
      <c r="AS691" s="143"/>
      <c r="AT691" s="143"/>
      <c r="AU691" s="143"/>
      <c r="AV691" s="143"/>
      <c r="BC691" s="2"/>
    </row>
    <row r="692" spans="1:55" x14ac:dyDescent="0.2">
      <c r="A692" s="4" t="s">
        <v>2695</v>
      </c>
      <c r="B692" s="4" t="s">
        <v>2689</v>
      </c>
      <c r="C692" s="4" t="s">
        <v>2737</v>
      </c>
      <c r="D692" s="4" t="s">
        <v>2741</v>
      </c>
      <c r="E692" s="4" t="s">
        <v>1609</v>
      </c>
      <c r="F692" s="4" t="s">
        <v>1607</v>
      </c>
      <c r="G692" s="41" t="s">
        <v>1608</v>
      </c>
      <c r="H692" s="59">
        <v>21328</v>
      </c>
      <c r="I692" s="59">
        <v>500000003713</v>
      </c>
      <c r="J692" s="5">
        <v>2013</v>
      </c>
      <c r="K692" s="5">
        <v>8</v>
      </c>
      <c r="L692" s="9">
        <f t="shared" si="14"/>
        <v>-5</v>
      </c>
      <c r="M692" s="6" t="s">
        <v>90</v>
      </c>
      <c r="N692" s="9" t="s">
        <v>94</v>
      </c>
      <c r="O692" s="6" t="s">
        <v>37</v>
      </c>
      <c r="P692" s="9" t="s">
        <v>42</v>
      </c>
      <c r="Q692" s="5" t="s">
        <v>37</v>
      </c>
      <c r="R692" s="9" t="s">
        <v>41</v>
      </c>
      <c r="S692" s="11">
        <v>2023</v>
      </c>
      <c r="T692" s="6" t="s">
        <v>126</v>
      </c>
      <c r="U692" s="4" t="s">
        <v>3813</v>
      </c>
      <c r="V692" s="4" t="s">
        <v>3815</v>
      </c>
      <c r="W692" s="75">
        <v>0</v>
      </c>
      <c r="X692" s="9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43"/>
      <c r="AL692" s="143"/>
      <c r="AM692" s="143"/>
      <c r="AN692" s="143"/>
      <c r="AO692" s="143"/>
      <c r="AP692" s="143"/>
      <c r="AQ692" s="143"/>
      <c r="AR692" s="143"/>
      <c r="AS692" s="143"/>
      <c r="AT692" s="143"/>
      <c r="AU692" s="143"/>
      <c r="AV692" s="143"/>
      <c r="BC692" s="2"/>
    </row>
    <row r="693" spans="1:55" x14ac:dyDescent="0.2">
      <c r="A693" s="4" t="s">
        <v>2695</v>
      </c>
      <c r="B693" s="4" t="s">
        <v>2689</v>
      </c>
      <c r="C693" s="4" t="s">
        <v>2737</v>
      </c>
      <c r="D693" s="4" t="s">
        <v>2741</v>
      </c>
      <c r="E693" s="4" t="s">
        <v>1609</v>
      </c>
      <c r="F693" s="4" t="s">
        <v>1607</v>
      </c>
      <c r="G693" s="41" t="s">
        <v>1608</v>
      </c>
      <c r="H693" s="59">
        <v>21378</v>
      </c>
      <c r="I693" s="59">
        <v>500000003734</v>
      </c>
      <c r="J693" s="5">
        <v>2013</v>
      </c>
      <c r="K693" s="5">
        <v>8</v>
      </c>
      <c r="L693" s="9">
        <f t="shared" si="14"/>
        <v>-5</v>
      </c>
      <c r="M693" s="6" t="s">
        <v>90</v>
      </c>
      <c r="N693" s="9" t="s">
        <v>94</v>
      </c>
      <c r="O693" s="6" t="s">
        <v>37</v>
      </c>
      <c r="P693" s="9" t="s">
        <v>42</v>
      </c>
      <c r="Q693" s="5" t="s">
        <v>37</v>
      </c>
      <c r="R693" s="9" t="s">
        <v>41</v>
      </c>
      <c r="S693" s="11">
        <v>2023</v>
      </c>
      <c r="T693" s="6" t="s">
        <v>126</v>
      </c>
      <c r="U693" s="4" t="s">
        <v>3813</v>
      </c>
      <c r="V693" s="4" t="s">
        <v>3815</v>
      </c>
      <c r="W693" s="75">
        <v>0</v>
      </c>
      <c r="X693" s="9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43"/>
      <c r="AL693" s="143"/>
      <c r="AM693" s="143"/>
      <c r="AN693" s="143"/>
      <c r="AO693" s="143"/>
      <c r="AP693" s="143"/>
      <c r="AQ693" s="143"/>
      <c r="AR693" s="143"/>
      <c r="AS693" s="143"/>
      <c r="AT693" s="143"/>
      <c r="AU693" s="143"/>
      <c r="AV693" s="143"/>
      <c r="BC693" s="2"/>
    </row>
    <row r="694" spans="1:55" x14ac:dyDescent="0.2">
      <c r="A694" s="4" t="s">
        <v>2695</v>
      </c>
      <c r="B694" s="4" t="s">
        <v>2689</v>
      </c>
      <c r="C694" s="4" t="s">
        <v>2737</v>
      </c>
      <c r="D694" s="4" t="s">
        <v>2741</v>
      </c>
      <c r="E694" s="4" t="s">
        <v>1609</v>
      </c>
      <c r="F694" s="4" t="s">
        <v>1607</v>
      </c>
      <c r="G694" s="41" t="s">
        <v>1608</v>
      </c>
      <c r="H694" s="59">
        <v>21336</v>
      </c>
      <c r="I694" s="59">
        <v>500000003738</v>
      </c>
      <c r="J694" s="5">
        <v>2013</v>
      </c>
      <c r="K694" s="5">
        <v>8</v>
      </c>
      <c r="L694" s="9">
        <f t="shared" si="14"/>
        <v>-5</v>
      </c>
      <c r="M694" s="6" t="s">
        <v>90</v>
      </c>
      <c r="N694" s="9" t="s">
        <v>94</v>
      </c>
      <c r="O694" s="6" t="s">
        <v>37</v>
      </c>
      <c r="P694" s="9" t="s">
        <v>42</v>
      </c>
      <c r="Q694" s="5" t="s">
        <v>37</v>
      </c>
      <c r="R694" s="9" t="s">
        <v>41</v>
      </c>
      <c r="S694" s="11">
        <v>2023</v>
      </c>
      <c r="T694" s="6" t="s">
        <v>126</v>
      </c>
      <c r="U694" s="4" t="s">
        <v>3813</v>
      </c>
      <c r="V694" s="4" t="s">
        <v>3815</v>
      </c>
      <c r="W694" s="75">
        <v>0</v>
      </c>
      <c r="X694" s="9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43"/>
      <c r="AL694" s="143"/>
      <c r="AM694" s="143"/>
      <c r="AN694" s="143"/>
      <c r="AO694" s="143"/>
      <c r="AP694" s="143"/>
      <c r="AQ694" s="143"/>
      <c r="AR694" s="143"/>
      <c r="AS694" s="143"/>
      <c r="AT694" s="143"/>
      <c r="AU694" s="143"/>
      <c r="AV694" s="143"/>
      <c r="BC694" s="2"/>
    </row>
    <row r="695" spans="1:55" x14ac:dyDescent="0.2">
      <c r="A695" s="4" t="s">
        <v>2695</v>
      </c>
      <c r="B695" s="4" t="s">
        <v>2689</v>
      </c>
      <c r="C695" s="4" t="s">
        <v>2737</v>
      </c>
      <c r="D695" s="4" t="s">
        <v>2741</v>
      </c>
      <c r="E695" s="4" t="s">
        <v>1609</v>
      </c>
      <c r="F695" s="4" t="s">
        <v>1607</v>
      </c>
      <c r="G695" s="41" t="s">
        <v>1608</v>
      </c>
      <c r="H695" s="59">
        <v>21354</v>
      </c>
      <c r="I695" s="59">
        <v>500000003748</v>
      </c>
      <c r="J695" s="5">
        <v>2013</v>
      </c>
      <c r="K695" s="5">
        <v>8</v>
      </c>
      <c r="L695" s="9">
        <f t="shared" si="14"/>
        <v>-5</v>
      </c>
      <c r="M695" s="6" t="s">
        <v>90</v>
      </c>
      <c r="N695" s="9" t="s">
        <v>94</v>
      </c>
      <c r="O695" s="6" t="s">
        <v>37</v>
      </c>
      <c r="P695" s="9" t="s">
        <v>42</v>
      </c>
      <c r="Q695" s="5" t="s">
        <v>37</v>
      </c>
      <c r="R695" s="9" t="s">
        <v>41</v>
      </c>
      <c r="S695" s="11">
        <v>2023</v>
      </c>
      <c r="T695" s="6" t="s">
        <v>126</v>
      </c>
      <c r="U695" s="4" t="s">
        <v>3813</v>
      </c>
      <c r="V695" s="4" t="s">
        <v>3815</v>
      </c>
      <c r="W695" s="75">
        <v>0</v>
      </c>
      <c r="X695" s="9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43"/>
      <c r="AL695" s="143"/>
      <c r="AM695" s="143"/>
      <c r="AN695" s="143"/>
      <c r="AO695" s="143"/>
      <c r="AP695" s="143"/>
      <c r="AQ695" s="143"/>
      <c r="AR695" s="143"/>
      <c r="AS695" s="143"/>
      <c r="AT695" s="143"/>
      <c r="AU695" s="143"/>
      <c r="AV695" s="143"/>
      <c r="BC695" s="2"/>
    </row>
    <row r="696" spans="1:55" x14ac:dyDescent="0.2">
      <c r="A696" s="4" t="s">
        <v>2695</v>
      </c>
      <c r="B696" s="4" t="s">
        <v>2689</v>
      </c>
      <c r="C696" s="4" t="s">
        <v>2737</v>
      </c>
      <c r="D696" s="4" t="s">
        <v>2741</v>
      </c>
      <c r="E696" s="4" t="s">
        <v>1609</v>
      </c>
      <c r="F696" s="4" t="s">
        <v>1607</v>
      </c>
      <c r="G696" s="41" t="s">
        <v>1608</v>
      </c>
      <c r="H696" s="59">
        <v>21325</v>
      </c>
      <c r="I696" s="59">
        <v>500000003769</v>
      </c>
      <c r="J696" s="5">
        <v>2013</v>
      </c>
      <c r="K696" s="5">
        <v>8</v>
      </c>
      <c r="L696" s="9">
        <f t="shared" si="14"/>
        <v>-5</v>
      </c>
      <c r="M696" s="6" t="s">
        <v>90</v>
      </c>
      <c r="N696" s="9" t="s">
        <v>94</v>
      </c>
      <c r="O696" s="6" t="s">
        <v>37</v>
      </c>
      <c r="P696" s="9" t="s">
        <v>42</v>
      </c>
      <c r="Q696" s="5" t="s">
        <v>37</v>
      </c>
      <c r="R696" s="9" t="s">
        <v>41</v>
      </c>
      <c r="S696" s="11">
        <v>2023</v>
      </c>
      <c r="T696" s="6" t="s">
        <v>126</v>
      </c>
      <c r="U696" s="4" t="s">
        <v>3813</v>
      </c>
      <c r="V696" s="4" t="s">
        <v>3815</v>
      </c>
      <c r="W696" s="75">
        <v>0</v>
      </c>
      <c r="X696" s="9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43"/>
      <c r="AL696" s="143"/>
      <c r="AM696" s="143"/>
      <c r="AN696" s="143"/>
      <c r="AO696" s="143"/>
      <c r="AP696" s="143"/>
      <c r="AQ696" s="143"/>
      <c r="AR696" s="143"/>
      <c r="AS696" s="143"/>
      <c r="AT696" s="143"/>
      <c r="AU696" s="143"/>
      <c r="AV696" s="143"/>
      <c r="BC696" s="2"/>
    </row>
    <row r="697" spans="1:55" x14ac:dyDescent="0.2">
      <c r="A697" s="4" t="s">
        <v>2695</v>
      </c>
      <c r="B697" s="4" t="s">
        <v>2689</v>
      </c>
      <c r="C697" s="4" t="s">
        <v>2737</v>
      </c>
      <c r="D697" s="4" t="s">
        <v>2741</v>
      </c>
      <c r="E697" s="4" t="s">
        <v>1609</v>
      </c>
      <c r="F697" s="4" t="s">
        <v>1607</v>
      </c>
      <c r="G697" s="41" t="s">
        <v>1608</v>
      </c>
      <c r="H697" s="59">
        <v>21305</v>
      </c>
      <c r="I697" s="59">
        <v>500000003776</v>
      </c>
      <c r="J697" s="5">
        <v>2013</v>
      </c>
      <c r="K697" s="5">
        <v>8</v>
      </c>
      <c r="L697" s="9">
        <f t="shared" si="14"/>
        <v>-5</v>
      </c>
      <c r="M697" s="6" t="s">
        <v>90</v>
      </c>
      <c r="N697" s="9" t="s">
        <v>94</v>
      </c>
      <c r="O697" s="6" t="s">
        <v>37</v>
      </c>
      <c r="P697" s="9" t="s">
        <v>42</v>
      </c>
      <c r="Q697" s="5" t="s">
        <v>37</v>
      </c>
      <c r="R697" s="9" t="s">
        <v>41</v>
      </c>
      <c r="S697" s="11">
        <v>2023</v>
      </c>
      <c r="T697" s="6" t="s">
        <v>126</v>
      </c>
      <c r="U697" s="4" t="s">
        <v>3813</v>
      </c>
      <c r="V697" s="4" t="s">
        <v>3815</v>
      </c>
      <c r="W697" s="75">
        <v>0</v>
      </c>
      <c r="X697" s="9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43"/>
      <c r="AL697" s="143"/>
      <c r="AM697" s="143"/>
      <c r="AN697" s="143"/>
      <c r="AO697" s="143"/>
      <c r="AP697" s="143"/>
      <c r="AQ697" s="143"/>
      <c r="AR697" s="143"/>
      <c r="AS697" s="143"/>
      <c r="AT697" s="143"/>
      <c r="AU697" s="143"/>
      <c r="AV697" s="143"/>
      <c r="BC697" s="2"/>
    </row>
    <row r="698" spans="1:55" x14ac:dyDescent="0.2">
      <c r="A698" s="4" t="s">
        <v>2695</v>
      </c>
      <c r="B698" s="4" t="s">
        <v>2689</v>
      </c>
      <c r="C698" s="4" t="s">
        <v>2737</v>
      </c>
      <c r="D698" s="4" t="s">
        <v>2741</v>
      </c>
      <c r="E698" s="4" t="s">
        <v>1609</v>
      </c>
      <c r="F698" s="4" t="s">
        <v>1607</v>
      </c>
      <c r="G698" s="41" t="s">
        <v>1608</v>
      </c>
      <c r="H698" s="59">
        <v>21322</v>
      </c>
      <c r="I698" s="59">
        <v>500000003780</v>
      </c>
      <c r="J698" s="5">
        <v>2013</v>
      </c>
      <c r="K698" s="5">
        <v>8</v>
      </c>
      <c r="L698" s="9">
        <f t="shared" si="14"/>
        <v>-5</v>
      </c>
      <c r="M698" s="6" t="s">
        <v>90</v>
      </c>
      <c r="N698" s="9" t="s">
        <v>94</v>
      </c>
      <c r="O698" s="6" t="s">
        <v>37</v>
      </c>
      <c r="P698" s="9" t="s">
        <v>42</v>
      </c>
      <c r="Q698" s="5" t="s">
        <v>37</v>
      </c>
      <c r="R698" s="9" t="s">
        <v>41</v>
      </c>
      <c r="S698" s="11">
        <v>2023</v>
      </c>
      <c r="T698" s="6" t="s">
        <v>126</v>
      </c>
      <c r="U698" s="4" t="s">
        <v>3813</v>
      </c>
      <c r="V698" s="4" t="s">
        <v>3815</v>
      </c>
      <c r="W698" s="75">
        <v>0</v>
      </c>
      <c r="X698" s="9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43"/>
      <c r="AL698" s="143"/>
      <c r="AM698" s="143"/>
      <c r="AN698" s="143"/>
      <c r="AO698" s="143"/>
      <c r="AP698" s="143"/>
      <c r="AQ698" s="143"/>
      <c r="AR698" s="143"/>
      <c r="AS698" s="143"/>
      <c r="AT698" s="143"/>
      <c r="AU698" s="143"/>
      <c r="AV698" s="143"/>
      <c r="BC698" s="2"/>
    </row>
    <row r="699" spans="1:55" x14ac:dyDescent="0.2">
      <c r="A699" s="4" t="s">
        <v>2695</v>
      </c>
      <c r="B699" s="4" t="s">
        <v>2689</v>
      </c>
      <c r="C699" s="4" t="s">
        <v>2737</v>
      </c>
      <c r="D699" s="4" t="s">
        <v>2741</v>
      </c>
      <c r="E699" s="4" t="s">
        <v>1609</v>
      </c>
      <c r="F699" s="4" t="s">
        <v>1607</v>
      </c>
      <c r="G699" s="41" t="s">
        <v>1608</v>
      </c>
      <c r="H699" s="59">
        <v>21315</v>
      </c>
      <c r="I699" s="59">
        <v>500000003784</v>
      </c>
      <c r="J699" s="5">
        <v>2013</v>
      </c>
      <c r="K699" s="5">
        <v>8</v>
      </c>
      <c r="L699" s="9">
        <f t="shared" si="14"/>
        <v>-5</v>
      </c>
      <c r="M699" s="6" t="s">
        <v>90</v>
      </c>
      <c r="N699" s="9" t="s">
        <v>94</v>
      </c>
      <c r="O699" s="6" t="s">
        <v>37</v>
      </c>
      <c r="P699" s="9" t="s">
        <v>42</v>
      </c>
      <c r="Q699" s="5" t="s">
        <v>37</v>
      </c>
      <c r="R699" s="9" t="s">
        <v>41</v>
      </c>
      <c r="S699" s="11">
        <v>2023</v>
      </c>
      <c r="T699" s="6" t="s">
        <v>126</v>
      </c>
      <c r="U699" s="4" t="s">
        <v>3813</v>
      </c>
      <c r="V699" s="4" t="s">
        <v>3815</v>
      </c>
      <c r="W699" s="75">
        <v>0</v>
      </c>
      <c r="X699" s="9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43"/>
      <c r="AL699" s="143"/>
      <c r="AM699" s="143"/>
      <c r="AN699" s="143"/>
      <c r="AO699" s="143"/>
      <c r="AP699" s="143"/>
      <c r="AQ699" s="143"/>
      <c r="AR699" s="143"/>
      <c r="AS699" s="143"/>
      <c r="AT699" s="143"/>
      <c r="AU699" s="143"/>
      <c r="AV699" s="143"/>
      <c r="BC699" s="2"/>
    </row>
    <row r="700" spans="1:55" x14ac:dyDescent="0.2">
      <c r="A700" s="4" t="s">
        <v>2695</v>
      </c>
      <c r="B700" s="4" t="s">
        <v>2689</v>
      </c>
      <c r="C700" s="4" t="s">
        <v>2737</v>
      </c>
      <c r="D700" s="4" t="s">
        <v>2741</v>
      </c>
      <c r="E700" s="4" t="s">
        <v>1609</v>
      </c>
      <c r="F700" s="4" t="s">
        <v>1607</v>
      </c>
      <c r="G700" s="41" t="s">
        <v>1608</v>
      </c>
      <c r="H700" s="59">
        <v>21311</v>
      </c>
      <c r="I700" s="59">
        <v>500000003788</v>
      </c>
      <c r="J700" s="5">
        <v>2013</v>
      </c>
      <c r="K700" s="5">
        <v>8</v>
      </c>
      <c r="L700" s="9">
        <f t="shared" si="14"/>
        <v>-5</v>
      </c>
      <c r="M700" s="6" t="s">
        <v>90</v>
      </c>
      <c r="N700" s="9" t="s">
        <v>94</v>
      </c>
      <c r="O700" s="6" t="s">
        <v>37</v>
      </c>
      <c r="P700" s="9" t="s">
        <v>42</v>
      </c>
      <c r="Q700" s="5" t="s">
        <v>37</v>
      </c>
      <c r="R700" s="9" t="s">
        <v>41</v>
      </c>
      <c r="S700" s="11">
        <v>2023</v>
      </c>
      <c r="T700" s="6" t="s">
        <v>126</v>
      </c>
      <c r="U700" s="4" t="s">
        <v>3813</v>
      </c>
      <c r="V700" s="4" t="s">
        <v>3815</v>
      </c>
      <c r="W700" s="75">
        <v>0</v>
      </c>
      <c r="X700" s="9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43"/>
      <c r="AL700" s="143"/>
      <c r="AM700" s="143"/>
      <c r="AN700" s="143"/>
      <c r="AO700" s="143"/>
      <c r="AP700" s="143"/>
      <c r="AQ700" s="143"/>
      <c r="AR700" s="143"/>
      <c r="AS700" s="143"/>
      <c r="AT700" s="143"/>
      <c r="AU700" s="143"/>
      <c r="AV700" s="143"/>
      <c r="BC700" s="2"/>
    </row>
    <row r="701" spans="1:55" x14ac:dyDescent="0.2">
      <c r="A701" s="4" t="s">
        <v>2695</v>
      </c>
      <c r="B701" s="4" t="s">
        <v>2689</v>
      </c>
      <c r="C701" s="4" t="s">
        <v>2737</v>
      </c>
      <c r="D701" s="4" t="s">
        <v>2741</v>
      </c>
      <c r="E701" s="4" t="s">
        <v>1609</v>
      </c>
      <c r="F701" s="4" t="s">
        <v>1607</v>
      </c>
      <c r="G701" s="41" t="s">
        <v>1608</v>
      </c>
      <c r="H701" s="59">
        <v>21317</v>
      </c>
      <c r="I701" s="59">
        <v>500000003799</v>
      </c>
      <c r="J701" s="5">
        <v>2013</v>
      </c>
      <c r="K701" s="5">
        <v>8</v>
      </c>
      <c r="L701" s="9">
        <f t="shared" si="14"/>
        <v>-5</v>
      </c>
      <c r="M701" s="6" t="s">
        <v>90</v>
      </c>
      <c r="N701" s="9" t="s">
        <v>94</v>
      </c>
      <c r="O701" s="6" t="s">
        <v>37</v>
      </c>
      <c r="P701" s="9" t="s">
        <v>42</v>
      </c>
      <c r="Q701" s="5" t="s">
        <v>37</v>
      </c>
      <c r="R701" s="9" t="s">
        <v>41</v>
      </c>
      <c r="S701" s="11">
        <v>2023</v>
      </c>
      <c r="T701" s="6" t="s">
        <v>126</v>
      </c>
      <c r="U701" s="4" t="s">
        <v>3813</v>
      </c>
      <c r="V701" s="4" t="s">
        <v>3815</v>
      </c>
      <c r="W701" s="75">
        <v>0</v>
      </c>
      <c r="X701" s="9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43"/>
      <c r="AL701" s="143"/>
      <c r="AM701" s="143"/>
      <c r="AN701" s="143"/>
      <c r="AO701" s="143"/>
      <c r="AP701" s="143"/>
      <c r="AQ701" s="143"/>
      <c r="AR701" s="143"/>
      <c r="AS701" s="143"/>
      <c r="AT701" s="143"/>
      <c r="AU701" s="143"/>
      <c r="AV701" s="143"/>
      <c r="BC701" s="2"/>
    </row>
    <row r="702" spans="1:55" x14ac:dyDescent="0.2">
      <c r="A702" s="4" t="s">
        <v>2695</v>
      </c>
      <c r="B702" s="4" t="s">
        <v>2689</v>
      </c>
      <c r="C702" s="4" t="s">
        <v>2737</v>
      </c>
      <c r="D702" s="4" t="s">
        <v>2741</v>
      </c>
      <c r="E702" s="4" t="s">
        <v>1609</v>
      </c>
      <c r="F702" s="4" t="s">
        <v>1607</v>
      </c>
      <c r="G702" s="41" t="s">
        <v>1608</v>
      </c>
      <c r="H702" s="59">
        <v>21377</v>
      </c>
      <c r="I702" s="59">
        <v>500000003804</v>
      </c>
      <c r="J702" s="5">
        <v>2013</v>
      </c>
      <c r="K702" s="5">
        <v>8</v>
      </c>
      <c r="L702" s="9">
        <f t="shared" si="14"/>
        <v>-5</v>
      </c>
      <c r="M702" s="6" t="s">
        <v>90</v>
      </c>
      <c r="N702" s="9" t="s">
        <v>94</v>
      </c>
      <c r="O702" s="6" t="s">
        <v>37</v>
      </c>
      <c r="P702" s="9" t="s">
        <v>42</v>
      </c>
      <c r="Q702" s="5" t="s">
        <v>37</v>
      </c>
      <c r="R702" s="9" t="s">
        <v>41</v>
      </c>
      <c r="S702" s="11">
        <v>2023</v>
      </c>
      <c r="T702" s="6" t="s">
        <v>126</v>
      </c>
      <c r="U702" s="4" t="s">
        <v>3813</v>
      </c>
      <c r="V702" s="4" t="s">
        <v>3815</v>
      </c>
      <c r="W702" s="75">
        <v>0</v>
      </c>
      <c r="X702" s="9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43"/>
      <c r="AL702" s="143"/>
      <c r="AM702" s="143"/>
      <c r="AN702" s="143"/>
      <c r="AO702" s="143"/>
      <c r="AP702" s="143"/>
      <c r="AQ702" s="143"/>
      <c r="AR702" s="143"/>
      <c r="AS702" s="143"/>
      <c r="AT702" s="143"/>
      <c r="AU702" s="143"/>
      <c r="AV702" s="143"/>
      <c r="BC702" s="2"/>
    </row>
    <row r="703" spans="1:55" x14ac:dyDescent="0.2">
      <c r="A703" s="4" t="s">
        <v>2695</v>
      </c>
      <c r="B703" s="4" t="s">
        <v>2689</v>
      </c>
      <c r="C703" s="4" t="s">
        <v>2737</v>
      </c>
      <c r="D703" s="4" t="s">
        <v>2741</v>
      </c>
      <c r="E703" s="4" t="s">
        <v>1609</v>
      </c>
      <c r="F703" s="4" t="s">
        <v>1607</v>
      </c>
      <c r="G703" s="41" t="s">
        <v>1608</v>
      </c>
      <c r="H703" s="59">
        <v>21320</v>
      </c>
      <c r="I703" s="59">
        <v>500000003821</v>
      </c>
      <c r="J703" s="5">
        <v>2013</v>
      </c>
      <c r="K703" s="5">
        <v>8</v>
      </c>
      <c r="L703" s="9">
        <f t="shared" si="14"/>
        <v>-5</v>
      </c>
      <c r="M703" s="6" t="s">
        <v>90</v>
      </c>
      <c r="N703" s="9" t="s">
        <v>94</v>
      </c>
      <c r="O703" s="6" t="s">
        <v>37</v>
      </c>
      <c r="P703" s="9" t="s">
        <v>42</v>
      </c>
      <c r="Q703" s="5" t="s">
        <v>37</v>
      </c>
      <c r="R703" s="9" t="s">
        <v>41</v>
      </c>
      <c r="S703" s="11">
        <v>2023</v>
      </c>
      <c r="T703" s="6" t="s">
        <v>126</v>
      </c>
      <c r="U703" s="4" t="s">
        <v>3813</v>
      </c>
      <c r="V703" s="4" t="s">
        <v>3815</v>
      </c>
      <c r="W703" s="75">
        <v>0</v>
      </c>
      <c r="X703" s="9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43"/>
      <c r="AL703" s="143"/>
      <c r="AM703" s="143"/>
      <c r="AN703" s="143"/>
      <c r="AO703" s="143"/>
      <c r="AP703" s="143"/>
      <c r="AQ703" s="143"/>
      <c r="AR703" s="143"/>
      <c r="AS703" s="143"/>
      <c r="AT703" s="143"/>
      <c r="AU703" s="143"/>
      <c r="AV703" s="143"/>
      <c r="BC703" s="2"/>
    </row>
    <row r="704" spans="1:55" x14ac:dyDescent="0.2">
      <c r="A704" s="4" t="s">
        <v>2695</v>
      </c>
      <c r="B704" s="4" t="s">
        <v>2689</v>
      </c>
      <c r="C704" s="4" t="s">
        <v>2737</v>
      </c>
      <c r="D704" s="4" t="s">
        <v>2741</v>
      </c>
      <c r="E704" s="4" t="s">
        <v>1609</v>
      </c>
      <c r="F704" s="4" t="s">
        <v>1607</v>
      </c>
      <c r="G704" s="41" t="s">
        <v>1608</v>
      </c>
      <c r="H704" s="59">
        <v>21324</v>
      </c>
      <c r="I704" s="59">
        <v>500000003831</v>
      </c>
      <c r="J704" s="5">
        <v>2013</v>
      </c>
      <c r="K704" s="5">
        <v>8</v>
      </c>
      <c r="L704" s="9">
        <f t="shared" si="14"/>
        <v>-5</v>
      </c>
      <c r="M704" s="6" t="s">
        <v>90</v>
      </c>
      <c r="N704" s="9" t="s">
        <v>94</v>
      </c>
      <c r="O704" s="6" t="s">
        <v>37</v>
      </c>
      <c r="P704" s="9" t="s">
        <v>42</v>
      </c>
      <c r="Q704" s="5" t="s">
        <v>37</v>
      </c>
      <c r="R704" s="9" t="s">
        <v>41</v>
      </c>
      <c r="S704" s="11">
        <v>2023</v>
      </c>
      <c r="T704" s="6" t="s">
        <v>126</v>
      </c>
      <c r="U704" s="4" t="s">
        <v>3813</v>
      </c>
      <c r="V704" s="4" t="s">
        <v>3815</v>
      </c>
      <c r="W704" s="75">
        <v>0</v>
      </c>
      <c r="X704" s="9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43"/>
      <c r="AL704" s="143"/>
      <c r="AM704" s="143"/>
      <c r="AN704" s="143"/>
      <c r="AO704" s="143"/>
      <c r="AP704" s="143"/>
      <c r="AQ704" s="143"/>
      <c r="AR704" s="143"/>
      <c r="AS704" s="143"/>
      <c r="AT704" s="143"/>
      <c r="AU704" s="143"/>
      <c r="AV704" s="143"/>
      <c r="BC704" s="2"/>
    </row>
    <row r="705" spans="1:55" x14ac:dyDescent="0.2">
      <c r="A705" s="4" t="s">
        <v>2695</v>
      </c>
      <c r="B705" s="4" t="s">
        <v>2689</v>
      </c>
      <c r="C705" s="4" t="s">
        <v>2737</v>
      </c>
      <c r="D705" s="4" t="s">
        <v>2741</v>
      </c>
      <c r="E705" s="4" t="s">
        <v>1609</v>
      </c>
      <c r="F705" s="4" t="s">
        <v>1607</v>
      </c>
      <c r="G705" s="41" t="s">
        <v>1608</v>
      </c>
      <c r="H705" s="59">
        <v>21307</v>
      </c>
      <c r="I705" s="59">
        <v>500000003836</v>
      </c>
      <c r="J705" s="5">
        <v>2013</v>
      </c>
      <c r="K705" s="5">
        <v>8</v>
      </c>
      <c r="L705" s="9">
        <f t="shared" si="14"/>
        <v>-5</v>
      </c>
      <c r="M705" s="6" t="s">
        <v>90</v>
      </c>
      <c r="N705" s="9" t="s">
        <v>94</v>
      </c>
      <c r="O705" s="6" t="s">
        <v>37</v>
      </c>
      <c r="P705" s="9" t="s">
        <v>42</v>
      </c>
      <c r="Q705" s="5" t="s">
        <v>37</v>
      </c>
      <c r="R705" s="9" t="s">
        <v>41</v>
      </c>
      <c r="S705" s="11">
        <v>2023</v>
      </c>
      <c r="T705" s="6" t="s">
        <v>126</v>
      </c>
      <c r="U705" s="4" t="s">
        <v>3813</v>
      </c>
      <c r="V705" s="4" t="s">
        <v>3815</v>
      </c>
      <c r="W705" s="75">
        <v>0</v>
      </c>
      <c r="X705" s="9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43"/>
      <c r="AL705" s="143"/>
      <c r="AM705" s="143"/>
      <c r="AN705" s="143"/>
      <c r="AO705" s="143"/>
      <c r="AP705" s="143"/>
      <c r="AQ705" s="143"/>
      <c r="AR705" s="143"/>
      <c r="AS705" s="143"/>
      <c r="AT705" s="143"/>
      <c r="AU705" s="143"/>
      <c r="AV705" s="143"/>
      <c r="BC705" s="2"/>
    </row>
    <row r="706" spans="1:55" x14ac:dyDescent="0.2">
      <c r="A706" s="4" t="s">
        <v>2695</v>
      </c>
      <c r="B706" s="4" t="s">
        <v>2689</v>
      </c>
      <c r="C706" s="4" t="s">
        <v>2737</v>
      </c>
      <c r="D706" s="4" t="s">
        <v>2741</v>
      </c>
      <c r="E706" s="4" t="s">
        <v>1609</v>
      </c>
      <c r="F706" s="4" t="s">
        <v>1607</v>
      </c>
      <c r="G706" s="41" t="s">
        <v>1608</v>
      </c>
      <c r="H706" s="59">
        <v>21303</v>
      </c>
      <c r="I706" s="59">
        <v>500000003843</v>
      </c>
      <c r="J706" s="5">
        <v>2013</v>
      </c>
      <c r="K706" s="5">
        <v>8</v>
      </c>
      <c r="L706" s="9">
        <f t="shared" si="14"/>
        <v>-5</v>
      </c>
      <c r="M706" s="6" t="s">
        <v>90</v>
      </c>
      <c r="N706" s="9" t="s">
        <v>94</v>
      </c>
      <c r="O706" s="6" t="s">
        <v>37</v>
      </c>
      <c r="P706" s="9" t="s">
        <v>42</v>
      </c>
      <c r="Q706" s="5" t="s">
        <v>37</v>
      </c>
      <c r="R706" s="9" t="s">
        <v>41</v>
      </c>
      <c r="S706" s="11">
        <v>2023</v>
      </c>
      <c r="T706" s="6" t="s">
        <v>126</v>
      </c>
      <c r="U706" s="4" t="s">
        <v>3813</v>
      </c>
      <c r="V706" s="4" t="s">
        <v>3815</v>
      </c>
      <c r="W706" s="75">
        <v>0</v>
      </c>
      <c r="X706" s="9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43"/>
      <c r="AL706" s="143"/>
      <c r="AM706" s="143"/>
      <c r="AN706" s="143"/>
      <c r="AO706" s="143"/>
      <c r="AP706" s="143"/>
      <c r="AQ706" s="143"/>
      <c r="AR706" s="143"/>
      <c r="AS706" s="143"/>
      <c r="AT706" s="143"/>
      <c r="AU706" s="143"/>
      <c r="AV706" s="143"/>
      <c r="BC706" s="2"/>
    </row>
    <row r="707" spans="1:55" x14ac:dyDescent="0.2">
      <c r="A707" s="4" t="s">
        <v>2695</v>
      </c>
      <c r="B707" s="4" t="s">
        <v>2689</v>
      </c>
      <c r="C707" s="4" t="s">
        <v>2737</v>
      </c>
      <c r="D707" s="4" t="s">
        <v>2741</v>
      </c>
      <c r="E707" s="4" t="s">
        <v>1609</v>
      </c>
      <c r="F707" s="4" t="s">
        <v>1607</v>
      </c>
      <c r="G707" s="41" t="s">
        <v>1608</v>
      </c>
      <c r="H707" s="59">
        <v>21309</v>
      </c>
      <c r="I707" s="59">
        <v>500000003853</v>
      </c>
      <c r="J707" s="5">
        <v>2013</v>
      </c>
      <c r="K707" s="5">
        <v>8</v>
      </c>
      <c r="L707" s="9">
        <f t="shared" si="14"/>
        <v>-5</v>
      </c>
      <c r="M707" s="6" t="s">
        <v>90</v>
      </c>
      <c r="N707" s="9" t="s">
        <v>94</v>
      </c>
      <c r="O707" s="6" t="s">
        <v>37</v>
      </c>
      <c r="P707" s="9" t="s">
        <v>42</v>
      </c>
      <c r="Q707" s="5" t="s">
        <v>37</v>
      </c>
      <c r="R707" s="9" t="s">
        <v>41</v>
      </c>
      <c r="S707" s="11">
        <v>2023</v>
      </c>
      <c r="T707" s="6" t="s">
        <v>126</v>
      </c>
      <c r="U707" s="4" t="s">
        <v>3813</v>
      </c>
      <c r="V707" s="4" t="s">
        <v>3815</v>
      </c>
      <c r="W707" s="75">
        <v>0</v>
      </c>
      <c r="X707" s="9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43"/>
      <c r="AL707" s="143"/>
      <c r="AM707" s="143"/>
      <c r="AN707" s="143"/>
      <c r="AO707" s="143"/>
      <c r="AP707" s="143"/>
      <c r="AQ707" s="143"/>
      <c r="AR707" s="143"/>
      <c r="AS707" s="143"/>
      <c r="AT707" s="143"/>
      <c r="AU707" s="143"/>
      <c r="AV707" s="143"/>
      <c r="BC707" s="2"/>
    </row>
    <row r="708" spans="1:55" x14ac:dyDescent="0.2">
      <c r="A708" s="4" t="s">
        <v>2695</v>
      </c>
      <c r="B708" s="4" t="s">
        <v>2689</v>
      </c>
      <c r="C708" s="4" t="s">
        <v>2737</v>
      </c>
      <c r="D708" s="4" t="s">
        <v>2741</v>
      </c>
      <c r="E708" s="4" t="s">
        <v>1609</v>
      </c>
      <c r="F708" s="4" t="s">
        <v>1607</v>
      </c>
      <c r="G708" s="41" t="s">
        <v>1608</v>
      </c>
      <c r="H708" s="59">
        <v>21346</v>
      </c>
      <c r="I708" s="59">
        <v>500000003868</v>
      </c>
      <c r="J708" s="5">
        <v>2013</v>
      </c>
      <c r="K708" s="5">
        <v>8</v>
      </c>
      <c r="L708" s="9">
        <f t="shared" si="14"/>
        <v>-5</v>
      </c>
      <c r="M708" s="6" t="s">
        <v>90</v>
      </c>
      <c r="N708" s="9" t="s">
        <v>94</v>
      </c>
      <c r="O708" s="6" t="s">
        <v>37</v>
      </c>
      <c r="P708" s="9" t="s">
        <v>42</v>
      </c>
      <c r="Q708" s="5" t="s">
        <v>37</v>
      </c>
      <c r="R708" s="9" t="s">
        <v>41</v>
      </c>
      <c r="S708" s="11">
        <v>2023</v>
      </c>
      <c r="T708" s="6" t="s">
        <v>126</v>
      </c>
      <c r="U708" s="4" t="s">
        <v>3813</v>
      </c>
      <c r="V708" s="4" t="s">
        <v>3815</v>
      </c>
      <c r="W708" s="75">
        <v>0</v>
      </c>
      <c r="X708" s="9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43"/>
      <c r="AL708" s="143"/>
      <c r="AM708" s="143"/>
      <c r="AN708" s="143"/>
      <c r="AO708" s="143"/>
      <c r="AP708" s="143"/>
      <c r="AQ708" s="143"/>
      <c r="AR708" s="143"/>
      <c r="AS708" s="143"/>
      <c r="AT708" s="143"/>
      <c r="AU708" s="143"/>
      <c r="AV708" s="143"/>
      <c r="BC708" s="2"/>
    </row>
    <row r="709" spans="1:55" x14ac:dyDescent="0.2">
      <c r="A709" s="4" t="s">
        <v>2695</v>
      </c>
      <c r="B709" s="4" t="s">
        <v>2689</v>
      </c>
      <c r="C709" s="4" t="s">
        <v>2737</v>
      </c>
      <c r="D709" s="4" t="s">
        <v>2741</v>
      </c>
      <c r="E709" s="4" t="s">
        <v>1609</v>
      </c>
      <c r="F709" s="4" t="s">
        <v>1607</v>
      </c>
      <c r="G709" s="41" t="s">
        <v>1608</v>
      </c>
      <c r="H709" s="59">
        <v>21343</v>
      </c>
      <c r="I709" s="59">
        <v>500000003874</v>
      </c>
      <c r="J709" s="5">
        <v>2013</v>
      </c>
      <c r="K709" s="5">
        <v>8</v>
      </c>
      <c r="L709" s="9">
        <f t="shared" si="14"/>
        <v>-5</v>
      </c>
      <c r="M709" s="6" t="s">
        <v>90</v>
      </c>
      <c r="N709" s="9" t="s">
        <v>94</v>
      </c>
      <c r="O709" s="6" t="s">
        <v>37</v>
      </c>
      <c r="P709" s="9" t="s">
        <v>42</v>
      </c>
      <c r="Q709" s="5" t="s">
        <v>37</v>
      </c>
      <c r="R709" s="9" t="s">
        <v>41</v>
      </c>
      <c r="S709" s="11">
        <v>2023</v>
      </c>
      <c r="T709" s="6" t="s">
        <v>126</v>
      </c>
      <c r="U709" s="4" t="s">
        <v>3813</v>
      </c>
      <c r="V709" s="4" t="s">
        <v>3815</v>
      </c>
      <c r="W709" s="75">
        <v>0</v>
      </c>
      <c r="X709" s="9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43"/>
      <c r="AL709" s="143"/>
      <c r="AM709" s="143"/>
      <c r="AN709" s="143"/>
      <c r="AO709" s="143"/>
      <c r="AP709" s="143"/>
      <c r="AQ709" s="143"/>
      <c r="AR709" s="143"/>
      <c r="AS709" s="143"/>
      <c r="AT709" s="143"/>
      <c r="AU709" s="143"/>
      <c r="AV709" s="143"/>
      <c r="BC709" s="2"/>
    </row>
    <row r="710" spans="1:55" x14ac:dyDescent="0.2">
      <c r="A710" s="4" t="s">
        <v>2695</v>
      </c>
      <c r="B710" s="4" t="s">
        <v>2689</v>
      </c>
      <c r="C710" s="4" t="s">
        <v>2737</v>
      </c>
      <c r="D710" s="4" t="s">
        <v>2741</v>
      </c>
      <c r="E710" s="4" t="s">
        <v>1609</v>
      </c>
      <c r="F710" s="4" t="s">
        <v>1607</v>
      </c>
      <c r="G710" s="41" t="s">
        <v>1608</v>
      </c>
      <c r="H710" s="59">
        <v>21321</v>
      </c>
      <c r="I710" s="59">
        <v>500000003880</v>
      </c>
      <c r="J710" s="5">
        <v>2013</v>
      </c>
      <c r="K710" s="5">
        <v>8</v>
      </c>
      <c r="L710" s="9">
        <f t="shared" si="14"/>
        <v>-5</v>
      </c>
      <c r="M710" s="6" t="s">
        <v>90</v>
      </c>
      <c r="N710" s="9" t="s">
        <v>94</v>
      </c>
      <c r="O710" s="6" t="s">
        <v>37</v>
      </c>
      <c r="P710" s="9" t="s">
        <v>42</v>
      </c>
      <c r="Q710" s="5" t="s">
        <v>37</v>
      </c>
      <c r="R710" s="9" t="s">
        <v>41</v>
      </c>
      <c r="S710" s="11">
        <v>2023</v>
      </c>
      <c r="T710" s="6" t="s">
        <v>126</v>
      </c>
      <c r="U710" s="4" t="s">
        <v>3813</v>
      </c>
      <c r="V710" s="4" t="s">
        <v>3815</v>
      </c>
      <c r="W710" s="75">
        <v>0</v>
      </c>
      <c r="X710" s="9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43"/>
      <c r="AL710" s="143"/>
      <c r="AM710" s="143"/>
      <c r="AN710" s="143"/>
      <c r="AO710" s="143"/>
      <c r="AP710" s="143"/>
      <c r="AQ710" s="143"/>
      <c r="AR710" s="143"/>
      <c r="AS710" s="143"/>
      <c r="AT710" s="143"/>
      <c r="AU710" s="143"/>
      <c r="AV710" s="143"/>
      <c r="BC710" s="2"/>
    </row>
    <row r="711" spans="1:55" ht="12.75" customHeight="1" x14ac:dyDescent="0.2">
      <c r="A711" s="4" t="s">
        <v>2695</v>
      </c>
      <c r="B711" s="4" t="s">
        <v>2689</v>
      </c>
      <c r="C711" s="4" t="s">
        <v>2737</v>
      </c>
      <c r="D711" s="4" t="s">
        <v>2741</v>
      </c>
      <c r="E711" s="4" t="s">
        <v>1609</v>
      </c>
      <c r="F711" s="4" t="s">
        <v>1607</v>
      </c>
      <c r="G711" s="41" t="s">
        <v>1608</v>
      </c>
      <c r="H711" s="59">
        <v>21364</v>
      </c>
      <c r="I711" s="59">
        <v>500000003885</v>
      </c>
      <c r="J711" s="5">
        <v>2013</v>
      </c>
      <c r="K711" s="5">
        <v>8</v>
      </c>
      <c r="L711" s="9">
        <f t="shared" si="14"/>
        <v>-5</v>
      </c>
      <c r="M711" s="6" t="s">
        <v>90</v>
      </c>
      <c r="N711" s="9" t="s">
        <v>94</v>
      </c>
      <c r="O711" s="6" t="s">
        <v>37</v>
      </c>
      <c r="P711" s="9" t="s">
        <v>42</v>
      </c>
      <c r="Q711" s="5" t="s">
        <v>37</v>
      </c>
      <c r="R711" s="9" t="s">
        <v>41</v>
      </c>
      <c r="S711" s="11">
        <v>2023</v>
      </c>
      <c r="T711" s="6" t="s">
        <v>126</v>
      </c>
      <c r="U711" s="4" t="s">
        <v>3813</v>
      </c>
      <c r="V711" s="4" t="s">
        <v>3815</v>
      </c>
      <c r="W711" s="75">
        <v>0</v>
      </c>
      <c r="X711" s="9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43"/>
      <c r="AL711" s="143"/>
      <c r="AM711" s="143"/>
      <c r="AN711" s="143"/>
      <c r="AO711" s="143"/>
      <c r="AP711" s="143"/>
      <c r="AQ711" s="143"/>
      <c r="AR711" s="143"/>
      <c r="AS711" s="143"/>
      <c r="AT711" s="143"/>
      <c r="AU711" s="143"/>
      <c r="AV711" s="143"/>
      <c r="BC711" s="2"/>
    </row>
    <row r="712" spans="1:55" ht="12.75" customHeight="1" x14ac:dyDescent="0.2">
      <c r="A712" s="4" t="s">
        <v>2695</v>
      </c>
      <c r="B712" s="4" t="s">
        <v>2689</v>
      </c>
      <c r="C712" s="4" t="s">
        <v>2737</v>
      </c>
      <c r="D712" s="4" t="s">
        <v>2741</v>
      </c>
      <c r="E712" s="4" t="s">
        <v>1609</v>
      </c>
      <c r="F712" s="4" t="s">
        <v>1607</v>
      </c>
      <c r="G712" s="41" t="s">
        <v>1608</v>
      </c>
      <c r="H712" s="59">
        <v>21340</v>
      </c>
      <c r="I712" s="59">
        <v>500000003891</v>
      </c>
      <c r="J712" s="5">
        <v>2013</v>
      </c>
      <c r="K712" s="5">
        <v>8</v>
      </c>
      <c r="L712" s="9">
        <f t="shared" si="14"/>
        <v>-5</v>
      </c>
      <c r="M712" s="6" t="s">
        <v>90</v>
      </c>
      <c r="N712" s="9" t="s">
        <v>94</v>
      </c>
      <c r="O712" s="6" t="s">
        <v>37</v>
      </c>
      <c r="P712" s="9" t="s">
        <v>42</v>
      </c>
      <c r="Q712" s="5" t="s">
        <v>37</v>
      </c>
      <c r="R712" s="9" t="s">
        <v>41</v>
      </c>
      <c r="S712" s="11">
        <v>2023</v>
      </c>
      <c r="T712" s="6" t="s">
        <v>126</v>
      </c>
      <c r="U712" s="4" t="s">
        <v>3813</v>
      </c>
      <c r="V712" s="4" t="s">
        <v>3815</v>
      </c>
      <c r="W712" s="75">
        <v>0</v>
      </c>
      <c r="X712" s="9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43"/>
      <c r="AL712" s="143"/>
      <c r="AM712" s="143"/>
      <c r="AN712" s="143"/>
      <c r="AO712" s="143"/>
      <c r="AP712" s="143"/>
      <c r="AQ712" s="143"/>
      <c r="AR712" s="143"/>
      <c r="AS712" s="143"/>
      <c r="AT712" s="143"/>
      <c r="AU712" s="143"/>
      <c r="AV712" s="143"/>
      <c r="BC712" s="2"/>
    </row>
    <row r="713" spans="1:55" x14ac:dyDescent="0.2">
      <c r="A713" s="4" t="s">
        <v>2695</v>
      </c>
      <c r="B713" s="4" t="s">
        <v>2689</v>
      </c>
      <c r="C713" s="4" t="s">
        <v>2737</v>
      </c>
      <c r="D713" s="4" t="s">
        <v>2741</v>
      </c>
      <c r="E713" s="4" t="s">
        <v>1609</v>
      </c>
      <c r="F713" s="4" t="s">
        <v>1607</v>
      </c>
      <c r="G713" s="41" t="s">
        <v>1608</v>
      </c>
      <c r="H713" s="59">
        <v>21331</v>
      </c>
      <c r="I713" s="59">
        <v>500000003897</v>
      </c>
      <c r="J713" s="5">
        <v>2013</v>
      </c>
      <c r="K713" s="5">
        <v>8</v>
      </c>
      <c r="L713" s="9">
        <f t="shared" si="14"/>
        <v>-5</v>
      </c>
      <c r="M713" s="6" t="s">
        <v>90</v>
      </c>
      <c r="N713" s="9" t="s">
        <v>94</v>
      </c>
      <c r="O713" s="6" t="s">
        <v>37</v>
      </c>
      <c r="P713" s="9" t="s">
        <v>42</v>
      </c>
      <c r="Q713" s="5" t="s">
        <v>37</v>
      </c>
      <c r="R713" s="9" t="s">
        <v>41</v>
      </c>
      <c r="S713" s="11">
        <v>2023</v>
      </c>
      <c r="T713" s="6" t="s">
        <v>126</v>
      </c>
      <c r="U713" s="4" t="s">
        <v>3813</v>
      </c>
      <c r="V713" s="4" t="s">
        <v>3815</v>
      </c>
      <c r="W713" s="75">
        <v>0</v>
      </c>
      <c r="X713" s="9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43"/>
      <c r="AL713" s="143"/>
      <c r="AM713" s="143"/>
      <c r="AN713" s="143"/>
      <c r="AO713" s="143"/>
      <c r="AP713" s="143"/>
      <c r="AQ713" s="143"/>
      <c r="AR713" s="143"/>
      <c r="AS713" s="143"/>
      <c r="AT713" s="143"/>
      <c r="AU713" s="143"/>
      <c r="AV713" s="143"/>
      <c r="BC713" s="2"/>
    </row>
    <row r="714" spans="1:55" x14ac:dyDescent="0.2">
      <c r="A714" s="4" t="s">
        <v>2695</v>
      </c>
      <c r="B714" s="4" t="s">
        <v>2689</v>
      </c>
      <c r="C714" s="4" t="s">
        <v>2737</v>
      </c>
      <c r="D714" s="4" t="s">
        <v>2741</v>
      </c>
      <c r="E714" s="4" t="s">
        <v>1609</v>
      </c>
      <c r="F714" s="4" t="s">
        <v>1607</v>
      </c>
      <c r="G714" s="41" t="s">
        <v>1608</v>
      </c>
      <c r="H714" s="59">
        <v>21337</v>
      </c>
      <c r="I714" s="59">
        <v>500000003898</v>
      </c>
      <c r="J714" s="5">
        <v>2013</v>
      </c>
      <c r="K714" s="5">
        <v>8</v>
      </c>
      <c r="L714" s="9">
        <f t="shared" si="14"/>
        <v>-5</v>
      </c>
      <c r="M714" s="6" t="s">
        <v>90</v>
      </c>
      <c r="N714" s="9" t="s">
        <v>94</v>
      </c>
      <c r="O714" s="6" t="s">
        <v>37</v>
      </c>
      <c r="P714" s="9" t="s">
        <v>42</v>
      </c>
      <c r="Q714" s="5" t="s">
        <v>37</v>
      </c>
      <c r="R714" s="9" t="s">
        <v>41</v>
      </c>
      <c r="S714" s="11">
        <v>2023</v>
      </c>
      <c r="T714" s="6" t="s">
        <v>126</v>
      </c>
      <c r="U714" s="4" t="s">
        <v>3813</v>
      </c>
      <c r="V714" s="4" t="s">
        <v>3815</v>
      </c>
      <c r="W714" s="75">
        <v>0</v>
      </c>
      <c r="X714" s="9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43"/>
      <c r="AL714" s="143"/>
      <c r="AM714" s="143"/>
      <c r="AN714" s="143"/>
      <c r="AO714" s="143"/>
      <c r="AP714" s="143"/>
      <c r="AQ714" s="143"/>
      <c r="AR714" s="143"/>
      <c r="AS714" s="143"/>
      <c r="AT714" s="143"/>
      <c r="AU714" s="143"/>
      <c r="AV714" s="143"/>
      <c r="BC714" s="2"/>
    </row>
    <row r="715" spans="1:55" x14ac:dyDescent="0.2">
      <c r="A715" s="4" t="s">
        <v>2695</v>
      </c>
      <c r="B715" s="4" t="s">
        <v>2689</v>
      </c>
      <c r="C715" s="4" t="s">
        <v>2737</v>
      </c>
      <c r="D715" s="4" t="s">
        <v>2741</v>
      </c>
      <c r="E715" s="4" t="s">
        <v>1609</v>
      </c>
      <c r="F715" s="4" t="s">
        <v>1607</v>
      </c>
      <c r="G715" s="41" t="s">
        <v>1608</v>
      </c>
      <c r="H715" s="59">
        <v>21370</v>
      </c>
      <c r="I715" s="59">
        <v>500000003907</v>
      </c>
      <c r="J715" s="5">
        <v>2013</v>
      </c>
      <c r="K715" s="5">
        <v>8</v>
      </c>
      <c r="L715" s="9">
        <f t="shared" si="14"/>
        <v>-5</v>
      </c>
      <c r="M715" s="6" t="s">
        <v>90</v>
      </c>
      <c r="N715" s="9" t="s">
        <v>94</v>
      </c>
      <c r="O715" s="6" t="s">
        <v>37</v>
      </c>
      <c r="P715" s="9" t="s">
        <v>42</v>
      </c>
      <c r="Q715" s="5" t="s">
        <v>37</v>
      </c>
      <c r="R715" s="9" t="s">
        <v>41</v>
      </c>
      <c r="S715" s="11">
        <v>2023</v>
      </c>
      <c r="T715" s="6" t="s">
        <v>126</v>
      </c>
      <c r="U715" s="4" t="s">
        <v>3813</v>
      </c>
      <c r="V715" s="4" t="s">
        <v>3815</v>
      </c>
      <c r="W715" s="75">
        <v>0</v>
      </c>
      <c r="X715" s="9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43"/>
      <c r="AL715" s="143"/>
      <c r="AM715" s="143"/>
      <c r="AN715" s="143"/>
      <c r="AO715" s="143"/>
      <c r="AP715" s="143"/>
      <c r="AQ715" s="143"/>
      <c r="AR715" s="143"/>
      <c r="AS715" s="143"/>
      <c r="AT715" s="143"/>
      <c r="AU715" s="143"/>
      <c r="AV715" s="143"/>
      <c r="BC715" s="2"/>
    </row>
    <row r="716" spans="1:55" x14ac:dyDescent="0.2">
      <c r="A716" s="4" t="s">
        <v>2695</v>
      </c>
      <c r="B716" s="4" t="s">
        <v>2689</v>
      </c>
      <c r="C716" s="4" t="s">
        <v>2737</v>
      </c>
      <c r="D716" s="4" t="s">
        <v>2741</v>
      </c>
      <c r="E716" s="4" t="s">
        <v>1609</v>
      </c>
      <c r="F716" s="4" t="s">
        <v>1607</v>
      </c>
      <c r="G716" s="41" t="s">
        <v>1608</v>
      </c>
      <c r="H716" s="59">
        <v>21379</v>
      </c>
      <c r="I716" s="59">
        <v>500000003911</v>
      </c>
      <c r="J716" s="5">
        <v>2013</v>
      </c>
      <c r="K716" s="5">
        <v>8</v>
      </c>
      <c r="L716" s="9">
        <f t="shared" si="14"/>
        <v>-5</v>
      </c>
      <c r="M716" s="6" t="s">
        <v>90</v>
      </c>
      <c r="N716" s="9" t="s">
        <v>94</v>
      </c>
      <c r="O716" s="6" t="s">
        <v>37</v>
      </c>
      <c r="P716" s="9" t="s">
        <v>42</v>
      </c>
      <c r="Q716" s="5" t="s">
        <v>37</v>
      </c>
      <c r="R716" s="9" t="s">
        <v>41</v>
      </c>
      <c r="S716" s="11">
        <v>2023</v>
      </c>
      <c r="T716" s="6" t="s">
        <v>126</v>
      </c>
      <c r="U716" s="4" t="s">
        <v>3813</v>
      </c>
      <c r="V716" s="4" t="s">
        <v>3815</v>
      </c>
      <c r="W716" s="75">
        <v>0</v>
      </c>
      <c r="X716" s="9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43"/>
      <c r="AL716" s="143"/>
      <c r="AM716" s="143"/>
      <c r="AN716" s="143"/>
      <c r="AO716" s="143"/>
      <c r="AP716" s="143"/>
      <c r="AQ716" s="143"/>
      <c r="AR716" s="143"/>
      <c r="AS716" s="143"/>
      <c r="AT716" s="143"/>
      <c r="AU716" s="143"/>
      <c r="AV716" s="143"/>
      <c r="BC716" s="2"/>
    </row>
    <row r="717" spans="1:55" x14ac:dyDescent="0.2">
      <c r="A717" s="4" t="s">
        <v>2695</v>
      </c>
      <c r="B717" s="4" t="s">
        <v>2689</v>
      </c>
      <c r="C717" s="4" t="s">
        <v>2737</v>
      </c>
      <c r="D717" s="4" t="s">
        <v>2741</v>
      </c>
      <c r="E717" s="4" t="s">
        <v>1609</v>
      </c>
      <c r="F717" s="4" t="s">
        <v>1607</v>
      </c>
      <c r="G717" s="41" t="s">
        <v>1608</v>
      </c>
      <c r="H717" s="59">
        <v>21368</v>
      </c>
      <c r="I717" s="59">
        <v>500000003916</v>
      </c>
      <c r="J717" s="5">
        <v>2013</v>
      </c>
      <c r="K717" s="5">
        <v>8</v>
      </c>
      <c r="L717" s="9">
        <f t="shared" si="14"/>
        <v>-5</v>
      </c>
      <c r="M717" s="6" t="s">
        <v>90</v>
      </c>
      <c r="N717" s="9" t="s">
        <v>94</v>
      </c>
      <c r="O717" s="6" t="s">
        <v>37</v>
      </c>
      <c r="P717" s="9" t="s">
        <v>42</v>
      </c>
      <c r="Q717" s="5" t="s">
        <v>37</v>
      </c>
      <c r="R717" s="9" t="s">
        <v>41</v>
      </c>
      <c r="S717" s="11">
        <v>2023</v>
      </c>
      <c r="T717" s="6" t="s">
        <v>126</v>
      </c>
      <c r="U717" s="4" t="s">
        <v>3813</v>
      </c>
      <c r="V717" s="4" t="s">
        <v>3815</v>
      </c>
      <c r="W717" s="75">
        <v>0</v>
      </c>
      <c r="X717" s="9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43"/>
      <c r="AL717" s="143"/>
      <c r="AM717" s="143"/>
      <c r="AN717" s="143"/>
      <c r="AO717" s="143"/>
      <c r="AP717" s="143"/>
      <c r="AQ717" s="143"/>
      <c r="AR717" s="143"/>
      <c r="AS717" s="143"/>
      <c r="AT717" s="143"/>
      <c r="AU717" s="143"/>
      <c r="AV717" s="143"/>
      <c r="BC717" s="2"/>
    </row>
    <row r="718" spans="1:55" x14ac:dyDescent="0.2">
      <c r="A718" s="4" t="s">
        <v>2695</v>
      </c>
      <c r="B718" s="4" t="s">
        <v>2689</v>
      </c>
      <c r="C718" s="4" t="s">
        <v>2737</v>
      </c>
      <c r="D718" s="4" t="s">
        <v>2741</v>
      </c>
      <c r="E718" s="4" t="s">
        <v>1609</v>
      </c>
      <c r="F718" s="4" t="s">
        <v>1607</v>
      </c>
      <c r="G718" s="41" t="s">
        <v>1608</v>
      </c>
      <c r="H718" s="59">
        <v>21334</v>
      </c>
      <c r="I718" s="59">
        <v>500000003998</v>
      </c>
      <c r="J718" s="5">
        <v>2013</v>
      </c>
      <c r="K718" s="5">
        <v>8</v>
      </c>
      <c r="L718" s="9">
        <f t="shared" si="14"/>
        <v>-5</v>
      </c>
      <c r="M718" s="6" t="s">
        <v>90</v>
      </c>
      <c r="N718" s="9" t="s">
        <v>94</v>
      </c>
      <c r="O718" s="6" t="s">
        <v>37</v>
      </c>
      <c r="P718" s="9" t="s">
        <v>42</v>
      </c>
      <c r="Q718" s="5" t="s">
        <v>37</v>
      </c>
      <c r="R718" s="9" t="s">
        <v>41</v>
      </c>
      <c r="S718" s="11">
        <v>2023</v>
      </c>
      <c r="T718" s="6" t="s">
        <v>126</v>
      </c>
      <c r="U718" s="4" t="s">
        <v>3813</v>
      </c>
      <c r="V718" s="4" t="s">
        <v>3815</v>
      </c>
      <c r="W718" s="75">
        <v>0</v>
      </c>
      <c r="X718" s="9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43"/>
      <c r="AL718" s="143"/>
      <c r="AM718" s="143"/>
      <c r="AN718" s="143"/>
      <c r="AO718" s="143"/>
      <c r="AP718" s="143"/>
      <c r="AQ718" s="143"/>
      <c r="AR718" s="143"/>
      <c r="AS718" s="143"/>
      <c r="AT718" s="143"/>
      <c r="AU718" s="143"/>
      <c r="AV718" s="143"/>
      <c r="BC718" s="2"/>
    </row>
    <row r="719" spans="1:55" x14ac:dyDescent="0.2">
      <c r="A719" s="4" t="s">
        <v>2695</v>
      </c>
      <c r="B719" s="4" t="s">
        <v>2689</v>
      </c>
      <c r="C719" s="4" t="s">
        <v>2737</v>
      </c>
      <c r="D719" s="4" t="s">
        <v>2741</v>
      </c>
      <c r="E719" s="4" t="s">
        <v>1609</v>
      </c>
      <c r="F719" s="4" t="s">
        <v>1607</v>
      </c>
      <c r="G719" s="41" t="s">
        <v>1608</v>
      </c>
      <c r="H719" s="59">
        <v>21298</v>
      </c>
      <c r="I719" s="59">
        <v>500000004002</v>
      </c>
      <c r="J719" s="5">
        <v>2013</v>
      </c>
      <c r="K719" s="5">
        <v>8</v>
      </c>
      <c r="L719" s="9">
        <f t="shared" si="14"/>
        <v>-5</v>
      </c>
      <c r="M719" s="6" t="s">
        <v>90</v>
      </c>
      <c r="N719" s="9" t="s">
        <v>94</v>
      </c>
      <c r="O719" s="6" t="s">
        <v>37</v>
      </c>
      <c r="P719" s="9" t="s">
        <v>42</v>
      </c>
      <c r="Q719" s="5" t="s">
        <v>37</v>
      </c>
      <c r="R719" s="9" t="s">
        <v>41</v>
      </c>
      <c r="S719" s="11">
        <v>2023</v>
      </c>
      <c r="T719" s="6" t="s">
        <v>126</v>
      </c>
      <c r="U719" s="4" t="s">
        <v>3813</v>
      </c>
      <c r="V719" s="4" t="s">
        <v>3815</v>
      </c>
      <c r="W719" s="75">
        <v>0</v>
      </c>
      <c r="X719" s="9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43"/>
      <c r="AL719" s="143"/>
      <c r="AM719" s="143"/>
      <c r="AN719" s="143"/>
      <c r="AO719" s="143"/>
      <c r="AP719" s="143"/>
      <c r="AQ719" s="143"/>
      <c r="AR719" s="143"/>
      <c r="AS719" s="143"/>
      <c r="AT719" s="143"/>
      <c r="AU719" s="143"/>
      <c r="AV719" s="143"/>
      <c r="BC719" s="2"/>
    </row>
    <row r="720" spans="1:55" x14ac:dyDescent="0.2">
      <c r="A720" s="4" t="s">
        <v>2695</v>
      </c>
      <c r="B720" s="4" t="s">
        <v>2689</v>
      </c>
      <c r="C720" s="4" t="s">
        <v>2737</v>
      </c>
      <c r="D720" s="4" t="s">
        <v>2741</v>
      </c>
      <c r="E720" s="4" t="s">
        <v>1609</v>
      </c>
      <c r="F720" s="4" t="s">
        <v>1607</v>
      </c>
      <c r="G720" s="41" t="s">
        <v>1608</v>
      </c>
      <c r="H720" s="59">
        <v>21345</v>
      </c>
      <c r="I720" s="59">
        <v>500000004041</v>
      </c>
      <c r="J720" s="5">
        <v>2013</v>
      </c>
      <c r="K720" s="5">
        <v>8</v>
      </c>
      <c r="L720" s="9">
        <f t="shared" si="14"/>
        <v>-5</v>
      </c>
      <c r="M720" s="6" t="s">
        <v>90</v>
      </c>
      <c r="N720" s="9" t="s">
        <v>94</v>
      </c>
      <c r="O720" s="6" t="s">
        <v>37</v>
      </c>
      <c r="P720" s="9" t="s">
        <v>42</v>
      </c>
      <c r="Q720" s="5" t="s">
        <v>37</v>
      </c>
      <c r="R720" s="9" t="s">
        <v>41</v>
      </c>
      <c r="S720" s="11">
        <v>2023</v>
      </c>
      <c r="T720" s="6" t="s">
        <v>126</v>
      </c>
      <c r="U720" s="4" t="s">
        <v>3813</v>
      </c>
      <c r="V720" s="4" t="s">
        <v>3815</v>
      </c>
      <c r="W720" s="75">
        <v>0</v>
      </c>
      <c r="X720" s="9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43"/>
      <c r="AL720" s="143"/>
      <c r="AM720" s="143"/>
      <c r="AN720" s="143"/>
      <c r="AO720" s="143"/>
      <c r="AP720" s="143"/>
      <c r="AQ720" s="143"/>
      <c r="AR720" s="143"/>
      <c r="AS720" s="143"/>
      <c r="AT720" s="143"/>
      <c r="AU720" s="143"/>
      <c r="AV720" s="143"/>
      <c r="BC720" s="2"/>
    </row>
    <row r="721" spans="1:57" x14ac:dyDescent="0.2">
      <c r="A721" s="4" t="s">
        <v>2695</v>
      </c>
      <c r="B721" s="4" t="s">
        <v>2689</v>
      </c>
      <c r="C721" s="4" t="s">
        <v>2737</v>
      </c>
      <c r="D721" s="4" t="s">
        <v>2741</v>
      </c>
      <c r="E721" s="4" t="s">
        <v>1609</v>
      </c>
      <c r="F721" s="4" t="s">
        <v>1607</v>
      </c>
      <c r="G721" s="41" t="s">
        <v>1608</v>
      </c>
      <c r="H721" s="59">
        <v>21319</v>
      </c>
      <c r="I721" s="59">
        <v>500000004042</v>
      </c>
      <c r="J721" s="5">
        <v>2013</v>
      </c>
      <c r="K721" s="5">
        <v>8</v>
      </c>
      <c r="L721" s="9">
        <f t="shared" si="14"/>
        <v>-5</v>
      </c>
      <c r="M721" s="6" t="s">
        <v>90</v>
      </c>
      <c r="N721" s="9" t="s">
        <v>94</v>
      </c>
      <c r="O721" s="6" t="s">
        <v>37</v>
      </c>
      <c r="P721" s="9" t="s">
        <v>42</v>
      </c>
      <c r="Q721" s="5" t="s">
        <v>37</v>
      </c>
      <c r="R721" s="9" t="s">
        <v>41</v>
      </c>
      <c r="S721" s="11">
        <v>2023</v>
      </c>
      <c r="T721" s="6" t="s">
        <v>126</v>
      </c>
      <c r="U721" s="4" t="s">
        <v>3813</v>
      </c>
      <c r="V721" s="4" t="s">
        <v>3815</v>
      </c>
      <c r="W721" s="75">
        <v>0</v>
      </c>
      <c r="X721" s="9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43"/>
      <c r="AL721" s="143"/>
      <c r="AM721" s="143"/>
      <c r="AN721" s="143"/>
      <c r="AO721" s="143"/>
      <c r="AP721" s="143"/>
      <c r="AQ721" s="143"/>
      <c r="AR721" s="143"/>
      <c r="AS721" s="143"/>
      <c r="AT721" s="143"/>
      <c r="AU721" s="143"/>
      <c r="AV721" s="143"/>
      <c r="BC721" s="2"/>
    </row>
    <row r="722" spans="1:57" x14ac:dyDescent="0.2">
      <c r="A722" s="4" t="s">
        <v>2695</v>
      </c>
      <c r="B722" s="4" t="s">
        <v>2689</v>
      </c>
      <c r="C722" s="4" t="s">
        <v>2737</v>
      </c>
      <c r="D722" s="4" t="s">
        <v>2741</v>
      </c>
      <c r="E722" s="4" t="s">
        <v>1609</v>
      </c>
      <c r="F722" s="4" t="s">
        <v>1607</v>
      </c>
      <c r="G722" s="41" t="s">
        <v>1608</v>
      </c>
      <c r="H722" s="59">
        <v>21351</v>
      </c>
      <c r="I722" s="59">
        <v>500000004043</v>
      </c>
      <c r="J722" s="5">
        <v>2013</v>
      </c>
      <c r="K722" s="5">
        <v>8</v>
      </c>
      <c r="L722" s="9">
        <f t="shared" si="14"/>
        <v>-5</v>
      </c>
      <c r="M722" s="6" t="s">
        <v>90</v>
      </c>
      <c r="N722" s="9" t="s">
        <v>94</v>
      </c>
      <c r="O722" s="6" t="s">
        <v>37</v>
      </c>
      <c r="P722" s="9" t="s">
        <v>42</v>
      </c>
      <c r="Q722" s="5" t="s">
        <v>37</v>
      </c>
      <c r="R722" s="9" t="s">
        <v>41</v>
      </c>
      <c r="S722" s="11">
        <v>2023</v>
      </c>
      <c r="T722" s="6" t="s">
        <v>126</v>
      </c>
      <c r="U722" s="4" t="s">
        <v>3813</v>
      </c>
      <c r="V722" s="4" t="s">
        <v>3815</v>
      </c>
      <c r="W722" s="75">
        <v>0</v>
      </c>
      <c r="X722" s="9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43"/>
      <c r="AL722" s="143"/>
      <c r="AM722" s="143"/>
      <c r="AN722" s="143"/>
      <c r="AO722" s="143"/>
      <c r="AP722" s="143"/>
      <c r="AQ722" s="143"/>
      <c r="AR722" s="143"/>
      <c r="AS722" s="143"/>
      <c r="AT722" s="143"/>
      <c r="AU722" s="143"/>
      <c r="AV722" s="143"/>
      <c r="BC722" s="2"/>
    </row>
    <row r="723" spans="1:57" s="58" customFormat="1" x14ac:dyDescent="0.2">
      <c r="A723" s="4" t="s">
        <v>2695</v>
      </c>
      <c r="B723" s="4" t="s">
        <v>2689</v>
      </c>
      <c r="C723" s="4" t="s">
        <v>2737</v>
      </c>
      <c r="D723" s="4" t="s">
        <v>2741</v>
      </c>
      <c r="E723" s="4" t="s">
        <v>1609</v>
      </c>
      <c r="F723" s="4" t="s">
        <v>1607</v>
      </c>
      <c r="G723" s="41" t="s">
        <v>1608</v>
      </c>
      <c r="H723" s="59">
        <v>21318</v>
      </c>
      <c r="I723" s="59">
        <v>500000004053</v>
      </c>
      <c r="J723" s="5">
        <v>2013</v>
      </c>
      <c r="K723" s="5">
        <v>8</v>
      </c>
      <c r="L723" s="9">
        <f t="shared" si="14"/>
        <v>-5</v>
      </c>
      <c r="M723" s="6" t="s">
        <v>90</v>
      </c>
      <c r="N723" s="9" t="s">
        <v>94</v>
      </c>
      <c r="O723" s="6" t="s">
        <v>37</v>
      </c>
      <c r="P723" s="9" t="s">
        <v>42</v>
      </c>
      <c r="Q723" s="5" t="s">
        <v>37</v>
      </c>
      <c r="R723" s="9" t="s">
        <v>41</v>
      </c>
      <c r="S723" s="11">
        <v>2023</v>
      </c>
      <c r="T723" s="6" t="s">
        <v>126</v>
      </c>
      <c r="U723" s="4" t="s">
        <v>3813</v>
      </c>
      <c r="V723" s="4" t="s">
        <v>3815</v>
      </c>
      <c r="W723" s="75">
        <v>0</v>
      </c>
      <c r="X723" s="9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43"/>
      <c r="AL723" s="143"/>
      <c r="AM723" s="143"/>
      <c r="AN723" s="143"/>
      <c r="AO723" s="143"/>
      <c r="AP723" s="143"/>
      <c r="AQ723" s="143"/>
      <c r="AR723" s="143"/>
      <c r="AS723" s="143"/>
      <c r="AT723" s="143"/>
      <c r="AU723" s="143"/>
      <c r="AV723" s="143"/>
      <c r="AW723" s="10"/>
      <c r="AX723" s="10"/>
      <c r="AY723" s="10"/>
      <c r="AZ723" s="10"/>
      <c r="BA723" s="10"/>
      <c r="BB723" s="10"/>
      <c r="BC723" s="2"/>
      <c r="BD723" s="2"/>
      <c r="BE723" s="2"/>
    </row>
    <row r="724" spans="1:57" x14ac:dyDescent="0.2">
      <c r="A724" s="4" t="s">
        <v>2695</v>
      </c>
      <c r="B724" s="4" t="s">
        <v>2689</v>
      </c>
      <c r="C724" s="4" t="s">
        <v>2737</v>
      </c>
      <c r="D724" s="4" t="s">
        <v>2741</v>
      </c>
      <c r="E724" s="4" t="s">
        <v>1609</v>
      </c>
      <c r="F724" s="4" t="s">
        <v>1607</v>
      </c>
      <c r="G724" s="41" t="s">
        <v>1608</v>
      </c>
      <c r="H724" s="59">
        <v>21335</v>
      </c>
      <c r="I724" s="59">
        <v>500000004059</v>
      </c>
      <c r="J724" s="5">
        <v>2013</v>
      </c>
      <c r="K724" s="5">
        <v>8</v>
      </c>
      <c r="L724" s="9">
        <f t="shared" si="14"/>
        <v>-5</v>
      </c>
      <c r="M724" s="6" t="s">
        <v>90</v>
      </c>
      <c r="N724" s="9" t="s">
        <v>94</v>
      </c>
      <c r="O724" s="6" t="s">
        <v>37</v>
      </c>
      <c r="P724" s="9" t="s">
        <v>42</v>
      </c>
      <c r="Q724" s="5" t="s">
        <v>37</v>
      </c>
      <c r="R724" s="9" t="s">
        <v>41</v>
      </c>
      <c r="S724" s="11">
        <v>2023</v>
      </c>
      <c r="T724" s="6" t="s">
        <v>126</v>
      </c>
      <c r="U724" s="4" t="s">
        <v>3813</v>
      </c>
      <c r="V724" s="4" t="s">
        <v>3815</v>
      </c>
      <c r="W724" s="75">
        <v>0</v>
      </c>
      <c r="X724" s="9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43"/>
      <c r="AL724" s="143"/>
      <c r="AM724" s="143"/>
      <c r="AN724" s="143"/>
      <c r="AO724" s="143"/>
      <c r="AP724" s="143"/>
      <c r="AQ724" s="143"/>
      <c r="AR724" s="143"/>
      <c r="AS724" s="143"/>
      <c r="AT724" s="143"/>
      <c r="AU724" s="143"/>
      <c r="AV724" s="143"/>
      <c r="BC724" s="2"/>
    </row>
    <row r="725" spans="1:57" ht="12.75" customHeight="1" x14ac:dyDescent="0.2">
      <c r="A725" s="4" t="s">
        <v>2695</v>
      </c>
      <c r="B725" s="4" t="s">
        <v>2689</v>
      </c>
      <c r="C725" s="4" t="s">
        <v>2737</v>
      </c>
      <c r="D725" s="4" t="s">
        <v>2741</v>
      </c>
      <c r="E725" s="4" t="s">
        <v>1609</v>
      </c>
      <c r="F725" s="4" t="s">
        <v>1607</v>
      </c>
      <c r="G725" s="41" t="s">
        <v>1608</v>
      </c>
      <c r="H725" s="59">
        <v>21304</v>
      </c>
      <c r="I725" s="59">
        <v>500000005898</v>
      </c>
      <c r="J725" s="5">
        <v>2013</v>
      </c>
      <c r="K725" s="5">
        <v>8</v>
      </c>
      <c r="L725" s="9">
        <f t="shared" si="14"/>
        <v>-5</v>
      </c>
      <c r="M725" s="6" t="s">
        <v>90</v>
      </c>
      <c r="N725" s="9" t="s">
        <v>94</v>
      </c>
      <c r="O725" s="6" t="s">
        <v>37</v>
      </c>
      <c r="P725" s="9" t="s">
        <v>42</v>
      </c>
      <c r="Q725" s="5" t="s">
        <v>37</v>
      </c>
      <c r="R725" s="9" t="s">
        <v>41</v>
      </c>
      <c r="S725" s="11">
        <v>2023</v>
      </c>
      <c r="T725" s="6" t="s">
        <v>126</v>
      </c>
      <c r="U725" s="4" t="s">
        <v>3813</v>
      </c>
      <c r="V725" s="4" t="s">
        <v>3815</v>
      </c>
      <c r="W725" s="75">
        <v>0</v>
      </c>
      <c r="X725" s="9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43"/>
      <c r="AL725" s="143"/>
      <c r="AM725" s="143"/>
      <c r="AN725" s="143"/>
      <c r="AO725" s="143"/>
      <c r="AP725" s="143"/>
      <c r="AQ725" s="143"/>
      <c r="AR725" s="143"/>
      <c r="AS725" s="143"/>
      <c r="AT725" s="143"/>
      <c r="AU725" s="143"/>
      <c r="AV725" s="143"/>
      <c r="BC725" s="2"/>
    </row>
    <row r="726" spans="1:57" ht="12.75" customHeight="1" x14ac:dyDescent="0.2">
      <c r="A726" s="4" t="s">
        <v>2716</v>
      </c>
      <c r="B726" s="4" t="s">
        <v>2690</v>
      </c>
      <c r="C726" s="4" t="s">
        <v>2737</v>
      </c>
      <c r="D726" s="4" t="s">
        <v>2741</v>
      </c>
      <c r="E726" s="4" t="s">
        <v>1609</v>
      </c>
      <c r="F726" s="4" t="s">
        <v>1607</v>
      </c>
      <c r="G726" s="41" t="s">
        <v>1608</v>
      </c>
      <c r="H726" s="59">
        <v>21375</v>
      </c>
      <c r="I726" s="59">
        <v>500000002930</v>
      </c>
      <c r="J726" s="5">
        <v>2013</v>
      </c>
      <c r="K726" s="5">
        <v>8</v>
      </c>
      <c r="L726" s="9">
        <f t="shared" si="14"/>
        <v>-5</v>
      </c>
      <c r="M726" s="6" t="s">
        <v>90</v>
      </c>
      <c r="N726" s="9" t="s">
        <v>94</v>
      </c>
      <c r="O726" s="6" t="s">
        <v>37</v>
      </c>
      <c r="P726" s="9" t="s">
        <v>42</v>
      </c>
      <c r="Q726" s="5" t="s">
        <v>37</v>
      </c>
      <c r="R726" s="9" t="s">
        <v>41</v>
      </c>
      <c r="S726" s="11">
        <v>2023</v>
      </c>
      <c r="T726" s="6" t="s">
        <v>126</v>
      </c>
      <c r="U726" s="4" t="s">
        <v>3813</v>
      </c>
      <c r="V726" s="4" t="s">
        <v>3815</v>
      </c>
      <c r="W726" s="75">
        <v>0</v>
      </c>
      <c r="X726" s="9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43"/>
      <c r="AL726" s="143"/>
      <c r="AM726" s="143"/>
      <c r="AN726" s="143"/>
      <c r="AO726" s="143"/>
      <c r="AP726" s="143"/>
      <c r="AQ726" s="143"/>
      <c r="AR726" s="143"/>
      <c r="AS726" s="143"/>
      <c r="AT726" s="143"/>
      <c r="AU726" s="143"/>
      <c r="AV726" s="143"/>
      <c r="BC726" s="2"/>
    </row>
    <row r="727" spans="1:57" ht="12.75" customHeight="1" x14ac:dyDescent="0.2">
      <c r="A727" s="4" t="s">
        <v>2716</v>
      </c>
      <c r="B727" s="4" t="s">
        <v>2690</v>
      </c>
      <c r="C727" s="4" t="s">
        <v>2737</v>
      </c>
      <c r="D727" s="4" t="s">
        <v>2741</v>
      </c>
      <c r="E727" s="4" t="s">
        <v>1609</v>
      </c>
      <c r="F727" s="4" t="s">
        <v>1607</v>
      </c>
      <c r="G727" s="41" t="s">
        <v>1608</v>
      </c>
      <c r="H727" s="59">
        <v>21302</v>
      </c>
      <c r="I727" s="59">
        <v>500000003178</v>
      </c>
      <c r="J727" s="5">
        <v>2013</v>
      </c>
      <c r="K727" s="5">
        <v>8</v>
      </c>
      <c r="L727" s="9">
        <f t="shared" si="14"/>
        <v>-5</v>
      </c>
      <c r="M727" s="6" t="s">
        <v>90</v>
      </c>
      <c r="N727" s="9" t="s">
        <v>94</v>
      </c>
      <c r="O727" s="6" t="s">
        <v>37</v>
      </c>
      <c r="P727" s="9" t="s">
        <v>42</v>
      </c>
      <c r="Q727" s="5" t="s">
        <v>37</v>
      </c>
      <c r="R727" s="9" t="s">
        <v>41</v>
      </c>
      <c r="S727" s="11">
        <v>2023</v>
      </c>
      <c r="T727" s="6" t="s">
        <v>126</v>
      </c>
      <c r="U727" s="4" t="s">
        <v>3813</v>
      </c>
      <c r="V727" s="4" t="s">
        <v>3815</v>
      </c>
      <c r="W727" s="75">
        <v>0</v>
      </c>
      <c r="X727" s="9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43"/>
      <c r="AL727" s="143"/>
      <c r="AM727" s="143"/>
      <c r="AN727" s="143"/>
      <c r="AO727" s="143"/>
      <c r="AP727" s="143"/>
      <c r="AQ727" s="143"/>
      <c r="AR727" s="143"/>
      <c r="AS727" s="143"/>
      <c r="AT727" s="143"/>
      <c r="AU727" s="143"/>
      <c r="AV727" s="143"/>
      <c r="BC727" s="2"/>
    </row>
    <row r="728" spans="1:57" x14ac:dyDescent="0.2">
      <c r="A728" s="4" t="s">
        <v>2695</v>
      </c>
      <c r="B728" s="4" t="s">
        <v>2689</v>
      </c>
      <c r="C728" s="4" t="s">
        <v>2737</v>
      </c>
      <c r="D728" s="4" t="s">
        <v>2741</v>
      </c>
      <c r="E728" s="4" t="s">
        <v>1609</v>
      </c>
      <c r="F728" s="4" t="s">
        <v>1607</v>
      </c>
      <c r="G728" s="41" t="s">
        <v>1608</v>
      </c>
      <c r="H728" s="59">
        <v>21371</v>
      </c>
      <c r="I728" s="59">
        <v>500000003827</v>
      </c>
      <c r="J728" s="5">
        <v>2013</v>
      </c>
      <c r="K728" s="5">
        <v>8</v>
      </c>
      <c r="L728" s="9">
        <f t="shared" si="14"/>
        <v>-5</v>
      </c>
      <c r="M728" s="6" t="s">
        <v>90</v>
      </c>
      <c r="N728" s="9" t="s">
        <v>94</v>
      </c>
      <c r="O728" s="6" t="s">
        <v>37</v>
      </c>
      <c r="P728" s="9" t="s">
        <v>42</v>
      </c>
      <c r="Q728" s="5" t="s">
        <v>37</v>
      </c>
      <c r="R728" s="9" t="s">
        <v>41</v>
      </c>
      <c r="S728" s="11">
        <v>2023</v>
      </c>
      <c r="T728" s="6" t="s">
        <v>126</v>
      </c>
      <c r="U728" s="4" t="s">
        <v>3813</v>
      </c>
      <c r="V728" s="4" t="s">
        <v>3815</v>
      </c>
      <c r="W728" s="75">
        <v>0</v>
      </c>
      <c r="X728" s="9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43"/>
      <c r="AL728" s="143"/>
      <c r="AM728" s="143"/>
      <c r="AN728" s="143"/>
      <c r="AO728" s="143"/>
      <c r="AP728" s="143"/>
      <c r="AQ728" s="143"/>
      <c r="AR728" s="143"/>
      <c r="AS728" s="143"/>
      <c r="AT728" s="143"/>
      <c r="AU728" s="143"/>
      <c r="AV728" s="143"/>
      <c r="BC728" s="2"/>
    </row>
    <row r="729" spans="1:57" s="58" customFormat="1" x14ac:dyDescent="0.2">
      <c r="A729" s="4" t="s">
        <v>2709</v>
      </c>
      <c r="B729" s="4" t="s">
        <v>2688</v>
      </c>
      <c r="C729" s="4" t="s">
        <v>2737</v>
      </c>
      <c r="D729" s="4" t="s">
        <v>2741</v>
      </c>
      <c r="E729" s="4" t="s">
        <v>1609</v>
      </c>
      <c r="F729" s="4" t="s">
        <v>1607</v>
      </c>
      <c r="G729" s="41" t="s">
        <v>1608</v>
      </c>
      <c r="H729" s="59">
        <v>21330</v>
      </c>
      <c r="I729" s="59">
        <v>500000003092</v>
      </c>
      <c r="J729" s="5">
        <v>2013</v>
      </c>
      <c r="K729" s="5">
        <v>8</v>
      </c>
      <c r="L729" s="9">
        <f t="shared" si="14"/>
        <v>-5</v>
      </c>
      <c r="M729" s="6" t="s">
        <v>90</v>
      </c>
      <c r="N729" s="9" t="s">
        <v>94</v>
      </c>
      <c r="O729" s="6" t="s">
        <v>37</v>
      </c>
      <c r="P729" s="9" t="s">
        <v>42</v>
      </c>
      <c r="Q729" s="5" t="s">
        <v>37</v>
      </c>
      <c r="R729" s="9" t="s">
        <v>41</v>
      </c>
      <c r="S729" s="11">
        <v>2023</v>
      </c>
      <c r="T729" s="6" t="s">
        <v>126</v>
      </c>
      <c r="U729" s="4" t="s">
        <v>3813</v>
      </c>
      <c r="V729" s="4" t="s">
        <v>3815</v>
      </c>
      <c r="W729" s="75">
        <v>0</v>
      </c>
      <c r="X729" s="9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43"/>
      <c r="AL729" s="143"/>
      <c r="AM729" s="143"/>
      <c r="AN729" s="143"/>
      <c r="AO729" s="143"/>
      <c r="AP729" s="143"/>
      <c r="AQ729" s="143"/>
      <c r="AR729" s="143"/>
      <c r="AS729" s="143"/>
      <c r="AT729" s="143"/>
      <c r="AU729" s="143"/>
      <c r="AV729" s="143"/>
      <c r="AW729" s="10"/>
      <c r="AX729" s="10"/>
      <c r="AY729" s="10"/>
      <c r="AZ729" s="10"/>
      <c r="BA729" s="10"/>
      <c r="BB729" s="10"/>
      <c r="BC729" s="2"/>
      <c r="BD729" s="2"/>
      <c r="BE729" s="2"/>
    </row>
    <row r="730" spans="1:57" x14ac:dyDescent="0.2">
      <c r="A730" s="4" t="s">
        <v>2695</v>
      </c>
      <c r="B730" s="4" t="s">
        <v>2689</v>
      </c>
      <c r="C730" s="4" t="s">
        <v>2737</v>
      </c>
      <c r="D730" s="4" t="s">
        <v>2741</v>
      </c>
      <c r="E730" s="4" t="s">
        <v>1609</v>
      </c>
      <c r="F730" s="4" t="s">
        <v>1607</v>
      </c>
      <c r="G730" s="41" t="s">
        <v>1608</v>
      </c>
      <c r="H730" s="59">
        <v>21339</v>
      </c>
      <c r="I730" s="59">
        <v>500000002948</v>
      </c>
      <c r="J730" s="5">
        <v>2013</v>
      </c>
      <c r="K730" s="5">
        <v>8</v>
      </c>
      <c r="L730" s="9">
        <f t="shared" si="14"/>
        <v>-5</v>
      </c>
      <c r="M730" s="6" t="s">
        <v>90</v>
      </c>
      <c r="N730" s="9" t="s">
        <v>94</v>
      </c>
      <c r="O730" s="6" t="s">
        <v>37</v>
      </c>
      <c r="P730" s="9" t="s">
        <v>42</v>
      </c>
      <c r="Q730" s="5" t="s">
        <v>37</v>
      </c>
      <c r="R730" s="9" t="s">
        <v>41</v>
      </c>
      <c r="S730" s="11">
        <v>2023</v>
      </c>
      <c r="T730" s="6" t="s">
        <v>126</v>
      </c>
      <c r="U730" s="4" t="s">
        <v>3813</v>
      </c>
      <c r="V730" s="4" t="s">
        <v>3815</v>
      </c>
      <c r="W730" s="75">
        <v>0</v>
      </c>
      <c r="X730" s="9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43"/>
      <c r="AL730" s="143"/>
      <c r="AM730" s="143"/>
      <c r="AN730" s="143"/>
      <c r="AO730" s="143"/>
      <c r="AP730" s="143"/>
      <c r="AQ730" s="143"/>
      <c r="AR730" s="143"/>
      <c r="AS730" s="143"/>
      <c r="AT730" s="143"/>
      <c r="AU730" s="143"/>
      <c r="AV730" s="143"/>
      <c r="BC730" s="2"/>
    </row>
    <row r="731" spans="1:57" x14ac:dyDescent="0.2">
      <c r="A731" s="4" t="s">
        <v>2695</v>
      </c>
      <c r="B731" s="4" t="s">
        <v>2689</v>
      </c>
      <c r="C731" s="4" t="s">
        <v>2737</v>
      </c>
      <c r="D731" s="4" t="s">
        <v>2741</v>
      </c>
      <c r="E731" s="4" t="s">
        <v>1609</v>
      </c>
      <c r="F731" s="4" t="s">
        <v>1607</v>
      </c>
      <c r="G731" s="41" t="s">
        <v>1608</v>
      </c>
      <c r="H731" s="59">
        <v>21344</v>
      </c>
      <c r="I731" s="59">
        <v>500000002949</v>
      </c>
      <c r="J731" s="5">
        <v>2013</v>
      </c>
      <c r="K731" s="5">
        <v>8</v>
      </c>
      <c r="L731" s="9">
        <f t="shared" si="14"/>
        <v>-5</v>
      </c>
      <c r="M731" s="6" t="s">
        <v>90</v>
      </c>
      <c r="N731" s="9" t="s">
        <v>94</v>
      </c>
      <c r="O731" s="6" t="s">
        <v>37</v>
      </c>
      <c r="P731" s="9" t="s">
        <v>42</v>
      </c>
      <c r="Q731" s="5" t="s">
        <v>37</v>
      </c>
      <c r="R731" s="9" t="s">
        <v>41</v>
      </c>
      <c r="S731" s="11">
        <v>2023</v>
      </c>
      <c r="T731" s="6" t="s">
        <v>126</v>
      </c>
      <c r="U731" s="4" t="s">
        <v>3813</v>
      </c>
      <c r="V731" s="4" t="s">
        <v>3815</v>
      </c>
      <c r="W731" s="75">
        <v>0</v>
      </c>
      <c r="X731" s="9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43"/>
      <c r="AL731" s="143"/>
      <c r="AM731" s="143"/>
      <c r="AN731" s="143"/>
      <c r="AO731" s="143"/>
      <c r="AP731" s="143"/>
      <c r="AQ731" s="143"/>
      <c r="AR731" s="143"/>
      <c r="AS731" s="143"/>
      <c r="AT731" s="143"/>
      <c r="AU731" s="143"/>
      <c r="AV731" s="143"/>
      <c r="BC731" s="2"/>
    </row>
    <row r="732" spans="1:57" x14ac:dyDescent="0.2">
      <c r="A732" s="4" t="s">
        <v>2695</v>
      </c>
      <c r="B732" s="4" t="s">
        <v>2689</v>
      </c>
      <c r="C732" s="4" t="s">
        <v>2737</v>
      </c>
      <c r="D732" s="4" t="s">
        <v>2741</v>
      </c>
      <c r="E732" s="4" t="s">
        <v>1609</v>
      </c>
      <c r="F732" s="4" t="s">
        <v>1607</v>
      </c>
      <c r="G732" s="41" t="s">
        <v>1608</v>
      </c>
      <c r="H732" s="59">
        <v>21372</v>
      </c>
      <c r="I732" s="59">
        <v>500000002956</v>
      </c>
      <c r="J732" s="5">
        <v>2013</v>
      </c>
      <c r="K732" s="5">
        <v>8</v>
      </c>
      <c r="L732" s="9">
        <f t="shared" si="14"/>
        <v>-5</v>
      </c>
      <c r="M732" s="6" t="s">
        <v>90</v>
      </c>
      <c r="N732" s="9" t="s">
        <v>94</v>
      </c>
      <c r="O732" s="6" t="s">
        <v>37</v>
      </c>
      <c r="P732" s="9" t="s">
        <v>42</v>
      </c>
      <c r="Q732" s="5" t="s">
        <v>37</v>
      </c>
      <c r="R732" s="9" t="s">
        <v>41</v>
      </c>
      <c r="S732" s="11">
        <v>2023</v>
      </c>
      <c r="T732" s="6" t="s">
        <v>126</v>
      </c>
      <c r="U732" s="4" t="s">
        <v>3813</v>
      </c>
      <c r="V732" s="4" t="s">
        <v>3815</v>
      </c>
      <c r="W732" s="75">
        <v>0</v>
      </c>
      <c r="X732" s="9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43"/>
      <c r="AL732" s="143"/>
      <c r="AM732" s="143"/>
      <c r="AN732" s="143"/>
      <c r="AO732" s="143"/>
      <c r="AP732" s="143"/>
      <c r="AQ732" s="143"/>
      <c r="AR732" s="143"/>
      <c r="AS732" s="143"/>
      <c r="AT732" s="143"/>
      <c r="AU732" s="143"/>
      <c r="AV732" s="143"/>
      <c r="BC732" s="2"/>
    </row>
    <row r="733" spans="1:57" x14ac:dyDescent="0.2">
      <c r="A733" s="4" t="s">
        <v>2695</v>
      </c>
      <c r="B733" s="4" t="s">
        <v>2689</v>
      </c>
      <c r="C733" s="4" t="s">
        <v>2737</v>
      </c>
      <c r="D733" s="4" t="s">
        <v>2741</v>
      </c>
      <c r="E733" s="4" t="s">
        <v>1609</v>
      </c>
      <c r="F733" s="4" t="s">
        <v>1607</v>
      </c>
      <c r="G733" s="41" t="s">
        <v>1608</v>
      </c>
      <c r="H733" s="59">
        <v>21313</v>
      </c>
      <c r="I733" s="59">
        <v>500000002959</v>
      </c>
      <c r="J733" s="5">
        <v>2013</v>
      </c>
      <c r="K733" s="5">
        <v>8</v>
      </c>
      <c r="L733" s="9">
        <f t="shared" si="14"/>
        <v>-5</v>
      </c>
      <c r="M733" s="6" t="s">
        <v>90</v>
      </c>
      <c r="N733" s="9" t="s">
        <v>94</v>
      </c>
      <c r="O733" s="6" t="s">
        <v>37</v>
      </c>
      <c r="P733" s="9" t="s">
        <v>42</v>
      </c>
      <c r="Q733" s="5" t="s">
        <v>37</v>
      </c>
      <c r="R733" s="9" t="s">
        <v>41</v>
      </c>
      <c r="S733" s="11">
        <v>2023</v>
      </c>
      <c r="T733" s="6" t="s">
        <v>126</v>
      </c>
      <c r="U733" s="4" t="s">
        <v>3813</v>
      </c>
      <c r="V733" s="4" t="s">
        <v>3815</v>
      </c>
      <c r="W733" s="75">
        <v>0</v>
      </c>
      <c r="X733" s="9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43"/>
      <c r="AL733" s="143"/>
      <c r="AM733" s="143"/>
      <c r="AN733" s="143"/>
      <c r="AO733" s="143"/>
      <c r="AP733" s="143"/>
      <c r="AQ733" s="143"/>
      <c r="AR733" s="143"/>
      <c r="AS733" s="143"/>
      <c r="AT733" s="143"/>
      <c r="AU733" s="143"/>
      <c r="AV733" s="143"/>
      <c r="BC733" s="2"/>
    </row>
    <row r="734" spans="1:57" x14ac:dyDescent="0.2">
      <c r="A734" s="4" t="s">
        <v>2695</v>
      </c>
      <c r="B734" s="4" t="s">
        <v>2689</v>
      </c>
      <c r="C734" s="4" t="s">
        <v>2737</v>
      </c>
      <c r="D734" s="4" t="s">
        <v>2741</v>
      </c>
      <c r="E734" s="4" t="s">
        <v>1609</v>
      </c>
      <c r="F734" s="4" t="s">
        <v>1607</v>
      </c>
      <c r="G734" s="41" t="s">
        <v>1608</v>
      </c>
      <c r="H734" s="59">
        <v>21312</v>
      </c>
      <c r="I734" s="59">
        <v>500000002960</v>
      </c>
      <c r="J734" s="5">
        <v>2013</v>
      </c>
      <c r="K734" s="5">
        <v>8</v>
      </c>
      <c r="L734" s="9">
        <f t="shared" si="14"/>
        <v>-5</v>
      </c>
      <c r="M734" s="6" t="s">
        <v>90</v>
      </c>
      <c r="N734" s="9" t="s">
        <v>94</v>
      </c>
      <c r="O734" s="6" t="s">
        <v>37</v>
      </c>
      <c r="P734" s="9" t="s">
        <v>42</v>
      </c>
      <c r="Q734" s="5" t="s">
        <v>37</v>
      </c>
      <c r="R734" s="9" t="s">
        <v>41</v>
      </c>
      <c r="S734" s="11">
        <v>2023</v>
      </c>
      <c r="T734" s="6" t="s">
        <v>126</v>
      </c>
      <c r="U734" s="4" t="s">
        <v>3813</v>
      </c>
      <c r="V734" s="4" t="s">
        <v>3815</v>
      </c>
      <c r="W734" s="75">
        <v>0</v>
      </c>
      <c r="X734" s="9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43"/>
      <c r="AL734" s="143"/>
      <c r="AM734" s="143"/>
      <c r="AN734" s="143"/>
      <c r="AO734" s="143"/>
      <c r="AP734" s="143"/>
      <c r="AQ734" s="143"/>
      <c r="AR734" s="143"/>
      <c r="AS734" s="143"/>
      <c r="AT734" s="143"/>
      <c r="AU734" s="143"/>
      <c r="AV734" s="143"/>
      <c r="BC734" s="2"/>
    </row>
    <row r="735" spans="1:57" x14ac:dyDescent="0.2">
      <c r="A735" s="4" t="s">
        <v>2695</v>
      </c>
      <c r="B735" s="4" t="s">
        <v>2689</v>
      </c>
      <c r="C735" s="4" t="s">
        <v>2737</v>
      </c>
      <c r="D735" s="4" t="s">
        <v>2741</v>
      </c>
      <c r="E735" s="4" t="s">
        <v>1609</v>
      </c>
      <c r="F735" s="4" t="s">
        <v>1607</v>
      </c>
      <c r="G735" s="41" t="s">
        <v>1608</v>
      </c>
      <c r="H735" s="59">
        <v>21374</v>
      </c>
      <c r="I735" s="59">
        <v>500000002975</v>
      </c>
      <c r="J735" s="5">
        <v>2013</v>
      </c>
      <c r="K735" s="5">
        <v>8</v>
      </c>
      <c r="L735" s="9">
        <f t="shared" si="14"/>
        <v>-5</v>
      </c>
      <c r="M735" s="6" t="s">
        <v>90</v>
      </c>
      <c r="N735" s="9" t="s">
        <v>94</v>
      </c>
      <c r="O735" s="6" t="s">
        <v>37</v>
      </c>
      <c r="P735" s="9" t="s">
        <v>42</v>
      </c>
      <c r="Q735" s="5" t="s">
        <v>37</v>
      </c>
      <c r="R735" s="9" t="s">
        <v>41</v>
      </c>
      <c r="S735" s="11">
        <v>2023</v>
      </c>
      <c r="T735" s="6" t="s">
        <v>126</v>
      </c>
      <c r="U735" s="4" t="s">
        <v>3813</v>
      </c>
      <c r="V735" s="4" t="s">
        <v>3815</v>
      </c>
      <c r="W735" s="75">
        <v>0</v>
      </c>
      <c r="X735" s="9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43"/>
      <c r="AL735" s="143"/>
      <c r="AM735" s="143"/>
      <c r="AN735" s="143"/>
      <c r="AO735" s="143"/>
      <c r="AP735" s="143"/>
      <c r="AQ735" s="143"/>
      <c r="AR735" s="143"/>
      <c r="AS735" s="143"/>
      <c r="AT735" s="143"/>
      <c r="AU735" s="143"/>
      <c r="AV735" s="143"/>
      <c r="BC735" s="2"/>
    </row>
    <row r="736" spans="1:57" x14ac:dyDescent="0.2">
      <c r="A736" s="4" t="s">
        <v>2695</v>
      </c>
      <c r="B736" s="4" t="s">
        <v>2689</v>
      </c>
      <c r="C736" s="4" t="s">
        <v>2737</v>
      </c>
      <c r="D736" s="4" t="s">
        <v>2741</v>
      </c>
      <c r="E736" s="4" t="s">
        <v>1609</v>
      </c>
      <c r="F736" s="4" t="s">
        <v>1607</v>
      </c>
      <c r="G736" s="41" t="s">
        <v>1608</v>
      </c>
      <c r="H736" s="59">
        <v>21367</v>
      </c>
      <c r="I736" s="59">
        <v>500000003711</v>
      </c>
      <c r="J736" s="5">
        <v>2013</v>
      </c>
      <c r="K736" s="5">
        <v>8</v>
      </c>
      <c r="L736" s="9">
        <f t="shared" si="14"/>
        <v>-5</v>
      </c>
      <c r="M736" s="6" t="s">
        <v>90</v>
      </c>
      <c r="N736" s="9" t="s">
        <v>94</v>
      </c>
      <c r="O736" s="6" t="s">
        <v>37</v>
      </c>
      <c r="P736" s="9" t="s">
        <v>42</v>
      </c>
      <c r="Q736" s="5" t="s">
        <v>37</v>
      </c>
      <c r="R736" s="9" t="s">
        <v>41</v>
      </c>
      <c r="S736" s="11">
        <v>2023</v>
      </c>
      <c r="T736" s="6" t="s">
        <v>126</v>
      </c>
      <c r="U736" s="4" t="s">
        <v>3813</v>
      </c>
      <c r="V736" s="4" t="s">
        <v>3815</v>
      </c>
      <c r="W736" s="75">
        <v>0</v>
      </c>
      <c r="X736" s="9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43"/>
      <c r="AL736" s="143"/>
      <c r="AM736" s="143"/>
      <c r="AN736" s="143"/>
      <c r="AO736" s="143"/>
      <c r="AP736" s="143"/>
      <c r="AQ736" s="143"/>
      <c r="AR736" s="143"/>
      <c r="AS736" s="143"/>
      <c r="AT736" s="143"/>
      <c r="AU736" s="143"/>
      <c r="AV736" s="143"/>
      <c r="BC736" s="2"/>
    </row>
    <row r="737" spans="1:55" x14ac:dyDescent="0.2">
      <c r="A737" s="4" t="s">
        <v>2716</v>
      </c>
      <c r="B737" s="4" t="s">
        <v>2690</v>
      </c>
      <c r="C737" s="4" t="s">
        <v>2737</v>
      </c>
      <c r="D737" s="4" t="s">
        <v>2741</v>
      </c>
      <c r="E737" s="4" t="s">
        <v>1609</v>
      </c>
      <c r="F737" s="4" t="s">
        <v>1607</v>
      </c>
      <c r="G737" s="41" t="s">
        <v>1608</v>
      </c>
      <c r="H737" s="59">
        <v>21338</v>
      </c>
      <c r="I737" s="59">
        <v>500000003183</v>
      </c>
      <c r="J737" s="5">
        <v>2013</v>
      </c>
      <c r="K737" s="5">
        <v>8</v>
      </c>
      <c r="L737" s="9">
        <f t="shared" si="14"/>
        <v>-5</v>
      </c>
      <c r="M737" s="6" t="s">
        <v>90</v>
      </c>
      <c r="N737" s="9" t="s">
        <v>94</v>
      </c>
      <c r="O737" s="6" t="s">
        <v>37</v>
      </c>
      <c r="P737" s="9" t="s">
        <v>42</v>
      </c>
      <c r="Q737" s="5" t="s">
        <v>37</v>
      </c>
      <c r="R737" s="9" t="s">
        <v>41</v>
      </c>
      <c r="S737" s="11">
        <v>2023</v>
      </c>
      <c r="T737" s="6" t="s">
        <v>126</v>
      </c>
      <c r="U737" s="4" t="s">
        <v>3813</v>
      </c>
      <c r="V737" s="4" t="s">
        <v>3815</v>
      </c>
      <c r="W737" s="75">
        <v>0</v>
      </c>
      <c r="X737" s="9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43"/>
      <c r="AL737" s="143"/>
      <c r="AM737" s="143"/>
      <c r="AN737" s="143"/>
      <c r="AO737" s="143"/>
      <c r="AP737" s="143"/>
      <c r="AQ737" s="143"/>
      <c r="AR737" s="143"/>
      <c r="AS737" s="143"/>
      <c r="AT737" s="143"/>
      <c r="AU737" s="143"/>
      <c r="AV737" s="143"/>
      <c r="BC737" s="2"/>
    </row>
    <row r="738" spans="1:55" x14ac:dyDescent="0.2">
      <c r="A738" s="4" t="s">
        <v>2707</v>
      </c>
      <c r="B738" s="4" t="s">
        <v>2691</v>
      </c>
      <c r="C738" s="4" t="s">
        <v>2737</v>
      </c>
      <c r="D738" s="4" t="s">
        <v>2741</v>
      </c>
      <c r="E738" s="4" t="s">
        <v>1609</v>
      </c>
      <c r="F738" s="4" t="s">
        <v>1607</v>
      </c>
      <c r="G738" s="41" t="s">
        <v>1608</v>
      </c>
      <c r="H738" s="59" t="s">
        <v>195</v>
      </c>
      <c r="I738" s="59" t="s">
        <v>136</v>
      </c>
      <c r="J738" s="5">
        <v>2013</v>
      </c>
      <c r="K738" s="5">
        <v>8</v>
      </c>
      <c r="L738" s="9">
        <f t="shared" si="14"/>
        <v>-5</v>
      </c>
      <c r="M738" s="6" t="s">
        <v>90</v>
      </c>
      <c r="N738" s="9" t="s">
        <v>94</v>
      </c>
      <c r="O738" s="6" t="s">
        <v>37</v>
      </c>
      <c r="P738" s="9" t="s">
        <v>42</v>
      </c>
      <c r="Q738" s="5" t="s">
        <v>37</v>
      </c>
      <c r="R738" s="9" t="s">
        <v>41</v>
      </c>
      <c r="S738" s="11">
        <v>2023</v>
      </c>
      <c r="T738" s="6" t="s">
        <v>126</v>
      </c>
      <c r="U738" s="4" t="s">
        <v>3813</v>
      </c>
      <c r="V738" s="4" t="s">
        <v>3815</v>
      </c>
      <c r="W738" s="75">
        <v>0</v>
      </c>
      <c r="X738" s="9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43"/>
      <c r="AL738" s="143"/>
      <c r="AM738" s="143"/>
      <c r="AN738" s="143"/>
      <c r="AO738" s="143"/>
      <c r="AP738" s="143"/>
      <c r="AQ738" s="143"/>
      <c r="AR738" s="143"/>
      <c r="AS738" s="143"/>
      <c r="AT738" s="143"/>
      <c r="AU738" s="143"/>
      <c r="AV738" s="143"/>
      <c r="BC738" s="2"/>
    </row>
    <row r="739" spans="1:55" x14ac:dyDescent="0.2">
      <c r="A739" s="4" t="s">
        <v>2695</v>
      </c>
      <c r="B739" s="4" t="s">
        <v>2689</v>
      </c>
      <c r="C739" s="4" t="s">
        <v>2737</v>
      </c>
      <c r="D739" s="4" t="s">
        <v>2741</v>
      </c>
      <c r="E739" s="4" t="s">
        <v>1609</v>
      </c>
      <c r="F739" s="4" t="s">
        <v>1607</v>
      </c>
      <c r="G739" s="41" t="s">
        <v>1608</v>
      </c>
      <c r="H739" s="59">
        <v>21323</v>
      </c>
      <c r="I739" s="59">
        <v>500000004438</v>
      </c>
      <c r="J739" s="5">
        <v>2013</v>
      </c>
      <c r="K739" s="5">
        <v>8</v>
      </c>
      <c r="L739" s="9">
        <f t="shared" si="14"/>
        <v>-5</v>
      </c>
      <c r="M739" s="6" t="s">
        <v>90</v>
      </c>
      <c r="N739" s="9" t="s">
        <v>94</v>
      </c>
      <c r="O739" s="6" t="s">
        <v>37</v>
      </c>
      <c r="P739" s="9" t="s">
        <v>42</v>
      </c>
      <c r="Q739" s="5" t="s">
        <v>37</v>
      </c>
      <c r="R739" s="9" t="s">
        <v>41</v>
      </c>
      <c r="S739" s="11">
        <v>2023</v>
      </c>
      <c r="T739" s="6" t="s">
        <v>126</v>
      </c>
      <c r="U739" s="4" t="s">
        <v>3813</v>
      </c>
      <c r="V739" s="4" t="s">
        <v>3815</v>
      </c>
      <c r="W739" s="75">
        <v>0</v>
      </c>
      <c r="X739" s="9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43"/>
      <c r="AL739" s="143"/>
      <c r="AM739" s="143"/>
      <c r="AN739" s="143"/>
      <c r="AO739" s="143"/>
      <c r="AP739" s="143"/>
      <c r="AQ739" s="143"/>
      <c r="AR739" s="143"/>
      <c r="AS739" s="143"/>
      <c r="AT739" s="143"/>
      <c r="AU739" s="143"/>
      <c r="AV739" s="143"/>
      <c r="BC739" s="2"/>
    </row>
    <row r="740" spans="1:55" ht="12.75" customHeight="1" x14ac:dyDescent="0.2">
      <c r="A740" s="4" t="s">
        <v>2722</v>
      </c>
      <c r="B740" s="4" t="s">
        <v>2690</v>
      </c>
      <c r="C740" s="4" t="s">
        <v>2737</v>
      </c>
      <c r="D740" s="4" t="s">
        <v>2741</v>
      </c>
      <c r="E740" s="4" t="s">
        <v>1609</v>
      </c>
      <c r="F740" s="4" t="s">
        <v>1607</v>
      </c>
      <c r="G740" s="41" t="s">
        <v>1608</v>
      </c>
      <c r="H740" s="59">
        <v>21314</v>
      </c>
      <c r="I740" s="59">
        <v>500000003792</v>
      </c>
      <c r="J740" s="5">
        <v>2013</v>
      </c>
      <c r="K740" s="5">
        <v>8</v>
      </c>
      <c r="L740" s="9">
        <f t="shared" si="14"/>
        <v>-5</v>
      </c>
      <c r="M740" s="6" t="s">
        <v>90</v>
      </c>
      <c r="N740" s="9" t="s">
        <v>94</v>
      </c>
      <c r="O740" s="6" t="s">
        <v>37</v>
      </c>
      <c r="P740" s="9" t="s">
        <v>42</v>
      </c>
      <c r="Q740" s="5" t="s">
        <v>37</v>
      </c>
      <c r="R740" s="9" t="s">
        <v>41</v>
      </c>
      <c r="S740" s="11">
        <v>2023</v>
      </c>
      <c r="T740" s="6" t="s">
        <v>126</v>
      </c>
      <c r="U740" s="4" t="s">
        <v>3813</v>
      </c>
      <c r="V740" s="4" t="s">
        <v>3815</v>
      </c>
      <c r="W740" s="75">
        <v>0</v>
      </c>
      <c r="X740" s="9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43"/>
      <c r="AL740" s="143"/>
      <c r="AM740" s="143"/>
      <c r="AN740" s="143"/>
      <c r="AO740" s="143"/>
      <c r="AP740" s="143"/>
      <c r="AQ740" s="143"/>
      <c r="AR740" s="143"/>
      <c r="AS740" s="143"/>
      <c r="AT740" s="143"/>
      <c r="AU740" s="143"/>
      <c r="AV740" s="143"/>
      <c r="BC740" s="2"/>
    </row>
    <row r="741" spans="1:55" ht="12.75" customHeight="1" x14ac:dyDescent="0.2">
      <c r="A741" s="4" t="s">
        <v>2710</v>
      </c>
      <c r="B741" s="4" t="s">
        <v>2689</v>
      </c>
      <c r="C741" s="4" t="s">
        <v>2737</v>
      </c>
      <c r="D741" s="4" t="s">
        <v>2741</v>
      </c>
      <c r="E741" s="4" t="s">
        <v>1609</v>
      </c>
      <c r="F741" s="4" t="s">
        <v>1607</v>
      </c>
      <c r="G741" s="41" t="s">
        <v>1608</v>
      </c>
      <c r="H741" s="59">
        <v>21310</v>
      </c>
      <c r="I741" s="59">
        <v>500000003862</v>
      </c>
      <c r="J741" s="5">
        <v>2013</v>
      </c>
      <c r="K741" s="5">
        <v>8</v>
      </c>
      <c r="L741" s="9">
        <f t="shared" si="14"/>
        <v>-5</v>
      </c>
      <c r="M741" s="6" t="s">
        <v>90</v>
      </c>
      <c r="N741" s="9" t="s">
        <v>94</v>
      </c>
      <c r="O741" s="6" t="s">
        <v>37</v>
      </c>
      <c r="P741" s="9" t="s">
        <v>42</v>
      </c>
      <c r="Q741" s="5" t="s">
        <v>37</v>
      </c>
      <c r="R741" s="9" t="s">
        <v>41</v>
      </c>
      <c r="S741" s="11">
        <v>2023</v>
      </c>
      <c r="T741" s="6" t="s">
        <v>126</v>
      </c>
      <c r="U741" s="4" t="s">
        <v>3813</v>
      </c>
      <c r="V741" s="4" t="s">
        <v>3815</v>
      </c>
      <c r="W741" s="75">
        <v>0</v>
      </c>
      <c r="X741" s="9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43"/>
      <c r="AL741" s="143"/>
      <c r="AM741" s="143"/>
      <c r="AN741" s="143"/>
      <c r="AO741" s="143"/>
      <c r="AP741" s="143"/>
      <c r="AQ741" s="143"/>
      <c r="AR741" s="143"/>
      <c r="AS741" s="143"/>
      <c r="AT741" s="143"/>
      <c r="AU741" s="143"/>
      <c r="AV741" s="143"/>
      <c r="BC741" s="2"/>
    </row>
    <row r="742" spans="1:55" ht="12.75" customHeight="1" x14ac:dyDescent="0.2">
      <c r="A742" s="4" t="s">
        <v>2712</v>
      </c>
      <c r="B742" s="4" t="s">
        <v>2691</v>
      </c>
      <c r="C742" s="4" t="s">
        <v>2737</v>
      </c>
      <c r="D742" s="4" t="s">
        <v>2741</v>
      </c>
      <c r="E742" s="4" t="s">
        <v>1609</v>
      </c>
      <c r="F742" s="4" t="s">
        <v>1607</v>
      </c>
      <c r="G742" s="41" t="s">
        <v>1608</v>
      </c>
      <c r="H742" s="59">
        <v>21327</v>
      </c>
      <c r="I742" s="59">
        <v>500000005992</v>
      </c>
      <c r="J742" s="5">
        <v>2013</v>
      </c>
      <c r="K742" s="5">
        <v>8</v>
      </c>
      <c r="L742" s="9">
        <f t="shared" si="14"/>
        <v>-5</v>
      </c>
      <c r="M742" s="6" t="s">
        <v>90</v>
      </c>
      <c r="N742" s="9" t="s">
        <v>94</v>
      </c>
      <c r="O742" s="6" t="s">
        <v>37</v>
      </c>
      <c r="P742" s="9" t="s">
        <v>42</v>
      </c>
      <c r="Q742" s="5" t="s">
        <v>37</v>
      </c>
      <c r="R742" s="9" t="s">
        <v>41</v>
      </c>
      <c r="S742" s="11">
        <v>2023</v>
      </c>
      <c r="T742" s="6" t="s">
        <v>126</v>
      </c>
      <c r="U742" s="4" t="s">
        <v>3813</v>
      </c>
      <c r="V742" s="4" t="s">
        <v>3815</v>
      </c>
      <c r="W742" s="75">
        <v>0</v>
      </c>
      <c r="X742" s="9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43"/>
      <c r="AL742" s="143"/>
      <c r="AM742" s="143"/>
      <c r="AN742" s="143"/>
      <c r="AO742" s="143"/>
      <c r="AP742" s="143"/>
      <c r="AQ742" s="143"/>
      <c r="AR742" s="143"/>
      <c r="AS742" s="143"/>
      <c r="AT742" s="143"/>
      <c r="AU742" s="143"/>
      <c r="AV742" s="143"/>
      <c r="BC742" s="2"/>
    </row>
    <row r="743" spans="1:55" ht="12.75" customHeight="1" x14ac:dyDescent="0.2">
      <c r="A743" s="4" t="s">
        <v>2712</v>
      </c>
      <c r="B743" s="4" t="s">
        <v>2691</v>
      </c>
      <c r="C743" s="4" t="s">
        <v>2737</v>
      </c>
      <c r="D743" s="4" t="s">
        <v>2741</v>
      </c>
      <c r="E743" s="4" t="s">
        <v>1609</v>
      </c>
      <c r="F743" s="4" t="s">
        <v>1607</v>
      </c>
      <c r="G743" s="41" t="s">
        <v>1608</v>
      </c>
      <c r="H743" s="59">
        <v>21342</v>
      </c>
      <c r="I743" s="59">
        <v>500000005988</v>
      </c>
      <c r="J743" s="5">
        <v>2013</v>
      </c>
      <c r="K743" s="5">
        <v>8</v>
      </c>
      <c r="L743" s="9">
        <f t="shared" si="14"/>
        <v>-5</v>
      </c>
      <c r="M743" s="6" t="s">
        <v>90</v>
      </c>
      <c r="N743" s="9" t="s">
        <v>94</v>
      </c>
      <c r="O743" s="6" t="s">
        <v>37</v>
      </c>
      <c r="P743" s="9" t="s">
        <v>42</v>
      </c>
      <c r="Q743" s="5" t="s">
        <v>37</v>
      </c>
      <c r="R743" s="9" t="s">
        <v>41</v>
      </c>
      <c r="S743" s="11">
        <v>2023</v>
      </c>
      <c r="T743" s="6" t="s">
        <v>126</v>
      </c>
      <c r="U743" s="4" t="s">
        <v>3813</v>
      </c>
      <c r="V743" s="4" t="s">
        <v>3815</v>
      </c>
      <c r="W743" s="75">
        <v>0</v>
      </c>
      <c r="X743" s="9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43"/>
      <c r="AL743" s="143"/>
      <c r="AM743" s="143"/>
      <c r="AN743" s="143"/>
      <c r="AO743" s="143"/>
      <c r="AP743" s="143"/>
      <c r="AQ743" s="143"/>
      <c r="AR743" s="143"/>
      <c r="AS743" s="143"/>
      <c r="AT743" s="143"/>
      <c r="AU743" s="143"/>
      <c r="AV743" s="143"/>
      <c r="BC743" s="2"/>
    </row>
    <row r="744" spans="1:55" ht="12.75" customHeight="1" x14ac:dyDescent="0.2">
      <c r="A744" s="4" t="s">
        <v>2728</v>
      </c>
      <c r="B744" s="4" t="s">
        <v>2689</v>
      </c>
      <c r="C744" s="4" t="s">
        <v>2737</v>
      </c>
      <c r="D744" s="4" t="s">
        <v>2741</v>
      </c>
      <c r="E744" s="4" t="s">
        <v>1609</v>
      </c>
      <c r="F744" s="4" t="s">
        <v>1607</v>
      </c>
      <c r="G744" s="41" t="s">
        <v>1608</v>
      </c>
      <c r="H744" s="59">
        <v>21380</v>
      </c>
      <c r="I744" s="59">
        <v>500000000290</v>
      </c>
      <c r="J744" s="5">
        <v>2013</v>
      </c>
      <c r="K744" s="5">
        <v>8</v>
      </c>
      <c r="L744" s="9">
        <f t="shared" si="14"/>
        <v>-5</v>
      </c>
      <c r="M744" s="6" t="s">
        <v>90</v>
      </c>
      <c r="N744" s="9" t="s">
        <v>94</v>
      </c>
      <c r="O744" s="6" t="s">
        <v>37</v>
      </c>
      <c r="P744" s="9" t="s">
        <v>42</v>
      </c>
      <c r="Q744" s="5" t="s">
        <v>37</v>
      </c>
      <c r="R744" s="9" t="s">
        <v>41</v>
      </c>
      <c r="S744" s="11">
        <v>2023</v>
      </c>
      <c r="T744" s="6" t="s">
        <v>126</v>
      </c>
      <c r="U744" s="4" t="s">
        <v>3813</v>
      </c>
      <c r="V744" s="4" t="s">
        <v>3815</v>
      </c>
      <c r="W744" s="75">
        <v>0</v>
      </c>
      <c r="X744" s="9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43"/>
      <c r="AL744" s="143"/>
      <c r="AM744" s="143"/>
      <c r="AN744" s="143"/>
      <c r="AO744" s="143"/>
      <c r="AP744" s="143"/>
      <c r="AQ744" s="143"/>
      <c r="AR744" s="143"/>
      <c r="AS744" s="143"/>
      <c r="AT744" s="143"/>
      <c r="AU744" s="143"/>
      <c r="AV744" s="143"/>
      <c r="BC744" s="2"/>
    </row>
    <row r="745" spans="1:55" x14ac:dyDescent="0.2">
      <c r="A745" s="4" t="s">
        <v>2695</v>
      </c>
      <c r="B745" s="4" t="s">
        <v>2689</v>
      </c>
      <c r="C745" s="4" t="s">
        <v>2737</v>
      </c>
      <c r="D745" s="4" t="s">
        <v>2741</v>
      </c>
      <c r="E745" s="4" t="s">
        <v>1609</v>
      </c>
      <c r="F745" s="4" t="s">
        <v>1607</v>
      </c>
      <c r="G745" s="41" t="s">
        <v>1608</v>
      </c>
      <c r="H745" s="59">
        <v>21366</v>
      </c>
      <c r="I745" s="59">
        <v>500000006972</v>
      </c>
      <c r="J745" s="5">
        <v>2013</v>
      </c>
      <c r="K745" s="5">
        <v>8</v>
      </c>
      <c r="L745" s="9">
        <f t="shared" si="14"/>
        <v>-5</v>
      </c>
      <c r="M745" s="6" t="s">
        <v>90</v>
      </c>
      <c r="N745" s="9" t="s">
        <v>94</v>
      </c>
      <c r="O745" s="6" t="s">
        <v>37</v>
      </c>
      <c r="P745" s="9" t="s">
        <v>42</v>
      </c>
      <c r="Q745" s="5" t="s">
        <v>37</v>
      </c>
      <c r="R745" s="9" t="s">
        <v>41</v>
      </c>
      <c r="S745" s="11">
        <v>2023</v>
      </c>
      <c r="T745" s="6" t="s">
        <v>126</v>
      </c>
      <c r="U745" s="4" t="s">
        <v>3813</v>
      </c>
      <c r="V745" s="4" t="s">
        <v>3815</v>
      </c>
      <c r="W745" s="75">
        <v>0</v>
      </c>
      <c r="X745" s="9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43"/>
      <c r="AL745" s="143"/>
      <c r="AM745" s="143"/>
      <c r="AN745" s="143"/>
      <c r="AO745" s="143"/>
      <c r="AP745" s="143"/>
      <c r="AQ745" s="143"/>
      <c r="AR745" s="143"/>
      <c r="AS745" s="143"/>
      <c r="AT745" s="143"/>
      <c r="AU745" s="143"/>
      <c r="AV745" s="143"/>
      <c r="BC745" s="2"/>
    </row>
    <row r="746" spans="1:55" x14ac:dyDescent="0.2">
      <c r="A746" s="4" t="s">
        <v>2695</v>
      </c>
      <c r="B746" s="4" t="s">
        <v>2689</v>
      </c>
      <c r="C746" s="4" t="s">
        <v>2737</v>
      </c>
      <c r="D746" s="4" t="s">
        <v>2741</v>
      </c>
      <c r="E746" s="4" t="s">
        <v>1609</v>
      </c>
      <c r="F746" s="4" t="s">
        <v>1607</v>
      </c>
      <c r="G746" s="41" t="s">
        <v>1608</v>
      </c>
      <c r="H746" s="59">
        <v>21363</v>
      </c>
      <c r="I746" s="59">
        <v>500000005899</v>
      </c>
      <c r="J746" s="5">
        <v>2013</v>
      </c>
      <c r="K746" s="5">
        <v>8</v>
      </c>
      <c r="L746" s="9">
        <f t="shared" si="14"/>
        <v>-5</v>
      </c>
      <c r="M746" s="6" t="s">
        <v>90</v>
      </c>
      <c r="N746" s="9" t="s">
        <v>94</v>
      </c>
      <c r="O746" s="6" t="s">
        <v>37</v>
      </c>
      <c r="P746" s="9" t="s">
        <v>42</v>
      </c>
      <c r="Q746" s="5" t="s">
        <v>37</v>
      </c>
      <c r="R746" s="9" t="s">
        <v>41</v>
      </c>
      <c r="S746" s="11">
        <v>2023</v>
      </c>
      <c r="T746" s="6" t="s">
        <v>126</v>
      </c>
      <c r="U746" s="4" t="s">
        <v>3813</v>
      </c>
      <c r="V746" s="4" t="s">
        <v>3815</v>
      </c>
      <c r="W746" s="75">
        <v>0</v>
      </c>
      <c r="X746" s="9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43"/>
      <c r="AL746" s="143"/>
      <c r="AM746" s="143"/>
      <c r="AN746" s="143"/>
      <c r="AO746" s="143"/>
      <c r="AP746" s="143"/>
      <c r="AQ746" s="143"/>
      <c r="AR746" s="143"/>
      <c r="AS746" s="143"/>
      <c r="AT746" s="143"/>
      <c r="AU746" s="143"/>
      <c r="AV746" s="143"/>
      <c r="BC746" s="2"/>
    </row>
    <row r="747" spans="1:55" ht="12.75" customHeight="1" x14ac:dyDescent="0.2">
      <c r="A747" s="4" t="s">
        <v>2714</v>
      </c>
      <c r="B747" s="4" t="s">
        <v>2687</v>
      </c>
      <c r="C747" s="4" t="s">
        <v>2737</v>
      </c>
      <c r="D747" s="4" t="s">
        <v>2741</v>
      </c>
      <c r="E747" s="4" t="s">
        <v>1609</v>
      </c>
      <c r="F747" s="4" t="s">
        <v>1607</v>
      </c>
      <c r="G747" s="41" t="s">
        <v>1608</v>
      </c>
      <c r="H747" s="59">
        <v>21384</v>
      </c>
      <c r="I747" s="59">
        <v>500000001572</v>
      </c>
      <c r="J747" s="5">
        <v>2013</v>
      </c>
      <c r="K747" s="5">
        <v>8</v>
      </c>
      <c r="L747" s="9">
        <f t="shared" ref="L747:L810" si="15">IF(AND(J747=0,K747=0),"",K747-($B$9-J747))</f>
        <v>-5</v>
      </c>
      <c r="M747" s="6" t="s">
        <v>90</v>
      </c>
      <c r="N747" s="9" t="s">
        <v>94</v>
      </c>
      <c r="O747" s="6" t="s">
        <v>37</v>
      </c>
      <c r="P747" s="9" t="s">
        <v>42</v>
      </c>
      <c r="Q747" s="5" t="s">
        <v>37</v>
      </c>
      <c r="R747" s="9" t="s">
        <v>41</v>
      </c>
      <c r="S747" s="11">
        <v>2023</v>
      </c>
      <c r="T747" s="6" t="s">
        <v>126</v>
      </c>
      <c r="U747" s="4" t="s">
        <v>3813</v>
      </c>
      <c r="V747" s="4" t="s">
        <v>3815</v>
      </c>
      <c r="W747" s="75">
        <v>0</v>
      </c>
      <c r="X747" s="9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43"/>
      <c r="AL747" s="143"/>
      <c r="AM747" s="143"/>
      <c r="AN747" s="143"/>
      <c r="AO747" s="143"/>
      <c r="AP747" s="143"/>
      <c r="AQ747" s="143"/>
      <c r="AR747" s="143"/>
      <c r="AS747" s="143"/>
      <c r="AT747" s="143"/>
      <c r="AU747" s="143"/>
      <c r="AV747" s="143"/>
      <c r="BC747" s="2"/>
    </row>
    <row r="748" spans="1:55" x14ac:dyDescent="0.2">
      <c r="A748" s="4" t="s">
        <v>2724</v>
      </c>
      <c r="B748" s="4" t="s">
        <v>2689</v>
      </c>
      <c r="C748" s="4" t="s">
        <v>2737</v>
      </c>
      <c r="D748" s="4" t="s">
        <v>2741</v>
      </c>
      <c r="E748" s="4" t="s">
        <v>1609</v>
      </c>
      <c r="F748" s="4" t="s">
        <v>1607</v>
      </c>
      <c r="G748" s="41" t="s">
        <v>1608</v>
      </c>
      <c r="H748" s="59">
        <v>21373</v>
      </c>
      <c r="I748" s="59">
        <v>500000003625</v>
      </c>
      <c r="J748" s="5">
        <v>2013</v>
      </c>
      <c r="K748" s="5">
        <v>8</v>
      </c>
      <c r="L748" s="9">
        <f t="shared" si="15"/>
        <v>-5</v>
      </c>
      <c r="M748" s="6" t="s">
        <v>90</v>
      </c>
      <c r="N748" s="9" t="s">
        <v>94</v>
      </c>
      <c r="O748" s="6" t="s">
        <v>37</v>
      </c>
      <c r="P748" s="9" t="s">
        <v>42</v>
      </c>
      <c r="Q748" s="5" t="s">
        <v>37</v>
      </c>
      <c r="R748" s="9" t="s">
        <v>41</v>
      </c>
      <c r="S748" s="11">
        <v>2023</v>
      </c>
      <c r="T748" s="6" t="s">
        <v>126</v>
      </c>
      <c r="U748" s="4" t="s">
        <v>3813</v>
      </c>
      <c r="V748" s="4" t="s">
        <v>3815</v>
      </c>
      <c r="W748" s="75">
        <v>0</v>
      </c>
      <c r="X748" s="9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43"/>
      <c r="AL748" s="143"/>
      <c r="AM748" s="143"/>
      <c r="AN748" s="143"/>
      <c r="AO748" s="143"/>
      <c r="AP748" s="143"/>
      <c r="AQ748" s="143"/>
      <c r="AR748" s="143"/>
      <c r="AS748" s="143"/>
      <c r="AT748" s="143"/>
      <c r="AU748" s="143"/>
      <c r="AV748" s="143"/>
      <c r="BC748" s="2"/>
    </row>
    <row r="749" spans="1:55" ht="12.75" customHeight="1" x14ac:dyDescent="0.2">
      <c r="A749" s="4" t="s">
        <v>2695</v>
      </c>
      <c r="B749" s="4" t="s">
        <v>2689</v>
      </c>
      <c r="C749" s="4" t="s">
        <v>2737</v>
      </c>
      <c r="D749" s="4" t="s">
        <v>2741</v>
      </c>
      <c r="E749" s="4" t="s">
        <v>1609</v>
      </c>
      <c r="F749" s="4" t="s">
        <v>1607</v>
      </c>
      <c r="G749" s="41" t="s">
        <v>1608</v>
      </c>
      <c r="H749" s="59">
        <v>21326</v>
      </c>
      <c r="I749" s="59">
        <v>500000003928</v>
      </c>
      <c r="J749" s="5">
        <v>2013</v>
      </c>
      <c r="K749" s="5">
        <v>8</v>
      </c>
      <c r="L749" s="9">
        <f t="shared" si="15"/>
        <v>-5</v>
      </c>
      <c r="M749" s="6" t="s">
        <v>90</v>
      </c>
      <c r="N749" s="9" t="s">
        <v>94</v>
      </c>
      <c r="O749" s="6" t="s">
        <v>37</v>
      </c>
      <c r="P749" s="9" t="s">
        <v>42</v>
      </c>
      <c r="Q749" s="5" t="s">
        <v>37</v>
      </c>
      <c r="R749" s="9" t="s">
        <v>41</v>
      </c>
      <c r="S749" s="11">
        <v>2023</v>
      </c>
      <c r="T749" s="6" t="s">
        <v>126</v>
      </c>
      <c r="U749" s="4" t="s">
        <v>3813</v>
      </c>
      <c r="V749" s="4" t="s">
        <v>3815</v>
      </c>
      <c r="W749" s="75">
        <v>0</v>
      </c>
      <c r="X749" s="9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43"/>
      <c r="AL749" s="143"/>
      <c r="AM749" s="143"/>
      <c r="AN749" s="143"/>
      <c r="AO749" s="143"/>
      <c r="AP749" s="143"/>
      <c r="AQ749" s="143"/>
      <c r="AR749" s="143"/>
      <c r="AS749" s="143"/>
      <c r="AT749" s="143"/>
      <c r="AU749" s="143"/>
      <c r="AV749" s="143"/>
      <c r="BC749" s="2"/>
    </row>
    <row r="750" spans="1:55" ht="12.75" customHeight="1" x14ac:dyDescent="0.2">
      <c r="A750" s="4" t="s">
        <v>2724</v>
      </c>
      <c r="B750" s="4" t="s">
        <v>2689</v>
      </c>
      <c r="C750" s="4" t="s">
        <v>2737</v>
      </c>
      <c r="D750" s="4" t="s">
        <v>2741</v>
      </c>
      <c r="E750" s="4" t="s">
        <v>1609</v>
      </c>
      <c r="F750" s="4" t="s">
        <v>1607</v>
      </c>
      <c r="G750" s="41" t="s">
        <v>1608</v>
      </c>
      <c r="H750" s="59">
        <v>21394</v>
      </c>
      <c r="I750" s="59">
        <v>500000003594</v>
      </c>
      <c r="J750" s="5">
        <v>2013</v>
      </c>
      <c r="K750" s="5">
        <v>8</v>
      </c>
      <c r="L750" s="9">
        <f t="shared" si="15"/>
        <v>-5</v>
      </c>
      <c r="M750" s="6" t="s">
        <v>90</v>
      </c>
      <c r="N750" s="9" t="s">
        <v>94</v>
      </c>
      <c r="O750" s="6" t="s">
        <v>37</v>
      </c>
      <c r="P750" s="9" t="s">
        <v>42</v>
      </c>
      <c r="Q750" s="5" t="s">
        <v>37</v>
      </c>
      <c r="R750" s="9" t="s">
        <v>41</v>
      </c>
      <c r="S750" s="11">
        <v>2023</v>
      </c>
      <c r="T750" s="6" t="s">
        <v>126</v>
      </c>
      <c r="U750" s="4" t="s">
        <v>3813</v>
      </c>
      <c r="V750" s="4" t="s">
        <v>3815</v>
      </c>
      <c r="W750" s="75">
        <v>0</v>
      </c>
      <c r="X750" s="9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43"/>
      <c r="AL750" s="143"/>
      <c r="AM750" s="143"/>
      <c r="AN750" s="143"/>
      <c r="AO750" s="143"/>
      <c r="AP750" s="143"/>
      <c r="AQ750" s="143"/>
      <c r="AR750" s="143"/>
      <c r="AS750" s="143"/>
      <c r="AT750" s="143"/>
      <c r="AU750" s="143"/>
      <c r="AV750" s="143"/>
      <c r="BC750" s="2"/>
    </row>
    <row r="751" spans="1:55" ht="12.75" customHeight="1" x14ac:dyDescent="0.2">
      <c r="A751" s="4" t="s">
        <v>2724</v>
      </c>
      <c r="B751" s="4" t="s">
        <v>2689</v>
      </c>
      <c r="C751" s="4" t="s">
        <v>2737</v>
      </c>
      <c r="D751" s="4" t="s">
        <v>2741</v>
      </c>
      <c r="E751" s="4" t="s">
        <v>1609</v>
      </c>
      <c r="F751" s="4" t="s">
        <v>1607</v>
      </c>
      <c r="G751" s="41" t="s">
        <v>1608</v>
      </c>
      <c r="H751" s="59">
        <v>21358</v>
      </c>
      <c r="I751" s="59">
        <v>500000003627</v>
      </c>
      <c r="J751" s="5">
        <v>2013</v>
      </c>
      <c r="K751" s="5">
        <v>8</v>
      </c>
      <c r="L751" s="9">
        <f t="shared" si="15"/>
        <v>-5</v>
      </c>
      <c r="M751" s="6" t="s">
        <v>90</v>
      </c>
      <c r="N751" s="9" t="s">
        <v>94</v>
      </c>
      <c r="O751" s="6" t="s">
        <v>37</v>
      </c>
      <c r="P751" s="9" t="s">
        <v>42</v>
      </c>
      <c r="Q751" s="5" t="s">
        <v>37</v>
      </c>
      <c r="R751" s="9" t="s">
        <v>41</v>
      </c>
      <c r="S751" s="11">
        <v>2023</v>
      </c>
      <c r="T751" s="6" t="s">
        <v>126</v>
      </c>
      <c r="U751" s="4" t="s">
        <v>3813</v>
      </c>
      <c r="V751" s="4" t="s">
        <v>3815</v>
      </c>
      <c r="W751" s="75">
        <v>0</v>
      </c>
      <c r="X751" s="9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43"/>
      <c r="AL751" s="143"/>
      <c r="AM751" s="143"/>
      <c r="AN751" s="143"/>
      <c r="AO751" s="143"/>
      <c r="AP751" s="143"/>
      <c r="AQ751" s="143"/>
      <c r="AR751" s="143"/>
      <c r="AS751" s="143"/>
      <c r="AT751" s="143"/>
      <c r="AU751" s="143"/>
      <c r="AV751" s="143"/>
      <c r="BC751" s="2"/>
    </row>
    <row r="752" spans="1:55" x14ac:dyDescent="0.2">
      <c r="A752" s="4" t="s">
        <v>2724</v>
      </c>
      <c r="B752" s="4" t="s">
        <v>2689</v>
      </c>
      <c r="C752" s="4" t="s">
        <v>2737</v>
      </c>
      <c r="D752" s="4" t="s">
        <v>2741</v>
      </c>
      <c r="E752" s="4" t="s">
        <v>1609</v>
      </c>
      <c r="F752" s="4" t="s">
        <v>1607</v>
      </c>
      <c r="G752" s="41" t="s">
        <v>1608</v>
      </c>
      <c r="H752" s="59">
        <v>21341</v>
      </c>
      <c r="I752" s="59">
        <v>500000003628</v>
      </c>
      <c r="J752" s="5">
        <v>2013</v>
      </c>
      <c r="K752" s="5">
        <v>8</v>
      </c>
      <c r="L752" s="9">
        <f t="shared" si="15"/>
        <v>-5</v>
      </c>
      <c r="M752" s="6" t="s">
        <v>90</v>
      </c>
      <c r="N752" s="9" t="s">
        <v>94</v>
      </c>
      <c r="O752" s="6" t="s">
        <v>37</v>
      </c>
      <c r="P752" s="9" t="s">
        <v>42</v>
      </c>
      <c r="Q752" s="5" t="s">
        <v>37</v>
      </c>
      <c r="R752" s="9" t="s">
        <v>41</v>
      </c>
      <c r="S752" s="11">
        <v>2023</v>
      </c>
      <c r="T752" s="6" t="s">
        <v>126</v>
      </c>
      <c r="U752" s="4" t="s">
        <v>3813</v>
      </c>
      <c r="V752" s="4" t="s">
        <v>3815</v>
      </c>
      <c r="W752" s="75">
        <v>0</v>
      </c>
      <c r="X752" s="9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43"/>
      <c r="AL752" s="143"/>
      <c r="AM752" s="143"/>
      <c r="AN752" s="143"/>
      <c r="AO752" s="143"/>
      <c r="AP752" s="143"/>
      <c r="AQ752" s="143"/>
      <c r="AR752" s="143"/>
      <c r="AS752" s="143"/>
      <c r="AT752" s="143"/>
      <c r="AU752" s="143"/>
      <c r="AV752" s="143"/>
      <c r="BC752" s="2"/>
    </row>
    <row r="753" spans="1:57" x14ac:dyDescent="0.2">
      <c r="A753" s="4" t="s">
        <v>2724</v>
      </c>
      <c r="B753" s="4" t="s">
        <v>2689</v>
      </c>
      <c r="C753" s="4" t="s">
        <v>2737</v>
      </c>
      <c r="D753" s="4" t="s">
        <v>2741</v>
      </c>
      <c r="E753" s="4" t="s">
        <v>1609</v>
      </c>
      <c r="F753" s="4" t="s">
        <v>1607</v>
      </c>
      <c r="G753" s="41" t="s">
        <v>1608</v>
      </c>
      <c r="H753" s="59">
        <v>21332</v>
      </c>
      <c r="I753" s="59">
        <v>500000003697</v>
      </c>
      <c r="J753" s="5">
        <v>2013</v>
      </c>
      <c r="K753" s="5">
        <v>8</v>
      </c>
      <c r="L753" s="9">
        <f t="shared" si="15"/>
        <v>-5</v>
      </c>
      <c r="M753" s="6" t="s">
        <v>90</v>
      </c>
      <c r="N753" s="9" t="s">
        <v>94</v>
      </c>
      <c r="O753" s="6" t="s">
        <v>37</v>
      </c>
      <c r="P753" s="9" t="s">
        <v>42</v>
      </c>
      <c r="Q753" s="5" t="s">
        <v>37</v>
      </c>
      <c r="R753" s="9" t="s">
        <v>41</v>
      </c>
      <c r="S753" s="11">
        <v>2023</v>
      </c>
      <c r="T753" s="6" t="s">
        <v>126</v>
      </c>
      <c r="U753" s="4" t="s">
        <v>3813</v>
      </c>
      <c r="V753" s="4" t="s">
        <v>3815</v>
      </c>
      <c r="W753" s="75">
        <v>0</v>
      </c>
      <c r="X753" s="9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43"/>
      <c r="AL753" s="143"/>
      <c r="AM753" s="143"/>
      <c r="AN753" s="143"/>
      <c r="AO753" s="143"/>
      <c r="AP753" s="143"/>
      <c r="AQ753" s="143"/>
      <c r="AR753" s="143"/>
      <c r="AS753" s="143"/>
      <c r="AT753" s="143"/>
      <c r="AU753" s="143"/>
      <c r="AV753" s="143"/>
      <c r="BC753" s="2"/>
    </row>
    <row r="754" spans="1:57" s="58" customFormat="1" x14ac:dyDescent="0.2">
      <c r="A754" s="4" t="s">
        <v>2724</v>
      </c>
      <c r="B754" s="4" t="s">
        <v>2689</v>
      </c>
      <c r="C754" s="4" t="s">
        <v>2737</v>
      </c>
      <c r="D754" s="4" t="s">
        <v>2741</v>
      </c>
      <c r="E754" s="4" t="s">
        <v>1609</v>
      </c>
      <c r="F754" s="4" t="s">
        <v>1607</v>
      </c>
      <c r="G754" s="41" t="s">
        <v>1608</v>
      </c>
      <c r="H754" s="59">
        <v>21382</v>
      </c>
      <c r="I754" s="59">
        <v>500000003763</v>
      </c>
      <c r="J754" s="5">
        <v>2013</v>
      </c>
      <c r="K754" s="5">
        <v>8</v>
      </c>
      <c r="L754" s="9">
        <f t="shared" si="15"/>
        <v>-5</v>
      </c>
      <c r="M754" s="6" t="s">
        <v>90</v>
      </c>
      <c r="N754" s="9" t="s">
        <v>94</v>
      </c>
      <c r="O754" s="6" t="s">
        <v>37</v>
      </c>
      <c r="P754" s="9" t="s">
        <v>42</v>
      </c>
      <c r="Q754" s="5" t="s">
        <v>37</v>
      </c>
      <c r="R754" s="9" t="s">
        <v>41</v>
      </c>
      <c r="S754" s="11">
        <v>2023</v>
      </c>
      <c r="T754" s="6" t="s">
        <v>126</v>
      </c>
      <c r="U754" s="4" t="s">
        <v>3813</v>
      </c>
      <c r="V754" s="4" t="s">
        <v>3815</v>
      </c>
      <c r="W754" s="75">
        <v>0</v>
      </c>
      <c r="X754" s="9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43"/>
      <c r="AL754" s="143"/>
      <c r="AM754" s="143"/>
      <c r="AN754" s="143"/>
      <c r="AO754" s="143"/>
      <c r="AP754" s="143"/>
      <c r="AQ754" s="143"/>
      <c r="AR754" s="143"/>
      <c r="AS754" s="143"/>
      <c r="AT754" s="143"/>
      <c r="AU754" s="143"/>
      <c r="AV754" s="143"/>
      <c r="AW754" s="10"/>
      <c r="AX754" s="10"/>
      <c r="AY754" s="10"/>
      <c r="AZ754" s="10"/>
      <c r="BA754" s="10"/>
      <c r="BB754" s="10"/>
      <c r="BC754" s="2"/>
      <c r="BD754" s="2"/>
      <c r="BE754" s="2"/>
    </row>
    <row r="755" spans="1:57" x14ac:dyDescent="0.2">
      <c r="A755" s="4" t="s">
        <v>2714</v>
      </c>
      <c r="B755" s="4" t="s">
        <v>2687</v>
      </c>
      <c r="C755" s="4" t="s">
        <v>2737</v>
      </c>
      <c r="D755" s="4" t="s">
        <v>2741</v>
      </c>
      <c r="E755" s="4" t="s">
        <v>1976</v>
      </c>
      <c r="F755" s="4" t="s">
        <v>1979</v>
      </c>
      <c r="G755" s="41" t="s">
        <v>1980</v>
      </c>
      <c r="H755" s="59">
        <v>68233</v>
      </c>
      <c r="I755" s="59" t="s">
        <v>1981</v>
      </c>
      <c r="J755" s="5">
        <v>2020</v>
      </c>
      <c r="K755" s="5">
        <v>5</v>
      </c>
      <c r="L755" s="9">
        <f t="shared" si="15"/>
        <v>-1</v>
      </c>
      <c r="M755" s="6" t="s">
        <v>2745</v>
      </c>
      <c r="N755" s="9" t="s">
        <v>94</v>
      </c>
      <c r="O755" s="6" t="s">
        <v>37</v>
      </c>
      <c r="P755" s="9" t="s">
        <v>42</v>
      </c>
      <c r="Q755" s="5" t="s">
        <v>37</v>
      </c>
      <c r="R755" s="9" t="s">
        <v>41</v>
      </c>
      <c r="S755" s="11">
        <v>2023</v>
      </c>
      <c r="T755" s="6" t="s">
        <v>126</v>
      </c>
      <c r="U755" s="4" t="s">
        <v>3813</v>
      </c>
      <c r="V755" s="4" t="s">
        <v>3815</v>
      </c>
      <c r="W755" s="75">
        <v>0</v>
      </c>
      <c r="X755" s="9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43"/>
      <c r="AL755" s="143"/>
      <c r="AM755" s="143"/>
      <c r="AN755" s="143"/>
      <c r="AO755" s="143"/>
      <c r="AP755" s="143"/>
      <c r="AQ755" s="143"/>
      <c r="AR755" s="143"/>
      <c r="AS755" s="143"/>
      <c r="AT755" s="143"/>
      <c r="AU755" s="143"/>
      <c r="AV755" s="143"/>
      <c r="BC755" s="2"/>
    </row>
    <row r="756" spans="1:57" x14ac:dyDescent="0.2">
      <c r="A756" s="4" t="s">
        <v>2714</v>
      </c>
      <c r="B756" s="4" t="s">
        <v>2687</v>
      </c>
      <c r="C756" s="4" t="s">
        <v>2737</v>
      </c>
      <c r="D756" s="4" t="s">
        <v>2741</v>
      </c>
      <c r="E756" s="4" t="s">
        <v>1976</v>
      </c>
      <c r="F756" s="4" t="s">
        <v>1979</v>
      </c>
      <c r="G756" s="41" t="s">
        <v>1980</v>
      </c>
      <c r="H756" s="59">
        <v>68226</v>
      </c>
      <c r="I756" s="59" t="s">
        <v>1982</v>
      </c>
      <c r="J756" s="5">
        <v>2020</v>
      </c>
      <c r="K756" s="5">
        <v>5</v>
      </c>
      <c r="L756" s="9">
        <f t="shared" si="15"/>
        <v>-1</v>
      </c>
      <c r="M756" s="6" t="s">
        <v>2745</v>
      </c>
      <c r="N756" s="9" t="s">
        <v>94</v>
      </c>
      <c r="O756" s="6" t="s">
        <v>37</v>
      </c>
      <c r="P756" s="9" t="s">
        <v>42</v>
      </c>
      <c r="Q756" s="5" t="s">
        <v>37</v>
      </c>
      <c r="R756" s="9" t="s">
        <v>41</v>
      </c>
      <c r="S756" s="11">
        <v>2023</v>
      </c>
      <c r="T756" s="6" t="s">
        <v>126</v>
      </c>
      <c r="U756" s="4" t="s">
        <v>3813</v>
      </c>
      <c r="V756" s="4" t="s">
        <v>3815</v>
      </c>
      <c r="W756" s="75">
        <v>0</v>
      </c>
      <c r="X756" s="9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43"/>
      <c r="AL756" s="143"/>
      <c r="AM756" s="143"/>
      <c r="AN756" s="143"/>
      <c r="AO756" s="143"/>
      <c r="AP756" s="143"/>
      <c r="AQ756" s="143"/>
      <c r="AR756" s="143"/>
      <c r="AS756" s="143"/>
      <c r="AT756" s="143"/>
      <c r="AU756" s="143"/>
      <c r="AV756" s="143"/>
      <c r="BC756" s="2"/>
    </row>
    <row r="757" spans="1:57" s="58" customFormat="1" x14ac:dyDescent="0.2">
      <c r="A757" s="4" t="s">
        <v>2714</v>
      </c>
      <c r="B757" s="4" t="s">
        <v>2687</v>
      </c>
      <c r="C757" s="4" t="s">
        <v>2737</v>
      </c>
      <c r="D757" s="4" t="s">
        <v>2741</v>
      </c>
      <c r="E757" s="4" t="s">
        <v>1976</v>
      </c>
      <c r="F757" s="4" t="s">
        <v>1979</v>
      </c>
      <c r="G757" s="41" t="s">
        <v>1980</v>
      </c>
      <c r="H757" s="59">
        <v>68225</v>
      </c>
      <c r="I757" s="59" t="s">
        <v>1983</v>
      </c>
      <c r="J757" s="5">
        <v>2020</v>
      </c>
      <c r="K757" s="5">
        <v>5</v>
      </c>
      <c r="L757" s="9">
        <f t="shared" si="15"/>
        <v>-1</v>
      </c>
      <c r="M757" s="6" t="s">
        <v>2745</v>
      </c>
      <c r="N757" s="9" t="s">
        <v>94</v>
      </c>
      <c r="O757" s="6" t="s">
        <v>37</v>
      </c>
      <c r="P757" s="9" t="s">
        <v>42</v>
      </c>
      <c r="Q757" s="5" t="s">
        <v>37</v>
      </c>
      <c r="R757" s="9" t="s">
        <v>41</v>
      </c>
      <c r="S757" s="11">
        <v>2023</v>
      </c>
      <c r="T757" s="6" t="s">
        <v>126</v>
      </c>
      <c r="U757" s="4" t="s">
        <v>3813</v>
      </c>
      <c r="V757" s="4" t="s">
        <v>3815</v>
      </c>
      <c r="W757" s="75">
        <v>0</v>
      </c>
      <c r="X757" s="9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43"/>
      <c r="AL757" s="143"/>
      <c r="AM757" s="143"/>
      <c r="AN757" s="143"/>
      <c r="AO757" s="143"/>
      <c r="AP757" s="143"/>
      <c r="AQ757" s="143"/>
      <c r="AR757" s="143"/>
      <c r="AS757" s="143"/>
      <c r="AT757" s="143"/>
      <c r="AU757" s="143"/>
      <c r="AV757" s="143"/>
      <c r="AW757" s="10"/>
      <c r="AX757" s="10"/>
      <c r="AY757" s="10"/>
      <c r="AZ757" s="10"/>
      <c r="BA757" s="10"/>
      <c r="BB757" s="10"/>
      <c r="BC757" s="2"/>
      <c r="BD757" s="2"/>
      <c r="BE757" s="2"/>
    </row>
    <row r="758" spans="1:57" x14ac:dyDescent="0.2">
      <c r="A758" s="4" t="s">
        <v>2699</v>
      </c>
      <c r="B758" s="4" t="s">
        <v>2688</v>
      </c>
      <c r="C758" s="4" t="s">
        <v>2737</v>
      </c>
      <c r="D758" s="4" t="s">
        <v>2741</v>
      </c>
      <c r="E758" s="4" t="s">
        <v>1976</v>
      </c>
      <c r="F758" s="4" t="s">
        <v>1979</v>
      </c>
      <c r="G758" s="41" t="s">
        <v>1980</v>
      </c>
      <c r="H758" s="59">
        <v>68227</v>
      </c>
      <c r="I758" s="59" t="s">
        <v>1984</v>
      </c>
      <c r="J758" s="5">
        <v>2020</v>
      </c>
      <c r="K758" s="5">
        <v>5</v>
      </c>
      <c r="L758" s="9">
        <f t="shared" si="15"/>
        <v>-1</v>
      </c>
      <c r="M758" s="6" t="s">
        <v>2745</v>
      </c>
      <c r="N758" s="9" t="s">
        <v>94</v>
      </c>
      <c r="O758" s="6" t="s">
        <v>37</v>
      </c>
      <c r="P758" s="9" t="s">
        <v>42</v>
      </c>
      <c r="Q758" s="5" t="s">
        <v>37</v>
      </c>
      <c r="R758" s="9" t="s">
        <v>41</v>
      </c>
      <c r="S758" s="11">
        <v>2023</v>
      </c>
      <c r="T758" s="6" t="s">
        <v>126</v>
      </c>
      <c r="U758" s="4" t="s">
        <v>3813</v>
      </c>
      <c r="V758" s="4" t="s">
        <v>3815</v>
      </c>
      <c r="W758" s="75">
        <v>0</v>
      </c>
      <c r="X758" s="9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43"/>
      <c r="AL758" s="143"/>
      <c r="AM758" s="143"/>
      <c r="AN758" s="143"/>
      <c r="AO758" s="143"/>
      <c r="AP758" s="143"/>
      <c r="AQ758" s="143"/>
      <c r="AR758" s="143"/>
      <c r="AS758" s="143"/>
      <c r="AT758" s="143"/>
      <c r="AU758" s="143"/>
      <c r="AV758" s="143"/>
      <c r="BC758" s="2"/>
    </row>
    <row r="759" spans="1:57" x14ac:dyDescent="0.2">
      <c r="A759" s="4" t="s">
        <v>2699</v>
      </c>
      <c r="B759" s="4" t="s">
        <v>2688</v>
      </c>
      <c r="C759" s="4" t="s">
        <v>2737</v>
      </c>
      <c r="D759" s="4" t="s">
        <v>2741</v>
      </c>
      <c r="E759" s="4" t="s">
        <v>1976</v>
      </c>
      <c r="F759" s="4" t="s">
        <v>1979</v>
      </c>
      <c r="G759" s="41" t="s">
        <v>1980</v>
      </c>
      <c r="H759" s="59">
        <v>68234</v>
      </c>
      <c r="I759" s="59" t="s">
        <v>1985</v>
      </c>
      <c r="J759" s="5">
        <v>2020</v>
      </c>
      <c r="K759" s="5">
        <v>5</v>
      </c>
      <c r="L759" s="9">
        <f t="shared" si="15"/>
        <v>-1</v>
      </c>
      <c r="M759" s="6" t="s">
        <v>2745</v>
      </c>
      <c r="N759" s="9" t="s">
        <v>94</v>
      </c>
      <c r="O759" s="6" t="s">
        <v>37</v>
      </c>
      <c r="P759" s="9" t="s">
        <v>42</v>
      </c>
      <c r="Q759" s="5" t="s">
        <v>37</v>
      </c>
      <c r="R759" s="9" t="s">
        <v>41</v>
      </c>
      <c r="S759" s="11">
        <v>2023</v>
      </c>
      <c r="T759" s="6" t="s">
        <v>126</v>
      </c>
      <c r="U759" s="4" t="s">
        <v>3813</v>
      </c>
      <c r="V759" s="4" t="s">
        <v>3815</v>
      </c>
      <c r="W759" s="75">
        <v>0</v>
      </c>
      <c r="X759" s="9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43"/>
      <c r="AL759" s="143"/>
      <c r="AM759" s="143"/>
      <c r="AN759" s="143"/>
      <c r="AO759" s="143"/>
      <c r="AP759" s="143"/>
      <c r="AQ759" s="143"/>
      <c r="AR759" s="143"/>
      <c r="AS759" s="143"/>
      <c r="AT759" s="143"/>
      <c r="AU759" s="143"/>
      <c r="AV759" s="143"/>
      <c r="BC759" s="2"/>
    </row>
    <row r="760" spans="1:57" x14ac:dyDescent="0.2">
      <c r="A760" s="4" t="s">
        <v>2699</v>
      </c>
      <c r="B760" s="4" t="s">
        <v>2688</v>
      </c>
      <c r="C760" s="4" t="s">
        <v>2737</v>
      </c>
      <c r="D760" s="4" t="s">
        <v>2741</v>
      </c>
      <c r="E760" s="4" t="s">
        <v>1976</v>
      </c>
      <c r="F760" s="4" t="s">
        <v>1979</v>
      </c>
      <c r="G760" s="41" t="s">
        <v>1980</v>
      </c>
      <c r="H760" s="59">
        <v>68235</v>
      </c>
      <c r="I760" s="59" t="s">
        <v>1986</v>
      </c>
      <c r="J760" s="5">
        <v>2020</v>
      </c>
      <c r="K760" s="5">
        <v>5</v>
      </c>
      <c r="L760" s="9">
        <f t="shared" si="15"/>
        <v>-1</v>
      </c>
      <c r="M760" s="6" t="s">
        <v>2745</v>
      </c>
      <c r="N760" s="9" t="s">
        <v>94</v>
      </c>
      <c r="O760" s="6" t="s">
        <v>37</v>
      </c>
      <c r="P760" s="9" t="s">
        <v>42</v>
      </c>
      <c r="Q760" s="5" t="s">
        <v>37</v>
      </c>
      <c r="R760" s="9" t="s">
        <v>41</v>
      </c>
      <c r="S760" s="11">
        <v>2023</v>
      </c>
      <c r="T760" s="6" t="s">
        <v>126</v>
      </c>
      <c r="U760" s="4" t="s">
        <v>3813</v>
      </c>
      <c r="V760" s="4" t="s">
        <v>3815</v>
      </c>
      <c r="W760" s="75">
        <v>0</v>
      </c>
      <c r="X760" s="9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43"/>
      <c r="AL760" s="143"/>
      <c r="AM760" s="143"/>
      <c r="AN760" s="143"/>
      <c r="AO760" s="143"/>
      <c r="AP760" s="143"/>
      <c r="AQ760" s="143"/>
      <c r="AR760" s="143"/>
      <c r="AS760" s="143"/>
      <c r="AT760" s="143"/>
      <c r="AU760" s="143"/>
      <c r="AV760" s="143"/>
      <c r="BC760" s="2"/>
    </row>
    <row r="761" spans="1:57" x14ac:dyDescent="0.2">
      <c r="A761" s="4" t="s">
        <v>2718</v>
      </c>
      <c r="B761" s="4" t="s">
        <v>2690</v>
      </c>
      <c r="C761" s="4" t="s">
        <v>2734</v>
      </c>
      <c r="D761" s="4" t="s">
        <v>2742</v>
      </c>
      <c r="E761" s="4" t="s">
        <v>218</v>
      </c>
      <c r="F761" s="4" t="s">
        <v>489</v>
      </c>
      <c r="G761" s="41" t="s">
        <v>490</v>
      </c>
      <c r="H761" s="78" t="s">
        <v>491</v>
      </c>
      <c r="I761" s="78">
        <v>500000000942</v>
      </c>
      <c r="J761" s="5">
        <v>2014</v>
      </c>
      <c r="K761" s="5">
        <v>8</v>
      </c>
      <c r="L761" s="9">
        <f t="shared" si="15"/>
        <v>-4</v>
      </c>
      <c r="M761" s="6" t="s">
        <v>90</v>
      </c>
      <c r="N761" s="9" t="s">
        <v>94</v>
      </c>
      <c r="O761" s="6" t="s">
        <v>47</v>
      </c>
      <c r="P761" s="9" t="s">
        <v>42</v>
      </c>
      <c r="Q761" s="5" t="s">
        <v>37</v>
      </c>
      <c r="R761" s="9" t="s">
        <v>42</v>
      </c>
      <c r="S761" s="11">
        <v>2023</v>
      </c>
      <c r="T761" s="6" t="s">
        <v>44</v>
      </c>
      <c r="U761" s="4" t="s">
        <v>2764</v>
      </c>
      <c r="V761" s="4" t="s">
        <v>3168</v>
      </c>
      <c r="W761" s="75">
        <v>3030502</v>
      </c>
      <c r="X761" s="9">
        <v>2</v>
      </c>
      <c r="Y761" s="11" t="s">
        <v>33</v>
      </c>
      <c r="Z761" s="11"/>
      <c r="AA761" s="11"/>
      <c r="AB761" s="11"/>
      <c r="AC761" s="11"/>
      <c r="AD761" s="11"/>
      <c r="AE761" s="11" t="s">
        <v>33</v>
      </c>
      <c r="AF761" s="11"/>
      <c r="AG761" s="11"/>
      <c r="AH761" s="11"/>
      <c r="AI761" s="11"/>
      <c r="AJ761" s="11"/>
      <c r="AK761" s="153" t="s">
        <v>165</v>
      </c>
      <c r="AL761" s="143"/>
      <c r="AM761" s="143"/>
      <c r="AN761" s="143"/>
      <c r="AO761" s="143"/>
      <c r="AP761" s="143"/>
      <c r="AQ761" s="153" t="s">
        <v>165</v>
      </c>
      <c r="AR761" s="143"/>
      <c r="AS761" s="143"/>
      <c r="AT761" s="143"/>
      <c r="AU761" s="143"/>
      <c r="AV761" s="143"/>
      <c r="BC761" s="2"/>
    </row>
    <row r="762" spans="1:57" x14ac:dyDescent="0.2">
      <c r="A762" s="4" t="s">
        <v>2723</v>
      </c>
      <c r="B762" s="4" t="s">
        <v>2690</v>
      </c>
      <c r="C762" s="4" t="s">
        <v>2734</v>
      </c>
      <c r="D762" s="4" t="s">
        <v>2742</v>
      </c>
      <c r="E762" s="4" t="s">
        <v>384</v>
      </c>
      <c r="F762" s="4" t="s">
        <v>1619</v>
      </c>
      <c r="G762" s="41" t="s">
        <v>3056</v>
      </c>
      <c r="H762" s="78">
        <v>6030761970</v>
      </c>
      <c r="I762" s="78" t="s">
        <v>3057</v>
      </c>
      <c r="J762" s="5">
        <v>2023</v>
      </c>
      <c r="K762" s="5">
        <v>10</v>
      </c>
      <c r="L762" s="9">
        <f t="shared" si="15"/>
        <v>7</v>
      </c>
      <c r="M762" s="6" t="s">
        <v>91</v>
      </c>
      <c r="N762" s="9" t="s">
        <v>94</v>
      </c>
      <c r="O762" s="6" t="s">
        <v>46</v>
      </c>
      <c r="P762" s="9" t="s">
        <v>41</v>
      </c>
      <c r="Q762" s="5" t="s">
        <v>37</v>
      </c>
      <c r="R762" s="9" t="s">
        <v>41</v>
      </c>
      <c r="S762" s="11">
        <v>2023</v>
      </c>
      <c r="T762" s="6" t="s">
        <v>126</v>
      </c>
      <c r="U762" s="4" t="s">
        <v>3004</v>
      </c>
      <c r="V762" s="4" t="s">
        <v>4548</v>
      </c>
      <c r="W762" s="75">
        <v>0</v>
      </c>
      <c r="X762" s="9">
        <v>2</v>
      </c>
      <c r="Y762" s="11" t="s">
        <v>33</v>
      </c>
      <c r="Z762" s="11"/>
      <c r="AA762" s="11"/>
      <c r="AB762" s="11"/>
      <c r="AC762" s="11"/>
      <c r="AD762" s="11"/>
      <c r="AE762" s="11" t="s">
        <v>33</v>
      </c>
      <c r="AF762" s="11"/>
      <c r="AG762" s="11"/>
      <c r="AH762" s="11"/>
      <c r="AI762" s="11"/>
      <c r="AJ762" s="11"/>
      <c r="AK762" s="153" t="s">
        <v>165</v>
      </c>
      <c r="AL762" s="143"/>
      <c r="AM762" s="143"/>
      <c r="AN762" s="143"/>
      <c r="AO762" s="143"/>
      <c r="AP762" s="143"/>
      <c r="AQ762" s="153" t="s">
        <v>165</v>
      </c>
      <c r="AR762" s="143"/>
      <c r="AS762" s="143"/>
      <c r="AT762" s="143"/>
      <c r="AU762" s="143"/>
      <c r="AV762" s="143"/>
      <c r="BC762" s="2"/>
    </row>
    <row r="763" spans="1:57" x14ac:dyDescent="0.2">
      <c r="A763" s="4" t="s">
        <v>2723</v>
      </c>
      <c r="B763" s="4" t="s">
        <v>2690</v>
      </c>
      <c r="C763" s="4" t="s">
        <v>2734</v>
      </c>
      <c r="D763" s="4" t="s">
        <v>2742</v>
      </c>
      <c r="E763" s="4" t="s">
        <v>384</v>
      </c>
      <c r="F763" s="4" t="s">
        <v>1619</v>
      </c>
      <c r="G763" s="41" t="s">
        <v>3056</v>
      </c>
      <c r="H763" s="78">
        <v>6030761971</v>
      </c>
      <c r="I763" s="78" t="s">
        <v>3058</v>
      </c>
      <c r="J763" s="5">
        <v>2023</v>
      </c>
      <c r="K763" s="5">
        <v>10</v>
      </c>
      <c r="L763" s="9">
        <f t="shared" si="15"/>
        <v>7</v>
      </c>
      <c r="M763" s="6" t="s">
        <v>91</v>
      </c>
      <c r="N763" s="9" t="s">
        <v>94</v>
      </c>
      <c r="O763" s="6" t="s">
        <v>46</v>
      </c>
      <c r="P763" s="9" t="s">
        <v>41</v>
      </c>
      <c r="Q763" s="5" t="s">
        <v>37</v>
      </c>
      <c r="R763" s="9" t="s">
        <v>41</v>
      </c>
      <c r="S763" s="11">
        <v>2023</v>
      </c>
      <c r="T763" s="6" t="s">
        <v>126</v>
      </c>
      <c r="U763" s="4" t="s">
        <v>3004</v>
      </c>
      <c r="V763" s="4" t="s">
        <v>4548</v>
      </c>
      <c r="W763" s="75">
        <v>0</v>
      </c>
      <c r="X763" s="9">
        <v>2</v>
      </c>
      <c r="Y763" s="11" t="s">
        <v>33</v>
      </c>
      <c r="Z763" s="11"/>
      <c r="AA763" s="11"/>
      <c r="AB763" s="11"/>
      <c r="AC763" s="11"/>
      <c r="AD763" s="11"/>
      <c r="AE763" s="11" t="s">
        <v>33</v>
      </c>
      <c r="AF763" s="11"/>
      <c r="AG763" s="11"/>
      <c r="AH763" s="11"/>
      <c r="AI763" s="11"/>
      <c r="AJ763" s="11"/>
      <c r="AK763" s="153" t="s">
        <v>165</v>
      </c>
      <c r="AL763" s="143"/>
      <c r="AM763" s="143"/>
      <c r="AN763" s="143"/>
      <c r="AO763" s="143"/>
      <c r="AP763" s="143"/>
      <c r="AQ763" s="153" t="s">
        <v>165</v>
      </c>
      <c r="AR763" s="143"/>
      <c r="AS763" s="143"/>
      <c r="AT763" s="143"/>
      <c r="AU763" s="143"/>
      <c r="AV763" s="143"/>
      <c r="BC763" s="2"/>
    </row>
    <row r="764" spans="1:57" x14ac:dyDescent="0.2">
      <c r="A764" s="4" t="s">
        <v>2723</v>
      </c>
      <c r="B764" s="4" t="s">
        <v>2690</v>
      </c>
      <c r="C764" s="4" t="s">
        <v>2734</v>
      </c>
      <c r="D764" s="4" t="s">
        <v>2742</v>
      </c>
      <c r="E764" s="4" t="s">
        <v>384</v>
      </c>
      <c r="F764" s="4" t="s">
        <v>1619</v>
      </c>
      <c r="G764" s="41" t="s">
        <v>1620</v>
      </c>
      <c r="H764" s="78">
        <v>56226</v>
      </c>
      <c r="I764" s="78">
        <v>500000001866</v>
      </c>
      <c r="J764" s="5">
        <v>2014</v>
      </c>
      <c r="K764" s="5">
        <v>10</v>
      </c>
      <c r="L764" s="9">
        <f t="shared" si="15"/>
        <v>-2</v>
      </c>
      <c r="M764" s="6" t="s">
        <v>90</v>
      </c>
      <c r="N764" s="9" t="s">
        <v>94</v>
      </c>
      <c r="O764" s="6" t="s">
        <v>46</v>
      </c>
      <c r="P764" s="9" t="s">
        <v>42</v>
      </c>
      <c r="Q764" s="5" t="s">
        <v>37</v>
      </c>
      <c r="R764" s="9" t="s">
        <v>41</v>
      </c>
      <c r="S764" s="11">
        <v>2023</v>
      </c>
      <c r="T764" s="6" t="s">
        <v>126</v>
      </c>
      <c r="U764" s="4" t="s">
        <v>4411</v>
      </c>
      <c r="V764" s="4" t="s">
        <v>4407</v>
      </c>
      <c r="W764" s="75">
        <f>197342*12</f>
        <v>2368104</v>
      </c>
      <c r="X764" s="9">
        <v>2</v>
      </c>
      <c r="Y764" s="11"/>
      <c r="Z764" s="11" t="s">
        <v>33</v>
      </c>
      <c r="AA764" s="11"/>
      <c r="AB764" s="11"/>
      <c r="AC764" s="11"/>
      <c r="AD764" s="11"/>
      <c r="AE764" s="11"/>
      <c r="AF764" s="11" t="s">
        <v>33</v>
      </c>
      <c r="AG764" s="11"/>
      <c r="AH764" s="11"/>
      <c r="AI764" s="11"/>
      <c r="AJ764" s="11"/>
      <c r="AK764" s="143"/>
      <c r="AL764" s="153" t="s">
        <v>165</v>
      </c>
      <c r="AM764" s="143"/>
      <c r="AN764" s="143"/>
      <c r="AO764" s="143"/>
      <c r="AP764" s="143"/>
      <c r="AQ764" s="143"/>
      <c r="AR764" s="153" t="s">
        <v>165</v>
      </c>
      <c r="AS764" s="143"/>
      <c r="AT764" s="143"/>
      <c r="AU764" s="143"/>
      <c r="AV764" s="143"/>
      <c r="BC764" s="2"/>
    </row>
    <row r="765" spans="1:57" x14ac:dyDescent="0.2">
      <c r="A765" s="4" t="s">
        <v>2724</v>
      </c>
      <c r="B765" s="4" t="s">
        <v>2689</v>
      </c>
      <c r="C765" s="4" t="s">
        <v>2736</v>
      </c>
      <c r="D765" s="4" t="s">
        <v>2742</v>
      </c>
      <c r="E765" s="4" t="s">
        <v>1062</v>
      </c>
      <c r="F765" s="4" t="s">
        <v>1063</v>
      </c>
      <c r="G765" s="41" t="s">
        <v>1064</v>
      </c>
      <c r="H765" s="59" t="s">
        <v>1065</v>
      </c>
      <c r="I765" s="59">
        <v>500000008021</v>
      </c>
      <c r="J765" s="5">
        <v>2016</v>
      </c>
      <c r="K765" s="5">
        <v>8</v>
      </c>
      <c r="L765" s="9">
        <f t="shared" si="15"/>
        <v>-2</v>
      </c>
      <c r="M765" s="6" t="s">
        <v>90</v>
      </c>
      <c r="N765" s="9" t="s">
        <v>94</v>
      </c>
      <c r="O765" s="6" t="s">
        <v>37</v>
      </c>
      <c r="P765" s="9" t="s">
        <v>42</v>
      </c>
      <c r="Q765" s="5" t="s">
        <v>37</v>
      </c>
      <c r="R765" s="9" t="s">
        <v>42</v>
      </c>
      <c r="S765" s="11">
        <v>2023</v>
      </c>
      <c r="T765" s="6" t="s">
        <v>44</v>
      </c>
      <c r="U765" s="4" t="s">
        <v>3961</v>
      </c>
      <c r="V765" s="4" t="s">
        <v>136</v>
      </c>
      <c r="W765" s="75">
        <v>99000</v>
      </c>
      <c r="X765" s="9">
        <v>1</v>
      </c>
      <c r="Y765" s="11"/>
      <c r="Z765" s="11"/>
      <c r="AA765" s="11"/>
      <c r="AB765" s="11" t="s">
        <v>33</v>
      </c>
      <c r="AC765" s="11"/>
      <c r="AD765" s="11"/>
      <c r="AE765" s="11"/>
      <c r="AF765" s="11"/>
      <c r="AG765" s="11"/>
      <c r="AH765" s="11"/>
      <c r="AI765" s="11"/>
      <c r="AJ765" s="11"/>
      <c r="AK765" s="143"/>
      <c r="AL765" s="143"/>
      <c r="AM765" s="143"/>
      <c r="AN765" s="143" t="s">
        <v>165</v>
      </c>
      <c r="AO765" s="143"/>
      <c r="AP765" s="143"/>
      <c r="AQ765" s="143"/>
      <c r="AR765" s="143"/>
      <c r="AS765" s="143"/>
      <c r="AT765" s="143"/>
      <c r="AU765" s="143"/>
      <c r="AV765" s="143"/>
      <c r="BC765" s="2"/>
    </row>
    <row r="766" spans="1:57" ht="12.75" customHeight="1" x14ac:dyDescent="0.2">
      <c r="A766" s="4" t="s">
        <v>2724</v>
      </c>
      <c r="B766" s="4" t="s">
        <v>2689</v>
      </c>
      <c r="C766" s="4" t="s">
        <v>2736</v>
      </c>
      <c r="D766" s="4" t="s">
        <v>2742</v>
      </c>
      <c r="E766" s="4" t="s">
        <v>1066</v>
      </c>
      <c r="F766" s="4" t="s">
        <v>1063</v>
      </c>
      <c r="G766" s="41" t="s">
        <v>1064</v>
      </c>
      <c r="H766" s="59" t="s">
        <v>1067</v>
      </c>
      <c r="I766" s="59" t="s">
        <v>1068</v>
      </c>
      <c r="J766" s="5">
        <v>2016</v>
      </c>
      <c r="K766" s="5">
        <v>8</v>
      </c>
      <c r="L766" s="9">
        <f t="shared" si="15"/>
        <v>-2</v>
      </c>
      <c r="M766" s="6" t="s">
        <v>90</v>
      </c>
      <c r="N766" s="9" t="s">
        <v>94</v>
      </c>
      <c r="O766" s="6" t="s">
        <v>37</v>
      </c>
      <c r="P766" s="9" t="s">
        <v>42</v>
      </c>
      <c r="Q766" s="5" t="s">
        <v>37</v>
      </c>
      <c r="R766" s="9" t="s">
        <v>42</v>
      </c>
      <c r="S766" s="11">
        <v>2023</v>
      </c>
      <c r="T766" s="6" t="s">
        <v>44</v>
      </c>
      <c r="U766" s="4" t="s">
        <v>3961</v>
      </c>
      <c r="V766" s="4" t="s">
        <v>136</v>
      </c>
      <c r="W766" s="75">
        <v>99000</v>
      </c>
      <c r="X766" s="9">
        <v>1</v>
      </c>
      <c r="Y766" s="11"/>
      <c r="Z766" s="11"/>
      <c r="AA766" s="11"/>
      <c r="AB766" s="11" t="s">
        <v>33</v>
      </c>
      <c r="AC766" s="11"/>
      <c r="AD766" s="11"/>
      <c r="AE766" s="11"/>
      <c r="AF766" s="11"/>
      <c r="AG766" s="11"/>
      <c r="AH766" s="11"/>
      <c r="AI766" s="11"/>
      <c r="AJ766" s="11"/>
      <c r="AK766" s="143"/>
      <c r="AL766" s="143"/>
      <c r="AM766" s="143"/>
      <c r="AN766" s="143" t="s">
        <v>165</v>
      </c>
      <c r="AO766" s="143"/>
      <c r="AP766" s="143"/>
      <c r="AQ766" s="143"/>
      <c r="AR766" s="143"/>
      <c r="AS766" s="143"/>
      <c r="AT766" s="143"/>
      <c r="AU766" s="143"/>
      <c r="AV766" s="143"/>
      <c r="BC766" s="2"/>
    </row>
    <row r="767" spans="1:57" x14ac:dyDescent="0.2">
      <c r="A767" s="4" t="s">
        <v>2726</v>
      </c>
      <c r="B767" s="4" t="s">
        <v>2690</v>
      </c>
      <c r="C767" s="4" t="s">
        <v>2735</v>
      </c>
      <c r="D767" s="4" t="s">
        <v>2741</v>
      </c>
      <c r="E767" s="4" t="s">
        <v>1574</v>
      </c>
      <c r="F767" s="4" t="s">
        <v>1575</v>
      </c>
      <c r="G767" s="41" t="s">
        <v>1576</v>
      </c>
      <c r="H767" s="59">
        <v>13977681</v>
      </c>
      <c r="I767" s="59">
        <v>500000000199</v>
      </c>
      <c r="J767" s="5">
        <v>2013</v>
      </c>
      <c r="K767" s="5">
        <v>10</v>
      </c>
      <c r="L767" s="9">
        <f t="shared" si="15"/>
        <v>-3</v>
      </c>
      <c r="M767" s="6" t="s">
        <v>90</v>
      </c>
      <c r="N767" s="9" t="s">
        <v>94</v>
      </c>
      <c r="O767" s="6" t="s">
        <v>37</v>
      </c>
      <c r="P767" s="9" t="s">
        <v>42</v>
      </c>
      <c r="Q767" s="5" t="s">
        <v>37</v>
      </c>
      <c r="R767" s="9" t="s">
        <v>41</v>
      </c>
      <c r="S767" s="11">
        <v>2023</v>
      </c>
      <c r="T767" s="6" t="s">
        <v>126</v>
      </c>
      <c r="U767" s="4" t="s">
        <v>605</v>
      </c>
      <c r="V767" s="4" t="s">
        <v>3167</v>
      </c>
      <c r="W767" s="90">
        <v>6768397</v>
      </c>
      <c r="X767" s="9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43"/>
      <c r="AL767" s="143"/>
      <c r="AM767" s="143"/>
      <c r="AN767" s="143"/>
      <c r="AO767" s="143"/>
      <c r="AP767" s="143"/>
      <c r="AQ767" s="143"/>
      <c r="AR767" s="143"/>
      <c r="AS767" s="143"/>
      <c r="AT767" s="143"/>
      <c r="AU767" s="143"/>
      <c r="AV767" s="143"/>
      <c r="BC767" s="2"/>
    </row>
    <row r="768" spans="1:57" x14ac:dyDescent="0.2">
      <c r="A768" s="4" t="s">
        <v>2726</v>
      </c>
      <c r="B768" s="4" t="s">
        <v>2690</v>
      </c>
      <c r="C768" s="4" t="s">
        <v>2735</v>
      </c>
      <c r="D768" s="4" t="s">
        <v>2741</v>
      </c>
      <c r="E768" s="4" t="s">
        <v>1574</v>
      </c>
      <c r="F768" s="4" t="s">
        <v>1575</v>
      </c>
      <c r="G768" s="41" t="s">
        <v>1576</v>
      </c>
      <c r="H768" s="59">
        <v>13977679</v>
      </c>
      <c r="I768" s="59">
        <v>500000000200</v>
      </c>
      <c r="J768" s="5">
        <v>2013</v>
      </c>
      <c r="K768" s="5">
        <v>10</v>
      </c>
      <c r="L768" s="9">
        <f t="shared" si="15"/>
        <v>-3</v>
      </c>
      <c r="M768" s="6" t="s">
        <v>90</v>
      </c>
      <c r="N768" s="9" t="s">
        <v>94</v>
      </c>
      <c r="O768" s="6" t="s">
        <v>37</v>
      </c>
      <c r="P768" s="9" t="s">
        <v>42</v>
      </c>
      <c r="Q768" s="5" t="s">
        <v>37</v>
      </c>
      <c r="R768" s="9" t="s">
        <v>41</v>
      </c>
      <c r="S768" s="11">
        <v>2023</v>
      </c>
      <c r="T768" s="6" t="s">
        <v>126</v>
      </c>
      <c r="U768" s="4" t="s">
        <v>605</v>
      </c>
      <c r="V768" s="4" t="s">
        <v>3167</v>
      </c>
      <c r="W768" s="90">
        <v>6768397</v>
      </c>
      <c r="X768" s="9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43"/>
      <c r="AL768" s="143"/>
      <c r="AM768" s="143"/>
      <c r="AN768" s="143"/>
      <c r="AO768" s="143"/>
      <c r="AP768" s="143"/>
      <c r="AQ768" s="143"/>
      <c r="AR768" s="143"/>
      <c r="AS768" s="143"/>
      <c r="AT768" s="143"/>
      <c r="AU768" s="143"/>
      <c r="AV768" s="143"/>
      <c r="BC768" s="2"/>
    </row>
    <row r="769" spans="1:57" x14ac:dyDescent="0.2">
      <c r="A769" s="4" t="s">
        <v>2726</v>
      </c>
      <c r="B769" s="4" t="s">
        <v>2690</v>
      </c>
      <c r="C769" s="4" t="s">
        <v>2735</v>
      </c>
      <c r="D769" s="4" t="s">
        <v>2742</v>
      </c>
      <c r="E769" s="4" t="s">
        <v>1577</v>
      </c>
      <c r="F769" s="4" t="s">
        <v>1575</v>
      </c>
      <c r="G769" s="41" t="s">
        <v>1576</v>
      </c>
      <c r="H769" s="59">
        <v>12705525</v>
      </c>
      <c r="I769" s="59">
        <v>500000000201</v>
      </c>
      <c r="J769" s="5">
        <v>2013</v>
      </c>
      <c r="K769" s="5">
        <v>10</v>
      </c>
      <c r="L769" s="9">
        <f t="shared" si="15"/>
        <v>-3</v>
      </c>
      <c r="M769" s="6" t="s">
        <v>90</v>
      </c>
      <c r="N769" s="9" t="s">
        <v>94</v>
      </c>
      <c r="O769" s="6" t="s">
        <v>37</v>
      </c>
      <c r="P769" s="9" t="s">
        <v>42</v>
      </c>
      <c r="Q769" s="5" t="s">
        <v>37</v>
      </c>
      <c r="R769" s="9" t="s">
        <v>41</v>
      </c>
      <c r="S769" s="11">
        <v>2023</v>
      </c>
      <c r="T769" s="6" t="s">
        <v>126</v>
      </c>
      <c r="U769" s="4" t="s">
        <v>605</v>
      </c>
      <c r="V769" s="4" t="s">
        <v>3167</v>
      </c>
      <c r="W769" s="90">
        <v>6768397</v>
      </c>
      <c r="X769" s="9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43"/>
      <c r="AL769" s="143"/>
      <c r="AM769" s="143"/>
      <c r="AN769" s="143"/>
      <c r="AO769" s="143"/>
      <c r="AP769" s="143"/>
      <c r="AQ769" s="143"/>
      <c r="AR769" s="143"/>
      <c r="AS769" s="143"/>
      <c r="AT769" s="143"/>
      <c r="AU769" s="143"/>
      <c r="AV769" s="143"/>
      <c r="BC769" s="2"/>
    </row>
    <row r="770" spans="1:57" x14ac:dyDescent="0.2">
      <c r="A770" s="4" t="s">
        <v>2726</v>
      </c>
      <c r="B770" s="4" t="s">
        <v>2690</v>
      </c>
      <c r="C770" s="4" t="s">
        <v>2735</v>
      </c>
      <c r="D770" s="4" t="s">
        <v>2742</v>
      </c>
      <c r="E770" s="4" t="s">
        <v>1577</v>
      </c>
      <c r="F770" s="4" t="s">
        <v>1575</v>
      </c>
      <c r="G770" s="41" t="s">
        <v>1576</v>
      </c>
      <c r="H770" s="59">
        <v>12481560</v>
      </c>
      <c r="I770" s="59">
        <v>500000000163</v>
      </c>
      <c r="J770" s="5">
        <v>2013</v>
      </c>
      <c r="K770" s="5">
        <v>10</v>
      </c>
      <c r="L770" s="9">
        <f t="shared" si="15"/>
        <v>-3</v>
      </c>
      <c r="M770" s="6" t="s">
        <v>90</v>
      </c>
      <c r="N770" s="9" t="s">
        <v>94</v>
      </c>
      <c r="O770" s="6" t="s">
        <v>37</v>
      </c>
      <c r="P770" s="9" t="s">
        <v>42</v>
      </c>
      <c r="Q770" s="5" t="s">
        <v>37</v>
      </c>
      <c r="R770" s="9" t="s">
        <v>41</v>
      </c>
      <c r="S770" s="11">
        <v>2023</v>
      </c>
      <c r="T770" s="6" t="s">
        <v>126</v>
      </c>
      <c r="U770" s="4" t="s">
        <v>605</v>
      </c>
      <c r="V770" s="4" t="s">
        <v>3167</v>
      </c>
      <c r="W770" s="90">
        <v>6768397</v>
      </c>
      <c r="X770" s="9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43"/>
      <c r="AL770" s="143"/>
      <c r="AM770" s="143"/>
      <c r="AN770" s="143"/>
      <c r="AO770" s="143"/>
      <c r="AP770" s="143"/>
      <c r="AQ770" s="143"/>
      <c r="AR770" s="143"/>
      <c r="AS770" s="143"/>
      <c r="AT770" s="143"/>
      <c r="AU770" s="143"/>
      <c r="AV770" s="143"/>
      <c r="BC770" s="2"/>
    </row>
    <row r="771" spans="1:57" x14ac:dyDescent="0.2">
      <c r="A771" s="4" t="s">
        <v>2726</v>
      </c>
      <c r="B771" s="4" t="s">
        <v>2690</v>
      </c>
      <c r="C771" s="4" t="s">
        <v>2735</v>
      </c>
      <c r="D771" s="4" t="s">
        <v>2741</v>
      </c>
      <c r="E771" s="4" t="s">
        <v>1574</v>
      </c>
      <c r="F771" s="4" t="s">
        <v>1575</v>
      </c>
      <c r="G771" s="41" t="s">
        <v>1576</v>
      </c>
      <c r="H771" s="59">
        <v>13977680</v>
      </c>
      <c r="I771" s="59">
        <v>500000000174</v>
      </c>
      <c r="J771" s="5">
        <v>2013</v>
      </c>
      <c r="K771" s="5">
        <v>10</v>
      </c>
      <c r="L771" s="9">
        <f t="shared" si="15"/>
        <v>-3</v>
      </c>
      <c r="M771" s="6" t="s">
        <v>90</v>
      </c>
      <c r="N771" s="9" t="s">
        <v>94</v>
      </c>
      <c r="O771" s="6" t="s">
        <v>37</v>
      </c>
      <c r="P771" s="9" t="s">
        <v>42</v>
      </c>
      <c r="Q771" s="5" t="s">
        <v>37</v>
      </c>
      <c r="R771" s="9" t="s">
        <v>41</v>
      </c>
      <c r="S771" s="11">
        <v>2023</v>
      </c>
      <c r="T771" s="6" t="s">
        <v>126</v>
      </c>
      <c r="U771" s="4" t="s">
        <v>605</v>
      </c>
      <c r="V771" s="4" t="s">
        <v>3167</v>
      </c>
      <c r="W771" s="90">
        <v>6768397</v>
      </c>
      <c r="X771" s="9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43"/>
      <c r="AL771" s="143"/>
      <c r="AM771" s="143"/>
      <c r="AN771" s="143"/>
      <c r="AO771" s="143"/>
      <c r="AP771" s="143"/>
      <c r="AQ771" s="143"/>
      <c r="AR771" s="143"/>
      <c r="AS771" s="143"/>
      <c r="AT771" s="143"/>
      <c r="AU771" s="143"/>
      <c r="AV771" s="143"/>
      <c r="BC771" s="2"/>
    </row>
    <row r="772" spans="1:57" x14ac:dyDescent="0.2">
      <c r="A772" s="4" t="s">
        <v>2726</v>
      </c>
      <c r="B772" s="4" t="s">
        <v>2690</v>
      </c>
      <c r="C772" s="4" t="s">
        <v>2735</v>
      </c>
      <c r="D772" s="4" t="s">
        <v>2741</v>
      </c>
      <c r="E772" s="4" t="s">
        <v>1574</v>
      </c>
      <c r="F772" s="4" t="s">
        <v>1575</v>
      </c>
      <c r="G772" s="41" t="s">
        <v>1576</v>
      </c>
      <c r="H772" s="59">
        <v>13977674</v>
      </c>
      <c r="I772" s="59">
        <v>500000000175</v>
      </c>
      <c r="J772" s="5">
        <v>2013</v>
      </c>
      <c r="K772" s="5">
        <v>10</v>
      </c>
      <c r="L772" s="9">
        <f t="shared" si="15"/>
        <v>-3</v>
      </c>
      <c r="M772" s="6" t="s">
        <v>90</v>
      </c>
      <c r="N772" s="9" t="s">
        <v>94</v>
      </c>
      <c r="O772" s="6" t="s">
        <v>37</v>
      </c>
      <c r="P772" s="9" t="s">
        <v>42</v>
      </c>
      <c r="Q772" s="5" t="s">
        <v>37</v>
      </c>
      <c r="R772" s="9" t="s">
        <v>41</v>
      </c>
      <c r="S772" s="11">
        <v>2023</v>
      </c>
      <c r="T772" s="6" t="s">
        <v>126</v>
      </c>
      <c r="U772" s="4" t="s">
        <v>605</v>
      </c>
      <c r="V772" s="4" t="s">
        <v>3167</v>
      </c>
      <c r="W772" s="90">
        <v>6768397</v>
      </c>
      <c r="X772" s="9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43"/>
      <c r="AL772" s="143"/>
      <c r="AM772" s="143"/>
      <c r="AN772" s="143"/>
      <c r="AO772" s="143"/>
      <c r="AP772" s="143"/>
      <c r="AQ772" s="143"/>
      <c r="AR772" s="143"/>
      <c r="AS772" s="143"/>
      <c r="AT772" s="143"/>
      <c r="AU772" s="143"/>
      <c r="AV772" s="143"/>
      <c r="BC772" s="2"/>
    </row>
    <row r="773" spans="1:57" x14ac:dyDescent="0.2">
      <c r="A773" s="4" t="s">
        <v>2726</v>
      </c>
      <c r="B773" s="4" t="s">
        <v>2690</v>
      </c>
      <c r="C773" s="4" t="s">
        <v>2735</v>
      </c>
      <c r="D773" s="4" t="s">
        <v>2741</v>
      </c>
      <c r="E773" s="4" t="s">
        <v>1574</v>
      </c>
      <c r="F773" s="4" t="s">
        <v>1575</v>
      </c>
      <c r="G773" s="41" t="s">
        <v>1576</v>
      </c>
      <c r="H773" s="59">
        <v>12913048</v>
      </c>
      <c r="I773" s="59">
        <v>500000000176</v>
      </c>
      <c r="J773" s="5">
        <v>2013</v>
      </c>
      <c r="K773" s="5">
        <v>10</v>
      </c>
      <c r="L773" s="9">
        <f t="shared" si="15"/>
        <v>-3</v>
      </c>
      <c r="M773" s="6" t="s">
        <v>90</v>
      </c>
      <c r="N773" s="9" t="s">
        <v>94</v>
      </c>
      <c r="O773" s="6" t="s">
        <v>37</v>
      </c>
      <c r="P773" s="9" t="s">
        <v>42</v>
      </c>
      <c r="Q773" s="5" t="s">
        <v>37</v>
      </c>
      <c r="R773" s="9" t="s">
        <v>41</v>
      </c>
      <c r="S773" s="11">
        <v>2023</v>
      </c>
      <c r="T773" s="6" t="s">
        <v>126</v>
      </c>
      <c r="U773" s="4" t="s">
        <v>605</v>
      </c>
      <c r="V773" s="4" t="s">
        <v>3167</v>
      </c>
      <c r="W773" s="90">
        <v>6768397</v>
      </c>
      <c r="X773" s="9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43"/>
      <c r="AL773" s="143"/>
      <c r="AM773" s="143"/>
      <c r="AN773" s="143"/>
      <c r="AO773" s="143"/>
      <c r="AP773" s="143"/>
      <c r="AQ773" s="143"/>
      <c r="AR773" s="143"/>
      <c r="AS773" s="143"/>
      <c r="AT773" s="143"/>
      <c r="AU773" s="143"/>
      <c r="AV773" s="143"/>
      <c r="BC773" s="2"/>
    </row>
    <row r="774" spans="1:57" x14ac:dyDescent="0.2">
      <c r="A774" s="4" t="s">
        <v>2726</v>
      </c>
      <c r="B774" s="4" t="s">
        <v>2690</v>
      </c>
      <c r="C774" s="4" t="s">
        <v>2735</v>
      </c>
      <c r="D774" s="4" t="s">
        <v>2741</v>
      </c>
      <c r="E774" s="4" t="s">
        <v>1574</v>
      </c>
      <c r="F774" s="4" t="s">
        <v>1575</v>
      </c>
      <c r="G774" s="41" t="s">
        <v>1576</v>
      </c>
      <c r="H774" s="59">
        <v>13977683</v>
      </c>
      <c r="I774" s="59">
        <v>500000000186</v>
      </c>
      <c r="J774" s="5">
        <v>2013</v>
      </c>
      <c r="K774" s="5">
        <v>10</v>
      </c>
      <c r="L774" s="9">
        <f t="shared" si="15"/>
        <v>-3</v>
      </c>
      <c r="M774" s="6" t="s">
        <v>90</v>
      </c>
      <c r="N774" s="9" t="s">
        <v>94</v>
      </c>
      <c r="O774" s="6" t="s">
        <v>37</v>
      </c>
      <c r="P774" s="9" t="s">
        <v>42</v>
      </c>
      <c r="Q774" s="5" t="s">
        <v>37</v>
      </c>
      <c r="R774" s="9" t="s">
        <v>41</v>
      </c>
      <c r="S774" s="11">
        <v>2023</v>
      </c>
      <c r="T774" s="6" t="s">
        <v>126</v>
      </c>
      <c r="U774" s="4" t="s">
        <v>605</v>
      </c>
      <c r="V774" s="4" t="s">
        <v>3167</v>
      </c>
      <c r="W774" s="90">
        <v>6768397</v>
      </c>
      <c r="X774" s="9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43"/>
      <c r="AL774" s="143"/>
      <c r="AM774" s="143"/>
      <c r="AN774" s="143"/>
      <c r="AO774" s="143"/>
      <c r="AP774" s="143"/>
      <c r="AQ774" s="143"/>
      <c r="AR774" s="143"/>
      <c r="AS774" s="143"/>
      <c r="AT774" s="143"/>
      <c r="AU774" s="143"/>
      <c r="AV774" s="143"/>
      <c r="BC774" s="2"/>
    </row>
    <row r="775" spans="1:57" s="58" customFormat="1" x14ac:dyDescent="0.2">
      <c r="A775" s="4" t="s">
        <v>2726</v>
      </c>
      <c r="B775" s="4" t="s">
        <v>2690</v>
      </c>
      <c r="C775" s="4" t="s">
        <v>2735</v>
      </c>
      <c r="D775" s="4" t="s">
        <v>2741</v>
      </c>
      <c r="E775" s="4" t="s">
        <v>1574</v>
      </c>
      <c r="F775" s="4" t="s">
        <v>1575</v>
      </c>
      <c r="G775" s="41" t="s">
        <v>1576</v>
      </c>
      <c r="H775" s="59">
        <v>13977670</v>
      </c>
      <c r="I775" s="59">
        <v>500000000187</v>
      </c>
      <c r="J775" s="5">
        <v>2013</v>
      </c>
      <c r="K775" s="5">
        <v>10</v>
      </c>
      <c r="L775" s="9">
        <f t="shared" si="15"/>
        <v>-3</v>
      </c>
      <c r="M775" s="6" t="s">
        <v>90</v>
      </c>
      <c r="N775" s="9" t="s">
        <v>94</v>
      </c>
      <c r="O775" s="6" t="s">
        <v>37</v>
      </c>
      <c r="P775" s="9" t="s">
        <v>42</v>
      </c>
      <c r="Q775" s="5" t="s">
        <v>37</v>
      </c>
      <c r="R775" s="9" t="s">
        <v>41</v>
      </c>
      <c r="S775" s="11">
        <v>2023</v>
      </c>
      <c r="T775" s="6" t="s">
        <v>126</v>
      </c>
      <c r="U775" s="4" t="s">
        <v>605</v>
      </c>
      <c r="V775" s="4" t="s">
        <v>3167</v>
      </c>
      <c r="W775" s="90">
        <v>6768397</v>
      </c>
      <c r="X775" s="9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43"/>
      <c r="AL775" s="143"/>
      <c r="AM775" s="143"/>
      <c r="AN775" s="143"/>
      <c r="AO775" s="143"/>
      <c r="AP775" s="143"/>
      <c r="AQ775" s="143"/>
      <c r="AR775" s="143"/>
      <c r="AS775" s="143"/>
      <c r="AT775" s="143"/>
      <c r="AU775" s="143"/>
      <c r="AV775" s="143"/>
      <c r="AW775" s="10"/>
      <c r="AX775" s="10"/>
      <c r="AY775" s="10"/>
      <c r="AZ775" s="10"/>
      <c r="BA775" s="10"/>
      <c r="BB775" s="10"/>
      <c r="BC775" s="2"/>
      <c r="BD775" s="2"/>
      <c r="BE775" s="2"/>
    </row>
    <row r="776" spans="1:57" ht="12.75" customHeight="1" x14ac:dyDescent="0.2">
      <c r="A776" s="4" t="s">
        <v>2726</v>
      </c>
      <c r="B776" s="4" t="s">
        <v>2690</v>
      </c>
      <c r="C776" s="4" t="s">
        <v>2735</v>
      </c>
      <c r="D776" s="4" t="s">
        <v>2741</v>
      </c>
      <c r="E776" s="4" t="s">
        <v>1574</v>
      </c>
      <c r="F776" s="4" t="s">
        <v>1575</v>
      </c>
      <c r="G776" s="41" t="s">
        <v>1576</v>
      </c>
      <c r="H776" s="59">
        <v>13977682</v>
      </c>
      <c r="I776" s="59">
        <v>500000000188</v>
      </c>
      <c r="J776" s="5">
        <v>2013</v>
      </c>
      <c r="K776" s="5">
        <v>10</v>
      </c>
      <c r="L776" s="9">
        <f t="shared" si="15"/>
        <v>-3</v>
      </c>
      <c r="M776" s="6" t="s">
        <v>90</v>
      </c>
      <c r="N776" s="9" t="s">
        <v>94</v>
      </c>
      <c r="O776" s="6" t="s">
        <v>37</v>
      </c>
      <c r="P776" s="9" t="s">
        <v>42</v>
      </c>
      <c r="Q776" s="5" t="s">
        <v>37</v>
      </c>
      <c r="R776" s="9" t="s">
        <v>41</v>
      </c>
      <c r="S776" s="11">
        <v>2023</v>
      </c>
      <c r="T776" s="6" t="s">
        <v>126</v>
      </c>
      <c r="U776" s="4" t="s">
        <v>605</v>
      </c>
      <c r="V776" s="4" t="s">
        <v>3167</v>
      </c>
      <c r="W776" s="90">
        <v>6768397</v>
      </c>
      <c r="X776" s="9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43"/>
      <c r="AL776" s="143"/>
      <c r="AM776" s="143"/>
      <c r="AN776" s="143"/>
      <c r="AO776" s="143"/>
      <c r="AP776" s="143"/>
      <c r="AQ776" s="143"/>
      <c r="AR776" s="143"/>
      <c r="AS776" s="143"/>
      <c r="AT776" s="143"/>
      <c r="AU776" s="143"/>
      <c r="AV776" s="143"/>
      <c r="BC776" s="2"/>
    </row>
    <row r="777" spans="1:57" ht="12.75" customHeight="1" x14ac:dyDescent="0.2">
      <c r="A777" s="4" t="s">
        <v>2724</v>
      </c>
      <c r="B777" s="4" t="s">
        <v>2689</v>
      </c>
      <c r="C777" s="4" t="s">
        <v>2734</v>
      </c>
      <c r="D777" s="4" t="s">
        <v>2742</v>
      </c>
      <c r="E777" s="4" t="s">
        <v>384</v>
      </c>
      <c r="F777" s="4" t="s">
        <v>2136</v>
      </c>
      <c r="G777" s="41" t="s">
        <v>2977</v>
      </c>
      <c r="H777" s="59">
        <v>44171</v>
      </c>
      <c r="I777" s="59" t="s">
        <v>2978</v>
      </c>
      <c r="J777" s="5">
        <v>2023</v>
      </c>
      <c r="K777" s="5">
        <v>10</v>
      </c>
      <c r="L777" s="9">
        <f t="shared" si="15"/>
        <v>7</v>
      </c>
      <c r="M777" s="6" t="s">
        <v>92</v>
      </c>
      <c r="N777" s="9" t="s">
        <v>94</v>
      </c>
      <c r="O777" s="6" t="s">
        <v>46</v>
      </c>
      <c r="P777" s="9" t="s">
        <v>41</v>
      </c>
      <c r="Q777" s="5">
        <v>2025</v>
      </c>
      <c r="R777" s="9" t="s">
        <v>41</v>
      </c>
      <c r="S777" s="11">
        <v>2023</v>
      </c>
      <c r="T777" s="6" t="s">
        <v>136</v>
      </c>
      <c r="U777" s="4" t="s">
        <v>1391</v>
      </c>
      <c r="V777" s="4" t="s">
        <v>2980</v>
      </c>
      <c r="W777" s="75">
        <v>0</v>
      </c>
      <c r="X777" s="9">
        <v>2</v>
      </c>
      <c r="Y777" s="11"/>
      <c r="Z777" s="11"/>
      <c r="AA777" s="11"/>
      <c r="AB777" s="11"/>
      <c r="AC777" s="11"/>
      <c r="AD777" s="11" t="s">
        <v>33</v>
      </c>
      <c r="AE777" s="11"/>
      <c r="AF777" s="11"/>
      <c r="AG777" s="11"/>
      <c r="AH777" s="11"/>
      <c r="AI777" s="11"/>
      <c r="AJ777" s="11" t="s">
        <v>33</v>
      </c>
      <c r="AK777" s="143"/>
      <c r="AL777" s="143"/>
      <c r="AM777" s="143"/>
      <c r="AN777" s="143"/>
      <c r="AO777" s="143"/>
      <c r="AP777" s="153" t="s">
        <v>165</v>
      </c>
      <c r="AQ777" s="143"/>
      <c r="AR777" s="143"/>
      <c r="AS777" s="143"/>
      <c r="AT777" s="143"/>
      <c r="AU777" s="143"/>
      <c r="AV777" s="153" t="s">
        <v>165</v>
      </c>
      <c r="BC777" s="2"/>
    </row>
    <row r="778" spans="1:57" x14ac:dyDescent="0.2">
      <c r="A778" s="4" t="s">
        <v>2724</v>
      </c>
      <c r="B778" s="4" t="s">
        <v>2689</v>
      </c>
      <c r="C778" s="4" t="s">
        <v>2734</v>
      </c>
      <c r="D778" s="4" t="s">
        <v>2742</v>
      </c>
      <c r="E778" s="4" t="s">
        <v>384</v>
      </c>
      <c r="F778" s="4" t="s">
        <v>2136</v>
      </c>
      <c r="G778" s="41" t="s">
        <v>2137</v>
      </c>
      <c r="H778" s="59">
        <v>95244</v>
      </c>
      <c r="I778" s="59">
        <v>500000010538</v>
      </c>
      <c r="J778" s="5">
        <v>2020</v>
      </c>
      <c r="K778" s="5">
        <v>10</v>
      </c>
      <c r="L778" s="9">
        <f t="shared" si="15"/>
        <v>4</v>
      </c>
      <c r="M778" s="6" t="s">
        <v>90</v>
      </c>
      <c r="N778" s="9" t="s">
        <v>94</v>
      </c>
      <c r="O778" s="6" t="s">
        <v>201</v>
      </c>
      <c r="P778" s="9" t="s">
        <v>42</v>
      </c>
      <c r="Q778" s="5" t="s">
        <v>37</v>
      </c>
      <c r="R778" s="9" t="s">
        <v>41</v>
      </c>
      <c r="S778" s="11">
        <v>2023</v>
      </c>
      <c r="T778" s="6" t="s">
        <v>126</v>
      </c>
      <c r="U778" s="4" t="s">
        <v>1391</v>
      </c>
      <c r="V778" s="4" t="s">
        <v>3894</v>
      </c>
      <c r="W778" s="75">
        <v>498849.81818181818</v>
      </c>
      <c r="X778" s="9">
        <v>2</v>
      </c>
      <c r="Y778" s="11"/>
      <c r="Z778" s="11"/>
      <c r="AA778" s="11"/>
      <c r="AB778" s="11"/>
      <c r="AC778" s="11"/>
      <c r="AD778" s="11" t="s">
        <v>33</v>
      </c>
      <c r="AE778" s="11"/>
      <c r="AF778" s="11"/>
      <c r="AG778" s="11"/>
      <c r="AH778" s="11"/>
      <c r="AI778" s="11"/>
      <c r="AJ778" s="11" t="s">
        <v>33</v>
      </c>
      <c r="AK778" s="143"/>
      <c r="AL778" s="143"/>
      <c r="AM778" s="143"/>
      <c r="AN778" s="143"/>
      <c r="AO778" s="143"/>
      <c r="AP778" s="153" t="s">
        <v>165</v>
      </c>
      <c r="AQ778" s="143"/>
      <c r="AR778" s="143"/>
      <c r="AS778" s="143"/>
      <c r="AT778" s="143"/>
      <c r="AU778" s="143"/>
      <c r="AV778" s="153" t="s">
        <v>165</v>
      </c>
      <c r="BC778" s="2"/>
    </row>
    <row r="779" spans="1:57" x14ac:dyDescent="0.2">
      <c r="A779" s="4" t="s">
        <v>2724</v>
      </c>
      <c r="B779" s="4" t="s">
        <v>2689</v>
      </c>
      <c r="C779" s="4" t="s">
        <v>2734</v>
      </c>
      <c r="D779" s="4" t="s">
        <v>2742</v>
      </c>
      <c r="E779" s="4" t="s">
        <v>384</v>
      </c>
      <c r="F779" s="4" t="s">
        <v>2136</v>
      </c>
      <c r="G779" s="41" t="s">
        <v>2137</v>
      </c>
      <c r="H779" s="59">
        <v>95245</v>
      </c>
      <c r="I779" s="59">
        <v>500000010541</v>
      </c>
      <c r="J779" s="5">
        <v>2020</v>
      </c>
      <c r="K779" s="5">
        <v>10</v>
      </c>
      <c r="L779" s="9">
        <f t="shared" si="15"/>
        <v>4</v>
      </c>
      <c r="M779" s="6" t="s">
        <v>90</v>
      </c>
      <c r="N779" s="9" t="s">
        <v>94</v>
      </c>
      <c r="O779" s="6" t="s">
        <v>201</v>
      </c>
      <c r="P779" s="9" t="s">
        <v>42</v>
      </c>
      <c r="Q779" s="5" t="s">
        <v>37</v>
      </c>
      <c r="R779" s="9" t="s">
        <v>41</v>
      </c>
      <c r="S779" s="11">
        <v>2023</v>
      </c>
      <c r="T779" s="6" t="s">
        <v>126</v>
      </c>
      <c r="U779" s="4" t="s">
        <v>1391</v>
      </c>
      <c r="V779" s="4" t="s">
        <v>3894</v>
      </c>
      <c r="W779" s="75">
        <v>498849.81818181818</v>
      </c>
      <c r="X779" s="9">
        <v>2</v>
      </c>
      <c r="Y779" s="11"/>
      <c r="Z779" s="11"/>
      <c r="AA779" s="11"/>
      <c r="AB779" s="11"/>
      <c r="AC779" s="11"/>
      <c r="AD779" s="11" t="s">
        <v>33</v>
      </c>
      <c r="AE779" s="11"/>
      <c r="AF779" s="11"/>
      <c r="AG779" s="11"/>
      <c r="AH779" s="11"/>
      <c r="AI779" s="11"/>
      <c r="AJ779" s="11" t="s">
        <v>33</v>
      </c>
      <c r="AK779" s="143"/>
      <c r="AL779" s="143"/>
      <c r="AM779" s="143"/>
      <c r="AN779" s="143"/>
      <c r="AO779" s="143"/>
      <c r="AP779" s="153" t="s">
        <v>165</v>
      </c>
      <c r="AQ779" s="143"/>
      <c r="AR779" s="143"/>
      <c r="AS779" s="143"/>
      <c r="AT779" s="143"/>
      <c r="AU779" s="143"/>
      <c r="AV779" s="153" t="s">
        <v>165</v>
      </c>
      <c r="BC779" s="2"/>
    </row>
    <row r="780" spans="1:57" x14ac:dyDescent="0.2">
      <c r="A780" s="4" t="s">
        <v>2724</v>
      </c>
      <c r="B780" s="4" t="s">
        <v>2689</v>
      </c>
      <c r="C780" s="4" t="s">
        <v>2734</v>
      </c>
      <c r="D780" s="4" t="s">
        <v>2742</v>
      </c>
      <c r="E780" s="4" t="s">
        <v>384</v>
      </c>
      <c r="F780" s="4" t="s">
        <v>2136</v>
      </c>
      <c r="G780" s="41" t="s">
        <v>2137</v>
      </c>
      <c r="H780" s="59">
        <v>95246</v>
      </c>
      <c r="I780" s="59">
        <v>500000010540</v>
      </c>
      <c r="J780" s="5">
        <v>2020</v>
      </c>
      <c r="K780" s="5">
        <v>10</v>
      </c>
      <c r="L780" s="9">
        <f t="shared" si="15"/>
        <v>4</v>
      </c>
      <c r="M780" s="6" t="s">
        <v>90</v>
      </c>
      <c r="N780" s="9" t="s">
        <v>94</v>
      </c>
      <c r="O780" s="6" t="s">
        <v>201</v>
      </c>
      <c r="P780" s="9" t="s">
        <v>42</v>
      </c>
      <c r="Q780" s="5" t="s">
        <v>37</v>
      </c>
      <c r="R780" s="9" t="s">
        <v>41</v>
      </c>
      <c r="S780" s="11">
        <v>2023</v>
      </c>
      <c r="T780" s="6" t="s">
        <v>126</v>
      </c>
      <c r="U780" s="4" t="s">
        <v>1391</v>
      </c>
      <c r="V780" s="4" t="s">
        <v>3894</v>
      </c>
      <c r="W780" s="75">
        <v>498849.81818181818</v>
      </c>
      <c r="X780" s="9">
        <v>2</v>
      </c>
      <c r="Y780" s="11"/>
      <c r="Z780" s="11"/>
      <c r="AA780" s="11"/>
      <c r="AB780" s="11"/>
      <c r="AC780" s="11"/>
      <c r="AD780" s="11" t="s">
        <v>33</v>
      </c>
      <c r="AE780" s="11"/>
      <c r="AF780" s="11"/>
      <c r="AG780" s="11"/>
      <c r="AH780" s="11"/>
      <c r="AI780" s="11"/>
      <c r="AJ780" s="11" t="s">
        <v>33</v>
      </c>
      <c r="AK780" s="143"/>
      <c r="AL780" s="143"/>
      <c r="AM780" s="143"/>
      <c r="AN780" s="143"/>
      <c r="AO780" s="143"/>
      <c r="AP780" s="153" t="s">
        <v>165</v>
      </c>
      <c r="AQ780" s="143"/>
      <c r="AR780" s="143"/>
      <c r="AS780" s="143"/>
      <c r="AT780" s="143"/>
      <c r="AU780" s="143"/>
      <c r="AV780" s="153" t="s">
        <v>165</v>
      </c>
      <c r="BC780" s="2"/>
    </row>
    <row r="781" spans="1:57" x14ac:dyDescent="0.2">
      <c r="A781" s="4" t="s">
        <v>2724</v>
      </c>
      <c r="B781" s="4" t="s">
        <v>2689</v>
      </c>
      <c r="C781" s="4" t="s">
        <v>2734</v>
      </c>
      <c r="D781" s="4" t="s">
        <v>2742</v>
      </c>
      <c r="E781" s="4" t="s">
        <v>384</v>
      </c>
      <c r="F781" s="4" t="s">
        <v>2136</v>
      </c>
      <c r="G781" s="41" t="s">
        <v>2137</v>
      </c>
      <c r="H781" s="59">
        <v>95247</v>
      </c>
      <c r="I781" s="59">
        <v>500000010539</v>
      </c>
      <c r="J781" s="5">
        <v>2020</v>
      </c>
      <c r="K781" s="5">
        <v>10</v>
      </c>
      <c r="L781" s="9">
        <f t="shared" si="15"/>
        <v>4</v>
      </c>
      <c r="M781" s="6" t="s">
        <v>90</v>
      </c>
      <c r="N781" s="9" t="s">
        <v>94</v>
      </c>
      <c r="O781" s="6" t="s">
        <v>201</v>
      </c>
      <c r="P781" s="9" t="s">
        <v>42</v>
      </c>
      <c r="Q781" s="5" t="s">
        <v>37</v>
      </c>
      <c r="R781" s="9" t="s">
        <v>41</v>
      </c>
      <c r="S781" s="11">
        <v>2023</v>
      </c>
      <c r="T781" s="6" t="s">
        <v>126</v>
      </c>
      <c r="U781" s="4" t="s">
        <v>1391</v>
      </c>
      <c r="V781" s="4" t="s">
        <v>3894</v>
      </c>
      <c r="W781" s="75">
        <v>498849.81818181818</v>
      </c>
      <c r="X781" s="9">
        <v>2</v>
      </c>
      <c r="Y781" s="11"/>
      <c r="Z781" s="11"/>
      <c r="AA781" s="11"/>
      <c r="AB781" s="11"/>
      <c r="AC781" s="11"/>
      <c r="AD781" s="11" t="s">
        <v>33</v>
      </c>
      <c r="AE781" s="11"/>
      <c r="AF781" s="11"/>
      <c r="AG781" s="11"/>
      <c r="AH781" s="11"/>
      <c r="AI781" s="11"/>
      <c r="AJ781" s="11" t="s">
        <v>33</v>
      </c>
      <c r="AK781" s="143"/>
      <c r="AL781" s="143"/>
      <c r="AM781" s="143"/>
      <c r="AN781" s="143"/>
      <c r="AO781" s="143"/>
      <c r="AP781" s="153" t="s">
        <v>165</v>
      </c>
      <c r="AQ781" s="143"/>
      <c r="AR781" s="143"/>
      <c r="AS781" s="143"/>
      <c r="AT781" s="143"/>
      <c r="AU781" s="143"/>
      <c r="AV781" s="153" t="s">
        <v>165</v>
      </c>
      <c r="BC781" s="2"/>
    </row>
    <row r="782" spans="1:57" ht="12.75" customHeight="1" x14ac:dyDescent="0.2">
      <c r="A782" s="4" t="s">
        <v>2724</v>
      </c>
      <c r="B782" s="4" t="s">
        <v>2689</v>
      </c>
      <c r="C782" s="4" t="s">
        <v>2734</v>
      </c>
      <c r="D782" s="4" t="s">
        <v>2742</v>
      </c>
      <c r="E782" s="4" t="s">
        <v>384</v>
      </c>
      <c r="F782" s="4" t="s">
        <v>2136</v>
      </c>
      <c r="G782" s="41" t="s">
        <v>2137</v>
      </c>
      <c r="H782" s="59">
        <v>95248</v>
      </c>
      <c r="I782" s="59">
        <v>500000010543</v>
      </c>
      <c r="J782" s="5">
        <v>2020</v>
      </c>
      <c r="K782" s="5">
        <v>10</v>
      </c>
      <c r="L782" s="9">
        <f t="shared" si="15"/>
        <v>4</v>
      </c>
      <c r="M782" s="6" t="s">
        <v>90</v>
      </c>
      <c r="N782" s="9" t="s">
        <v>94</v>
      </c>
      <c r="O782" s="6" t="s">
        <v>201</v>
      </c>
      <c r="P782" s="9" t="s">
        <v>42</v>
      </c>
      <c r="Q782" s="5" t="s">
        <v>37</v>
      </c>
      <c r="R782" s="9" t="s">
        <v>41</v>
      </c>
      <c r="S782" s="11">
        <v>2023</v>
      </c>
      <c r="T782" s="6" t="s">
        <v>126</v>
      </c>
      <c r="U782" s="4" t="s">
        <v>1391</v>
      </c>
      <c r="V782" s="4" t="s">
        <v>3894</v>
      </c>
      <c r="W782" s="75">
        <v>498849.81818181818</v>
      </c>
      <c r="X782" s="9">
        <v>2</v>
      </c>
      <c r="Y782" s="11"/>
      <c r="Z782" s="11"/>
      <c r="AA782" s="11"/>
      <c r="AB782" s="11"/>
      <c r="AC782" s="11"/>
      <c r="AD782" s="11" t="s">
        <v>33</v>
      </c>
      <c r="AE782" s="11"/>
      <c r="AF782" s="11"/>
      <c r="AG782" s="11"/>
      <c r="AH782" s="11"/>
      <c r="AI782" s="11"/>
      <c r="AJ782" s="11" t="s">
        <v>33</v>
      </c>
      <c r="AK782" s="143"/>
      <c r="AL782" s="143"/>
      <c r="AM782" s="143"/>
      <c r="AN782" s="143"/>
      <c r="AO782" s="143"/>
      <c r="AP782" s="153" t="s">
        <v>165</v>
      </c>
      <c r="AQ782" s="143"/>
      <c r="AR782" s="143"/>
      <c r="AS782" s="143"/>
      <c r="AT782" s="143"/>
      <c r="AU782" s="143"/>
      <c r="AV782" s="153" t="s">
        <v>165</v>
      </c>
      <c r="BC782" s="2"/>
    </row>
    <row r="783" spans="1:57" x14ac:dyDescent="0.2">
      <c r="A783" s="4" t="s">
        <v>2724</v>
      </c>
      <c r="B783" s="4" t="s">
        <v>2689</v>
      </c>
      <c r="C783" s="4" t="s">
        <v>2734</v>
      </c>
      <c r="D783" s="4" t="s">
        <v>2742</v>
      </c>
      <c r="E783" s="4" t="s">
        <v>384</v>
      </c>
      <c r="F783" s="4" t="s">
        <v>2136</v>
      </c>
      <c r="G783" s="41" t="s">
        <v>2137</v>
      </c>
      <c r="H783" s="59">
        <v>74443</v>
      </c>
      <c r="I783" s="59">
        <v>500000010542</v>
      </c>
      <c r="J783" s="5">
        <v>2020</v>
      </c>
      <c r="K783" s="5">
        <v>10</v>
      </c>
      <c r="L783" s="9">
        <f t="shared" si="15"/>
        <v>4</v>
      </c>
      <c r="M783" s="6" t="s">
        <v>90</v>
      </c>
      <c r="N783" s="9" t="s">
        <v>94</v>
      </c>
      <c r="O783" s="6" t="s">
        <v>201</v>
      </c>
      <c r="P783" s="9" t="s">
        <v>42</v>
      </c>
      <c r="Q783" s="5" t="s">
        <v>37</v>
      </c>
      <c r="R783" s="9" t="s">
        <v>41</v>
      </c>
      <c r="S783" s="11">
        <v>2023</v>
      </c>
      <c r="T783" s="6" t="s">
        <v>126</v>
      </c>
      <c r="U783" s="4" t="s">
        <v>1391</v>
      </c>
      <c r="V783" s="4" t="s">
        <v>3894</v>
      </c>
      <c r="W783" s="75">
        <v>498849.81818181818</v>
      </c>
      <c r="X783" s="9">
        <v>2</v>
      </c>
      <c r="Y783" s="11"/>
      <c r="Z783" s="11"/>
      <c r="AA783" s="11"/>
      <c r="AB783" s="11"/>
      <c r="AC783" s="11"/>
      <c r="AD783" s="11" t="s">
        <v>33</v>
      </c>
      <c r="AE783" s="11"/>
      <c r="AF783" s="11"/>
      <c r="AG783" s="11"/>
      <c r="AH783" s="11"/>
      <c r="AI783" s="11"/>
      <c r="AJ783" s="11" t="s">
        <v>33</v>
      </c>
      <c r="AK783" s="143"/>
      <c r="AL783" s="143"/>
      <c r="AM783" s="143"/>
      <c r="AN783" s="143"/>
      <c r="AO783" s="143"/>
      <c r="AP783" s="153" t="s">
        <v>165</v>
      </c>
      <c r="AQ783" s="143"/>
      <c r="AR783" s="143"/>
      <c r="AS783" s="143"/>
      <c r="AT783" s="143"/>
      <c r="AU783" s="143"/>
      <c r="AV783" s="153" t="s">
        <v>165</v>
      </c>
      <c r="BC783" s="2"/>
    </row>
    <row r="784" spans="1:57" x14ac:dyDescent="0.2">
      <c r="A784" s="4" t="s">
        <v>2710</v>
      </c>
      <c r="B784" s="4" t="s">
        <v>2689</v>
      </c>
      <c r="C784" s="4" t="s">
        <v>2710</v>
      </c>
      <c r="D784" s="4" t="s">
        <v>2742</v>
      </c>
      <c r="E784" s="4" t="s">
        <v>4060</v>
      </c>
      <c r="F784" s="4" t="s">
        <v>536</v>
      </c>
      <c r="G784" s="156" t="s">
        <v>556</v>
      </c>
      <c r="H784" s="78" t="s">
        <v>557</v>
      </c>
      <c r="I784" s="59">
        <v>500000003504</v>
      </c>
      <c r="J784" s="5">
        <v>2013</v>
      </c>
      <c r="K784" s="5">
        <v>10</v>
      </c>
      <c r="L784" s="9">
        <f t="shared" si="15"/>
        <v>-3</v>
      </c>
      <c r="M784" s="6" t="s">
        <v>90</v>
      </c>
      <c r="N784" s="9" t="s">
        <v>94</v>
      </c>
      <c r="O784" s="6" t="s">
        <v>47</v>
      </c>
      <c r="P784" s="9" t="s">
        <v>42</v>
      </c>
      <c r="Q784" s="5" t="s">
        <v>37</v>
      </c>
      <c r="R784" s="9" t="s">
        <v>41</v>
      </c>
      <c r="S784" s="11">
        <v>2023</v>
      </c>
      <c r="T784" s="6" t="s">
        <v>126</v>
      </c>
      <c r="U784" s="4" t="s">
        <v>536</v>
      </c>
      <c r="V784" s="4" t="s">
        <v>3683</v>
      </c>
      <c r="W784" s="75">
        <v>58119600</v>
      </c>
      <c r="X784" s="9">
        <v>2</v>
      </c>
      <c r="Y784" s="11"/>
      <c r="Z784" s="11"/>
      <c r="AA784" s="11" t="s">
        <v>33</v>
      </c>
      <c r="AB784" s="11"/>
      <c r="AC784" s="11"/>
      <c r="AD784" s="11"/>
      <c r="AE784" s="11"/>
      <c r="AF784" s="11"/>
      <c r="AG784" s="11" t="s">
        <v>33</v>
      </c>
      <c r="AH784" s="11"/>
      <c r="AI784" s="11"/>
      <c r="AJ784" s="11"/>
      <c r="AK784" s="143"/>
      <c r="AL784" s="143"/>
      <c r="AM784" s="153" t="s">
        <v>165</v>
      </c>
      <c r="AN784" s="143"/>
      <c r="AO784" s="143"/>
      <c r="AP784" s="143"/>
      <c r="AQ784" s="143"/>
      <c r="AR784" s="143"/>
      <c r="AS784" s="153" t="s">
        <v>2801</v>
      </c>
      <c r="AT784" s="143"/>
      <c r="AU784" s="143"/>
      <c r="AV784" s="143"/>
      <c r="BC784" s="2"/>
    </row>
    <row r="785" spans="1:55" x14ac:dyDescent="0.2">
      <c r="A785" s="4" t="s">
        <v>2705</v>
      </c>
      <c r="B785" s="4" t="s">
        <v>2688</v>
      </c>
      <c r="C785" s="4" t="s">
        <v>2730</v>
      </c>
      <c r="D785" s="4" t="s">
        <v>2741</v>
      </c>
      <c r="E785" s="4" t="s">
        <v>4574</v>
      </c>
      <c r="F785" s="4" t="s">
        <v>391</v>
      </c>
      <c r="G785" s="41" t="s">
        <v>2157</v>
      </c>
      <c r="H785" s="59" t="s">
        <v>2158</v>
      </c>
      <c r="I785" s="59">
        <v>500000010627</v>
      </c>
      <c r="J785" s="5">
        <v>2021</v>
      </c>
      <c r="K785" s="5">
        <v>5</v>
      </c>
      <c r="L785" s="9">
        <f t="shared" si="15"/>
        <v>0</v>
      </c>
      <c r="M785" s="6" t="s">
        <v>90</v>
      </c>
      <c r="N785" s="9" t="s">
        <v>94</v>
      </c>
      <c r="O785" s="6" t="s">
        <v>2743</v>
      </c>
      <c r="P785" s="9" t="s">
        <v>42</v>
      </c>
      <c r="Q785" s="5" t="s">
        <v>37</v>
      </c>
      <c r="R785" s="9" t="s">
        <v>42</v>
      </c>
      <c r="S785" s="11">
        <v>2023</v>
      </c>
      <c r="T785" s="6" t="s">
        <v>44</v>
      </c>
      <c r="U785" s="83" t="s">
        <v>1401</v>
      </c>
      <c r="V785" s="4" t="s">
        <v>4413</v>
      </c>
      <c r="W785" s="90">
        <v>148798</v>
      </c>
      <c r="X785" s="9">
        <v>2</v>
      </c>
      <c r="Y785" s="11"/>
      <c r="Z785" s="11" t="s">
        <v>33</v>
      </c>
      <c r="AA785" s="11"/>
      <c r="AB785" s="11"/>
      <c r="AC785" s="11"/>
      <c r="AD785" s="11"/>
      <c r="AE785" s="11"/>
      <c r="AF785" s="11" t="s">
        <v>33</v>
      </c>
      <c r="AG785" s="11"/>
      <c r="AH785" s="11"/>
      <c r="AI785" s="11"/>
      <c r="AJ785" s="11"/>
      <c r="AK785" s="143"/>
      <c r="AL785" s="143" t="s">
        <v>165</v>
      </c>
      <c r="AM785" s="143"/>
      <c r="AN785" s="143"/>
      <c r="AO785" s="143"/>
      <c r="AP785" s="143"/>
      <c r="AQ785" s="143"/>
      <c r="AR785" s="143" t="s">
        <v>165</v>
      </c>
      <c r="AS785" s="143"/>
      <c r="AT785" s="143"/>
      <c r="AU785" s="143"/>
      <c r="AV785" s="143"/>
      <c r="BC785" s="2"/>
    </row>
    <row r="786" spans="1:55" x14ac:dyDescent="0.2">
      <c r="A786" s="4" t="s">
        <v>2726</v>
      </c>
      <c r="B786" s="4" t="s">
        <v>2690</v>
      </c>
      <c r="C786" s="4" t="s">
        <v>2733</v>
      </c>
      <c r="D786" s="4" t="s">
        <v>2742</v>
      </c>
      <c r="E786" s="4" t="s">
        <v>1679</v>
      </c>
      <c r="F786" s="4" t="s">
        <v>1654</v>
      </c>
      <c r="G786" s="41" t="s">
        <v>1680</v>
      </c>
      <c r="H786" s="59" t="s">
        <v>1681</v>
      </c>
      <c r="I786" s="59">
        <v>500000001808</v>
      </c>
      <c r="J786" s="5">
        <v>2013</v>
      </c>
      <c r="K786" s="5">
        <v>8</v>
      </c>
      <c r="L786" s="9">
        <f t="shared" si="15"/>
        <v>-5</v>
      </c>
      <c r="M786" s="6" t="s">
        <v>90</v>
      </c>
      <c r="N786" s="9" t="s">
        <v>94</v>
      </c>
      <c r="O786" s="6" t="s">
        <v>2743</v>
      </c>
      <c r="P786" s="9" t="s">
        <v>42</v>
      </c>
      <c r="Q786" s="5" t="s">
        <v>37</v>
      </c>
      <c r="R786" s="9" t="s">
        <v>41</v>
      </c>
      <c r="S786" s="11">
        <v>2023</v>
      </c>
      <c r="T786" s="6" t="s">
        <v>126</v>
      </c>
      <c r="U786" s="4" t="s">
        <v>2765</v>
      </c>
      <c r="V786" s="4" t="s">
        <v>3883</v>
      </c>
      <c r="W786" s="75">
        <v>879843.2</v>
      </c>
      <c r="X786" s="9">
        <v>2</v>
      </c>
      <c r="Y786" s="11" t="s">
        <v>33</v>
      </c>
      <c r="Z786" s="11"/>
      <c r="AA786" s="11"/>
      <c r="AB786" s="11"/>
      <c r="AC786" s="11"/>
      <c r="AD786" s="11"/>
      <c r="AE786" s="11" t="s">
        <v>33</v>
      </c>
      <c r="AF786" s="11"/>
      <c r="AG786" s="11"/>
      <c r="AH786" s="11"/>
      <c r="AI786" s="11"/>
      <c r="AJ786" s="11"/>
      <c r="AK786" s="143" t="s">
        <v>165</v>
      </c>
      <c r="AL786" s="143"/>
      <c r="AM786" s="143"/>
      <c r="AN786" s="143"/>
      <c r="AO786" s="143"/>
      <c r="AP786" s="143"/>
      <c r="AQ786" s="143" t="s">
        <v>165</v>
      </c>
      <c r="AR786" s="143"/>
      <c r="AS786" s="143"/>
      <c r="AT786" s="143"/>
      <c r="AU786" s="143"/>
      <c r="AV786" s="143"/>
      <c r="BC786" s="2"/>
    </row>
    <row r="787" spans="1:55" x14ac:dyDescent="0.2">
      <c r="A787" s="4" t="s">
        <v>2726</v>
      </c>
      <c r="B787" s="4" t="s">
        <v>2690</v>
      </c>
      <c r="C787" s="4" t="s">
        <v>2730</v>
      </c>
      <c r="D787" s="4" t="s">
        <v>2742</v>
      </c>
      <c r="E787" s="4" t="s">
        <v>1679</v>
      </c>
      <c r="F787" s="4" t="s">
        <v>1654</v>
      </c>
      <c r="G787" s="41" t="s">
        <v>1680</v>
      </c>
      <c r="H787" s="59" t="s">
        <v>1682</v>
      </c>
      <c r="I787" s="59">
        <v>500000001840</v>
      </c>
      <c r="J787" s="5">
        <v>2013</v>
      </c>
      <c r="K787" s="5">
        <v>8</v>
      </c>
      <c r="L787" s="9">
        <f t="shared" si="15"/>
        <v>-5</v>
      </c>
      <c r="M787" s="6" t="s">
        <v>90</v>
      </c>
      <c r="N787" s="9" t="s">
        <v>94</v>
      </c>
      <c r="O787" s="6" t="s">
        <v>2743</v>
      </c>
      <c r="P787" s="9" t="s">
        <v>42</v>
      </c>
      <c r="Q787" s="5" t="s">
        <v>37</v>
      </c>
      <c r="R787" s="9" t="s">
        <v>41</v>
      </c>
      <c r="S787" s="11">
        <v>2023</v>
      </c>
      <c r="T787" s="6" t="s">
        <v>126</v>
      </c>
      <c r="U787" s="4" t="s">
        <v>2765</v>
      </c>
      <c r="V787" s="4" t="s">
        <v>3883</v>
      </c>
      <c r="W787" s="75">
        <v>879843.2</v>
      </c>
      <c r="X787" s="9">
        <v>2</v>
      </c>
      <c r="Y787" s="11" t="s">
        <v>33</v>
      </c>
      <c r="Z787" s="11"/>
      <c r="AA787" s="11"/>
      <c r="AB787" s="11"/>
      <c r="AC787" s="11"/>
      <c r="AD787" s="11"/>
      <c r="AE787" s="11" t="s">
        <v>33</v>
      </c>
      <c r="AF787" s="11"/>
      <c r="AG787" s="11"/>
      <c r="AH787" s="11"/>
      <c r="AI787" s="11"/>
      <c r="AJ787" s="11"/>
      <c r="AK787" s="143" t="s">
        <v>165</v>
      </c>
      <c r="AL787" s="143"/>
      <c r="AM787" s="143"/>
      <c r="AN787" s="143"/>
      <c r="AO787" s="143"/>
      <c r="AP787" s="143"/>
      <c r="AQ787" s="143" t="s">
        <v>165</v>
      </c>
      <c r="AR787" s="143"/>
      <c r="AS787" s="143"/>
      <c r="AT787" s="143"/>
      <c r="AU787" s="143"/>
      <c r="AV787" s="143"/>
      <c r="BC787" s="2"/>
    </row>
    <row r="788" spans="1:55" ht="12.75" customHeight="1" x14ac:dyDescent="0.2">
      <c r="A788" s="4" t="s">
        <v>2726</v>
      </c>
      <c r="B788" s="4" t="s">
        <v>2690</v>
      </c>
      <c r="C788" s="4" t="s">
        <v>2733</v>
      </c>
      <c r="D788" s="4" t="s">
        <v>2742</v>
      </c>
      <c r="E788" s="4" t="s">
        <v>1679</v>
      </c>
      <c r="F788" s="4" t="s">
        <v>1654</v>
      </c>
      <c r="G788" s="41" t="s">
        <v>1680</v>
      </c>
      <c r="H788" s="59" t="s">
        <v>1683</v>
      </c>
      <c r="I788" s="59">
        <v>500000001872</v>
      </c>
      <c r="J788" s="5">
        <v>2013</v>
      </c>
      <c r="K788" s="5">
        <v>8</v>
      </c>
      <c r="L788" s="9">
        <f t="shared" si="15"/>
        <v>-5</v>
      </c>
      <c r="M788" s="6" t="s">
        <v>90</v>
      </c>
      <c r="N788" s="9" t="s">
        <v>94</v>
      </c>
      <c r="O788" s="6" t="s">
        <v>2743</v>
      </c>
      <c r="P788" s="9" t="s">
        <v>42</v>
      </c>
      <c r="Q788" s="5" t="s">
        <v>37</v>
      </c>
      <c r="R788" s="9" t="s">
        <v>41</v>
      </c>
      <c r="S788" s="11">
        <v>2023</v>
      </c>
      <c r="T788" s="6" t="s">
        <v>126</v>
      </c>
      <c r="U788" s="4" t="s">
        <v>2765</v>
      </c>
      <c r="V788" s="4" t="s">
        <v>3883</v>
      </c>
      <c r="W788" s="75">
        <v>879843.2</v>
      </c>
      <c r="X788" s="9">
        <v>2</v>
      </c>
      <c r="Y788" s="11" t="s">
        <v>33</v>
      </c>
      <c r="Z788" s="11"/>
      <c r="AA788" s="11"/>
      <c r="AB788" s="11"/>
      <c r="AC788" s="11"/>
      <c r="AD788" s="11"/>
      <c r="AE788" s="11" t="s">
        <v>33</v>
      </c>
      <c r="AF788" s="11"/>
      <c r="AG788" s="11"/>
      <c r="AH788" s="11"/>
      <c r="AI788" s="11"/>
      <c r="AJ788" s="11"/>
      <c r="AK788" s="143" t="s">
        <v>165</v>
      </c>
      <c r="AL788" s="143"/>
      <c r="AM788" s="143"/>
      <c r="AN788" s="143"/>
      <c r="AO788" s="143"/>
      <c r="AP788" s="143"/>
      <c r="AQ788" s="143" t="s">
        <v>165</v>
      </c>
      <c r="AR788" s="143"/>
      <c r="AS788" s="143"/>
      <c r="AT788" s="143"/>
      <c r="AU788" s="143"/>
      <c r="AV788" s="143"/>
      <c r="BC788" s="2"/>
    </row>
    <row r="789" spans="1:55" ht="12.75" customHeight="1" x14ac:dyDescent="0.2">
      <c r="A789" s="4" t="s">
        <v>2695</v>
      </c>
      <c r="B789" s="4" t="s">
        <v>2689</v>
      </c>
      <c r="C789" s="4" t="s">
        <v>2733</v>
      </c>
      <c r="D789" s="4" t="s">
        <v>2742</v>
      </c>
      <c r="E789" s="4" t="s">
        <v>1679</v>
      </c>
      <c r="F789" s="4" t="s">
        <v>1654</v>
      </c>
      <c r="G789" s="41" t="s">
        <v>1680</v>
      </c>
      <c r="H789" s="59" t="s">
        <v>1684</v>
      </c>
      <c r="I789" s="59">
        <v>500000001907</v>
      </c>
      <c r="J789" s="5">
        <v>2013</v>
      </c>
      <c r="K789" s="5">
        <v>8</v>
      </c>
      <c r="L789" s="9">
        <f t="shared" si="15"/>
        <v>-5</v>
      </c>
      <c r="M789" s="6" t="s">
        <v>90</v>
      </c>
      <c r="N789" s="9" t="s">
        <v>94</v>
      </c>
      <c r="O789" s="6" t="s">
        <v>2743</v>
      </c>
      <c r="P789" s="9" t="s">
        <v>42</v>
      </c>
      <c r="Q789" s="5" t="s">
        <v>37</v>
      </c>
      <c r="R789" s="9" t="s">
        <v>41</v>
      </c>
      <c r="S789" s="11">
        <v>2023</v>
      </c>
      <c r="T789" s="6" t="s">
        <v>126</v>
      </c>
      <c r="U789" s="4" t="s">
        <v>2765</v>
      </c>
      <c r="V789" s="4" t="s">
        <v>3883</v>
      </c>
      <c r="W789" s="75">
        <v>879843.2</v>
      </c>
      <c r="X789" s="9">
        <v>2</v>
      </c>
      <c r="Y789" s="11" t="s">
        <v>33</v>
      </c>
      <c r="Z789" s="11"/>
      <c r="AA789" s="11"/>
      <c r="AB789" s="11"/>
      <c r="AC789" s="11"/>
      <c r="AD789" s="11"/>
      <c r="AE789" s="11" t="s">
        <v>33</v>
      </c>
      <c r="AF789" s="11"/>
      <c r="AG789" s="11"/>
      <c r="AH789" s="11"/>
      <c r="AI789" s="11"/>
      <c r="AJ789" s="11"/>
      <c r="AK789" s="143" t="s">
        <v>165</v>
      </c>
      <c r="AL789" s="143"/>
      <c r="AM789" s="143"/>
      <c r="AN789" s="143"/>
      <c r="AO789" s="143"/>
      <c r="AP789" s="143"/>
      <c r="AQ789" s="143" t="s">
        <v>165</v>
      </c>
      <c r="AR789" s="143"/>
      <c r="AS789" s="143"/>
      <c r="AT789" s="143"/>
      <c r="AU789" s="143"/>
      <c r="AV789" s="143"/>
      <c r="BC789" s="2"/>
    </row>
    <row r="790" spans="1:55" x14ac:dyDescent="0.2">
      <c r="A790" s="4" t="s">
        <v>2726</v>
      </c>
      <c r="B790" s="4" t="s">
        <v>2690</v>
      </c>
      <c r="C790" s="4" t="s">
        <v>2733</v>
      </c>
      <c r="D790" s="4" t="s">
        <v>2742</v>
      </c>
      <c r="E790" s="4" t="s">
        <v>1679</v>
      </c>
      <c r="F790" s="4" t="s">
        <v>1654</v>
      </c>
      <c r="G790" s="41" t="s">
        <v>1680</v>
      </c>
      <c r="H790" s="59" t="s">
        <v>1685</v>
      </c>
      <c r="I790" s="59">
        <v>500000001941</v>
      </c>
      <c r="J790" s="5">
        <v>2013</v>
      </c>
      <c r="K790" s="5">
        <v>8</v>
      </c>
      <c r="L790" s="9">
        <f t="shared" si="15"/>
        <v>-5</v>
      </c>
      <c r="M790" s="6" t="s">
        <v>90</v>
      </c>
      <c r="N790" s="9" t="s">
        <v>94</v>
      </c>
      <c r="O790" s="6" t="s">
        <v>2743</v>
      </c>
      <c r="P790" s="9" t="s">
        <v>42</v>
      </c>
      <c r="Q790" s="5" t="s">
        <v>37</v>
      </c>
      <c r="R790" s="9" t="s">
        <v>41</v>
      </c>
      <c r="S790" s="11">
        <v>2023</v>
      </c>
      <c r="T790" s="6" t="s">
        <v>126</v>
      </c>
      <c r="U790" s="4" t="s">
        <v>2765</v>
      </c>
      <c r="V790" s="4" t="s">
        <v>3883</v>
      </c>
      <c r="W790" s="75">
        <v>879843.2</v>
      </c>
      <c r="X790" s="9">
        <v>2</v>
      </c>
      <c r="Y790" s="11" t="s">
        <v>33</v>
      </c>
      <c r="Z790" s="11"/>
      <c r="AA790" s="11"/>
      <c r="AB790" s="11"/>
      <c r="AC790" s="11"/>
      <c r="AD790" s="11"/>
      <c r="AE790" s="11" t="s">
        <v>33</v>
      </c>
      <c r="AF790" s="11"/>
      <c r="AG790" s="11"/>
      <c r="AH790" s="11"/>
      <c r="AI790" s="11"/>
      <c r="AJ790" s="11"/>
      <c r="AK790" s="143" t="s">
        <v>165</v>
      </c>
      <c r="AL790" s="143"/>
      <c r="AM790" s="143"/>
      <c r="AN790" s="143"/>
      <c r="AO790" s="143"/>
      <c r="AP790" s="143"/>
      <c r="AQ790" s="143" t="s">
        <v>165</v>
      </c>
      <c r="AR790" s="143"/>
      <c r="AS790" s="143"/>
      <c r="AT790" s="143"/>
      <c r="AU790" s="143"/>
      <c r="AV790" s="143"/>
      <c r="BC790" s="2"/>
    </row>
    <row r="791" spans="1:55" x14ac:dyDescent="0.2">
      <c r="A791" s="4" t="s">
        <v>2726</v>
      </c>
      <c r="B791" s="4" t="s">
        <v>2690</v>
      </c>
      <c r="C791" s="4" t="s">
        <v>2733</v>
      </c>
      <c r="D791" s="4" t="s">
        <v>2742</v>
      </c>
      <c r="E791" s="4" t="s">
        <v>1679</v>
      </c>
      <c r="F791" s="4" t="s">
        <v>1654</v>
      </c>
      <c r="G791" s="41" t="s">
        <v>1680</v>
      </c>
      <c r="H791" s="59" t="s">
        <v>1686</v>
      </c>
      <c r="I791" s="59">
        <v>500000001973</v>
      </c>
      <c r="J791" s="5">
        <v>2013</v>
      </c>
      <c r="K791" s="5">
        <v>8</v>
      </c>
      <c r="L791" s="9">
        <f t="shared" si="15"/>
        <v>-5</v>
      </c>
      <c r="M791" s="6" t="s">
        <v>90</v>
      </c>
      <c r="N791" s="9" t="s">
        <v>94</v>
      </c>
      <c r="O791" s="6" t="s">
        <v>2743</v>
      </c>
      <c r="P791" s="9" t="s">
        <v>42</v>
      </c>
      <c r="Q791" s="5" t="s">
        <v>37</v>
      </c>
      <c r="R791" s="9" t="s">
        <v>41</v>
      </c>
      <c r="S791" s="11">
        <v>2023</v>
      </c>
      <c r="T791" s="6" t="s">
        <v>126</v>
      </c>
      <c r="U791" s="4" t="s">
        <v>2765</v>
      </c>
      <c r="V791" s="4" t="s">
        <v>3883</v>
      </c>
      <c r="W791" s="75">
        <v>879843.2</v>
      </c>
      <c r="X791" s="9">
        <v>2</v>
      </c>
      <c r="Y791" s="11" t="s">
        <v>33</v>
      </c>
      <c r="Z791" s="11"/>
      <c r="AA791" s="11"/>
      <c r="AB791" s="11"/>
      <c r="AC791" s="11"/>
      <c r="AD791" s="11"/>
      <c r="AE791" s="11" t="s">
        <v>33</v>
      </c>
      <c r="AF791" s="11"/>
      <c r="AG791" s="11"/>
      <c r="AH791" s="11"/>
      <c r="AI791" s="11"/>
      <c r="AJ791" s="11"/>
      <c r="AK791" s="143" t="s">
        <v>165</v>
      </c>
      <c r="AL791" s="143"/>
      <c r="AM791" s="143"/>
      <c r="AN791" s="143"/>
      <c r="AO791" s="143"/>
      <c r="AP791" s="143"/>
      <c r="AQ791" s="143" t="s">
        <v>165</v>
      </c>
      <c r="AR791" s="143"/>
      <c r="AS791" s="143"/>
      <c r="AT791" s="143"/>
      <c r="AU791" s="143"/>
      <c r="AV791" s="143"/>
      <c r="BC791" s="2"/>
    </row>
    <row r="792" spans="1:55" ht="12.75" customHeight="1" x14ac:dyDescent="0.2">
      <c r="A792" s="4" t="s">
        <v>2726</v>
      </c>
      <c r="B792" s="4" t="s">
        <v>2690</v>
      </c>
      <c r="C792" s="4" t="s">
        <v>2733</v>
      </c>
      <c r="D792" s="4" t="s">
        <v>2742</v>
      </c>
      <c r="E792" s="4" t="s">
        <v>1679</v>
      </c>
      <c r="F792" s="4" t="s">
        <v>1654</v>
      </c>
      <c r="G792" s="41" t="s">
        <v>1680</v>
      </c>
      <c r="H792" s="59" t="s">
        <v>1687</v>
      </c>
      <c r="I792" s="59">
        <v>500000002003</v>
      </c>
      <c r="J792" s="5">
        <v>2013</v>
      </c>
      <c r="K792" s="5">
        <v>8</v>
      </c>
      <c r="L792" s="9">
        <f t="shared" si="15"/>
        <v>-5</v>
      </c>
      <c r="M792" s="6" t="s">
        <v>90</v>
      </c>
      <c r="N792" s="9" t="s">
        <v>94</v>
      </c>
      <c r="O792" s="6" t="s">
        <v>2743</v>
      </c>
      <c r="P792" s="9" t="s">
        <v>42</v>
      </c>
      <c r="Q792" s="5" t="s">
        <v>37</v>
      </c>
      <c r="R792" s="9" t="s">
        <v>41</v>
      </c>
      <c r="S792" s="11">
        <v>2023</v>
      </c>
      <c r="T792" s="6" t="s">
        <v>126</v>
      </c>
      <c r="U792" s="4" t="s">
        <v>2765</v>
      </c>
      <c r="V792" s="4" t="s">
        <v>3883</v>
      </c>
      <c r="W792" s="75">
        <v>879843.2</v>
      </c>
      <c r="X792" s="9">
        <v>2</v>
      </c>
      <c r="Y792" s="11" t="s">
        <v>33</v>
      </c>
      <c r="Z792" s="11"/>
      <c r="AA792" s="11"/>
      <c r="AB792" s="11"/>
      <c r="AC792" s="11"/>
      <c r="AD792" s="11"/>
      <c r="AE792" s="11" t="s">
        <v>33</v>
      </c>
      <c r="AF792" s="11"/>
      <c r="AG792" s="11"/>
      <c r="AH792" s="11"/>
      <c r="AI792" s="11"/>
      <c r="AJ792" s="11"/>
      <c r="AK792" s="143" t="s">
        <v>165</v>
      </c>
      <c r="AL792" s="143"/>
      <c r="AM792" s="143"/>
      <c r="AN792" s="143"/>
      <c r="AO792" s="143"/>
      <c r="AP792" s="143"/>
      <c r="AQ792" s="143" t="s">
        <v>165</v>
      </c>
      <c r="AR792" s="143"/>
      <c r="AS792" s="143"/>
      <c r="AT792" s="143"/>
      <c r="AU792" s="143"/>
      <c r="AV792" s="143"/>
      <c r="BC792" s="2"/>
    </row>
    <row r="793" spans="1:55" x14ac:dyDescent="0.2">
      <c r="A793" s="4" t="s">
        <v>2726</v>
      </c>
      <c r="B793" s="4" t="s">
        <v>2690</v>
      </c>
      <c r="C793" s="4" t="s">
        <v>2733</v>
      </c>
      <c r="D793" s="4" t="s">
        <v>2742</v>
      </c>
      <c r="E793" s="4" t="s">
        <v>1679</v>
      </c>
      <c r="F793" s="4" t="s">
        <v>1654</v>
      </c>
      <c r="G793" s="41" t="s">
        <v>1680</v>
      </c>
      <c r="H793" s="59" t="s">
        <v>1688</v>
      </c>
      <c r="I793" s="59">
        <v>500000002035</v>
      </c>
      <c r="J793" s="5">
        <v>2013</v>
      </c>
      <c r="K793" s="5">
        <v>8</v>
      </c>
      <c r="L793" s="9">
        <f t="shared" si="15"/>
        <v>-5</v>
      </c>
      <c r="M793" s="6" t="s">
        <v>90</v>
      </c>
      <c r="N793" s="9" t="s">
        <v>94</v>
      </c>
      <c r="O793" s="6" t="s">
        <v>2743</v>
      </c>
      <c r="P793" s="9" t="s">
        <v>42</v>
      </c>
      <c r="Q793" s="5" t="s">
        <v>37</v>
      </c>
      <c r="R793" s="9" t="s">
        <v>41</v>
      </c>
      <c r="S793" s="11">
        <v>2023</v>
      </c>
      <c r="T793" s="6" t="s">
        <v>126</v>
      </c>
      <c r="U793" s="4" t="s">
        <v>2765</v>
      </c>
      <c r="V793" s="4" t="s">
        <v>3883</v>
      </c>
      <c r="W793" s="75">
        <v>879843.2</v>
      </c>
      <c r="X793" s="9">
        <v>2</v>
      </c>
      <c r="Y793" s="11" t="s">
        <v>33</v>
      </c>
      <c r="Z793" s="11"/>
      <c r="AA793" s="11"/>
      <c r="AB793" s="11"/>
      <c r="AC793" s="11"/>
      <c r="AD793" s="11"/>
      <c r="AE793" s="11" t="s">
        <v>33</v>
      </c>
      <c r="AF793" s="11"/>
      <c r="AG793" s="11"/>
      <c r="AH793" s="11"/>
      <c r="AI793" s="11"/>
      <c r="AJ793" s="11"/>
      <c r="AK793" s="143" t="s">
        <v>165</v>
      </c>
      <c r="AL793" s="143"/>
      <c r="AM793" s="143"/>
      <c r="AN793" s="143"/>
      <c r="AO793" s="143"/>
      <c r="AP793" s="143"/>
      <c r="AQ793" s="143" t="s">
        <v>165</v>
      </c>
      <c r="AR793" s="143"/>
      <c r="AS793" s="143"/>
      <c r="AT793" s="143"/>
      <c r="AU793" s="143"/>
      <c r="AV793" s="143"/>
      <c r="BC793" s="2"/>
    </row>
    <row r="794" spans="1:55" x14ac:dyDescent="0.2">
      <c r="A794" s="4" t="s">
        <v>2726</v>
      </c>
      <c r="B794" s="4" t="s">
        <v>2690</v>
      </c>
      <c r="C794" s="4" t="s">
        <v>2733</v>
      </c>
      <c r="D794" s="4" t="s">
        <v>2742</v>
      </c>
      <c r="E794" s="4" t="s">
        <v>1679</v>
      </c>
      <c r="F794" s="4" t="s">
        <v>1654</v>
      </c>
      <c r="G794" s="41" t="s">
        <v>1680</v>
      </c>
      <c r="H794" s="59" t="s">
        <v>1689</v>
      </c>
      <c r="I794" s="59">
        <v>500000002067</v>
      </c>
      <c r="J794" s="5">
        <v>2013</v>
      </c>
      <c r="K794" s="5">
        <v>8</v>
      </c>
      <c r="L794" s="9">
        <f t="shared" si="15"/>
        <v>-5</v>
      </c>
      <c r="M794" s="6" t="s">
        <v>90</v>
      </c>
      <c r="N794" s="9" t="s">
        <v>94</v>
      </c>
      <c r="O794" s="6" t="s">
        <v>2743</v>
      </c>
      <c r="P794" s="9" t="s">
        <v>42</v>
      </c>
      <c r="Q794" s="5" t="s">
        <v>37</v>
      </c>
      <c r="R794" s="9" t="s">
        <v>41</v>
      </c>
      <c r="S794" s="11">
        <v>2023</v>
      </c>
      <c r="T794" s="6" t="s">
        <v>126</v>
      </c>
      <c r="U794" s="4" t="s">
        <v>2765</v>
      </c>
      <c r="V794" s="4" t="s">
        <v>3883</v>
      </c>
      <c r="W794" s="75">
        <v>879843.2</v>
      </c>
      <c r="X794" s="9">
        <v>2</v>
      </c>
      <c r="Y794" s="11" t="s">
        <v>33</v>
      </c>
      <c r="Z794" s="11"/>
      <c r="AA794" s="11"/>
      <c r="AB794" s="11"/>
      <c r="AC794" s="11"/>
      <c r="AD794" s="11"/>
      <c r="AE794" s="11" t="s">
        <v>33</v>
      </c>
      <c r="AF794" s="11"/>
      <c r="AG794" s="11"/>
      <c r="AH794" s="11"/>
      <c r="AI794" s="11"/>
      <c r="AJ794" s="11"/>
      <c r="AK794" s="143" t="s">
        <v>165</v>
      </c>
      <c r="AL794" s="143"/>
      <c r="AM794" s="143"/>
      <c r="AN794" s="143"/>
      <c r="AO794" s="143"/>
      <c r="AP794" s="143"/>
      <c r="AQ794" s="143" t="s">
        <v>165</v>
      </c>
      <c r="AR794" s="143"/>
      <c r="AS794" s="143"/>
      <c r="AT794" s="143"/>
      <c r="AU794" s="143"/>
      <c r="AV794" s="143"/>
      <c r="BC794" s="2"/>
    </row>
    <row r="795" spans="1:55" x14ac:dyDescent="0.2">
      <c r="A795" s="4" t="s">
        <v>2726</v>
      </c>
      <c r="B795" s="4" t="s">
        <v>2690</v>
      </c>
      <c r="C795" s="4" t="s">
        <v>2733</v>
      </c>
      <c r="D795" s="4" t="s">
        <v>2742</v>
      </c>
      <c r="E795" s="4" t="s">
        <v>1679</v>
      </c>
      <c r="F795" s="4" t="s">
        <v>1654</v>
      </c>
      <c r="G795" s="41" t="s">
        <v>1680</v>
      </c>
      <c r="H795" s="59" t="s">
        <v>1690</v>
      </c>
      <c r="I795" s="59">
        <v>500000002102</v>
      </c>
      <c r="J795" s="5">
        <v>2013</v>
      </c>
      <c r="K795" s="5">
        <v>8</v>
      </c>
      <c r="L795" s="9">
        <f t="shared" si="15"/>
        <v>-5</v>
      </c>
      <c r="M795" s="6" t="s">
        <v>90</v>
      </c>
      <c r="N795" s="9" t="s">
        <v>94</v>
      </c>
      <c r="O795" s="6" t="s">
        <v>2743</v>
      </c>
      <c r="P795" s="9" t="s">
        <v>42</v>
      </c>
      <c r="Q795" s="5" t="s">
        <v>37</v>
      </c>
      <c r="R795" s="9" t="s">
        <v>41</v>
      </c>
      <c r="S795" s="11">
        <v>2023</v>
      </c>
      <c r="T795" s="6" t="s">
        <v>126</v>
      </c>
      <c r="U795" s="4" t="s">
        <v>2765</v>
      </c>
      <c r="V795" s="4" t="s">
        <v>3883</v>
      </c>
      <c r="W795" s="75">
        <v>879843.2</v>
      </c>
      <c r="X795" s="9">
        <v>2</v>
      </c>
      <c r="Y795" s="11" t="s">
        <v>33</v>
      </c>
      <c r="Z795" s="11"/>
      <c r="AA795" s="11"/>
      <c r="AB795" s="11"/>
      <c r="AC795" s="11"/>
      <c r="AD795" s="11"/>
      <c r="AE795" s="11" t="s">
        <v>33</v>
      </c>
      <c r="AF795" s="11"/>
      <c r="AG795" s="11"/>
      <c r="AH795" s="11"/>
      <c r="AI795" s="11"/>
      <c r="AJ795" s="11"/>
      <c r="AK795" s="143" t="s">
        <v>165</v>
      </c>
      <c r="AL795" s="143"/>
      <c r="AM795" s="143"/>
      <c r="AN795" s="143"/>
      <c r="AO795" s="143"/>
      <c r="AP795" s="143"/>
      <c r="AQ795" s="143" t="s">
        <v>165</v>
      </c>
      <c r="AR795" s="143"/>
      <c r="AS795" s="143"/>
      <c r="AT795" s="143"/>
      <c r="AU795" s="143"/>
      <c r="AV795" s="143"/>
      <c r="BC795" s="2"/>
    </row>
    <row r="796" spans="1:55" ht="12.75" customHeight="1" x14ac:dyDescent="0.2">
      <c r="A796" s="4" t="s">
        <v>2726</v>
      </c>
      <c r="B796" s="4" t="s">
        <v>2690</v>
      </c>
      <c r="C796" s="4" t="s">
        <v>2733</v>
      </c>
      <c r="D796" s="4" t="s">
        <v>2742</v>
      </c>
      <c r="E796" s="4" t="s">
        <v>1679</v>
      </c>
      <c r="F796" s="4" t="s">
        <v>1654</v>
      </c>
      <c r="G796" s="41" t="s">
        <v>1680</v>
      </c>
      <c r="H796" s="59" t="s">
        <v>1691</v>
      </c>
      <c r="I796" s="59">
        <v>500000002133</v>
      </c>
      <c r="J796" s="5">
        <v>2013</v>
      </c>
      <c r="K796" s="5">
        <v>8</v>
      </c>
      <c r="L796" s="9">
        <f t="shared" si="15"/>
        <v>-5</v>
      </c>
      <c r="M796" s="6" t="s">
        <v>90</v>
      </c>
      <c r="N796" s="9" t="s">
        <v>94</v>
      </c>
      <c r="O796" s="6" t="s">
        <v>2743</v>
      </c>
      <c r="P796" s="9" t="s">
        <v>42</v>
      </c>
      <c r="Q796" s="5" t="s">
        <v>37</v>
      </c>
      <c r="R796" s="9" t="s">
        <v>41</v>
      </c>
      <c r="S796" s="11">
        <v>2023</v>
      </c>
      <c r="T796" s="6" t="s">
        <v>126</v>
      </c>
      <c r="U796" s="4" t="s">
        <v>2765</v>
      </c>
      <c r="V796" s="4" t="s">
        <v>3883</v>
      </c>
      <c r="W796" s="75">
        <v>879843.2</v>
      </c>
      <c r="X796" s="9">
        <v>2</v>
      </c>
      <c r="Y796" s="11" t="s">
        <v>33</v>
      </c>
      <c r="Z796" s="11"/>
      <c r="AA796" s="11"/>
      <c r="AB796" s="11"/>
      <c r="AC796" s="11"/>
      <c r="AD796" s="11"/>
      <c r="AE796" s="11" t="s">
        <v>33</v>
      </c>
      <c r="AF796" s="11"/>
      <c r="AG796" s="11"/>
      <c r="AH796" s="11"/>
      <c r="AI796" s="11"/>
      <c r="AJ796" s="11"/>
      <c r="AK796" s="143" t="s">
        <v>165</v>
      </c>
      <c r="AL796" s="143"/>
      <c r="AM796" s="143"/>
      <c r="AN796" s="143"/>
      <c r="AO796" s="143"/>
      <c r="AP796" s="143"/>
      <c r="AQ796" s="143" t="s">
        <v>165</v>
      </c>
      <c r="AR796" s="143"/>
      <c r="AS796" s="143"/>
      <c r="AT796" s="143"/>
      <c r="AU796" s="143"/>
      <c r="AV796" s="143"/>
      <c r="BC796" s="2"/>
    </row>
    <row r="797" spans="1:55" ht="12.75" customHeight="1" x14ac:dyDescent="0.2">
      <c r="A797" s="4" t="s">
        <v>2726</v>
      </c>
      <c r="B797" s="4" t="s">
        <v>2690</v>
      </c>
      <c r="C797" s="4" t="s">
        <v>2733</v>
      </c>
      <c r="D797" s="4" t="s">
        <v>2742</v>
      </c>
      <c r="E797" s="4" t="s">
        <v>1679</v>
      </c>
      <c r="F797" s="4" t="s">
        <v>1654</v>
      </c>
      <c r="G797" s="41" t="s">
        <v>1680</v>
      </c>
      <c r="H797" s="59" t="s">
        <v>1692</v>
      </c>
      <c r="I797" s="59">
        <v>500000003989</v>
      </c>
      <c r="J797" s="5">
        <v>2013</v>
      </c>
      <c r="K797" s="5">
        <v>8</v>
      </c>
      <c r="L797" s="9">
        <f t="shared" si="15"/>
        <v>-5</v>
      </c>
      <c r="M797" s="6" t="s">
        <v>90</v>
      </c>
      <c r="N797" s="9" t="s">
        <v>94</v>
      </c>
      <c r="O797" s="6" t="s">
        <v>2743</v>
      </c>
      <c r="P797" s="9" t="s">
        <v>42</v>
      </c>
      <c r="Q797" s="5" t="s">
        <v>37</v>
      </c>
      <c r="R797" s="9" t="s">
        <v>41</v>
      </c>
      <c r="S797" s="11">
        <v>2023</v>
      </c>
      <c r="T797" s="6" t="s">
        <v>126</v>
      </c>
      <c r="U797" s="4" t="s">
        <v>2765</v>
      </c>
      <c r="V797" s="4" t="s">
        <v>3883</v>
      </c>
      <c r="W797" s="75">
        <v>879843.2</v>
      </c>
      <c r="X797" s="9">
        <v>2</v>
      </c>
      <c r="Y797" s="11" t="s">
        <v>33</v>
      </c>
      <c r="Z797" s="11"/>
      <c r="AA797" s="11"/>
      <c r="AB797" s="11"/>
      <c r="AC797" s="11"/>
      <c r="AD797" s="11"/>
      <c r="AE797" s="11" t="s">
        <v>33</v>
      </c>
      <c r="AF797" s="11"/>
      <c r="AG797" s="11"/>
      <c r="AH797" s="11"/>
      <c r="AI797" s="11"/>
      <c r="AJ797" s="11"/>
      <c r="AK797" s="143" t="s">
        <v>165</v>
      </c>
      <c r="AL797" s="143"/>
      <c r="AM797" s="143"/>
      <c r="AN797" s="143"/>
      <c r="AO797" s="143"/>
      <c r="AP797" s="143"/>
      <c r="AQ797" s="143" t="s">
        <v>165</v>
      </c>
      <c r="AR797" s="143"/>
      <c r="AS797" s="143"/>
      <c r="AT797" s="143"/>
      <c r="AU797" s="143"/>
      <c r="AV797" s="143"/>
      <c r="BC797" s="2"/>
    </row>
    <row r="798" spans="1:55" ht="12.75" customHeight="1" x14ac:dyDescent="0.2">
      <c r="A798" s="4" t="s">
        <v>2695</v>
      </c>
      <c r="B798" s="4" t="s">
        <v>2689</v>
      </c>
      <c r="C798" s="4" t="s">
        <v>2730</v>
      </c>
      <c r="D798" s="4" t="s">
        <v>2741</v>
      </c>
      <c r="E798" s="4" t="s">
        <v>430</v>
      </c>
      <c r="F798" s="4" t="s">
        <v>431</v>
      </c>
      <c r="G798" s="41" t="s">
        <v>432</v>
      </c>
      <c r="H798" s="59" t="s">
        <v>433</v>
      </c>
      <c r="I798" s="59">
        <v>500000005838</v>
      </c>
      <c r="J798" s="5">
        <v>2013</v>
      </c>
      <c r="K798" s="5">
        <v>5</v>
      </c>
      <c r="L798" s="9">
        <f t="shared" si="15"/>
        <v>-8</v>
      </c>
      <c r="M798" s="6" t="s">
        <v>90</v>
      </c>
      <c r="N798" s="9" t="s">
        <v>94</v>
      </c>
      <c r="O798" s="6" t="s">
        <v>2743</v>
      </c>
      <c r="P798" s="9" t="s">
        <v>42</v>
      </c>
      <c r="Q798" s="5" t="s">
        <v>37</v>
      </c>
      <c r="R798" s="9" t="s">
        <v>41</v>
      </c>
      <c r="S798" s="11">
        <v>2023</v>
      </c>
      <c r="T798" s="6" t="s">
        <v>126</v>
      </c>
      <c r="U798" s="4" t="s">
        <v>215</v>
      </c>
      <c r="V798" s="4" t="s">
        <v>3816</v>
      </c>
      <c r="W798" s="75">
        <v>1255450.2</v>
      </c>
      <c r="X798" s="9">
        <v>2</v>
      </c>
      <c r="Y798" s="11"/>
      <c r="Z798" s="11"/>
      <c r="AA798" s="11"/>
      <c r="AB798" s="11" t="s">
        <v>33</v>
      </c>
      <c r="AC798" s="11"/>
      <c r="AD798" s="11"/>
      <c r="AE798" s="11"/>
      <c r="AF798" s="11"/>
      <c r="AG798" s="11"/>
      <c r="AH798" s="11" t="s">
        <v>33</v>
      </c>
      <c r="AI798" s="11"/>
      <c r="AJ798" s="11"/>
      <c r="AK798" s="143"/>
      <c r="AL798" s="143"/>
      <c r="AM798" s="143"/>
      <c r="AN798" s="143" t="s">
        <v>165</v>
      </c>
      <c r="AO798" s="143"/>
      <c r="AP798" s="143"/>
      <c r="AQ798" s="143"/>
      <c r="AR798" s="143"/>
      <c r="AS798" s="143"/>
      <c r="AT798" s="143" t="s">
        <v>165</v>
      </c>
      <c r="AU798" s="143"/>
      <c r="AV798" s="143"/>
      <c r="BC798" s="2"/>
    </row>
    <row r="799" spans="1:55" ht="12.75" customHeight="1" x14ac:dyDescent="0.2">
      <c r="A799" s="4" t="s">
        <v>2717</v>
      </c>
      <c r="B799" s="4" t="s">
        <v>2690</v>
      </c>
      <c r="C799" s="4" t="s">
        <v>2737</v>
      </c>
      <c r="D799" s="4" t="s">
        <v>2740</v>
      </c>
      <c r="E799" s="4" t="s">
        <v>2412</v>
      </c>
      <c r="F799" s="4" t="s">
        <v>2413</v>
      </c>
      <c r="G799" s="41" t="s">
        <v>2414</v>
      </c>
      <c r="H799" s="59" t="s">
        <v>2415</v>
      </c>
      <c r="I799" s="59" t="s">
        <v>2416</v>
      </c>
      <c r="J799" s="5">
        <v>2021</v>
      </c>
      <c r="K799" s="5">
        <v>5</v>
      </c>
      <c r="L799" s="9">
        <f t="shared" si="15"/>
        <v>0</v>
      </c>
      <c r="M799" s="6" t="s">
        <v>90</v>
      </c>
      <c r="N799" s="9" t="s">
        <v>94</v>
      </c>
      <c r="O799" s="6" t="s">
        <v>37</v>
      </c>
      <c r="P799" s="9" t="s">
        <v>41</v>
      </c>
      <c r="Q799" s="5">
        <v>2025</v>
      </c>
      <c r="R799" s="9" t="s">
        <v>41</v>
      </c>
      <c r="S799" s="11">
        <v>2025</v>
      </c>
      <c r="T799" s="6" t="s">
        <v>126</v>
      </c>
      <c r="U799" s="97" t="s">
        <v>3232</v>
      </c>
      <c r="V799" s="4" t="s">
        <v>2417</v>
      </c>
      <c r="W799" s="75">
        <v>0</v>
      </c>
      <c r="X799" s="9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43"/>
      <c r="AL799" s="143"/>
      <c r="AM799" s="143"/>
      <c r="AN799" s="143"/>
      <c r="AO799" s="143"/>
      <c r="AP799" s="143"/>
      <c r="AQ799" s="143"/>
      <c r="AR799" s="143"/>
      <c r="AS799" s="143"/>
      <c r="AT799" s="143"/>
      <c r="AU799" s="143"/>
      <c r="AV799" s="143"/>
      <c r="BC799" s="2"/>
    </row>
    <row r="800" spans="1:55" ht="12.75" customHeight="1" x14ac:dyDescent="0.2">
      <c r="A800" s="4" t="s">
        <v>2718</v>
      </c>
      <c r="B800" s="4" t="s">
        <v>2690</v>
      </c>
      <c r="C800" s="4" t="s">
        <v>2737</v>
      </c>
      <c r="D800" s="4" t="s">
        <v>2740</v>
      </c>
      <c r="E800" s="4" t="s">
        <v>2412</v>
      </c>
      <c r="F800" s="4" t="s">
        <v>2413</v>
      </c>
      <c r="G800" s="41" t="s">
        <v>2414</v>
      </c>
      <c r="H800" s="59" t="s">
        <v>2583</v>
      </c>
      <c r="I800" s="59" t="s">
        <v>136</v>
      </c>
      <c r="J800" s="5">
        <v>2022</v>
      </c>
      <c r="K800" s="5">
        <v>5</v>
      </c>
      <c r="L800" s="9">
        <f t="shared" si="15"/>
        <v>1</v>
      </c>
      <c r="M800" s="6" t="s">
        <v>90</v>
      </c>
      <c r="N800" s="9" t="s">
        <v>94</v>
      </c>
      <c r="O800" s="6" t="s">
        <v>37</v>
      </c>
      <c r="P800" s="9" t="s">
        <v>41</v>
      </c>
      <c r="Q800" s="5">
        <v>2024</v>
      </c>
      <c r="R800" s="9" t="s">
        <v>41</v>
      </c>
      <c r="S800" s="11">
        <v>2024</v>
      </c>
      <c r="T800" s="6" t="s">
        <v>126</v>
      </c>
      <c r="U800" s="97" t="s">
        <v>3232</v>
      </c>
      <c r="V800" s="4" t="s">
        <v>2584</v>
      </c>
      <c r="W800" s="75">
        <v>0</v>
      </c>
      <c r="X800" s="9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43"/>
      <c r="AL800" s="143"/>
      <c r="AM800" s="143"/>
      <c r="AN800" s="143"/>
      <c r="AO800" s="143"/>
      <c r="AP800" s="143"/>
      <c r="AQ800" s="143"/>
      <c r="AR800" s="143"/>
      <c r="AS800" s="143"/>
      <c r="AT800" s="143"/>
      <c r="AU800" s="143"/>
      <c r="AV800" s="143"/>
      <c r="BC800" s="2"/>
    </row>
    <row r="801" spans="1:55" x14ac:dyDescent="0.2">
      <c r="A801" s="4" t="s">
        <v>2717</v>
      </c>
      <c r="B801" s="4" t="s">
        <v>2690</v>
      </c>
      <c r="C801" s="4" t="s">
        <v>2737</v>
      </c>
      <c r="D801" s="4" t="s">
        <v>2740</v>
      </c>
      <c r="E801" s="4" t="s">
        <v>2412</v>
      </c>
      <c r="F801" s="4" t="s">
        <v>2413</v>
      </c>
      <c r="G801" s="41" t="s">
        <v>2414</v>
      </c>
      <c r="H801" s="59" t="s">
        <v>2585</v>
      </c>
      <c r="I801" s="59" t="s">
        <v>136</v>
      </c>
      <c r="J801" s="5">
        <v>2022</v>
      </c>
      <c r="K801" s="5">
        <v>5</v>
      </c>
      <c r="L801" s="9">
        <f t="shared" si="15"/>
        <v>1</v>
      </c>
      <c r="M801" s="6" t="s">
        <v>90</v>
      </c>
      <c r="N801" s="9" t="s">
        <v>94</v>
      </c>
      <c r="O801" s="6" t="s">
        <v>37</v>
      </c>
      <c r="P801" s="9" t="s">
        <v>41</v>
      </c>
      <c r="Q801" s="5">
        <v>2024</v>
      </c>
      <c r="R801" s="9" t="s">
        <v>41</v>
      </c>
      <c r="S801" s="11">
        <v>2024</v>
      </c>
      <c r="T801" s="6" t="s">
        <v>126</v>
      </c>
      <c r="U801" s="97" t="s">
        <v>3232</v>
      </c>
      <c r="V801" s="4" t="s">
        <v>2584</v>
      </c>
      <c r="W801" s="75">
        <v>0</v>
      </c>
      <c r="X801" s="9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43"/>
      <c r="AL801" s="143"/>
      <c r="AM801" s="143"/>
      <c r="AN801" s="143"/>
      <c r="AO801" s="143"/>
      <c r="AP801" s="143"/>
      <c r="AQ801" s="143"/>
      <c r="AR801" s="143"/>
      <c r="AS801" s="143"/>
      <c r="AT801" s="143"/>
      <c r="AU801" s="143"/>
      <c r="AV801" s="143"/>
      <c r="BC801" s="2"/>
    </row>
    <row r="802" spans="1:55" x14ac:dyDescent="0.2">
      <c r="A802" s="4" t="s">
        <v>2710</v>
      </c>
      <c r="B802" s="4" t="s">
        <v>2689</v>
      </c>
      <c r="C802" s="4" t="s">
        <v>2737</v>
      </c>
      <c r="D802" s="4" t="s">
        <v>2740</v>
      </c>
      <c r="E802" s="4" t="s">
        <v>2412</v>
      </c>
      <c r="F802" s="4" t="s">
        <v>2413</v>
      </c>
      <c r="G802" s="41" t="s">
        <v>2414</v>
      </c>
      <c r="H802" s="59" t="s">
        <v>2586</v>
      </c>
      <c r="I802" s="59" t="s">
        <v>136</v>
      </c>
      <c r="J802" s="5">
        <v>2022</v>
      </c>
      <c r="K802" s="5">
        <v>5</v>
      </c>
      <c r="L802" s="9">
        <f t="shared" si="15"/>
        <v>1</v>
      </c>
      <c r="M802" s="6" t="s">
        <v>90</v>
      </c>
      <c r="N802" s="9" t="s">
        <v>94</v>
      </c>
      <c r="O802" s="6" t="s">
        <v>37</v>
      </c>
      <c r="P802" s="9" t="s">
        <v>41</v>
      </c>
      <c r="Q802" s="5">
        <v>2024</v>
      </c>
      <c r="R802" s="9" t="s">
        <v>41</v>
      </c>
      <c r="S802" s="11">
        <v>2024</v>
      </c>
      <c r="T802" s="6" t="s">
        <v>126</v>
      </c>
      <c r="U802" s="97" t="s">
        <v>3232</v>
      </c>
      <c r="V802" s="4" t="s">
        <v>2584</v>
      </c>
      <c r="W802" s="75">
        <v>0</v>
      </c>
      <c r="X802" s="9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43"/>
      <c r="AL802" s="143"/>
      <c r="AM802" s="143"/>
      <c r="AN802" s="143"/>
      <c r="AO802" s="143"/>
      <c r="AP802" s="143"/>
      <c r="AQ802" s="143"/>
      <c r="AR802" s="143"/>
      <c r="AS802" s="143"/>
      <c r="AT802" s="143"/>
      <c r="AU802" s="143"/>
      <c r="AV802" s="143"/>
      <c r="BC802" s="2"/>
    </row>
    <row r="803" spans="1:55" x14ac:dyDescent="0.2">
      <c r="A803" s="4" t="s">
        <v>2717</v>
      </c>
      <c r="B803" s="4" t="s">
        <v>2690</v>
      </c>
      <c r="C803" s="4" t="s">
        <v>2737</v>
      </c>
      <c r="D803" s="4" t="s">
        <v>2740</v>
      </c>
      <c r="E803" s="4" t="s">
        <v>2412</v>
      </c>
      <c r="F803" s="4" t="s">
        <v>2413</v>
      </c>
      <c r="G803" s="41" t="s">
        <v>2414</v>
      </c>
      <c r="H803" s="59" t="s">
        <v>2587</v>
      </c>
      <c r="I803" s="59" t="s">
        <v>136</v>
      </c>
      <c r="J803" s="5">
        <v>2022</v>
      </c>
      <c r="K803" s="5">
        <v>5</v>
      </c>
      <c r="L803" s="9">
        <f t="shared" si="15"/>
        <v>1</v>
      </c>
      <c r="M803" s="6" t="s">
        <v>90</v>
      </c>
      <c r="N803" s="9" t="s">
        <v>94</v>
      </c>
      <c r="O803" s="6" t="s">
        <v>37</v>
      </c>
      <c r="P803" s="9" t="s">
        <v>41</v>
      </c>
      <c r="Q803" s="5">
        <v>2024</v>
      </c>
      <c r="R803" s="9" t="s">
        <v>41</v>
      </c>
      <c r="S803" s="11">
        <v>2024</v>
      </c>
      <c r="T803" s="6" t="s">
        <v>126</v>
      </c>
      <c r="U803" s="97" t="s">
        <v>3232</v>
      </c>
      <c r="V803" s="4" t="s">
        <v>2584</v>
      </c>
      <c r="W803" s="75">
        <v>0</v>
      </c>
      <c r="X803" s="9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43"/>
      <c r="AL803" s="143"/>
      <c r="AM803" s="143"/>
      <c r="AN803" s="143"/>
      <c r="AO803" s="143"/>
      <c r="AP803" s="143"/>
      <c r="AQ803" s="143"/>
      <c r="AR803" s="143"/>
      <c r="AS803" s="143"/>
      <c r="AT803" s="143"/>
      <c r="AU803" s="143"/>
      <c r="AV803" s="143"/>
      <c r="BC803" s="2"/>
    </row>
    <row r="804" spans="1:55" x14ac:dyDescent="0.2">
      <c r="A804" s="4" t="s">
        <v>2717</v>
      </c>
      <c r="B804" s="4" t="s">
        <v>2690</v>
      </c>
      <c r="C804" s="4" t="s">
        <v>2737</v>
      </c>
      <c r="D804" s="4" t="s">
        <v>2740</v>
      </c>
      <c r="E804" s="4" t="s">
        <v>2412</v>
      </c>
      <c r="F804" s="4" t="s">
        <v>2413</v>
      </c>
      <c r="G804" s="41" t="s">
        <v>2414</v>
      </c>
      <c r="H804" s="59" t="s">
        <v>2588</v>
      </c>
      <c r="I804" s="59" t="s">
        <v>136</v>
      </c>
      <c r="J804" s="5">
        <v>2022</v>
      </c>
      <c r="K804" s="5">
        <v>5</v>
      </c>
      <c r="L804" s="9">
        <f t="shared" si="15"/>
        <v>1</v>
      </c>
      <c r="M804" s="6" t="s">
        <v>90</v>
      </c>
      <c r="N804" s="9" t="s">
        <v>94</v>
      </c>
      <c r="O804" s="6" t="s">
        <v>37</v>
      </c>
      <c r="P804" s="9" t="s">
        <v>41</v>
      </c>
      <c r="Q804" s="5">
        <v>2024</v>
      </c>
      <c r="R804" s="9" t="s">
        <v>41</v>
      </c>
      <c r="S804" s="11">
        <v>2024</v>
      </c>
      <c r="T804" s="6" t="s">
        <v>126</v>
      </c>
      <c r="U804" s="97" t="s">
        <v>3232</v>
      </c>
      <c r="V804" s="4" t="s">
        <v>2584</v>
      </c>
      <c r="W804" s="75">
        <v>0</v>
      </c>
      <c r="X804" s="9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43"/>
      <c r="AL804" s="143"/>
      <c r="AM804" s="143"/>
      <c r="AN804" s="143"/>
      <c r="AO804" s="143"/>
      <c r="AP804" s="143"/>
      <c r="AQ804" s="143"/>
      <c r="AR804" s="143"/>
      <c r="AS804" s="143"/>
      <c r="AT804" s="143"/>
      <c r="AU804" s="143"/>
      <c r="AV804" s="143"/>
      <c r="BC804" s="2"/>
    </row>
    <row r="805" spans="1:55" x14ac:dyDescent="0.2">
      <c r="A805" s="4" t="s">
        <v>2717</v>
      </c>
      <c r="B805" s="4" t="s">
        <v>2690</v>
      </c>
      <c r="C805" s="4" t="s">
        <v>2737</v>
      </c>
      <c r="D805" s="4" t="s">
        <v>2740</v>
      </c>
      <c r="E805" s="4" t="s">
        <v>2412</v>
      </c>
      <c r="F805" s="4" t="s">
        <v>2413</v>
      </c>
      <c r="G805" s="41" t="s">
        <v>2414</v>
      </c>
      <c r="H805" s="59" t="s">
        <v>2589</v>
      </c>
      <c r="I805" s="59" t="s">
        <v>136</v>
      </c>
      <c r="J805" s="5">
        <v>2022</v>
      </c>
      <c r="K805" s="5">
        <v>5</v>
      </c>
      <c r="L805" s="9">
        <f t="shared" si="15"/>
        <v>1</v>
      </c>
      <c r="M805" s="6" t="s">
        <v>90</v>
      </c>
      <c r="N805" s="9" t="s">
        <v>94</v>
      </c>
      <c r="O805" s="6" t="s">
        <v>37</v>
      </c>
      <c r="P805" s="9" t="s">
        <v>41</v>
      </c>
      <c r="Q805" s="5">
        <v>2024</v>
      </c>
      <c r="R805" s="9" t="s">
        <v>41</v>
      </c>
      <c r="S805" s="11">
        <v>2024</v>
      </c>
      <c r="T805" s="6" t="s">
        <v>126</v>
      </c>
      <c r="U805" s="97" t="s">
        <v>3232</v>
      </c>
      <c r="V805" s="4" t="s">
        <v>2584</v>
      </c>
      <c r="W805" s="75">
        <v>0</v>
      </c>
      <c r="X805" s="9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43"/>
      <c r="AL805" s="143"/>
      <c r="AM805" s="143"/>
      <c r="AN805" s="143"/>
      <c r="AO805" s="143"/>
      <c r="AP805" s="143"/>
      <c r="AQ805" s="143"/>
      <c r="AR805" s="143"/>
      <c r="AS805" s="143"/>
      <c r="AT805" s="143"/>
      <c r="AU805" s="143"/>
      <c r="AV805" s="143"/>
      <c r="BC805" s="2"/>
    </row>
    <row r="806" spans="1:55" x14ac:dyDescent="0.2">
      <c r="A806" s="4" t="s">
        <v>2717</v>
      </c>
      <c r="B806" s="4" t="s">
        <v>2690</v>
      </c>
      <c r="C806" s="4" t="s">
        <v>2737</v>
      </c>
      <c r="D806" s="4" t="s">
        <v>2740</v>
      </c>
      <c r="E806" s="4" t="s">
        <v>2412</v>
      </c>
      <c r="F806" s="4" t="s">
        <v>2413</v>
      </c>
      <c r="G806" s="41" t="s">
        <v>2414</v>
      </c>
      <c r="H806" s="59" t="s">
        <v>2590</v>
      </c>
      <c r="I806" s="59" t="s">
        <v>136</v>
      </c>
      <c r="J806" s="5">
        <v>2022</v>
      </c>
      <c r="K806" s="5">
        <v>5</v>
      </c>
      <c r="L806" s="9">
        <f t="shared" si="15"/>
        <v>1</v>
      </c>
      <c r="M806" s="6" t="s">
        <v>90</v>
      </c>
      <c r="N806" s="9" t="s">
        <v>94</v>
      </c>
      <c r="O806" s="6" t="s">
        <v>37</v>
      </c>
      <c r="P806" s="9" t="s">
        <v>41</v>
      </c>
      <c r="Q806" s="5">
        <v>2024</v>
      </c>
      <c r="R806" s="9" t="s">
        <v>41</v>
      </c>
      <c r="S806" s="11">
        <v>2024</v>
      </c>
      <c r="T806" s="6" t="s">
        <v>126</v>
      </c>
      <c r="U806" s="97" t="s">
        <v>3232</v>
      </c>
      <c r="V806" s="4" t="s">
        <v>2584</v>
      </c>
      <c r="W806" s="75">
        <v>0</v>
      </c>
      <c r="X806" s="9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43"/>
      <c r="AL806" s="143"/>
      <c r="AM806" s="143"/>
      <c r="AN806" s="143"/>
      <c r="AO806" s="143"/>
      <c r="AP806" s="143"/>
      <c r="AQ806" s="143"/>
      <c r="AR806" s="143"/>
      <c r="AS806" s="143"/>
      <c r="AT806" s="143"/>
      <c r="AU806" s="143"/>
      <c r="AV806" s="143"/>
      <c r="BC806" s="2"/>
    </row>
    <row r="807" spans="1:55" x14ac:dyDescent="0.2">
      <c r="A807" s="4" t="s">
        <v>2785</v>
      </c>
      <c r="B807" s="4" t="s">
        <v>2687</v>
      </c>
      <c r="C807" s="4" t="s">
        <v>2737</v>
      </c>
      <c r="D807" s="4" t="s">
        <v>2740</v>
      </c>
      <c r="E807" s="4" t="s">
        <v>2877</v>
      </c>
      <c r="F807" s="4" t="s">
        <v>2876</v>
      </c>
      <c r="G807" s="41" t="s">
        <v>2414</v>
      </c>
      <c r="H807" s="59" t="s">
        <v>195</v>
      </c>
      <c r="I807" s="59">
        <v>500000011517</v>
      </c>
      <c r="J807" s="5">
        <v>2023</v>
      </c>
      <c r="K807" s="5">
        <v>10</v>
      </c>
      <c r="L807" s="9">
        <f t="shared" si="15"/>
        <v>7</v>
      </c>
      <c r="M807" s="6" t="s">
        <v>90</v>
      </c>
      <c r="N807" s="9" t="s">
        <v>94</v>
      </c>
      <c r="O807" s="6" t="s">
        <v>37</v>
      </c>
      <c r="P807" s="9" t="s">
        <v>41</v>
      </c>
      <c r="Q807" s="5" t="s">
        <v>37</v>
      </c>
      <c r="R807" s="5" t="s">
        <v>42</v>
      </c>
      <c r="S807" s="5" t="s">
        <v>136</v>
      </c>
      <c r="T807" s="6" t="s">
        <v>44</v>
      </c>
      <c r="U807" s="97" t="s">
        <v>3232</v>
      </c>
      <c r="V807" s="4" t="s">
        <v>2834</v>
      </c>
      <c r="W807" s="75">
        <v>0</v>
      </c>
      <c r="X807" s="9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43"/>
      <c r="AL807" s="143"/>
      <c r="AM807" s="143"/>
      <c r="AN807" s="143"/>
      <c r="AO807" s="143"/>
      <c r="AP807" s="143"/>
      <c r="AQ807" s="143"/>
      <c r="AR807" s="143"/>
      <c r="AS807" s="143"/>
      <c r="AT807" s="143"/>
      <c r="AU807" s="143"/>
      <c r="AV807" s="143"/>
      <c r="BC807" s="2"/>
    </row>
    <row r="808" spans="1:55" x14ac:dyDescent="0.2">
      <c r="A808" s="4" t="s">
        <v>2785</v>
      </c>
      <c r="B808" s="4" t="s">
        <v>2687</v>
      </c>
      <c r="C808" s="4" t="s">
        <v>2737</v>
      </c>
      <c r="D808" s="4" t="s">
        <v>2740</v>
      </c>
      <c r="E808" s="4" t="s">
        <v>2877</v>
      </c>
      <c r="F808" s="4" t="s">
        <v>2876</v>
      </c>
      <c r="G808" s="41" t="s">
        <v>2414</v>
      </c>
      <c r="H808" s="59" t="s">
        <v>195</v>
      </c>
      <c r="I808" s="59">
        <v>500000011518</v>
      </c>
      <c r="J808" s="5">
        <v>2023</v>
      </c>
      <c r="K808" s="5">
        <v>10</v>
      </c>
      <c r="L808" s="9">
        <f t="shared" si="15"/>
        <v>7</v>
      </c>
      <c r="M808" s="6" t="s">
        <v>90</v>
      </c>
      <c r="N808" s="9" t="s">
        <v>94</v>
      </c>
      <c r="O808" s="6" t="s">
        <v>37</v>
      </c>
      <c r="P808" s="9" t="s">
        <v>41</v>
      </c>
      <c r="Q808" s="5" t="s">
        <v>37</v>
      </c>
      <c r="R808" s="5" t="s">
        <v>42</v>
      </c>
      <c r="S808" s="5" t="s">
        <v>136</v>
      </c>
      <c r="T808" s="6" t="s">
        <v>44</v>
      </c>
      <c r="U808" s="97" t="s">
        <v>3232</v>
      </c>
      <c r="V808" s="4" t="s">
        <v>2834</v>
      </c>
      <c r="W808" s="75">
        <v>0</v>
      </c>
      <c r="X808" s="9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43"/>
      <c r="AL808" s="143"/>
      <c r="AM808" s="143"/>
      <c r="AN808" s="143"/>
      <c r="AO808" s="143"/>
      <c r="AP808" s="143"/>
      <c r="AQ808" s="143"/>
      <c r="AR808" s="143"/>
      <c r="AS808" s="143"/>
      <c r="AT808" s="143"/>
      <c r="AU808" s="143"/>
      <c r="AV808" s="143"/>
      <c r="BC808" s="2"/>
    </row>
    <row r="809" spans="1:55" x14ac:dyDescent="0.2">
      <c r="A809" s="4" t="s">
        <v>2785</v>
      </c>
      <c r="B809" s="4" t="s">
        <v>2687</v>
      </c>
      <c r="C809" s="4" t="s">
        <v>2737</v>
      </c>
      <c r="D809" s="4" t="s">
        <v>2740</v>
      </c>
      <c r="E809" s="4" t="s">
        <v>2877</v>
      </c>
      <c r="F809" s="4" t="s">
        <v>2876</v>
      </c>
      <c r="G809" s="41" t="s">
        <v>2414</v>
      </c>
      <c r="H809" s="59" t="s">
        <v>195</v>
      </c>
      <c r="I809" s="59">
        <v>500000011519</v>
      </c>
      <c r="J809" s="5">
        <v>2023</v>
      </c>
      <c r="K809" s="5">
        <v>10</v>
      </c>
      <c r="L809" s="9">
        <f t="shared" si="15"/>
        <v>7</v>
      </c>
      <c r="M809" s="6" t="s">
        <v>90</v>
      </c>
      <c r="N809" s="9" t="s">
        <v>94</v>
      </c>
      <c r="O809" s="6" t="s">
        <v>37</v>
      </c>
      <c r="P809" s="9" t="s">
        <v>41</v>
      </c>
      <c r="Q809" s="5" t="s">
        <v>37</v>
      </c>
      <c r="R809" s="5" t="s">
        <v>42</v>
      </c>
      <c r="S809" s="5" t="s">
        <v>136</v>
      </c>
      <c r="T809" s="6" t="s">
        <v>44</v>
      </c>
      <c r="U809" s="97" t="s">
        <v>3232</v>
      </c>
      <c r="V809" s="4" t="s">
        <v>2834</v>
      </c>
      <c r="W809" s="75">
        <v>0</v>
      </c>
      <c r="X809" s="9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43"/>
      <c r="AL809" s="143"/>
      <c r="AM809" s="143"/>
      <c r="AN809" s="143"/>
      <c r="AO809" s="143"/>
      <c r="AP809" s="143"/>
      <c r="AQ809" s="143"/>
      <c r="AR809" s="143"/>
      <c r="AS809" s="143"/>
      <c r="AT809" s="143"/>
      <c r="AU809" s="143"/>
      <c r="AV809" s="143"/>
      <c r="BC809" s="2"/>
    </row>
    <row r="810" spans="1:55" x14ac:dyDescent="0.2">
      <c r="A810" s="4" t="s">
        <v>2785</v>
      </c>
      <c r="B810" s="4" t="s">
        <v>2687</v>
      </c>
      <c r="C810" s="4" t="s">
        <v>2737</v>
      </c>
      <c r="D810" s="4" t="s">
        <v>2740</v>
      </c>
      <c r="E810" s="4" t="s">
        <v>2877</v>
      </c>
      <c r="F810" s="4" t="s">
        <v>2876</v>
      </c>
      <c r="G810" s="41" t="s">
        <v>2414</v>
      </c>
      <c r="H810" s="59" t="s">
        <v>195</v>
      </c>
      <c r="I810" s="59">
        <v>500000011520</v>
      </c>
      <c r="J810" s="5">
        <v>2023</v>
      </c>
      <c r="K810" s="5">
        <v>10</v>
      </c>
      <c r="L810" s="9">
        <f t="shared" si="15"/>
        <v>7</v>
      </c>
      <c r="M810" s="6" t="s">
        <v>90</v>
      </c>
      <c r="N810" s="9" t="s">
        <v>94</v>
      </c>
      <c r="O810" s="6" t="s">
        <v>37</v>
      </c>
      <c r="P810" s="9" t="s">
        <v>41</v>
      </c>
      <c r="Q810" s="5" t="s">
        <v>37</v>
      </c>
      <c r="R810" s="5" t="s">
        <v>42</v>
      </c>
      <c r="S810" s="5" t="s">
        <v>136</v>
      </c>
      <c r="T810" s="6" t="s">
        <v>44</v>
      </c>
      <c r="U810" s="97" t="s">
        <v>3232</v>
      </c>
      <c r="V810" s="4" t="s">
        <v>2834</v>
      </c>
      <c r="W810" s="75">
        <v>0</v>
      </c>
      <c r="X810" s="9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43"/>
      <c r="AL810" s="143"/>
      <c r="AM810" s="143"/>
      <c r="AN810" s="143"/>
      <c r="AO810" s="143"/>
      <c r="AP810" s="143"/>
      <c r="AQ810" s="143"/>
      <c r="AR810" s="143"/>
      <c r="AS810" s="143"/>
      <c r="AT810" s="143"/>
      <c r="AU810" s="143"/>
      <c r="AV810" s="143"/>
      <c r="BC810" s="2"/>
    </row>
    <row r="811" spans="1:55" x14ac:dyDescent="0.2">
      <c r="A811" s="4" t="s">
        <v>2785</v>
      </c>
      <c r="B811" s="4" t="s">
        <v>2687</v>
      </c>
      <c r="C811" s="4" t="s">
        <v>2737</v>
      </c>
      <c r="D811" s="4" t="s">
        <v>2740</v>
      </c>
      <c r="E811" s="4" t="s">
        <v>2877</v>
      </c>
      <c r="F811" s="4" t="s">
        <v>2876</v>
      </c>
      <c r="G811" s="41" t="s">
        <v>2414</v>
      </c>
      <c r="H811" s="59" t="s">
        <v>195</v>
      </c>
      <c r="I811" s="59">
        <v>500000011523</v>
      </c>
      <c r="J811" s="5">
        <v>2023</v>
      </c>
      <c r="K811" s="5">
        <v>10</v>
      </c>
      <c r="L811" s="9">
        <f t="shared" ref="L811:L841" si="16">IF(AND(J811=0,K811=0),"",K811-($B$9-J811))</f>
        <v>7</v>
      </c>
      <c r="M811" s="6" t="s">
        <v>90</v>
      </c>
      <c r="N811" s="9" t="s">
        <v>94</v>
      </c>
      <c r="O811" s="6" t="s">
        <v>37</v>
      </c>
      <c r="P811" s="9" t="s">
        <v>41</v>
      </c>
      <c r="Q811" s="5" t="s">
        <v>37</v>
      </c>
      <c r="R811" s="5" t="s">
        <v>42</v>
      </c>
      <c r="S811" s="5" t="s">
        <v>136</v>
      </c>
      <c r="T811" s="6" t="s">
        <v>44</v>
      </c>
      <c r="U811" s="97" t="s">
        <v>3232</v>
      </c>
      <c r="V811" s="4" t="s">
        <v>2834</v>
      </c>
      <c r="W811" s="75">
        <v>0</v>
      </c>
      <c r="X811" s="9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43"/>
      <c r="AL811" s="143"/>
      <c r="AM811" s="143"/>
      <c r="AN811" s="143"/>
      <c r="AO811" s="143"/>
      <c r="AP811" s="143"/>
      <c r="AQ811" s="143"/>
      <c r="AR811" s="143"/>
      <c r="AS811" s="143"/>
      <c r="AT811" s="143"/>
      <c r="AU811" s="143"/>
      <c r="AV811" s="143"/>
      <c r="BC811" s="2"/>
    </row>
    <row r="812" spans="1:55" x14ac:dyDescent="0.2">
      <c r="A812" s="4" t="s">
        <v>2785</v>
      </c>
      <c r="B812" s="4" t="s">
        <v>2687</v>
      </c>
      <c r="C812" s="4" t="s">
        <v>2737</v>
      </c>
      <c r="D812" s="4" t="s">
        <v>2740</v>
      </c>
      <c r="E812" s="4" t="s">
        <v>2877</v>
      </c>
      <c r="F812" s="4" t="s">
        <v>2876</v>
      </c>
      <c r="G812" s="41" t="s">
        <v>2414</v>
      </c>
      <c r="H812" s="59" t="s">
        <v>195</v>
      </c>
      <c r="I812" s="59">
        <v>500000011521</v>
      </c>
      <c r="J812" s="5">
        <v>2023</v>
      </c>
      <c r="K812" s="5">
        <v>10</v>
      </c>
      <c r="L812" s="9">
        <f t="shared" si="16"/>
        <v>7</v>
      </c>
      <c r="M812" s="6" t="s">
        <v>90</v>
      </c>
      <c r="N812" s="9" t="s">
        <v>94</v>
      </c>
      <c r="O812" s="6" t="s">
        <v>37</v>
      </c>
      <c r="P812" s="9" t="s">
        <v>41</v>
      </c>
      <c r="Q812" s="5" t="s">
        <v>37</v>
      </c>
      <c r="R812" s="5" t="s">
        <v>42</v>
      </c>
      <c r="S812" s="5" t="s">
        <v>136</v>
      </c>
      <c r="T812" s="6" t="s">
        <v>44</v>
      </c>
      <c r="U812" s="97" t="s">
        <v>3232</v>
      </c>
      <c r="V812" s="4" t="s">
        <v>2834</v>
      </c>
      <c r="W812" s="75">
        <v>0</v>
      </c>
      <c r="X812" s="9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43"/>
      <c r="AL812" s="143"/>
      <c r="AM812" s="143"/>
      <c r="AN812" s="143"/>
      <c r="AO812" s="143"/>
      <c r="AP812" s="143"/>
      <c r="AQ812" s="143"/>
      <c r="AR812" s="143"/>
      <c r="AS812" s="143"/>
      <c r="AT812" s="143"/>
      <c r="AU812" s="143"/>
      <c r="AV812" s="143"/>
      <c r="BC812" s="2"/>
    </row>
    <row r="813" spans="1:55" x14ac:dyDescent="0.2">
      <c r="A813" s="4" t="s">
        <v>2785</v>
      </c>
      <c r="B813" s="4" t="s">
        <v>2687</v>
      </c>
      <c r="C813" s="4" t="s">
        <v>2737</v>
      </c>
      <c r="D813" s="4" t="s">
        <v>2740</v>
      </c>
      <c r="E813" s="4" t="s">
        <v>2877</v>
      </c>
      <c r="F813" s="4" t="s">
        <v>2876</v>
      </c>
      <c r="G813" s="41" t="s">
        <v>2414</v>
      </c>
      <c r="H813" s="59" t="s">
        <v>195</v>
      </c>
      <c r="I813" s="59">
        <v>500000011525</v>
      </c>
      <c r="J813" s="5">
        <v>2023</v>
      </c>
      <c r="K813" s="5">
        <v>10</v>
      </c>
      <c r="L813" s="9">
        <f t="shared" si="16"/>
        <v>7</v>
      </c>
      <c r="M813" s="6" t="s">
        <v>90</v>
      </c>
      <c r="N813" s="9" t="s">
        <v>94</v>
      </c>
      <c r="O813" s="6" t="s">
        <v>37</v>
      </c>
      <c r="P813" s="9" t="s">
        <v>41</v>
      </c>
      <c r="Q813" s="5" t="s">
        <v>37</v>
      </c>
      <c r="R813" s="5" t="s">
        <v>42</v>
      </c>
      <c r="S813" s="5" t="s">
        <v>136</v>
      </c>
      <c r="T813" s="6" t="s">
        <v>44</v>
      </c>
      <c r="U813" s="97" t="s">
        <v>3232</v>
      </c>
      <c r="V813" s="4" t="s">
        <v>2834</v>
      </c>
      <c r="W813" s="75">
        <v>0</v>
      </c>
      <c r="X813" s="9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43"/>
      <c r="AL813" s="143"/>
      <c r="AM813" s="143"/>
      <c r="AN813" s="143"/>
      <c r="AO813" s="143"/>
      <c r="AP813" s="143"/>
      <c r="AQ813" s="143"/>
      <c r="AR813" s="143"/>
      <c r="AS813" s="143"/>
      <c r="AT813" s="143"/>
      <c r="AU813" s="143"/>
      <c r="AV813" s="143"/>
      <c r="BC813" s="2"/>
    </row>
    <row r="814" spans="1:55" x14ac:dyDescent="0.2">
      <c r="A814" s="4" t="s">
        <v>2785</v>
      </c>
      <c r="B814" s="4" t="s">
        <v>2687</v>
      </c>
      <c r="C814" s="4" t="s">
        <v>2737</v>
      </c>
      <c r="D814" s="4" t="s">
        <v>2740</v>
      </c>
      <c r="E814" s="4" t="s">
        <v>2877</v>
      </c>
      <c r="F814" s="4" t="s">
        <v>2876</v>
      </c>
      <c r="G814" s="41" t="s">
        <v>2414</v>
      </c>
      <c r="H814" s="59" t="s">
        <v>195</v>
      </c>
      <c r="I814" s="59">
        <v>500000011524</v>
      </c>
      <c r="J814" s="5">
        <v>2023</v>
      </c>
      <c r="K814" s="5">
        <v>10</v>
      </c>
      <c r="L814" s="9">
        <f t="shared" si="16"/>
        <v>7</v>
      </c>
      <c r="M814" s="6" t="s">
        <v>90</v>
      </c>
      <c r="N814" s="9" t="s">
        <v>94</v>
      </c>
      <c r="O814" s="6" t="s">
        <v>37</v>
      </c>
      <c r="P814" s="9" t="s">
        <v>41</v>
      </c>
      <c r="Q814" s="5" t="s">
        <v>37</v>
      </c>
      <c r="R814" s="5" t="s">
        <v>42</v>
      </c>
      <c r="S814" s="5" t="s">
        <v>136</v>
      </c>
      <c r="T814" s="6" t="s">
        <v>44</v>
      </c>
      <c r="U814" s="97" t="s">
        <v>3232</v>
      </c>
      <c r="V814" s="4" t="s">
        <v>2834</v>
      </c>
      <c r="W814" s="75">
        <v>0</v>
      </c>
      <c r="X814" s="9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43"/>
      <c r="AL814" s="143"/>
      <c r="AM814" s="143"/>
      <c r="AN814" s="143"/>
      <c r="AO814" s="143"/>
      <c r="AP814" s="143"/>
      <c r="AQ814" s="143"/>
      <c r="AR814" s="143"/>
      <c r="AS814" s="143"/>
      <c r="AT814" s="143"/>
      <c r="AU814" s="143"/>
      <c r="AV814" s="143"/>
      <c r="BC814" s="2"/>
    </row>
    <row r="815" spans="1:55" x14ac:dyDescent="0.2">
      <c r="A815" s="4" t="s">
        <v>2785</v>
      </c>
      <c r="B815" s="4" t="s">
        <v>2687</v>
      </c>
      <c r="C815" s="4" t="s">
        <v>2737</v>
      </c>
      <c r="D815" s="4" t="s">
        <v>2740</v>
      </c>
      <c r="E815" s="4" t="s">
        <v>2877</v>
      </c>
      <c r="F815" s="4" t="s">
        <v>2876</v>
      </c>
      <c r="G815" s="41" t="s">
        <v>2414</v>
      </c>
      <c r="H815" s="59" t="s">
        <v>195</v>
      </c>
      <c r="I815" s="59">
        <v>500000011522</v>
      </c>
      <c r="J815" s="5">
        <v>2023</v>
      </c>
      <c r="K815" s="5">
        <v>10</v>
      </c>
      <c r="L815" s="9">
        <f t="shared" si="16"/>
        <v>7</v>
      </c>
      <c r="M815" s="6" t="s">
        <v>90</v>
      </c>
      <c r="N815" s="9" t="s">
        <v>94</v>
      </c>
      <c r="O815" s="6" t="s">
        <v>37</v>
      </c>
      <c r="P815" s="9" t="s">
        <v>41</v>
      </c>
      <c r="Q815" s="5" t="s">
        <v>37</v>
      </c>
      <c r="R815" s="5" t="s">
        <v>42</v>
      </c>
      <c r="S815" s="5" t="s">
        <v>136</v>
      </c>
      <c r="T815" s="6" t="s">
        <v>44</v>
      </c>
      <c r="U815" s="97" t="s">
        <v>3232</v>
      </c>
      <c r="V815" s="4" t="s">
        <v>2834</v>
      </c>
      <c r="W815" s="75">
        <v>0</v>
      </c>
      <c r="X815" s="9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43"/>
      <c r="AL815" s="143"/>
      <c r="AM815" s="143"/>
      <c r="AN815" s="143"/>
      <c r="AO815" s="143"/>
      <c r="AP815" s="143"/>
      <c r="AQ815" s="143"/>
      <c r="AR815" s="143"/>
      <c r="AS815" s="143"/>
      <c r="AT815" s="143"/>
      <c r="AU815" s="143"/>
      <c r="AV815" s="143"/>
      <c r="BC815" s="2"/>
    </row>
    <row r="816" spans="1:55" x14ac:dyDescent="0.2">
      <c r="A816" s="4" t="s">
        <v>2785</v>
      </c>
      <c r="B816" s="4" t="s">
        <v>2687</v>
      </c>
      <c r="C816" s="4" t="s">
        <v>2737</v>
      </c>
      <c r="D816" s="4" t="s">
        <v>2740</v>
      </c>
      <c r="E816" s="4" t="s">
        <v>2877</v>
      </c>
      <c r="F816" s="4" t="s">
        <v>2876</v>
      </c>
      <c r="G816" s="41" t="s">
        <v>2414</v>
      </c>
      <c r="H816" s="59" t="s">
        <v>195</v>
      </c>
      <c r="I816" s="59">
        <v>500000011526</v>
      </c>
      <c r="J816" s="5">
        <v>2023</v>
      </c>
      <c r="K816" s="5">
        <v>10</v>
      </c>
      <c r="L816" s="9">
        <f t="shared" si="16"/>
        <v>7</v>
      </c>
      <c r="M816" s="6" t="s">
        <v>90</v>
      </c>
      <c r="N816" s="9" t="s">
        <v>94</v>
      </c>
      <c r="O816" s="6" t="s">
        <v>37</v>
      </c>
      <c r="P816" s="9" t="s">
        <v>41</v>
      </c>
      <c r="Q816" s="5" t="s">
        <v>37</v>
      </c>
      <c r="R816" s="5" t="s">
        <v>42</v>
      </c>
      <c r="S816" s="5" t="s">
        <v>136</v>
      </c>
      <c r="T816" s="6" t="s">
        <v>44</v>
      </c>
      <c r="U816" s="97" t="s">
        <v>3232</v>
      </c>
      <c r="V816" s="4" t="s">
        <v>2834</v>
      </c>
      <c r="W816" s="75">
        <v>0</v>
      </c>
      <c r="X816" s="9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43"/>
      <c r="AL816" s="143"/>
      <c r="AM816" s="143"/>
      <c r="AN816" s="143"/>
      <c r="AO816" s="143"/>
      <c r="AP816" s="143"/>
      <c r="AQ816" s="143"/>
      <c r="AR816" s="143"/>
      <c r="AS816" s="143"/>
      <c r="AT816" s="143"/>
      <c r="AU816" s="143"/>
      <c r="AV816" s="143"/>
      <c r="BC816" s="2"/>
    </row>
    <row r="817" spans="1:55" x14ac:dyDescent="0.2">
      <c r="A817" s="4" t="s">
        <v>2692</v>
      </c>
      <c r="B817" s="4" t="s">
        <v>2688</v>
      </c>
      <c r="C817" s="4" t="s">
        <v>2734</v>
      </c>
      <c r="D817" s="4" t="s">
        <v>2741</v>
      </c>
      <c r="E817" s="4" t="s">
        <v>3005</v>
      </c>
      <c r="F817" s="4" t="s">
        <v>2876</v>
      </c>
      <c r="G817" s="41" t="s">
        <v>2876</v>
      </c>
      <c r="H817" s="59" t="s">
        <v>195</v>
      </c>
      <c r="I817" s="59">
        <v>500000011626</v>
      </c>
      <c r="J817" s="5">
        <v>2023</v>
      </c>
      <c r="K817" s="5">
        <v>5</v>
      </c>
      <c r="L817" s="9">
        <f t="shared" si="16"/>
        <v>2</v>
      </c>
      <c r="M817" s="6" t="s">
        <v>90</v>
      </c>
      <c r="N817" s="9" t="s">
        <v>94</v>
      </c>
      <c r="O817" s="6" t="s">
        <v>37</v>
      </c>
      <c r="P817" s="9" t="s">
        <v>42</v>
      </c>
      <c r="Q817" s="5" t="s">
        <v>37</v>
      </c>
      <c r="R817" s="9" t="s">
        <v>42</v>
      </c>
      <c r="S817" s="11">
        <v>2023</v>
      </c>
      <c r="T817" s="6" t="s">
        <v>43</v>
      </c>
      <c r="U817" s="4" t="s">
        <v>3006</v>
      </c>
      <c r="V817" s="4" t="s">
        <v>3003</v>
      </c>
      <c r="W817" s="75">
        <v>0</v>
      </c>
      <c r="X817" s="9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43"/>
      <c r="AL817" s="143"/>
      <c r="AM817" s="143"/>
      <c r="AN817" s="143"/>
      <c r="AO817" s="143"/>
      <c r="AP817" s="143"/>
      <c r="AQ817" s="143"/>
      <c r="AR817" s="143"/>
      <c r="AS817" s="143"/>
      <c r="AT817" s="143"/>
      <c r="AU817" s="143"/>
      <c r="AV817" s="143"/>
      <c r="BC817" s="2"/>
    </row>
    <row r="818" spans="1:55" x14ac:dyDescent="0.2">
      <c r="A818" s="4" t="s">
        <v>2692</v>
      </c>
      <c r="B818" s="4" t="s">
        <v>2688</v>
      </c>
      <c r="C818" s="4" t="s">
        <v>2734</v>
      </c>
      <c r="D818" s="4" t="s">
        <v>2741</v>
      </c>
      <c r="E818" s="4" t="s">
        <v>3005</v>
      </c>
      <c r="F818" s="4" t="s">
        <v>2876</v>
      </c>
      <c r="G818" s="41" t="s">
        <v>2876</v>
      </c>
      <c r="H818" s="59" t="s">
        <v>195</v>
      </c>
      <c r="I818" s="59">
        <v>500000011627</v>
      </c>
      <c r="J818" s="5">
        <v>2023</v>
      </c>
      <c r="K818" s="5">
        <v>5</v>
      </c>
      <c r="L818" s="9">
        <f t="shared" si="16"/>
        <v>2</v>
      </c>
      <c r="M818" s="6" t="s">
        <v>90</v>
      </c>
      <c r="N818" s="9" t="s">
        <v>94</v>
      </c>
      <c r="O818" s="6" t="s">
        <v>37</v>
      </c>
      <c r="P818" s="9" t="s">
        <v>42</v>
      </c>
      <c r="Q818" s="5" t="s">
        <v>37</v>
      </c>
      <c r="R818" s="9" t="s">
        <v>42</v>
      </c>
      <c r="S818" s="11">
        <v>2023</v>
      </c>
      <c r="T818" s="6" t="s">
        <v>43</v>
      </c>
      <c r="U818" s="4" t="s">
        <v>3006</v>
      </c>
      <c r="V818" s="4" t="s">
        <v>3003</v>
      </c>
      <c r="W818" s="75">
        <v>0</v>
      </c>
      <c r="X818" s="9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43"/>
      <c r="AL818" s="143"/>
      <c r="AM818" s="143"/>
      <c r="AN818" s="143"/>
      <c r="AO818" s="143"/>
      <c r="AP818" s="143"/>
      <c r="AQ818" s="143"/>
      <c r="AR818" s="143"/>
      <c r="AS818" s="143"/>
      <c r="AT818" s="143"/>
      <c r="AU818" s="143"/>
      <c r="AV818" s="143"/>
      <c r="BC818" s="2"/>
    </row>
    <row r="819" spans="1:55" x14ac:dyDescent="0.2">
      <c r="A819" s="4" t="s">
        <v>2692</v>
      </c>
      <c r="B819" s="4" t="s">
        <v>2688</v>
      </c>
      <c r="C819" s="4" t="s">
        <v>2734</v>
      </c>
      <c r="D819" s="4" t="s">
        <v>2741</v>
      </c>
      <c r="E819" s="4" t="s">
        <v>3005</v>
      </c>
      <c r="F819" s="4" t="s">
        <v>2876</v>
      </c>
      <c r="G819" s="41" t="s">
        <v>2876</v>
      </c>
      <c r="H819" s="59" t="s">
        <v>195</v>
      </c>
      <c r="I819" s="59">
        <v>500000011623</v>
      </c>
      <c r="J819" s="5">
        <v>2023</v>
      </c>
      <c r="K819" s="5">
        <v>5</v>
      </c>
      <c r="L819" s="9">
        <f t="shared" si="16"/>
        <v>2</v>
      </c>
      <c r="M819" s="6" t="s">
        <v>90</v>
      </c>
      <c r="N819" s="9" t="s">
        <v>94</v>
      </c>
      <c r="O819" s="6" t="s">
        <v>37</v>
      </c>
      <c r="P819" s="9" t="s">
        <v>42</v>
      </c>
      <c r="Q819" s="5" t="s">
        <v>37</v>
      </c>
      <c r="R819" s="9" t="s">
        <v>42</v>
      </c>
      <c r="S819" s="11">
        <v>2023</v>
      </c>
      <c r="T819" s="6" t="s">
        <v>43</v>
      </c>
      <c r="U819" s="4" t="s">
        <v>3006</v>
      </c>
      <c r="V819" s="4" t="s">
        <v>3003</v>
      </c>
      <c r="W819" s="75">
        <v>0</v>
      </c>
      <c r="X819" s="9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43"/>
      <c r="AL819" s="143"/>
      <c r="AM819" s="143"/>
      <c r="AN819" s="143"/>
      <c r="AO819" s="143"/>
      <c r="AP819" s="143"/>
      <c r="AQ819" s="143"/>
      <c r="AR819" s="143"/>
      <c r="AS819" s="143"/>
      <c r="AT819" s="143"/>
      <c r="AU819" s="143"/>
      <c r="AV819" s="143"/>
      <c r="BC819" s="2"/>
    </row>
    <row r="820" spans="1:55" x14ac:dyDescent="0.2">
      <c r="A820" s="4" t="s">
        <v>2711</v>
      </c>
      <c r="B820" s="4" t="s">
        <v>2691</v>
      </c>
      <c r="C820" s="4" t="s">
        <v>2735</v>
      </c>
      <c r="D820" s="4" t="s">
        <v>2742</v>
      </c>
      <c r="E820" s="4" t="s">
        <v>485</v>
      </c>
      <c r="F820" s="4" t="s">
        <v>2752</v>
      </c>
      <c r="G820" s="41" t="s">
        <v>136</v>
      </c>
      <c r="H820" s="59">
        <v>33040016</v>
      </c>
      <c r="I820" s="59">
        <v>500000003725</v>
      </c>
      <c r="J820" s="5">
        <v>2016</v>
      </c>
      <c r="K820" s="5">
        <v>10</v>
      </c>
      <c r="L820" s="9">
        <f t="shared" si="16"/>
        <v>0</v>
      </c>
      <c r="M820" s="6" t="s">
        <v>90</v>
      </c>
      <c r="N820" s="9" t="s">
        <v>94</v>
      </c>
      <c r="O820" s="6" t="s">
        <v>37</v>
      </c>
      <c r="P820" s="9" t="s">
        <v>42</v>
      </c>
      <c r="Q820" s="5" t="s">
        <v>37</v>
      </c>
      <c r="R820" s="9" t="s">
        <v>42</v>
      </c>
      <c r="S820" s="11">
        <v>2023</v>
      </c>
      <c r="T820" s="6" t="s">
        <v>44</v>
      </c>
      <c r="U820" s="4" t="s">
        <v>135</v>
      </c>
      <c r="V820" s="4" t="s">
        <v>136</v>
      </c>
      <c r="W820" s="75">
        <v>1418568.0599999998</v>
      </c>
      <c r="X820" s="9">
        <v>1</v>
      </c>
      <c r="Y820" s="11"/>
      <c r="Z820" s="11"/>
      <c r="AA820" s="11"/>
      <c r="AB820" s="11" t="s">
        <v>33</v>
      </c>
      <c r="AC820" s="11"/>
      <c r="AD820" s="11"/>
      <c r="AE820" s="11"/>
      <c r="AF820" s="11"/>
      <c r="AG820" s="11"/>
      <c r="AH820" s="11"/>
      <c r="AI820" s="11"/>
      <c r="AJ820" s="11"/>
      <c r="AK820" s="143"/>
      <c r="AL820" s="143"/>
      <c r="AM820" s="143"/>
      <c r="AN820" s="143" t="s">
        <v>165</v>
      </c>
      <c r="AO820" s="143"/>
      <c r="AP820" s="143"/>
      <c r="AQ820" s="143"/>
      <c r="AR820" s="143"/>
      <c r="AS820" s="143"/>
      <c r="AT820" s="143"/>
      <c r="AU820" s="143"/>
      <c r="AV820" s="143"/>
      <c r="BC820" s="2"/>
    </row>
    <row r="821" spans="1:55" x14ac:dyDescent="0.2">
      <c r="A821" s="4" t="s">
        <v>2726</v>
      </c>
      <c r="B821" s="4" t="s">
        <v>2690</v>
      </c>
      <c r="C821" s="4" t="s">
        <v>2733</v>
      </c>
      <c r="D821" s="4" t="s">
        <v>2741</v>
      </c>
      <c r="E821" s="4" t="s">
        <v>1566</v>
      </c>
      <c r="F821" s="4" t="s">
        <v>1567</v>
      </c>
      <c r="G821" s="41" t="s">
        <v>136</v>
      </c>
      <c r="H821" s="59" t="s">
        <v>195</v>
      </c>
      <c r="I821" s="59">
        <v>500000006802</v>
      </c>
      <c r="J821" s="5">
        <v>2014</v>
      </c>
      <c r="K821" s="5">
        <v>8</v>
      </c>
      <c r="L821" s="9">
        <f t="shared" si="16"/>
        <v>-4</v>
      </c>
      <c r="M821" s="6" t="s">
        <v>90</v>
      </c>
      <c r="N821" s="9" t="s">
        <v>94</v>
      </c>
      <c r="O821" s="6" t="s">
        <v>37</v>
      </c>
      <c r="P821" s="9" t="s">
        <v>42</v>
      </c>
      <c r="Q821" s="5" t="s">
        <v>37</v>
      </c>
      <c r="R821" s="9" t="s">
        <v>42</v>
      </c>
      <c r="S821" s="11" t="s">
        <v>136</v>
      </c>
      <c r="T821" s="6" t="s">
        <v>43</v>
      </c>
      <c r="U821" s="4" t="s">
        <v>184</v>
      </c>
      <c r="V821" s="4" t="s">
        <v>136</v>
      </c>
      <c r="W821" s="75">
        <v>0</v>
      </c>
      <c r="X821" s="9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43"/>
      <c r="AL821" s="143"/>
      <c r="AM821" s="143"/>
      <c r="AN821" s="143"/>
      <c r="AO821" s="143"/>
      <c r="AP821" s="143"/>
      <c r="AQ821" s="143"/>
      <c r="AR821" s="143"/>
      <c r="AS821" s="143"/>
      <c r="AT821" s="143"/>
      <c r="AU821" s="143"/>
      <c r="AV821" s="143"/>
      <c r="BC821" s="2"/>
    </row>
    <row r="822" spans="1:55" x14ac:dyDescent="0.2">
      <c r="A822" s="4" t="s">
        <v>2695</v>
      </c>
      <c r="B822" s="4" t="s">
        <v>2689</v>
      </c>
      <c r="C822" s="4" t="s">
        <v>2733</v>
      </c>
      <c r="D822" s="4" t="s">
        <v>2741</v>
      </c>
      <c r="E822" s="4" t="s">
        <v>1585</v>
      </c>
      <c r="F822" s="4" t="s">
        <v>1581</v>
      </c>
      <c r="G822" s="41" t="s">
        <v>136</v>
      </c>
      <c r="H822" s="59">
        <v>5000331227</v>
      </c>
      <c r="I822" s="59" t="s">
        <v>136</v>
      </c>
      <c r="J822" s="5">
        <v>2013</v>
      </c>
      <c r="K822" s="5">
        <v>5</v>
      </c>
      <c r="L822" s="9">
        <f t="shared" si="16"/>
        <v>-8</v>
      </c>
      <c r="M822" s="6" t="s">
        <v>90</v>
      </c>
      <c r="N822" s="9" t="s">
        <v>94</v>
      </c>
      <c r="O822" s="6" t="s">
        <v>2743</v>
      </c>
      <c r="P822" s="9" t="s">
        <v>42</v>
      </c>
      <c r="Q822" s="5" t="s">
        <v>37</v>
      </c>
      <c r="R822" s="9" t="s">
        <v>42</v>
      </c>
      <c r="S822" s="11" t="s">
        <v>136</v>
      </c>
      <c r="T822" s="6" t="s">
        <v>44</v>
      </c>
      <c r="U822" s="4" t="s">
        <v>3180</v>
      </c>
      <c r="V822" s="4" t="s">
        <v>3179</v>
      </c>
      <c r="W822" s="75">
        <v>0</v>
      </c>
      <c r="X822" s="9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43"/>
      <c r="AL822" s="143"/>
      <c r="AM822" s="143"/>
      <c r="AN822" s="143"/>
      <c r="AO822" s="143"/>
      <c r="AP822" s="143"/>
      <c r="AQ822" s="143"/>
      <c r="AR822" s="143"/>
      <c r="AS822" s="143"/>
      <c r="AT822" s="143"/>
      <c r="AU822" s="143"/>
      <c r="AV822" s="143"/>
      <c r="BC822" s="2"/>
    </row>
    <row r="823" spans="1:55" x14ac:dyDescent="0.2">
      <c r="A823" s="4" t="s">
        <v>2724</v>
      </c>
      <c r="B823" s="4" t="s">
        <v>2689</v>
      </c>
      <c r="C823" s="4" t="s">
        <v>2736</v>
      </c>
      <c r="D823" s="4" t="s">
        <v>2742</v>
      </c>
      <c r="E823" s="4" t="s">
        <v>1828</v>
      </c>
      <c r="F823" s="4" t="s">
        <v>1829</v>
      </c>
      <c r="G823" s="41" t="s">
        <v>136</v>
      </c>
      <c r="H823" s="59" t="s">
        <v>1830</v>
      </c>
      <c r="I823" s="59">
        <v>500000008013</v>
      </c>
      <c r="J823" s="5">
        <v>2016</v>
      </c>
      <c r="K823" s="5">
        <v>5</v>
      </c>
      <c r="L823" s="9">
        <f t="shared" si="16"/>
        <v>-5</v>
      </c>
      <c r="M823" s="6" t="s">
        <v>90</v>
      </c>
      <c r="N823" s="9" t="s">
        <v>94</v>
      </c>
      <c r="O823" s="6" t="s">
        <v>2743</v>
      </c>
      <c r="P823" s="9" t="s">
        <v>42</v>
      </c>
      <c r="Q823" s="5" t="s">
        <v>37</v>
      </c>
      <c r="R823" s="9" t="s">
        <v>42</v>
      </c>
      <c r="S823" s="11">
        <v>2023</v>
      </c>
      <c r="T823" s="6" t="s">
        <v>44</v>
      </c>
      <c r="U823" s="4" t="s">
        <v>3961</v>
      </c>
      <c r="V823" s="4" t="s">
        <v>136</v>
      </c>
      <c r="W823" s="75">
        <v>99000</v>
      </c>
      <c r="X823" s="9">
        <v>1</v>
      </c>
      <c r="Y823" s="11"/>
      <c r="Z823" s="11"/>
      <c r="AA823" s="11"/>
      <c r="AB823" s="11" t="s">
        <v>33</v>
      </c>
      <c r="AC823" s="11"/>
      <c r="AD823" s="11"/>
      <c r="AE823" s="11"/>
      <c r="AF823" s="11"/>
      <c r="AG823" s="11"/>
      <c r="AH823" s="11"/>
      <c r="AI823" s="11"/>
      <c r="AJ823" s="11"/>
      <c r="AK823" s="143"/>
      <c r="AL823" s="143"/>
      <c r="AM823" s="143"/>
      <c r="AN823" s="143" t="s">
        <v>165</v>
      </c>
      <c r="AO823" s="143"/>
      <c r="AP823" s="143"/>
      <c r="AQ823" s="143"/>
      <c r="AR823" s="143"/>
      <c r="AS823" s="143"/>
      <c r="AT823" s="143"/>
      <c r="AU823" s="143"/>
      <c r="AV823" s="143"/>
      <c r="BC823" s="2"/>
    </row>
    <row r="824" spans="1:55" x14ac:dyDescent="0.2">
      <c r="A824" s="4" t="s">
        <v>2701</v>
      </c>
      <c r="B824" s="4" t="s">
        <v>2689</v>
      </c>
      <c r="C824" s="4" t="s">
        <v>2737</v>
      </c>
      <c r="D824" s="4" t="s">
        <v>2741</v>
      </c>
      <c r="E824" s="4" t="s">
        <v>1082</v>
      </c>
      <c r="F824" s="4" t="s">
        <v>1083</v>
      </c>
      <c r="G824" s="41" t="s">
        <v>136</v>
      </c>
      <c r="H824" s="59">
        <v>1108034619</v>
      </c>
      <c r="I824" s="59" t="s">
        <v>1959</v>
      </c>
      <c r="J824" s="5">
        <v>2020</v>
      </c>
      <c r="K824" s="5">
        <v>8</v>
      </c>
      <c r="L824" s="9">
        <f t="shared" si="16"/>
        <v>2</v>
      </c>
      <c r="M824" s="6" t="s">
        <v>92</v>
      </c>
      <c r="N824" s="9" t="s">
        <v>94</v>
      </c>
      <c r="O824" s="6" t="s">
        <v>37</v>
      </c>
      <c r="P824" s="9" t="s">
        <v>42</v>
      </c>
      <c r="Q824" s="5" t="s">
        <v>37</v>
      </c>
      <c r="R824" s="9" t="s">
        <v>41</v>
      </c>
      <c r="S824" s="11">
        <v>2023</v>
      </c>
      <c r="T824" s="6" t="s">
        <v>126</v>
      </c>
      <c r="U824" s="4" t="s">
        <v>3813</v>
      </c>
      <c r="V824" s="4" t="s">
        <v>3815</v>
      </c>
      <c r="W824" s="75">
        <v>0</v>
      </c>
      <c r="X824" s="9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43"/>
      <c r="AL824" s="143"/>
      <c r="AM824" s="143"/>
      <c r="AN824" s="143"/>
      <c r="AO824" s="143"/>
      <c r="AP824" s="143"/>
      <c r="AQ824" s="143"/>
      <c r="AR824" s="143"/>
      <c r="AS824" s="143"/>
      <c r="AT824" s="143"/>
      <c r="AU824" s="143"/>
      <c r="AV824" s="143"/>
      <c r="BC824" s="2"/>
    </row>
    <row r="825" spans="1:55" x14ac:dyDescent="0.2">
      <c r="A825" s="4" t="s">
        <v>2701</v>
      </c>
      <c r="B825" s="4" t="s">
        <v>2689</v>
      </c>
      <c r="C825" s="4" t="s">
        <v>2737</v>
      </c>
      <c r="D825" s="4" t="s">
        <v>2741</v>
      </c>
      <c r="E825" s="4" t="s">
        <v>1082</v>
      </c>
      <c r="F825" s="4" t="s">
        <v>1960</v>
      </c>
      <c r="G825" s="41" t="s">
        <v>136</v>
      </c>
      <c r="H825" s="59">
        <v>128195</v>
      </c>
      <c r="I825" s="59" t="s">
        <v>1961</v>
      </c>
      <c r="J825" s="5">
        <v>2020</v>
      </c>
      <c r="K825" s="5">
        <v>8</v>
      </c>
      <c r="L825" s="9">
        <f t="shared" si="16"/>
        <v>2</v>
      </c>
      <c r="M825" s="6" t="s">
        <v>92</v>
      </c>
      <c r="N825" s="9" t="s">
        <v>94</v>
      </c>
      <c r="O825" s="6" t="s">
        <v>37</v>
      </c>
      <c r="P825" s="9" t="s">
        <v>42</v>
      </c>
      <c r="Q825" s="5" t="s">
        <v>37</v>
      </c>
      <c r="R825" s="9" t="s">
        <v>41</v>
      </c>
      <c r="S825" s="11">
        <v>2023</v>
      </c>
      <c r="T825" s="6" t="s">
        <v>126</v>
      </c>
      <c r="U825" s="4" t="s">
        <v>3813</v>
      </c>
      <c r="V825" s="4" t="s">
        <v>3815</v>
      </c>
      <c r="W825" s="75">
        <v>0</v>
      </c>
      <c r="X825" s="9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43"/>
      <c r="AL825" s="143"/>
      <c r="AM825" s="143"/>
      <c r="AN825" s="143"/>
      <c r="AO825" s="143"/>
      <c r="AP825" s="143"/>
      <c r="AQ825" s="143"/>
      <c r="AR825" s="143"/>
      <c r="AS825" s="143"/>
      <c r="AT825" s="143"/>
      <c r="AU825" s="143"/>
      <c r="AV825" s="143"/>
      <c r="BC825" s="2"/>
    </row>
    <row r="826" spans="1:55" x14ac:dyDescent="0.2">
      <c r="A826" s="4" t="s">
        <v>2701</v>
      </c>
      <c r="B826" s="4" t="s">
        <v>2689</v>
      </c>
      <c r="C826" s="4" t="s">
        <v>2737</v>
      </c>
      <c r="D826" s="4" t="s">
        <v>2741</v>
      </c>
      <c r="E826" s="4" t="s">
        <v>1082</v>
      </c>
      <c r="F826" s="4" t="s">
        <v>1083</v>
      </c>
      <c r="G826" s="41" t="s">
        <v>136</v>
      </c>
      <c r="H826" s="59">
        <v>1203039384</v>
      </c>
      <c r="I826" s="59" t="s">
        <v>1962</v>
      </c>
      <c r="J826" s="5">
        <v>2020</v>
      </c>
      <c r="K826" s="5">
        <v>8</v>
      </c>
      <c r="L826" s="9">
        <f t="shared" si="16"/>
        <v>2</v>
      </c>
      <c r="M826" s="6" t="s">
        <v>92</v>
      </c>
      <c r="N826" s="9" t="s">
        <v>94</v>
      </c>
      <c r="O826" s="6" t="s">
        <v>37</v>
      </c>
      <c r="P826" s="9" t="s">
        <v>42</v>
      </c>
      <c r="Q826" s="5" t="s">
        <v>37</v>
      </c>
      <c r="R826" s="9" t="s">
        <v>41</v>
      </c>
      <c r="S826" s="11">
        <v>2023</v>
      </c>
      <c r="T826" s="6" t="s">
        <v>126</v>
      </c>
      <c r="U826" s="4" t="s">
        <v>3813</v>
      </c>
      <c r="V826" s="4" t="s">
        <v>3815</v>
      </c>
      <c r="W826" s="75">
        <v>0</v>
      </c>
      <c r="X826" s="9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43"/>
      <c r="AL826" s="143"/>
      <c r="AM826" s="143"/>
      <c r="AN826" s="143"/>
      <c r="AO826" s="143"/>
      <c r="AP826" s="143"/>
      <c r="AQ826" s="143"/>
      <c r="AR826" s="143"/>
      <c r="AS826" s="143"/>
      <c r="AT826" s="143"/>
      <c r="AU826" s="143"/>
      <c r="AV826" s="143"/>
      <c r="BC826" s="2"/>
    </row>
    <row r="827" spans="1:55" x14ac:dyDescent="0.2">
      <c r="A827" s="4" t="s">
        <v>2699</v>
      </c>
      <c r="B827" s="4" t="s">
        <v>2688</v>
      </c>
      <c r="C827" s="4" t="s">
        <v>2737</v>
      </c>
      <c r="D827" s="4" t="s">
        <v>2741</v>
      </c>
      <c r="E827" s="4" t="s">
        <v>2237</v>
      </c>
      <c r="F827" s="4" t="s">
        <v>2238</v>
      </c>
      <c r="G827" s="41" t="s">
        <v>136</v>
      </c>
      <c r="H827" s="59" t="s">
        <v>136</v>
      </c>
      <c r="I827" s="59">
        <v>500000010187</v>
      </c>
      <c r="J827" s="5">
        <v>2020</v>
      </c>
      <c r="K827" s="5">
        <v>5</v>
      </c>
      <c r="L827" s="9">
        <f t="shared" si="16"/>
        <v>-1</v>
      </c>
      <c r="M827" s="6" t="s">
        <v>90</v>
      </c>
      <c r="N827" s="9" t="s">
        <v>94</v>
      </c>
      <c r="O827" s="6" t="s">
        <v>37</v>
      </c>
      <c r="P827" s="9" t="s">
        <v>42</v>
      </c>
      <c r="Q827" s="5" t="s">
        <v>37</v>
      </c>
      <c r="R827" s="9" t="s">
        <v>41</v>
      </c>
      <c r="S827" s="11">
        <v>2023</v>
      </c>
      <c r="T827" s="6" t="s">
        <v>126</v>
      </c>
      <c r="U827" s="4" t="s">
        <v>3813</v>
      </c>
      <c r="V827" s="4" t="s">
        <v>3815</v>
      </c>
      <c r="W827" s="75">
        <v>0</v>
      </c>
      <c r="X827" s="9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43"/>
      <c r="AL827" s="143"/>
      <c r="AM827" s="143"/>
      <c r="AN827" s="143"/>
      <c r="AO827" s="143"/>
      <c r="AP827" s="143"/>
      <c r="AQ827" s="143"/>
      <c r="AR827" s="143"/>
      <c r="AS827" s="143"/>
      <c r="AT827" s="143"/>
      <c r="AU827" s="143"/>
      <c r="AV827" s="143"/>
      <c r="BC827" s="2"/>
    </row>
    <row r="828" spans="1:55" x14ac:dyDescent="0.2">
      <c r="A828" s="4" t="s">
        <v>2699</v>
      </c>
      <c r="B828" s="4" t="s">
        <v>2688</v>
      </c>
      <c r="C828" s="4" t="s">
        <v>2737</v>
      </c>
      <c r="D828" s="4" t="s">
        <v>2741</v>
      </c>
      <c r="E828" s="4" t="s">
        <v>2237</v>
      </c>
      <c r="F828" s="4" t="s">
        <v>2238</v>
      </c>
      <c r="G828" s="41" t="s">
        <v>136</v>
      </c>
      <c r="H828" s="59" t="s">
        <v>136</v>
      </c>
      <c r="I828" s="59">
        <v>500000010197</v>
      </c>
      <c r="J828" s="5">
        <v>2020</v>
      </c>
      <c r="K828" s="5">
        <v>5</v>
      </c>
      <c r="L828" s="9">
        <f t="shared" si="16"/>
        <v>-1</v>
      </c>
      <c r="M828" s="6" t="s">
        <v>90</v>
      </c>
      <c r="N828" s="9" t="s">
        <v>94</v>
      </c>
      <c r="O828" s="6" t="s">
        <v>37</v>
      </c>
      <c r="P828" s="9" t="s">
        <v>42</v>
      </c>
      <c r="Q828" s="5" t="s">
        <v>37</v>
      </c>
      <c r="R828" s="9" t="s">
        <v>41</v>
      </c>
      <c r="S828" s="11">
        <v>2023</v>
      </c>
      <c r="T828" s="6" t="s">
        <v>126</v>
      </c>
      <c r="U828" s="4" t="s">
        <v>3813</v>
      </c>
      <c r="V828" s="4" t="s">
        <v>3815</v>
      </c>
      <c r="W828" s="75">
        <v>0</v>
      </c>
      <c r="X828" s="9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43"/>
      <c r="AL828" s="143"/>
      <c r="AM828" s="143"/>
      <c r="AN828" s="143"/>
      <c r="AO828" s="143"/>
      <c r="AP828" s="143"/>
      <c r="AQ828" s="143"/>
      <c r="AR828" s="143"/>
      <c r="AS828" s="143"/>
      <c r="AT828" s="143"/>
      <c r="AU828" s="143"/>
      <c r="AV828" s="143"/>
      <c r="BC828" s="2"/>
    </row>
    <row r="829" spans="1:55" x14ac:dyDescent="0.2">
      <c r="A829" s="4" t="s">
        <v>2699</v>
      </c>
      <c r="B829" s="4" t="s">
        <v>2688</v>
      </c>
      <c r="C829" s="4" t="s">
        <v>2737</v>
      </c>
      <c r="D829" s="4" t="s">
        <v>2741</v>
      </c>
      <c r="E829" s="4" t="s">
        <v>2237</v>
      </c>
      <c r="F829" s="4" t="s">
        <v>2238</v>
      </c>
      <c r="G829" s="41" t="s">
        <v>136</v>
      </c>
      <c r="H829" s="59" t="s">
        <v>136</v>
      </c>
      <c r="I829" s="59">
        <v>500000010198</v>
      </c>
      <c r="J829" s="5">
        <v>2020</v>
      </c>
      <c r="K829" s="5">
        <v>5</v>
      </c>
      <c r="L829" s="9">
        <f t="shared" si="16"/>
        <v>-1</v>
      </c>
      <c r="M829" s="6" t="s">
        <v>90</v>
      </c>
      <c r="N829" s="9" t="s">
        <v>94</v>
      </c>
      <c r="O829" s="6" t="s">
        <v>37</v>
      </c>
      <c r="P829" s="9" t="s">
        <v>42</v>
      </c>
      <c r="Q829" s="5" t="s">
        <v>37</v>
      </c>
      <c r="R829" s="9" t="s">
        <v>41</v>
      </c>
      <c r="S829" s="11">
        <v>2023</v>
      </c>
      <c r="T829" s="6" t="s">
        <v>126</v>
      </c>
      <c r="U829" s="4" t="s">
        <v>3813</v>
      </c>
      <c r="V829" s="4" t="s">
        <v>3815</v>
      </c>
      <c r="W829" s="75">
        <v>0</v>
      </c>
      <c r="X829" s="9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43"/>
      <c r="AL829" s="143"/>
      <c r="AM829" s="143"/>
      <c r="AN829" s="143"/>
      <c r="AO829" s="143"/>
      <c r="AP829" s="143"/>
      <c r="AQ829" s="143"/>
      <c r="AR829" s="143"/>
      <c r="AS829" s="143"/>
      <c r="AT829" s="143"/>
      <c r="AU829" s="143"/>
      <c r="AV829" s="143"/>
      <c r="BC829" s="2"/>
    </row>
    <row r="830" spans="1:55" x14ac:dyDescent="0.2">
      <c r="A830" s="4" t="s">
        <v>2699</v>
      </c>
      <c r="B830" s="4" t="s">
        <v>2688</v>
      </c>
      <c r="C830" s="4" t="s">
        <v>2737</v>
      </c>
      <c r="D830" s="4" t="s">
        <v>2741</v>
      </c>
      <c r="E830" s="4" t="s">
        <v>2237</v>
      </c>
      <c r="F830" s="4" t="s">
        <v>2238</v>
      </c>
      <c r="G830" s="41" t="s">
        <v>136</v>
      </c>
      <c r="H830" s="59" t="s">
        <v>136</v>
      </c>
      <c r="I830" s="59">
        <v>500000010200</v>
      </c>
      <c r="J830" s="5">
        <v>2020</v>
      </c>
      <c r="K830" s="5">
        <v>5</v>
      </c>
      <c r="L830" s="9">
        <f t="shared" si="16"/>
        <v>-1</v>
      </c>
      <c r="M830" s="6" t="s">
        <v>90</v>
      </c>
      <c r="N830" s="9" t="s">
        <v>94</v>
      </c>
      <c r="O830" s="6" t="s">
        <v>37</v>
      </c>
      <c r="P830" s="9" t="s">
        <v>42</v>
      </c>
      <c r="Q830" s="5" t="s">
        <v>37</v>
      </c>
      <c r="R830" s="9" t="s">
        <v>41</v>
      </c>
      <c r="S830" s="11">
        <v>2023</v>
      </c>
      <c r="T830" s="6" t="s">
        <v>126</v>
      </c>
      <c r="U830" s="4" t="s">
        <v>3813</v>
      </c>
      <c r="V830" s="4" t="s">
        <v>3815</v>
      </c>
      <c r="W830" s="75">
        <v>0</v>
      </c>
      <c r="X830" s="9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43"/>
      <c r="AL830" s="143"/>
      <c r="AM830" s="143"/>
      <c r="AN830" s="143"/>
      <c r="AO830" s="143"/>
      <c r="AP830" s="143"/>
      <c r="AQ830" s="143"/>
      <c r="AR830" s="143"/>
      <c r="AS830" s="143"/>
      <c r="AT830" s="143"/>
      <c r="AU830" s="143"/>
      <c r="AV830" s="143"/>
      <c r="BC830" s="2"/>
    </row>
    <row r="831" spans="1:55" x14ac:dyDescent="0.2">
      <c r="A831" s="4" t="s">
        <v>2726</v>
      </c>
      <c r="B831" s="4" t="s">
        <v>2690</v>
      </c>
      <c r="C831" s="4" t="s">
        <v>2737</v>
      </c>
      <c r="D831" s="4" t="s">
        <v>2741</v>
      </c>
      <c r="E831" s="4" t="s">
        <v>2237</v>
      </c>
      <c r="F831" s="4" t="s">
        <v>2238</v>
      </c>
      <c r="G831" s="41" t="s">
        <v>136</v>
      </c>
      <c r="H831" s="59" t="s">
        <v>136</v>
      </c>
      <c r="I831" s="59">
        <v>500000010176</v>
      </c>
      <c r="J831" s="5">
        <v>2020</v>
      </c>
      <c r="K831" s="5">
        <v>5</v>
      </c>
      <c r="L831" s="9">
        <f t="shared" si="16"/>
        <v>-1</v>
      </c>
      <c r="M831" s="6" t="s">
        <v>90</v>
      </c>
      <c r="N831" s="9" t="s">
        <v>94</v>
      </c>
      <c r="O831" s="6" t="s">
        <v>37</v>
      </c>
      <c r="P831" s="9" t="s">
        <v>42</v>
      </c>
      <c r="Q831" s="5" t="s">
        <v>37</v>
      </c>
      <c r="R831" s="9" t="s">
        <v>41</v>
      </c>
      <c r="S831" s="11">
        <v>2023</v>
      </c>
      <c r="T831" s="6" t="s">
        <v>126</v>
      </c>
      <c r="U831" s="4" t="s">
        <v>3813</v>
      </c>
      <c r="V831" s="4" t="s">
        <v>3815</v>
      </c>
      <c r="W831" s="75">
        <v>0</v>
      </c>
      <c r="X831" s="9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43"/>
      <c r="AL831" s="143"/>
      <c r="AM831" s="143"/>
      <c r="AN831" s="143"/>
      <c r="AO831" s="143"/>
      <c r="AP831" s="143"/>
      <c r="AQ831" s="143"/>
      <c r="AR831" s="143"/>
      <c r="AS831" s="143"/>
      <c r="AT831" s="143"/>
      <c r="AU831" s="143"/>
      <c r="AV831" s="143"/>
      <c r="BC831" s="2"/>
    </row>
    <row r="832" spans="1:55" x14ac:dyDescent="0.2">
      <c r="A832" s="4" t="s">
        <v>2726</v>
      </c>
      <c r="B832" s="4" t="s">
        <v>2690</v>
      </c>
      <c r="C832" s="4" t="s">
        <v>2737</v>
      </c>
      <c r="D832" s="4" t="s">
        <v>2741</v>
      </c>
      <c r="E832" s="4" t="s">
        <v>2237</v>
      </c>
      <c r="F832" s="4" t="s">
        <v>2238</v>
      </c>
      <c r="G832" s="41" t="s">
        <v>136</v>
      </c>
      <c r="H832" s="59" t="s">
        <v>136</v>
      </c>
      <c r="I832" s="59">
        <v>500000010177</v>
      </c>
      <c r="J832" s="5">
        <v>2020</v>
      </c>
      <c r="K832" s="5">
        <v>5</v>
      </c>
      <c r="L832" s="9">
        <f t="shared" si="16"/>
        <v>-1</v>
      </c>
      <c r="M832" s="6" t="s">
        <v>90</v>
      </c>
      <c r="N832" s="9" t="s">
        <v>94</v>
      </c>
      <c r="O832" s="6" t="s">
        <v>37</v>
      </c>
      <c r="P832" s="9" t="s">
        <v>42</v>
      </c>
      <c r="Q832" s="5" t="s">
        <v>37</v>
      </c>
      <c r="R832" s="9" t="s">
        <v>41</v>
      </c>
      <c r="S832" s="11">
        <v>2023</v>
      </c>
      <c r="T832" s="6" t="s">
        <v>126</v>
      </c>
      <c r="U832" s="4" t="s">
        <v>3813</v>
      </c>
      <c r="V832" s="4" t="s">
        <v>3815</v>
      </c>
      <c r="W832" s="75">
        <v>0</v>
      </c>
      <c r="X832" s="9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43"/>
      <c r="AL832" s="143"/>
      <c r="AM832" s="143"/>
      <c r="AN832" s="143"/>
      <c r="AO832" s="143"/>
      <c r="AP832" s="143"/>
      <c r="AQ832" s="143"/>
      <c r="AR832" s="143"/>
      <c r="AS832" s="143"/>
      <c r="AT832" s="143"/>
      <c r="AU832" s="143"/>
      <c r="AV832" s="143"/>
      <c r="BC832" s="2"/>
    </row>
    <row r="833" spans="1:57" x14ac:dyDescent="0.2">
      <c r="A833" s="4" t="s">
        <v>2726</v>
      </c>
      <c r="B833" s="4" t="s">
        <v>2690</v>
      </c>
      <c r="C833" s="4" t="s">
        <v>2737</v>
      </c>
      <c r="D833" s="4" t="s">
        <v>2741</v>
      </c>
      <c r="E833" s="4" t="s">
        <v>2237</v>
      </c>
      <c r="F833" s="4" t="s">
        <v>2238</v>
      </c>
      <c r="G833" s="41" t="s">
        <v>136</v>
      </c>
      <c r="H833" s="59" t="s">
        <v>136</v>
      </c>
      <c r="I833" s="59">
        <v>500000010178</v>
      </c>
      <c r="J833" s="5">
        <v>2020</v>
      </c>
      <c r="K833" s="5">
        <v>5</v>
      </c>
      <c r="L833" s="9">
        <f t="shared" si="16"/>
        <v>-1</v>
      </c>
      <c r="M833" s="6" t="s">
        <v>90</v>
      </c>
      <c r="N833" s="9" t="s">
        <v>94</v>
      </c>
      <c r="O833" s="6" t="s">
        <v>37</v>
      </c>
      <c r="P833" s="9" t="s">
        <v>42</v>
      </c>
      <c r="Q833" s="5" t="s">
        <v>37</v>
      </c>
      <c r="R833" s="9" t="s">
        <v>41</v>
      </c>
      <c r="S833" s="11">
        <v>2023</v>
      </c>
      <c r="T833" s="6" t="s">
        <v>126</v>
      </c>
      <c r="U833" s="4" t="s">
        <v>3813</v>
      </c>
      <c r="V833" s="4" t="s">
        <v>3815</v>
      </c>
      <c r="W833" s="75">
        <v>0</v>
      </c>
      <c r="X833" s="9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43"/>
      <c r="AL833" s="143"/>
      <c r="AM833" s="143"/>
      <c r="AN833" s="143"/>
      <c r="AO833" s="143"/>
      <c r="AP833" s="143"/>
      <c r="AQ833" s="143"/>
      <c r="AR833" s="143"/>
      <c r="AS833" s="143"/>
      <c r="AT833" s="143"/>
      <c r="AU833" s="143"/>
      <c r="AV833" s="143"/>
      <c r="BC833" s="2"/>
    </row>
    <row r="834" spans="1:57" x14ac:dyDescent="0.2">
      <c r="A834" s="4" t="s">
        <v>2726</v>
      </c>
      <c r="B834" s="4" t="s">
        <v>2690</v>
      </c>
      <c r="C834" s="4" t="s">
        <v>2737</v>
      </c>
      <c r="D834" s="4" t="s">
        <v>2741</v>
      </c>
      <c r="E834" s="4" t="s">
        <v>2237</v>
      </c>
      <c r="F834" s="4" t="s">
        <v>2238</v>
      </c>
      <c r="G834" s="41" t="s">
        <v>136</v>
      </c>
      <c r="H834" s="59" t="s">
        <v>136</v>
      </c>
      <c r="I834" s="59">
        <v>500000010179</v>
      </c>
      <c r="J834" s="5">
        <v>2020</v>
      </c>
      <c r="K834" s="5">
        <v>5</v>
      </c>
      <c r="L834" s="9">
        <f t="shared" si="16"/>
        <v>-1</v>
      </c>
      <c r="M834" s="6" t="s">
        <v>90</v>
      </c>
      <c r="N834" s="9" t="s">
        <v>94</v>
      </c>
      <c r="O834" s="6" t="s">
        <v>37</v>
      </c>
      <c r="P834" s="9" t="s">
        <v>42</v>
      </c>
      <c r="Q834" s="5" t="s">
        <v>37</v>
      </c>
      <c r="R834" s="9" t="s">
        <v>41</v>
      </c>
      <c r="S834" s="11">
        <v>2023</v>
      </c>
      <c r="T834" s="6" t="s">
        <v>126</v>
      </c>
      <c r="U834" s="4" t="s">
        <v>3813</v>
      </c>
      <c r="V834" s="4" t="s">
        <v>3815</v>
      </c>
      <c r="W834" s="75">
        <v>0</v>
      </c>
      <c r="X834" s="9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43"/>
      <c r="AL834" s="143"/>
      <c r="AM834" s="143"/>
      <c r="AN834" s="143"/>
      <c r="AO834" s="143"/>
      <c r="AP834" s="143"/>
      <c r="AQ834" s="143"/>
      <c r="AR834" s="143"/>
      <c r="AS834" s="143"/>
      <c r="AT834" s="143"/>
      <c r="AU834" s="143"/>
      <c r="AV834" s="143"/>
      <c r="BC834" s="2"/>
    </row>
    <row r="835" spans="1:57" ht="12.75" customHeight="1" x14ac:dyDescent="0.2">
      <c r="A835" s="4" t="s">
        <v>2726</v>
      </c>
      <c r="B835" s="4" t="s">
        <v>2690</v>
      </c>
      <c r="C835" s="4" t="s">
        <v>2737</v>
      </c>
      <c r="D835" s="4" t="s">
        <v>2741</v>
      </c>
      <c r="E835" s="4" t="s">
        <v>2237</v>
      </c>
      <c r="F835" s="4" t="s">
        <v>2238</v>
      </c>
      <c r="G835" s="41" t="s">
        <v>136</v>
      </c>
      <c r="H835" s="59" t="s">
        <v>136</v>
      </c>
      <c r="I835" s="59">
        <v>500000010181</v>
      </c>
      <c r="J835" s="5">
        <v>2020</v>
      </c>
      <c r="K835" s="5">
        <v>5</v>
      </c>
      <c r="L835" s="9">
        <f t="shared" si="16"/>
        <v>-1</v>
      </c>
      <c r="M835" s="6" t="s">
        <v>90</v>
      </c>
      <c r="N835" s="9" t="s">
        <v>94</v>
      </c>
      <c r="O835" s="6" t="s">
        <v>37</v>
      </c>
      <c r="P835" s="9" t="s">
        <v>42</v>
      </c>
      <c r="Q835" s="5" t="s">
        <v>37</v>
      </c>
      <c r="R835" s="9" t="s">
        <v>41</v>
      </c>
      <c r="S835" s="11">
        <v>2023</v>
      </c>
      <c r="T835" s="6" t="s">
        <v>126</v>
      </c>
      <c r="U835" s="4" t="s">
        <v>3813</v>
      </c>
      <c r="V835" s="4" t="s">
        <v>3815</v>
      </c>
      <c r="W835" s="75">
        <v>0</v>
      </c>
      <c r="X835" s="9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43"/>
      <c r="AL835" s="143"/>
      <c r="AM835" s="143"/>
      <c r="AN835" s="143"/>
      <c r="AO835" s="143"/>
      <c r="AP835" s="143"/>
      <c r="AQ835" s="143"/>
      <c r="AR835" s="143"/>
      <c r="AS835" s="143"/>
      <c r="AT835" s="143"/>
      <c r="AU835" s="143"/>
      <c r="AV835" s="143"/>
      <c r="BC835" s="2"/>
    </row>
    <row r="836" spans="1:57" ht="12.75" customHeight="1" x14ac:dyDescent="0.2">
      <c r="A836" s="4" t="s">
        <v>2726</v>
      </c>
      <c r="B836" s="4" t="s">
        <v>2690</v>
      </c>
      <c r="C836" s="4" t="s">
        <v>2737</v>
      </c>
      <c r="D836" s="4" t="s">
        <v>2741</v>
      </c>
      <c r="E836" s="4" t="s">
        <v>2237</v>
      </c>
      <c r="F836" s="4" t="s">
        <v>2238</v>
      </c>
      <c r="G836" s="41" t="s">
        <v>136</v>
      </c>
      <c r="H836" s="59" t="s">
        <v>136</v>
      </c>
      <c r="I836" s="59">
        <v>500000010182</v>
      </c>
      <c r="J836" s="5">
        <v>2020</v>
      </c>
      <c r="K836" s="5">
        <v>5</v>
      </c>
      <c r="L836" s="9">
        <f t="shared" si="16"/>
        <v>-1</v>
      </c>
      <c r="M836" s="6" t="s">
        <v>90</v>
      </c>
      <c r="N836" s="9" t="s">
        <v>94</v>
      </c>
      <c r="O836" s="6" t="s">
        <v>37</v>
      </c>
      <c r="P836" s="9" t="s">
        <v>42</v>
      </c>
      <c r="Q836" s="5" t="s">
        <v>37</v>
      </c>
      <c r="R836" s="9" t="s">
        <v>41</v>
      </c>
      <c r="S836" s="11">
        <v>2023</v>
      </c>
      <c r="T836" s="6" t="s">
        <v>126</v>
      </c>
      <c r="U836" s="4" t="s">
        <v>3813</v>
      </c>
      <c r="V836" s="4" t="s">
        <v>3815</v>
      </c>
      <c r="W836" s="75">
        <v>0</v>
      </c>
      <c r="X836" s="9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43"/>
      <c r="AL836" s="143"/>
      <c r="AM836" s="143"/>
      <c r="AN836" s="143"/>
      <c r="AO836" s="143"/>
      <c r="AP836" s="143"/>
      <c r="AQ836" s="143"/>
      <c r="AR836" s="143"/>
      <c r="AS836" s="143"/>
      <c r="AT836" s="143"/>
      <c r="AU836" s="143"/>
      <c r="AV836" s="143"/>
      <c r="BC836" s="2"/>
    </row>
    <row r="837" spans="1:57" x14ac:dyDescent="0.2">
      <c r="A837" s="4" t="s">
        <v>2726</v>
      </c>
      <c r="B837" s="4" t="s">
        <v>2690</v>
      </c>
      <c r="C837" s="4" t="s">
        <v>2737</v>
      </c>
      <c r="D837" s="4" t="s">
        <v>2741</v>
      </c>
      <c r="E837" s="4" t="s">
        <v>2237</v>
      </c>
      <c r="F837" s="4" t="s">
        <v>2238</v>
      </c>
      <c r="G837" s="41" t="s">
        <v>136</v>
      </c>
      <c r="H837" s="59" t="s">
        <v>136</v>
      </c>
      <c r="I837" s="59">
        <v>500000010183</v>
      </c>
      <c r="J837" s="5">
        <v>2020</v>
      </c>
      <c r="K837" s="5">
        <v>5</v>
      </c>
      <c r="L837" s="9">
        <f t="shared" si="16"/>
        <v>-1</v>
      </c>
      <c r="M837" s="6" t="s">
        <v>90</v>
      </c>
      <c r="N837" s="9" t="s">
        <v>94</v>
      </c>
      <c r="O837" s="6" t="s">
        <v>37</v>
      </c>
      <c r="P837" s="9" t="s">
        <v>42</v>
      </c>
      <c r="Q837" s="5" t="s">
        <v>37</v>
      </c>
      <c r="R837" s="9" t="s">
        <v>41</v>
      </c>
      <c r="S837" s="11">
        <v>2023</v>
      </c>
      <c r="T837" s="6" t="s">
        <v>126</v>
      </c>
      <c r="U837" s="4" t="s">
        <v>3813</v>
      </c>
      <c r="V837" s="4" t="s">
        <v>3815</v>
      </c>
      <c r="W837" s="75">
        <v>0</v>
      </c>
      <c r="X837" s="9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43"/>
      <c r="AL837" s="143"/>
      <c r="AM837" s="143"/>
      <c r="AN837" s="143"/>
      <c r="AO837" s="143"/>
      <c r="AP837" s="143"/>
      <c r="AQ837" s="143"/>
      <c r="AR837" s="143"/>
      <c r="AS837" s="143"/>
      <c r="AT837" s="143"/>
      <c r="AU837" s="143"/>
      <c r="AV837" s="143"/>
      <c r="BC837" s="2"/>
    </row>
    <row r="838" spans="1:57" x14ac:dyDescent="0.2">
      <c r="A838" s="4" t="s">
        <v>2726</v>
      </c>
      <c r="B838" s="4" t="s">
        <v>2690</v>
      </c>
      <c r="C838" s="4" t="s">
        <v>2737</v>
      </c>
      <c r="D838" s="4" t="s">
        <v>2741</v>
      </c>
      <c r="E838" s="4" t="s">
        <v>2237</v>
      </c>
      <c r="F838" s="4" t="s">
        <v>2238</v>
      </c>
      <c r="G838" s="41" t="s">
        <v>136</v>
      </c>
      <c r="H838" s="59" t="s">
        <v>136</v>
      </c>
      <c r="I838" s="59">
        <v>500000010184</v>
      </c>
      <c r="J838" s="5">
        <v>2020</v>
      </c>
      <c r="K838" s="5">
        <v>5</v>
      </c>
      <c r="L838" s="9">
        <f t="shared" si="16"/>
        <v>-1</v>
      </c>
      <c r="M838" s="6" t="s">
        <v>90</v>
      </c>
      <c r="N838" s="9" t="s">
        <v>94</v>
      </c>
      <c r="O838" s="6" t="s">
        <v>37</v>
      </c>
      <c r="P838" s="9" t="s">
        <v>42</v>
      </c>
      <c r="Q838" s="5" t="s">
        <v>37</v>
      </c>
      <c r="R838" s="9" t="s">
        <v>41</v>
      </c>
      <c r="S838" s="11">
        <v>2023</v>
      </c>
      <c r="T838" s="6" t="s">
        <v>126</v>
      </c>
      <c r="U838" s="4" t="s">
        <v>3813</v>
      </c>
      <c r="V838" s="4" t="s">
        <v>3815</v>
      </c>
      <c r="W838" s="75">
        <v>0</v>
      </c>
      <c r="X838" s="9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43"/>
      <c r="AL838" s="143"/>
      <c r="AM838" s="143"/>
      <c r="AN838" s="143"/>
      <c r="AO838" s="143"/>
      <c r="AP838" s="143"/>
      <c r="AQ838" s="143"/>
      <c r="AR838" s="143"/>
      <c r="AS838" s="143"/>
      <c r="AT838" s="143"/>
      <c r="AU838" s="143"/>
      <c r="AV838" s="143"/>
      <c r="BC838" s="2"/>
    </row>
    <row r="839" spans="1:57" x14ac:dyDescent="0.2">
      <c r="A839" s="4" t="s">
        <v>2726</v>
      </c>
      <c r="B839" s="4" t="s">
        <v>2690</v>
      </c>
      <c r="C839" s="4" t="s">
        <v>2737</v>
      </c>
      <c r="D839" s="4" t="s">
        <v>2741</v>
      </c>
      <c r="E839" s="4" t="s">
        <v>2237</v>
      </c>
      <c r="F839" s="4" t="s">
        <v>2238</v>
      </c>
      <c r="G839" s="41" t="s">
        <v>136</v>
      </c>
      <c r="H839" s="59" t="s">
        <v>136</v>
      </c>
      <c r="I839" s="59">
        <v>500000010185</v>
      </c>
      <c r="J839" s="5">
        <v>2020</v>
      </c>
      <c r="K839" s="5">
        <v>5</v>
      </c>
      <c r="L839" s="9">
        <f t="shared" si="16"/>
        <v>-1</v>
      </c>
      <c r="M839" s="6" t="s">
        <v>90</v>
      </c>
      <c r="N839" s="9" t="s">
        <v>94</v>
      </c>
      <c r="O839" s="6" t="s">
        <v>37</v>
      </c>
      <c r="P839" s="9" t="s">
        <v>42</v>
      </c>
      <c r="Q839" s="5" t="s">
        <v>37</v>
      </c>
      <c r="R839" s="9" t="s">
        <v>41</v>
      </c>
      <c r="S839" s="11">
        <v>2023</v>
      </c>
      <c r="T839" s="6" t="s">
        <v>126</v>
      </c>
      <c r="U839" s="4" t="s">
        <v>3813</v>
      </c>
      <c r="V839" s="4" t="s">
        <v>3815</v>
      </c>
      <c r="W839" s="75">
        <v>0</v>
      </c>
      <c r="X839" s="9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43"/>
      <c r="AL839" s="143"/>
      <c r="AM839" s="143"/>
      <c r="AN839" s="143"/>
      <c r="AO839" s="143"/>
      <c r="AP839" s="143"/>
      <c r="AQ839" s="143"/>
      <c r="AR839" s="143"/>
      <c r="AS839" s="143"/>
      <c r="AT839" s="143"/>
      <c r="AU839" s="143"/>
      <c r="AV839" s="143"/>
      <c r="BC839" s="2"/>
    </row>
    <row r="840" spans="1:57" x14ac:dyDescent="0.2">
      <c r="A840" s="4" t="s">
        <v>2726</v>
      </c>
      <c r="B840" s="4" t="s">
        <v>2690</v>
      </c>
      <c r="C840" s="4" t="s">
        <v>2737</v>
      </c>
      <c r="D840" s="4" t="s">
        <v>2741</v>
      </c>
      <c r="E840" s="4" t="s">
        <v>2237</v>
      </c>
      <c r="F840" s="4" t="s">
        <v>2238</v>
      </c>
      <c r="G840" s="41" t="s">
        <v>136</v>
      </c>
      <c r="H840" s="59" t="s">
        <v>136</v>
      </c>
      <c r="I840" s="59">
        <v>500000010186</v>
      </c>
      <c r="J840" s="5">
        <v>2020</v>
      </c>
      <c r="K840" s="5">
        <v>5</v>
      </c>
      <c r="L840" s="9">
        <f t="shared" si="16"/>
        <v>-1</v>
      </c>
      <c r="M840" s="6" t="s">
        <v>90</v>
      </c>
      <c r="N840" s="9" t="s">
        <v>94</v>
      </c>
      <c r="O840" s="6" t="s">
        <v>37</v>
      </c>
      <c r="P840" s="9" t="s">
        <v>42</v>
      </c>
      <c r="Q840" s="5" t="s">
        <v>37</v>
      </c>
      <c r="R840" s="9" t="s">
        <v>41</v>
      </c>
      <c r="S840" s="11">
        <v>2023</v>
      </c>
      <c r="T840" s="6" t="s">
        <v>126</v>
      </c>
      <c r="U840" s="4" t="s">
        <v>3813</v>
      </c>
      <c r="V840" s="4" t="s">
        <v>3815</v>
      </c>
      <c r="W840" s="75">
        <v>0</v>
      </c>
      <c r="X840" s="9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43"/>
      <c r="AL840" s="143"/>
      <c r="AM840" s="143"/>
      <c r="AN840" s="143"/>
      <c r="AO840" s="143"/>
      <c r="AP840" s="143"/>
      <c r="AQ840" s="143"/>
      <c r="AR840" s="143"/>
      <c r="AS840" s="143"/>
      <c r="AT840" s="143"/>
      <c r="AU840" s="143"/>
      <c r="AV840" s="143"/>
      <c r="BC840" s="2"/>
    </row>
    <row r="841" spans="1:57" x14ac:dyDescent="0.2">
      <c r="A841" s="4" t="s">
        <v>2705</v>
      </c>
      <c r="B841" s="4" t="s">
        <v>2688</v>
      </c>
      <c r="C841" s="4" t="s">
        <v>2737</v>
      </c>
      <c r="D841" s="4" t="s">
        <v>2741</v>
      </c>
      <c r="E841" s="4" t="s">
        <v>2237</v>
      </c>
      <c r="F841" s="4" t="s">
        <v>2238</v>
      </c>
      <c r="G841" s="41" t="s">
        <v>136</v>
      </c>
      <c r="H841" s="59" t="s">
        <v>136</v>
      </c>
      <c r="I841" s="59">
        <v>500000010199</v>
      </c>
      <c r="J841" s="5">
        <v>2020</v>
      </c>
      <c r="K841" s="5">
        <v>5</v>
      </c>
      <c r="L841" s="9">
        <f t="shared" si="16"/>
        <v>-1</v>
      </c>
      <c r="M841" s="6" t="s">
        <v>90</v>
      </c>
      <c r="N841" s="9" t="s">
        <v>94</v>
      </c>
      <c r="O841" s="6" t="s">
        <v>37</v>
      </c>
      <c r="P841" s="9" t="s">
        <v>42</v>
      </c>
      <c r="Q841" s="5" t="s">
        <v>37</v>
      </c>
      <c r="R841" s="9" t="s">
        <v>41</v>
      </c>
      <c r="S841" s="11">
        <v>2023</v>
      </c>
      <c r="T841" s="6" t="s">
        <v>126</v>
      </c>
      <c r="U841" s="4" t="s">
        <v>3813</v>
      </c>
      <c r="V841" s="4" t="s">
        <v>3815</v>
      </c>
      <c r="W841" s="75">
        <v>0</v>
      </c>
      <c r="X841" s="9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43"/>
      <c r="AL841" s="143"/>
      <c r="AM841" s="143"/>
      <c r="AN841" s="143"/>
      <c r="AO841" s="143"/>
      <c r="AP841" s="143"/>
      <c r="AQ841" s="143"/>
      <c r="AR841" s="143"/>
      <c r="AS841" s="143"/>
      <c r="AT841" s="143"/>
      <c r="AU841" s="143"/>
      <c r="AV841" s="143"/>
      <c r="BC841" s="2"/>
    </row>
    <row r="842" spans="1:57" x14ac:dyDescent="0.2">
      <c r="A842" s="4" t="s">
        <v>2705</v>
      </c>
      <c r="B842" s="4" t="s">
        <v>2688</v>
      </c>
      <c r="C842" s="4" t="s">
        <v>2737</v>
      </c>
      <c r="D842" s="4" t="s">
        <v>2741</v>
      </c>
      <c r="E842" s="4" t="s">
        <v>2237</v>
      </c>
      <c r="F842" s="4" t="s">
        <v>2238</v>
      </c>
      <c r="G842" s="41" t="s">
        <v>136</v>
      </c>
      <c r="H842" s="59" t="s">
        <v>136</v>
      </c>
      <c r="I842" s="59">
        <v>500000010201</v>
      </c>
      <c r="J842" s="5">
        <v>2020</v>
      </c>
      <c r="K842" s="5">
        <v>5</v>
      </c>
      <c r="L842" s="9">
        <f t="shared" ref="L842:L865" si="17">IF(AND(J842=0,K842=0),"",K842-($B$9-J842))</f>
        <v>-1</v>
      </c>
      <c r="M842" s="6" t="s">
        <v>90</v>
      </c>
      <c r="N842" s="9" t="s">
        <v>94</v>
      </c>
      <c r="O842" s="6" t="s">
        <v>37</v>
      </c>
      <c r="P842" s="9" t="s">
        <v>42</v>
      </c>
      <c r="Q842" s="5" t="s">
        <v>37</v>
      </c>
      <c r="R842" s="9" t="s">
        <v>41</v>
      </c>
      <c r="S842" s="11">
        <v>2023</v>
      </c>
      <c r="T842" s="6" t="s">
        <v>126</v>
      </c>
      <c r="U842" s="4" t="s">
        <v>3813</v>
      </c>
      <c r="V842" s="4" t="s">
        <v>3815</v>
      </c>
      <c r="W842" s="75">
        <v>0</v>
      </c>
      <c r="X842" s="9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43"/>
      <c r="AL842" s="143"/>
      <c r="AM842" s="143"/>
      <c r="AN842" s="143"/>
      <c r="AO842" s="143"/>
      <c r="AP842" s="143"/>
      <c r="AQ842" s="143"/>
      <c r="AR842" s="143"/>
      <c r="AS842" s="143"/>
      <c r="AT842" s="143"/>
      <c r="AU842" s="143"/>
      <c r="AV842" s="143"/>
      <c r="BC842" s="2"/>
    </row>
    <row r="843" spans="1:57" x14ac:dyDescent="0.2">
      <c r="A843" s="4" t="s">
        <v>2705</v>
      </c>
      <c r="B843" s="4" t="s">
        <v>2688</v>
      </c>
      <c r="C843" s="4" t="s">
        <v>2737</v>
      </c>
      <c r="D843" s="4" t="s">
        <v>2741</v>
      </c>
      <c r="E843" s="4" t="s">
        <v>2237</v>
      </c>
      <c r="F843" s="4" t="s">
        <v>2238</v>
      </c>
      <c r="G843" s="41" t="s">
        <v>136</v>
      </c>
      <c r="H843" s="59" t="s">
        <v>136</v>
      </c>
      <c r="I843" s="59">
        <v>500000010203</v>
      </c>
      <c r="J843" s="5">
        <v>2020</v>
      </c>
      <c r="K843" s="5">
        <v>5</v>
      </c>
      <c r="L843" s="9">
        <f t="shared" si="17"/>
        <v>-1</v>
      </c>
      <c r="M843" s="6" t="s">
        <v>90</v>
      </c>
      <c r="N843" s="9" t="s">
        <v>94</v>
      </c>
      <c r="O843" s="6" t="s">
        <v>37</v>
      </c>
      <c r="P843" s="9" t="s">
        <v>42</v>
      </c>
      <c r="Q843" s="5" t="s">
        <v>37</v>
      </c>
      <c r="R843" s="9" t="s">
        <v>41</v>
      </c>
      <c r="S843" s="11">
        <v>2023</v>
      </c>
      <c r="T843" s="6" t="s">
        <v>126</v>
      </c>
      <c r="U843" s="4" t="s">
        <v>3813</v>
      </c>
      <c r="V843" s="4" t="s">
        <v>3815</v>
      </c>
      <c r="W843" s="75">
        <v>0</v>
      </c>
      <c r="X843" s="9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43"/>
      <c r="AL843" s="143"/>
      <c r="AM843" s="143"/>
      <c r="AN843" s="143"/>
      <c r="AO843" s="143"/>
      <c r="AP843" s="143"/>
      <c r="AQ843" s="143"/>
      <c r="AR843" s="143"/>
      <c r="AS843" s="143"/>
      <c r="AT843" s="143"/>
      <c r="AU843" s="143"/>
      <c r="AV843" s="143"/>
      <c r="BC843" s="2"/>
    </row>
    <row r="844" spans="1:57" x14ac:dyDescent="0.2">
      <c r="A844" s="4" t="s">
        <v>2705</v>
      </c>
      <c r="B844" s="4" t="s">
        <v>2688</v>
      </c>
      <c r="C844" s="4" t="s">
        <v>2737</v>
      </c>
      <c r="D844" s="4" t="s">
        <v>2741</v>
      </c>
      <c r="E844" s="4" t="s">
        <v>2237</v>
      </c>
      <c r="F844" s="4" t="s">
        <v>2238</v>
      </c>
      <c r="G844" s="41" t="s">
        <v>136</v>
      </c>
      <c r="H844" s="59" t="s">
        <v>136</v>
      </c>
      <c r="I844" s="59">
        <v>500000010207</v>
      </c>
      <c r="J844" s="5">
        <v>2020</v>
      </c>
      <c r="K844" s="5">
        <v>5</v>
      </c>
      <c r="L844" s="9">
        <f t="shared" si="17"/>
        <v>-1</v>
      </c>
      <c r="M844" s="6" t="s">
        <v>90</v>
      </c>
      <c r="N844" s="9" t="s">
        <v>94</v>
      </c>
      <c r="O844" s="6" t="s">
        <v>37</v>
      </c>
      <c r="P844" s="9" t="s">
        <v>42</v>
      </c>
      <c r="Q844" s="5" t="s">
        <v>37</v>
      </c>
      <c r="R844" s="9" t="s">
        <v>41</v>
      </c>
      <c r="S844" s="11">
        <v>2023</v>
      </c>
      <c r="T844" s="6" t="s">
        <v>126</v>
      </c>
      <c r="U844" s="4" t="s">
        <v>3813</v>
      </c>
      <c r="V844" s="4" t="s">
        <v>3815</v>
      </c>
      <c r="W844" s="75">
        <v>0</v>
      </c>
      <c r="X844" s="9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43"/>
      <c r="AL844" s="143"/>
      <c r="AM844" s="143"/>
      <c r="AN844" s="143"/>
      <c r="AO844" s="143"/>
      <c r="AP844" s="143"/>
      <c r="AQ844" s="143"/>
      <c r="AR844" s="143"/>
      <c r="AS844" s="143"/>
      <c r="AT844" s="143"/>
      <c r="AU844" s="143"/>
      <c r="AV844" s="143"/>
      <c r="BC844" s="2"/>
    </row>
    <row r="845" spans="1:57" x14ac:dyDescent="0.2">
      <c r="A845" s="4" t="s">
        <v>2718</v>
      </c>
      <c r="B845" s="4" t="s">
        <v>2690</v>
      </c>
      <c r="C845" s="4" t="s">
        <v>2737</v>
      </c>
      <c r="D845" s="4" t="s">
        <v>2741</v>
      </c>
      <c r="E845" s="4" t="s">
        <v>2237</v>
      </c>
      <c r="F845" s="4" t="s">
        <v>2238</v>
      </c>
      <c r="G845" s="41" t="s">
        <v>136</v>
      </c>
      <c r="H845" s="59" t="s">
        <v>136</v>
      </c>
      <c r="I845" s="59">
        <v>500000010174</v>
      </c>
      <c r="J845" s="5">
        <v>2020</v>
      </c>
      <c r="K845" s="5">
        <v>5</v>
      </c>
      <c r="L845" s="9">
        <f t="shared" si="17"/>
        <v>-1</v>
      </c>
      <c r="M845" s="6" t="s">
        <v>90</v>
      </c>
      <c r="N845" s="9" t="s">
        <v>94</v>
      </c>
      <c r="O845" s="6" t="s">
        <v>37</v>
      </c>
      <c r="P845" s="9" t="s">
        <v>42</v>
      </c>
      <c r="Q845" s="5" t="s">
        <v>37</v>
      </c>
      <c r="R845" s="9" t="s">
        <v>41</v>
      </c>
      <c r="S845" s="11">
        <v>2023</v>
      </c>
      <c r="T845" s="6" t="s">
        <v>126</v>
      </c>
      <c r="U845" s="4" t="s">
        <v>3813</v>
      </c>
      <c r="V845" s="4" t="s">
        <v>3815</v>
      </c>
      <c r="W845" s="75">
        <v>0</v>
      </c>
      <c r="X845" s="9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43"/>
      <c r="AL845" s="143"/>
      <c r="AM845" s="143"/>
      <c r="AN845" s="143"/>
      <c r="AO845" s="143"/>
      <c r="AP845" s="143"/>
      <c r="AQ845" s="143"/>
      <c r="AR845" s="143"/>
      <c r="AS845" s="143"/>
      <c r="AT845" s="143"/>
      <c r="AU845" s="143"/>
      <c r="AV845" s="143"/>
      <c r="BC845" s="2"/>
    </row>
    <row r="846" spans="1:57" s="58" customFormat="1" x14ac:dyDescent="0.2">
      <c r="A846" s="4" t="s">
        <v>2718</v>
      </c>
      <c r="B846" s="4" t="s">
        <v>2690</v>
      </c>
      <c r="C846" s="4" t="s">
        <v>2737</v>
      </c>
      <c r="D846" s="4" t="s">
        <v>2741</v>
      </c>
      <c r="E846" s="4" t="s">
        <v>2237</v>
      </c>
      <c r="F846" s="4" t="s">
        <v>2238</v>
      </c>
      <c r="G846" s="41" t="s">
        <v>136</v>
      </c>
      <c r="H846" s="59" t="s">
        <v>136</v>
      </c>
      <c r="I846" s="59">
        <v>500000010175</v>
      </c>
      <c r="J846" s="5">
        <v>2020</v>
      </c>
      <c r="K846" s="5">
        <v>5</v>
      </c>
      <c r="L846" s="9">
        <f t="shared" si="17"/>
        <v>-1</v>
      </c>
      <c r="M846" s="6" t="s">
        <v>90</v>
      </c>
      <c r="N846" s="9" t="s">
        <v>94</v>
      </c>
      <c r="O846" s="6" t="s">
        <v>37</v>
      </c>
      <c r="P846" s="9" t="s">
        <v>42</v>
      </c>
      <c r="Q846" s="5" t="s">
        <v>37</v>
      </c>
      <c r="R846" s="9" t="s">
        <v>41</v>
      </c>
      <c r="S846" s="11">
        <v>2023</v>
      </c>
      <c r="T846" s="6" t="s">
        <v>126</v>
      </c>
      <c r="U846" s="4" t="s">
        <v>3813</v>
      </c>
      <c r="V846" s="4" t="s">
        <v>3815</v>
      </c>
      <c r="W846" s="75">
        <v>0</v>
      </c>
      <c r="X846" s="9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43"/>
      <c r="AL846" s="143"/>
      <c r="AM846" s="143"/>
      <c r="AN846" s="143"/>
      <c r="AO846" s="143"/>
      <c r="AP846" s="143"/>
      <c r="AQ846" s="143"/>
      <c r="AR846" s="143"/>
      <c r="AS846" s="143"/>
      <c r="AT846" s="143"/>
      <c r="AU846" s="143"/>
      <c r="AV846" s="143"/>
      <c r="AW846" s="10"/>
      <c r="AX846" s="10"/>
      <c r="AY846" s="10"/>
      <c r="AZ846" s="10"/>
      <c r="BA846" s="10"/>
      <c r="BB846" s="10"/>
      <c r="BC846" s="2"/>
      <c r="BD846" s="2"/>
      <c r="BE846" s="2"/>
    </row>
    <row r="847" spans="1:57" x14ac:dyDescent="0.2">
      <c r="A847" s="4" t="s">
        <v>2718</v>
      </c>
      <c r="B847" s="4" t="s">
        <v>2690</v>
      </c>
      <c r="C847" s="4" t="s">
        <v>2737</v>
      </c>
      <c r="D847" s="4" t="s">
        <v>2741</v>
      </c>
      <c r="E847" s="4" t="s">
        <v>2237</v>
      </c>
      <c r="F847" s="4" t="s">
        <v>2238</v>
      </c>
      <c r="G847" s="41" t="s">
        <v>136</v>
      </c>
      <c r="H847" s="59" t="s">
        <v>136</v>
      </c>
      <c r="I847" s="59">
        <v>500000010180</v>
      </c>
      <c r="J847" s="5">
        <v>2020</v>
      </c>
      <c r="K847" s="5">
        <v>5</v>
      </c>
      <c r="L847" s="9">
        <f t="shared" si="17"/>
        <v>-1</v>
      </c>
      <c r="M847" s="6" t="s">
        <v>90</v>
      </c>
      <c r="N847" s="9" t="s">
        <v>94</v>
      </c>
      <c r="O847" s="6" t="s">
        <v>37</v>
      </c>
      <c r="P847" s="9" t="s">
        <v>42</v>
      </c>
      <c r="Q847" s="5" t="s">
        <v>37</v>
      </c>
      <c r="R847" s="9" t="s">
        <v>41</v>
      </c>
      <c r="S847" s="11">
        <v>2023</v>
      </c>
      <c r="T847" s="6" t="s">
        <v>126</v>
      </c>
      <c r="U847" s="4" t="s">
        <v>3813</v>
      </c>
      <c r="V847" s="4" t="s">
        <v>3815</v>
      </c>
      <c r="W847" s="75">
        <v>0</v>
      </c>
      <c r="X847" s="9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43"/>
      <c r="AL847" s="143"/>
      <c r="AM847" s="143"/>
      <c r="AN847" s="143"/>
      <c r="AO847" s="143"/>
      <c r="AP847" s="143"/>
      <c r="AQ847" s="143"/>
      <c r="AR847" s="143"/>
      <c r="AS847" s="143"/>
      <c r="AT847" s="143"/>
      <c r="AU847" s="143"/>
      <c r="AV847" s="143"/>
      <c r="BC847" s="2"/>
    </row>
    <row r="848" spans="1:57" x14ac:dyDescent="0.2">
      <c r="A848" s="4" t="s">
        <v>2718</v>
      </c>
      <c r="B848" s="4" t="s">
        <v>2690</v>
      </c>
      <c r="C848" s="4" t="s">
        <v>2737</v>
      </c>
      <c r="D848" s="4" t="s">
        <v>2741</v>
      </c>
      <c r="E848" s="4" t="s">
        <v>2237</v>
      </c>
      <c r="F848" s="4" t="s">
        <v>2238</v>
      </c>
      <c r="G848" s="41" t="s">
        <v>136</v>
      </c>
      <c r="H848" s="59" t="s">
        <v>136</v>
      </c>
      <c r="I848" s="59">
        <v>500000010188</v>
      </c>
      <c r="J848" s="5">
        <v>2020</v>
      </c>
      <c r="K848" s="5">
        <v>5</v>
      </c>
      <c r="L848" s="9">
        <f t="shared" si="17"/>
        <v>-1</v>
      </c>
      <c r="M848" s="6" t="s">
        <v>90</v>
      </c>
      <c r="N848" s="9" t="s">
        <v>94</v>
      </c>
      <c r="O848" s="6" t="s">
        <v>37</v>
      </c>
      <c r="P848" s="9" t="s">
        <v>42</v>
      </c>
      <c r="Q848" s="5" t="s">
        <v>37</v>
      </c>
      <c r="R848" s="9" t="s">
        <v>41</v>
      </c>
      <c r="S848" s="11">
        <v>2023</v>
      </c>
      <c r="T848" s="6" t="s">
        <v>126</v>
      </c>
      <c r="U848" s="4" t="s">
        <v>3813</v>
      </c>
      <c r="V848" s="4" t="s">
        <v>3815</v>
      </c>
      <c r="W848" s="75">
        <v>0</v>
      </c>
      <c r="X848" s="9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43"/>
      <c r="AL848" s="143"/>
      <c r="AM848" s="143"/>
      <c r="AN848" s="143"/>
      <c r="AO848" s="143"/>
      <c r="AP848" s="143"/>
      <c r="AQ848" s="143"/>
      <c r="AR848" s="143"/>
      <c r="AS848" s="143"/>
      <c r="AT848" s="143"/>
      <c r="AU848" s="143"/>
      <c r="AV848" s="143"/>
      <c r="BC848" s="2"/>
    </row>
    <row r="849" spans="1:55" x14ac:dyDescent="0.2">
      <c r="A849" s="4" t="s">
        <v>2718</v>
      </c>
      <c r="B849" s="4" t="s">
        <v>2690</v>
      </c>
      <c r="C849" s="4" t="s">
        <v>2737</v>
      </c>
      <c r="D849" s="4" t="s">
        <v>2741</v>
      </c>
      <c r="E849" s="4" t="s">
        <v>2237</v>
      </c>
      <c r="F849" s="4" t="s">
        <v>2238</v>
      </c>
      <c r="G849" s="41" t="s">
        <v>136</v>
      </c>
      <c r="H849" s="59" t="s">
        <v>136</v>
      </c>
      <c r="I849" s="59">
        <v>500000010189</v>
      </c>
      <c r="J849" s="5">
        <v>2020</v>
      </c>
      <c r="K849" s="5">
        <v>5</v>
      </c>
      <c r="L849" s="9">
        <f t="shared" si="17"/>
        <v>-1</v>
      </c>
      <c r="M849" s="6" t="s">
        <v>90</v>
      </c>
      <c r="N849" s="9" t="s">
        <v>94</v>
      </c>
      <c r="O849" s="6" t="s">
        <v>37</v>
      </c>
      <c r="P849" s="9" t="s">
        <v>42</v>
      </c>
      <c r="Q849" s="5" t="s">
        <v>37</v>
      </c>
      <c r="R849" s="9" t="s">
        <v>41</v>
      </c>
      <c r="S849" s="11">
        <v>2023</v>
      </c>
      <c r="T849" s="6" t="s">
        <v>126</v>
      </c>
      <c r="U849" s="4" t="s">
        <v>3813</v>
      </c>
      <c r="V849" s="4" t="s">
        <v>3815</v>
      </c>
      <c r="W849" s="75">
        <v>0</v>
      </c>
      <c r="X849" s="9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43"/>
      <c r="AL849" s="143"/>
      <c r="AM849" s="143"/>
      <c r="AN849" s="143"/>
      <c r="AO849" s="143"/>
      <c r="AP849" s="143"/>
      <c r="AQ849" s="143"/>
      <c r="AR849" s="143"/>
      <c r="AS849" s="143"/>
      <c r="AT849" s="143"/>
      <c r="AU849" s="143"/>
      <c r="AV849" s="143"/>
      <c r="BC849" s="2"/>
    </row>
    <row r="850" spans="1:55" x14ac:dyDescent="0.2">
      <c r="A850" s="4" t="s">
        <v>2718</v>
      </c>
      <c r="B850" s="4" t="s">
        <v>2690</v>
      </c>
      <c r="C850" s="4" t="s">
        <v>2737</v>
      </c>
      <c r="D850" s="4" t="s">
        <v>2741</v>
      </c>
      <c r="E850" s="4" t="s">
        <v>2237</v>
      </c>
      <c r="F850" s="4" t="s">
        <v>2238</v>
      </c>
      <c r="G850" s="41" t="s">
        <v>136</v>
      </c>
      <c r="H850" s="59" t="s">
        <v>136</v>
      </c>
      <c r="I850" s="59">
        <v>500000010190</v>
      </c>
      <c r="J850" s="5">
        <v>2020</v>
      </c>
      <c r="K850" s="5">
        <v>5</v>
      </c>
      <c r="L850" s="9">
        <f t="shared" si="17"/>
        <v>-1</v>
      </c>
      <c r="M850" s="6" t="s">
        <v>90</v>
      </c>
      <c r="N850" s="9" t="s">
        <v>94</v>
      </c>
      <c r="O850" s="6" t="s">
        <v>37</v>
      </c>
      <c r="P850" s="9" t="s">
        <v>42</v>
      </c>
      <c r="Q850" s="5" t="s">
        <v>37</v>
      </c>
      <c r="R850" s="9" t="s">
        <v>41</v>
      </c>
      <c r="S850" s="11">
        <v>2023</v>
      </c>
      <c r="T850" s="6" t="s">
        <v>126</v>
      </c>
      <c r="U850" s="4" t="s">
        <v>3813</v>
      </c>
      <c r="V850" s="4" t="s">
        <v>3815</v>
      </c>
      <c r="W850" s="75">
        <v>0</v>
      </c>
      <c r="X850" s="9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43"/>
      <c r="AL850" s="143"/>
      <c r="AM850" s="143"/>
      <c r="AN850" s="143"/>
      <c r="AO850" s="143"/>
      <c r="AP850" s="143"/>
      <c r="AQ850" s="143"/>
      <c r="AR850" s="143"/>
      <c r="AS850" s="143"/>
      <c r="AT850" s="143"/>
      <c r="AU850" s="143"/>
      <c r="AV850" s="143"/>
      <c r="BC850" s="2"/>
    </row>
    <row r="851" spans="1:55" x14ac:dyDescent="0.2">
      <c r="A851" s="4" t="s">
        <v>2718</v>
      </c>
      <c r="B851" s="4" t="s">
        <v>2690</v>
      </c>
      <c r="C851" s="4" t="s">
        <v>2737</v>
      </c>
      <c r="D851" s="4" t="s">
        <v>2741</v>
      </c>
      <c r="E851" s="4" t="s">
        <v>2237</v>
      </c>
      <c r="F851" s="4" t="s">
        <v>2238</v>
      </c>
      <c r="G851" s="41" t="s">
        <v>136</v>
      </c>
      <c r="H851" s="59" t="s">
        <v>136</v>
      </c>
      <c r="I851" s="59">
        <v>500000010191</v>
      </c>
      <c r="J851" s="5">
        <v>2020</v>
      </c>
      <c r="K851" s="5">
        <v>5</v>
      </c>
      <c r="L851" s="9">
        <f t="shared" si="17"/>
        <v>-1</v>
      </c>
      <c r="M851" s="6" t="s">
        <v>90</v>
      </c>
      <c r="N851" s="9" t="s">
        <v>94</v>
      </c>
      <c r="O851" s="6" t="s">
        <v>37</v>
      </c>
      <c r="P851" s="9" t="s">
        <v>42</v>
      </c>
      <c r="Q851" s="5" t="s">
        <v>37</v>
      </c>
      <c r="R851" s="9" t="s">
        <v>41</v>
      </c>
      <c r="S851" s="11">
        <v>2023</v>
      </c>
      <c r="T851" s="6" t="s">
        <v>126</v>
      </c>
      <c r="U851" s="4" t="s">
        <v>3813</v>
      </c>
      <c r="V851" s="4" t="s">
        <v>3815</v>
      </c>
      <c r="W851" s="75">
        <v>0</v>
      </c>
      <c r="X851" s="9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43"/>
      <c r="AL851" s="143"/>
      <c r="AM851" s="143"/>
      <c r="AN851" s="143"/>
      <c r="AO851" s="143"/>
      <c r="AP851" s="143"/>
      <c r="AQ851" s="143"/>
      <c r="AR851" s="143"/>
      <c r="AS851" s="143"/>
      <c r="AT851" s="143"/>
      <c r="AU851" s="143"/>
      <c r="AV851" s="143"/>
      <c r="BC851" s="2"/>
    </row>
    <row r="852" spans="1:55" x14ac:dyDescent="0.2">
      <c r="A852" s="4" t="s">
        <v>2718</v>
      </c>
      <c r="B852" s="4" t="s">
        <v>2690</v>
      </c>
      <c r="C852" s="4" t="s">
        <v>2737</v>
      </c>
      <c r="D852" s="4" t="s">
        <v>2741</v>
      </c>
      <c r="E852" s="4" t="s">
        <v>2237</v>
      </c>
      <c r="F852" s="4" t="s">
        <v>2238</v>
      </c>
      <c r="G852" s="41" t="s">
        <v>136</v>
      </c>
      <c r="H852" s="59" t="s">
        <v>136</v>
      </c>
      <c r="I852" s="59">
        <v>500000010193</v>
      </c>
      <c r="J852" s="5">
        <v>2020</v>
      </c>
      <c r="K852" s="5">
        <v>5</v>
      </c>
      <c r="L852" s="9">
        <f t="shared" si="17"/>
        <v>-1</v>
      </c>
      <c r="M852" s="6" t="s">
        <v>90</v>
      </c>
      <c r="N852" s="9" t="s">
        <v>94</v>
      </c>
      <c r="O852" s="6" t="s">
        <v>37</v>
      </c>
      <c r="P852" s="9" t="s">
        <v>42</v>
      </c>
      <c r="Q852" s="5" t="s">
        <v>37</v>
      </c>
      <c r="R852" s="9" t="s">
        <v>41</v>
      </c>
      <c r="S852" s="11">
        <v>2023</v>
      </c>
      <c r="T852" s="6" t="s">
        <v>126</v>
      </c>
      <c r="U852" s="4" t="s">
        <v>3813</v>
      </c>
      <c r="V852" s="4" t="s">
        <v>3815</v>
      </c>
      <c r="W852" s="75">
        <v>0</v>
      </c>
      <c r="X852" s="9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43"/>
      <c r="AL852" s="143"/>
      <c r="AM852" s="143"/>
      <c r="AN852" s="143"/>
      <c r="AO852" s="143"/>
      <c r="AP852" s="143"/>
      <c r="AQ852" s="143"/>
      <c r="AR852" s="143"/>
      <c r="AS852" s="143"/>
      <c r="AT852" s="143"/>
      <c r="AU852" s="143"/>
      <c r="AV852" s="143"/>
      <c r="BC852" s="2"/>
    </row>
    <row r="853" spans="1:55" x14ac:dyDescent="0.2">
      <c r="A853" s="4" t="s">
        <v>2718</v>
      </c>
      <c r="B853" s="4" t="s">
        <v>2690</v>
      </c>
      <c r="C853" s="4" t="s">
        <v>2737</v>
      </c>
      <c r="D853" s="4" t="s">
        <v>2741</v>
      </c>
      <c r="E853" s="4" t="s">
        <v>2237</v>
      </c>
      <c r="F853" s="4" t="s">
        <v>2238</v>
      </c>
      <c r="G853" s="41" t="s">
        <v>136</v>
      </c>
      <c r="H853" s="59" t="s">
        <v>136</v>
      </c>
      <c r="I853" s="59">
        <v>500000010194</v>
      </c>
      <c r="J853" s="5">
        <v>2020</v>
      </c>
      <c r="K853" s="5">
        <v>5</v>
      </c>
      <c r="L853" s="9">
        <f t="shared" si="17"/>
        <v>-1</v>
      </c>
      <c r="M853" s="6" t="s">
        <v>90</v>
      </c>
      <c r="N853" s="9" t="s">
        <v>94</v>
      </c>
      <c r="O853" s="6" t="s">
        <v>37</v>
      </c>
      <c r="P853" s="9" t="s">
        <v>42</v>
      </c>
      <c r="Q853" s="5" t="s">
        <v>37</v>
      </c>
      <c r="R853" s="9" t="s">
        <v>41</v>
      </c>
      <c r="S853" s="11">
        <v>2023</v>
      </c>
      <c r="T853" s="6" t="s">
        <v>126</v>
      </c>
      <c r="U853" s="4" t="s">
        <v>3813</v>
      </c>
      <c r="V853" s="4" t="s">
        <v>3815</v>
      </c>
      <c r="W853" s="75">
        <v>0</v>
      </c>
      <c r="X853" s="9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43"/>
      <c r="AL853" s="143"/>
      <c r="AM853" s="143"/>
      <c r="AN853" s="143"/>
      <c r="AO853" s="143"/>
      <c r="AP853" s="143"/>
      <c r="AQ853" s="143"/>
      <c r="AR853" s="143"/>
      <c r="AS853" s="143"/>
      <c r="AT853" s="143"/>
      <c r="AU853" s="143"/>
      <c r="AV853" s="143"/>
      <c r="BC853" s="2"/>
    </row>
    <row r="854" spans="1:55" x14ac:dyDescent="0.2">
      <c r="A854" s="4" t="s">
        <v>2701</v>
      </c>
      <c r="B854" s="4" t="s">
        <v>2689</v>
      </c>
      <c r="C854" s="4" t="s">
        <v>2737</v>
      </c>
      <c r="D854" s="4" t="s">
        <v>2741</v>
      </c>
      <c r="E854" s="4" t="s">
        <v>2237</v>
      </c>
      <c r="F854" s="4" t="s">
        <v>2238</v>
      </c>
      <c r="G854" s="41" t="s">
        <v>136</v>
      </c>
      <c r="H854" s="59" t="s">
        <v>136</v>
      </c>
      <c r="I854" s="59">
        <v>500000010202</v>
      </c>
      <c r="J854" s="5">
        <v>2020</v>
      </c>
      <c r="K854" s="5">
        <v>5</v>
      </c>
      <c r="L854" s="9">
        <f t="shared" si="17"/>
        <v>-1</v>
      </c>
      <c r="M854" s="6" t="s">
        <v>90</v>
      </c>
      <c r="N854" s="9" t="s">
        <v>94</v>
      </c>
      <c r="O854" s="6" t="s">
        <v>37</v>
      </c>
      <c r="P854" s="9" t="s">
        <v>42</v>
      </c>
      <c r="Q854" s="5" t="s">
        <v>37</v>
      </c>
      <c r="R854" s="9" t="s">
        <v>41</v>
      </c>
      <c r="S854" s="11">
        <v>2023</v>
      </c>
      <c r="T854" s="6" t="s">
        <v>126</v>
      </c>
      <c r="U854" s="4" t="s">
        <v>3813</v>
      </c>
      <c r="V854" s="4" t="s">
        <v>3815</v>
      </c>
      <c r="W854" s="75">
        <v>0</v>
      </c>
      <c r="X854" s="9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43"/>
      <c r="AL854" s="143"/>
      <c r="AM854" s="143"/>
      <c r="AN854" s="143"/>
      <c r="AO854" s="143"/>
      <c r="AP854" s="143"/>
      <c r="AQ854" s="143"/>
      <c r="AR854" s="143"/>
      <c r="AS854" s="143"/>
      <c r="AT854" s="143"/>
      <c r="AU854" s="143"/>
      <c r="AV854" s="143"/>
      <c r="BC854" s="2"/>
    </row>
    <row r="855" spans="1:55" x14ac:dyDescent="0.2">
      <c r="A855" s="4" t="s">
        <v>2701</v>
      </c>
      <c r="B855" s="4" t="s">
        <v>2689</v>
      </c>
      <c r="C855" s="4" t="s">
        <v>2737</v>
      </c>
      <c r="D855" s="4" t="s">
        <v>2741</v>
      </c>
      <c r="E855" s="4" t="s">
        <v>2237</v>
      </c>
      <c r="F855" s="4" t="s">
        <v>2238</v>
      </c>
      <c r="G855" s="41" t="s">
        <v>136</v>
      </c>
      <c r="H855" s="59" t="s">
        <v>136</v>
      </c>
      <c r="I855" s="59">
        <v>500000010204</v>
      </c>
      <c r="J855" s="5">
        <v>2020</v>
      </c>
      <c r="K855" s="5">
        <v>5</v>
      </c>
      <c r="L855" s="9">
        <f t="shared" si="17"/>
        <v>-1</v>
      </c>
      <c r="M855" s="6" t="s">
        <v>90</v>
      </c>
      <c r="N855" s="9" t="s">
        <v>94</v>
      </c>
      <c r="O855" s="6" t="s">
        <v>37</v>
      </c>
      <c r="P855" s="9" t="s">
        <v>42</v>
      </c>
      <c r="Q855" s="5" t="s">
        <v>37</v>
      </c>
      <c r="R855" s="9" t="s">
        <v>41</v>
      </c>
      <c r="S855" s="11">
        <v>2023</v>
      </c>
      <c r="T855" s="6" t="s">
        <v>126</v>
      </c>
      <c r="U855" s="4" t="s">
        <v>3813</v>
      </c>
      <c r="V855" s="4" t="s">
        <v>3815</v>
      </c>
      <c r="W855" s="75">
        <v>0</v>
      </c>
      <c r="X855" s="9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43"/>
      <c r="AL855" s="143"/>
      <c r="AM855" s="143"/>
      <c r="AN855" s="143"/>
      <c r="AO855" s="143"/>
      <c r="AP855" s="143"/>
      <c r="AQ855" s="143"/>
      <c r="AR855" s="143"/>
      <c r="AS855" s="143"/>
      <c r="AT855" s="143"/>
      <c r="AU855" s="143"/>
      <c r="AV855" s="143"/>
      <c r="BC855" s="2"/>
    </row>
    <row r="856" spans="1:55" x14ac:dyDescent="0.2">
      <c r="A856" s="4" t="s">
        <v>2701</v>
      </c>
      <c r="B856" s="4" t="s">
        <v>2689</v>
      </c>
      <c r="C856" s="4" t="s">
        <v>2737</v>
      </c>
      <c r="D856" s="4" t="s">
        <v>2741</v>
      </c>
      <c r="E856" s="4" t="s">
        <v>2237</v>
      </c>
      <c r="F856" s="4" t="s">
        <v>2238</v>
      </c>
      <c r="G856" s="41" t="s">
        <v>136</v>
      </c>
      <c r="H856" s="59" t="s">
        <v>136</v>
      </c>
      <c r="I856" s="59">
        <v>500000010205</v>
      </c>
      <c r="J856" s="5">
        <v>2020</v>
      </c>
      <c r="K856" s="5">
        <v>5</v>
      </c>
      <c r="L856" s="9">
        <f t="shared" si="17"/>
        <v>-1</v>
      </c>
      <c r="M856" s="6" t="s">
        <v>90</v>
      </c>
      <c r="N856" s="9" t="s">
        <v>94</v>
      </c>
      <c r="O856" s="6" t="s">
        <v>37</v>
      </c>
      <c r="P856" s="9" t="s">
        <v>42</v>
      </c>
      <c r="Q856" s="5" t="s">
        <v>37</v>
      </c>
      <c r="R856" s="9" t="s">
        <v>41</v>
      </c>
      <c r="S856" s="11">
        <v>2023</v>
      </c>
      <c r="T856" s="6" t="s">
        <v>126</v>
      </c>
      <c r="U856" s="4" t="s">
        <v>3813</v>
      </c>
      <c r="V856" s="4" t="s">
        <v>3815</v>
      </c>
      <c r="W856" s="75">
        <v>0</v>
      </c>
      <c r="X856" s="9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43"/>
      <c r="AL856" s="143"/>
      <c r="AM856" s="143"/>
      <c r="AN856" s="143"/>
      <c r="AO856" s="143"/>
      <c r="AP856" s="143"/>
      <c r="AQ856" s="143"/>
      <c r="AR856" s="143"/>
      <c r="AS856" s="143"/>
      <c r="AT856" s="143"/>
      <c r="AU856" s="143"/>
      <c r="AV856" s="143"/>
      <c r="BC856" s="2"/>
    </row>
    <row r="857" spans="1:55" ht="12.75" customHeight="1" x14ac:dyDescent="0.2">
      <c r="A857" s="4" t="s">
        <v>2700</v>
      </c>
      <c r="B857" s="4" t="s">
        <v>2690</v>
      </c>
      <c r="C857" s="4" t="s">
        <v>2737</v>
      </c>
      <c r="D857" s="4" t="s">
        <v>2741</v>
      </c>
      <c r="E857" s="4" t="s">
        <v>3114</v>
      </c>
      <c r="F857" s="4" t="s">
        <v>136</v>
      </c>
      <c r="G857" s="4" t="s">
        <v>136</v>
      </c>
      <c r="H857" s="4" t="s">
        <v>136</v>
      </c>
      <c r="I857" s="59">
        <v>500000011684</v>
      </c>
      <c r="J857" s="5">
        <v>2023</v>
      </c>
      <c r="K857" s="5">
        <v>8</v>
      </c>
      <c r="L857" s="9">
        <f t="shared" si="17"/>
        <v>5</v>
      </c>
      <c r="M857" s="95" t="s">
        <v>90</v>
      </c>
      <c r="N857" s="138" t="s">
        <v>94</v>
      </c>
      <c r="O857" s="6" t="s">
        <v>37</v>
      </c>
      <c r="P857" s="9" t="s">
        <v>42</v>
      </c>
      <c r="Q857" s="5" t="s">
        <v>37</v>
      </c>
      <c r="R857" s="9" t="s">
        <v>42</v>
      </c>
      <c r="S857" s="11">
        <v>2023</v>
      </c>
      <c r="T857" s="6" t="s">
        <v>43</v>
      </c>
      <c r="U857" s="4" t="s">
        <v>43</v>
      </c>
      <c r="V857" s="4" t="s">
        <v>3117</v>
      </c>
      <c r="W857" s="75">
        <v>0</v>
      </c>
      <c r="X857" s="9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43"/>
      <c r="AL857" s="143"/>
      <c r="AM857" s="143"/>
      <c r="AN857" s="143"/>
      <c r="AO857" s="143"/>
      <c r="AP857" s="143"/>
      <c r="AQ857" s="143"/>
      <c r="AR857" s="154"/>
      <c r="AS857" s="143"/>
      <c r="AT857" s="143"/>
      <c r="AU857" s="143"/>
      <c r="AV857" s="143"/>
    </row>
    <row r="858" spans="1:55" ht="12.75" customHeight="1" x14ac:dyDescent="0.2">
      <c r="A858" s="4" t="s">
        <v>2712</v>
      </c>
      <c r="B858" s="4" t="s">
        <v>2691</v>
      </c>
      <c r="C858" s="4" t="s">
        <v>2735</v>
      </c>
      <c r="D858" s="4" t="s">
        <v>2740</v>
      </c>
      <c r="E858" s="4" t="s">
        <v>2298</v>
      </c>
      <c r="F858" s="4" t="s">
        <v>2299</v>
      </c>
      <c r="G858" s="41" t="s">
        <v>2300</v>
      </c>
      <c r="H858" s="59">
        <v>13090355</v>
      </c>
      <c r="I858" s="59">
        <v>500000009984</v>
      </c>
      <c r="J858" s="5">
        <v>2014</v>
      </c>
      <c r="K858" s="5">
        <v>8</v>
      </c>
      <c r="L858" s="9">
        <f t="shared" si="17"/>
        <v>-4</v>
      </c>
      <c r="M858" s="6" t="s">
        <v>90</v>
      </c>
      <c r="N858" s="9" t="s">
        <v>94</v>
      </c>
      <c r="O858" s="6" t="s">
        <v>37</v>
      </c>
      <c r="P858" s="9" t="s">
        <v>42</v>
      </c>
      <c r="Q858" s="5" t="s">
        <v>37</v>
      </c>
      <c r="R858" s="9" t="s">
        <v>42</v>
      </c>
      <c r="S858" s="11" t="s">
        <v>136</v>
      </c>
      <c r="T858" s="6" t="s">
        <v>44</v>
      </c>
      <c r="U858" s="4" t="s">
        <v>136</v>
      </c>
      <c r="V858" s="4" t="s">
        <v>2297</v>
      </c>
      <c r="W858" s="75">
        <v>0</v>
      </c>
      <c r="X858" s="9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43"/>
      <c r="AL858" s="143"/>
      <c r="AM858" s="143"/>
      <c r="AN858" s="143"/>
      <c r="AO858" s="143"/>
      <c r="AP858" s="143"/>
      <c r="AQ858" s="143"/>
      <c r="AR858" s="143"/>
      <c r="AS858" s="143"/>
      <c r="AT858" s="143"/>
      <c r="AU858" s="143"/>
      <c r="AV858" s="143"/>
      <c r="BC858" s="2"/>
    </row>
    <row r="859" spans="1:55" ht="12.75" customHeight="1" x14ac:dyDescent="0.2">
      <c r="A859" s="4" t="s">
        <v>2696</v>
      </c>
      <c r="B859" s="4" t="s">
        <v>2691</v>
      </c>
      <c r="C859" s="4" t="s">
        <v>2735</v>
      </c>
      <c r="D859" s="4" t="s">
        <v>2741</v>
      </c>
      <c r="E859" s="4" t="s">
        <v>1119</v>
      </c>
      <c r="F859" s="4" t="s">
        <v>1105</v>
      </c>
      <c r="G859" s="41" t="s">
        <v>1120</v>
      </c>
      <c r="H859" s="59" t="s">
        <v>1121</v>
      </c>
      <c r="I859" s="59">
        <v>500000004229</v>
      </c>
      <c r="J859" s="5">
        <v>2013</v>
      </c>
      <c r="K859" s="5">
        <v>8</v>
      </c>
      <c r="L859" s="9">
        <f t="shared" si="17"/>
        <v>-5</v>
      </c>
      <c r="M859" s="6" t="s">
        <v>90</v>
      </c>
      <c r="N859" s="9" t="s">
        <v>94</v>
      </c>
      <c r="O859" s="6" t="s">
        <v>37</v>
      </c>
      <c r="P859" s="9" t="s">
        <v>42</v>
      </c>
      <c r="Q859" s="5" t="s">
        <v>37</v>
      </c>
      <c r="R859" s="9" t="s">
        <v>41</v>
      </c>
      <c r="S859" s="11">
        <v>2023</v>
      </c>
      <c r="T859" s="6" t="s">
        <v>126</v>
      </c>
      <c r="U859" s="4" t="s">
        <v>1108</v>
      </c>
      <c r="V859" s="4" t="s">
        <v>3804</v>
      </c>
      <c r="W859" s="75">
        <v>2321392.5</v>
      </c>
      <c r="X859" s="9">
        <v>2</v>
      </c>
      <c r="Y859" s="11"/>
      <c r="Z859" s="11"/>
      <c r="AA859" s="11"/>
      <c r="AB859" s="11" t="s">
        <v>33</v>
      </c>
      <c r="AC859" s="11"/>
      <c r="AD859" s="11"/>
      <c r="AE859" s="11"/>
      <c r="AF859" s="11"/>
      <c r="AG859" s="11"/>
      <c r="AH859" s="11" t="s">
        <v>33</v>
      </c>
      <c r="AI859" s="11"/>
      <c r="AJ859" s="11"/>
      <c r="AK859" s="143"/>
      <c r="AL859" s="143"/>
      <c r="AM859" s="143"/>
      <c r="AN859" s="143" t="s">
        <v>165</v>
      </c>
      <c r="AO859" s="143"/>
      <c r="AP859" s="143"/>
      <c r="AQ859" s="143"/>
      <c r="AR859" s="143"/>
      <c r="AS859" s="143"/>
      <c r="AT859" s="143" t="s">
        <v>165</v>
      </c>
      <c r="AU859" s="143"/>
      <c r="AV859" s="143"/>
      <c r="BC859" s="2"/>
    </row>
    <row r="860" spans="1:55" x14ac:dyDescent="0.2">
      <c r="A860" s="4" t="s">
        <v>2696</v>
      </c>
      <c r="B860" s="4" t="s">
        <v>2691</v>
      </c>
      <c r="C860" s="4" t="s">
        <v>2735</v>
      </c>
      <c r="D860" s="4" t="s">
        <v>2741</v>
      </c>
      <c r="E860" s="4" t="s">
        <v>1119</v>
      </c>
      <c r="F860" s="4" t="s">
        <v>1105</v>
      </c>
      <c r="G860" s="41" t="s">
        <v>1120</v>
      </c>
      <c r="H860" s="59" t="s">
        <v>1122</v>
      </c>
      <c r="I860" s="59">
        <v>500000004230</v>
      </c>
      <c r="J860" s="5">
        <v>2013</v>
      </c>
      <c r="K860" s="5">
        <v>8</v>
      </c>
      <c r="L860" s="9">
        <f t="shared" si="17"/>
        <v>-5</v>
      </c>
      <c r="M860" s="6" t="s">
        <v>90</v>
      </c>
      <c r="N860" s="9" t="s">
        <v>94</v>
      </c>
      <c r="O860" s="6" t="s">
        <v>37</v>
      </c>
      <c r="P860" s="9" t="s">
        <v>42</v>
      </c>
      <c r="Q860" s="5" t="s">
        <v>37</v>
      </c>
      <c r="R860" s="9" t="s">
        <v>41</v>
      </c>
      <c r="S860" s="11">
        <v>2023</v>
      </c>
      <c r="T860" s="6" t="s">
        <v>126</v>
      </c>
      <c r="U860" s="4" t="s">
        <v>1108</v>
      </c>
      <c r="V860" s="4" t="s">
        <v>3804</v>
      </c>
      <c r="W860" s="75">
        <v>2321392.5</v>
      </c>
      <c r="X860" s="9">
        <v>2</v>
      </c>
      <c r="Y860" s="11"/>
      <c r="Z860" s="11"/>
      <c r="AA860" s="11"/>
      <c r="AB860" s="11" t="s">
        <v>33</v>
      </c>
      <c r="AC860" s="11"/>
      <c r="AD860" s="11"/>
      <c r="AE860" s="11"/>
      <c r="AF860" s="11"/>
      <c r="AG860" s="11"/>
      <c r="AH860" s="11" t="s">
        <v>33</v>
      </c>
      <c r="AI860" s="11"/>
      <c r="AJ860" s="11"/>
      <c r="AK860" s="143"/>
      <c r="AL860" s="143"/>
      <c r="AM860" s="143"/>
      <c r="AN860" s="143" t="s">
        <v>165</v>
      </c>
      <c r="AO860" s="143"/>
      <c r="AP860" s="143"/>
      <c r="AQ860" s="143"/>
      <c r="AR860" s="143"/>
      <c r="AS860" s="143"/>
      <c r="AT860" s="143" t="s">
        <v>165</v>
      </c>
      <c r="AU860" s="143"/>
      <c r="AV860" s="143"/>
      <c r="BC860" s="2"/>
    </row>
    <row r="861" spans="1:55" x14ac:dyDescent="0.2">
      <c r="A861" s="4" t="s">
        <v>2695</v>
      </c>
      <c r="B861" s="4" t="s">
        <v>2689</v>
      </c>
      <c r="C861" s="4" t="s">
        <v>2730</v>
      </c>
      <c r="D861" s="4" t="s">
        <v>2740</v>
      </c>
      <c r="E861" s="4" t="s">
        <v>2496</v>
      </c>
      <c r="F861" s="4" t="s">
        <v>2497</v>
      </c>
      <c r="G861" s="41" t="s">
        <v>2498</v>
      </c>
      <c r="H861" s="59" t="s">
        <v>195</v>
      </c>
      <c r="I861" s="59" t="s">
        <v>2499</v>
      </c>
      <c r="J861" s="5">
        <v>2022</v>
      </c>
      <c r="K861" s="5">
        <v>5</v>
      </c>
      <c r="L861" s="9">
        <f t="shared" si="17"/>
        <v>1</v>
      </c>
      <c r="M861" s="6" t="s">
        <v>90</v>
      </c>
      <c r="N861" s="9" t="s">
        <v>94</v>
      </c>
      <c r="O861" s="6" t="s">
        <v>37</v>
      </c>
      <c r="P861" s="9" t="s">
        <v>42</v>
      </c>
      <c r="Q861" s="5">
        <v>2022</v>
      </c>
      <c r="R861" s="9" t="s">
        <v>42</v>
      </c>
      <c r="S861" s="11">
        <v>2023</v>
      </c>
      <c r="T861" s="6" t="s">
        <v>43</v>
      </c>
      <c r="U861" s="4" t="s">
        <v>43</v>
      </c>
      <c r="V861" s="4" t="s">
        <v>2493</v>
      </c>
      <c r="W861" s="75">
        <v>0</v>
      </c>
      <c r="X861" s="9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43"/>
      <c r="AL861" s="143"/>
      <c r="AM861" s="143"/>
      <c r="AN861" s="143"/>
      <c r="AO861" s="143"/>
      <c r="AP861" s="143"/>
      <c r="AQ861" s="143"/>
      <c r="AR861" s="143"/>
      <c r="AS861" s="143"/>
      <c r="AT861" s="143"/>
      <c r="AU861" s="143"/>
      <c r="AV861" s="143"/>
      <c r="BC861" s="2"/>
    </row>
    <row r="862" spans="1:55" x14ac:dyDescent="0.2">
      <c r="A862" s="4" t="s">
        <v>2695</v>
      </c>
      <c r="B862" s="4" t="s">
        <v>2689</v>
      </c>
      <c r="C862" s="4" t="s">
        <v>2730</v>
      </c>
      <c r="D862" s="4" t="s">
        <v>2740</v>
      </c>
      <c r="E862" s="4" t="s">
        <v>2496</v>
      </c>
      <c r="F862" s="4" t="s">
        <v>2497</v>
      </c>
      <c r="G862" s="41" t="s">
        <v>2498</v>
      </c>
      <c r="H862" s="59" t="s">
        <v>195</v>
      </c>
      <c r="I862" s="59" t="s">
        <v>2500</v>
      </c>
      <c r="J862" s="5">
        <v>2022</v>
      </c>
      <c r="K862" s="5">
        <v>5</v>
      </c>
      <c r="L862" s="9">
        <f t="shared" si="17"/>
        <v>1</v>
      </c>
      <c r="M862" s="6" t="s">
        <v>90</v>
      </c>
      <c r="N862" s="9" t="s">
        <v>94</v>
      </c>
      <c r="O862" s="6" t="s">
        <v>37</v>
      </c>
      <c r="P862" s="9" t="s">
        <v>42</v>
      </c>
      <c r="Q862" s="5">
        <v>2022</v>
      </c>
      <c r="R862" s="9" t="s">
        <v>42</v>
      </c>
      <c r="S862" s="11">
        <v>2023</v>
      </c>
      <c r="T862" s="6" t="s">
        <v>43</v>
      </c>
      <c r="U862" s="4" t="s">
        <v>43</v>
      </c>
      <c r="V862" s="4" t="s">
        <v>2493</v>
      </c>
      <c r="W862" s="75">
        <v>0</v>
      </c>
      <c r="X862" s="9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43"/>
      <c r="AL862" s="143"/>
      <c r="AM862" s="143"/>
      <c r="AN862" s="143"/>
      <c r="AO862" s="143"/>
      <c r="AP862" s="143"/>
      <c r="AQ862" s="143"/>
      <c r="AR862" s="143"/>
      <c r="AS862" s="143"/>
      <c r="AT862" s="143"/>
      <c r="AU862" s="143"/>
      <c r="AV862" s="143"/>
      <c r="BC862" s="2"/>
    </row>
    <row r="863" spans="1:55" x14ac:dyDescent="0.2">
      <c r="A863" s="4" t="s">
        <v>2715</v>
      </c>
      <c r="B863" s="4" t="s">
        <v>2691</v>
      </c>
      <c r="C863" s="4" t="s">
        <v>2735</v>
      </c>
      <c r="D863" s="4" t="s">
        <v>2740</v>
      </c>
      <c r="E863" s="4" t="s">
        <v>4135</v>
      </c>
      <c r="F863" s="4" t="s">
        <v>327</v>
      </c>
      <c r="G863" s="41" t="s">
        <v>328</v>
      </c>
      <c r="H863" s="59" t="s">
        <v>329</v>
      </c>
      <c r="I863" s="59">
        <v>500000004047</v>
      </c>
      <c r="J863" s="5">
        <v>2016</v>
      </c>
      <c r="K863" s="5">
        <v>10</v>
      </c>
      <c r="L863" s="9">
        <f t="shared" si="17"/>
        <v>0</v>
      </c>
      <c r="M863" s="6" t="s">
        <v>90</v>
      </c>
      <c r="N863" s="9" t="s">
        <v>94</v>
      </c>
      <c r="O863" s="6" t="s">
        <v>37</v>
      </c>
      <c r="P863" s="9" t="s">
        <v>42</v>
      </c>
      <c r="Q863" s="5" t="s">
        <v>37</v>
      </c>
      <c r="R863" s="9" t="s">
        <v>41</v>
      </c>
      <c r="S863" s="11">
        <v>2023</v>
      </c>
      <c r="T863" s="6" t="s">
        <v>126</v>
      </c>
      <c r="U863" s="4" t="s">
        <v>210</v>
      </c>
      <c r="V863" s="4" t="s">
        <v>4403</v>
      </c>
      <c r="W863" s="75">
        <v>1675296.75</v>
      </c>
      <c r="X863" s="9">
        <v>4</v>
      </c>
      <c r="Y863" s="11"/>
      <c r="Z863" s="11" t="s">
        <v>33</v>
      </c>
      <c r="AA863" s="11"/>
      <c r="AB863" s="11"/>
      <c r="AC863" s="11" t="s">
        <v>33</v>
      </c>
      <c r="AD863" s="11"/>
      <c r="AE863" s="11"/>
      <c r="AF863" s="11" t="s">
        <v>33</v>
      </c>
      <c r="AG863" s="11"/>
      <c r="AH863" s="11"/>
      <c r="AI863" s="11" t="s">
        <v>33</v>
      </c>
      <c r="AJ863" s="11"/>
      <c r="AK863" s="143"/>
      <c r="AL863" s="143" t="s">
        <v>165</v>
      </c>
      <c r="AM863" s="143"/>
      <c r="AN863" s="143"/>
      <c r="AO863" s="143" t="s">
        <v>165</v>
      </c>
      <c r="AP863" s="143"/>
      <c r="AQ863" s="143"/>
      <c r="AR863" s="143" t="s">
        <v>165</v>
      </c>
      <c r="AS863" s="143"/>
      <c r="AT863" s="143"/>
      <c r="AU863" s="143" t="s">
        <v>165</v>
      </c>
      <c r="AV863" s="143"/>
      <c r="BC863" s="2"/>
    </row>
    <row r="864" spans="1:55" x14ac:dyDescent="0.2">
      <c r="A864" s="4" t="s">
        <v>2726</v>
      </c>
      <c r="B864" s="4" t="s">
        <v>2690</v>
      </c>
      <c r="C864" s="4" t="s">
        <v>2733</v>
      </c>
      <c r="D864" s="4" t="s">
        <v>2742</v>
      </c>
      <c r="E864" s="4" t="s">
        <v>1580</v>
      </c>
      <c r="F864" s="4" t="s">
        <v>1581</v>
      </c>
      <c r="G864" s="41" t="s">
        <v>1582</v>
      </c>
      <c r="H864" s="59" t="s">
        <v>195</v>
      </c>
      <c r="I864" s="59">
        <v>500000006550</v>
      </c>
      <c r="J864" s="5">
        <v>2013</v>
      </c>
      <c r="K864" s="5">
        <v>5</v>
      </c>
      <c r="L864" s="9">
        <f t="shared" si="17"/>
        <v>-8</v>
      </c>
      <c r="M864" s="6" t="s">
        <v>90</v>
      </c>
      <c r="N864" s="9" t="s">
        <v>94</v>
      </c>
      <c r="O864" s="6" t="s">
        <v>2743</v>
      </c>
      <c r="P864" s="9" t="s">
        <v>42</v>
      </c>
      <c r="Q864" s="5" t="s">
        <v>37</v>
      </c>
      <c r="R864" s="9" t="s">
        <v>42</v>
      </c>
      <c r="S864" s="11">
        <v>2023</v>
      </c>
      <c r="T864" s="6" t="s">
        <v>126</v>
      </c>
      <c r="U864" s="4" t="s">
        <v>3180</v>
      </c>
      <c r="V864" s="4" t="s">
        <v>3179</v>
      </c>
      <c r="W864" s="75">
        <v>0</v>
      </c>
      <c r="X864" s="9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43"/>
      <c r="AL864" s="143"/>
      <c r="AM864" s="143"/>
      <c r="AN864" s="143"/>
      <c r="AO864" s="143"/>
      <c r="AP864" s="143"/>
      <c r="AQ864" s="143"/>
      <c r="AR864" s="143"/>
      <c r="AS864" s="143"/>
      <c r="AT864" s="143"/>
      <c r="AU864" s="143"/>
      <c r="AV864" s="143"/>
      <c r="BC864" s="2"/>
    </row>
    <row r="865" spans="1:55" x14ac:dyDescent="0.2">
      <c r="A865" s="4" t="s">
        <v>2726</v>
      </c>
      <c r="B865" s="4" t="s">
        <v>2690</v>
      </c>
      <c r="C865" s="4" t="s">
        <v>2733</v>
      </c>
      <c r="D865" s="4" t="s">
        <v>2742</v>
      </c>
      <c r="E865" s="4" t="s">
        <v>1580</v>
      </c>
      <c r="F865" s="4" t="s">
        <v>1581</v>
      </c>
      <c r="G865" s="41" t="s">
        <v>1582</v>
      </c>
      <c r="H865" s="59" t="s">
        <v>195</v>
      </c>
      <c r="I865" s="59">
        <v>500000006551</v>
      </c>
      <c r="J865" s="5">
        <v>2013</v>
      </c>
      <c r="K865" s="5">
        <v>5</v>
      </c>
      <c r="L865" s="9">
        <f t="shared" si="17"/>
        <v>-8</v>
      </c>
      <c r="M865" s="6" t="s">
        <v>90</v>
      </c>
      <c r="N865" s="9" t="s">
        <v>94</v>
      </c>
      <c r="O865" s="6" t="s">
        <v>2743</v>
      </c>
      <c r="P865" s="9" t="s">
        <v>42</v>
      </c>
      <c r="Q865" s="5" t="s">
        <v>37</v>
      </c>
      <c r="R865" s="9" t="s">
        <v>42</v>
      </c>
      <c r="S865" s="11">
        <v>2023</v>
      </c>
      <c r="T865" s="6" t="s">
        <v>126</v>
      </c>
      <c r="U865" s="4" t="s">
        <v>3180</v>
      </c>
      <c r="V865" s="4" t="s">
        <v>3179</v>
      </c>
      <c r="W865" s="75">
        <v>0</v>
      </c>
      <c r="X865" s="9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43"/>
      <c r="AL865" s="143"/>
      <c r="AM865" s="143"/>
      <c r="AN865" s="143"/>
      <c r="AO865" s="143"/>
      <c r="AP865" s="143"/>
      <c r="AQ865" s="143"/>
      <c r="AR865" s="143"/>
      <c r="AS865" s="143"/>
      <c r="AT865" s="143"/>
      <c r="AU865" s="143"/>
      <c r="AV865" s="143"/>
      <c r="BC865" s="2"/>
    </row>
    <row r="866" spans="1:55" x14ac:dyDescent="0.2">
      <c r="A866" s="4" t="s">
        <v>2726</v>
      </c>
      <c r="B866" s="4" t="s">
        <v>2690</v>
      </c>
      <c r="C866" s="4" t="s">
        <v>2733</v>
      </c>
      <c r="D866" s="4" t="s">
        <v>2742</v>
      </c>
      <c r="E866" s="4" t="s">
        <v>1580</v>
      </c>
      <c r="F866" s="4" t="s">
        <v>1581</v>
      </c>
      <c r="G866" s="41" t="s">
        <v>1582</v>
      </c>
      <c r="H866" s="59" t="s">
        <v>195</v>
      </c>
      <c r="I866" s="59">
        <v>500000006552</v>
      </c>
      <c r="J866" s="5">
        <v>2013</v>
      </c>
      <c r="K866" s="5">
        <v>5</v>
      </c>
      <c r="L866" s="9">
        <f t="shared" ref="L866:L926" si="18">IF(AND(J866=0,K866=0),"",K866-($B$9-J866))</f>
        <v>-8</v>
      </c>
      <c r="M866" s="6" t="s">
        <v>90</v>
      </c>
      <c r="N866" s="9" t="s">
        <v>94</v>
      </c>
      <c r="O866" s="6" t="s">
        <v>2743</v>
      </c>
      <c r="P866" s="9" t="s">
        <v>42</v>
      </c>
      <c r="Q866" s="5" t="s">
        <v>37</v>
      </c>
      <c r="R866" s="9" t="s">
        <v>42</v>
      </c>
      <c r="S866" s="11">
        <v>2023</v>
      </c>
      <c r="T866" s="6" t="s">
        <v>126</v>
      </c>
      <c r="U866" s="4" t="s">
        <v>3180</v>
      </c>
      <c r="V866" s="4" t="s">
        <v>3179</v>
      </c>
      <c r="W866" s="75">
        <v>0</v>
      </c>
      <c r="X866" s="9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43"/>
      <c r="AL866" s="143"/>
      <c r="AM866" s="143"/>
      <c r="AN866" s="143"/>
      <c r="AO866" s="143"/>
      <c r="AP866" s="143"/>
      <c r="AQ866" s="143"/>
      <c r="AR866" s="143"/>
      <c r="AS866" s="143"/>
      <c r="AT866" s="143"/>
      <c r="AU866" s="143"/>
      <c r="AV866" s="143"/>
      <c r="BC866" s="2"/>
    </row>
    <row r="867" spans="1:55" x14ac:dyDescent="0.2">
      <c r="A867" s="4" t="s">
        <v>2695</v>
      </c>
      <c r="B867" s="4" t="s">
        <v>2689</v>
      </c>
      <c r="C867" s="4" t="s">
        <v>2710</v>
      </c>
      <c r="D867" s="4" t="s">
        <v>2741</v>
      </c>
      <c r="E867" s="4" t="s">
        <v>439</v>
      </c>
      <c r="F867" s="4" t="s">
        <v>1841</v>
      </c>
      <c r="G867" s="41" t="s">
        <v>3693</v>
      </c>
      <c r="H867" s="59">
        <v>562113</v>
      </c>
      <c r="I867" s="59">
        <v>500000011730</v>
      </c>
      <c r="J867" s="5">
        <v>2022</v>
      </c>
      <c r="K867" s="5">
        <v>8</v>
      </c>
      <c r="L867" s="9">
        <f t="shared" si="18"/>
        <v>4</v>
      </c>
      <c r="M867" s="6" t="s">
        <v>90</v>
      </c>
      <c r="N867" s="9" t="s">
        <v>94</v>
      </c>
      <c r="O867" s="6" t="s">
        <v>47</v>
      </c>
      <c r="P867" s="9" t="s">
        <v>41</v>
      </c>
      <c r="Q867" s="5">
        <v>2023</v>
      </c>
      <c r="R867" s="9" t="s">
        <v>41</v>
      </c>
      <c r="S867" s="11">
        <v>2023</v>
      </c>
      <c r="T867" s="6" t="s">
        <v>126</v>
      </c>
      <c r="U867" s="4" t="s">
        <v>3780</v>
      </c>
      <c r="V867" s="4" t="s">
        <v>3779</v>
      </c>
      <c r="W867" s="75">
        <v>1407020</v>
      </c>
      <c r="X867" s="9">
        <v>2</v>
      </c>
      <c r="Y867" s="11"/>
      <c r="Z867" s="11"/>
      <c r="AA867" s="11"/>
      <c r="AB867" s="11" t="s">
        <v>33</v>
      </c>
      <c r="AC867" s="11"/>
      <c r="AD867" s="11"/>
      <c r="AE867" s="11"/>
      <c r="AF867" s="11"/>
      <c r="AG867" s="11"/>
      <c r="AH867" s="11" t="s">
        <v>33</v>
      </c>
      <c r="AI867" s="11"/>
      <c r="AJ867" s="11"/>
      <c r="AK867" s="143"/>
      <c r="AL867" s="143"/>
      <c r="AM867" s="143"/>
      <c r="AN867" s="143" t="s">
        <v>165</v>
      </c>
      <c r="AO867" s="143"/>
      <c r="AP867" s="143"/>
      <c r="AQ867" s="143"/>
      <c r="AR867" s="143"/>
      <c r="AS867" s="143"/>
      <c r="AT867" s="153" t="s">
        <v>165</v>
      </c>
      <c r="AU867" s="143"/>
      <c r="AV867" s="143"/>
      <c r="BC867" s="2"/>
    </row>
    <row r="868" spans="1:55" x14ac:dyDescent="0.2">
      <c r="A868" s="4" t="s">
        <v>2705</v>
      </c>
      <c r="B868" s="4" t="s">
        <v>2688</v>
      </c>
      <c r="C868" s="4" t="s">
        <v>2738</v>
      </c>
      <c r="D868" s="4" t="s">
        <v>2741</v>
      </c>
      <c r="E868" s="4" t="s">
        <v>1344</v>
      </c>
      <c r="F868" s="4" t="s">
        <v>1506</v>
      </c>
      <c r="G868" s="41" t="s">
        <v>1507</v>
      </c>
      <c r="H868" s="59">
        <v>201320024683</v>
      </c>
      <c r="I868" s="59">
        <v>500000004180</v>
      </c>
      <c r="J868" s="5">
        <v>2014</v>
      </c>
      <c r="K868" s="5">
        <v>8</v>
      </c>
      <c r="L868" s="9">
        <f t="shared" si="18"/>
        <v>-4</v>
      </c>
      <c r="M868" s="6" t="s">
        <v>90</v>
      </c>
      <c r="N868" s="9" t="s">
        <v>94</v>
      </c>
      <c r="O868" s="6" t="s">
        <v>201</v>
      </c>
      <c r="P868" s="9" t="s">
        <v>42</v>
      </c>
      <c r="Q868" s="5" t="s">
        <v>37</v>
      </c>
      <c r="R868" s="9" t="s">
        <v>41</v>
      </c>
      <c r="S868" s="11">
        <v>2023</v>
      </c>
      <c r="T868" s="6" t="s">
        <v>126</v>
      </c>
      <c r="U868" s="83" t="s">
        <v>3805</v>
      </c>
      <c r="V868" s="4" t="s">
        <v>3297</v>
      </c>
      <c r="W868" s="75">
        <v>357000</v>
      </c>
      <c r="X868" s="9">
        <v>2</v>
      </c>
      <c r="Y868" s="11"/>
      <c r="Z868" s="11"/>
      <c r="AA868" s="11" t="s">
        <v>33</v>
      </c>
      <c r="AB868" s="11"/>
      <c r="AC868" s="11"/>
      <c r="AD868" s="11"/>
      <c r="AE868" s="11"/>
      <c r="AF868" s="11"/>
      <c r="AG868" s="11" t="s">
        <v>33</v>
      </c>
      <c r="AH868" s="11"/>
      <c r="AI868" s="11"/>
      <c r="AJ868" s="11"/>
      <c r="AK868" s="143"/>
      <c r="AL868" s="143"/>
      <c r="AM868" s="153" t="s">
        <v>165</v>
      </c>
      <c r="AN868" s="143"/>
      <c r="AO868" s="143"/>
      <c r="AP868" s="143"/>
      <c r="AQ868" s="143"/>
      <c r="AR868" s="143"/>
      <c r="AS868" s="153" t="s">
        <v>165</v>
      </c>
      <c r="AT868" s="143"/>
      <c r="AU868" s="143"/>
      <c r="AV868" s="143"/>
      <c r="BC868" s="2"/>
    </row>
    <row r="869" spans="1:55" x14ac:dyDescent="0.2">
      <c r="A869" s="4" t="s">
        <v>2701</v>
      </c>
      <c r="B869" s="4" t="s">
        <v>2689</v>
      </c>
      <c r="C869" s="4" t="s">
        <v>2738</v>
      </c>
      <c r="D869" s="4" t="s">
        <v>2741</v>
      </c>
      <c r="E869" s="4" t="s">
        <v>1344</v>
      </c>
      <c r="F869" s="4" t="s">
        <v>1506</v>
      </c>
      <c r="G869" s="41" t="s">
        <v>1507</v>
      </c>
      <c r="H869" s="59">
        <v>201320024691</v>
      </c>
      <c r="I869" s="59">
        <v>500000003676</v>
      </c>
      <c r="J869" s="5">
        <v>2014</v>
      </c>
      <c r="K869" s="5">
        <v>8</v>
      </c>
      <c r="L869" s="9">
        <f t="shared" si="18"/>
        <v>-4</v>
      </c>
      <c r="M869" s="6" t="s">
        <v>90</v>
      </c>
      <c r="N869" s="9" t="s">
        <v>94</v>
      </c>
      <c r="O869" s="6" t="s">
        <v>201</v>
      </c>
      <c r="P869" s="9" t="s">
        <v>42</v>
      </c>
      <c r="Q869" s="5" t="s">
        <v>37</v>
      </c>
      <c r="R869" s="9" t="s">
        <v>41</v>
      </c>
      <c r="S869" s="11">
        <v>2023</v>
      </c>
      <c r="T869" s="6" t="s">
        <v>126</v>
      </c>
      <c r="U869" s="83" t="s">
        <v>3805</v>
      </c>
      <c r="V869" s="4" t="s">
        <v>3297</v>
      </c>
      <c r="W869" s="75">
        <v>357000</v>
      </c>
      <c r="X869" s="9">
        <v>2</v>
      </c>
      <c r="Y869" s="11"/>
      <c r="Z869" s="11"/>
      <c r="AA869" s="11" t="s">
        <v>33</v>
      </c>
      <c r="AB869" s="11"/>
      <c r="AC869" s="11"/>
      <c r="AD869" s="11"/>
      <c r="AE869" s="11"/>
      <c r="AF869" s="11"/>
      <c r="AG869" s="11" t="s">
        <v>33</v>
      </c>
      <c r="AH869" s="11"/>
      <c r="AI869" s="11"/>
      <c r="AJ869" s="11"/>
      <c r="AK869" s="143"/>
      <c r="AL869" s="143"/>
      <c r="AM869" s="153" t="s">
        <v>165</v>
      </c>
      <c r="AN869" s="143"/>
      <c r="AO869" s="143"/>
      <c r="AP869" s="143"/>
      <c r="AQ869" s="143"/>
      <c r="AR869" s="143"/>
      <c r="AS869" s="153" t="s">
        <v>165</v>
      </c>
      <c r="AT869" s="143"/>
      <c r="AU869" s="143"/>
      <c r="AV869" s="143"/>
      <c r="BC869" s="2"/>
    </row>
    <row r="870" spans="1:55" x14ac:dyDescent="0.2">
      <c r="A870" s="4" t="s">
        <v>2699</v>
      </c>
      <c r="B870" s="4" t="s">
        <v>2688</v>
      </c>
      <c r="C870" s="4" t="s">
        <v>2738</v>
      </c>
      <c r="D870" s="4" t="s">
        <v>2741</v>
      </c>
      <c r="E870" s="4" t="s">
        <v>1344</v>
      </c>
      <c r="F870" s="4" t="s">
        <v>1506</v>
      </c>
      <c r="G870" s="41" t="s">
        <v>1507</v>
      </c>
      <c r="H870" s="59">
        <v>201320024483</v>
      </c>
      <c r="I870" s="59">
        <v>500000001664</v>
      </c>
      <c r="J870" s="5">
        <v>2014</v>
      </c>
      <c r="K870" s="5">
        <v>8</v>
      </c>
      <c r="L870" s="9">
        <f t="shared" si="18"/>
        <v>-4</v>
      </c>
      <c r="M870" s="6" t="s">
        <v>90</v>
      </c>
      <c r="N870" s="9" t="s">
        <v>94</v>
      </c>
      <c r="O870" s="6" t="s">
        <v>380</v>
      </c>
      <c r="P870" s="9" t="s">
        <v>42</v>
      </c>
      <c r="Q870" s="5" t="s">
        <v>37</v>
      </c>
      <c r="R870" s="9" t="s">
        <v>41</v>
      </c>
      <c r="S870" s="11">
        <v>2023</v>
      </c>
      <c r="T870" s="6" t="s">
        <v>126</v>
      </c>
      <c r="U870" s="83" t="s">
        <v>3805</v>
      </c>
      <c r="V870" s="4" t="s">
        <v>3297</v>
      </c>
      <c r="W870" s="75">
        <v>357000</v>
      </c>
      <c r="X870" s="9">
        <v>2</v>
      </c>
      <c r="Y870" s="11"/>
      <c r="Z870" s="11"/>
      <c r="AA870" s="11" t="s">
        <v>33</v>
      </c>
      <c r="AB870" s="11"/>
      <c r="AC870" s="11"/>
      <c r="AD870" s="11"/>
      <c r="AE870" s="11"/>
      <c r="AF870" s="11"/>
      <c r="AG870" s="11" t="s">
        <v>33</v>
      </c>
      <c r="AH870" s="11"/>
      <c r="AI870" s="11"/>
      <c r="AJ870" s="11"/>
      <c r="AK870" s="143"/>
      <c r="AL870" s="143"/>
      <c r="AM870" s="153" t="s">
        <v>165</v>
      </c>
      <c r="AN870" s="143"/>
      <c r="AO870" s="143"/>
      <c r="AP870" s="143"/>
      <c r="AQ870" s="143"/>
      <c r="AR870" s="143"/>
      <c r="AS870" s="153" t="s">
        <v>165</v>
      </c>
      <c r="AT870" s="143"/>
      <c r="AU870" s="143"/>
      <c r="AV870" s="143"/>
      <c r="BC870" s="2"/>
    </row>
    <row r="871" spans="1:55" x14ac:dyDescent="0.2">
      <c r="A871" s="4" t="s">
        <v>2711</v>
      </c>
      <c r="B871" s="4" t="s">
        <v>2691</v>
      </c>
      <c r="C871" s="4" t="s">
        <v>2738</v>
      </c>
      <c r="D871" s="4" t="s">
        <v>2741</v>
      </c>
      <c r="E871" s="4" t="s">
        <v>1344</v>
      </c>
      <c r="F871" s="4" t="s">
        <v>1506</v>
      </c>
      <c r="G871" s="41" t="s">
        <v>1507</v>
      </c>
      <c r="H871" s="59">
        <v>201320024686</v>
      </c>
      <c r="I871" s="59">
        <v>500000000071</v>
      </c>
      <c r="J871" s="5">
        <v>2014</v>
      </c>
      <c r="K871" s="5">
        <v>8</v>
      </c>
      <c r="L871" s="9">
        <f t="shared" si="18"/>
        <v>-4</v>
      </c>
      <c r="M871" s="6" t="s">
        <v>90</v>
      </c>
      <c r="N871" s="9" t="s">
        <v>94</v>
      </c>
      <c r="O871" s="6" t="s">
        <v>380</v>
      </c>
      <c r="P871" s="9" t="s">
        <v>42</v>
      </c>
      <c r="Q871" s="5" t="s">
        <v>37</v>
      </c>
      <c r="R871" s="9" t="s">
        <v>41</v>
      </c>
      <c r="S871" s="11">
        <v>2023</v>
      </c>
      <c r="T871" s="6" t="s">
        <v>126</v>
      </c>
      <c r="U871" s="83" t="s">
        <v>3805</v>
      </c>
      <c r="V871" s="4" t="s">
        <v>3297</v>
      </c>
      <c r="W871" s="75">
        <v>357000</v>
      </c>
      <c r="X871" s="9">
        <v>2</v>
      </c>
      <c r="Y871" s="11"/>
      <c r="Z871" s="11"/>
      <c r="AA871" s="11" t="s">
        <v>33</v>
      </c>
      <c r="AB871" s="11"/>
      <c r="AC871" s="11"/>
      <c r="AD871" s="11"/>
      <c r="AE871" s="11"/>
      <c r="AF871" s="11"/>
      <c r="AG871" s="11" t="s">
        <v>33</v>
      </c>
      <c r="AH871" s="11"/>
      <c r="AI871" s="11"/>
      <c r="AJ871" s="11"/>
      <c r="AK871" s="143"/>
      <c r="AL871" s="143"/>
      <c r="AM871" s="153" t="s">
        <v>165</v>
      </c>
      <c r="AN871" s="143"/>
      <c r="AO871" s="143"/>
      <c r="AP871" s="143"/>
      <c r="AQ871" s="143"/>
      <c r="AR871" s="143"/>
      <c r="AS871" s="153" t="s">
        <v>165</v>
      </c>
      <c r="AT871" s="143"/>
      <c r="AU871" s="143"/>
      <c r="AV871" s="143"/>
      <c r="BC871" s="2"/>
    </row>
    <row r="872" spans="1:55" x14ac:dyDescent="0.2">
      <c r="A872" s="4" t="s">
        <v>2711</v>
      </c>
      <c r="B872" s="4" t="s">
        <v>2691</v>
      </c>
      <c r="C872" s="4" t="s">
        <v>2738</v>
      </c>
      <c r="D872" s="4" t="s">
        <v>2741</v>
      </c>
      <c r="E872" s="4" t="s">
        <v>1344</v>
      </c>
      <c r="F872" s="4" t="s">
        <v>1506</v>
      </c>
      <c r="G872" s="41" t="s">
        <v>1507</v>
      </c>
      <c r="H872" s="59">
        <v>201320024478</v>
      </c>
      <c r="I872" s="59">
        <v>500000006880</v>
      </c>
      <c r="J872" s="5">
        <v>2014</v>
      </c>
      <c r="K872" s="5">
        <v>8</v>
      </c>
      <c r="L872" s="9">
        <f t="shared" si="18"/>
        <v>-4</v>
      </c>
      <c r="M872" s="6" t="s">
        <v>90</v>
      </c>
      <c r="N872" s="9" t="s">
        <v>94</v>
      </c>
      <c r="O872" s="6" t="s">
        <v>380</v>
      </c>
      <c r="P872" s="9" t="s">
        <v>42</v>
      </c>
      <c r="Q872" s="5" t="s">
        <v>37</v>
      </c>
      <c r="R872" s="9" t="s">
        <v>41</v>
      </c>
      <c r="S872" s="11">
        <v>2023</v>
      </c>
      <c r="T872" s="6" t="s">
        <v>126</v>
      </c>
      <c r="U872" s="83" t="s">
        <v>3805</v>
      </c>
      <c r="V872" s="4" t="s">
        <v>3297</v>
      </c>
      <c r="W872" s="75">
        <v>357000</v>
      </c>
      <c r="X872" s="9">
        <v>2</v>
      </c>
      <c r="Y872" s="11"/>
      <c r="Z872" s="11"/>
      <c r="AA872" s="11" t="s">
        <v>33</v>
      </c>
      <c r="AB872" s="11"/>
      <c r="AC872" s="11"/>
      <c r="AD872" s="11"/>
      <c r="AE872" s="11"/>
      <c r="AF872" s="11"/>
      <c r="AG872" s="11" t="s">
        <v>33</v>
      </c>
      <c r="AH872" s="11"/>
      <c r="AI872" s="11"/>
      <c r="AJ872" s="11"/>
      <c r="AK872" s="143"/>
      <c r="AL872" s="143"/>
      <c r="AM872" s="153" t="s">
        <v>165</v>
      </c>
      <c r="AN872" s="143"/>
      <c r="AO872" s="143"/>
      <c r="AP872" s="143"/>
      <c r="AQ872" s="143"/>
      <c r="AR872" s="143"/>
      <c r="AS872" s="153" t="s">
        <v>165</v>
      </c>
      <c r="AT872" s="143"/>
      <c r="AU872" s="143"/>
      <c r="AV872" s="143"/>
      <c r="BC872" s="2"/>
    </row>
    <row r="873" spans="1:55" x14ac:dyDescent="0.2">
      <c r="A873" s="4" t="s">
        <v>2722</v>
      </c>
      <c r="B873" s="4" t="s">
        <v>2690</v>
      </c>
      <c r="C873" s="4" t="s">
        <v>2738</v>
      </c>
      <c r="D873" s="4" t="s">
        <v>2741</v>
      </c>
      <c r="E873" s="4" t="s">
        <v>1344</v>
      </c>
      <c r="F873" s="4" t="s">
        <v>1506</v>
      </c>
      <c r="G873" s="41" t="s">
        <v>1507</v>
      </c>
      <c r="H873" s="59">
        <v>201320024482</v>
      </c>
      <c r="I873" s="59">
        <v>500000006963</v>
      </c>
      <c r="J873" s="5">
        <v>2014</v>
      </c>
      <c r="K873" s="5">
        <v>8</v>
      </c>
      <c r="L873" s="9">
        <f t="shared" si="18"/>
        <v>-4</v>
      </c>
      <c r="M873" s="6" t="s">
        <v>90</v>
      </c>
      <c r="N873" s="9" t="s">
        <v>94</v>
      </c>
      <c r="O873" s="6" t="s">
        <v>380</v>
      </c>
      <c r="P873" s="9" t="s">
        <v>42</v>
      </c>
      <c r="Q873" s="5" t="s">
        <v>37</v>
      </c>
      <c r="R873" s="9" t="s">
        <v>41</v>
      </c>
      <c r="S873" s="11">
        <v>2023</v>
      </c>
      <c r="T873" s="6" t="s">
        <v>126</v>
      </c>
      <c r="U873" s="83" t="s">
        <v>3805</v>
      </c>
      <c r="V873" s="4" t="s">
        <v>3297</v>
      </c>
      <c r="W873" s="75">
        <v>357000</v>
      </c>
      <c r="X873" s="9">
        <v>2</v>
      </c>
      <c r="Y873" s="11"/>
      <c r="Z873" s="11"/>
      <c r="AA873" s="11" t="s">
        <v>33</v>
      </c>
      <c r="AB873" s="11"/>
      <c r="AC873" s="11"/>
      <c r="AD873" s="11"/>
      <c r="AE873" s="11"/>
      <c r="AF873" s="11"/>
      <c r="AG873" s="11" t="s">
        <v>33</v>
      </c>
      <c r="AH873" s="11"/>
      <c r="AI873" s="11"/>
      <c r="AJ873" s="11"/>
      <c r="AK873" s="143"/>
      <c r="AL873" s="143"/>
      <c r="AM873" s="153" t="s">
        <v>165</v>
      </c>
      <c r="AN873" s="143"/>
      <c r="AO873" s="143"/>
      <c r="AP873" s="143"/>
      <c r="AQ873" s="143"/>
      <c r="AR873" s="143"/>
      <c r="AS873" s="153" t="s">
        <v>165</v>
      </c>
      <c r="AT873" s="143"/>
      <c r="AU873" s="143"/>
      <c r="AV873" s="143"/>
      <c r="BC873" s="2"/>
    </row>
    <row r="874" spans="1:55" x14ac:dyDescent="0.2">
      <c r="A874" s="4" t="s">
        <v>2711</v>
      </c>
      <c r="B874" s="4" t="s">
        <v>2688</v>
      </c>
      <c r="C874" s="4" t="s">
        <v>2738</v>
      </c>
      <c r="D874" s="4" t="s">
        <v>2741</v>
      </c>
      <c r="E874" s="4" t="s">
        <v>1344</v>
      </c>
      <c r="F874" s="4" t="s">
        <v>1506</v>
      </c>
      <c r="G874" s="41" t="s">
        <v>1507</v>
      </c>
      <c r="H874" s="59">
        <v>201320024690</v>
      </c>
      <c r="I874" s="59">
        <v>500000005701</v>
      </c>
      <c r="J874" s="5">
        <v>2014</v>
      </c>
      <c r="K874" s="5">
        <v>8</v>
      </c>
      <c r="L874" s="9">
        <f t="shared" si="18"/>
        <v>-4</v>
      </c>
      <c r="M874" s="6" t="s">
        <v>90</v>
      </c>
      <c r="N874" s="9" t="s">
        <v>2744</v>
      </c>
      <c r="O874" s="6" t="s">
        <v>380</v>
      </c>
      <c r="P874" s="9" t="s">
        <v>42</v>
      </c>
      <c r="Q874" s="5" t="s">
        <v>37</v>
      </c>
      <c r="R874" s="9" t="s">
        <v>41</v>
      </c>
      <c r="S874" s="11">
        <v>2023</v>
      </c>
      <c r="T874" s="6" t="s">
        <v>126</v>
      </c>
      <c r="U874" s="83" t="s">
        <v>3805</v>
      </c>
      <c r="V874" s="4" t="s">
        <v>3297</v>
      </c>
      <c r="W874" s="75">
        <v>357000</v>
      </c>
      <c r="X874" s="9">
        <v>2</v>
      </c>
      <c r="Y874" s="11"/>
      <c r="Z874" s="11"/>
      <c r="AA874" s="11" t="s">
        <v>33</v>
      </c>
      <c r="AB874" s="11"/>
      <c r="AC874" s="11"/>
      <c r="AD874" s="11"/>
      <c r="AE874" s="11"/>
      <c r="AF874" s="11"/>
      <c r="AG874" s="11" t="s">
        <v>33</v>
      </c>
      <c r="AH874" s="11"/>
      <c r="AI874" s="11"/>
      <c r="AJ874" s="11"/>
      <c r="AK874" s="143"/>
      <c r="AL874" s="143"/>
      <c r="AM874" s="153" t="s">
        <v>165</v>
      </c>
      <c r="AN874" s="143"/>
      <c r="AO874" s="143"/>
      <c r="AP874" s="143"/>
      <c r="AQ874" s="143"/>
      <c r="AR874" s="143"/>
      <c r="AS874" s="153" t="s">
        <v>165</v>
      </c>
      <c r="AT874" s="143"/>
      <c r="AU874" s="143"/>
      <c r="AV874" s="143"/>
      <c r="BC874" s="2"/>
    </row>
    <row r="875" spans="1:55" x14ac:dyDescent="0.2">
      <c r="A875" s="4" t="s">
        <v>2711</v>
      </c>
      <c r="B875" s="4" t="s">
        <v>2688</v>
      </c>
      <c r="C875" s="4" t="s">
        <v>2738</v>
      </c>
      <c r="D875" s="4" t="s">
        <v>2741</v>
      </c>
      <c r="E875" s="4" t="s">
        <v>1344</v>
      </c>
      <c r="F875" s="4" t="s">
        <v>1506</v>
      </c>
      <c r="G875" s="41" t="s">
        <v>1507</v>
      </c>
      <c r="H875" s="59">
        <v>201320024484</v>
      </c>
      <c r="I875" s="59">
        <v>500000005774</v>
      </c>
      <c r="J875" s="5">
        <v>2014</v>
      </c>
      <c r="K875" s="5">
        <v>8</v>
      </c>
      <c r="L875" s="9">
        <f t="shared" si="18"/>
        <v>-4</v>
      </c>
      <c r="M875" s="6" t="s">
        <v>90</v>
      </c>
      <c r="N875" s="9" t="s">
        <v>94</v>
      </c>
      <c r="O875" s="6" t="s">
        <v>380</v>
      </c>
      <c r="P875" s="9" t="s">
        <v>42</v>
      </c>
      <c r="Q875" s="5" t="s">
        <v>37</v>
      </c>
      <c r="R875" s="9" t="s">
        <v>41</v>
      </c>
      <c r="S875" s="11">
        <v>2023</v>
      </c>
      <c r="T875" s="6" t="s">
        <v>126</v>
      </c>
      <c r="U875" s="83" t="s">
        <v>3805</v>
      </c>
      <c r="V875" s="4" t="s">
        <v>3297</v>
      </c>
      <c r="W875" s="75">
        <v>357000</v>
      </c>
      <c r="X875" s="9">
        <v>2</v>
      </c>
      <c r="Y875" s="11"/>
      <c r="Z875" s="11"/>
      <c r="AA875" s="11" t="s">
        <v>33</v>
      </c>
      <c r="AB875" s="11"/>
      <c r="AC875" s="11"/>
      <c r="AD875" s="11"/>
      <c r="AE875" s="11"/>
      <c r="AF875" s="11"/>
      <c r="AG875" s="11" t="s">
        <v>33</v>
      </c>
      <c r="AH875" s="11"/>
      <c r="AI875" s="11"/>
      <c r="AJ875" s="11"/>
      <c r="AK875" s="143"/>
      <c r="AL875" s="143"/>
      <c r="AM875" s="153" t="s">
        <v>165</v>
      </c>
      <c r="AN875" s="143"/>
      <c r="AO875" s="143"/>
      <c r="AP875" s="143"/>
      <c r="AQ875" s="143"/>
      <c r="AR875" s="143"/>
      <c r="AS875" s="153" t="s">
        <v>165</v>
      </c>
      <c r="AT875" s="143"/>
      <c r="AU875" s="143"/>
      <c r="AV875" s="143"/>
      <c r="BC875" s="2"/>
    </row>
    <row r="876" spans="1:55" x14ac:dyDescent="0.2">
      <c r="A876" s="4" t="s">
        <v>2710</v>
      </c>
      <c r="B876" s="4" t="s">
        <v>2689</v>
      </c>
      <c r="C876" s="4" t="s">
        <v>2738</v>
      </c>
      <c r="D876" s="4" t="s">
        <v>2741</v>
      </c>
      <c r="E876" s="4" t="s">
        <v>1344</v>
      </c>
      <c r="F876" s="4" t="s">
        <v>1506</v>
      </c>
      <c r="G876" s="41" t="s">
        <v>1507</v>
      </c>
      <c r="H876" s="59">
        <v>201320024486</v>
      </c>
      <c r="I876" s="59">
        <v>500000003476</v>
      </c>
      <c r="J876" s="5">
        <v>2014</v>
      </c>
      <c r="K876" s="5">
        <v>8</v>
      </c>
      <c r="L876" s="9">
        <f t="shared" si="18"/>
        <v>-4</v>
      </c>
      <c r="M876" s="6" t="s">
        <v>90</v>
      </c>
      <c r="N876" s="9" t="s">
        <v>94</v>
      </c>
      <c r="O876" s="6" t="s">
        <v>380</v>
      </c>
      <c r="P876" s="9" t="s">
        <v>42</v>
      </c>
      <c r="Q876" s="5" t="s">
        <v>37</v>
      </c>
      <c r="R876" s="9" t="s">
        <v>41</v>
      </c>
      <c r="S876" s="11">
        <v>2023</v>
      </c>
      <c r="T876" s="6" t="s">
        <v>126</v>
      </c>
      <c r="U876" s="83" t="s">
        <v>3805</v>
      </c>
      <c r="V876" s="4" t="s">
        <v>3297</v>
      </c>
      <c r="W876" s="75">
        <v>357000</v>
      </c>
      <c r="X876" s="9">
        <v>2</v>
      </c>
      <c r="Y876" s="11"/>
      <c r="Z876" s="11"/>
      <c r="AA876" s="11" t="s">
        <v>33</v>
      </c>
      <c r="AB876" s="11"/>
      <c r="AC876" s="11"/>
      <c r="AD876" s="11"/>
      <c r="AE876" s="11"/>
      <c r="AF876" s="11"/>
      <c r="AG876" s="11" t="s">
        <v>33</v>
      </c>
      <c r="AH876" s="11"/>
      <c r="AI876" s="11"/>
      <c r="AJ876" s="11"/>
      <c r="AK876" s="143"/>
      <c r="AL876" s="143"/>
      <c r="AM876" s="153" t="s">
        <v>165</v>
      </c>
      <c r="AN876" s="143"/>
      <c r="AO876" s="143"/>
      <c r="AP876" s="143"/>
      <c r="AQ876" s="143"/>
      <c r="AR876" s="143"/>
      <c r="AS876" s="153" t="s">
        <v>165</v>
      </c>
      <c r="AT876" s="143"/>
      <c r="AU876" s="143"/>
      <c r="AV876" s="143"/>
      <c r="BC876" s="2"/>
    </row>
    <row r="877" spans="1:55" x14ac:dyDescent="0.2">
      <c r="A877" s="4" t="s">
        <v>2711</v>
      </c>
      <c r="B877" s="4" t="s">
        <v>2691</v>
      </c>
      <c r="C877" s="4" t="s">
        <v>2738</v>
      </c>
      <c r="D877" s="4" t="s">
        <v>2741</v>
      </c>
      <c r="E877" s="4" t="s">
        <v>1344</v>
      </c>
      <c r="F877" s="4" t="s">
        <v>1506</v>
      </c>
      <c r="G877" s="41" t="s">
        <v>1507</v>
      </c>
      <c r="H877" s="59">
        <v>201320024476</v>
      </c>
      <c r="I877" s="59">
        <v>500000003807</v>
      </c>
      <c r="J877" s="5">
        <v>2014</v>
      </c>
      <c r="K877" s="5">
        <v>8</v>
      </c>
      <c r="L877" s="9">
        <f t="shared" si="18"/>
        <v>-4</v>
      </c>
      <c r="M877" s="6" t="s">
        <v>90</v>
      </c>
      <c r="N877" s="9" t="s">
        <v>94</v>
      </c>
      <c r="O877" s="6" t="s">
        <v>380</v>
      </c>
      <c r="P877" s="9" t="s">
        <v>42</v>
      </c>
      <c r="Q877" s="5" t="s">
        <v>37</v>
      </c>
      <c r="R877" s="9" t="s">
        <v>41</v>
      </c>
      <c r="S877" s="11">
        <v>2023</v>
      </c>
      <c r="T877" s="6" t="s">
        <v>126</v>
      </c>
      <c r="U877" s="83" t="s">
        <v>3805</v>
      </c>
      <c r="V877" s="4" t="s">
        <v>3297</v>
      </c>
      <c r="W877" s="75">
        <v>357000</v>
      </c>
      <c r="X877" s="9">
        <v>2</v>
      </c>
      <c r="Y877" s="11"/>
      <c r="Z877" s="11"/>
      <c r="AA877" s="11" t="s">
        <v>33</v>
      </c>
      <c r="AB877" s="11"/>
      <c r="AC877" s="11"/>
      <c r="AD877" s="11"/>
      <c r="AE877" s="11"/>
      <c r="AF877" s="11"/>
      <c r="AG877" s="11" t="s">
        <v>33</v>
      </c>
      <c r="AH877" s="11"/>
      <c r="AI877" s="11"/>
      <c r="AJ877" s="11"/>
      <c r="AK877" s="143"/>
      <c r="AL877" s="143"/>
      <c r="AM877" s="153" t="s">
        <v>165</v>
      </c>
      <c r="AN877" s="143"/>
      <c r="AO877" s="143"/>
      <c r="AP877" s="143"/>
      <c r="AQ877" s="143"/>
      <c r="AR877" s="143"/>
      <c r="AS877" s="153" t="s">
        <v>165</v>
      </c>
      <c r="AT877" s="143"/>
      <c r="AU877" s="143"/>
      <c r="AV877" s="143"/>
      <c r="BC877" s="2"/>
    </row>
    <row r="878" spans="1:55" x14ac:dyDescent="0.2">
      <c r="A878" s="4" t="s">
        <v>2714</v>
      </c>
      <c r="B878" s="4" t="s">
        <v>2687</v>
      </c>
      <c r="C878" s="4" t="s">
        <v>2738</v>
      </c>
      <c r="D878" s="4" t="s">
        <v>2741</v>
      </c>
      <c r="E878" s="4" t="s">
        <v>1344</v>
      </c>
      <c r="F878" s="4" t="s">
        <v>1506</v>
      </c>
      <c r="G878" s="41" t="s">
        <v>1507</v>
      </c>
      <c r="H878" s="59">
        <v>201320024485</v>
      </c>
      <c r="I878" s="59">
        <v>500000000830</v>
      </c>
      <c r="J878" s="5">
        <v>2014</v>
      </c>
      <c r="K878" s="5">
        <v>8</v>
      </c>
      <c r="L878" s="9">
        <f t="shared" si="18"/>
        <v>-4</v>
      </c>
      <c r="M878" s="6" t="s">
        <v>90</v>
      </c>
      <c r="N878" s="9" t="s">
        <v>94</v>
      </c>
      <c r="O878" s="6" t="s">
        <v>380</v>
      </c>
      <c r="P878" s="9" t="s">
        <v>42</v>
      </c>
      <c r="Q878" s="5" t="s">
        <v>37</v>
      </c>
      <c r="R878" s="9" t="s">
        <v>41</v>
      </c>
      <c r="S878" s="11">
        <v>2023</v>
      </c>
      <c r="T878" s="6" t="s">
        <v>126</v>
      </c>
      <c r="U878" s="83" t="s">
        <v>3805</v>
      </c>
      <c r="V878" s="4" t="s">
        <v>3297</v>
      </c>
      <c r="W878" s="75">
        <v>357000</v>
      </c>
      <c r="X878" s="9">
        <v>2</v>
      </c>
      <c r="Y878" s="11"/>
      <c r="Z878" s="11"/>
      <c r="AA878" s="11" t="s">
        <v>33</v>
      </c>
      <c r="AB878" s="11"/>
      <c r="AC878" s="11"/>
      <c r="AD878" s="11"/>
      <c r="AE878" s="11"/>
      <c r="AF878" s="11"/>
      <c r="AG878" s="11" t="s">
        <v>33</v>
      </c>
      <c r="AH878" s="11"/>
      <c r="AI878" s="11"/>
      <c r="AJ878" s="11"/>
      <c r="AK878" s="143"/>
      <c r="AL878" s="143"/>
      <c r="AM878" s="153" t="s">
        <v>165</v>
      </c>
      <c r="AN878" s="143"/>
      <c r="AO878" s="143"/>
      <c r="AP878" s="143"/>
      <c r="AQ878" s="143"/>
      <c r="AR878" s="143"/>
      <c r="AS878" s="153" t="s">
        <v>165</v>
      </c>
      <c r="AT878" s="143"/>
      <c r="AU878" s="143"/>
      <c r="AV878" s="143"/>
      <c r="BC878" s="2"/>
    </row>
    <row r="879" spans="1:55" x14ac:dyDescent="0.2">
      <c r="A879" s="4" t="s">
        <v>2714</v>
      </c>
      <c r="B879" s="4" t="s">
        <v>2687</v>
      </c>
      <c r="C879" s="4" t="s">
        <v>2738</v>
      </c>
      <c r="D879" s="4" t="s">
        <v>2741</v>
      </c>
      <c r="E879" s="4" t="s">
        <v>1344</v>
      </c>
      <c r="F879" s="4" t="s">
        <v>1506</v>
      </c>
      <c r="G879" s="41" t="s">
        <v>1507</v>
      </c>
      <c r="H879" s="59">
        <v>201320024473</v>
      </c>
      <c r="I879" s="59">
        <v>500000000991</v>
      </c>
      <c r="J879" s="5">
        <v>2014</v>
      </c>
      <c r="K879" s="5">
        <v>8</v>
      </c>
      <c r="L879" s="9">
        <f t="shared" si="18"/>
        <v>-4</v>
      </c>
      <c r="M879" s="6" t="s">
        <v>90</v>
      </c>
      <c r="N879" s="9" t="s">
        <v>94</v>
      </c>
      <c r="O879" s="6" t="s">
        <v>380</v>
      </c>
      <c r="P879" s="9" t="s">
        <v>42</v>
      </c>
      <c r="Q879" s="5" t="s">
        <v>37</v>
      </c>
      <c r="R879" s="9" t="s">
        <v>41</v>
      </c>
      <c r="S879" s="11">
        <v>2023</v>
      </c>
      <c r="T879" s="6" t="s">
        <v>126</v>
      </c>
      <c r="U879" s="83" t="s">
        <v>3805</v>
      </c>
      <c r="V879" s="4" t="s">
        <v>3297</v>
      </c>
      <c r="W879" s="75">
        <v>357000</v>
      </c>
      <c r="X879" s="9">
        <v>2</v>
      </c>
      <c r="Y879" s="11"/>
      <c r="Z879" s="11"/>
      <c r="AA879" s="11" t="s">
        <v>33</v>
      </c>
      <c r="AB879" s="11"/>
      <c r="AC879" s="11"/>
      <c r="AD879" s="11"/>
      <c r="AE879" s="11"/>
      <c r="AF879" s="11"/>
      <c r="AG879" s="11" t="s">
        <v>33</v>
      </c>
      <c r="AH879" s="11"/>
      <c r="AI879" s="11"/>
      <c r="AJ879" s="11"/>
      <c r="AK879" s="143"/>
      <c r="AL879" s="143"/>
      <c r="AM879" s="153" t="s">
        <v>165</v>
      </c>
      <c r="AN879" s="143"/>
      <c r="AO879" s="143"/>
      <c r="AP879" s="143"/>
      <c r="AQ879" s="143"/>
      <c r="AR879" s="143"/>
      <c r="AS879" s="153" t="s">
        <v>165</v>
      </c>
      <c r="AT879" s="143"/>
      <c r="AU879" s="143"/>
      <c r="AV879" s="143"/>
      <c r="BC879" s="2"/>
    </row>
    <row r="880" spans="1:55" x14ac:dyDescent="0.2">
      <c r="A880" s="4" t="s">
        <v>2699</v>
      </c>
      <c r="B880" s="4" t="s">
        <v>2688</v>
      </c>
      <c r="C880" s="4" t="s">
        <v>2738</v>
      </c>
      <c r="D880" s="4" t="s">
        <v>2741</v>
      </c>
      <c r="E880" s="4" t="s">
        <v>1344</v>
      </c>
      <c r="F880" s="4" t="s">
        <v>1506</v>
      </c>
      <c r="G880" s="41" t="s">
        <v>1507</v>
      </c>
      <c r="H880" s="59">
        <v>201320024477</v>
      </c>
      <c r="I880" s="59">
        <v>500000002205</v>
      </c>
      <c r="J880" s="5">
        <v>2014</v>
      </c>
      <c r="K880" s="5">
        <v>8</v>
      </c>
      <c r="L880" s="9">
        <f t="shared" si="18"/>
        <v>-4</v>
      </c>
      <c r="M880" s="6" t="s">
        <v>90</v>
      </c>
      <c r="N880" s="9" t="s">
        <v>2744</v>
      </c>
      <c r="O880" s="6" t="s">
        <v>380</v>
      </c>
      <c r="P880" s="9" t="s">
        <v>42</v>
      </c>
      <c r="Q880" s="5" t="s">
        <v>37</v>
      </c>
      <c r="R880" s="9" t="s">
        <v>41</v>
      </c>
      <c r="S880" s="11">
        <v>2023</v>
      </c>
      <c r="T880" s="6" t="s">
        <v>126</v>
      </c>
      <c r="U880" s="83" t="s">
        <v>3805</v>
      </c>
      <c r="V880" s="4" t="s">
        <v>3297</v>
      </c>
      <c r="W880" s="75">
        <v>357000</v>
      </c>
      <c r="X880" s="9">
        <v>2</v>
      </c>
      <c r="Y880" s="11"/>
      <c r="Z880" s="11"/>
      <c r="AA880" s="11" t="s">
        <v>33</v>
      </c>
      <c r="AB880" s="11"/>
      <c r="AC880" s="11"/>
      <c r="AD880" s="11"/>
      <c r="AE880" s="11"/>
      <c r="AF880" s="11"/>
      <c r="AG880" s="11" t="s">
        <v>33</v>
      </c>
      <c r="AH880" s="11"/>
      <c r="AI880" s="11"/>
      <c r="AJ880" s="11"/>
      <c r="AK880" s="143"/>
      <c r="AL880" s="143"/>
      <c r="AM880" s="153" t="s">
        <v>165</v>
      </c>
      <c r="AN880" s="143"/>
      <c r="AO880" s="143"/>
      <c r="AP880" s="143"/>
      <c r="AQ880" s="143"/>
      <c r="AR880" s="143"/>
      <c r="AS880" s="153" t="s">
        <v>165</v>
      </c>
      <c r="AT880" s="143"/>
      <c r="AU880" s="143"/>
      <c r="AV880" s="143"/>
      <c r="BC880" s="2"/>
    </row>
    <row r="881" spans="1:55" x14ac:dyDescent="0.2">
      <c r="A881" s="4" t="s">
        <v>2721</v>
      </c>
      <c r="B881" s="4" t="s">
        <v>2687</v>
      </c>
      <c r="C881" s="4" t="s">
        <v>2738</v>
      </c>
      <c r="D881" s="4" t="s">
        <v>2741</v>
      </c>
      <c r="E881" s="4" t="s">
        <v>1344</v>
      </c>
      <c r="F881" s="4" t="s">
        <v>1506</v>
      </c>
      <c r="G881" s="41" t="s">
        <v>1507</v>
      </c>
      <c r="H881" s="59">
        <v>201320024693</v>
      </c>
      <c r="I881" s="59">
        <v>500000007492</v>
      </c>
      <c r="J881" s="5">
        <v>2014</v>
      </c>
      <c r="K881" s="5">
        <v>8</v>
      </c>
      <c r="L881" s="9">
        <f t="shared" si="18"/>
        <v>-4</v>
      </c>
      <c r="M881" s="6" t="s">
        <v>90</v>
      </c>
      <c r="N881" s="9" t="s">
        <v>94</v>
      </c>
      <c r="O881" s="6" t="s">
        <v>380</v>
      </c>
      <c r="P881" s="9" t="s">
        <v>42</v>
      </c>
      <c r="Q881" s="5" t="s">
        <v>37</v>
      </c>
      <c r="R881" s="9" t="s">
        <v>41</v>
      </c>
      <c r="S881" s="11">
        <v>2023</v>
      </c>
      <c r="T881" s="6" t="s">
        <v>126</v>
      </c>
      <c r="U881" s="83" t="s">
        <v>3805</v>
      </c>
      <c r="V881" s="4" t="s">
        <v>3297</v>
      </c>
      <c r="W881" s="75">
        <v>357000</v>
      </c>
      <c r="X881" s="9">
        <v>2</v>
      </c>
      <c r="Y881" s="11"/>
      <c r="Z881" s="11"/>
      <c r="AA881" s="11" t="s">
        <v>33</v>
      </c>
      <c r="AB881" s="11"/>
      <c r="AC881" s="11"/>
      <c r="AD881" s="11"/>
      <c r="AE881" s="11"/>
      <c r="AF881" s="11"/>
      <c r="AG881" s="11" t="s">
        <v>33</v>
      </c>
      <c r="AH881" s="11"/>
      <c r="AI881" s="11"/>
      <c r="AJ881" s="11"/>
      <c r="AK881" s="143"/>
      <c r="AL881" s="143"/>
      <c r="AM881" s="153" t="s">
        <v>165</v>
      </c>
      <c r="AN881" s="143"/>
      <c r="AO881" s="143"/>
      <c r="AP881" s="143"/>
      <c r="AQ881" s="143"/>
      <c r="AR881" s="143"/>
      <c r="AS881" s="153" t="s">
        <v>165</v>
      </c>
      <c r="AT881" s="143"/>
      <c r="AU881" s="143"/>
      <c r="AV881" s="143"/>
      <c r="BC881" s="2"/>
    </row>
    <row r="882" spans="1:55" x14ac:dyDescent="0.2">
      <c r="A882" s="4" t="s">
        <v>2721</v>
      </c>
      <c r="B882" s="4" t="s">
        <v>2687</v>
      </c>
      <c r="C882" s="4" t="s">
        <v>2738</v>
      </c>
      <c r="D882" s="4" t="s">
        <v>2741</v>
      </c>
      <c r="E882" s="4" t="s">
        <v>1344</v>
      </c>
      <c r="F882" s="4" t="s">
        <v>1506</v>
      </c>
      <c r="G882" s="41" t="s">
        <v>1507</v>
      </c>
      <c r="H882" s="59">
        <v>201320024681</v>
      </c>
      <c r="I882" s="59">
        <v>500000007410</v>
      </c>
      <c r="J882" s="5">
        <v>2014</v>
      </c>
      <c r="K882" s="5">
        <v>8</v>
      </c>
      <c r="L882" s="9">
        <f t="shared" si="18"/>
        <v>-4</v>
      </c>
      <c r="M882" s="6" t="s">
        <v>90</v>
      </c>
      <c r="N882" s="9" t="s">
        <v>94</v>
      </c>
      <c r="O882" s="6" t="s">
        <v>380</v>
      </c>
      <c r="P882" s="9" t="s">
        <v>42</v>
      </c>
      <c r="Q882" s="5" t="s">
        <v>37</v>
      </c>
      <c r="R882" s="9" t="s">
        <v>41</v>
      </c>
      <c r="S882" s="11">
        <v>2023</v>
      </c>
      <c r="T882" s="6" t="s">
        <v>126</v>
      </c>
      <c r="U882" s="83" t="s">
        <v>3805</v>
      </c>
      <c r="V882" s="4" t="s">
        <v>3297</v>
      </c>
      <c r="W882" s="75">
        <v>357000</v>
      </c>
      <c r="X882" s="9">
        <v>2</v>
      </c>
      <c r="Y882" s="11"/>
      <c r="Z882" s="11"/>
      <c r="AA882" s="11" t="s">
        <v>33</v>
      </c>
      <c r="AB882" s="11"/>
      <c r="AC882" s="11"/>
      <c r="AD882" s="11"/>
      <c r="AE882" s="11"/>
      <c r="AF882" s="11"/>
      <c r="AG882" s="11" t="s">
        <v>33</v>
      </c>
      <c r="AH882" s="11"/>
      <c r="AI882" s="11"/>
      <c r="AJ882" s="11"/>
      <c r="AK882" s="143"/>
      <c r="AL882" s="143"/>
      <c r="AM882" s="153" t="s">
        <v>165</v>
      </c>
      <c r="AN882" s="143"/>
      <c r="AO882" s="143"/>
      <c r="AP882" s="143"/>
      <c r="AQ882" s="143"/>
      <c r="AR882" s="143"/>
      <c r="AS882" s="153" t="s">
        <v>165</v>
      </c>
      <c r="AT882" s="143"/>
      <c r="AU882" s="143"/>
      <c r="AV882" s="143"/>
      <c r="BC882" s="2"/>
    </row>
    <row r="883" spans="1:55" x14ac:dyDescent="0.2">
      <c r="A883" s="4" t="s">
        <v>2701</v>
      </c>
      <c r="B883" s="4" t="s">
        <v>2689</v>
      </c>
      <c r="C883" s="4" t="s">
        <v>2738</v>
      </c>
      <c r="D883" s="4" t="s">
        <v>2741</v>
      </c>
      <c r="E883" s="4" t="s">
        <v>1344</v>
      </c>
      <c r="F883" s="4" t="s">
        <v>1506</v>
      </c>
      <c r="G883" s="41" t="s">
        <v>1507</v>
      </c>
      <c r="H883" s="59">
        <v>201320024692</v>
      </c>
      <c r="I883" s="59">
        <v>500000005641</v>
      </c>
      <c r="J883" s="5">
        <v>2014</v>
      </c>
      <c r="K883" s="5">
        <v>8</v>
      </c>
      <c r="L883" s="9">
        <f t="shared" si="18"/>
        <v>-4</v>
      </c>
      <c r="M883" s="6" t="s">
        <v>90</v>
      </c>
      <c r="N883" s="9" t="s">
        <v>94</v>
      </c>
      <c r="O883" s="6" t="s">
        <v>380</v>
      </c>
      <c r="P883" s="9" t="s">
        <v>42</v>
      </c>
      <c r="Q883" s="5" t="s">
        <v>37</v>
      </c>
      <c r="R883" s="9" t="s">
        <v>41</v>
      </c>
      <c r="S883" s="11">
        <v>2023</v>
      </c>
      <c r="T883" s="6" t="s">
        <v>126</v>
      </c>
      <c r="U883" s="83" t="s">
        <v>3805</v>
      </c>
      <c r="V883" s="4" t="s">
        <v>3297</v>
      </c>
      <c r="W883" s="75">
        <v>357000</v>
      </c>
      <c r="X883" s="9">
        <v>2</v>
      </c>
      <c r="Y883" s="11"/>
      <c r="Z883" s="11"/>
      <c r="AA883" s="11" t="s">
        <v>33</v>
      </c>
      <c r="AB883" s="11"/>
      <c r="AC883" s="11"/>
      <c r="AD883" s="11"/>
      <c r="AE883" s="11"/>
      <c r="AF883" s="11"/>
      <c r="AG883" s="11" t="s">
        <v>33</v>
      </c>
      <c r="AH883" s="11"/>
      <c r="AI883" s="11"/>
      <c r="AJ883" s="11"/>
      <c r="AK883" s="143"/>
      <c r="AL883" s="143"/>
      <c r="AM883" s="153" t="s">
        <v>165</v>
      </c>
      <c r="AN883" s="143"/>
      <c r="AO883" s="143"/>
      <c r="AP883" s="143"/>
      <c r="AQ883" s="143"/>
      <c r="AR883" s="143"/>
      <c r="AS883" s="153" t="s">
        <v>165</v>
      </c>
      <c r="AT883" s="143"/>
      <c r="AU883" s="143"/>
      <c r="AV883" s="143"/>
      <c r="BC883" s="2"/>
    </row>
    <row r="884" spans="1:55" x14ac:dyDescent="0.2">
      <c r="A884" s="4" t="s">
        <v>2711</v>
      </c>
      <c r="B884" s="4" t="s">
        <v>2691</v>
      </c>
      <c r="C884" s="4" t="s">
        <v>2738</v>
      </c>
      <c r="D884" s="4" t="s">
        <v>2741</v>
      </c>
      <c r="E884" s="4" t="s">
        <v>1344</v>
      </c>
      <c r="F884" s="4" t="s">
        <v>1506</v>
      </c>
      <c r="G884" s="41" t="s">
        <v>1507</v>
      </c>
      <c r="H884" s="59">
        <v>201320024679</v>
      </c>
      <c r="I884" s="59">
        <v>500000002333</v>
      </c>
      <c r="J884" s="5">
        <v>2014</v>
      </c>
      <c r="K884" s="5">
        <v>8</v>
      </c>
      <c r="L884" s="9">
        <f t="shared" si="18"/>
        <v>-4</v>
      </c>
      <c r="M884" s="6" t="s">
        <v>90</v>
      </c>
      <c r="N884" s="9" t="s">
        <v>94</v>
      </c>
      <c r="O884" s="6" t="s">
        <v>380</v>
      </c>
      <c r="P884" s="9" t="s">
        <v>42</v>
      </c>
      <c r="Q884" s="5" t="s">
        <v>37</v>
      </c>
      <c r="R884" s="9" t="s">
        <v>41</v>
      </c>
      <c r="S884" s="11">
        <v>2023</v>
      </c>
      <c r="T884" s="6" t="s">
        <v>126</v>
      </c>
      <c r="U884" s="83" t="s">
        <v>3805</v>
      </c>
      <c r="V884" s="4" t="s">
        <v>3297</v>
      </c>
      <c r="W884" s="75">
        <v>357000</v>
      </c>
      <c r="X884" s="9">
        <v>2</v>
      </c>
      <c r="Y884" s="11"/>
      <c r="Z884" s="11"/>
      <c r="AA884" s="11" t="s">
        <v>33</v>
      </c>
      <c r="AB884" s="11"/>
      <c r="AC884" s="11"/>
      <c r="AD884" s="11"/>
      <c r="AE884" s="11"/>
      <c r="AF884" s="11"/>
      <c r="AG884" s="11" t="s">
        <v>33</v>
      </c>
      <c r="AH884" s="11"/>
      <c r="AI884" s="11"/>
      <c r="AJ884" s="11"/>
      <c r="AK884" s="143"/>
      <c r="AL884" s="143"/>
      <c r="AM884" s="153" t="s">
        <v>165</v>
      </c>
      <c r="AN884" s="143"/>
      <c r="AO884" s="143"/>
      <c r="AP884" s="143"/>
      <c r="AQ884" s="143"/>
      <c r="AR884" s="143"/>
      <c r="AS884" s="153" t="s">
        <v>165</v>
      </c>
      <c r="AT884" s="143"/>
      <c r="AU884" s="143"/>
      <c r="AV884" s="143"/>
      <c r="BC884" s="2"/>
    </row>
    <row r="885" spans="1:55" x14ac:dyDescent="0.2">
      <c r="A885" s="4" t="s">
        <v>2711</v>
      </c>
      <c r="B885" s="4" t="s">
        <v>2691</v>
      </c>
      <c r="C885" s="4" t="s">
        <v>2738</v>
      </c>
      <c r="D885" s="4" t="s">
        <v>2741</v>
      </c>
      <c r="E885" s="4" t="s">
        <v>1344</v>
      </c>
      <c r="F885" s="4" t="s">
        <v>1506</v>
      </c>
      <c r="G885" s="41" t="s">
        <v>1507</v>
      </c>
      <c r="H885" s="59">
        <v>201320024472</v>
      </c>
      <c r="I885" s="59">
        <v>500000002336</v>
      </c>
      <c r="J885" s="5">
        <v>2014</v>
      </c>
      <c r="K885" s="5">
        <v>8</v>
      </c>
      <c r="L885" s="9">
        <f t="shared" si="18"/>
        <v>-4</v>
      </c>
      <c r="M885" s="6" t="s">
        <v>90</v>
      </c>
      <c r="N885" s="9" t="s">
        <v>94</v>
      </c>
      <c r="O885" s="6" t="s">
        <v>380</v>
      </c>
      <c r="P885" s="9" t="s">
        <v>42</v>
      </c>
      <c r="Q885" s="5" t="s">
        <v>37</v>
      </c>
      <c r="R885" s="9" t="s">
        <v>41</v>
      </c>
      <c r="S885" s="11">
        <v>2023</v>
      </c>
      <c r="T885" s="6" t="s">
        <v>126</v>
      </c>
      <c r="U885" s="83" t="s">
        <v>3805</v>
      </c>
      <c r="V885" s="4" t="s">
        <v>3297</v>
      </c>
      <c r="W885" s="75">
        <v>357000</v>
      </c>
      <c r="X885" s="9">
        <v>2</v>
      </c>
      <c r="Y885" s="11"/>
      <c r="Z885" s="11"/>
      <c r="AA885" s="11" t="s">
        <v>33</v>
      </c>
      <c r="AB885" s="11"/>
      <c r="AC885" s="11"/>
      <c r="AD885" s="11"/>
      <c r="AE885" s="11"/>
      <c r="AF885" s="11"/>
      <c r="AG885" s="11" t="s">
        <v>33</v>
      </c>
      <c r="AH885" s="11"/>
      <c r="AI885" s="11"/>
      <c r="AJ885" s="11"/>
      <c r="AK885" s="143"/>
      <c r="AL885" s="143"/>
      <c r="AM885" s="153" t="s">
        <v>165</v>
      </c>
      <c r="AN885" s="143"/>
      <c r="AO885" s="143"/>
      <c r="AP885" s="143"/>
      <c r="AQ885" s="143"/>
      <c r="AR885" s="143"/>
      <c r="AS885" s="153" t="s">
        <v>165</v>
      </c>
      <c r="AT885" s="143"/>
      <c r="AU885" s="143"/>
      <c r="AV885" s="143"/>
      <c r="BC885" s="2"/>
    </row>
    <row r="886" spans="1:55" x14ac:dyDescent="0.2">
      <c r="A886" s="4" t="s">
        <v>2711</v>
      </c>
      <c r="B886" s="4" t="s">
        <v>2690</v>
      </c>
      <c r="C886" s="4" t="s">
        <v>2738</v>
      </c>
      <c r="D886" s="4" t="s">
        <v>2741</v>
      </c>
      <c r="E886" s="4" t="s">
        <v>1344</v>
      </c>
      <c r="F886" s="4" t="s">
        <v>1506</v>
      </c>
      <c r="G886" s="41" t="s">
        <v>1507</v>
      </c>
      <c r="H886" s="59">
        <v>201320024469</v>
      </c>
      <c r="I886" s="59">
        <v>500000007293</v>
      </c>
      <c r="J886" s="5">
        <v>2014</v>
      </c>
      <c r="K886" s="5">
        <v>8</v>
      </c>
      <c r="L886" s="9">
        <f t="shared" si="18"/>
        <v>-4</v>
      </c>
      <c r="M886" s="6" t="s">
        <v>90</v>
      </c>
      <c r="N886" s="9" t="s">
        <v>94</v>
      </c>
      <c r="O886" s="6" t="s">
        <v>380</v>
      </c>
      <c r="P886" s="9" t="s">
        <v>42</v>
      </c>
      <c r="Q886" s="5" t="s">
        <v>37</v>
      </c>
      <c r="R886" s="9" t="s">
        <v>41</v>
      </c>
      <c r="S886" s="11">
        <v>2023</v>
      </c>
      <c r="T886" s="6" t="s">
        <v>126</v>
      </c>
      <c r="U886" s="83" t="s">
        <v>3805</v>
      </c>
      <c r="V886" s="4" t="s">
        <v>3297</v>
      </c>
      <c r="W886" s="75">
        <v>357000</v>
      </c>
      <c r="X886" s="9">
        <v>2</v>
      </c>
      <c r="Y886" s="11"/>
      <c r="Z886" s="11"/>
      <c r="AA886" s="11" t="s">
        <v>33</v>
      </c>
      <c r="AB886" s="11"/>
      <c r="AC886" s="11"/>
      <c r="AD886" s="11"/>
      <c r="AE886" s="11"/>
      <c r="AF886" s="11"/>
      <c r="AG886" s="11" t="s">
        <v>33</v>
      </c>
      <c r="AH886" s="11"/>
      <c r="AI886" s="11"/>
      <c r="AJ886" s="11"/>
      <c r="AK886" s="143"/>
      <c r="AL886" s="143"/>
      <c r="AM886" s="153" t="s">
        <v>165</v>
      </c>
      <c r="AN886" s="143"/>
      <c r="AO886" s="143"/>
      <c r="AP886" s="143"/>
      <c r="AQ886" s="143"/>
      <c r="AR886" s="143"/>
      <c r="AS886" s="153" t="s">
        <v>165</v>
      </c>
      <c r="AT886" s="143"/>
      <c r="AU886" s="143"/>
      <c r="AV886" s="143"/>
      <c r="BC886" s="2"/>
    </row>
    <row r="887" spans="1:55" x14ac:dyDescent="0.2">
      <c r="A887" s="4" t="s">
        <v>2711</v>
      </c>
      <c r="B887" s="4" t="s">
        <v>2689</v>
      </c>
      <c r="C887" s="4" t="s">
        <v>2738</v>
      </c>
      <c r="D887" s="4" t="s">
        <v>2741</v>
      </c>
      <c r="E887" s="4" t="s">
        <v>1344</v>
      </c>
      <c r="F887" s="4" t="s">
        <v>1506</v>
      </c>
      <c r="G887" s="41" t="s">
        <v>1507</v>
      </c>
      <c r="H887" s="59">
        <v>201320024682</v>
      </c>
      <c r="I887" s="59">
        <v>500000003360</v>
      </c>
      <c r="J887" s="5">
        <v>2014</v>
      </c>
      <c r="K887" s="5">
        <v>8</v>
      </c>
      <c r="L887" s="9">
        <f t="shared" si="18"/>
        <v>-4</v>
      </c>
      <c r="M887" s="6" t="s">
        <v>90</v>
      </c>
      <c r="N887" s="9" t="s">
        <v>94</v>
      </c>
      <c r="O887" s="6" t="s">
        <v>380</v>
      </c>
      <c r="P887" s="9" t="s">
        <v>42</v>
      </c>
      <c r="Q887" s="5" t="s">
        <v>37</v>
      </c>
      <c r="R887" s="9" t="s">
        <v>41</v>
      </c>
      <c r="S887" s="11">
        <v>2023</v>
      </c>
      <c r="T887" s="6" t="s">
        <v>126</v>
      </c>
      <c r="U887" s="83" t="s">
        <v>3805</v>
      </c>
      <c r="V887" s="4" t="s">
        <v>3297</v>
      </c>
      <c r="W887" s="75">
        <v>357000</v>
      </c>
      <c r="X887" s="9">
        <v>2</v>
      </c>
      <c r="Y887" s="11"/>
      <c r="Z887" s="11"/>
      <c r="AA887" s="11" t="s">
        <v>33</v>
      </c>
      <c r="AB887" s="11"/>
      <c r="AC887" s="11"/>
      <c r="AD887" s="11"/>
      <c r="AE887" s="11"/>
      <c r="AF887" s="11"/>
      <c r="AG887" s="11" t="s">
        <v>33</v>
      </c>
      <c r="AH887" s="11"/>
      <c r="AI887" s="11"/>
      <c r="AJ887" s="11"/>
      <c r="AK887" s="143"/>
      <c r="AL887" s="143"/>
      <c r="AM887" s="153" t="s">
        <v>165</v>
      </c>
      <c r="AN887" s="143"/>
      <c r="AO887" s="143"/>
      <c r="AP887" s="143"/>
      <c r="AQ887" s="143"/>
      <c r="AR887" s="143"/>
      <c r="AS887" s="153" t="s">
        <v>165</v>
      </c>
      <c r="AT887" s="143"/>
      <c r="AU887" s="143"/>
      <c r="AV887" s="143"/>
      <c r="BC887" s="2"/>
    </row>
    <row r="888" spans="1:55" x14ac:dyDescent="0.2">
      <c r="A888" s="4" t="s">
        <v>2711</v>
      </c>
      <c r="B888" s="4" t="s">
        <v>2691</v>
      </c>
      <c r="C888" s="4" t="s">
        <v>2738</v>
      </c>
      <c r="D888" s="4" t="s">
        <v>2741</v>
      </c>
      <c r="E888" s="4" t="s">
        <v>1344</v>
      </c>
      <c r="F888" s="4" t="s">
        <v>1506</v>
      </c>
      <c r="G888" s="41" t="s">
        <v>1507</v>
      </c>
      <c r="H888" s="59">
        <v>200820022333</v>
      </c>
      <c r="I888" s="59" t="s">
        <v>1991</v>
      </c>
      <c r="J888" s="5">
        <v>2020</v>
      </c>
      <c r="K888" s="5">
        <v>8</v>
      </c>
      <c r="L888" s="9">
        <f t="shared" si="18"/>
        <v>2</v>
      </c>
      <c r="M888" s="6" t="s">
        <v>92</v>
      </c>
      <c r="N888" s="9" t="s">
        <v>94</v>
      </c>
      <c r="O888" s="6" t="s">
        <v>201</v>
      </c>
      <c r="P888" s="9" t="s">
        <v>42</v>
      </c>
      <c r="Q888" s="5" t="s">
        <v>37</v>
      </c>
      <c r="R888" s="9" t="s">
        <v>41</v>
      </c>
      <c r="S888" s="11">
        <v>2023</v>
      </c>
      <c r="T888" s="6" t="s">
        <v>126</v>
      </c>
      <c r="U888" s="83" t="s">
        <v>3805</v>
      </c>
      <c r="V888" s="4" t="s">
        <v>3297</v>
      </c>
      <c r="W888" s="75">
        <v>357000</v>
      </c>
      <c r="X888" s="9">
        <v>2</v>
      </c>
      <c r="Y888" s="11"/>
      <c r="Z888" s="11"/>
      <c r="AA888" s="11" t="s">
        <v>33</v>
      </c>
      <c r="AB888" s="11"/>
      <c r="AC888" s="11"/>
      <c r="AD888" s="11"/>
      <c r="AE888" s="11"/>
      <c r="AF888" s="11"/>
      <c r="AG888" s="11" t="s">
        <v>33</v>
      </c>
      <c r="AH888" s="11"/>
      <c r="AI888" s="11"/>
      <c r="AJ888" s="11"/>
      <c r="AK888" s="143"/>
      <c r="AL888" s="143"/>
      <c r="AM888" s="153" t="s">
        <v>165</v>
      </c>
      <c r="AN888" s="143"/>
      <c r="AO888" s="143"/>
      <c r="AP888" s="143"/>
      <c r="AQ888" s="143"/>
      <c r="AR888" s="143"/>
      <c r="AS888" s="153" t="s">
        <v>165</v>
      </c>
      <c r="AT888" s="143"/>
      <c r="AU888" s="143"/>
      <c r="AV888" s="143"/>
      <c r="BC888" s="2"/>
    </row>
    <row r="889" spans="1:55" x14ac:dyDescent="0.2">
      <c r="A889" s="4" t="s">
        <v>2717</v>
      </c>
      <c r="B889" s="4" t="s">
        <v>2690</v>
      </c>
      <c r="C889" s="4" t="s">
        <v>2738</v>
      </c>
      <c r="D889" s="4" t="s">
        <v>2742</v>
      </c>
      <c r="E889" s="4" t="s">
        <v>1129</v>
      </c>
      <c r="F889" s="4" t="s">
        <v>1130</v>
      </c>
      <c r="G889" s="41" t="s">
        <v>1131</v>
      </c>
      <c r="H889" s="59" t="s">
        <v>1132</v>
      </c>
      <c r="I889" s="59">
        <v>500000008388</v>
      </c>
      <c r="J889" s="5">
        <v>2014</v>
      </c>
      <c r="K889" s="5">
        <v>8</v>
      </c>
      <c r="L889" s="9">
        <f t="shared" si="18"/>
        <v>-4</v>
      </c>
      <c r="M889" s="6" t="s">
        <v>90</v>
      </c>
      <c r="N889" s="9" t="s">
        <v>94</v>
      </c>
      <c r="O889" s="6" t="s">
        <v>201</v>
      </c>
      <c r="P889" s="9" t="s">
        <v>42</v>
      </c>
      <c r="Q889" s="5" t="s">
        <v>37</v>
      </c>
      <c r="R889" s="9" t="s">
        <v>41</v>
      </c>
      <c r="S889" s="11">
        <v>2023</v>
      </c>
      <c r="T889" s="6" t="s">
        <v>126</v>
      </c>
      <c r="U889" s="4" t="s">
        <v>1133</v>
      </c>
      <c r="V889" s="4" t="s">
        <v>3168</v>
      </c>
      <c r="W889" s="75">
        <v>2380000</v>
      </c>
      <c r="X889" s="9">
        <v>2</v>
      </c>
      <c r="Y889" s="11" t="s">
        <v>33</v>
      </c>
      <c r="Z889" s="11"/>
      <c r="AA889" s="11"/>
      <c r="AB889" s="11"/>
      <c r="AC889" s="11"/>
      <c r="AD889" s="11"/>
      <c r="AE889" s="11" t="s">
        <v>33</v>
      </c>
      <c r="AF889" s="11"/>
      <c r="AG889" s="11"/>
      <c r="AH889" s="11"/>
      <c r="AI889" s="11"/>
      <c r="AJ889" s="11"/>
      <c r="AK889" s="153" t="s">
        <v>165</v>
      </c>
      <c r="AL889" s="143"/>
      <c r="AM889" s="143"/>
      <c r="AN889" s="143"/>
      <c r="AO889" s="143"/>
      <c r="AP889" s="143"/>
      <c r="AQ889" s="153" t="s">
        <v>165</v>
      </c>
      <c r="AR889" s="143"/>
      <c r="AS889" s="143"/>
      <c r="AT889" s="143"/>
      <c r="AU889" s="143"/>
      <c r="AV889" s="143"/>
      <c r="BC889" s="2"/>
    </row>
    <row r="890" spans="1:55" x14ac:dyDescent="0.2">
      <c r="A890" s="4" t="s">
        <v>2717</v>
      </c>
      <c r="B890" s="4" t="s">
        <v>2690</v>
      </c>
      <c r="C890" s="4" t="s">
        <v>2738</v>
      </c>
      <c r="D890" s="4" t="s">
        <v>2742</v>
      </c>
      <c r="E890" s="4" t="s">
        <v>1129</v>
      </c>
      <c r="F890" s="4" t="s">
        <v>1130</v>
      </c>
      <c r="G890" s="41" t="s">
        <v>1131</v>
      </c>
      <c r="H890" s="59" t="s">
        <v>1134</v>
      </c>
      <c r="I890" s="59">
        <v>500000008389</v>
      </c>
      <c r="J890" s="5">
        <v>2014</v>
      </c>
      <c r="K890" s="5">
        <v>8</v>
      </c>
      <c r="L890" s="9">
        <f t="shared" si="18"/>
        <v>-4</v>
      </c>
      <c r="M890" s="6" t="s">
        <v>90</v>
      </c>
      <c r="N890" s="9" t="s">
        <v>94</v>
      </c>
      <c r="O890" s="6" t="s">
        <v>201</v>
      </c>
      <c r="P890" s="9" t="s">
        <v>42</v>
      </c>
      <c r="Q890" s="5" t="s">
        <v>37</v>
      </c>
      <c r="R890" s="9" t="s">
        <v>41</v>
      </c>
      <c r="S890" s="11">
        <v>2023</v>
      </c>
      <c r="T890" s="6" t="s">
        <v>126</v>
      </c>
      <c r="U890" s="4" t="s">
        <v>1133</v>
      </c>
      <c r="V890" s="4" t="s">
        <v>3168</v>
      </c>
      <c r="W890" s="75">
        <v>2380000</v>
      </c>
      <c r="X890" s="9">
        <v>2</v>
      </c>
      <c r="Y890" s="11" t="s">
        <v>33</v>
      </c>
      <c r="Z890" s="11"/>
      <c r="AA890" s="11"/>
      <c r="AB890" s="11"/>
      <c r="AC890" s="11"/>
      <c r="AD890" s="11"/>
      <c r="AE890" s="11" t="s">
        <v>33</v>
      </c>
      <c r="AF890" s="11"/>
      <c r="AG890" s="11"/>
      <c r="AH890" s="11"/>
      <c r="AI890" s="11"/>
      <c r="AJ890" s="11"/>
      <c r="AK890" s="153" t="s">
        <v>165</v>
      </c>
      <c r="AL890" s="143"/>
      <c r="AM890" s="143"/>
      <c r="AN890" s="143"/>
      <c r="AO890" s="143"/>
      <c r="AP890" s="143"/>
      <c r="AQ890" s="153" t="s">
        <v>165</v>
      </c>
      <c r="AR890" s="143"/>
      <c r="AS890" s="143"/>
      <c r="AT890" s="143"/>
      <c r="AU890" s="143"/>
      <c r="AV890" s="143"/>
      <c r="BC890" s="2"/>
    </row>
    <row r="891" spans="1:55" x14ac:dyDescent="0.2">
      <c r="A891" s="4" t="s">
        <v>2717</v>
      </c>
      <c r="B891" s="4" t="s">
        <v>2690</v>
      </c>
      <c r="C891" s="4" t="s">
        <v>2738</v>
      </c>
      <c r="D891" s="4" t="s">
        <v>2742</v>
      </c>
      <c r="E891" s="4" t="s">
        <v>1129</v>
      </c>
      <c r="F891" s="4" t="s">
        <v>1130</v>
      </c>
      <c r="G891" s="41" t="s">
        <v>1131</v>
      </c>
      <c r="H891" s="59" t="s">
        <v>1135</v>
      </c>
      <c r="I891" s="59">
        <v>500000009273</v>
      </c>
      <c r="J891" s="5">
        <v>2014</v>
      </c>
      <c r="K891" s="5">
        <v>8</v>
      </c>
      <c r="L891" s="9">
        <f t="shared" si="18"/>
        <v>-4</v>
      </c>
      <c r="M891" s="6" t="s">
        <v>90</v>
      </c>
      <c r="N891" s="9" t="s">
        <v>94</v>
      </c>
      <c r="O891" s="6" t="s">
        <v>201</v>
      </c>
      <c r="P891" s="9" t="s">
        <v>42</v>
      </c>
      <c r="Q891" s="5" t="s">
        <v>37</v>
      </c>
      <c r="R891" s="9" t="s">
        <v>41</v>
      </c>
      <c r="S891" s="11">
        <v>2023</v>
      </c>
      <c r="T891" s="6" t="s">
        <v>126</v>
      </c>
      <c r="U891" s="4" t="s">
        <v>1133</v>
      </c>
      <c r="V891" s="4" t="s">
        <v>3168</v>
      </c>
      <c r="W891" s="75">
        <v>2380000</v>
      </c>
      <c r="X891" s="9">
        <v>2</v>
      </c>
      <c r="Y891" s="11" t="s">
        <v>33</v>
      </c>
      <c r="Z891" s="11"/>
      <c r="AA891" s="11"/>
      <c r="AB891" s="11"/>
      <c r="AC891" s="11"/>
      <c r="AD891" s="11"/>
      <c r="AE891" s="11" t="s">
        <v>33</v>
      </c>
      <c r="AF891" s="11"/>
      <c r="AG891" s="11"/>
      <c r="AH891" s="11"/>
      <c r="AI891" s="11"/>
      <c r="AJ891" s="11"/>
      <c r="AK891" s="153" t="s">
        <v>165</v>
      </c>
      <c r="AL891" s="143"/>
      <c r="AM891" s="143"/>
      <c r="AN891" s="143"/>
      <c r="AO891" s="143"/>
      <c r="AP891" s="143"/>
      <c r="AQ891" s="153" t="s">
        <v>165</v>
      </c>
      <c r="AR891" s="143"/>
      <c r="AS891" s="143"/>
      <c r="AT891" s="143"/>
      <c r="AU891" s="143"/>
      <c r="AV891" s="143"/>
      <c r="BC891" s="2"/>
    </row>
    <row r="892" spans="1:55" x14ac:dyDescent="0.2">
      <c r="A892" s="4" t="s">
        <v>2723</v>
      </c>
      <c r="B892" s="4" t="s">
        <v>2690</v>
      </c>
      <c r="C892" s="4" t="s">
        <v>2734</v>
      </c>
      <c r="D892" s="4" t="s">
        <v>2741</v>
      </c>
      <c r="E892" s="4" t="s">
        <v>1170</v>
      </c>
      <c r="F892" s="4" t="s">
        <v>1168</v>
      </c>
      <c r="G892" s="41" t="s">
        <v>2981</v>
      </c>
      <c r="H892" s="59">
        <v>3000134879</v>
      </c>
      <c r="I892" s="59">
        <v>500000011673</v>
      </c>
      <c r="J892" s="5">
        <v>2023</v>
      </c>
      <c r="K892" s="5">
        <v>8</v>
      </c>
      <c r="L892" s="9">
        <f t="shared" si="18"/>
        <v>5</v>
      </c>
      <c r="M892" s="6" t="s">
        <v>90</v>
      </c>
      <c r="N892" s="9" t="s">
        <v>94</v>
      </c>
      <c r="O892" s="6" t="s">
        <v>2743</v>
      </c>
      <c r="P892" s="9" t="s">
        <v>41</v>
      </c>
      <c r="Q892" s="5">
        <v>2024</v>
      </c>
      <c r="R892" s="9" t="s">
        <v>41</v>
      </c>
      <c r="S892" s="11">
        <v>2023</v>
      </c>
      <c r="T892" s="6" t="s">
        <v>136</v>
      </c>
      <c r="U892" s="4" t="s">
        <v>545</v>
      </c>
      <c r="V892" s="4" t="s">
        <v>3686</v>
      </c>
      <c r="W892" s="75">
        <v>0</v>
      </c>
      <c r="X892" s="9">
        <v>1</v>
      </c>
      <c r="Y892" s="11"/>
      <c r="Z892" s="11"/>
      <c r="AA892" s="11"/>
      <c r="AB892" s="11" t="s">
        <v>33</v>
      </c>
      <c r="AC892" s="11"/>
      <c r="AD892" s="11"/>
      <c r="AE892" s="11"/>
      <c r="AF892" s="11"/>
      <c r="AG892" s="11"/>
      <c r="AH892" s="11"/>
      <c r="AI892" s="11"/>
      <c r="AJ892" s="11"/>
      <c r="AK892" s="143"/>
      <c r="AL892" s="143"/>
      <c r="AM892" s="143"/>
      <c r="AN892" s="143" t="s">
        <v>165</v>
      </c>
      <c r="AO892" s="143"/>
      <c r="AP892" s="143"/>
      <c r="AQ892" s="143"/>
      <c r="AR892" s="143"/>
      <c r="AS892" s="143"/>
      <c r="AT892" s="143"/>
      <c r="AU892" s="143"/>
      <c r="AV892" s="143"/>
      <c r="BC892" s="2"/>
    </row>
    <row r="893" spans="1:55" x14ac:dyDescent="0.2">
      <c r="A893" s="4" t="s">
        <v>2723</v>
      </c>
      <c r="B893" s="4" t="s">
        <v>2690</v>
      </c>
      <c r="C893" s="4" t="s">
        <v>2734</v>
      </c>
      <c r="D893" s="4" t="s">
        <v>2741</v>
      </c>
      <c r="E893" s="4" t="s">
        <v>1170</v>
      </c>
      <c r="F893" s="4" t="s">
        <v>1168</v>
      </c>
      <c r="G893" s="41" t="s">
        <v>2981</v>
      </c>
      <c r="H893" s="59">
        <v>3000150187</v>
      </c>
      <c r="I893" s="59">
        <v>500000011672</v>
      </c>
      <c r="J893" s="5">
        <v>2023</v>
      </c>
      <c r="K893" s="5">
        <v>8</v>
      </c>
      <c r="L893" s="9">
        <f t="shared" si="18"/>
        <v>5</v>
      </c>
      <c r="M893" s="6" t="s">
        <v>90</v>
      </c>
      <c r="N893" s="9" t="s">
        <v>94</v>
      </c>
      <c r="O893" s="6" t="s">
        <v>2743</v>
      </c>
      <c r="P893" s="9" t="s">
        <v>41</v>
      </c>
      <c r="Q893" s="5">
        <v>2024</v>
      </c>
      <c r="R893" s="9" t="s">
        <v>41</v>
      </c>
      <c r="S893" s="11">
        <v>2023</v>
      </c>
      <c r="T893" s="6" t="s">
        <v>136</v>
      </c>
      <c r="U893" s="4" t="s">
        <v>545</v>
      </c>
      <c r="V893" s="4" t="s">
        <v>3686</v>
      </c>
      <c r="W893" s="75">
        <v>0</v>
      </c>
      <c r="X893" s="9">
        <v>1</v>
      </c>
      <c r="Y893" s="11"/>
      <c r="Z893" s="11"/>
      <c r="AA893" s="11"/>
      <c r="AB893" s="11" t="s">
        <v>33</v>
      </c>
      <c r="AC893" s="11"/>
      <c r="AD893" s="11"/>
      <c r="AE893" s="11"/>
      <c r="AF893" s="11"/>
      <c r="AG893" s="11"/>
      <c r="AH893" s="11"/>
      <c r="AI893" s="11"/>
      <c r="AJ893" s="11"/>
      <c r="AK893" s="143"/>
      <c r="AL893" s="143"/>
      <c r="AM893" s="143"/>
      <c r="AN893" s="143" t="s">
        <v>165</v>
      </c>
      <c r="AO893" s="143"/>
      <c r="AP893" s="143"/>
      <c r="AQ893" s="143"/>
      <c r="AR893" s="143"/>
      <c r="AS893" s="143"/>
      <c r="AT893" s="143"/>
      <c r="AU893" s="143"/>
      <c r="AV893" s="143"/>
      <c r="BC893" s="2"/>
    </row>
    <row r="894" spans="1:55" x14ac:dyDescent="0.2">
      <c r="A894" s="4" t="s">
        <v>2723</v>
      </c>
      <c r="B894" s="4" t="s">
        <v>2690</v>
      </c>
      <c r="C894" s="4" t="s">
        <v>2734</v>
      </c>
      <c r="D894" s="4" t="s">
        <v>2741</v>
      </c>
      <c r="E894" s="4" t="s">
        <v>1170</v>
      </c>
      <c r="F894" s="4" t="s">
        <v>1168</v>
      </c>
      <c r="G894" s="41" t="s">
        <v>2981</v>
      </c>
      <c r="H894" s="59">
        <v>3000162700</v>
      </c>
      <c r="I894" s="59">
        <v>500000011675</v>
      </c>
      <c r="J894" s="5">
        <v>2023</v>
      </c>
      <c r="K894" s="5">
        <v>8</v>
      </c>
      <c r="L894" s="9">
        <f t="shared" si="18"/>
        <v>5</v>
      </c>
      <c r="M894" s="6" t="s">
        <v>90</v>
      </c>
      <c r="N894" s="9" t="s">
        <v>94</v>
      </c>
      <c r="O894" s="6" t="s">
        <v>2743</v>
      </c>
      <c r="P894" s="9" t="s">
        <v>41</v>
      </c>
      <c r="Q894" s="5">
        <v>2024</v>
      </c>
      <c r="R894" s="9" t="s">
        <v>41</v>
      </c>
      <c r="S894" s="11">
        <v>2023</v>
      </c>
      <c r="T894" s="6" t="s">
        <v>136</v>
      </c>
      <c r="U894" s="4" t="s">
        <v>545</v>
      </c>
      <c r="V894" s="4" t="s">
        <v>3686</v>
      </c>
      <c r="W894" s="75">
        <v>0</v>
      </c>
      <c r="X894" s="9">
        <v>1</v>
      </c>
      <c r="Y894" s="11"/>
      <c r="Z894" s="11"/>
      <c r="AA894" s="11"/>
      <c r="AB894" s="11" t="s">
        <v>33</v>
      </c>
      <c r="AC894" s="11"/>
      <c r="AD894" s="11"/>
      <c r="AE894" s="11"/>
      <c r="AF894" s="11"/>
      <c r="AG894" s="11"/>
      <c r="AH894" s="11"/>
      <c r="AI894" s="11"/>
      <c r="AJ894" s="11"/>
      <c r="AK894" s="143"/>
      <c r="AL894" s="143"/>
      <c r="AM894" s="143"/>
      <c r="AN894" s="143" t="s">
        <v>165</v>
      </c>
      <c r="AO894" s="143"/>
      <c r="AP894" s="143"/>
      <c r="AQ894" s="143"/>
      <c r="AR894" s="143"/>
      <c r="AS894" s="143"/>
      <c r="AT894" s="143"/>
      <c r="AU894" s="143"/>
      <c r="AV894" s="143"/>
      <c r="BC894" s="2"/>
    </row>
    <row r="895" spans="1:55" x14ac:dyDescent="0.2">
      <c r="A895" s="4" t="s">
        <v>2723</v>
      </c>
      <c r="B895" s="4" t="s">
        <v>2690</v>
      </c>
      <c r="C895" s="4" t="s">
        <v>2734</v>
      </c>
      <c r="D895" s="4" t="s">
        <v>2741</v>
      </c>
      <c r="E895" s="4" t="s">
        <v>1170</v>
      </c>
      <c r="F895" s="4" t="s">
        <v>1168</v>
      </c>
      <c r="G895" s="41" t="s">
        <v>2981</v>
      </c>
      <c r="H895" s="59">
        <v>3000163821</v>
      </c>
      <c r="I895" s="59">
        <v>500000011674</v>
      </c>
      <c r="J895" s="5">
        <v>2023</v>
      </c>
      <c r="K895" s="5">
        <v>8</v>
      </c>
      <c r="L895" s="9">
        <f t="shared" si="18"/>
        <v>5</v>
      </c>
      <c r="M895" s="6" t="s">
        <v>90</v>
      </c>
      <c r="N895" s="9" t="s">
        <v>94</v>
      </c>
      <c r="O895" s="6" t="s">
        <v>2743</v>
      </c>
      <c r="P895" s="9" t="s">
        <v>41</v>
      </c>
      <c r="Q895" s="5">
        <v>2024</v>
      </c>
      <c r="R895" s="9" t="s">
        <v>41</v>
      </c>
      <c r="S895" s="11">
        <v>2023</v>
      </c>
      <c r="T895" s="6" t="s">
        <v>136</v>
      </c>
      <c r="U895" s="4" t="s">
        <v>545</v>
      </c>
      <c r="V895" s="4" t="s">
        <v>3686</v>
      </c>
      <c r="W895" s="75">
        <v>0</v>
      </c>
      <c r="X895" s="9">
        <v>1</v>
      </c>
      <c r="Y895" s="11"/>
      <c r="Z895" s="11"/>
      <c r="AA895" s="11"/>
      <c r="AB895" s="11" t="s">
        <v>33</v>
      </c>
      <c r="AC895" s="11"/>
      <c r="AD895" s="11"/>
      <c r="AE895" s="11"/>
      <c r="AF895" s="11"/>
      <c r="AG895" s="11"/>
      <c r="AH895" s="11"/>
      <c r="AI895" s="11"/>
      <c r="AJ895" s="11"/>
      <c r="AK895" s="143"/>
      <c r="AL895" s="143"/>
      <c r="AM895" s="143"/>
      <c r="AN895" s="143" t="s">
        <v>165</v>
      </c>
      <c r="AO895" s="143"/>
      <c r="AP895" s="143"/>
      <c r="AQ895" s="143"/>
      <c r="AR895" s="143"/>
      <c r="AS895" s="143"/>
      <c r="AT895" s="143"/>
      <c r="AU895" s="143"/>
      <c r="AV895" s="143"/>
      <c r="BC895" s="2"/>
    </row>
    <row r="896" spans="1:55" x14ac:dyDescent="0.2">
      <c r="A896" s="4" t="s">
        <v>2723</v>
      </c>
      <c r="B896" s="4" t="s">
        <v>2690</v>
      </c>
      <c r="C896" s="4" t="s">
        <v>2734</v>
      </c>
      <c r="D896" s="4" t="s">
        <v>2741</v>
      </c>
      <c r="E896" s="4" t="s">
        <v>1170</v>
      </c>
      <c r="F896" s="4" t="s">
        <v>1168</v>
      </c>
      <c r="G896" s="41" t="s">
        <v>2981</v>
      </c>
      <c r="H896" s="59">
        <v>3000171470</v>
      </c>
      <c r="I896" s="59">
        <v>500000011671</v>
      </c>
      <c r="J896" s="5">
        <v>2023</v>
      </c>
      <c r="K896" s="5">
        <v>8</v>
      </c>
      <c r="L896" s="9">
        <f t="shared" si="18"/>
        <v>5</v>
      </c>
      <c r="M896" s="6" t="s">
        <v>90</v>
      </c>
      <c r="N896" s="9" t="s">
        <v>94</v>
      </c>
      <c r="O896" s="6" t="s">
        <v>2743</v>
      </c>
      <c r="P896" s="9" t="s">
        <v>41</v>
      </c>
      <c r="Q896" s="5">
        <v>2024</v>
      </c>
      <c r="R896" s="9" t="s">
        <v>41</v>
      </c>
      <c r="S896" s="11">
        <v>2023</v>
      </c>
      <c r="T896" s="6" t="s">
        <v>136</v>
      </c>
      <c r="U896" s="4" t="s">
        <v>545</v>
      </c>
      <c r="V896" s="4" t="s">
        <v>3686</v>
      </c>
      <c r="W896" s="75">
        <v>0</v>
      </c>
      <c r="X896" s="9">
        <v>1</v>
      </c>
      <c r="Y896" s="11"/>
      <c r="Z896" s="11"/>
      <c r="AA896" s="11"/>
      <c r="AB896" s="11" t="s">
        <v>33</v>
      </c>
      <c r="AC896" s="11"/>
      <c r="AD896" s="11"/>
      <c r="AE896" s="11"/>
      <c r="AF896" s="11"/>
      <c r="AG896" s="11"/>
      <c r="AH896" s="11"/>
      <c r="AI896" s="11"/>
      <c r="AJ896" s="11"/>
      <c r="AK896" s="143"/>
      <c r="AL896" s="143"/>
      <c r="AM896" s="143"/>
      <c r="AN896" s="143" t="s">
        <v>165</v>
      </c>
      <c r="AO896" s="143"/>
      <c r="AP896" s="143"/>
      <c r="AQ896" s="143"/>
      <c r="AR896" s="143"/>
      <c r="AS896" s="143"/>
      <c r="AT896" s="143"/>
      <c r="AU896" s="143"/>
      <c r="AV896" s="143"/>
      <c r="BC896" s="2"/>
    </row>
    <row r="897" spans="1:55" x14ac:dyDescent="0.2">
      <c r="A897" s="4" t="s">
        <v>2723</v>
      </c>
      <c r="B897" s="4" t="s">
        <v>2690</v>
      </c>
      <c r="C897" s="4" t="s">
        <v>2734</v>
      </c>
      <c r="D897" s="4" t="s">
        <v>2741</v>
      </c>
      <c r="E897" s="4" t="s">
        <v>1170</v>
      </c>
      <c r="F897" s="4" t="s">
        <v>1168</v>
      </c>
      <c r="G897" s="41" t="s">
        <v>1171</v>
      </c>
      <c r="H897" s="59" t="s">
        <v>1172</v>
      </c>
      <c r="I897" s="59">
        <v>500000001894</v>
      </c>
      <c r="J897" s="5">
        <v>2015</v>
      </c>
      <c r="K897" s="5">
        <v>8</v>
      </c>
      <c r="L897" s="9">
        <f t="shared" si="18"/>
        <v>-3</v>
      </c>
      <c r="M897" s="6" t="s">
        <v>90</v>
      </c>
      <c r="N897" s="9" t="s">
        <v>94</v>
      </c>
      <c r="O897" s="6" t="s">
        <v>2743</v>
      </c>
      <c r="P897" s="9" t="s">
        <v>42</v>
      </c>
      <c r="Q897" s="5" t="s">
        <v>37</v>
      </c>
      <c r="R897" s="9" t="s">
        <v>41</v>
      </c>
      <c r="S897" s="11">
        <v>2023</v>
      </c>
      <c r="T897" s="6" t="s">
        <v>126</v>
      </c>
      <c r="U897" s="4" t="s">
        <v>545</v>
      </c>
      <c r="V897" s="4" t="s">
        <v>3686</v>
      </c>
      <c r="W897" s="75">
        <v>377401.16129032261</v>
      </c>
      <c r="X897" s="9">
        <v>1</v>
      </c>
      <c r="Y897" s="11"/>
      <c r="Z897" s="11"/>
      <c r="AA897" s="11"/>
      <c r="AB897" s="11" t="s">
        <v>33</v>
      </c>
      <c r="AC897" s="11"/>
      <c r="AD897" s="11"/>
      <c r="AE897" s="11"/>
      <c r="AF897" s="11"/>
      <c r="AG897" s="11"/>
      <c r="AH897" s="11"/>
      <c r="AI897" s="11"/>
      <c r="AJ897" s="11"/>
      <c r="AK897" s="143"/>
      <c r="AL897" s="143"/>
      <c r="AM897" s="143"/>
      <c r="AN897" s="143" t="s">
        <v>165</v>
      </c>
      <c r="AO897" s="143"/>
      <c r="AP897" s="143"/>
      <c r="AQ897" s="143"/>
      <c r="AR897" s="143"/>
      <c r="AS897" s="143"/>
      <c r="AT897" s="143"/>
      <c r="AU897" s="143"/>
      <c r="AV897" s="143"/>
      <c r="BC897" s="2"/>
    </row>
    <row r="898" spans="1:55" x14ac:dyDescent="0.2">
      <c r="A898" s="4" t="s">
        <v>2723</v>
      </c>
      <c r="B898" s="4" t="s">
        <v>2690</v>
      </c>
      <c r="C898" s="4" t="s">
        <v>2734</v>
      </c>
      <c r="D898" s="4" t="s">
        <v>2741</v>
      </c>
      <c r="E898" s="4" t="s">
        <v>1170</v>
      </c>
      <c r="F898" s="4" t="s">
        <v>1168</v>
      </c>
      <c r="G898" s="41" t="s">
        <v>1171</v>
      </c>
      <c r="H898" s="59" t="s">
        <v>1173</v>
      </c>
      <c r="I898" s="59">
        <v>500000003407</v>
      </c>
      <c r="J898" s="5">
        <v>2015</v>
      </c>
      <c r="K898" s="5">
        <v>8</v>
      </c>
      <c r="L898" s="9">
        <f t="shared" si="18"/>
        <v>-3</v>
      </c>
      <c r="M898" s="6" t="s">
        <v>90</v>
      </c>
      <c r="N898" s="9" t="s">
        <v>94</v>
      </c>
      <c r="O898" s="6" t="s">
        <v>2743</v>
      </c>
      <c r="P898" s="9" t="s">
        <v>42</v>
      </c>
      <c r="Q898" s="5" t="s">
        <v>37</v>
      </c>
      <c r="R898" s="9" t="s">
        <v>41</v>
      </c>
      <c r="S898" s="11">
        <v>2023</v>
      </c>
      <c r="T898" s="6" t="s">
        <v>126</v>
      </c>
      <c r="U898" s="4" t="s">
        <v>545</v>
      </c>
      <c r="V898" s="4" t="s">
        <v>3686</v>
      </c>
      <c r="W898" s="75">
        <v>377401.16129032261</v>
      </c>
      <c r="X898" s="9">
        <v>1</v>
      </c>
      <c r="Y898" s="11"/>
      <c r="Z898" s="11"/>
      <c r="AA898" s="11"/>
      <c r="AB898" s="11" t="s">
        <v>33</v>
      </c>
      <c r="AC898" s="11"/>
      <c r="AD898" s="11"/>
      <c r="AE898" s="11"/>
      <c r="AF898" s="11"/>
      <c r="AG898" s="11"/>
      <c r="AH898" s="11"/>
      <c r="AI898" s="11"/>
      <c r="AJ898" s="11"/>
      <c r="AK898" s="143"/>
      <c r="AL898" s="143"/>
      <c r="AM898" s="143"/>
      <c r="AN898" s="143" t="s">
        <v>165</v>
      </c>
      <c r="AO898" s="143"/>
      <c r="AP898" s="143"/>
      <c r="AQ898" s="143"/>
      <c r="AR898" s="143"/>
      <c r="AS898" s="143"/>
      <c r="AT898" s="143"/>
      <c r="AU898" s="143"/>
      <c r="AV898" s="143"/>
      <c r="BC898" s="2"/>
    </row>
    <row r="899" spans="1:55" x14ac:dyDescent="0.2">
      <c r="A899" s="4" t="s">
        <v>2723</v>
      </c>
      <c r="B899" s="4" t="s">
        <v>2690</v>
      </c>
      <c r="C899" s="4" t="s">
        <v>2734</v>
      </c>
      <c r="D899" s="4" t="s">
        <v>2741</v>
      </c>
      <c r="E899" s="4" t="s">
        <v>1170</v>
      </c>
      <c r="F899" s="4" t="s">
        <v>1168</v>
      </c>
      <c r="G899" s="41" t="s">
        <v>1171</v>
      </c>
      <c r="H899" s="59" t="s">
        <v>1174</v>
      </c>
      <c r="I899" s="59">
        <v>500000001904</v>
      </c>
      <c r="J899" s="5">
        <v>2015</v>
      </c>
      <c r="K899" s="5">
        <v>8</v>
      </c>
      <c r="L899" s="9">
        <f t="shared" si="18"/>
        <v>-3</v>
      </c>
      <c r="M899" s="6" t="s">
        <v>90</v>
      </c>
      <c r="N899" s="9" t="s">
        <v>94</v>
      </c>
      <c r="O899" s="6" t="s">
        <v>2743</v>
      </c>
      <c r="P899" s="9" t="s">
        <v>42</v>
      </c>
      <c r="Q899" s="5" t="s">
        <v>37</v>
      </c>
      <c r="R899" s="9" t="s">
        <v>41</v>
      </c>
      <c r="S899" s="11">
        <v>2023</v>
      </c>
      <c r="T899" s="6" t="s">
        <v>126</v>
      </c>
      <c r="U899" s="4" t="s">
        <v>545</v>
      </c>
      <c r="V899" s="4" t="s">
        <v>3686</v>
      </c>
      <c r="W899" s="75">
        <v>377401.16129032261</v>
      </c>
      <c r="X899" s="9">
        <v>1</v>
      </c>
      <c r="Y899" s="11"/>
      <c r="Z899" s="11"/>
      <c r="AA899" s="11"/>
      <c r="AB899" s="11" t="s">
        <v>33</v>
      </c>
      <c r="AC899" s="11"/>
      <c r="AD899" s="11"/>
      <c r="AE899" s="11"/>
      <c r="AF899" s="11"/>
      <c r="AG899" s="11"/>
      <c r="AH899" s="11"/>
      <c r="AI899" s="11"/>
      <c r="AJ899" s="11"/>
      <c r="AK899" s="143"/>
      <c r="AL899" s="143"/>
      <c r="AM899" s="143"/>
      <c r="AN899" s="143" t="s">
        <v>165</v>
      </c>
      <c r="AO899" s="143"/>
      <c r="AP899" s="143"/>
      <c r="AQ899" s="143"/>
      <c r="AR899" s="143"/>
      <c r="AS899" s="143"/>
      <c r="AT899" s="143"/>
      <c r="AU899" s="143"/>
      <c r="AV899" s="143"/>
      <c r="BC899" s="2"/>
    </row>
    <row r="900" spans="1:55" x14ac:dyDescent="0.2">
      <c r="A900" s="4" t="s">
        <v>2723</v>
      </c>
      <c r="B900" s="4" t="s">
        <v>2690</v>
      </c>
      <c r="C900" s="4" t="s">
        <v>2734</v>
      </c>
      <c r="D900" s="4" t="s">
        <v>2741</v>
      </c>
      <c r="E900" s="4" t="s">
        <v>1170</v>
      </c>
      <c r="F900" s="4" t="s">
        <v>1168</v>
      </c>
      <c r="G900" s="41" t="s">
        <v>1171</v>
      </c>
      <c r="H900" s="59" t="s">
        <v>1175</v>
      </c>
      <c r="I900" s="59">
        <v>500000001868</v>
      </c>
      <c r="J900" s="5">
        <v>2015</v>
      </c>
      <c r="K900" s="5">
        <v>8</v>
      </c>
      <c r="L900" s="9">
        <f t="shared" si="18"/>
        <v>-3</v>
      </c>
      <c r="M900" s="6" t="s">
        <v>90</v>
      </c>
      <c r="N900" s="9" t="s">
        <v>94</v>
      </c>
      <c r="O900" s="6" t="s">
        <v>2743</v>
      </c>
      <c r="P900" s="9" t="s">
        <v>42</v>
      </c>
      <c r="Q900" s="5" t="s">
        <v>37</v>
      </c>
      <c r="R900" s="9" t="s">
        <v>41</v>
      </c>
      <c r="S900" s="11">
        <v>2023</v>
      </c>
      <c r="T900" s="6" t="s">
        <v>126</v>
      </c>
      <c r="U900" s="4" t="s">
        <v>545</v>
      </c>
      <c r="V900" s="4" t="s">
        <v>3686</v>
      </c>
      <c r="W900" s="75">
        <v>377401.16129032261</v>
      </c>
      <c r="X900" s="9">
        <v>1</v>
      </c>
      <c r="Y900" s="11"/>
      <c r="Z900" s="11"/>
      <c r="AA900" s="11"/>
      <c r="AB900" s="11" t="s">
        <v>33</v>
      </c>
      <c r="AC900" s="11"/>
      <c r="AD900" s="11"/>
      <c r="AE900" s="11"/>
      <c r="AF900" s="11"/>
      <c r="AG900" s="11"/>
      <c r="AH900" s="11"/>
      <c r="AI900" s="11"/>
      <c r="AJ900" s="11"/>
      <c r="AK900" s="143"/>
      <c r="AL900" s="143"/>
      <c r="AM900" s="143"/>
      <c r="AN900" s="143" t="s">
        <v>165</v>
      </c>
      <c r="AO900" s="143"/>
      <c r="AP900" s="143"/>
      <c r="AQ900" s="143"/>
      <c r="AR900" s="143"/>
      <c r="AS900" s="143"/>
      <c r="AT900" s="143"/>
      <c r="AU900" s="143"/>
      <c r="AV900" s="143"/>
      <c r="BC900" s="2"/>
    </row>
    <row r="901" spans="1:55" x14ac:dyDescent="0.2">
      <c r="A901" s="4" t="s">
        <v>2723</v>
      </c>
      <c r="B901" s="4" t="s">
        <v>2690</v>
      </c>
      <c r="C901" s="4" t="s">
        <v>2734</v>
      </c>
      <c r="D901" s="4" t="s">
        <v>2741</v>
      </c>
      <c r="E901" s="4" t="s">
        <v>1170</v>
      </c>
      <c r="F901" s="4" t="s">
        <v>1168</v>
      </c>
      <c r="G901" s="41" t="s">
        <v>1171</v>
      </c>
      <c r="H901" s="59" t="s">
        <v>1176</v>
      </c>
      <c r="I901" s="59">
        <v>500000002186</v>
      </c>
      <c r="J901" s="5">
        <v>2015</v>
      </c>
      <c r="K901" s="5">
        <v>8</v>
      </c>
      <c r="L901" s="9">
        <f t="shared" si="18"/>
        <v>-3</v>
      </c>
      <c r="M901" s="6" t="s">
        <v>90</v>
      </c>
      <c r="N901" s="9" t="s">
        <v>94</v>
      </c>
      <c r="O901" s="6" t="s">
        <v>2743</v>
      </c>
      <c r="P901" s="9" t="s">
        <v>42</v>
      </c>
      <c r="Q901" s="5" t="s">
        <v>37</v>
      </c>
      <c r="R901" s="9" t="s">
        <v>41</v>
      </c>
      <c r="S901" s="11">
        <v>2023</v>
      </c>
      <c r="T901" s="6" t="s">
        <v>126</v>
      </c>
      <c r="U901" s="4" t="s">
        <v>545</v>
      </c>
      <c r="V901" s="4" t="s">
        <v>3686</v>
      </c>
      <c r="W901" s="75">
        <v>377401.16129032261</v>
      </c>
      <c r="X901" s="9">
        <v>1</v>
      </c>
      <c r="Y901" s="11"/>
      <c r="Z901" s="11"/>
      <c r="AA901" s="11"/>
      <c r="AB901" s="11" t="s">
        <v>33</v>
      </c>
      <c r="AC901" s="11"/>
      <c r="AD901" s="11"/>
      <c r="AE901" s="11"/>
      <c r="AF901" s="11"/>
      <c r="AG901" s="11"/>
      <c r="AH901" s="11"/>
      <c r="AI901" s="11"/>
      <c r="AJ901" s="11"/>
      <c r="AK901" s="143"/>
      <c r="AL901" s="143"/>
      <c r="AM901" s="143"/>
      <c r="AN901" s="143" t="s">
        <v>165</v>
      </c>
      <c r="AO901" s="143"/>
      <c r="AP901" s="143"/>
      <c r="AQ901" s="143"/>
      <c r="AR901" s="143"/>
      <c r="AS901" s="143"/>
      <c r="AT901" s="143"/>
      <c r="AU901" s="143"/>
      <c r="AV901" s="143"/>
      <c r="BC901" s="2"/>
    </row>
    <row r="902" spans="1:55" x14ac:dyDescent="0.2">
      <c r="A902" s="4" t="s">
        <v>2723</v>
      </c>
      <c r="B902" s="4" t="s">
        <v>2690</v>
      </c>
      <c r="C902" s="4" t="s">
        <v>2734</v>
      </c>
      <c r="D902" s="4" t="s">
        <v>2741</v>
      </c>
      <c r="E902" s="4" t="s">
        <v>1170</v>
      </c>
      <c r="F902" s="4" t="s">
        <v>1168</v>
      </c>
      <c r="G902" s="41" t="s">
        <v>1171</v>
      </c>
      <c r="H902" s="59" t="s">
        <v>1177</v>
      </c>
      <c r="I902" s="59">
        <v>500000002365</v>
      </c>
      <c r="J902" s="5">
        <v>2015</v>
      </c>
      <c r="K902" s="5">
        <v>8</v>
      </c>
      <c r="L902" s="9">
        <f t="shared" si="18"/>
        <v>-3</v>
      </c>
      <c r="M902" s="6" t="s">
        <v>90</v>
      </c>
      <c r="N902" s="9" t="s">
        <v>94</v>
      </c>
      <c r="O902" s="6" t="s">
        <v>2743</v>
      </c>
      <c r="P902" s="9" t="s">
        <v>42</v>
      </c>
      <c r="Q902" s="5" t="s">
        <v>37</v>
      </c>
      <c r="R902" s="9" t="s">
        <v>41</v>
      </c>
      <c r="S902" s="11">
        <v>2023</v>
      </c>
      <c r="T902" s="6" t="s">
        <v>126</v>
      </c>
      <c r="U902" s="4" t="s">
        <v>545</v>
      </c>
      <c r="V902" s="4" t="s">
        <v>3686</v>
      </c>
      <c r="W902" s="75">
        <v>377401.16129032261</v>
      </c>
      <c r="X902" s="9">
        <v>1</v>
      </c>
      <c r="Y902" s="11"/>
      <c r="Z902" s="11"/>
      <c r="AA902" s="11"/>
      <c r="AB902" s="11" t="s">
        <v>33</v>
      </c>
      <c r="AC902" s="11"/>
      <c r="AD902" s="11"/>
      <c r="AE902" s="11"/>
      <c r="AF902" s="11"/>
      <c r="AG902" s="11"/>
      <c r="AH902" s="11"/>
      <c r="AI902" s="11"/>
      <c r="AJ902" s="11"/>
      <c r="AK902" s="143"/>
      <c r="AL902" s="143"/>
      <c r="AM902" s="143"/>
      <c r="AN902" s="143" t="s">
        <v>165</v>
      </c>
      <c r="AO902" s="143"/>
      <c r="AP902" s="143"/>
      <c r="AQ902" s="143"/>
      <c r="AR902" s="143"/>
      <c r="AS902" s="143"/>
      <c r="AT902" s="143"/>
      <c r="AU902" s="143"/>
      <c r="AV902" s="143"/>
      <c r="BC902" s="2"/>
    </row>
    <row r="903" spans="1:55" x14ac:dyDescent="0.2">
      <c r="A903" s="4" t="s">
        <v>2723</v>
      </c>
      <c r="B903" s="4" t="s">
        <v>2690</v>
      </c>
      <c r="C903" s="4" t="s">
        <v>2734</v>
      </c>
      <c r="D903" s="4" t="s">
        <v>2741</v>
      </c>
      <c r="E903" s="4" t="s">
        <v>1170</v>
      </c>
      <c r="F903" s="4" t="s">
        <v>1168</v>
      </c>
      <c r="G903" s="41" t="s">
        <v>1171</v>
      </c>
      <c r="H903" s="59" t="s">
        <v>1178</v>
      </c>
      <c r="I903" s="59">
        <v>500000004201</v>
      </c>
      <c r="J903" s="5">
        <v>2015</v>
      </c>
      <c r="K903" s="5">
        <v>8</v>
      </c>
      <c r="L903" s="9">
        <f t="shared" si="18"/>
        <v>-3</v>
      </c>
      <c r="M903" s="6" t="s">
        <v>90</v>
      </c>
      <c r="N903" s="9" t="s">
        <v>94</v>
      </c>
      <c r="O903" s="6" t="s">
        <v>2743</v>
      </c>
      <c r="P903" s="9" t="s">
        <v>42</v>
      </c>
      <c r="Q903" s="5" t="s">
        <v>37</v>
      </c>
      <c r="R903" s="9" t="s">
        <v>41</v>
      </c>
      <c r="S903" s="11">
        <v>2023</v>
      </c>
      <c r="T903" s="6" t="s">
        <v>126</v>
      </c>
      <c r="U903" s="4" t="s">
        <v>545</v>
      </c>
      <c r="V903" s="4" t="s">
        <v>3686</v>
      </c>
      <c r="W903" s="75">
        <v>377401.16129032261</v>
      </c>
      <c r="X903" s="9">
        <v>1</v>
      </c>
      <c r="Y903" s="11"/>
      <c r="Z903" s="11"/>
      <c r="AA903" s="11"/>
      <c r="AB903" s="11" t="s">
        <v>33</v>
      </c>
      <c r="AC903" s="11"/>
      <c r="AD903" s="11"/>
      <c r="AE903" s="11"/>
      <c r="AF903" s="11"/>
      <c r="AG903" s="11"/>
      <c r="AH903" s="11"/>
      <c r="AI903" s="11"/>
      <c r="AJ903" s="11"/>
      <c r="AK903" s="143"/>
      <c r="AL903" s="143"/>
      <c r="AM903" s="143"/>
      <c r="AN903" s="143" t="s">
        <v>165</v>
      </c>
      <c r="AO903" s="143"/>
      <c r="AP903" s="143"/>
      <c r="AQ903" s="143"/>
      <c r="AR903" s="143"/>
      <c r="AS903" s="143"/>
      <c r="AT903" s="143"/>
      <c r="AU903" s="143"/>
      <c r="AV903" s="143"/>
      <c r="BC903" s="2"/>
    </row>
    <row r="904" spans="1:55" x14ac:dyDescent="0.2">
      <c r="A904" s="4" t="s">
        <v>2723</v>
      </c>
      <c r="B904" s="4" t="s">
        <v>2690</v>
      </c>
      <c r="C904" s="4" t="s">
        <v>2734</v>
      </c>
      <c r="D904" s="4" t="s">
        <v>2741</v>
      </c>
      <c r="E904" s="4" t="s">
        <v>1170</v>
      </c>
      <c r="F904" s="4" t="s">
        <v>1168</v>
      </c>
      <c r="G904" s="41" t="s">
        <v>1171</v>
      </c>
      <c r="H904" s="59" t="s">
        <v>1179</v>
      </c>
      <c r="I904" s="59">
        <v>500000001903</v>
      </c>
      <c r="J904" s="5">
        <v>2015</v>
      </c>
      <c r="K904" s="5">
        <v>8</v>
      </c>
      <c r="L904" s="9">
        <f t="shared" si="18"/>
        <v>-3</v>
      </c>
      <c r="M904" s="6" t="s">
        <v>90</v>
      </c>
      <c r="N904" s="9" t="s">
        <v>94</v>
      </c>
      <c r="O904" s="6" t="s">
        <v>2743</v>
      </c>
      <c r="P904" s="9" t="s">
        <v>42</v>
      </c>
      <c r="Q904" s="5" t="s">
        <v>37</v>
      </c>
      <c r="R904" s="9" t="s">
        <v>41</v>
      </c>
      <c r="S904" s="11">
        <v>2023</v>
      </c>
      <c r="T904" s="6" t="s">
        <v>126</v>
      </c>
      <c r="U904" s="4" t="s">
        <v>545</v>
      </c>
      <c r="V904" s="4" t="s">
        <v>3686</v>
      </c>
      <c r="W904" s="75">
        <v>377401.16129032261</v>
      </c>
      <c r="X904" s="9">
        <v>1</v>
      </c>
      <c r="Y904" s="11"/>
      <c r="Z904" s="11"/>
      <c r="AA904" s="11"/>
      <c r="AB904" s="11" t="s">
        <v>33</v>
      </c>
      <c r="AC904" s="11"/>
      <c r="AD904" s="11"/>
      <c r="AE904" s="11"/>
      <c r="AF904" s="11"/>
      <c r="AG904" s="11"/>
      <c r="AH904" s="11"/>
      <c r="AI904" s="11"/>
      <c r="AJ904" s="11"/>
      <c r="AK904" s="143"/>
      <c r="AL904" s="143"/>
      <c r="AM904" s="143"/>
      <c r="AN904" s="143" t="s">
        <v>165</v>
      </c>
      <c r="AO904" s="143"/>
      <c r="AP904" s="143"/>
      <c r="AQ904" s="143"/>
      <c r="AR904" s="143"/>
      <c r="AS904" s="143"/>
      <c r="AT904" s="143"/>
      <c r="AU904" s="143"/>
      <c r="AV904" s="143"/>
      <c r="BC904" s="2"/>
    </row>
    <row r="905" spans="1:55" x14ac:dyDescent="0.2">
      <c r="A905" s="4" t="s">
        <v>2723</v>
      </c>
      <c r="B905" s="4" t="s">
        <v>2690</v>
      </c>
      <c r="C905" s="4" t="s">
        <v>2734</v>
      </c>
      <c r="D905" s="4" t="s">
        <v>2741</v>
      </c>
      <c r="E905" s="4" t="s">
        <v>1170</v>
      </c>
      <c r="F905" s="4" t="s">
        <v>1168</v>
      </c>
      <c r="G905" s="41" t="s">
        <v>1171</v>
      </c>
      <c r="H905" s="59" t="s">
        <v>1180</v>
      </c>
      <c r="I905" s="59">
        <v>500000002363</v>
      </c>
      <c r="J905" s="5">
        <v>2015</v>
      </c>
      <c r="K905" s="5">
        <v>8</v>
      </c>
      <c r="L905" s="9">
        <f t="shared" si="18"/>
        <v>-3</v>
      </c>
      <c r="M905" s="6" t="s">
        <v>90</v>
      </c>
      <c r="N905" s="9" t="s">
        <v>94</v>
      </c>
      <c r="O905" s="6" t="s">
        <v>2743</v>
      </c>
      <c r="P905" s="9" t="s">
        <v>42</v>
      </c>
      <c r="Q905" s="5" t="s">
        <v>37</v>
      </c>
      <c r="R905" s="9" t="s">
        <v>41</v>
      </c>
      <c r="S905" s="11">
        <v>2023</v>
      </c>
      <c r="T905" s="6" t="s">
        <v>126</v>
      </c>
      <c r="U905" s="4" t="s">
        <v>545</v>
      </c>
      <c r="V905" s="4" t="s">
        <v>3686</v>
      </c>
      <c r="W905" s="75">
        <v>377401.16129032261</v>
      </c>
      <c r="X905" s="9">
        <v>1</v>
      </c>
      <c r="Y905" s="11"/>
      <c r="Z905" s="11"/>
      <c r="AA905" s="11"/>
      <c r="AB905" s="11" t="s">
        <v>33</v>
      </c>
      <c r="AC905" s="11"/>
      <c r="AD905" s="11"/>
      <c r="AE905" s="11"/>
      <c r="AF905" s="11"/>
      <c r="AG905" s="11"/>
      <c r="AH905" s="11"/>
      <c r="AI905" s="11"/>
      <c r="AJ905" s="11"/>
      <c r="AK905" s="143"/>
      <c r="AL905" s="143"/>
      <c r="AM905" s="143"/>
      <c r="AN905" s="143" t="s">
        <v>165</v>
      </c>
      <c r="AO905" s="143"/>
      <c r="AP905" s="143"/>
      <c r="AQ905" s="143"/>
      <c r="AR905" s="143"/>
      <c r="AS905" s="143"/>
      <c r="AT905" s="143"/>
      <c r="AU905" s="143"/>
      <c r="AV905" s="143"/>
      <c r="BC905" s="2"/>
    </row>
    <row r="906" spans="1:55" x14ac:dyDescent="0.2">
      <c r="A906" s="4" t="s">
        <v>2723</v>
      </c>
      <c r="B906" s="4" t="s">
        <v>2690</v>
      </c>
      <c r="C906" s="4" t="s">
        <v>2734</v>
      </c>
      <c r="D906" s="4" t="s">
        <v>2741</v>
      </c>
      <c r="E906" s="4" t="s">
        <v>1170</v>
      </c>
      <c r="F906" s="4" t="s">
        <v>1168</v>
      </c>
      <c r="G906" s="41" t="s">
        <v>1171</v>
      </c>
      <c r="H906" s="59" t="s">
        <v>1181</v>
      </c>
      <c r="I906" s="59">
        <v>500000002188</v>
      </c>
      <c r="J906" s="5">
        <v>2015</v>
      </c>
      <c r="K906" s="5">
        <v>8</v>
      </c>
      <c r="L906" s="9">
        <f t="shared" si="18"/>
        <v>-3</v>
      </c>
      <c r="M906" s="6" t="s">
        <v>90</v>
      </c>
      <c r="N906" s="9" t="s">
        <v>94</v>
      </c>
      <c r="O906" s="6" t="s">
        <v>2743</v>
      </c>
      <c r="P906" s="9" t="s">
        <v>42</v>
      </c>
      <c r="Q906" s="5" t="s">
        <v>37</v>
      </c>
      <c r="R906" s="9" t="s">
        <v>41</v>
      </c>
      <c r="S906" s="11">
        <v>2023</v>
      </c>
      <c r="T906" s="6" t="s">
        <v>126</v>
      </c>
      <c r="U906" s="4" t="s">
        <v>545</v>
      </c>
      <c r="V906" s="4" t="s">
        <v>3686</v>
      </c>
      <c r="W906" s="75">
        <v>377401.16129032261</v>
      </c>
      <c r="X906" s="9">
        <v>1</v>
      </c>
      <c r="Y906" s="11"/>
      <c r="Z906" s="11"/>
      <c r="AA906" s="11"/>
      <c r="AB906" s="11" t="s">
        <v>33</v>
      </c>
      <c r="AC906" s="11"/>
      <c r="AD906" s="11"/>
      <c r="AE906" s="11"/>
      <c r="AF906" s="11"/>
      <c r="AG906" s="11"/>
      <c r="AH906" s="11"/>
      <c r="AI906" s="11"/>
      <c r="AJ906" s="11"/>
      <c r="AK906" s="143"/>
      <c r="AL906" s="143"/>
      <c r="AM906" s="143"/>
      <c r="AN906" s="143" t="s">
        <v>165</v>
      </c>
      <c r="AO906" s="143"/>
      <c r="AP906" s="143"/>
      <c r="AQ906" s="143"/>
      <c r="AR906" s="143"/>
      <c r="AS906" s="143"/>
      <c r="AT906" s="143"/>
      <c r="AU906" s="143"/>
      <c r="AV906" s="143"/>
      <c r="BC906" s="2"/>
    </row>
    <row r="907" spans="1:55" x14ac:dyDescent="0.2">
      <c r="A907" s="4" t="s">
        <v>2723</v>
      </c>
      <c r="B907" s="4" t="s">
        <v>2690</v>
      </c>
      <c r="C907" s="4" t="s">
        <v>2734</v>
      </c>
      <c r="D907" s="4" t="s">
        <v>2741</v>
      </c>
      <c r="E907" s="4" t="s">
        <v>1167</v>
      </c>
      <c r="F907" s="4" t="s">
        <v>1168</v>
      </c>
      <c r="G907" s="41" t="s">
        <v>1169</v>
      </c>
      <c r="H907" s="59">
        <v>1000272276</v>
      </c>
      <c r="I907" s="59">
        <v>500000001861</v>
      </c>
      <c r="J907" s="5">
        <v>2015</v>
      </c>
      <c r="K907" s="5">
        <v>8</v>
      </c>
      <c r="L907" s="9">
        <f t="shared" si="18"/>
        <v>-3</v>
      </c>
      <c r="M907" s="6" t="s">
        <v>90</v>
      </c>
      <c r="N907" s="9" t="s">
        <v>94</v>
      </c>
      <c r="O907" s="6" t="s">
        <v>2743</v>
      </c>
      <c r="P907" s="9" t="s">
        <v>42</v>
      </c>
      <c r="Q907" s="5" t="s">
        <v>37</v>
      </c>
      <c r="R907" s="9" t="s">
        <v>41</v>
      </c>
      <c r="S907" s="11">
        <v>2023</v>
      </c>
      <c r="T907" s="6" t="s">
        <v>126</v>
      </c>
      <c r="U907" s="4" t="s">
        <v>545</v>
      </c>
      <c r="V907" s="4" t="s">
        <v>3686</v>
      </c>
      <c r="W907" s="75">
        <v>377401.16129032261</v>
      </c>
      <c r="X907" s="9">
        <v>1</v>
      </c>
      <c r="Y907" s="11"/>
      <c r="Z907" s="11"/>
      <c r="AA907" s="11"/>
      <c r="AB907" s="11" t="s">
        <v>33</v>
      </c>
      <c r="AC907" s="11"/>
      <c r="AD907" s="11"/>
      <c r="AE907" s="11"/>
      <c r="AF907" s="11"/>
      <c r="AG907" s="11"/>
      <c r="AH907" s="11"/>
      <c r="AI907" s="11"/>
      <c r="AJ907" s="11"/>
      <c r="AK907" s="143"/>
      <c r="AL907" s="143"/>
      <c r="AM907" s="143"/>
      <c r="AN907" s="143" t="s">
        <v>165</v>
      </c>
      <c r="AO907" s="143"/>
      <c r="AP907" s="143"/>
      <c r="AQ907" s="143"/>
      <c r="AR907" s="143"/>
      <c r="AS907" s="143"/>
      <c r="AT907" s="143"/>
      <c r="AU907" s="143"/>
      <c r="AV907" s="143"/>
      <c r="BC907" s="2"/>
    </row>
    <row r="908" spans="1:55" x14ac:dyDescent="0.2">
      <c r="A908" s="4" t="str">
        <f>UPPER("Pediatría")</f>
        <v>PEDIATRÍA</v>
      </c>
      <c r="B908" s="4" t="s">
        <v>2688</v>
      </c>
      <c r="C908" s="4" t="s">
        <v>2734</v>
      </c>
      <c r="D908" s="4" t="s">
        <v>2741</v>
      </c>
      <c r="E908" s="4" t="s">
        <v>1167</v>
      </c>
      <c r="F908" s="4" t="s">
        <v>1168</v>
      </c>
      <c r="G908" s="41" t="s">
        <v>1169</v>
      </c>
      <c r="H908" s="59">
        <v>1000084824</v>
      </c>
      <c r="I908" s="59" t="s">
        <v>136</v>
      </c>
      <c r="J908" s="5">
        <v>2016</v>
      </c>
      <c r="K908" s="5">
        <v>8</v>
      </c>
      <c r="L908" s="9">
        <f t="shared" si="18"/>
        <v>-2</v>
      </c>
      <c r="M908" s="6" t="s">
        <v>90</v>
      </c>
      <c r="N908" s="9" t="s">
        <v>94</v>
      </c>
      <c r="O908" s="6" t="s">
        <v>2743</v>
      </c>
      <c r="P908" s="9" t="s">
        <v>42</v>
      </c>
      <c r="Q908" s="5" t="s">
        <v>37</v>
      </c>
      <c r="R908" s="9" t="s">
        <v>41</v>
      </c>
      <c r="S908" s="11">
        <v>2023</v>
      </c>
      <c r="T908" s="6" t="s">
        <v>126</v>
      </c>
      <c r="U908" s="4" t="s">
        <v>545</v>
      </c>
      <c r="V908" s="4" t="s">
        <v>3686</v>
      </c>
      <c r="W908" s="75">
        <v>377401.16129032261</v>
      </c>
      <c r="X908" s="9">
        <v>1</v>
      </c>
      <c r="Y908" s="11"/>
      <c r="Z908" s="11"/>
      <c r="AA908" s="11"/>
      <c r="AB908" s="11" t="s">
        <v>33</v>
      </c>
      <c r="AC908" s="11"/>
      <c r="AD908" s="11"/>
      <c r="AE908" s="11"/>
      <c r="AF908" s="11"/>
      <c r="AG908" s="11"/>
      <c r="AH908" s="11"/>
      <c r="AI908" s="11"/>
      <c r="AJ908" s="11"/>
      <c r="AK908" s="143"/>
      <c r="AL908" s="143"/>
      <c r="AM908" s="143"/>
      <c r="AN908" s="143" t="s">
        <v>165</v>
      </c>
      <c r="AO908" s="143"/>
      <c r="AP908" s="143"/>
      <c r="AQ908" s="143"/>
      <c r="AR908" s="143"/>
      <c r="AS908" s="143"/>
      <c r="AT908" s="143"/>
      <c r="AU908" s="143"/>
      <c r="AV908" s="143"/>
      <c r="BC908" s="2"/>
    </row>
    <row r="909" spans="1:55" ht="12.75" customHeight="1" x14ac:dyDescent="0.2">
      <c r="A909" s="4" t="s">
        <v>2695</v>
      </c>
      <c r="B909" s="4" t="s">
        <v>2689</v>
      </c>
      <c r="C909" s="4" t="s">
        <v>2730</v>
      </c>
      <c r="D909" s="4" t="s">
        <v>2742</v>
      </c>
      <c r="E909" s="4" t="s">
        <v>265</v>
      </c>
      <c r="F909" s="4" t="s">
        <v>266</v>
      </c>
      <c r="G909" s="41" t="s">
        <v>267</v>
      </c>
      <c r="H909" s="59" t="s">
        <v>268</v>
      </c>
      <c r="I909" s="59">
        <v>500000004058</v>
      </c>
      <c r="J909" s="5">
        <v>2013</v>
      </c>
      <c r="K909" s="5">
        <v>5</v>
      </c>
      <c r="L909" s="9">
        <f t="shared" si="18"/>
        <v>-8</v>
      </c>
      <c r="M909" s="6" t="s">
        <v>90</v>
      </c>
      <c r="N909" s="9" t="s">
        <v>94</v>
      </c>
      <c r="O909" s="6" t="s">
        <v>2743</v>
      </c>
      <c r="P909" s="9" t="s">
        <v>42</v>
      </c>
      <c r="Q909" s="5">
        <v>2023</v>
      </c>
      <c r="R909" s="9" t="s">
        <v>41</v>
      </c>
      <c r="S909" s="11">
        <v>2023</v>
      </c>
      <c r="T909" s="6" t="s">
        <v>126</v>
      </c>
      <c r="U909" s="4" t="s">
        <v>3231</v>
      </c>
      <c r="V909" s="4" t="s">
        <v>4413</v>
      </c>
      <c r="W909" s="90">
        <v>357000</v>
      </c>
      <c r="X909" s="9">
        <v>2</v>
      </c>
      <c r="Y909" s="11"/>
      <c r="Z909" s="11"/>
      <c r="AA909" s="11" t="s">
        <v>33</v>
      </c>
      <c r="AB909" s="11"/>
      <c r="AC909" s="11"/>
      <c r="AD909" s="11"/>
      <c r="AE909" s="11"/>
      <c r="AF909" s="11"/>
      <c r="AG909" s="11" t="s">
        <v>33</v>
      </c>
      <c r="AH909" s="11"/>
      <c r="AI909" s="11"/>
      <c r="AJ909" s="11"/>
      <c r="AK909" s="143"/>
      <c r="AL909" s="143"/>
      <c r="AM909" s="143" t="s">
        <v>165</v>
      </c>
      <c r="AN909" s="143"/>
      <c r="AO909" s="143"/>
      <c r="AP909" s="143"/>
      <c r="AQ909" s="143"/>
      <c r="AR909" s="143"/>
      <c r="AS909" s="143" t="s">
        <v>165</v>
      </c>
      <c r="AT909" s="143"/>
      <c r="AU909" s="143"/>
      <c r="AV909" s="143"/>
      <c r="BC909" s="2"/>
    </row>
    <row r="910" spans="1:55" x14ac:dyDescent="0.2">
      <c r="A910" s="4" t="s">
        <v>2695</v>
      </c>
      <c r="B910" s="4" t="s">
        <v>2689</v>
      </c>
      <c r="C910" s="4" t="s">
        <v>2730</v>
      </c>
      <c r="D910" s="4" t="s">
        <v>2742</v>
      </c>
      <c r="E910" s="4" t="s">
        <v>294</v>
      </c>
      <c r="F910" s="4" t="s">
        <v>293</v>
      </c>
      <c r="G910" s="41" t="s">
        <v>295</v>
      </c>
      <c r="H910" s="59">
        <v>2012120533</v>
      </c>
      <c r="I910" s="59">
        <v>500000004006</v>
      </c>
      <c r="J910" s="5">
        <v>2013</v>
      </c>
      <c r="K910" s="5">
        <v>5</v>
      </c>
      <c r="L910" s="9">
        <f t="shared" si="18"/>
        <v>-8</v>
      </c>
      <c r="M910" s="6" t="s">
        <v>90</v>
      </c>
      <c r="N910" s="9" t="s">
        <v>94</v>
      </c>
      <c r="O910" s="6" t="s">
        <v>2743</v>
      </c>
      <c r="P910" s="9" t="s">
        <v>42</v>
      </c>
      <c r="Q910" s="5" t="s">
        <v>37</v>
      </c>
      <c r="R910" s="9" t="s">
        <v>41</v>
      </c>
      <c r="S910" s="11">
        <v>2023</v>
      </c>
      <c r="T910" s="6" t="s">
        <v>126</v>
      </c>
      <c r="U910" s="66" t="s">
        <v>4412</v>
      </c>
      <c r="V910" s="66" t="s">
        <v>4414</v>
      </c>
      <c r="W910" s="76">
        <v>0</v>
      </c>
      <c r="X910" s="9">
        <v>2</v>
      </c>
      <c r="Y910" s="11"/>
      <c r="Z910" s="11"/>
      <c r="AA910" s="11"/>
      <c r="AB910" s="11"/>
      <c r="AC910" s="11"/>
      <c r="AD910" s="11" t="s">
        <v>33</v>
      </c>
      <c r="AE910" s="11"/>
      <c r="AF910" s="11"/>
      <c r="AG910" s="11"/>
      <c r="AH910" s="11"/>
      <c r="AI910" s="11"/>
      <c r="AJ910" s="11" t="s">
        <v>33</v>
      </c>
      <c r="AK910" s="143"/>
      <c r="AL910" s="143"/>
      <c r="AM910" s="143"/>
      <c r="AN910" s="143"/>
      <c r="AO910" s="143"/>
      <c r="AP910" s="143" t="s">
        <v>165</v>
      </c>
      <c r="AQ910" s="143"/>
      <c r="AR910" s="143"/>
      <c r="AS910" s="143"/>
      <c r="AT910" s="143"/>
      <c r="AU910" s="143"/>
      <c r="AV910" s="143" t="s">
        <v>165</v>
      </c>
      <c r="BC910" s="2"/>
    </row>
    <row r="911" spans="1:55" x14ac:dyDescent="0.2">
      <c r="A911" s="4" t="s">
        <v>2711</v>
      </c>
      <c r="B911" s="4" t="s">
        <v>2691</v>
      </c>
      <c r="C911" s="4" t="s">
        <v>2735</v>
      </c>
      <c r="D911" s="4" t="s">
        <v>2742</v>
      </c>
      <c r="E911" s="4" t="s">
        <v>472</v>
      </c>
      <c r="F911" s="4" t="s">
        <v>2752</v>
      </c>
      <c r="G911" s="41" t="s">
        <v>473</v>
      </c>
      <c r="H911" s="59">
        <v>202659</v>
      </c>
      <c r="I911" s="59">
        <v>500000003722</v>
      </c>
      <c r="J911" s="5">
        <v>2016</v>
      </c>
      <c r="K911" s="5">
        <v>10</v>
      </c>
      <c r="L911" s="9">
        <f t="shared" si="18"/>
        <v>0</v>
      </c>
      <c r="M911" s="6" t="s">
        <v>90</v>
      </c>
      <c r="N911" s="9" t="s">
        <v>94</v>
      </c>
      <c r="O911" s="6" t="s">
        <v>37</v>
      </c>
      <c r="P911" s="9" t="s">
        <v>42</v>
      </c>
      <c r="Q911" s="5" t="s">
        <v>37</v>
      </c>
      <c r="R911" s="9" t="s">
        <v>42</v>
      </c>
      <c r="S911" s="11">
        <v>2023</v>
      </c>
      <c r="T911" s="6" t="s">
        <v>44</v>
      </c>
      <c r="U911" s="4" t="s">
        <v>135</v>
      </c>
      <c r="V911" s="4" t="s">
        <v>136</v>
      </c>
      <c r="W911" s="75">
        <v>1151947.3699999999</v>
      </c>
      <c r="X911" s="9">
        <v>1</v>
      </c>
      <c r="Y911" s="11"/>
      <c r="Z911" s="11"/>
      <c r="AA911" s="11"/>
      <c r="AB911" s="11" t="s">
        <v>33</v>
      </c>
      <c r="AC911" s="11"/>
      <c r="AD911" s="11"/>
      <c r="AE911" s="11"/>
      <c r="AF911" s="11"/>
      <c r="AG911" s="11"/>
      <c r="AH911" s="11"/>
      <c r="AI911" s="11"/>
      <c r="AJ911" s="11"/>
      <c r="AK911" s="143"/>
      <c r="AL911" s="143"/>
      <c r="AM911" s="143"/>
      <c r="AN911" s="143" t="s">
        <v>165</v>
      </c>
      <c r="AO911" s="143"/>
      <c r="AP911" s="143"/>
      <c r="AQ911" s="143"/>
      <c r="AR911" s="143"/>
      <c r="AS911" s="143"/>
      <c r="AT911" s="143"/>
      <c r="AU911" s="143"/>
      <c r="AV911" s="143"/>
      <c r="BC911" s="2"/>
    </row>
    <row r="912" spans="1:55" x14ac:dyDescent="0.2">
      <c r="A912" s="83" t="s">
        <v>2715</v>
      </c>
      <c r="B912" s="4" t="s">
        <v>2691</v>
      </c>
      <c r="C912" s="4" t="s">
        <v>2735</v>
      </c>
      <c r="D912" s="4" t="s">
        <v>2741</v>
      </c>
      <c r="E912" s="4" t="s">
        <v>173</v>
      </c>
      <c r="F912" s="4" t="s">
        <v>168</v>
      </c>
      <c r="G912" s="41" t="s">
        <v>174</v>
      </c>
      <c r="H912" s="59" t="s">
        <v>175</v>
      </c>
      <c r="I912" s="59">
        <v>500000009942</v>
      </c>
      <c r="J912" s="5">
        <v>2013</v>
      </c>
      <c r="K912" s="5">
        <v>5</v>
      </c>
      <c r="L912" s="9">
        <f t="shared" si="18"/>
        <v>-8</v>
      </c>
      <c r="M912" s="6" t="s">
        <v>90</v>
      </c>
      <c r="N912" s="9" t="s">
        <v>94</v>
      </c>
      <c r="O912" s="6" t="s">
        <v>37</v>
      </c>
      <c r="P912" s="9" t="s">
        <v>42</v>
      </c>
      <c r="Q912" s="5" t="s">
        <v>37</v>
      </c>
      <c r="R912" s="9" t="s">
        <v>41</v>
      </c>
      <c r="S912" s="11">
        <v>2023</v>
      </c>
      <c r="T912" s="6" t="s">
        <v>126</v>
      </c>
      <c r="U912" s="4" t="s">
        <v>4351</v>
      </c>
      <c r="V912" s="4"/>
      <c r="W912" s="75">
        <v>357793.6</v>
      </c>
      <c r="X912" s="9">
        <v>1</v>
      </c>
      <c r="Y912" s="11"/>
      <c r="Z912" s="11"/>
      <c r="AA912" s="11" t="s">
        <v>33</v>
      </c>
      <c r="AB912" s="11"/>
      <c r="AC912" s="11"/>
      <c r="AD912" s="11"/>
      <c r="AE912" s="11"/>
      <c r="AF912" s="11"/>
      <c r="AG912" s="11"/>
      <c r="AH912" s="11"/>
      <c r="AI912" s="11"/>
      <c r="AJ912" s="11"/>
      <c r="AK912" s="143"/>
      <c r="AL912" s="143"/>
      <c r="AM912" s="143" t="s">
        <v>165</v>
      </c>
      <c r="AN912" s="143"/>
      <c r="AO912" s="143"/>
      <c r="AP912" s="143"/>
      <c r="AQ912" s="143"/>
      <c r="AR912" s="143"/>
      <c r="AS912" s="143"/>
      <c r="AT912" s="143"/>
      <c r="AU912" s="143"/>
      <c r="AV912" s="143"/>
      <c r="BC912" s="2"/>
    </row>
    <row r="913" spans="1:55" x14ac:dyDescent="0.2">
      <c r="A913" s="4" t="s">
        <v>2696</v>
      </c>
      <c r="B913" s="4" t="s">
        <v>2691</v>
      </c>
      <c r="C913" s="4" t="s">
        <v>2735</v>
      </c>
      <c r="D913" s="4" t="s">
        <v>2741</v>
      </c>
      <c r="E913" s="4" t="s">
        <v>173</v>
      </c>
      <c r="F913" s="4" t="s">
        <v>168</v>
      </c>
      <c r="G913" s="41" t="s">
        <v>174</v>
      </c>
      <c r="H913" s="59" t="s">
        <v>176</v>
      </c>
      <c r="I913" s="59">
        <v>500000004235</v>
      </c>
      <c r="J913" s="5">
        <v>2013</v>
      </c>
      <c r="K913" s="5">
        <v>5</v>
      </c>
      <c r="L913" s="9">
        <f t="shared" si="18"/>
        <v>-8</v>
      </c>
      <c r="M913" s="6" t="s">
        <v>90</v>
      </c>
      <c r="N913" s="9" t="s">
        <v>94</v>
      </c>
      <c r="O913" s="6" t="s">
        <v>37</v>
      </c>
      <c r="P913" s="9" t="s">
        <v>42</v>
      </c>
      <c r="Q913" s="5" t="s">
        <v>37</v>
      </c>
      <c r="R913" s="9" t="s">
        <v>41</v>
      </c>
      <c r="S913" s="11">
        <v>2023</v>
      </c>
      <c r="T913" s="6" t="s">
        <v>44</v>
      </c>
      <c r="U913" s="4" t="s">
        <v>4351</v>
      </c>
      <c r="V913" s="4"/>
      <c r="W913" s="75">
        <v>357793.6</v>
      </c>
      <c r="X913" s="9">
        <v>1</v>
      </c>
      <c r="Y913" s="11"/>
      <c r="Z913" s="11"/>
      <c r="AA913" s="11" t="s">
        <v>33</v>
      </c>
      <c r="AB913" s="11"/>
      <c r="AC913" s="11"/>
      <c r="AD913" s="11"/>
      <c r="AE913" s="11"/>
      <c r="AF913" s="11"/>
      <c r="AG913" s="11"/>
      <c r="AH913" s="11"/>
      <c r="AI913" s="11"/>
      <c r="AJ913" s="11"/>
      <c r="AK913" s="143"/>
      <c r="AL913" s="143"/>
      <c r="AM913" s="143" t="s">
        <v>165</v>
      </c>
      <c r="AN913" s="143"/>
      <c r="AO913" s="143"/>
      <c r="AP913" s="143"/>
      <c r="AQ913" s="143"/>
      <c r="AR913" s="143"/>
      <c r="AS913" s="143"/>
      <c r="AT913" s="143"/>
      <c r="AU913" s="143"/>
      <c r="AV913" s="143"/>
      <c r="BC913" s="2"/>
    </row>
    <row r="914" spans="1:55" x14ac:dyDescent="0.2">
      <c r="A914" s="83" t="s">
        <v>2715</v>
      </c>
      <c r="B914" s="4" t="s">
        <v>2691</v>
      </c>
      <c r="C914" s="4" t="s">
        <v>2735</v>
      </c>
      <c r="D914" s="4" t="s">
        <v>2741</v>
      </c>
      <c r="E914" s="4" t="s">
        <v>173</v>
      </c>
      <c r="F914" s="4" t="s">
        <v>168</v>
      </c>
      <c r="G914" s="41" t="s">
        <v>174</v>
      </c>
      <c r="H914" s="59" t="s">
        <v>181</v>
      </c>
      <c r="I914" s="59">
        <v>500000004347</v>
      </c>
      <c r="J914" s="5">
        <v>2013</v>
      </c>
      <c r="K914" s="5">
        <v>5</v>
      </c>
      <c r="L914" s="9">
        <f t="shared" si="18"/>
        <v>-8</v>
      </c>
      <c r="M914" s="6" t="s">
        <v>90</v>
      </c>
      <c r="N914" s="9" t="s">
        <v>94</v>
      </c>
      <c r="O914" s="6" t="s">
        <v>37</v>
      </c>
      <c r="P914" s="9" t="s">
        <v>42</v>
      </c>
      <c r="Q914" s="5" t="s">
        <v>37</v>
      </c>
      <c r="R914" s="9" t="s">
        <v>41</v>
      </c>
      <c r="S914" s="11">
        <v>2023</v>
      </c>
      <c r="T914" s="6" t="s">
        <v>44</v>
      </c>
      <c r="U914" s="4" t="s">
        <v>4351</v>
      </c>
      <c r="V914" s="4"/>
      <c r="W914" s="75">
        <v>357793.6</v>
      </c>
      <c r="X914" s="9">
        <v>1</v>
      </c>
      <c r="Y914" s="11"/>
      <c r="Z914" s="11"/>
      <c r="AA914" s="11" t="s">
        <v>33</v>
      </c>
      <c r="AB914" s="11"/>
      <c r="AC914" s="11"/>
      <c r="AD914" s="11"/>
      <c r="AE914" s="11"/>
      <c r="AF914" s="11"/>
      <c r="AG914" s="11"/>
      <c r="AH914" s="11"/>
      <c r="AI914" s="11"/>
      <c r="AJ914" s="11"/>
      <c r="AK914" s="143"/>
      <c r="AL914" s="143"/>
      <c r="AM914" s="143" t="s">
        <v>165</v>
      </c>
      <c r="AN914" s="143"/>
      <c r="AO914" s="143"/>
      <c r="AP914" s="143"/>
      <c r="AQ914" s="143"/>
      <c r="AR914" s="143"/>
      <c r="AS914" s="143"/>
      <c r="AT914" s="143"/>
      <c r="AU914" s="143"/>
      <c r="AV914" s="143"/>
      <c r="BC914" s="2"/>
    </row>
    <row r="915" spans="1:55" x14ac:dyDescent="0.2">
      <c r="A915" s="4" t="s">
        <v>2699</v>
      </c>
      <c r="B915" s="4" t="s">
        <v>2688</v>
      </c>
      <c r="C915" s="4" t="s">
        <v>2738</v>
      </c>
      <c r="D915" s="4" t="s">
        <v>2741</v>
      </c>
      <c r="E915" s="4" t="s">
        <v>269</v>
      </c>
      <c r="F915" s="4" t="s">
        <v>1398</v>
      </c>
      <c r="G915" s="41" t="s">
        <v>1399</v>
      </c>
      <c r="H915" s="59" t="s">
        <v>1400</v>
      </c>
      <c r="I915" s="59">
        <v>500000002541</v>
      </c>
      <c r="J915" s="5">
        <v>2014</v>
      </c>
      <c r="K915" s="5">
        <v>8</v>
      </c>
      <c r="L915" s="9">
        <f t="shared" si="18"/>
        <v>-4</v>
      </c>
      <c r="M915" s="6" t="s">
        <v>90</v>
      </c>
      <c r="N915" s="9" t="s">
        <v>94</v>
      </c>
      <c r="O915" s="6" t="s">
        <v>380</v>
      </c>
      <c r="P915" s="9" t="s">
        <v>42</v>
      </c>
      <c r="Q915" s="5" t="s">
        <v>37</v>
      </c>
      <c r="R915" s="9" t="s">
        <v>41</v>
      </c>
      <c r="S915" s="11">
        <v>2023</v>
      </c>
      <c r="T915" s="6" t="s">
        <v>126</v>
      </c>
      <c r="U915" s="4" t="s">
        <v>3228</v>
      </c>
      <c r="V915" s="4" t="s">
        <v>4063</v>
      </c>
      <c r="W915" s="75">
        <v>130904.36842105263</v>
      </c>
      <c r="X915" s="9">
        <v>1</v>
      </c>
      <c r="Y915" s="11"/>
      <c r="Z915" s="11"/>
      <c r="AA915" s="11"/>
      <c r="AB915" s="11"/>
      <c r="AC915" s="11"/>
      <c r="AD915" s="11" t="s">
        <v>33</v>
      </c>
      <c r="AE915" s="11"/>
      <c r="AF915" s="11"/>
      <c r="AG915" s="11"/>
      <c r="AH915" s="11"/>
      <c r="AI915" s="11"/>
      <c r="AJ915" s="11"/>
      <c r="AK915" s="143"/>
      <c r="AL915" s="143"/>
      <c r="AM915" s="143"/>
      <c r="AN915" s="143"/>
      <c r="AO915" s="143"/>
      <c r="AP915" s="153" t="s">
        <v>165</v>
      </c>
      <c r="AQ915" s="143"/>
      <c r="AR915" s="143"/>
      <c r="AS915" s="143"/>
      <c r="AT915" s="143"/>
      <c r="AU915" s="143"/>
      <c r="AV915" s="143"/>
      <c r="BC915" s="2"/>
    </row>
    <row r="916" spans="1:55" x14ac:dyDescent="0.2">
      <c r="A916" s="4" t="s">
        <v>2699</v>
      </c>
      <c r="B916" s="4" t="s">
        <v>2688</v>
      </c>
      <c r="C916" s="4" t="s">
        <v>2738</v>
      </c>
      <c r="D916" s="4" t="s">
        <v>2741</v>
      </c>
      <c r="E916" s="4" t="s">
        <v>269</v>
      </c>
      <c r="F916" s="4" t="s">
        <v>1398</v>
      </c>
      <c r="G916" s="41" t="s">
        <v>1399</v>
      </c>
      <c r="H916" s="59" t="s">
        <v>1402</v>
      </c>
      <c r="I916" s="59">
        <v>500000002756</v>
      </c>
      <c r="J916" s="5">
        <v>2014</v>
      </c>
      <c r="K916" s="5">
        <v>8</v>
      </c>
      <c r="L916" s="9">
        <f t="shared" si="18"/>
        <v>-4</v>
      </c>
      <c r="M916" s="6" t="s">
        <v>90</v>
      </c>
      <c r="N916" s="9" t="s">
        <v>94</v>
      </c>
      <c r="O916" s="6" t="s">
        <v>380</v>
      </c>
      <c r="P916" s="9" t="s">
        <v>42</v>
      </c>
      <c r="Q916" s="5" t="s">
        <v>37</v>
      </c>
      <c r="R916" s="9" t="s">
        <v>41</v>
      </c>
      <c r="S916" s="11">
        <v>2023</v>
      </c>
      <c r="T916" s="6" t="s">
        <v>126</v>
      </c>
      <c r="U916" s="4" t="s">
        <v>3228</v>
      </c>
      <c r="V916" s="4" t="s">
        <v>4063</v>
      </c>
      <c r="W916" s="75">
        <v>130904.36842105263</v>
      </c>
      <c r="X916" s="9">
        <v>1</v>
      </c>
      <c r="Y916" s="11"/>
      <c r="Z916" s="11"/>
      <c r="AA916" s="11"/>
      <c r="AB916" s="11"/>
      <c r="AC916" s="11"/>
      <c r="AD916" s="11" t="s">
        <v>33</v>
      </c>
      <c r="AE916" s="11"/>
      <c r="AF916" s="11"/>
      <c r="AG916" s="11"/>
      <c r="AH916" s="11"/>
      <c r="AI916" s="11"/>
      <c r="AJ916" s="11"/>
      <c r="AK916" s="143"/>
      <c r="AL916" s="143"/>
      <c r="AM916" s="143"/>
      <c r="AN916" s="143"/>
      <c r="AO916" s="143"/>
      <c r="AP916" s="153" t="s">
        <v>165</v>
      </c>
      <c r="AQ916" s="143"/>
      <c r="AR916" s="143"/>
      <c r="AS916" s="143"/>
      <c r="AT916" s="143"/>
      <c r="AU916" s="143"/>
      <c r="AV916" s="143"/>
      <c r="BC916" s="2"/>
    </row>
    <row r="917" spans="1:55" x14ac:dyDescent="0.2">
      <c r="A917" s="4" t="s">
        <v>2705</v>
      </c>
      <c r="B917" s="4" t="s">
        <v>2688</v>
      </c>
      <c r="C917" s="4" t="s">
        <v>2738</v>
      </c>
      <c r="D917" s="4" t="s">
        <v>2741</v>
      </c>
      <c r="E917" s="4" t="s">
        <v>269</v>
      </c>
      <c r="F917" s="4" t="s">
        <v>1398</v>
      </c>
      <c r="G917" s="41" t="s">
        <v>1399</v>
      </c>
      <c r="H917" s="59" t="s">
        <v>1403</v>
      </c>
      <c r="I917" s="59">
        <v>500000002801</v>
      </c>
      <c r="J917" s="5">
        <v>2014</v>
      </c>
      <c r="K917" s="5">
        <v>8</v>
      </c>
      <c r="L917" s="9">
        <f t="shared" si="18"/>
        <v>-4</v>
      </c>
      <c r="M917" s="6" t="s">
        <v>90</v>
      </c>
      <c r="N917" s="9" t="s">
        <v>94</v>
      </c>
      <c r="O917" s="6" t="s">
        <v>380</v>
      </c>
      <c r="P917" s="9" t="s">
        <v>42</v>
      </c>
      <c r="Q917" s="5" t="s">
        <v>37</v>
      </c>
      <c r="R917" s="9" t="s">
        <v>41</v>
      </c>
      <c r="S917" s="11">
        <v>2023</v>
      </c>
      <c r="T917" s="6" t="s">
        <v>126</v>
      </c>
      <c r="U917" s="4" t="s">
        <v>3228</v>
      </c>
      <c r="V917" s="4" t="s">
        <v>4063</v>
      </c>
      <c r="W917" s="75">
        <v>130904.36842105263</v>
      </c>
      <c r="X917" s="9">
        <v>1</v>
      </c>
      <c r="Y917" s="11"/>
      <c r="Z917" s="11"/>
      <c r="AA917" s="11"/>
      <c r="AB917" s="11"/>
      <c r="AC917" s="11"/>
      <c r="AD917" s="11" t="s">
        <v>33</v>
      </c>
      <c r="AE917" s="11"/>
      <c r="AF917" s="11"/>
      <c r="AG917" s="11"/>
      <c r="AH917" s="11"/>
      <c r="AI917" s="11"/>
      <c r="AJ917" s="11"/>
      <c r="AK917" s="143"/>
      <c r="AL917" s="143"/>
      <c r="AM917" s="143"/>
      <c r="AN917" s="143"/>
      <c r="AO917" s="143"/>
      <c r="AP917" s="153" t="s">
        <v>165</v>
      </c>
      <c r="AQ917" s="143"/>
      <c r="AR917" s="143"/>
      <c r="AS917" s="143"/>
      <c r="AT917" s="143"/>
      <c r="AU917" s="143"/>
      <c r="AV917" s="143"/>
      <c r="BC917" s="2"/>
    </row>
    <row r="918" spans="1:55" x14ac:dyDescent="0.2">
      <c r="A918" s="4" t="s">
        <v>2705</v>
      </c>
      <c r="B918" s="4" t="s">
        <v>2688</v>
      </c>
      <c r="C918" s="4" t="s">
        <v>2738</v>
      </c>
      <c r="D918" s="4" t="s">
        <v>2741</v>
      </c>
      <c r="E918" s="4" t="s">
        <v>269</v>
      </c>
      <c r="F918" s="4" t="s">
        <v>1398</v>
      </c>
      <c r="G918" s="41" t="s">
        <v>1399</v>
      </c>
      <c r="H918" s="59" t="s">
        <v>1404</v>
      </c>
      <c r="I918" s="59">
        <v>500000002819</v>
      </c>
      <c r="J918" s="5">
        <v>2014</v>
      </c>
      <c r="K918" s="5">
        <v>8</v>
      </c>
      <c r="L918" s="9">
        <f t="shared" si="18"/>
        <v>-4</v>
      </c>
      <c r="M918" s="6" t="s">
        <v>90</v>
      </c>
      <c r="N918" s="9" t="s">
        <v>94</v>
      </c>
      <c r="O918" s="6" t="s">
        <v>380</v>
      </c>
      <c r="P918" s="9" t="s">
        <v>42</v>
      </c>
      <c r="Q918" s="5" t="s">
        <v>37</v>
      </c>
      <c r="R918" s="9" t="s">
        <v>41</v>
      </c>
      <c r="S918" s="11">
        <v>2023</v>
      </c>
      <c r="T918" s="6" t="s">
        <v>126</v>
      </c>
      <c r="U918" s="4" t="s">
        <v>3228</v>
      </c>
      <c r="V918" s="4" t="s">
        <v>4063</v>
      </c>
      <c r="W918" s="75">
        <v>130904.36842105263</v>
      </c>
      <c r="X918" s="9">
        <v>1</v>
      </c>
      <c r="Y918" s="11"/>
      <c r="Z918" s="11"/>
      <c r="AA918" s="11"/>
      <c r="AB918" s="11"/>
      <c r="AC918" s="11"/>
      <c r="AD918" s="11" t="s">
        <v>33</v>
      </c>
      <c r="AE918" s="11"/>
      <c r="AF918" s="11"/>
      <c r="AG918" s="11"/>
      <c r="AH918" s="11"/>
      <c r="AI918" s="11"/>
      <c r="AJ918" s="11"/>
      <c r="AK918" s="143"/>
      <c r="AL918" s="143"/>
      <c r="AM918" s="143"/>
      <c r="AN918" s="143"/>
      <c r="AO918" s="143"/>
      <c r="AP918" s="153" t="s">
        <v>165</v>
      </c>
      <c r="AQ918" s="143"/>
      <c r="AR918" s="143"/>
      <c r="AS918" s="143"/>
      <c r="AT918" s="143"/>
      <c r="AU918" s="143"/>
      <c r="AV918" s="143"/>
      <c r="BC918" s="2"/>
    </row>
    <row r="919" spans="1:55" x14ac:dyDescent="0.2">
      <c r="A919" s="4" t="s">
        <v>2705</v>
      </c>
      <c r="B919" s="4" t="s">
        <v>2688</v>
      </c>
      <c r="C919" s="4" t="s">
        <v>2738</v>
      </c>
      <c r="D919" s="4" t="s">
        <v>2741</v>
      </c>
      <c r="E919" s="4" t="s">
        <v>269</v>
      </c>
      <c r="F919" s="4" t="s">
        <v>1398</v>
      </c>
      <c r="G919" s="41" t="s">
        <v>1399</v>
      </c>
      <c r="H919" s="59" t="s">
        <v>1405</v>
      </c>
      <c r="I919" s="59">
        <v>500000002837</v>
      </c>
      <c r="J919" s="5">
        <v>2014</v>
      </c>
      <c r="K919" s="5">
        <v>8</v>
      </c>
      <c r="L919" s="9">
        <f t="shared" si="18"/>
        <v>-4</v>
      </c>
      <c r="M919" s="6" t="s">
        <v>90</v>
      </c>
      <c r="N919" s="9" t="s">
        <v>94</v>
      </c>
      <c r="O919" s="6" t="s">
        <v>380</v>
      </c>
      <c r="P919" s="9" t="s">
        <v>42</v>
      </c>
      <c r="Q919" s="5" t="s">
        <v>37</v>
      </c>
      <c r="R919" s="9" t="s">
        <v>41</v>
      </c>
      <c r="S919" s="11">
        <v>2023</v>
      </c>
      <c r="T919" s="6" t="s">
        <v>126</v>
      </c>
      <c r="U919" s="4" t="s">
        <v>3228</v>
      </c>
      <c r="V919" s="4" t="s">
        <v>4063</v>
      </c>
      <c r="W919" s="75">
        <v>130904.36842105263</v>
      </c>
      <c r="X919" s="9">
        <v>1</v>
      </c>
      <c r="Y919" s="11"/>
      <c r="Z919" s="11"/>
      <c r="AA919" s="11"/>
      <c r="AB919" s="11"/>
      <c r="AC919" s="11"/>
      <c r="AD919" s="11" t="s">
        <v>33</v>
      </c>
      <c r="AE919" s="11"/>
      <c r="AF919" s="11"/>
      <c r="AG919" s="11"/>
      <c r="AH919" s="11"/>
      <c r="AI919" s="11"/>
      <c r="AJ919" s="11"/>
      <c r="AK919" s="143"/>
      <c r="AL919" s="143"/>
      <c r="AM919" s="143"/>
      <c r="AN919" s="143"/>
      <c r="AO919" s="143"/>
      <c r="AP919" s="153" t="s">
        <v>165</v>
      </c>
      <c r="AQ919" s="143"/>
      <c r="AR919" s="143"/>
      <c r="AS919" s="143"/>
      <c r="AT919" s="143"/>
      <c r="AU919" s="143"/>
      <c r="AV919" s="143"/>
      <c r="BC919" s="2"/>
    </row>
    <row r="920" spans="1:55" x14ac:dyDescent="0.2">
      <c r="A920" s="4" t="s">
        <v>2723</v>
      </c>
      <c r="B920" s="4" t="s">
        <v>2687</v>
      </c>
      <c r="C920" s="4" t="s">
        <v>2738</v>
      </c>
      <c r="D920" s="4" t="s">
        <v>2741</v>
      </c>
      <c r="E920" s="4" t="s">
        <v>269</v>
      </c>
      <c r="F920" s="4" t="s">
        <v>1398</v>
      </c>
      <c r="G920" s="41" t="s">
        <v>1399</v>
      </c>
      <c r="H920" s="59" t="s">
        <v>1406</v>
      </c>
      <c r="I920" s="59">
        <v>500000002862</v>
      </c>
      <c r="J920" s="5">
        <v>2014</v>
      </c>
      <c r="K920" s="5">
        <v>8</v>
      </c>
      <c r="L920" s="9">
        <f t="shared" si="18"/>
        <v>-4</v>
      </c>
      <c r="M920" s="6" t="s">
        <v>90</v>
      </c>
      <c r="N920" s="9" t="s">
        <v>94</v>
      </c>
      <c r="O920" s="6" t="s">
        <v>380</v>
      </c>
      <c r="P920" s="9" t="s">
        <v>42</v>
      </c>
      <c r="Q920" s="5" t="s">
        <v>37</v>
      </c>
      <c r="R920" s="9" t="s">
        <v>41</v>
      </c>
      <c r="S920" s="11">
        <v>2023</v>
      </c>
      <c r="T920" s="6" t="s">
        <v>126</v>
      </c>
      <c r="U920" s="4" t="s">
        <v>3228</v>
      </c>
      <c r="V920" s="4" t="s">
        <v>4063</v>
      </c>
      <c r="W920" s="75">
        <v>130904.36842105263</v>
      </c>
      <c r="X920" s="9">
        <v>1</v>
      </c>
      <c r="Y920" s="11"/>
      <c r="Z920" s="11"/>
      <c r="AA920" s="11"/>
      <c r="AB920" s="11"/>
      <c r="AC920" s="11"/>
      <c r="AD920" s="11" t="s">
        <v>33</v>
      </c>
      <c r="AE920" s="11"/>
      <c r="AF920" s="11"/>
      <c r="AG920" s="11"/>
      <c r="AH920" s="11"/>
      <c r="AI920" s="11"/>
      <c r="AJ920" s="11"/>
      <c r="AK920" s="143"/>
      <c r="AL920" s="143"/>
      <c r="AM920" s="143"/>
      <c r="AN920" s="143"/>
      <c r="AO920" s="143"/>
      <c r="AP920" s="153" t="s">
        <v>165</v>
      </c>
      <c r="AQ920" s="143"/>
      <c r="AR920" s="143"/>
      <c r="AS920" s="143"/>
      <c r="AT920" s="143"/>
      <c r="AU920" s="143"/>
      <c r="AV920" s="143"/>
      <c r="BC920" s="2"/>
    </row>
    <row r="921" spans="1:55" x14ac:dyDescent="0.2">
      <c r="A921" s="4" t="s">
        <v>2714</v>
      </c>
      <c r="B921" s="4" t="s">
        <v>2687</v>
      </c>
      <c r="C921" s="4" t="s">
        <v>2738</v>
      </c>
      <c r="D921" s="4" t="s">
        <v>2741</v>
      </c>
      <c r="E921" s="4" t="s">
        <v>269</v>
      </c>
      <c r="F921" s="4" t="s">
        <v>1398</v>
      </c>
      <c r="G921" s="41" t="s">
        <v>1399</v>
      </c>
      <c r="H921" s="59" t="s">
        <v>1411</v>
      </c>
      <c r="I921" s="59">
        <v>500000002540</v>
      </c>
      <c r="J921" s="5">
        <v>2014</v>
      </c>
      <c r="K921" s="5">
        <v>8</v>
      </c>
      <c r="L921" s="9">
        <f t="shared" si="18"/>
        <v>-4</v>
      </c>
      <c r="M921" s="6" t="s">
        <v>90</v>
      </c>
      <c r="N921" s="9" t="s">
        <v>94</v>
      </c>
      <c r="O921" s="6" t="s">
        <v>380</v>
      </c>
      <c r="P921" s="9" t="s">
        <v>42</v>
      </c>
      <c r="Q921" s="5" t="s">
        <v>37</v>
      </c>
      <c r="R921" s="9" t="s">
        <v>41</v>
      </c>
      <c r="S921" s="11">
        <v>2023</v>
      </c>
      <c r="T921" s="6" t="s">
        <v>126</v>
      </c>
      <c r="U921" s="4" t="s">
        <v>3228</v>
      </c>
      <c r="V921" s="4" t="s">
        <v>4063</v>
      </c>
      <c r="W921" s="75">
        <v>130904.36842105263</v>
      </c>
      <c r="X921" s="9">
        <v>1</v>
      </c>
      <c r="Y921" s="11"/>
      <c r="Z921" s="11"/>
      <c r="AA921" s="11"/>
      <c r="AB921" s="11"/>
      <c r="AC921" s="11"/>
      <c r="AD921" s="11" t="s">
        <v>33</v>
      </c>
      <c r="AE921" s="11"/>
      <c r="AF921" s="11"/>
      <c r="AG921" s="11"/>
      <c r="AH921" s="11"/>
      <c r="AI921" s="11"/>
      <c r="AJ921" s="11"/>
      <c r="AK921" s="143"/>
      <c r="AL921" s="143"/>
      <c r="AM921" s="143"/>
      <c r="AN921" s="143"/>
      <c r="AO921" s="143"/>
      <c r="AP921" s="153" t="s">
        <v>165</v>
      </c>
      <c r="AQ921" s="143"/>
      <c r="AR921" s="143"/>
      <c r="AS921" s="143"/>
      <c r="AT921" s="143"/>
      <c r="AU921" s="143"/>
      <c r="AV921" s="143"/>
      <c r="BC921" s="2"/>
    </row>
    <row r="922" spans="1:55" x14ac:dyDescent="0.2">
      <c r="A922" s="4" t="s">
        <v>2711</v>
      </c>
      <c r="B922" s="4" t="s">
        <v>2691</v>
      </c>
      <c r="C922" s="4" t="s">
        <v>2735</v>
      </c>
      <c r="D922" s="4" t="s">
        <v>2741</v>
      </c>
      <c r="E922" s="4" t="s">
        <v>476</v>
      </c>
      <c r="F922" s="4" t="s">
        <v>2752</v>
      </c>
      <c r="G922" s="41" t="s">
        <v>477</v>
      </c>
      <c r="H922" s="59">
        <v>3363004</v>
      </c>
      <c r="I922" s="59">
        <v>500000003720</v>
      </c>
      <c r="J922" s="5">
        <v>2016</v>
      </c>
      <c r="K922" s="5">
        <v>10</v>
      </c>
      <c r="L922" s="9">
        <f t="shared" si="18"/>
        <v>0</v>
      </c>
      <c r="M922" s="6" t="s">
        <v>90</v>
      </c>
      <c r="N922" s="9" t="s">
        <v>94</v>
      </c>
      <c r="O922" s="6" t="s">
        <v>37</v>
      </c>
      <c r="P922" s="9" t="s">
        <v>42</v>
      </c>
      <c r="Q922" s="5" t="s">
        <v>37</v>
      </c>
      <c r="R922" s="9" t="s">
        <v>42</v>
      </c>
      <c r="S922" s="11">
        <v>2023</v>
      </c>
      <c r="T922" s="6" t="s">
        <v>44</v>
      </c>
      <c r="U922" s="4" t="s">
        <v>135</v>
      </c>
      <c r="V922" s="4" t="s">
        <v>136</v>
      </c>
      <c r="W922" s="75">
        <v>687681.96</v>
      </c>
      <c r="X922" s="9">
        <v>1</v>
      </c>
      <c r="Y922" s="11"/>
      <c r="Z922" s="11"/>
      <c r="AA922" s="11"/>
      <c r="AB922" s="11" t="s">
        <v>33</v>
      </c>
      <c r="AC922" s="11"/>
      <c r="AD922" s="11"/>
      <c r="AE922" s="11"/>
      <c r="AF922" s="11"/>
      <c r="AG922" s="11"/>
      <c r="AH922" s="11"/>
      <c r="AI922" s="11"/>
      <c r="AJ922" s="11"/>
      <c r="AK922" s="143"/>
      <c r="AL922" s="143"/>
      <c r="AM922" s="143"/>
      <c r="AN922" s="143" t="s">
        <v>165</v>
      </c>
      <c r="AO922" s="143"/>
      <c r="AP922" s="143"/>
      <c r="AQ922" s="143"/>
      <c r="AR922" s="143"/>
      <c r="AS922" s="143"/>
      <c r="AT922" s="143"/>
      <c r="AU922" s="143"/>
      <c r="AV922" s="143"/>
      <c r="BC922" s="2"/>
    </row>
    <row r="923" spans="1:55" x14ac:dyDescent="0.2">
      <c r="A923" s="4" t="s">
        <v>2711</v>
      </c>
      <c r="B923" s="4" t="s">
        <v>2691</v>
      </c>
      <c r="C923" s="4" t="s">
        <v>2735</v>
      </c>
      <c r="D923" s="4" t="s">
        <v>2742</v>
      </c>
      <c r="E923" s="4" t="s">
        <v>467</v>
      </c>
      <c r="F923" s="4" t="s">
        <v>2752</v>
      </c>
      <c r="G923" s="41" t="s">
        <v>468</v>
      </c>
      <c r="H923" s="59">
        <v>3362057</v>
      </c>
      <c r="I923" s="59">
        <v>500000003723</v>
      </c>
      <c r="J923" s="5">
        <v>2016</v>
      </c>
      <c r="K923" s="5">
        <v>10</v>
      </c>
      <c r="L923" s="9">
        <f t="shared" si="18"/>
        <v>0</v>
      </c>
      <c r="M923" s="6" t="s">
        <v>90</v>
      </c>
      <c r="N923" s="9" t="s">
        <v>94</v>
      </c>
      <c r="O923" s="6" t="s">
        <v>37</v>
      </c>
      <c r="P923" s="9" t="s">
        <v>42</v>
      </c>
      <c r="Q923" s="5" t="s">
        <v>37</v>
      </c>
      <c r="R923" s="9" t="s">
        <v>42</v>
      </c>
      <c r="S923" s="11">
        <v>2023</v>
      </c>
      <c r="T923" s="6" t="s">
        <v>44</v>
      </c>
      <c r="U923" s="4" t="s">
        <v>135</v>
      </c>
      <c r="V923" s="4" t="s">
        <v>136</v>
      </c>
      <c r="W923" s="75">
        <v>1526861.63</v>
      </c>
      <c r="X923" s="9">
        <v>1</v>
      </c>
      <c r="Y923" s="11"/>
      <c r="Z923" s="11"/>
      <c r="AA923" s="11"/>
      <c r="AB923" s="11" t="s">
        <v>33</v>
      </c>
      <c r="AC923" s="11"/>
      <c r="AD923" s="11"/>
      <c r="AE923" s="11"/>
      <c r="AF923" s="11"/>
      <c r="AG923" s="11"/>
      <c r="AH923" s="11"/>
      <c r="AI923" s="11"/>
      <c r="AJ923" s="11"/>
      <c r="AK923" s="143"/>
      <c r="AL923" s="143"/>
      <c r="AM923" s="143"/>
      <c r="AN923" s="143" t="s">
        <v>165</v>
      </c>
      <c r="AO923" s="143"/>
      <c r="AP923" s="143"/>
      <c r="AQ923" s="143"/>
      <c r="AR923" s="143"/>
      <c r="AS923" s="143"/>
      <c r="AT923" s="143"/>
      <c r="AU923" s="143"/>
      <c r="AV923" s="143"/>
      <c r="BC923" s="2"/>
    </row>
    <row r="924" spans="1:55" x14ac:dyDescent="0.2">
      <c r="A924" s="4" t="s">
        <v>2711</v>
      </c>
      <c r="B924" s="4" t="s">
        <v>2691</v>
      </c>
      <c r="C924" s="4" t="s">
        <v>2735</v>
      </c>
      <c r="D924" s="4" t="s">
        <v>2742</v>
      </c>
      <c r="E924" s="4" t="s">
        <v>467</v>
      </c>
      <c r="F924" s="4" t="s">
        <v>2752</v>
      </c>
      <c r="G924" s="41" t="s">
        <v>482</v>
      </c>
      <c r="H924" s="59">
        <v>3184006</v>
      </c>
      <c r="I924" s="59" t="s">
        <v>136</v>
      </c>
      <c r="J924" s="5">
        <v>2016</v>
      </c>
      <c r="K924" s="5">
        <v>10</v>
      </c>
      <c r="L924" s="9">
        <f t="shared" si="18"/>
        <v>0</v>
      </c>
      <c r="M924" s="6" t="s">
        <v>90</v>
      </c>
      <c r="N924" s="9" t="s">
        <v>94</v>
      </c>
      <c r="O924" s="6" t="s">
        <v>37</v>
      </c>
      <c r="P924" s="9" t="s">
        <v>42</v>
      </c>
      <c r="Q924" s="5" t="s">
        <v>37</v>
      </c>
      <c r="R924" s="9" t="s">
        <v>42</v>
      </c>
      <c r="S924" s="11">
        <v>2023</v>
      </c>
      <c r="T924" s="6" t="s">
        <v>44</v>
      </c>
      <c r="U924" s="4" t="s">
        <v>135</v>
      </c>
      <c r="V924" s="4" t="s">
        <v>136</v>
      </c>
      <c r="W924" s="75">
        <v>720138.02</v>
      </c>
      <c r="X924" s="9">
        <v>1</v>
      </c>
      <c r="Y924" s="11"/>
      <c r="Z924" s="11"/>
      <c r="AA924" s="11"/>
      <c r="AB924" s="11" t="s">
        <v>33</v>
      </c>
      <c r="AC924" s="11"/>
      <c r="AD924" s="11"/>
      <c r="AE924" s="11"/>
      <c r="AF924" s="11"/>
      <c r="AG924" s="11"/>
      <c r="AH924" s="11"/>
      <c r="AI924" s="11"/>
      <c r="AJ924" s="11"/>
      <c r="AK924" s="143"/>
      <c r="AL924" s="143"/>
      <c r="AM924" s="143"/>
      <c r="AN924" s="143" t="s">
        <v>165</v>
      </c>
      <c r="AO924" s="143"/>
      <c r="AP924" s="143"/>
      <c r="AQ924" s="143"/>
      <c r="AR924" s="143"/>
      <c r="AS924" s="143"/>
      <c r="AT924" s="143"/>
      <c r="AU924" s="143"/>
      <c r="AV924" s="143"/>
      <c r="BC924" s="2"/>
    </row>
    <row r="925" spans="1:55" x14ac:dyDescent="0.2">
      <c r="A925" s="4" t="s">
        <v>2708</v>
      </c>
      <c r="B925" s="4" t="s">
        <v>2694</v>
      </c>
      <c r="C925" s="4" t="s">
        <v>2738</v>
      </c>
      <c r="D925" s="4" t="s">
        <v>2740</v>
      </c>
      <c r="E925" s="4" t="s">
        <v>2363</v>
      </c>
      <c r="F925" s="66" t="s">
        <v>2545</v>
      </c>
      <c r="G925" s="67" t="s">
        <v>2546</v>
      </c>
      <c r="H925" s="68" t="s">
        <v>2547</v>
      </c>
      <c r="I925" s="59" t="s">
        <v>2548</v>
      </c>
      <c r="J925" s="5">
        <v>2022</v>
      </c>
      <c r="K925" s="5">
        <v>5</v>
      </c>
      <c r="L925" s="9">
        <f t="shared" si="18"/>
        <v>1</v>
      </c>
      <c r="M925" s="6" t="s">
        <v>92</v>
      </c>
      <c r="N925" s="9" t="s">
        <v>94</v>
      </c>
      <c r="O925" s="6" t="s">
        <v>37</v>
      </c>
      <c r="P925" s="9" t="s">
        <v>41</v>
      </c>
      <c r="Q925" s="5">
        <v>2024</v>
      </c>
      <c r="R925" s="9" t="s">
        <v>41</v>
      </c>
      <c r="S925" s="11">
        <v>2024</v>
      </c>
      <c r="T925" s="6" t="s">
        <v>126</v>
      </c>
      <c r="U925" s="4" t="s">
        <v>1049</v>
      </c>
      <c r="V925" s="4" t="s">
        <v>2549</v>
      </c>
      <c r="W925" s="75">
        <v>0</v>
      </c>
      <c r="X925" s="9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43"/>
      <c r="AL925" s="143"/>
      <c r="AM925" s="143"/>
      <c r="AN925" s="143"/>
      <c r="AO925" s="143"/>
      <c r="AP925" s="143"/>
      <c r="AQ925" s="143"/>
      <c r="AR925" s="143"/>
      <c r="AS925" s="143"/>
      <c r="AT925" s="143"/>
      <c r="AU925" s="143"/>
      <c r="AV925" s="143"/>
      <c r="BC925" s="2"/>
    </row>
    <row r="926" spans="1:55" x14ac:dyDescent="0.2">
      <c r="A926" s="4" t="s">
        <v>2708</v>
      </c>
      <c r="B926" s="4" t="s">
        <v>2694</v>
      </c>
      <c r="C926" s="4" t="s">
        <v>2738</v>
      </c>
      <c r="D926" s="4" t="s">
        <v>2740</v>
      </c>
      <c r="E926" s="4" t="s">
        <v>2363</v>
      </c>
      <c r="F926" s="4" t="s">
        <v>2545</v>
      </c>
      <c r="G926" s="41" t="s">
        <v>2546</v>
      </c>
      <c r="H926" s="59" t="s">
        <v>2550</v>
      </c>
      <c r="I926" s="59" t="s">
        <v>2551</v>
      </c>
      <c r="J926" s="5">
        <v>2022</v>
      </c>
      <c r="K926" s="5">
        <v>5</v>
      </c>
      <c r="L926" s="9">
        <f t="shared" si="18"/>
        <v>1</v>
      </c>
      <c r="M926" s="6" t="s">
        <v>92</v>
      </c>
      <c r="N926" s="9" t="s">
        <v>94</v>
      </c>
      <c r="O926" s="6" t="s">
        <v>37</v>
      </c>
      <c r="P926" s="9" t="s">
        <v>41</v>
      </c>
      <c r="Q926" s="5">
        <v>2024</v>
      </c>
      <c r="R926" s="9" t="s">
        <v>41</v>
      </c>
      <c r="S926" s="11">
        <v>2024</v>
      </c>
      <c r="T926" s="6" t="s">
        <v>126</v>
      </c>
      <c r="U926" s="4" t="s">
        <v>1049</v>
      </c>
      <c r="V926" s="4" t="s">
        <v>2549</v>
      </c>
      <c r="W926" s="75">
        <v>0</v>
      </c>
      <c r="X926" s="9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43"/>
      <c r="AL926" s="143"/>
      <c r="AM926" s="143"/>
      <c r="AN926" s="143"/>
      <c r="AO926" s="143"/>
      <c r="AP926" s="143"/>
      <c r="AQ926" s="143"/>
      <c r="AR926" s="143"/>
      <c r="AS926" s="143"/>
      <c r="AT926" s="143"/>
      <c r="AU926" s="143"/>
      <c r="AV926" s="143"/>
      <c r="BC926" s="2"/>
    </row>
    <row r="927" spans="1:55" x14ac:dyDescent="0.2">
      <c r="A927" s="4" t="s">
        <v>2708</v>
      </c>
      <c r="B927" s="4" t="s">
        <v>2694</v>
      </c>
      <c r="C927" s="4" t="s">
        <v>2738</v>
      </c>
      <c r="D927" s="4" t="s">
        <v>2740</v>
      </c>
      <c r="E927" s="4" t="s">
        <v>2363</v>
      </c>
      <c r="F927" s="66" t="s">
        <v>2545</v>
      </c>
      <c r="G927" s="67" t="s">
        <v>2546</v>
      </c>
      <c r="H927" s="68" t="s">
        <v>2552</v>
      </c>
      <c r="I927" s="59" t="s">
        <v>2553</v>
      </c>
      <c r="J927" s="5">
        <v>2022</v>
      </c>
      <c r="K927" s="5">
        <v>5</v>
      </c>
      <c r="L927" s="9">
        <f t="shared" ref="L927:L986" si="19">IF(AND(J927=0,K927=0),"",K927-($B$9-J927))</f>
        <v>1</v>
      </c>
      <c r="M927" s="6" t="s">
        <v>92</v>
      </c>
      <c r="N927" s="9" t="s">
        <v>94</v>
      </c>
      <c r="O927" s="6" t="s">
        <v>37</v>
      </c>
      <c r="P927" s="9" t="s">
        <v>41</v>
      </c>
      <c r="Q927" s="5">
        <v>2024</v>
      </c>
      <c r="R927" s="9" t="s">
        <v>41</v>
      </c>
      <c r="S927" s="11">
        <v>2024</v>
      </c>
      <c r="T927" s="6" t="s">
        <v>126</v>
      </c>
      <c r="U927" s="4" t="s">
        <v>1049</v>
      </c>
      <c r="V927" s="4" t="s">
        <v>2549</v>
      </c>
      <c r="W927" s="75">
        <v>0</v>
      </c>
      <c r="X927" s="9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43"/>
      <c r="AL927" s="143"/>
      <c r="AM927" s="143"/>
      <c r="AN927" s="143"/>
      <c r="AO927" s="143"/>
      <c r="AP927" s="143"/>
      <c r="AQ927" s="143"/>
      <c r="AR927" s="143"/>
      <c r="AS927" s="143"/>
      <c r="AT927" s="143"/>
      <c r="AU927" s="143"/>
      <c r="AV927" s="143"/>
      <c r="BC927" s="2"/>
    </row>
    <row r="928" spans="1:55" x14ac:dyDescent="0.2">
      <c r="A928" s="4" t="s">
        <v>2708</v>
      </c>
      <c r="B928" s="4" t="s">
        <v>2694</v>
      </c>
      <c r="C928" s="4" t="s">
        <v>2738</v>
      </c>
      <c r="D928" s="4" t="s">
        <v>2740</v>
      </c>
      <c r="E928" s="4" t="s">
        <v>2363</v>
      </c>
      <c r="F928" s="66" t="s">
        <v>2545</v>
      </c>
      <c r="G928" s="67" t="s">
        <v>2546</v>
      </c>
      <c r="H928" s="68" t="s">
        <v>2554</v>
      </c>
      <c r="I928" s="59" t="s">
        <v>2555</v>
      </c>
      <c r="J928" s="5">
        <v>2022</v>
      </c>
      <c r="K928" s="5">
        <v>5</v>
      </c>
      <c r="L928" s="9">
        <f t="shared" si="19"/>
        <v>1</v>
      </c>
      <c r="M928" s="6" t="s">
        <v>92</v>
      </c>
      <c r="N928" s="9" t="s">
        <v>94</v>
      </c>
      <c r="O928" s="6" t="s">
        <v>37</v>
      </c>
      <c r="P928" s="9" t="s">
        <v>41</v>
      </c>
      <c r="Q928" s="5">
        <v>2024</v>
      </c>
      <c r="R928" s="9" t="s">
        <v>41</v>
      </c>
      <c r="S928" s="11">
        <v>2024</v>
      </c>
      <c r="T928" s="6" t="s">
        <v>126</v>
      </c>
      <c r="U928" s="4" t="s">
        <v>1049</v>
      </c>
      <c r="V928" s="4" t="s">
        <v>2549</v>
      </c>
      <c r="W928" s="75">
        <v>0</v>
      </c>
      <c r="X928" s="9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43"/>
      <c r="AL928" s="143"/>
      <c r="AM928" s="143"/>
      <c r="AN928" s="143"/>
      <c r="AO928" s="143"/>
      <c r="AP928" s="143"/>
      <c r="AQ928" s="143"/>
      <c r="AR928" s="143"/>
      <c r="AS928" s="143"/>
      <c r="AT928" s="143"/>
      <c r="AU928" s="143"/>
      <c r="AV928" s="143"/>
      <c r="BC928" s="2"/>
    </row>
    <row r="929" spans="1:57" x14ac:dyDescent="0.2">
      <c r="A929" s="4" t="s">
        <v>2695</v>
      </c>
      <c r="B929" s="4" t="s">
        <v>2689</v>
      </c>
      <c r="C929" s="4" t="s">
        <v>2738</v>
      </c>
      <c r="D929" s="4" t="s">
        <v>2740</v>
      </c>
      <c r="E929" s="4" t="s">
        <v>2363</v>
      </c>
      <c r="F929" s="4" t="s">
        <v>2545</v>
      </c>
      <c r="G929" s="41" t="s">
        <v>2546</v>
      </c>
      <c r="H929" s="59" t="s">
        <v>2556</v>
      </c>
      <c r="I929" s="59" t="s">
        <v>3710</v>
      </c>
      <c r="J929" s="5">
        <v>2022</v>
      </c>
      <c r="K929" s="5">
        <v>5</v>
      </c>
      <c r="L929" s="9">
        <f t="shared" si="19"/>
        <v>1</v>
      </c>
      <c r="M929" s="6" t="s">
        <v>92</v>
      </c>
      <c r="N929" s="9" t="s">
        <v>94</v>
      </c>
      <c r="O929" s="6" t="s">
        <v>37</v>
      </c>
      <c r="P929" s="9" t="s">
        <v>41</v>
      </c>
      <c r="Q929" s="5">
        <v>2024</v>
      </c>
      <c r="R929" s="9" t="s">
        <v>41</v>
      </c>
      <c r="S929" s="11">
        <v>2024</v>
      </c>
      <c r="T929" s="6" t="s">
        <v>126</v>
      </c>
      <c r="U929" s="4" t="s">
        <v>1049</v>
      </c>
      <c r="V929" s="4" t="s">
        <v>2549</v>
      </c>
      <c r="W929" s="75">
        <v>0</v>
      </c>
      <c r="X929" s="9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43"/>
      <c r="AL929" s="143"/>
      <c r="AM929" s="143"/>
      <c r="AN929" s="143"/>
      <c r="AO929" s="143"/>
      <c r="AP929" s="143"/>
      <c r="AQ929" s="143"/>
      <c r="AR929" s="143"/>
      <c r="AS929" s="143"/>
      <c r="AT929" s="143"/>
      <c r="AU929" s="143"/>
      <c r="AV929" s="143"/>
      <c r="BC929" s="2"/>
    </row>
    <row r="930" spans="1:57" s="92" customFormat="1" x14ac:dyDescent="0.2">
      <c r="A930" s="83" t="s">
        <v>2695</v>
      </c>
      <c r="B930" s="4" t="s">
        <v>2689</v>
      </c>
      <c r="C930" s="4" t="s">
        <v>2738</v>
      </c>
      <c r="D930" s="4" t="s">
        <v>2740</v>
      </c>
      <c r="E930" s="83" t="s">
        <v>2363</v>
      </c>
      <c r="F930" s="83" t="s">
        <v>2545</v>
      </c>
      <c r="G930" s="84" t="s">
        <v>2546</v>
      </c>
      <c r="H930" s="92" t="s">
        <v>3711</v>
      </c>
      <c r="I930" s="83" t="s">
        <v>136</v>
      </c>
      <c r="J930" s="86">
        <v>2022</v>
      </c>
      <c r="K930" s="86">
        <v>5</v>
      </c>
      <c r="L930" s="9">
        <f t="shared" si="19"/>
        <v>1</v>
      </c>
      <c r="M930" s="88" t="s">
        <v>92</v>
      </c>
      <c r="N930" s="87" t="s">
        <v>94</v>
      </c>
      <c r="O930" s="88" t="s">
        <v>37</v>
      </c>
      <c r="P930" s="87" t="s">
        <v>41</v>
      </c>
      <c r="Q930" s="86">
        <v>2024</v>
      </c>
      <c r="R930" s="87" t="s">
        <v>41</v>
      </c>
      <c r="S930" s="89">
        <v>2024</v>
      </c>
      <c r="T930" s="88" t="s">
        <v>126</v>
      </c>
      <c r="U930" s="83" t="s">
        <v>1049</v>
      </c>
      <c r="V930" s="83" t="s">
        <v>2549</v>
      </c>
      <c r="W930" s="90">
        <v>0</v>
      </c>
      <c r="X930" s="87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143"/>
      <c r="AL930" s="143"/>
      <c r="AM930" s="143"/>
      <c r="AN930" s="143"/>
      <c r="AO930" s="140"/>
      <c r="AP930" s="140"/>
      <c r="AQ930" s="140"/>
      <c r="AR930" s="140"/>
      <c r="AS930" s="140"/>
      <c r="AT930" s="140"/>
      <c r="AU930" s="140"/>
      <c r="AV930" s="140"/>
      <c r="AW930" s="91"/>
      <c r="AX930" s="91"/>
      <c r="AY930" s="91"/>
      <c r="AZ930" s="91"/>
      <c r="BA930" s="91"/>
      <c r="BB930" s="91"/>
    </row>
    <row r="931" spans="1:57" x14ac:dyDescent="0.2">
      <c r="A931" s="4" t="s">
        <v>2695</v>
      </c>
      <c r="B931" s="4" t="s">
        <v>2689</v>
      </c>
      <c r="C931" s="4" t="s">
        <v>2738</v>
      </c>
      <c r="D931" s="4" t="s">
        <v>2740</v>
      </c>
      <c r="E931" s="4" t="s">
        <v>2363</v>
      </c>
      <c r="F931" s="4" t="s">
        <v>2545</v>
      </c>
      <c r="G931" s="41" t="s">
        <v>2546</v>
      </c>
      <c r="H931" s="59" t="s">
        <v>2557</v>
      </c>
      <c r="I931" s="59" t="s">
        <v>3709</v>
      </c>
      <c r="J931" s="5">
        <v>2022</v>
      </c>
      <c r="K931" s="5">
        <v>5</v>
      </c>
      <c r="L931" s="9">
        <f t="shared" si="19"/>
        <v>1</v>
      </c>
      <c r="M931" s="6" t="s">
        <v>92</v>
      </c>
      <c r="N931" s="9" t="s">
        <v>94</v>
      </c>
      <c r="O931" s="6" t="s">
        <v>37</v>
      </c>
      <c r="P931" s="9" t="s">
        <v>41</v>
      </c>
      <c r="Q931" s="5">
        <v>2024</v>
      </c>
      <c r="R931" s="9" t="s">
        <v>41</v>
      </c>
      <c r="S931" s="11">
        <v>2024</v>
      </c>
      <c r="T931" s="6" t="s">
        <v>126</v>
      </c>
      <c r="U931" s="4" t="s">
        <v>1049</v>
      </c>
      <c r="V931" s="4" t="s">
        <v>2549</v>
      </c>
      <c r="W931" s="75">
        <v>0</v>
      </c>
      <c r="X931" s="9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43"/>
      <c r="AL931" s="143"/>
      <c r="AM931" s="143"/>
      <c r="AN931" s="143"/>
      <c r="AO931" s="143"/>
      <c r="AP931" s="143"/>
      <c r="AQ931" s="143"/>
      <c r="AR931" s="143"/>
      <c r="AS931" s="143"/>
      <c r="AT931" s="143"/>
      <c r="AU931" s="143"/>
      <c r="AV931" s="143"/>
      <c r="BC931" s="2"/>
    </row>
    <row r="932" spans="1:57" x14ac:dyDescent="0.2">
      <c r="A932" s="4" t="s">
        <v>2695</v>
      </c>
      <c r="B932" s="4" t="s">
        <v>2689</v>
      </c>
      <c r="C932" s="4" t="s">
        <v>2738</v>
      </c>
      <c r="D932" s="4" t="s">
        <v>2740</v>
      </c>
      <c r="E932" s="4" t="s">
        <v>2558</v>
      </c>
      <c r="F932" s="4" t="s">
        <v>2545</v>
      </c>
      <c r="G932" s="41" t="s">
        <v>2546</v>
      </c>
      <c r="H932" s="59" t="s">
        <v>2559</v>
      </c>
      <c r="I932" s="59" t="s">
        <v>3708</v>
      </c>
      <c r="J932" s="5">
        <v>2022</v>
      </c>
      <c r="K932" s="5">
        <v>5</v>
      </c>
      <c r="L932" s="9">
        <f t="shared" si="19"/>
        <v>1</v>
      </c>
      <c r="M932" s="6" t="s">
        <v>92</v>
      </c>
      <c r="N932" s="9" t="s">
        <v>94</v>
      </c>
      <c r="O932" s="6" t="s">
        <v>37</v>
      </c>
      <c r="P932" s="9" t="s">
        <v>41</v>
      </c>
      <c r="Q932" s="5">
        <v>2024</v>
      </c>
      <c r="R932" s="9" t="s">
        <v>41</v>
      </c>
      <c r="S932" s="11">
        <v>2024</v>
      </c>
      <c r="T932" s="6" t="s">
        <v>126</v>
      </c>
      <c r="U932" s="4" t="s">
        <v>1049</v>
      </c>
      <c r="V932" s="4" t="s">
        <v>2549</v>
      </c>
      <c r="W932" s="75">
        <v>0</v>
      </c>
      <c r="X932" s="9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43"/>
      <c r="AL932" s="143"/>
      <c r="AM932" s="143"/>
      <c r="AN932" s="143"/>
      <c r="AO932" s="143"/>
      <c r="AP932" s="143"/>
      <c r="AQ932" s="143"/>
      <c r="AR932" s="143"/>
      <c r="AS932" s="143"/>
      <c r="AT932" s="143"/>
      <c r="AU932" s="143"/>
      <c r="AV932" s="143"/>
      <c r="BC932" s="2"/>
    </row>
    <row r="933" spans="1:57" s="58" customFormat="1" x14ac:dyDescent="0.2">
      <c r="A933" s="4" t="s">
        <v>2695</v>
      </c>
      <c r="B933" s="4" t="s">
        <v>2689</v>
      </c>
      <c r="C933" s="4" t="s">
        <v>2738</v>
      </c>
      <c r="D933" s="4" t="s">
        <v>2740</v>
      </c>
      <c r="E933" s="4" t="s">
        <v>2558</v>
      </c>
      <c r="F933" s="4" t="s">
        <v>2545</v>
      </c>
      <c r="G933" s="41" t="s">
        <v>2546</v>
      </c>
      <c r="H933" s="59" t="s">
        <v>2562</v>
      </c>
      <c r="I933" s="59" t="s">
        <v>3707</v>
      </c>
      <c r="J933" s="5">
        <v>2022</v>
      </c>
      <c r="K933" s="5">
        <v>5</v>
      </c>
      <c r="L933" s="9">
        <f t="shared" si="19"/>
        <v>1</v>
      </c>
      <c r="M933" s="6" t="s">
        <v>92</v>
      </c>
      <c r="N933" s="9" t="s">
        <v>94</v>
      </c>
      <c r="O933" s="6" t="s">
        <v>37</v>
      </c>
      <c r="P933" s="9" t="s">
        <v>41</v>
      </c>
      <c r="Q933" s="5">
        <v>2024</v>
      </c>
      <c r="R933" s="9" t="s">
        <v>41</v>
      </c>
      <c r="S933" s="11">
        <v>2024</v>
      </c>
      <c r="T933" s="6" t="s">
        <v>126</v>
      </c>
      <c r="U933" s="4" t="s">
        <v>1049</v>
      </c>
      <c r="V933" s="4" t="s">
        <v>2549</v>
      </c>
      <c r="W933" s="75">
        <v>0</v>
      </c>
      <c r="X933" s="9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43"/>
      <c r="AL933" s="143"/>
      <c r="AM933" s="143"/>
      <c r="AN933" s="143"/>
      <c r="AO933" s="143"/>
      <c r="AP933" s="143"/>
      <c r="AQ933" s="143"/>
      <c r="AR933" s="143"/>
      <c r="AS933" s="143"/>
      <c r="AT933" s="143"/>
      <c r="AU933" s="143"/>
      <c r="AV933" s="143"/>
      <c r="AW933" s="10"/>
      <c r="AX933" s="10"/>
      <c r="AY933" s="10"/>
      <c r="AZ933" s="10"/>
      <c r="BA933" s="10"/>
      <c r="BB933" s="10"/>
      <c r="BC933" s="2"/>
      <c r="BD933" s="2"/>
      <c r="BE933" s="2"/>
    </row>
    <row r="934" spans="1:57" x14ac:dyDescent="0.2">
      <c r="A934" s="4" t="s">
        <v>2711</v>
      </c>
      <c r="B934" s="4" t="s">
        <v>2691</v>
      </c>
      <c r="C934" s="4" t="s">
        <v>2738</v>
      </c>
      <c r="D934" s="4" t="s">
        <v>2740</v>
      </c>
      <c r="E934" s="4" t="s">
        <v>2558</v>
      </c>
      <c r="F934" s="4" t="s">
        <v>2545</v>
      </c>
      <c r="G934" s="41" t="s">
        <v>2546</v>
      </c>
      <c r="H934" s="59" t="s">
        <v>2563</v>
      </c>
      <c r="I934" s="59" t="s">
        <v>136</v>
      </c>
      <c r="J934" s="5">
        <v>2022</v>
      </c>
      <c r="K934" s="5">
        <v>5</v>
      </c>
      <c r="L934" s="9">
        <f t="shared" si="19"/>
        <v>1</v>
      </c>
      <c r="M934" s="6" t="s">
        <v>92</v>
      </c>
      <c r="N934" s="9" t="s">
        <v>94</v>
      </c>
      <c r="O934" s="6" t="s">
        <v>37</v>
      </c>
      <c r="P934" s="9" t="s">
        <v>41</v>
      </c>
      <c r="Q934" s="5">
        <v>2024</v>
      </c>
      <c r="R934" s="9" t="s">
        <v>41</v>
      </c>
      <c r="S934" s="11">
        <v>2024</v>
      </c>
      <c r="T934" s="6" t="s">
        <v>126</v>
      </c>
      <c r="U934" s="4" t="s">
        <v>1049</v>
      </c>
      <c r="V934" s="4" t="s">
        <v>2549</v>
      </c>
      <c r="W934" s="75">
        <v>0</v>
      </c>
      <c r="X934" s="9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43"/>
      <c r="AL934" s="143"/>
      <c r="AM934" s="143"/>
      <c r="AN934" s="143"/>
      <c r="AO934" s="143"/>
      <c r="AP934" s="143"/>
      <c r="AQ934" s="143"/>
      <c r="AR934" s="143"/>
      <c r="AS934" s="143"/>
      <c r="AT934" s="143"/>
      <c r="AU934" s="143"/>
      <c r="AV934" s="143"/>
      <c r="BC934" s="2"/>
    </row>
    <row r="935" spans="1:57" x14ac:dyDescent="0.2">
      <c r="A935" s="4" t="s">
        <v>2711</v>
      </c>
      <c r="B935" s="4" t="s">
        <v>2691</v>
      </c>
      <c r="C935" s="4" t="s">
        <v>2738</v>
      </c>
      <c r="D935" s="4" t="s">
        <v>2740</v>
      </c>
      <c r="E935" s="4" t="s">
        <v>2558</v>
      </c>
      <c r="F935" s="4" t="s">
        <v>2545</v>
      </c>
      <c r="G935" s="41" t="s">
        <v>2546</v>
      </c>
      <c r="H935" s="59" t="s">
        <v>2564</v>
      </c>
      <c r="I935" s="59" t="s">
        <v>136</v>
      </c>
      <c r="J935" s="5">
        <v>2022</v>
      </c>
      <c r="K935" s="5">
        <v>5</v>
      </c>
      <c r="L935" s="9">
        <f t="shared" si="19"/>
        <v>1</v>
      </c>
      <c r="M935" s="6" t="s">
        <v>92</v>
      </c>
      <c r="N935" s="9" t="s">
        <v>94</v>
      </c>
      <c r="O935" s="6" t="s">
        <v>37</v>
      </c>
      <c r="P935" s="9" t="s">
        <v>41</v>
      </c>
      <c r="Q935" s="5">
        <v>2024</v>
      </c>
      <c r="R935" s="9" t="s">
        <v>41</v>
      </c>
      <c r="S935" s="11">
        <v>2024</v>
      </c>
      <c r="T935" s="6" t="s">
        <v>126</v>
      </c>
      <c r="U935" s="4" t="s">
        <v>1049</v>
      </c>
      <c r="V935" s="4" t="s">
        <v>2549</v>
      </c>
      <c r="W935" s="75">
        <v>0</v>
      </c>
      <c r="X935" s="9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43"/>
      <c r="AL935" s="143"/>
      <c r="AM935" s="143"/>
      <c r="AN935" s="143"/>
      <c r="AO935" s="143"/>
      <c r="AP935" s="143"/>
      <c r="AQ935" s="143"/>
      <c r="AR935" s="143"/>
      <c r="AS935" s="143"/>
      <c r="AT935" s="143"/>
      <c r="AU935" s="143"/>
      <c r="AV935" s="143"/>
      <c r="BC935" s="2"/>
    </row>
    <row r="936" spans="1:57" s="58" customFormat="1" x14ac:dyDescent="0.2">
      <c r="A936" s="4" t="s">
        <v>2724</v>
      </c>
      <c r="B936" s="4" t="s">
        <v>2689</v>
      </c>
      <c r="C936" s="4" t="s">
        <v>2734</v>
      </c>
      <c r="D936" s="4" t="s">
        <v>2741</v>
      </c>
      <c r="E936" s="4" t="s">
        <v>384</v>
      </c>
      <c r="F936" s="4" t="s">
        <v>1993</v>
      </c>
      <c r="G936" s="41" t="s">
        <v>1994</v>
      </c>
      <c r="H936" s="59">
        <v>32036687</v>
      </c>
      <c r="I936" s="59">
        <v>500000010330</v>
      </c>
      <c r="J936" s="5">
        <v>2020</v>
      </c>
      <c r="K936" s="5">
        <v>10</v>
      </c>
      <c r="L936" s="9">
        <f t="shared" si="19"/>
        <v>4</v>
      </c>
      <c r="M936" s="6" t="s">
        <v>90</v>
      </c>
      <c r="N936" s="9" t="s">
        <v>94</v>
      </c>
      <c r="O936" s="6" t="s">
        <v>201</v>
      </c>
      <c r="P936" s="9" t="s">
        <v>42</v>
      </c>
      <c r="Q936" s="5" t="s">
        <v>37</v>
      </c>
      <c r="R936" s="9" t="s">
        <v>42</v>
      </c>
      <c r="S936" s="11">
        <v>2023</v>
      </c>
      <c r="T936" s="6" t="s">
        <v>44</v>
      </c>
      <c r="U936" s="4" t="s">
        <v>4410</v>
      </c>
      <c r="V936" s="4" t="s">
        <v>4407</v>
      </c>
      <c r="W936" s="75">
        <f>372256/2</f>
        <v>186128</v>
      </c>
      <c r="X936" s="9">
        <v>2</v>
      </c>
      <c r="Y936" s="11"/>
      <c r="Z936" s="11"/>
      <c r="AA936" s="11"/>
      <c r="AB936" s="11"/>
      <c r="AC936" s="11" t="s">
        <v>33</v>
      </c>
      <c r="AD936" s="11"/>
      <c r="AE936" s="11"/>
      <c r="AF936" s="11"/>
      <c r="AG936" s="11"/>
      <c r="AH936" s="11"/>
      <c r="AI936" s="11" t="s">
        <v>33</v>
      </c>
      <c r="AJ936" s="11"/>
      <c r="AK936" s="143"/>
      <c r="AL936" s="143"/>
      <c r="AM936" s="143"/>
      <c r="AN936" s="143"/>
      <c r="AO936" s="153" t="s">
        <v>165</v>
      </c>
      <c r="AP936" s="143"/>
      <c r="AQ936" s="143"/>
      <c r="AR936" s="143"/>
      <c r="AS936" s="143"/>
      <c r="AT936" s="143"/>
      <c r="AU936" s="153" t="s">
        <v>165</v>
      </c>
      <c r="AV936" s="143"/>
      <c r="AW936" s="10"/>
      <c r="AX936" s="10"/>
      <c r="AY936" s="10"/>
      <c r="AZ936" s="10"/>
      <c r="BA936" s="10"/>
      <c r="BB936" s="10"/>
      <c r="BC936" s="2"/>
      <c r="BD936" s="2"/>
      <c r="BE936" s="2"/>
    </row>
    <row r="937" spans="1:57" x14ac:dyDescent="0.2">
      <c r="A937" s="4" t="s">
        <v>2724</v>
      </c>
      <c r="B937" s="4" t="s">
        <v>2689</v>
      </c>
      <c r="C937" s="4" t="s">
        <v>2734</v>
      </c>
      <c r="D937" s="4" t="s">
        <v>2741</v>
      </c>
      <c r="E937" s="4" t="s">
        <v>384</v>
      </c>
      <c r="F937" s="4" t="s">
        <v>1993</v>
      </c>
      <c r="G937" s="41" t="s">
        <v>1994</v>
      </c>
      <c r="H937" s="59">
        <v>32036670</v>
      </c>
      <c r="I937" s="59">
        <v>500000010331</v>
      </c>
      <c r="J937" s="5">
        <v>2020</v>
      </c>
      <c r="K937" s="5">
        <v>10</v>
      </c>
      <c r="L937" s="9">
        <f t="shared" si="19"/>
        <v>4</v>
      </c>
      <c r="M937" s="6" t="s">
        <v>90</v>
      </c>
      <c r="N937" s="9" t="s">
        <v>94</v>
      </c>
      <c r="O937" s="6" t="s">
        <v>201</v>
      </c>
      <c r="P937" s="9" t="s">
        <v>42</v>
      </c>
      <c r="Q937" s="5" t="s">
        <v>37</v>
      </c>
      <c r="R937" s="9" t="s">
        <v>42</v>
      </c>
      <c r="S937" s="11">
        <v>2023</v>
      </c>
      <c r="T937" s="6" t="s">
        <v>44</v>
      </c>
      <c r="U937" s="4" t="s">
        <v>4410</v>
      </c>
      <c r="V937" s="4" t="s">
        <v>4407</v>
      </c>
      <c r="W937" s="75">
        <v>186128</v>
      </c>
      <c r="X937" s="9">
        <v>2</v>
      </c>
      <c r="Y937" s="11"/>
      <c r="Z937" s="11"/>
      <c r="AA937" s="11"/>
      <c r="AB937" s="11"/>
      <c r="AC937" s="11" t="s">
        <v>33</v>
      </c>
      <c r="AD937" s="11"/>
      <c r="AE937" s="11"/>
      <c r="AF937" s="11"/>
      <c r="AG937" s="11"/>
      <c r="AH937" s="11"/>
      <c r="AI937" s="11" t="s">
        <v>33</v>
      </c>
      <c r="AJ937" s="11"/>
      <c r="AK937" s="143"/>
      <c r="AL937" s="143"/>
      <c r="AM937" s="143"/>
      <c r="AN937" s="143"/>
      <c r="AO937" s="153" t="s">
        <v>165</v>
      </c>
      <c r="AP937" s="143"/>
      <c r="AQ937" s="143"/>
      <c r="AR937" s="143"/>
      <c r="AS937" s="143"/>
      <c r="AT937" s="143"/>
      <c r="AU937" s="153" t="s">
        <v>165</v>
      </c>
      <c r="AV937" s="143"/>
      <c r="BC937" s="2"/>
    </row>
    <row r="938" spans="1:57" x14ac:dyDescent="0.2">
      <c r="A938" s="4" t="s">
        <v>2718</v>
      </c>
      <c r="B938" s="4" t="s">
        <v>2690</v>
      </c>
      <c r="C938" s="4" t="s">
        <v>2734</v>
      </c>
      <c r="D938" s="4" t="s">
        <v>2742</v>
      </c>
      <c r="E938" s="4" t="s">
        <v>218</v>
      </c>
      <c r="F938" s="4" t="s">
        <v>532</v>
      </c>
      <c r="G938" s="41" t="s">
        <v>533</v>
      </c>
      <c r="H938" s="59" t="s">
        <v>534</v>
      </c>
      <c r="I938" s="59">
        <v>500000008034</v>
      </c>
      <c r="J938" s="5">
        <v>2016</v>
      </c>
      <c r="K938" s="5">
        <v>8</v>
      </c>
      <c r="L938" s="9">
        <f t="shared" si="19"/>
        <v>-2</v>
      </c>
      <c r="M938" s="6" t="s">
        <v>90</v>
      </c>
      <c r="N938" s="9" t="s">
        <v>94</v>
      </c>
      <c r="O938" s="6" t="s">
        <v>47</v>
      </c>
      <c r="P938" s="9" t="s">
        <v>42</v>
      </c>
      <c r="Q938" s="5">
        <v>2023</v>
      </c>
      <c r="R938" s="9" t="s">
        <v>41</v>
      </c>
      <c r="S938" s="11">
        <v>2023</v>
      </c>
      <c r="T938" s="6" t="s">
        <v>126</v>
      </c>
      <c r="U938" s="4" t="s">
        <v>4551</v>
      </c>
      <c r="V938" s="4" t="s">
        <v>4548</v>
      </c>
      <c r="W938" s="75">
        <v>5206213</v>
      </c>
      <c r="X938" s="9">
        <v>2</v>
      </c>
      <c r="Y938" s="11"/>
      <c r="Z938" s="11"/>
      <c r="AA938" s="11" t="s">
        <v>33</v>
      </c>
      <c r="AB938" s="11"/>
      <c r="AC938" s="11"/>
      <c r="AD938" s="11"/>
      <c r="AE938" s="11"/>
      <c r="AF938" s="11"/>
      <c r="AG938" s="11" t="s">
        <v>33</v>
      </c>
      <c r="AH938" s="11"/>
      <c r="AI938" s="11"/>
      <c r="AJ938" s="11"/>
      <c r="AK938" s="143"/>
      <c r="AL938" s="143"/>
      <c r="AM938" s="153" t="s">
        <v>165</v>
      </c>
      <c r="AN938" s="143"/>
      <c r="AO938" s="143"/>
      <c r="AP938" s="143"/>
      <c r="AQ938" s="143"/>
      <c r="AR938" s="143"/>
      <c r="AS938" s="153" t="s">
        <v>2801</v>
      </c>
      <c r="AT938" s="143"/>
      <c r="AU938" s="143"/>
      <c r="AV938" s="143"/>
      <c r="BC938" s="2"/>
    </row>
    <row r="939" spans="1:57" s="58" customFormat="1" x14ac:dyDescent="0.2">
      <c r="A939" s="4" t="s">
        <v>2726</v>
      </c>
      <c r="B939" s="4" t="s">
        <v>2690</v>
      </c>
      <c r="C939" s="4" t="s">
        <v>2733</v>
      </c>
      <c r="D939" s="4" t="s">
        <v>2742</v>
      </c>
      <c r="E939" s="4" t="s">
        <v>375</v>
      </c>
      <c r="F939" s="41" t="s">
        <v>376</v>
      </c>
      <c r="G939" s="41" t="s">
        <v>377</v>
      </c>
      <c r="H939" s="59" t="s">
        <v>378</v>
      </c>
      <c r="I939" s="59" t="s">
        <v>379</v>
      </c>
      <c r="J939" s="5">
        <v>2016</v>
      </c>
      <c r="K939" s="5">
        <v>8</v>
      </c>
      <c r="L939" s="9">
        <f t="shared" si="19"/>
        <v>-2</v>
      </c>
      <c r="M939" s="6" t="s">
        <v>92</v>
      </c>
      <c r="N939" s="9" t="s">
        <v>94</v>
      </c>
      <c r="O939" s="6" t="s">
        <v>380</v>
      </c>
      <c r="P939" s="9" t="s">
        <v>42</v>
      </c>
      <c r="Q939" s="5" t="s">
        <v>37</v>
      </c>
      <c r="R939" s="9" t="s">
        <v>41</v>
      </c>
      <c r="S939" s="11">
        <v>2023</v>
      </c>
      <c r="T939" s="6" t="s">
        <v>126</v>
      </c>
      <c r="U939" s="4" t="s">
        <v>376</v>
      </c>
      <c r="V939" s="4" t="s">
        <v>4548</v>
      </c>
      <c r="W939" s="75">
        <v>13901965</v>
      </c>
      <c r="X939" s="9">
        <v>2</v>
      </c>
      <c r="Y939" s="11"/>
      <c r="Z939" s="11"/>
      <c r="AA939" s="11"/>
      <c r="AB939" s="11" t="s">
        <v>33</v>
      </c>
      <c r="AC939" s="11"/>
      <c r="AD939" s="11"/>
      <c r="AE939" s="11"/>
      <c r="AF939" s="11"/>
      <c r="AG939" s="11"/>
      <c r="AH939" s="11" t="s">
        <v>33</v>
      </c>
      <c r="AI939" s="11"/>
      <c r="AJ939" s="11"/>
      <c r="AK939" s="143"/>
      <c r="AL939" s="143"/>
      <c r="AM939" s="143"/>
      <c r="AN939" s="153" t="s">
        <v>165</v>
      </c>
      <c r="AO939" s="143"/>
      <c r="AP939" s="143"/>
      <c r="AQ939" s="143"/>
      <c r="AR939" s="143"/>
      <c r="AS939" s="143"/>
      <c r="AT939" s="153" t="s">
        <v>165</v>
      </c>
      <c r="AU939" s="143"/>
      <c r="AV939" s="143"/>
      <c r="AW939" s="10"/>
      <c r="AX939" s="10"/>
      <c r="AY939" s="10"/>
      <c r="AZ939" s="10"/>
      <c r="BA939" s="10"/>
      <c r="BB939" s="10"/>
      <c r="BC939" s="2"/>
      <c r="BD939" s="2"/>
      <c r="BE939" s="2"/>
    </row>
    <row r="940" spans="1:57" x14ac:dyDescent="0.2">
      <c r="A940" s="4" t="s">
        <v>2726</v>
      </c>
      <c r="B940" s="4" t="s">
        <v>2690</v>
      </c>
      <c r="C940" s="4" t="s">
        <v>2733</v>
      </c>
      <c r="D940" s="4" t="s">
        <v>2741</v>
      </c>
      <c r="E940" s="4" t="s">
        <v>1663</v>
      </c>
      <c r="F940" s="4" t="s">
        <v>1654</v>
      </c>
      <c r="G940" s="41" t="s">
        <v>1664</v>
      </c>
      <c r="H940" s="59" t="s">
        <v>1665</v>
      </c>
      <c r="I940" s="59">
        <v>500000001806</v>
      </c>
      <c r="J940" s="5">
        <v>2013</v>
      </c>
      <c r="K940" s="5">
        <v>8</v>
      </c>
      <c r="L940" s="9">
        <f t="shared" si="19"/>
        <v>-5</v>
      </c>
      <c r="M940" s="6" t="s">
        <v>90</v>
      </c>
      <c r="N940" s="9" t="s">
        <v>94</v>
      </c>
      <c r="O940" s="6" t="s">
        <v>2743</v>
      </c>
      <c r="P940" s="9" t="s">
        <v>42</v>
      </c>
      <c r="Q940" s="5" t="s">
        <v>37</v>
      </c>
      <c r="R940" s="9" t="s">
        <v>41</v>
      </c>
      <c r="S940" s="11">
        <v>2023</v>
      </c>
      <c r="T940" s="6" t="s">
        <v>126</v>
      </c>
      <c r="U940" s="4" t="s">
        <v>2765</v>
      </c>
      <c r="V940" s="4" t="s">
        <v>3883</v>
      </c>
      <c r="W940" s="75">
        <v>879843.2</v>
      </c>
      <c r="X940" s="9">
        <v>2</v>
      </c>
      <c r="Y940" s="11" t="s">
        <v>33</v>
      </c>
      <c r="Z940" s="11"/>
      <c r="AA940" s="11"/>
      <c r="AB940" s="11"/>
      <c r="AC940" s="11"/>
      <c r="AD940" s="11"/>
      <c r="AE940" s="11" t="s">
        <v>33</v>
      </c>
      <c r="AF940" s="11"/>
      <c r="AG940" s="11"/>
      <c r="AH940" s="11"/>
      <c r="AI940" s="11"/>
      <c r="AJ940" s="11"/>
      <c r="AK940" s="143" t="s">
        <v>165</v>
      </c>
      <c r="AL940" s="143"/>
      <c r="AM940" s="143"/>
      <c r="AN940" s="143"/>
      <c r="AO940" s="143"/>
      <c r="AP940" s="143"/>
      <c r="AQ940" s="143" t="s">
        <v>165</v>
      </c>
      <c r="AR940" s="143"/>
      <c r="AS940" s="143"/>
      <c r="AT940" s="143"/>
      <c r="AU940" s="143"/>
      <c r="AV940" s="143"/>
      <c r="BC940" s="2"/>
    </row>
    <row r="941" spans="1:57" x14ac:dyDescent="0.2">
      <c r="A941" s="4" t="s">
        <v>2726</v>
      </c>
      <c r="B941" s="4" t="s">
        <v>2690</v>
      </c>
      <c r="C941" s="4" t="s">
        <v>2733</v>
      </c>
      <c r="D941" s="4" t="s">
        <v>2741</v>
      </c>
      <c r="E941" s="4" t="s">
        <v>1663</v>
      </c>
      <c r="F941" s="4" t="s">
        <v>1654</v>
      </c>
      <c r="G941" s="41" t="s">
        <v>1664</v>
      </c>
      <c r="H941" s="59" t="s">
        <v>1666</v>
      </c>
      <c r="I941" s="59">
        <v>500000001838</v>
      </c>
      <c r="J941" s="5">
        <v>2013</v>
      </c>
      <c r="K941" s="5">
        <v>8</v>
      </c>
      <c r="L941" s="9">
        <f t="shared" si="19"/>
        <v>-5</v>
      </c>
      <c r="M941" s="6" t="s">
        <v>90</v>
      </c>
      <c r="N941" s="9" t="s">
        <v>94</v>
      </c>
      <c r="O941" s="6" t="s">
        <v>2743</v>
      </c>
      <c r="P941" s="9" t="s">
        <v>42</v>
      </c>
      <c r="Q941" s="5" t="s">
        <v>37</v>
      </c>
      <c r="R941" s="9" t="s">
        <v>41</v>
      </c>
      <c r="S941" s="11">
        <v>2023</v>
      </c>
      <c r="T941" s="6" t="s">
        <v>126</v>
      </c>
      <c r="U941" s="4" t="s">
        <v>2765</v>
      </c>
      <c r="V941" s="4" t="s">
        <v>3883</v>
      </c>
      <c r="W941" s="75">
        <v>879843.2</v>
      </c>
      <c r="X941" s="9">
        <v>2</v>
      </c>
      <c r="Y941" s="11" t="s">
        <v>33</v>
      </c>
      <c r="Z941" s="11"/>
      <c r="AA941" s="11"/>
      <c r="AB941" s="11"/>
      <c r="AC941" s="11"/>
      <c r="AD941" s="11"/>
      <c r="AE941" s="11" t="s">
        <v>33</v>
      </c>
      <c r="AF941" s="11"/>
      <c r="AG941" s="11"/>
      <c r="AH941" s="11"/>
      <c r="AI941" s="11"/>
      <c r="AJ941" s="11"/>
      <c r="AK941" s="143" t="s">
        <v>165</v>
      </c>
      <c r="AL941" s="143"/>
      <c r="AM941" s="143"/>
      <c r="AN941" s="143"/>
      <c r="AO941" s="143"/>
      <c r="AP941" s="143"/>
      <c r="AQ941" s="143" t="s">
        <v>165</v>
      </c>
      <c r="AR941" s="143"/>
      <c r="AS941" s="143"/>
      <c r="AT941" s="143"/>
      <c r="AU941" s="143"/>
      <c r="AV941" s="143"/>
      <c r="BC941" s="2"/>
    </row>
    <row r="942" spans="1:57" x14ac:dyDescent="0.2">
      <c r="A942" s="4" t="s">
        <v>2726</v>
      </c>
      <c r="B942" s="4" t="s">
        <v>2690</v>
      </c>
      <c r="C942" s="4" t="s">
        <v>2733</v>
      </c>
      <c r="D942" s="4" t="s">
        <v>2741</v>
      </c>
      <c r="E942" s="4" t="s">
        <v>1663</v>
      </c>
      <c r="F942" s="4" t="s">
        <v>1654</v>
      </c>
      <c r="G942" s="41" t="s">
        <v>1664</v>
      </c>
      <c r="H942" s="59" t="s">
        <v>1667</v>
      </c>
      <c r="I942" s="59">
        <v>500000001905</v>
      </c>
      <c r="J942" s="5">
        <v>2013</v>
      </c>
      <c r="K942" s="5">
        <v>8</v>
      </c>
      <c r="L942" s="9">
        <f t="shared" si="19"/>
        <v>-5</v>
      </c>
      <c r="M942" s="6" t="s">
        <v>90</v>
      </c>
      <c r="N942" s="9" t="s">
        <v>94</v>
      </c>
      <c r="O942" s="6" t="s">
        <v>2743</v>
      </c>
      <c r="P942" s="9" t="s">
        <v>42</v>
      </c>
      <c r="Q942" s="5" t="s">
        <v>37</v>
      </c>
      <c r="R942" s="9" t="s">
        <v>41</v>
      </c>
      <c r="S942" s="11">
        <v>2023</v>
      </c>
      <c r="T942" s="6" t="s">
        <v>126</v>
      </c>
      <c r="U942" s="4" t="s">
        <v>2765</v>
      </c>
      <c r="V942" s="4" t="s">
        <v>3883</v>
      </c>
      <c r="W942" s="75">
        <v>879843.2</v>
      </c>
      <c r="X942" s="9">
        <v>2</v>
      </c>
      <c r="Y942" s="11" t="s">
        <v>33</v>
      </c>
      <c r="Z942" s="11"/>
      <c r="AA942" s="11"/>
      <c r="AB942" s="11"/>
      <c r="AC942" s="11"/>
      <c r="AD942" s="11"/>
      <c r="AE942" s="11" t="s">
        <v>33</v>
      </c>
      <c r="AF942" s="11"/>
      <c r="AG942" s="11"/>
      <c r="AH942" s="11"/>
      <c r="AI942" s="11"/>
      <c r="AJ942" s="11"/>
      <c r="AK942" s="143" t="s">
        <v>165</v>
      </c>
      <c r="AL942" s="143"/>
      <c r="AM942" s="143"/>
      <c r="AN942" s="143"/>
      <c r="AO942" s="143"/>
      <c r="AP942" s="143"/>
      <c r="AQ942" s="143" t="s">
        <v>165</v>
      </c>
      <c r="AR942" s="143"/>
      <c r="AS942" s="143"/>
      <c r="AT942" s="143"/>
      <c r="AU942" s="143"/>
      <c r="AV942" s="143"/>
      <c r="BC942" s="2"/>
    </row>
    <row r="943" spans="1:57" x14ac:dyDescent="0.2">
      <c r="A943" s="4" t="s">
        <v>2726</v>
      </c>
      <c r="B943" s="4" t="s">
        <v>2690</v>
      </c>
      <c r="C943" s="4" t="s">
        <v>2733</v>
      </c>
      <c r="D943" s="4" t="s">
        <v>2741</v>
      </c>
      <c r="E943" s="4" t="s">
        <v>1663</v>
      </c>
      <c r="F943" s="4" t="s">
        <v>1654</v>
      </c>
      <c r="G943" s="41" t="s">
        <v>1664</v>
      </c>
      <c r="H943" s="59" t="s">
        <v>1668</v>
      </c>
      <c r="I943" s="59">
        <v>500000001939</v>
      </c>
      <c r="J943" s="5">
        <v>2013</v>
      </c>
      <c r="K943" s="5">
        <v>8</v>
      </c>
      <c r="L943" s="9">
        <f t="shared" si="19"/>
        <v>-5</v>
      </c>
      <c r="M943" s="6" t="s">
        <v>90</v>
      </c>
      <c r="N943" s="9" t="s">
        <v>94</v>
      </c>
      <c r="O943" s="6" t="s">
        <v>2743</v>
      </c>
      <c r="P943" s="9" t="s">
        <v>42</v>
      </c>
      <c r="Q943" s="5" t="s">
        <v>37</v>
      </c>
      <c r="R943" s="9" t="s">
        <v>41</v>
      </c>
      <c r="S943" s="11">
        <v>2023</v>
      </c>
      <c r="T943" s="6" t="s">
        <v>126</v>
      </c>
      <c r="U943" s="4" t="s">
        <v>2765</v>
      </c>
      <c r="V943" s="4" t="s">
        <v>3883</v>
      </c>
      <c r="W943" s="75">
        <v>879843.2</v>
      </c>
      <c r="X943" s="9">
        <v>2</v>
      </c>
      <c r="Y943" s="11" t="s">
        <v>33</v>
      </c>
      <c r="Z943" s="11"/>
      <c r="AA943" s="11"/>
      <c r="AB943" s="11"/>
      <c r="AC943" s="11"/>
      <c r="AD943" s="11"/>
      <c r="AE943" s="11" t="s">
        <v>33</v>
      </c>
      <c r="AF943" s="11"/>
      <c r="AG943" s="11"/>
      <c r="AH943" s="11"/>
      <c r="AI943" s="11"/>
      <c r="AJ943" s="11"/>
      <c r="AK943" s="143" t="s">
        <v>165</v>
      </c>
      <c r="AL943" s="143"/>
      <c r="AM943" s="143"/>
      <c r="AN943" s="143"/>
      <c r="AO943" s="143"/>
      <c r="AP943" s="143"/>
      <c r="AQ943" s="143" t="s">
        <v>165</v>
      </c>
      <c r="AR943" s="143"/>
      <c r="AS943" s="143"/>
      <c r="AT943" s="143"/>
      <c r="AU943" s="143"/>
      <c r="AV943" s="143"/>
      <c r="BC943" s="2"/>
    </row>
    <row r="944" spans="1:57" x14ac:dyDescent="0.2">
      <c r="A944" s="4" t="s">
        <v>2726</v>
      </c>
      <c r="B944" s="4" t="s">
        <v>2690</v>
      </c>
      <c r="C944" s="4" t="s">
        <v>2733</v>
      </c>
      <c r="D944" s="4" t="s">
        <v>2741</v>
      </c>
      <c r="E944" s="4" t="s">
        <v>1663</v>
      </c>
      <c r="F944" s="4" t="s">
        <v>1654</v>
      </c>
      <c r="G944" s="41" t="s">
        <v>1664</v>
      </c>
      <c r="H944" s="59" t="s">
        <v>1669</v>
      </c>
      <c r="I944" s="59">
        <v>500000001971</v>
      </c>
      <c r="J944" s="5">
        <v>2013</v>
      </c>
      <c r="K944" s="5">
        <v>8</v>
      </c>
      <c r="L944" s="9">
        <f t="shared" si="19"/>
        <v>-5</v>
      </c>
      <c r="M944" s="6" t="s">
        <v>90</v>
      </c>
      <c r="N944" s="9" t="s">
        <v>94</v>
      </c>
      <c r="O944" s="6" t="s">
        <v>2743</v>
      </c>
      <c r="P944" s="9" t="s">
        <v>42</v>
      </c>
      <c r="Q944" s="5" t="s">
        <v>37</v>
      </c>
      <c r="R944" s="9" t="s">
        <v>41</v>
      </c>
      <c r="S944" s="11">
        <v>2023</v>
      </c>
      <c r="T944" s="6" t="s">
        <v>126</v>
      </c>
      <c r="U944" s="4" t="s">
        <v>2765</v>
      </c>
      <c r="V944" s="4" t="s">
        <v>3883</v>
      </c>
      <c r="W944" s="75">
        <v>879843.2</v>
      </c>
      <c r="X944" s="9">
        <v>2</v>
      </c>
      <c r="Y944" s="11" t="s">
        <v>33</v>
      </c>
      <c r="Z944" s="11"/>
      <c r="AA944" s="11"/>
      <c r="AB944" s="11"/>
      <c r="AC944" s="11"/>
      <c r="AD944" s="11"/>
      <c r="AE944" s="11" t="s">
        <v>33</v>
      </c>
      <c r="AF944" s="11"/>
      <c r="AG944" s="11"/>
      <c r="AH944" s="11"/>
      <c r="AI944" s="11"/>
      <c r="AJ944" s="11"/>
      <c r="AK944" s="143" t="s">
        <v>165</v>
      </c>
      <c r="AL944" s="143"/>
      <c r="AM944" s="143"/>
      <c r="AN944" s="143"/>
      <c r="AO944" s="143"/>
      <c r="AP944" s="143"/>
      <c r="AQ944" s="143" t="s">
        <v>165</v>
      </c>
      <c r="AR944" s="143"/>
      <c r="AS944" s="143"/>
      <c r="AT944" s="143"/>
      <c r="AU944" s="143"/>
      <c r="AV944" s="143"/>
      <c r="BC944" s="2"/>
    </row>
    <row r="945" spans="1:55" x14ac:dyDescent="0.2">
      <c r="A945" s="4" t="s">
        <v>2726</v>
      </c>
      <c r="B945" s="4" t="s">
        <v>2690</v>
      </c>
      <c r="C945" s="4" t="s">
        <v>2733</v>
      </c>
      <c r="D945" s="4" t="s">
        <v>2741</v>
      </c>
      <c r="E945" s="4" t="s">
        <v>1663</v>
      </c>
      <c r="F945" s="4" t="s">
        <v>1654</v>
      </c>
      <c r="G945" s="41" t="s">
        <v>1664</v>
      </c>
      <c r="H945" s="59" t="s">
        <v>1670</v>
      </c>
      <c r="I945" s="59">
        <v>500000002033</v>
      </c>
      <c r="J945" s="5">
        <v>2013</v>
      </c>
      <c r="K945" s="5">
        <v>8</v>
      </c>
      <c r="L945" s="9">
        <f t="shared" si="19"/>
        <v>-5</v>
      </c>
      <c r="M945" s="6" t="s">
        <v>90</v>
      </c>
      <c r="N945" s="9" t="s">
        <v>94</v>
      </c>
      <c r="O945" s="6" t="s">
        <v>2743</v>
      </c>
      <c r="P945" s="9" t="s">
        <v>42</v>
      </c>
      <c r="Q945" s="5" t="s">
        <v>37</v>
      </c>
      <c r="R945" s="9" t="s">
        <v>41</v>
      </c>
      <c r="S945" s="11">
        <v>2023</v>
      </c>
      <c r="T945" s="6" t="s">
        <v>126</v>
      </c>
      <c r="U945" s="4" t="s">
        <v>2765</v>
      </c>
      <c r="V945" s="4" t="s">
        <v>3883</v>
      </c>
      <c r="W945" s="75">
        <v>879843.2</v>
      </c>
      <c r="X945" s="9">
        <v>2</v>
      </c>
      <c r="Y945" s="11" t="s">
        <v>33</v>
      </c>
      <c r="Z945" s="11"/>
      <c r="AA945" s="11"/>
      <c r="AB945" s="11"/>
      <c r="AC945" s="11"/>
      <c r="AD945" s="11"/>
      <c r="AE945" s="11" t="s">
        <v>33</v>
      </c>
      <c r="AF945" s="11"/>
      <c r="AG945" s="11"/>
      <c r="AH945" s="11"/>
      <c r="AI945" s="11"/>
      <c r="AJ945" s="11"/>
      <c r="AK945" s="143" t="s">
        <v>165</v>
      </c>
      <c r="AL945" s="143"/>
      <c r="AM945" s="143"/>
      <c r="AN945" s="143"/>
      <c r="AO945" s="143"/>
      <c r="AP945" s="143"/>
      <c r="AQ945" s="143" t="s">
        <v>165</v>
      </c>
      <c r="AR945" s="143"/>
      <c r="AS945" s="143"/>
      <c r="AT945" s="143"/>
      <c r="AU945" s="143"/>
      <c r="AV945" s="143"/>
      <c r="BC945" s="2"/>
    </row>
    <row r="946" spans="1:55" x14ac:dyDescent="0.2">
      <c r="A946" s="4" t="s">
        <v>2726</v>
      </c>
      <c r="B946" s="4" t="s">
        <v>2690</v>
      </c>
      <c r="C946" s="4" t="s">
        <v>2733</v>
      </c>
      <c r="D946" s="4" t="s">
        <v>2741</v>
      </c>
      <c r="E946" s="4" t="s">
        <v>1663</v>
      </c>
      <c r="F946" s="4" t="s">
        <v>1654</v>
      </c>
      <c r="G946" s="41" t="s">
        <v>1664</v>
      </c>
      <c r="H946" s="59" t="s">
        <v>1671</v>
      </c>
      <c r="I946" s="59">
        <v>500000002065</v>
      </c>
      <c r="J946" s="5">
        <v>2013</v>
      </c>
      <c r="K946" s="5">
        <v>8</v>
      </c>
      <c r="L946" s="9">
        <f t="shared" si="19"/>
        <v>-5</v>
      </c>
      <c r="M946" s="6" t="s">
        <v>90</v>
      </c>
      <c r="N946" s="9" t="s">
        <v>94</v>
      </c>
      <c r="O946" s="6" t="s">
        <v>2743</v>
      </c>
      <c r="P946" s="9" t="s">
        <v>42</v>
      </c>
      <c r="Q946" s="5" t="s">
        <v>37</v>
      </c>
      <c r="R946" s="9" t="s">
        <v>41</v>
      </c>
      <c r="S946" s="11">
        <v>2023</v>
      </c>
      <c r="T946" s="6" t="s">
        <v>126</v>
      </c>
      <c r="U946" s="4" t="s">
        <v>2765</v>
      </c>
      <c r="V946" s="4" t="s">
        <v>3883</v>
      </c>
      <c r="W946" s="75">
        <v>879843.2</v>
      </c>
      <c r="X946" s="9">
        <v>2</v>
      </c>
      <c r="Y946" s="11" t="s">
        <v>33</v>
      </c>
      <c r="Z946" s="11"/>
      <c r="AA946" s="11"/>
      <c r="AB946" s="11"/>
      <c r="AC946" s="11"/>
      <c r="AD946" s="11"/>
      <c r="AE946" s="11" t="s">
        <v>33</v>
      </c>
      <c r="AF946" s="11"/>
      <c r="AG946" s="11"/>
      <c r="AH946" s="11"/>
      <c r="AI946" s="11"/>
      <c r="AJ946" s="11"/>
      <c r="AK946" s="143" t="s">
        <v>165</v>
      </c>
      <c r="AL946" s="143"/>
      <c r="AM946" s="143"/>
      <c r="AN946" s="143"/>
      <c r="AO946" s="143"/>
      <c r="AP946" s="143"/>
      <c r="AQ946" s="143" t="s">
        <v>165</v>
      </c>
      <c r="AR946" s="143"/>
      <c r="AS946" s="143"/>
      <c r="AT946" s="143"/>
      <c r="AU946" s="143"/>
      <c r="AV946" s="143"/>
      <c r="BC946" s="2"/>
    </row>
    <row r="947" spans="1:55" x14ac:dyDescent="0.2">
      <c r="A947" s="4" t="s">
        <v>2726</v>
      </c>
      <c r="B947" s="4" t="s">
        <v>2690</v>
      </c>
      <c r="C947" s="4" t="s">
        <v>2733</v>
      </c>
      <c r="D947" s="4" t="s">
        <v>2741</v>
      </c>
      <c r="E947" s="4" t="s">
        <v>1663</v>
      </c>
      <c r="F947" s="4" t="s">
        <v>1654</v>
      </c>
      <c r="G947" s="41" t="s">
        <v>1664</v>
      </c>
      <c r="H947" s="59" t="s">
        <v>1672</v>
      </c>
      <c r="I947" s="59">
        <v>500000002100</v>
      </c>
      <c r="J947" s="5">
        <v>2013</v>
      </c>
      <c r="K947" s="5">
        <v>8</v>
      </c>
      <c r="L947" s="9">
        <f t="shared" si="19"/>
        <v>-5</v>
      </c>
      <c r="M947" s="6" t="s">
        <v>90</v>
      </c>
      <c r="N947" s="9" t="s">
        <v>94</v>
      </c>
      <c r="O947" s="6" t="s">
        <v>2743</v>
      </c>
      <c r="P947" s="9" t="s">
        <v>42</v>
      </c>
      <c r="Q947" s="5" t="s">
        <v>37</v>
      </c>
      <c r="R947" s="9" t="s">
        <v>41</v>
      </c>
      <c r="S947" s="11">
        <v>2023</v>
      </c>
      <c r="T947" s="6" t="s">
        <v>126</v>
      </c>
      <c r="U947" s="4" t="s">
        <v>2765</v>
      </c>
      <c r="V947" s="4" t="s">
        <v>3883</v>
      </c>
      <c r="W947" s="75">
        <v>879843.2</v>
      </c>
      <c r="X947" s="9">
        <v>2</v>
      </c>
      <c r="Y947" s="11" t="s">
        <v>33</v>
      </c>
      <c r="Z947" s="11"/>
      <c r="AA947" s="11"/>
      <c r="AB947" s="11"/>
      <c r="AC947" s="11"/>
      <c r="AD947" s="11"/>
      <c r="AE947" s="11" t="s">
        <v>33</v>
      </c>
      <c r="AF947" s="11"/>
      <c r="AG947" s="11"/>
      <c r="AH947" s="11"/>
      <c r="AI947" s="11"/>
      <c r="AJ947" s="11"/>
      <c r="AK947" s="143" t="s">
        <v>165</v>
      </c>
      <c r="AL947" s="143"/>
      <c r="AM947" s="143"/>
      <c r="AN947" s="143"/>
      <c r="AO947" s="143"/>
      <c r="AP947" s="143"/>
      <c r="AQ947" s="143" t="s">
        <v>165</v>
      </c>
      <c r="AR947" s="143"/>
      <c r="AS947" s="143"/>
      <c r="AT947" s="143"/>
      <c r="AU947" s="143"/>
      <c r="AV947" s="143"/>
      <c r="BC947" s="2"/>
    </row>
    <row r="948" spans="1:55" x14ac:dyDescent="0.2">
      <c r="A948" s="4" t="s">
        <v>2726</v>
      </c>
      <c r="B948" s="4" t="s">
        <v>2690</v>
      </c>
      <c r="C948" s="4" t="s">
        <v>2733</v>
      </c>
      <c r="D948" s="4" t="s">
        <v>2741</v>
      </c>
      <c r="E948" s="4" t="s">
        <v>1663</v>
      </c>
      <c r="F948" s="4" t="s">
        <v>1654</v>
      </c>
      <c r="G948" s="41" t="s">
        <v>1664</v>
      </c>
      <c r="H948" s="59" t="s">
        <v>1673</v>
      </c>
      <c r="I948" s="59">
        <v>500000002131</v>
      </c>
      <c r="J948" s="5">
        <v>2013</v>
      </c>
      <c r="K948" s="5">
        <v>8</v>
      </c>
      <c r="L948" s="9">
        <f t="shared" si="19"/>
        <v>-5</v>
      </c>
      <c r="M948" s="6" t="s">
        <v>90</v>
      </c>
      <c r="N948" s="9" t="s">
        <v>94</v>
      </c>
      <c r="O948" s="6" t="s">
        <v>2743</v>
      </c>
      <c r="P948" s="9" t="s">
        <v>42</v>
      </c>
      <c r="Q948" s="5" t="s">
        <v>37</v>
      </c>
      <c r="R948" s="9" t="s">
        <v>41</v>
      </c>
      <c r="S948" s="11">
        <v>2023</v>
      </c>
      <c r="T948" s="6" t="s">
        <v>126</v>
      </c>
      <c r="U948" s="4" t="s">
        <v>2765</v>
      </c>
      <c r="V948" s="4" t="s">
        <v>3883</v>
      </c>
      <c r="W948" s="75">
        <v>879843.2</v>
      </c>
      <c r="X948" s="9">
        <v>2</v>
      </c>
      <c r="Y948" s="11" t="s">
        <v>33</v>
      </c>
      <c r="Z948" s="11"/>
      <c r="AA948" s="11"/>
      <c r="AB948" s="11"/>
      <c r="AC948" s="11"/>
      <c r="AD948" s="11"/>
      <c r="AE948" s="11" t="s">
        <v>33</v>
      </c>
      <c r="AF948" s="11"/>
      <c r="AG948" s="11"/>
      <c r="AH948" s="11"/>
      <c r="AI948" s="11"/>
      <c r="AJ948" s="11"/>
      <c r="AK948" s="143" t="s">
        <v>165</v>
      </c>
      <c r="AL948" s="143"/>
      <c r="AM948" s="143"/>
      <c r="AN948" s="143"/>
      <c r="AO948" s="143"/>
      <c r="AP948" s="143"/>
      <c r="AQ948" s="143" t="s">
        <v>165</v>
      </c>
      <c r="AR948" s="143"/>
      <c r="AS948" s="143"/>
      <c r="AT948" s="143"/>
      <c r="AU948" s="143"/>
      <c r="AV948" s="143"/>
      <c r="BC948" s="2"/>
    </row>
    <row r="949" spans="1:55" x14ac:dyDescent="0.2">
      <c r="A949" s="4" t="s">
        <v>2726</v>
      </c>
      <c r="B949" s="4" t="s">
        <v>2690</v>
      </c>
      <c r="C949" s="4" t="s">
        <v>2733</v>
      </c>
      <c r="D949" s="4" t="s">
        <v>2741</v>
      </c>
      <c r="E949" s="4" t="s">
        <v>1663</v>
      </c>
      <c r="F949" s="4" t="s">
        <v>1654</v>
      </c>
      <c r="G949" s="41" t="s">
        <v>1664</v>
      </c>
      <c r="H949" s="59" t="s">
        <v>1674</v>
      </c>
      <c r="I949" s="59">
        <v>500000003987</v>
      </c>
      <c r="J949" s="5">
        <v>2013</v>
      </c>
      <c r="K949" s="5">
        <v>8</v>
      </c>
      <c r="L949" s="9">
        <f t="shared" si="19"/>
        <v>-5</v>
      </c>
      <c r="M949" s="6" t="s">
        <v>90</v>
      </c>
      <c r="N949" s="9" t="s">
        <v>94</v>
      </c>
      <c r="O949" s="6" t="s">
        <v>2743</v>
      </c>
      <c r="P949" s="9" t="s">
        <v>42</v>
      </c>
      <c r="Q949" s="5" t="s">
        <v>37</v>
      </c>
      <c r="R949" s="9" t="s">
        <v>41</v>
      </c>
      <c r="S949" s="11">
        <v>2023</v>
      </c>
      <c r="T949" s="6" t="s">
        <v>126</v>
      </c>
      <c r="U949" s="4" t="s">
        <v>2765</v>
      </c>
      <c r="V949" s="4" t="s">
        <v>3883</v>
      </c>
      <c r="W949" s="75">
        <v>879843.2</v>
      </c>
      <c r="X949" s="9">
        <v>2</v>
      </c>
      <c r="Y949" s="11" t="s">
        <v>33</v>
      </c>
      <c r="Z949" s="11"/>
      <c r="AA949" s="11"/>
      <c r="AB949" s="11"/>
      <c r="AC949" s="11"/>
      <c r="AD949" s="11"/>
      <c r="AE949" s="11" t="s">
        <v>33</v>
      </c>
      <c r="AF949" s="11"/>
      <c r="AG949" s="11"/>
      <c r="AH949" s="11"/>
      <c r="AI949" s="11"/>
      <c r="AJ949" s="11"/>
      <c r="AK949" s="143" t="s">
        <v>165</v>
      </c>
      <c r="AL949" s="143"/>
      <c r="AM949" s="143"/>
      <c r="AN949" s="143"/>
      <c r="AO949" s="143"/>
      <c r="AP949" s="143"/>
      <c r="AQ949" s="143" t="s">
        <v>165</v>
      </c>
      <c r="AR949" s="143"/>
      <c r="AS949" s="143"/>
      <c r="AT949" s="143"/>
      <c r="AU949" s="143"/>
      <c r="AV949" s="143"/>
      <c r="BC949" s="2"/>
    </row>
    <row r="950" spans="1:55" x14ac:dyDescent="0.2">
      <c r="A950" s="4" t="s">
        <v>2712</v>
      </c>
      <c r="B950" s="4" t="s">
        <v>2691</v>
      </c>
      <c r="C950" s="4" t="s">
        <v>2735</v>
      </c>
      <c r="D950" s="4" t="s">
        <v>2740</v>
      </c>
      <c r="E950" s="4" t="s">
        <v>2303</v>
      </c>
      <c r="F950" s="4" t="s">
        <v>2304</v>
      </c>
      <c r="G950" s="41" t="s">
        <v>2305</v>
      </c>
      <c r="H950" s="59">
        <v>27600318070304</v>
      </c>
      <c r="I950" s="59" t="s">
        <v>2306</v>
      </c>
      <c r="J950" s="5">
        <v>2020</v>
      </c>
      <c r="K950" s="5">
        <v>10</v>
      </c>
      <c r="L950" s="9">
        <f t="shared" si="19"/>
        <v>4</v>
      </c>
      <c r="M950" s="6" t="s">
        <v>92</v>
      </c>
      <c r="N950" s="9" t="s">
        <v>94</v>
      </c>
      <c r="O950" s="6" t="s">
        <v>37</v>
      </c>
      <c r="P950" s="9" t="s">
        <v>41</v>
      </c>
      <c r="Q950" s="5">
        <v>2023</v>
      </c>
      <c r="R950" s="9" t="s">
        <v>41</v>
      </c>
      <c r="S950" s="11">
        <v>2023</v>
      </c>
      <c r="T950" s="6" t="s">
        <v>126</v>
      </c>
      <c r="U950" s="4" t="s">
        <v>1958</v>
      </c>
      <c r="V950" s="4" t="s">
        <v>2307</v>
      </c>
      <c r="W950" s="75">
        <v>0</v>
      </c>
      <c r="X950" s="9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43"/>
      <c r="AL950" s="143"/>
      <c r="AM950" s="143"/>
      <c r="AN950" s="143"/>
      <c r="AO950" s="143"/>
      <c r="AP950" s="143"/>
      <c r="AQ950" s="143"/>
      <c r="AR950" s="143"/>
      <c r="AS950" s="143"/>
      <c r="AT950" s="143"/>
      <c r="AU950" s="143"/>
      <c r="AV950" s="143"/>
      <c r="BC950" s="2"/>
    </row>
    <row r="951" spans="1:55" x14ac:dyDescent="0.2">
      <c r="A951" s="4" t="s">
        <v>2711</v>
      </c>
      <c r="B951" s="4" t="s">
        <v>2691</v>
      </c>
      <c r="C951" s="4" t="s">
        <v>2738</v>
      </c>
      <c r="D951" s="4" t="s">
        <v>2741</v>
      </c>
      <c r="E951" s="4" t="s">
        <v>2446</v>
      </c>
      <c r="F951" s="4" t="s">
        <v>1221</v>
      </c>
      <c r="G951" s="41" t="s">
        <v>2447</v>
      </c>
      <c r="H951" s="59" t="s">
        <v>2448</v>
      </c>
      <c r="I951" s="59" t="s">
        <v>2449</v>
      </c>
      <c r="J951" s="5">
        <v>2021</v>
      </c>
      <c r="K951" s="5">
        <v>8</v>
      </c>
      <c r="L951" s="9">
        <f t="shared" si="19"/>
        <v>3</v>
      </c>
      <c r="M951" s="6" t="s">
        <v>90</v>
      </c>
      <c r="N951" s="9" t="s">
        <v>94</v>
      </c>
      <c r="O951" s="6" t="s">
        <v>2743</v>
      </c>
      <c r="P951" s="9" t="s">
        <v>42</v>
      </c>
      <c r="Q951" s="5" t="s">
        <v>37</v>
      </c>
      <c r="R951" s="9" t="s">
        <v>42</v>
      </c>
      <c r="S951" s="11" t="s">
        <v>136</v>
      </c>
      <c r="T951" s="6" t="s">
        <v>44</v>
      </c>
      <c r="U951" s="97" t="s">
        <v>3232</v>
      </c>
      <c r="V951" s="4" t="s">
        <v>2450</v>
      </c>
      <c r="W951" s="75">
        <v>0</v>
      </c>
      <c r="X951" s="9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43"/>
      <c r="AL951" s="143"/>
      <c r="AM951" s="143"/>
      <c r="AN951" s="143"/>
      <c r="AO951" s="143"/>
      <c r="AP951" s="143"/>
      <c r="AQ951" s="143"/>
      <c r="AR951" s="143"/>
      <c r="AS951" s="143"/>
      <c r="AT951" s="143"/>
      <c r="AU951" s="143"/>
      <c r="AV951" s="143"/>
      <c r="BC951" s="2"/>
    </row>
    <row r="952" spans="1:55" x14ac:dyDescent="0.2">
      <c r="A952" s="4" t="s">
        <v>2711</v>
      </c>
      <c r="B952" s="4" t="s">
        <v>2691</v>
      </c>
      <c r="C952" s="4" t="s">
        <v>2738</v>
      </c>
      <c r="D952" s="4" t="s">
        <v>2741</v>
      </c>
      <c r="E952" s="4" t="s">
        <v>2446</v>
      </c>
      <c r="F952" s="4" t="s">
        <v>1221</v>
      </c>
      <c r="G952" s="41" t="s">
        <v>2447</v>
      </c>
      <c r="H952" s="59" t="s">
        <v>2451</v>
      </c>
      <c r="I952" s="59" t="s">
        <v>2452</v>
      </c>
      <c r="J952" s="5">
        <v>2021</v>
      </c>
      <c r="K952" s="5">
        <v>8</v>
      </c>
      <c r="L952" s="9">
        <f t="shared" si="19"/>
        <v>3</v>
      </c>
      <c r="M952" s="6" t="s">
        <v>90</v>
      </c>
      <c r="N952" s="9" t="s">
        <v>94</v>
      </c>
      <c r="O952" s="6" t="s">
        <v>2743</v>
      </c>
      <c r="P952" s="9" t="s">
        <v>42</v>
      </c>
      <c r="Q952" s="5" t="s">
        <v>37</v>
      </c>
      <c r="R952" s="9" t="s">
        <v>42</v>
      </c>
      <c r="S952" s="11" t="s">
        <v>136</v>
      </c>
      <c r="T952" s="6" t="s">
        <v>44</v>
      </c>
      <c r="U952" s="97" t="s">
        <v>3232</v>
      </c>
      <c r="V952" s="4" t="s">
        <v>2450</v>
      </c>
      <c r="W952" s="75">
        <v>0</v>
      </c>
      <c r="X952" s="9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43"/>
      <c r="AL952" s="143"/>
      <c r="AM952" s="143"/>
      <c r="AN952" s="143"/>
      <c r="AO952" s="143"/>
      <c r="AP952" s="143"/>
      <c r="AQ952" s="143"/>
      <c r="AR952" s="143"/>
      <c r="AS952" s="143"/>
      <c r="AT952" s="143"/>
      <c r="AU952" s="143"/>
      <c r="AV952" s="143"/>
      <c r="BC952" s="2"/>
    </row>
    <row r="953" spans="1:55" x14ac:dyDescent="0.2">
      <c r="A953" s="4" t="s">
        <v>2711</v>
      </c>
      <c r="B953" s="4" t="s">
        <v>2691</v>
      </c>
      <c r="C953" s="4" t="s">
        <v>2738</v>
      </c>
      <c r="D953" s="4" t="s">
        <v>2741</v>
      </c>
      <c r="E953" s="4" t="s">
        <v>2446</v>
      </c>
      <c r="F953" s="4" t="s">
        <v>1221</v>
      </c>
      <c r="G953" s="41" t="s">
        <v>2447</v>
      </c>
      <c r="H953" s="59" t="s">
        <v>2453</v>
      </c>
      <c r="I953" s="59" t="s">
        <v>2454</v>
      </c>
      <c r="J953" s="5">
        <v>2021</v>
      </c>
      <c r="K953" s="5">
        <v>8</v>
      </c>
      <c r="L953" s="9">
        <f t="shared" si="19"/>
        <v>3</v>
      </c>
      <c r="M953" s="6" t="s">
        <v>90</v>
      </c>
      <c r="N953" s="9" t="s">
        <v>94</v>
      </c>
      <c r="O953" s="6" t="s">
        <v>2743</v>
      </c>
      <c r="P953" s="9" t="s">
        <v>42</v>
      </c>
      <c r="Q953" s="5" t="s">
        <v>37</v>
      </c>
      <c r="R953" s="9" t="s">
        <v>42</v>
      </c>
      <c r="S953" s="11" t="s">
        <v>136</v>
      </c>
      <c r="T953" s="6" t="s">
        <v>44</v>
      </c>
      <c r="U953" s="97" t="s">
        <v>3232</v>
      </c>
      <c r="V953" s="4" t="s">
        <v>2450</v>
      </c>
      <c r="W953" s="75">
        <v>0</v>
      </c>
      <c r="X953" s="9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43"/>
      <c r="AL953" s="143"/>
      <c r="AM953" s="143"/>
      <c r="AN953" s="143"/>
      <c r="AO953" s="143"/>
      <c r="AP953" s="143"/>
      <c r="AQ953" s="143"/>
      <c r="AR953" s="143"/>
      <c r="AS953" s="143"/>
      <c r="AT953" s="143"/>
      <c r="AU953" s="143"/>
      <c r="AV953" s="143"/>
      <c r="BC953" s="2"/>
    </row>
    <row r="954" spans="1:55" s="58" customFormat="1" x14ac:dyDescent="0.2">
      <c r="A954" s="66" t="s">
        <v>2714</v>
      </c>
      <c r="B954" s="66" t="s">
        <v>2687</v>
      </c>
      <c r="C954" s="66" t="s">
        <v>2738</v>
      </c>
      <c r="D954" s="66" t="s">
        <v>2742</v>
      </c>
      <c r="E954" s="66" t="s">
        <v>1342</v>
      </c>
      <c r="F954" s="66" t="s">
        <v>1517</v>
      </c>
      <c r="G954" s="67" t="s">
        <v>2138</v>
      </c>
      <c r="H954" s="68" t="s">
        <v>2139</v>
      </c>
      <c r="I954" s="68" t="s">
        <v>2140</v>
      </c>
      <c r="J954" s="69">
        <v>2020</v>
      </c>
      <c r="K954" s="69">
        <v>8</v>
      </c>
      <c r="L954" s="9">
        <f t="shared" si="19"/>
        <v>2</v>
      </c>
      <c r="M954" s="71" t="s">
        <v>2745</v>
      </c>
      <c r="N954" s="70" t="s">
        <v>94</v>
      </c>
      <c r="O954" s="71" t="s">
        <v>37</v>
      </c>
      <c r="P954" s="70" t="s">
        <v>42</v>
      </c>
      <c r="Q954" s="69" t="s">
        <v>37</v>
      </c>
      <c r="R954" s="70" t="s">
        <v>42</v>
      </c>
      <c r="S954" s="72">
        <v>2023</v>
      </c>
      <c r="T954" s="71" t="s">
        <v>44</v>
      </c>
      <c r="U954" s="66" t="s">
        <v>1391</v>
      </c>
      <c r="V954" s="66" t="s">
        <v>2141</v>
      </c>
      <c r="W954" s="76">
        <v>114537.5</v>
      </c>
      <c r="X954" s="70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143"/>
      <c r="AL954" s="143"/>
      <c r="AM954" s="143"/>
      <c r="AN954" s="143"/>
      <c r="AO954" s="141"/>
      <c r="AP954" s="141"/>
      <c r="AQ954" s="141"/>
      <c r="AR954" s="141"/>
      <c r="AS954" s="141"/>
      <c r="AT954" s="141"/>
      <c r="AU954" s="141"/>
      <c r="AV954" s="141"/>
      <c r="AW954" s="57"/>
      <c r="AX954" s="57"/>
      <c r="AY954" s="57"/>
      <c r="AZ954" s="57"/>
      <c r="BA954" s="57"/>
      <c r="BB954" s="57"/>
    </row>
    <row r="955" spans="1:55" x14ac:dyDescent="0.2">
      <c r="A955" s="4" t="s">
        <v>2712</v>
      </c>
      <c r="B955" s="4" t="s">
        <v>2691</v>
      </c>
      <c r="C955" s="4" t="s">
        <v>2735</v>
      </c>
      <c r="D955" s="4" t="s">
        <v>2740</v>
      </c>
      <c r="E955" s="4" t="s">
        <v>167</v>
      </c>
      <c r="F955" s="4" t="s">
        <v>168</v>
      </c>
      <c r="G955" s="41" t="s">
        <v>169</v>
      </c>
      <c r="H955" s="59" t="s">
        <v>170</v>
      </c>
      <c r="I955" s="59">
        <v>500000010041</v>
      </c>
      <c r="J955" s="5">
        <v>2013</v>
      </c>
      <c r="K955" s="5">
        <v>5</v>
      </c>
      <c r="L955" s="9">
        <f t="shared" si="19"/>
        <v>-8</v>
      </c>
      <c r="M955" s="6" t="s">
        <v>90</v>
      </c>
      <c r="N955" s="9" t="s">
        <v>94</v>
      </c>
      <c r="O955" s="6" t="s">
        <v>37</v>
      </c>
      <c r="P955" s="9" t="s">
        <v>42</v>
      </c>
      <c r="Q955" s="5" t="s">
        <v>37</v>
      </c>
      <c r="R955" s="9" t="s">
        <v>41</v>
      </c>
      <c r="S955" s="11">
        <v>2023</v>
      </c>
      <c r="T955" s="6" t="s">
        <v>44</v>
      </c>
      <c r="U955" s="4" t="s">
        <v>4351</v>
      </c>
      <c r="W955" s="75">
        <v>357793.6</v>
      </c>
      <c r="X955" s="9">
        <v>1</v>
      </c>
      <c r="Y955" s="11"/>
      <c r="Z955" s="11"/>
      <c r="AA955" s="11" t="s">
        <v>33</v>
      </c>
      <c r="AB955" s="11"/>
      <c r="AC955" s="11"/>
      <c r="AD955" s="11"/>
      <c r="AE955" s="11"/>
      <c r="AF955" s="11"/>
      <c r="AG955" s="11"/>
      <c r="AH955" s="11"/>
      <c r="AI955" s="11"/>
      <c r="AJ955" s="11"/>
      <c r="AK955" s="143"/>
      <c r="AL955" s="143"/>
      <c r="AM955" s="143" t="s">
        <v>165</v>
      </c>
      <c r="AN955" s="143"/>
      <c r="AO955" s="143"/>
      <c r="AP955" s="143"/>
      <c r="AQ955" s="143"/>
      <c r="AR955" s="143"/>
      <c r="AS955" s="143"/>
      <c r="AT955" s="143"/>
      <c r="AU955" s="143"/>
      <c r="AV955" s="143"/>
      <c r="BC955" s="2"/>
    </row>
    <row r="956" spans="1:55" x14ac:dyDescent="0.2">
      <c r="A956" s="4" t="s">
        <v>2696</v>
      </c>
      <c r="B956" s="4" t="s">
        <v>2691</v>
      </c>
      <c r="C956" s="4" t="s">
        <v>2735</v>
      </c>
      <c r="D956" s="4" t="s">
        <v>2740</v>
      </c>
      <c r="E956" s="4" t="s">
        <v>167</v>
      </c>
      <c r="F956" s="4" t="s">
        <v>168</v>
      </c>
      <c r="G956" s="41" t="s">
        <v>169</v>
      </c>
      <c r="H956" s="59" t="s">
        <v>171</v>
      </c>
      <c r="I956" s="59">
        <v>500000010061</v>
      </c>
      <c r="J956" s="5">
        <v>2013</v>
      </c>
      <c r="K956" s="5">
        <v>5</v>
      </c>
      <c r="L956" s="9">
        <f t="shared" si="19"/>
        <v>-8</v>
      </c>
      <c r="M956" s="6" t="s">
        <v>90</v>
      </c>
      <c r="N956" s="9" t="s">
        <v>94</v>
      </c>
      <c r="O956" s="6" t="s">
        <v>37</v>
      </c>
      <c r="P956" s="9" t="s">
        <v>42</v>
      </c>
      <c r="Q956" s="5" t="s">
        <v>37</v>
      </c>
      <c r="R956" s="9" t="s">
        <v>41</v>
      </c>
      <c r="S956" s="11">
        <v>2023</v>
      </c>
      <c r="T956" s="6" t="s">
        <v>44</v>
      </c>
      <c r="U956" s="4" t="s">
        <v>4351</v>
      </c>
      <c r="V956" s="4"/>
      <c r="W956" s="75">
        <v>357793.6</v>
      </c>
      <c r="X956" s="9">
        <v>1</v>
      </c>
      <c r="Y956" s="11"/>
      <c r="Z956" s="11"/>
      <c r="AA956" s="11" t="s">
        <v>33</v>
      </c>
      <c r="AB956" s="11"/>
      <c r="AC956" s="11"/>
      <c r="AD956" s="11"/>
      <c r="AE956" s="11"/>
      <c r="AF956" s="11"/>
      <c r="AG956" s="11"/>
      <c r="AH956" s="11"/>
      <c r="AI956" s="11"/>
      <c r="AJ956" s="11"/>
      <c r="AK956" s="143"/>
      <c r="AL956" s="143"/>
      <c r="AM956" s="143" t="s">
        <v>165</v>
      </c>
      <c r="AN956" s="143"/>
      <c r="AO956" s="143"/>
      <c r="AP956" s="143"/>
      <c r="AQ956" s="143"/>
      <c r="AR956" s="143"/>
      <c r="AS956" s="143"/>
      <c r="AT956" s="143"/>
      <c r="AU956" s="143"/>
      <c r="AV956" s="143"/>
      <c r="BC956" s="2"/>
    </row>
    <row r="957" spans="1:55" x14ac:dyDescent="0.2">
      <c r="A957" s="4" t="s">
        <v>2696</v>
      </c>
      <c r="B957" s="4" t="s">
        <v>2691</v>
      </c>
      <c r="C957" s="4" t="s">
        <v>2735</v>
      </c>
      <c r="D957" s="4" t="s">
        <v>2740</v>
      </c>
      <c r="E957" s="4" t="s">
        <v>167</v>
      </c>
      <c r="F957" s="4" t="s">
        <v>168</v>
      </c>
      <c r="G957" s="41" t="s">
        <v>169</v>
      </c>
      <c r="H957" s="59" t="s">
        <v>172</v>
      </c>
      <c r="I957" s="59">
        <v>500000009908</v>
      </c>
      <c r="J957" s="5">
        <v>2013</v>
      </c>
      <c r="K957" s="5">
        <v>5</v>
      </c>
      <c r="L957" s="9">
        <f t="shared" si="19"/>
        <v>-8</v>
      </c>
      <c r="M957" s="6" t="s">
        <v>90</v>
      </c>
      <c r="N957" s="9" t="s">
        <v>94</v>
      </c>
      <c r="O957" s="6" t="s">
        <v>37</v>
      </c>
      <c r="P957" s="9" t="s">
        <v>42</v>
      </c>
      <c r="Q957" s="5" t="s">
        <v>37</v>
      </c>
      <c r="R957" s="9" t="s">
        <v>41</v>
      </c>
      <c r="S957" s="11">
        <v>2023</v>
      </c>
      <c r="T957" s="6" t="s">
        <v>44</v>
      </c>
      <c r="U957" s="4" t="s">
        <v>4351</v>
      </c>
      <c r="V957" s="4"/>
      <c r="W957" s="75">
        <v>357793.6</v>
      </c>
      <c r="X957" s="9">
        <v>1</v>
      </c>
      <c r="Y957" s="11"/>
      <c r="Z957" s="11"/>
      <c r="AA957" s="11" t="s">
        <v>33</v>
      </c>
      <c r="AB957" s="11"/>
      <c r="AC957" s="11"/>
      <c r="AD957" s="11"/>
      <c r="AE957" s="11"/>
      <c r="AF957" s="11"/>
      <c r="AG957" s="11"/>
      <c r="AH957" s="11"/>
      <c r="AI957" s="11"/>
      <c r="AJ957" s="11"/>
      <c r="AK957" s="143"/>
      <c r="AL957" s="143"/>
      <c r="AM957" s="143" t="s">
        <v>165</v>
      </c>
      <c r="AN957" s="143"/>
      <c r="AO957" s="143"/>
      <c r="AP957" s="143"/>
      <c r="AQ957" s="143"/>
      <c r="AR957" s="143"/>
      <c r="AS957" s="143"/>
      <c r="AT957" s="143"/>
      <c r="AU957" s="143"/>
      <c r="AV957" s="143"/>
      <c r="BC957" s="2"/>
    </row>
    <row r="958" spans="1:55" s="58" customFormat="1" x14ac:dyDescent="0.2">
      <c r="A958" s="66" t="str">
        <f>UPPER("Pediatría")</f>
        <v>PEDIATRÍA</v>
      </c>
      <c r="B958" s="66" t="s">
        <v>2688</v>
      </c>
      <c r="C958" s="66" t="s">
        <v>2735</v>
      </c>
      <c r="D958" s="66" t="s">
        <v>2740</v>
      </c>
      <c r="E958" s="66" t="s">
        <v>167</v>
      </c>
      <c r="F958" s="66" t="s">
        <v>168</v>
      </c>
      <c r="G958" s="67" t="s">
        <v>169</v>
      </c>
      <c r="H958" s="68" t="s">
        <v>180</v>
      </c>
      <c r="I958" s="68">
        <v>500000000463</v>
      </c>
      <c r="J958" s="69">
        <v>2013</v>
      </c>
      <c r="K958" s="69">
        <v>5</v>
      </c>
      <c r="L958" s="9">
        <f t="shared" si="19"/>
        <v>-8</v>
      </c>
      <c r="M958" s="71" t="s">
        <v>90</v>
      </c>
      <c r="N958" s="70" t="s">
        <v>94</v>
      </c>
      <c r="O958" s="71" t="s">
        <v>37</v>
      </c>
      <c r="P958" s="70" t="s">
        <v>42</v>
      </c>
      <c r="Q958" s="69" t="s">
        <v>37</v>
      </c>
      <c r="R958" s="70" t="s">
        <v>41</v>
      </c>
      <c r="S958" s="72">
        <v>2023</v>
      </c>
      <c r="T958" s="71" t="s">
        <v>44</v>
      </c>
      <c r="U958" s="66" t="s">
        <v>4351</v>
      </c>
      <c r="V958" s="4"/>
      <c r="W958" s="76">
        <v>357793.6</v>
      </c>
      <c r="X958" s="70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143"/>
      <c r="AL958" s="143"/>
      <c r="AM958" s="143"/>
      <c r="AN958" s="143"/>
      <c r="AO958" s="141"/>
      <c r="AP958" s="141"/>
      <c r="AQ958" s="141"/>
      <c r="AR958" s="141"/>
      <c r="AS958" s="141"/>
      <c r="AT958" s="141"/>
      <c r="AU958" s="141"/>
      <c r="AV958" s="141"/>
      <c r="AW958" s="57"/>
      <c r="AX958" s="57"/>
      <c r="AY958" s="57"/>
      <c r="AZ958" s="57"/>
      <c r="BA958" s="57"/>
      <c r="BB958" s="57"/>
    </row>
    <row r="959" spans="1:55" x14ac:dyDescent="0.2">
      <c r="A959" s="4" t="s">
        <v>2696</v>
      </c>
      <c r="B959" s="4" t="s">
        <v>2691</v>
      </c>
      <c r="C959" s="4" t="s">
        <v>2735</v>
      </c>
      <c r="D959" s="4" t="s">
        <v>2740</v>
      </c>
      <c r="E959" s="4" t="s">
        <v>167</v>
      </c>
      <c r="F959" s="4" t="s">
        <v>168</v>
      </c>
      <c r="G959" s="41" t="s">
        <v>177</v>
      </c>
      <c r="H959" s="59" t="s">
        <v>178</v>
      </c>
      <c r="I959" s="59">
        <v>500000004236</v>
      </c>
      <c r="J959" s="5">
        <v>2013</v>
      </c>
      <c r="K959" s="5">
        <v>5</v>
      </c>
      <c r="L959" s="9">
        <f t="shared" si="19"/>
        <v>-8</v>
      </c>
      <c r="M959" s="6" t="s">
        <v>90</v>
      </c>
      <c r="N959" s="9" t="s">
        <v>94</v>
      </c>
      <c r="O959" s="6" t="s">
        <v>37</v>
      </c>
      <c r="P959" s="9" t="s">
        <v>42</v>
      </c>
      <c r="Q959" s="5" t="s">
        <v>37</v>
      </c>
      <c r="R959" s="9" t="s">
        <v>41</v>
      </c>
      <c r="S959" s="11">
        <v>2023</v>
      </c>
      <c r="T959" s="6" t="s">
        <v>44</v>
      </c>
      <c r="U959" s="4" t="s">
        <v>4351</v>
      </c>
      <c r="V959" s="4"/>
      <c r="W959" s="75">
        <v>357793.6</v>
      </c>
      <c r="X959" s="9">
        <v>1</v>
      </c>
      <c r="Y959" s="11"/>
      <c r="Z959" s="11"/>
      <c r="AA959" s="11" t="s">
        <v>33</v>
      </c>
      <c r="AB959" s="11"/>
      <c r="AC959" s="11"/>
      <c r="AD959" s="11"/>
      <c r="AE959" s="11"/>
      <c r="AF959" s="11"/>
      <c r="AG959" s="11"/>
      <c r="AH959" s="11"/>
      <c r="AI959" s="11"/>
      <c r="AJ959" s="11"/>
      <c r="AK959" s="143"/>
      <c r="AL959" s="143"/>
      <c r="AM959" s="143" t="s">
        <v>165</v>
      </c>
      <c r="AN959" s="143"/>
      <c r="AO959" s="143"/>
      <c r="AP959" s="143"/>
      <c r="AQ959" s="143"/>
      <c r="AR959" s="143"/>
      <c r="AS959" s="143"/>
      <c r="AT959" s="143"/>
      <c r="AU959" s="143"/>
      <c r="AV959" s="143"/>
      <c r="BC959" s="2"/>
    </row>
    <row r="960" spans="1:55" x14ac:dyDescent="0.2">
      <c r="A960" s="4" t="s">
        <v>2704</v>
      </c>
      <c r="B960" s="4" t="s">
        <v>2691</v>
      </c>
      <c r="C960" s="4" t="s">
        <v>2735</v>
      </c>
      <c r="D960" s="4" t="s">
        <v>2740</v>
      </c>
      <c r="E960" s="4" t="s">
        <v>167</v>
      </c>
      <c r="F960" s="4" t="s">
        <v>168</v>
      </c>
      <c r="G960" s="41" t="s">
        <v>177</v>
      </c>
      <c r="H960" s="59" t="s">
        <v>179</v>
      </c>
      <c r="I960" s="59">
        <v>500000004110</v>
      </c>
      <c r="J960" s="5">
        <v>2013</v>
      </c>
      <c r="K960" s="5">
        <v>5</v>
      </c>
      <c r="L960" s="9">
        <f t="shared" si="19"/>
        <v>-8</v>
      </c>
      <c r="M960" s="6" t="s">
        <v>90</v>
      </c>
      <c r="N960" s="9" t="s">
        <v>94</v>
      </c>
      <c r="O960" s="6" t="s">
        <v>37</v>
      </c>
      <c r="P960" s="9" t="s">
        <v>42</v>
      </c>
      <c r="Q960" s="5" t="s">
        <v>37</v>
      </c>
      <c r="R960" s="9" t="s">
        <v>41</v>
      </c>
      <c r="S960" s="11">
        <v>2023</v>
      </c>
      <c r="T960" s="6" t="s">
        <v>44</v>
      </c>
      <c r="U960" s="4" t="s">
        <v>4351</v>
      </c>
      <c r="V960" s="4"/>
      <c r="W960" s="75">
        <v>357793.6</v>
      </c>
      <c r="X960" s="9">
        <v>1</v>
      </c>
      <c r="Y960" s="11"/>
      <c r="Z960" s="11"/>
      <c r="AA960" s="11" t="s">
        <v>33</v>
      </c>
      <c r="AB960" s="11"/>
      <c r="AC960" s="11"/>
      <c r="AD960" s="11"/>
      <c r="AE960" s="11"/>
      <c r="AF960" s="11"/>
      <c r="AG960" s="11"/>
      <c r="AH960" s="11"/>
      <c r="AI960" s="11"/>
      <c r="AJ960" s="11"/>
      <c r="AK960" s="143"/>
      <c r="AL960" s="143"/>
      <c r="AM960" s="143" t="s">
        <v>165</v>
      </c>
      <c r="AN960" s="143"/>
      <c r="AO960" s="143"/>
      <c r="AP960" s="143"/>
      <c r="AQ960" s="143"/>
      <c r="AR960" s="143"/>
      <c r="AS960" s="143"/>
      <c r="AT960" s="143"/>
      <c r="AU960" s="143"/>
      <c r="AV960" s="143"/>
      <c r="BC960" s="2"/>
    </row>
    <row r="961" spans="1:57" ht="12" customHeight="1" x14ac:dyDescent="0.2">
      <c r="A961" s="4" t="s">
        <v>2715</v>
      </c>
      <c r="B961" s="4" t="s">
        <v>2691</v>
      </c>
      <c r="C961" s="4" t="s">
        <v>2735</v>
      </c>
      <c r="D961" s="4" t="s">
        <v>2740</v>
      </c>
      <c r="E961" s="4" t="s">
        <v>638</v>
      </c>
      <c r="F961" s="4" t="s">
        <v>639</v>
      </c>
      <c r="G961" s="41" t="s">
        <v>640</v>
      </c>
      <c r="H961" s="59" t="s">
        <v>641</v>
      </c>
      <c r="I961" s="59">
        <v>500000009951</v>
      </c>
      <c r="J961" s="5">
        <v>2013</v>
      </c>
      <c r="K961" s="5">
        <v>8</v>
      </c>
      <c r="L961" s="9">
        <f t="shared" si="19"/>
        <v>-5</v>
      </c>
      <c r="M961" s="6" t="s">
        <v>90</v>
      </c>
      <c r="N961" s="9" t="s">
        <v>94</v>
      </c>
      <c r="O961" s="6" t="s">
        <v>37</v>
      </c>
      <c r="P961" s="9" t="s">
        <v>42</v>
      </c>
      <c r="Q961" s="5" t="s">
        <v>37</v>
      </c>
      <c r="R961" s="9" t="s">
        <v>42</v>
      </c>
      <c r="S961" s="11">
        <v>2023</v>
      </c>
      <c r="T961" s="6" t="s">
        <v>44</v>
      </c>
      <c r="U961" s="83" t="s">
        <v>3232</v>
      </c>
      <c r="V961" s="83" t="s">
        <v>3779</v>
      </c>
      <c r="W961" s="75">
        <v>97349</v>
      </c>
      <c r="X961" s="9">
        <v>2</v>
      </c>
      <c r="Y961" s="11"/>
      <c r="Z961" s="11"/>
      <c r="AA961" s="11"/>
      <c r="AB961" s="11" t="s">
        <v>33</v>
      </c>
      <c r="AC961" s="11"/>
      <c r="AD961" s="11"/>
      <c r="AE961" s="11"/>
      <c r="AF961" s="11"/>
      <c r="AG961" s="11"/>
      <c r="AH961" s="11" t="s">
        <v>33</v>
      </c>
      <c r="AI961" s="11"/>
      <c r="AJ961" s="11"/>
      <c r="AK961" s="143"/>
      <c r="AL961" s="143"/>
      <c r="AM961" s="143"/>
      <c r="AN961" s="143" t="s">
        <v>165</v>
      </c>
      <c r="AO961" s="143"/>
      <c r="AP961" s="143"/>
      <c r="AQ961" s="143"/>
      <c r="AR961" s="143"/>
      <c r="AS961" s="143"/>
      <c r="AT961" s="143" t="s">
        <v>165</v>
      </c>
      <c r="AU961" s="143"/>
      <c r="AV961" s="143"/>
      <c r="BC961" s="2"/>
    </row>
    <row r="962" spans="1:57" x14ac:dyDescent="0.2">
      <c r="A962" s="4" t="s">
        <v>2715</v>
      </c>
      <c r="B962" s="4" t="s">
        <v>2691</v>
      </c>
      <c r="C962" s="4" t="s">
        <v>2735</v>
      </c>
      <c r="D962" s="4" t="s">
        <v>2741</v>
      </c>
      <c r="E962" s="4" t="s">
        <v>2950</v>
      </c>
      <c r="F962" s="4" t="s">
        <v>2951</v>
      </c>
      <c r="G962" s="41" t="s">
        <v>2952</v>
      </c>
      <c r="H962" s="59">
        <v>2127307</v>
      </c>
      <c r="I962" s="59">
        <v>500000011698</v>
      </c>
      <c r="J962" s="5">
        <v>2023</v>
      </c>
      <c r="K962" s="5">
        <v>8</v>
      </c>
      <c r="L962" s="9">
        <f t="shared" si="19"/>
        <v>5</v>
      </c>
      <c r="M962" s="6" t="s">
        <v>90</v>
      </c>
      <c r="N962" s="9" t="s">
        <v>94</v>
      </c>
      <c r="O962" s="6" t="s">
        <v>37</v>
      </c>
      <c r="P962" s="9" t="s">
        <v>41</v>
      </c>
      <c r="Q962" s="5">
        <v>2024</v>
      </c>
      <c r="R962" s="9" t="s">
        <v>41</v>
      </c>
      <c r="S962" s="11">
        <v>2024</v>
      </c>
      <c r="T962" s="6" t="s">
        <v>44</v>
      </c>
      <c r="U962" s="97" t="s">
        <v>3232</v>
      </c>
      <c r="V962" s="4" t="s">
        <v>2953</v>
      </c>
      <c r="W962" s="75">
        <v>0</v>
      </c>
      <c r="X962" s="9">
        <v>1</v>
      </c>
      <c r="Y962" s="11"/>
      <c r="Z962" s="11"/>
      <c r="AA962" s="11"/>
      <c r="AB962" s="11"/>
      <c r="AC962" s="11"/>
      <c r="AD962" s="11" t="s">
        <v>33</v>
      </c>
      <c r="AE962" s="11"/>
      <c r="AF962" s="11"/>
      <c r="AG962" s="11"/>
      <c r="AH962" s="11"/>
      <c r="AI962" s="11"/>
      <c r="AJ962" s="11"/>
      <c r="AK962" s="143"/>
      <c r="AL962" s="143"/>
      <c r="AM962" s="143"/>
      <c r="AN962" s="143"/>
      <c r="AO962" s="143"/>
      <c r="AP962" s="143" t="s">
        <v>165</v>
      </c>
      <c r="AQ962" s="143"/>
      <c r="AR962" s="143"/>
      <c r="AS962" s="143"/>
      <c r="AT962" s="143"/>
      <c r="AU962" s="143"/>
      <c r="AV962" s="143"/>
      <c r="BC962" s="2"/>
    </row>
    <row r="963" spans="1:57" x14ac:dyDescent="0.2">
      <c r="A963" s="4" t="s">
        <v>2719</v>
      </c>
      <c r="B963" s="4" t="s">
        <v>2694</v>
      </c>
      <c r="C963" s="4" t="s">
        <v>2737</v>
      </c>
      <c r="D963" s="4" t="s">
        <v>2741</v>
      </c>
      <c r="E963" s="4" t="s">
        <v>970</v>
      </c>
      <c r="F963" s="4" t="s">
        <v>659</v>
      </c>
      <c r="G963" s="41" t="s">
        <v>971</v>
      </c>
      <c r="H963" s="59" t="s">
        <v>972</v>
      </c>
      <c r="I963" s="59" t="s">
        <v>136</v>
      </c>
      <c r="J963" s="5">
        <v>2013</v>
      </c>
      <c r="K963" s="5">
        <v>8</v>
      </c>
      <c r="L963" s="9">
        <f t="shared" si="19"/>
        <v>-5</v>
      </c>
      <c r="M963" s="6" t="s">
        <v>90</v>
      </c>
      <c r="N963" s="9" t="s">
        <v>94</v>
      </c>
      <c r="O963" s="6" t="s">
        <v>37</v>
      </c>
      <c r="P963" s="9" t="s">
        <v>42</v>
      </c>
      <c r="Q963" s="5" t="s">
        <v>37</v>
      </c>
      <c r="R963" s="9" t="s">
        <v>41</v>
      </c>
      <c r="S963" s="11">
        <v>2023</v>
      </c>
      <c r="T963" s="6" t="s">
        <v>126</v>
      </c>
      <c r="U963" s="4" t="s">
        <v>3813</v>
      </c>
      <c r="V963" s="4" t="s">
        <v>3814</v>
      </c>
      <c r="W963" s="75">
        <v>0</v>
      </c>
      <c r="X963" s="9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43"/>
      <c r="AL963" s="143"/>
      <c r="AM963" s="143"/>
      <c r="AN963" s="143"/>
      <c r="AO963" s="143"/>
      <c r="AP963" s="143"/>
      <c r="AQ963" s="143"/>
      <c r="AR963" s="143"/>
      <c r="AS963" s="143"/>
      <c r="AT963" s="143"/>
      <c r="AU963" s="143"/>
      <c r="AV963" s="143"/>
      <c r="BC963" s="2"/>
    </row>
    <row r="964" spans="1:57" x14ac:dyDescent="0.2">
      <c r="A964" s="4" t="s">
        <v>2726</v>
      </c>
      <c r="B964" s="4" t="s">
        <v>2690</v>
      </c>
      <c r="C964" s="4" t="s">
        <v>2737</v>
      </c>
      <c r="D964" s="4" t="s">
        <v>2741</v>
      </c>
      <c r="E964" s="4" t="s">
        <v>970</v>
      </c>
      <c r="F964" s="4" t="s">
        <v>659</v>
      </c>
      <c r="G964" s="41" t="s">
        <v>971</v>
      </c>
      <c r="H964" s="59" t="s">
        <v>973</v>
      </c>
      <c r="I964" s="59">
        <v>500000003397</v>
      </c>
      <c r="J964" s="5">
        <v>2013</v>
      </c>
      <c r="K964" s="5">
        <v>8</v>
      </c>
      <c r="L964" s="9">
        <f t="shared" si="19"/>
        <v>-5</v>
      </c>
      <c r="M964" s="6" t="s">
        <v>90</v>
      </c>
      <c r="N964" s="9" t="s">
        <v>94</v>
      </c>
      <c r="O964" s="6" t="s">
        <v>37</v>
      </c>
      <c r="P964" s="9" t="s">
        <v>42</v>
      </c>
      <c r="Q964" s="5" t="s">
        <v>37</v>
      </c>
      <c r="R964" s="9" t="s">
        <v>41</v>
      </c>
      <c r="S964" s="11">
        <v>2023</v>
      </c>
      <c r="T964" s="6" t="s">
        <v>126</v>
      </c>
      <c r="U964" s="4" t="s">
        <v>3813</v>
      </c>
      <c r="V964" s="4" t="s">
        <v>3814</v>
      </c>
      <c r="W964" s="75">
        <v>0</v>
      </c>
      <c r="X964" s="9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43"/>
      <c r="AL964" s="143"/>
      <c r="AM964" s="143"/>
      <c r="AN964" s="143"/>
      <c r="AO964" s="143"/>
      <c r="AP964" s="143"/>
      <c r="AQ964" s="143"/>
      <c r="AR964" s="143"/>
      <c r="AS964" s="143"/>
      <c r="AT964" s="143"/>
      <c r="AU964" s="143"/>
      <c r="AV964" s="143"/>
      <c r="BC964" s="2"/>
    </row>
    <row r="965" spans="1:57" x14ac:dyDescent="0.2">
      <c r="A965" s="4" t="s">
        <v>2726</v>
      </c>
      <c r="B965" s="4" t="s">
        <v>2690</v>
      </c>
      <c r="C965" s="4" t="s">
        <v>2737</v>
      </c>
      <c r="D965" s="4" t="s">
        <v>2741</v>
      </c>
      <c r="E965" s="4" t="s">
        <v>970</v>
      </c>
      <c r="F965" s="4" t="s">
        <v>659</v>
      </c>
      <c r="G965" s="41" t="s">
        <v>971</v>
      </c>
      <c r="H965" s="59" t="s">
        <v>974</v>
      </c>
      <c r="I965" s="59">
        <v>500000003343</v>
      </c>
      <c r="J965" s="5">
        <v>2013</v>
      </c>
      <c r="K965" s="5">
        <v>8</v>
      </c>
      <c r="L965" s="9">
        <f t="shared" si="19"/>
        <v>-5</v>
      </c>
      <c r="M965" s="6" t="s">
        <v>90</v>
      </c>
      <c r="N965" s="9" t="s">
        <v>94</v>
      </c>
      <c r="O965" s="6" t="s">
        <v>37</v>
      </c>
      <c r="P965" s="9" t="s">
        <v>42</v>
      </c>
      <c r="Q965" s="5" t="s">
        <v>37</v>
      </c>
      <c r="R965" s="9" t="s">
        <v>41</v>
      </c>
      <c r="S965" s="11">
        <v>2023</v>
      </c>
      <c r="T965" s="6" t="s">
        <v>126</v>
      </c>
      <c r="U965" s="4" t="s">
        <v>3813</v>
      </c>
      <c r="V965" s="4" t="s">
        <v>3814</v>
      </c>
      <c r="W965" s="75">
        <v>0</v>
      </c>
      <c r="X965" s="9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43"/>
      <c r="AL965" s="143"/>
      <c r="AM965" s="143"/>
      <c r="AN965" s="143"/>
      <c r="AO965" s="143"/>
      <c r="AP965" s="143"/>
      <c r="AQ965" s="143"/>
      <c r="AR965" s="143"/>
      <c r="AS965" s="143"/>
      <c r="AT965" s="143"/>
      <c r="AU965" s="143"/>
      <c r="AV965" s="143"/>
      <c r="BC965" s="2"/>
    </row>
    <row r="966" spans="1:57" x14ac:dyDescent="0.2">
      <c r="A966" s="4" t="s">
        <v>2726</v>
      </c>
      <c r="B966" s="4" t="s">
        <v>2690</v>
      </c>
      <c r="C966" s="4" t="s">
        <v>2737</v>
      </c>
      <c r="D966" s="4" t="s">
        <v>2741</v>
      </c>
      <c r="E966" s="4" t="s">
        <v>970</v>
      </c>
      <c r="F966" s="4" t="s">
        <v>659</v>
      </c>
      <c r="G966" s="41" t="s">
        <v>971</v>
      </c>
      <c r="H966" s="59" t="s">
        <v>975</v>
      </c>
      <c r="I966" s="59">
        <v>500000003204</v>
      </c>
      <c r="J966" s="5">
        <v>2013</v>
      </c>
      <c r="K966" s="5">
        <v>8</v>
      </c>
      <c r="L966" s="9">
        <f t="shared" si="19"/>
        <v>-5</v>
      </c>
      <c r="M966" s="6" t="s">
        <v>90</v>
      </c>
      <c r="N966" s="9" t="s">
        <v>94</v>
      </c>
      <c r="O966" s="6" t="s">
        <v>37</v>
      </c>
      <c r="P966" s="9" t="s">
        <v>42</v>
      </c>
      <c r="Q966" s="5" t="s">
        <v>37</v>
      </c>
      <c r="R966" s="9" t="s">
        <v>41</v>
      </c>
      <c r="S966" s="11">
        <v>2023</v>
      </c>
      <c r="T966" s="6" t="s">
        <v>126</v>
      </c>
      <c r="U966" s="4" t="s">
        <v>3813</v>
      </c>
      <c r="V966" s="4" t="s">
        <v>3814</v>
      </c>
      <c r="W966" s="75">
        <v>0</v>
      </c>
      <c r="X966" s="9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43"/>
      <c r="AL966" s="143"/>
      <c r="AM966" s="143"/>
      <c r="AN966" s="143"/>
      <c r="AO966" s="143"/>
      <c r="AP966" s="143"/>
      <c r="AQ966" s="143"/>
      <c r="AR966" s="143"/>
      <c r="AS966" s="143"/>
      <c r="AT966" s="143"/>
      <c r="AU966" s="143"/>
      <c r="AV966" s="143"/>
      <c r="BC966" s="2"/>
    </row>
    <row r="967" spans="1:57" x14ac:dyDescent="0.2">
      <c r="A967" s="4" t="s">
        <v>2726</v>
      </c>
      <c r="B967" s="4" t="s">
        <v>2690</v>
      </c>
      <c r="C967" s="4" t="s">
        <v>2737</v>
      </c>
      <c r="D967" s="4" t="s">
        <v>2741</v>
      </c>
      <c r="E967" s="4" t="s">
        <v>970</v>
      </c>
      <c r="F967" s="4" t="s">
        <v>659</v>
      </c>
      <c r="G967" s="41" t="s">
        <v>971</v>
      </c>
      <c r="H967" s="59" t="s">
        <v>976</v>
      </c>
      <c r="I967" s="59">
        <v>500000003361</v>
      </c>
      <c r="J967" s="5">
        <v>2013</v>
      </c>
      <c r="K967" s="5">
        <v>8</v>
      </c>
      <c r="L967" s="9">
        <f t="shared" si="19"/>
        <v>-5</v>
      </c>
      <c r="M967" s="6" t="s">
        <v>90</v>
      </c>
      <c r="N967" s="9" t="s">
        <v>94</v>
      </c>
      <c r="O967" s="6" t="s">
        <v>37</v>
      </c>
      <c r="P967" s="9" t="s">
        <v>42</v>
      </c>
      <c r="Q967" s="5" t="s">
        <v>37</v>
      </c>
      <c r="R967" s="9" t="s">
        <v>41</v>
      </c>
      <c r="S967" s="11">
        <v>2023</v>
      </c>
      <c r="T967" s="6" t="s">
        <v>126</v>
      </c>
      <c r="U967" s="4" t="s">
        <v>3813</v>
      </c>
      <c r="V967" s="4" t="s">
        <v>3814</v>
      </c>
      <c r="W967" s="75">
        <v>0</v>
      </c>
      <c r="X967" s="9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43"/>
      <c r="AL967" s="143"/>
      <c r="AM967" s="143"/>
      <c r="AN967" s="143"/>
      <c r="AO967" s="143"/>
      <c r="AP967" s="143"/>
      <c r="AQ967" s="143"/>
      <c r="AR967" s="143"/>
      <c r="AS967" s="143"/>
      <c r="AT967" s="143"/>
      <c r="AU967" s="143"/>
      <c r="AV967" s="143"/>
      <c r="BC967" s="2"/>
    </row>
    <row r="968" spans="1:57" x14ac:dyDescent="0.2">
      <c r="A968" s="4" t="s">
        <v>2726</v>
      </c>
      <c r="B968" s="4" t="s">
        <v>2690</v>
      </c>
      <c r="C968" s="4" t="s">
        <v>2737</v>
      </c>
      <c r="D968" s="4" t="s">
        <v>2741</v>
      </c>
      <c r="E968" s="4" t="s">
        <v>970</v>
      </c>
      <c r="F968" s="4" t="s">
        <v>659</v>
      </c>
      <c r="G968" s="41" t="s">
        <v>971</v>
      </c>
      <c r="H968" s="59" t="s">
        <v>977</v>
      </c>
      <c r="I968" s="59">
        <v>500000003309</v>
      </c>
      <c r="J968" s="5">
        <v>2013</v>
      </c>
      <c r="K968" s="5">
        <v>8</v>
      </c>
      <c r="L968" s="9">
        <f t="shared" si="19"/>
        <v>-5</v>
      </c>
      <c r="M968" s="6" t="s">
        <v>90</v>
      </c>
      <c r="N968" s="9" t="s">
        <v>94</v>
      </c>
      <c r="O968" s="6" t="s">
        <v>37</v>
      </c>
      <c r="P968" s="9" t="s">
        <v>42</v>
      </c>
      <c r="Q968" s="5" t="s">
        <v>37</v>
      </c>
      <c r="R968" s="9" t="s">
        <v>41</v>
      </c>
      <c r="S968" s="11">
        <v>2023</v>
      </c>
      <c r="T968" s="6" t="s">
        <v>126</v>
      </c>
      <c r="U968" s="4" t="s">
        <v>3813</v>
      </c>
      <c r="V968" s="4" t="s">
        <v>3814</v>
      </c>
      <c r="W968" s="75">
        <v>0</v>
      </c>
      <c r="X968" s="9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43"/>
      <c r="AL968" s="143"/>
      <c r="AM968" s="143"/>
      <c r="AN968" s="143"/>
      <c r="AO968" s="143"/>
      <c r="AP968" s="143"/>
      <c r="AQ968" s="143"/>
      <c r="AR968" s="143"/>
      <c r="AS968" s="143"/>
      <c r="AT968" s="143"/>
      <c r="AU968" s="143"/>
      <c r="AV968" s="143"/>
      <c r="BC968" s="2"/>
    </row>
    <row r="969" spans="1:57" x14ac:dyDescent="0.2">
      <c r="A969" s="4" t="s">
        <v>2726</v>
      </c>
      <c r="B969" s="4" t="s">
        <v>2690</v>
      </c>
      <c r="C969" s="4" t="s">
        <v>2737</v>
      </c>
      <c r="D969" s="4" t="s">
        <v>2741</v>
      </c>
      <c r="E969" s="4" t="s">
        <v>970</v>
      </c>
      <c r="F969" s="4" t="s">
        <v>659</v>
      </c>
      <c r="G969" s="41" t="s">
        <v>971</v>
      </c>
      <c r="H969" s="59" t="s">
        <v>978</v>
      </c>
      <c r="I969" s="59">
        <v>500000003330</v>
      </c>
      <c r="J969" s="5">
        <v>2013</v>
      </c>
      <c r="K969" s="5">
        <v>8</v>
      </c>
      <c r="L969" s="9">
        <f t="shared" si="19"/>
        <v>-5</v>
      </c>
      <c r="M969" s="6" t="s">
        <v>90</v>
      </c>
      <c r="N969" s="9" t="s">
        <v>94</v>
      </c>
      <c r="O969" s="6" t="s">
        <v>37</v>
      </c>
      <c r="P969" s="9" t="s">
        <v>42</v>
      </c>
      <c r="Q969" s="5" t="s">
        <v>37</v>
      </c>
      <c r="R969" s="9" t="s">
        <v>41</v>
      </c>
      <c r="S969" s="11">
        <v>2023</v>
      </c>
      <c r="T969" s="6" t="s">
        <v>126</v>
      </c>
      <c r="U969" s="4" t="s">
        <v>3813</v>
      </c>
      <c r="V969" s="4" t="s">
        <v>3814</v>
      </c>
      <c r="W969" s="75">
        <v>0</v>
      </c>
      <c r="X969" s="9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43"/>
      <c r="AL969" s="143"/>
      <c r="AM969" s="143"/>
      <c r="AN969" s="143"/>
      <c r="AO969" s="143"/>
      <c r="AP969" s="143"/>
      <c r="AQ969" s="143"/>
      <c r="AR969" s="143"/>
      <c r="AS969" s="143"/>
      <c r="AT969" s="143"/>
      <c r="AU969" s="143"/>
      <c r="AV969" s="143"/>
      <c r="BC969" s="2"/>
    </row>
    <row r="970" spans="1:57" s="58" customFormat="1" x14ac:dyDescent="0.2">
      <c r="A970" s="4" t="s">
        <v>2726</v>
      </c>
      <c r="B970" s="4" t="s">
        <v>2690</v>
      </c>
      <c r="C970" s="4" t="s">
        <v>2737</v>
      </c>
      <c r="D970" s="4" t="s">
        <v>2741</v>
      </c>
      <c r="E970" s="4" t="s">
        <v>970</v>
      </c>
      <c r="F970" s="4" t="s">
        <v>659</v>
      </c>
      <c r="G970" s="41" t="s">
        <v>971</v>
      </c>
      <c r="H970" s="59" t="s">
        <v>979</v>
      </c>
      <c r="I970" s="59">
        <v>500000002617</v>
      </c>
      <c r="J970" s="5">
        <v>2013</v>
      </c>
      <c r="K970" s="5">
        <v>8</v>
      </c>
      <c r="L970" s="9">
        <f t="shared" si="19"/>
        <v>-5</v>
      </c>
      <c r="M970" s="6" t="s">
        <v>90</v>
      </c>
      <c r="N970" s="9" t="s">
        <v>94</v>
      </c>
      <c r="O970" s="6" t="s">
        <v>37</v>
      </c>
      <c r="P970" s="9" t="s">
        <v>42</v>
      </c>
      <c r="Q970" s="5" t="s">
        <v>37</v>
      </c>
      <c r="R970" s="9" t="s">
        <v>41</v>
      </c>
      <c r="S970" s="11">
        <v>2023</v>
      </c>
      <c r="T970" s="6" t="s">
        <v>126</v>
      </c>
      <c r="U970" s="4" t="s">
        <v>3813</v>
      </c>
      <c r="V970" s="4" t="s">
        <v>3814</v>
      </c>
      <c r="W970" s="75">
        <v>0</v>
      </c>
      <c r="X970" s="9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43"/>
      <c r="AL970" s="143"/>
      <c r="AM970" s="143"/>
      <c r="AN970" s="143"/>
      <c r="AO970" s="143"/>
      <c r="AP970" s="143"/>
      <c r="AQ970" s="143"/>
      <c r="AR970" s="143"/>
      <c r="AS970" s="143"/>
      <c r="AT970" s="143"/>
      <c r="AU970" s="143"/>
      <c r="AV970" s="143"/>
      <c r="AW970" s="10"/>
      <c r="AX970" s="10"/>
      <c r="AY970" s="10"/>
      <c r="AZ970" s="10"/>
      <c r="BA970" s="10"/>
      <c r="BB970" s="10"/>
      <c r="BC970" s="2"/>
      <c r="BD970" s="2"/>
      <c r="BE970" s="2"/>
    </row>
    <row r="971" spans="1:57" s="58" customFormat="1" x14ac:dyDescent="0.2">
      <c r="A971" s="4" t="s">
        <v>2726</v>
      </c>
      <c r="B971" s="4" t="s">
        <v>2690</v>
      </c>
      <c r="C971" s="4" t="s">
        <v>2737</v>
      </c>
      <c r="D971" s="4" t="s">
        <v>2741</v>
      </c>
      <c r="E971" s="4" t="s">
        <v>970</v>
      </c>
      <c r="F971" s="4" t="s">
        <v>659</v>
      </c>
      <c r="G971" s="41" t="s">
        <v>971</v>
      </c>
      <c r="H971" s="59" t="s">
        <v>980</v>
      </c>
      <c r="I971" s="59" t="s">
        <v>136</v>
      </c>
      <c r="J971" s="5">
        <v>2013</v>
      </c>
      <c r="K971" s="5">
        <v>8</v>
      </c>
      <c r="L971" s="9">
        <f t="shared" si="19"/>
        <v>-5</v>
      </c>
      <c r="M971" s="6" t="s">
        <v>90</v>
      </c>
      <c r="N971" s="9" t="s">
        <v>94</v>
      </c>
      <c r="O971" s="6" t="s">
        <v>37</v>
      </c>
      <c r="P971" s="9" t="s">
        <v>42</v>
      </c>
      <c r="Q971" s="5" t="s">
        <v>37</v>
      </c>
      <c r="R971" s="9" t="s">
        <v>41</v>
      </c>
      <c r="S971" s="11">
        <v>2023</v>
      </c>
      <c r="T971" s="6" t="s">
        <v>126</v>
      </c>
      <c r="U971" s="4" t="s">
        <v>3813</v>
      </c>
      <c r="V971" s="4" t="s">
        <v>3814</v>
      </c>
      <c r="W971" s="75">
        <v>0</v>
      </c>
      <c r="X971" s="9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43"/>
      <c r="AL971" s="143"/>
      <c r="AM971" s="143"/>
      <c r="AN971" s="143"/>
      <c r="AO971" s="143"/>
      <c r="AP971" s="143"/>
      <c r="AQ971" s="143"/>
      <c r="AR971" s="143"/>
      <c r="AS971" s="143"/>
      <c r="AT971" s="143"/>
      <c r="AU971" s="143"/>
      <c r="AV971" s="143"/>
      <c r="AW971" s="10"/>
      <c r="AX971" s="10"/>
      <c r="AY971" s="10"/>
      <c r="AZ971" s="10"/>
      <c r="BA971" s="10"/>
      <c r="BB971" s="10"/>
      <c r="BC971" s="2"/>
      <c r="BD971" s="2"/>
      <c r="BE971" s="2"/>
    </row>
    <row r="972" spans="1:57" x14ac:dyDescent="0.2">
      <c r="A972" s="4" t="s">
        <v>2726</v>
      </c>
      <c r="B972" s="4" t="s">
        <v>2690</v>
      </c>
      <c r="C972" s="4" t="s">
        <v>2737</v>
      </c>
      <c r="D972" s="4" t="s">
        <v>2741</v>
      </c>
      <c r="E972" s="4" t="s">
        <v>970</v>
      </c>
      <c r="F972" s="4" t="s">
        <v>659</v>
      </c>
      <c r="G972" s="41" t="s">
        <v>971</v>
      </c>
      <c r="H972" s="59" t="s">
        <v>981</v>
      </c>
      <c r="I972" s="59">
        <v>500000002612</v>
      </c>
      <c r="J972" s="5">
        <v>2013</v>
      </c>
      <c r="K972" s="5">
        <v>8</v>
      </c>
      <c r="L972" s="9">
        <f t="shared" si="19"/>
        <v>-5</v>
      </c>
      <c r="M972" s="6" t="s">
        <v>90</v>
      </c>
      <c r="N972" s="9" t="s">
        <v>94</v>
      </c>
      <c r="O972" s="6" t="s">
        <v>37</v>
      </c>
      <c r="P972" s="9" t="s">
        <v>42</v>
      </c>
      <c r="Q972" s="5" t="s">
        <v>37</v>
      </c>
      <c r="R972" s="9" t="s">
        <v>41</v>
      </c>
      <c r="S972" s="11">
        <v>2023</v>
      </c>
      <c r="T972" s="6" t="s">
        <v>126</v>
      </c>
      <c r="U972" s="4" t="s">
        <v>3813</v>
      </c>
      <c r="V972" s="4" t="s">
        <v>3814</v>
      </c>
      <c r="W972" s="75">
        <v>0</v>
      </c>
      <c r="X972" s="9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43"/>
      <c r="AL972" s="143"/>
      <c r="AM972" s="143"/>
      <c r="AN972" s="143"/>
      <c r="AO972" s="143"/>
      <c r="AP972" s="143"/>
      <c r="AQ972" s="143"/>
      <c r="AR972" s="143"/>
      <c r="AS972" s="143"/>
      <c r="AT972" s="143"/>
      <c r="AU972" s="143"/>
      <c r="AV972" s="143"/>
      <c r="BC972" s="2"/>
    </row>
    <row r="973" spans="1:57" x14ac:dyDescent="0.2">
      <c r="A973" s="4" t="s">
        <v>2726</v>
      </c>
      <c r="B973" s="4" t="s">
        <v>2690</v>
      </c>
      <c r="C973" s="4" t="s">
        <v>2737</v>
      </c>
      <c r="D973" s="4" t="s">
        <v>2741</v>
      </c>
      <c r="E973" s="4" t="s">
        <v>970</v>
      </c>
      <c r="F973" s="4" t="s">
        <v>659</v>
      </c>
      <c r="G973" s="41" t="s">
        <v>971</v>
      </c>
      <c r="H973" s="59" t="s">
        <v>982</v>
      </c>
      <c r="I973" s="59" t="s">
        <v>136</v>
      </c>
      <c r="J973" s="5">
        <v>2013</v>
      </c>
      <c r="K973" s="5">
        <v>8</v>
      </c>
      <c r="L973" s="9">
        <f t="shared" si="19"/>
        <v>-5</v>
      </c>
      <c r="M973" s="6" t="s">
        <v>90</v>
      </c>
      <c r="N973" s="9" t="s">
        <v>94</v>
      </c>
      <c r="O973" s="6" t="s">
        <v>37</v>
      </c>
      <c r="P973" s="9" t="s">
        <v>42</v>
      </c>
      <c r="Q973" s="5" t="s">
        <v>37</v>
      </c>
      <c r="R973" s="9" t="s">
        <v>41</v>
      </c>
      <c r="S973" s="11">
        <v>2023</v>
      </c>
      <c r="T973" s="6" t="s">
        <v>126</v>
      </c>
      <c r="U973" s="4" t="s">
        <v>3813</v>
      </c>
      <c r="V973" s="4" t="s">
        <v>3814</v>
      </c>
      <c r="W973" s="75">
        <v>0</v>
      </c>
      <c r="X973" s="9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43"/>
      <c r="AL973" s="143"/>
      <c r="AM973" s="143"/>
      <c r="AN973" s="143"/>
      <c r="AO973" s="143"/>
      <c r="AP973" s="143"/>
      <c r="AQ973" s="143"/>
      <c r="AR973" s="143"/>
      <c r="AS973" s="143"/>
      <c r="AT973" s="143"/>
      <c r="AU973" s="143"/>
      <c r="AV973" s="143"/>
      <c r="BC973" s="2"/>
    </row>
    <row r="974" spans="1:57" x14ac:dyDescent="0.2">
      <c r="A974" s="4" t="s">
        <v>2726</v>
      </c>
      <c r="B974" s="4" t="s">
        <v>2690</v>
      </c>
      <c r="C974" s="4" t="s">
        <v>2737</v>
      </c>
      <c r="D974" s="4" t="s">
        <v>2741</v>
      </c>
      <c r="E974" s="4" t="s">
        <v>970</v>
      </c>
      <c r="F974" s="4" t="s">
        <v>659</v>
      </c>
      <c r="G974" s="41" t="s">
        <v>971</v>
      </c>
      <c r="H974" s="59" t="s">
        <v>983</v>
      </c>
      <c r="I974" s="59" t="s">
        <v>136</v>
      </c>
      <c r="J974" s="5">
        <v>2013</v>
      </c>
      <c r="K974" s="5">
        <v>8</v>
      </c>
      <c r="L974" s="9">
        <f t="shared" si="19"/>
        <v>-5</v>
      </c>
      <c r="M974" s="6" t="s">
        <v>90</v>
      </c>
      <c r="N974" s="9" t="s">
        <v>94</v>
      </c>
      <c r="O974" s="6" t="s">
        <v>37</v>
      </c>
      <c r="P974" s="9" t="s">
        <v>42</v>
      </c>
      <c r="Q974" s="5" t="s">
        <v>37</v>
      </c>
      <c r="R974" s="9" t="s">
        <v>41</v>
      </c>
      <c r="S974" s="11">
        <v>2023</v>
      </c>
      <c r="T974" s="6" t="s">
        <v>126</v>
      </c>
      <c r="U974" s="4" t="s">
        <v>3813</v>
      </c>
      <c r="V974" s="4" t="s">
        <v>3814</v>
      </c>
      <c r="W974" s="75">
        <v>0</v>
      </c>
      <c r="X974" s="9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43"/>
      <c r="AL974" s="143"/>
      <c r="AM974" s="143"/>
      <c r="AN974" s="143"/>
      <c r="AO974" s="143"/>
      <c r="AP974" s="143"/>
      <c r="AQ974" s="143"/>
      <c r="AR974" s="143"/>
      <c r="AS974" s="143"/>
      <c r="AT974" s="143"/>
      <c r="AU974" s="143"/>
      <c r="AV974" s="143"/>
      <c r="BC974" s="2"/>
    </row>
    <row r="975" spans="1:57" x14ac:dyDescent="0.2">
      <c r="A975" s="4" t="s">
        <v>2726</v>
      </c>
      <c r="B975" s="4" t="s">
        <v>2690</v>
      </c>
      <c r="C975" s="4" t="s">
        <v>2737</v>
      </c>
      <c r="D975" s="4" t="s">
        <v>2741</v>
      </c>
      <c r="E975" s="4" t="s">
        <v>970</v>
      </c>
      <c r="F975" s="4" t="s">
        <v>659</v>
      </c>
      <c r="G975" s="41" t="s">
        <v>971</v>
      </c>
      <c r="H975" s="59" t="s">
        <v>984</v>
      </c>
      <c r="I975" s="59" t="s">
        <v>136</v>
      </c>
      <c r="J975" s="5">
        <v>2013</v>
      </c>
      <c r="K975" s="5">
        <v>8</v>
      </c>
      <c r="L975" s="9">
        <f t="shared" si="19"/>
        <v>-5</v>
      </c>
      <c r="M975" s="6" t="s">
        <v>90</v>
      </c>
      <c r="N975" s="9" t="s">
        <v>94</v>
      </c>
      <c r="O975" s="6" t="s">
        <v>37</v>
      </c>
      <c r="P975" s="9" t="s">
        <v>42</v>
      </c>
      <c r="Q975" s="5" t="s">
        <v>37</v>
      </c>
      <c r="R975" s="9" t="s">
        <v>41</v>
      </c>
      <c r="S975" s="11">
        <v>2023</v>
      </c>
      <c r="T975" s="6" t="s">
        <v>126</v>
      </c>
      <c r="U975" s="4" t="s">
        <v>3813</v>
      </c>
      <c r="V975" s="4" t="s">
        <v>3814</v>
      </c>
      <c r="W975" s="75">
        <v>0</v>
      </c>
      <c r="X975" s="9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43"/>
      <c r="AL975" s="143"/>
      <c r="AM975" s="143"/>
      <c r="AN975" s="143"/>
      <c r="AO975" s="143"/>
      <c r="AP975" s="143"/>
      <c r="AQ975" s="143"/>
      <c r="AR975" s="143"/>
      <c r="AS975" s="143"/>
      <c r="AT975" s="143"/>
      <c r="AU975" s="143"/>
      <c r="AV975" s="143"/>
      <c r="BC975" s="2"/>
    </row>
    <row r="976" spans="1:57" x14ac:dyDescent="0.2">
      <c r="A976" s="4" t="s">
        <v>2726</v>
      </c>
      <c r="B976" s="4" t="s">
        <v>2690</v>
      </c>
      <c r="C976" s="4" t="s">
        <v>2737</v>
      </c>
      <c r="D976" s="4" t="s">
        <v>2741</v>
      </c>
      <c r="E976" s="4" t="s">
        <v>970</v>
      </c>
      <c r="F976" s="4" t="s">
        <v>659</v>
      </c>
      <c r="G976" s="41" t="s">
        <v>971</v>
      </c>
      <c r="H976" s="59" t="s">
        <v>985</v>
      </c>
      <c r="I976" s="59" t="s">
        <v>136</v>
      </c>
      <c r="J976" s="5">
        <v>2013</v>
      </c>
      <c r="K976" s="5">
        <v>8</v>
      </c>
      <c r="L976" s="9">
        <f t="shared" si="19"/>
        <v>-5</v>
      </c>
      <c r="M976" s="6" t="s">
        <v>90</v>
      </c>
      <c r="N976" s="9" t="s">
        <v>94</v>
      </c>
      <c r="O976" s="6" t="s">
        <v>37</v>
      </c>
      <c r="P976" s="9" t="s">
        <v>42</v>
      </c>
      <c r="Q976" s="5" t="s">
        <v>37</v>
      </c>
      <c r="R976" s="9" t="s">
        <v>41</v>
      </c>
      <c r="S976" s="11">
        <v>2023</v>
      </c>
      <c r="T976" s="6" t="s">
        <v>126</v>
      </c>
      <c r="U976" s="4" t="s">
        <v>3813</v>
      </c>
      <c r="V976" s="4" t="s">
        <v>3814</v>
      </c>
      <c r="W976" s="75">
        <v>0</v>
      </c>
      <c r="X976" s="9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43"/>
      <c r="AL976" s="143"/>
      <c r="AM976" s="143"/>
      <c r="AN976" s="143"/>
      <c r="AO976" s="143"/>
      <c r="AP976" s="143"/>
      <c r="AQ976" s="143"/>
      <c r="AR976" s="143"/>
      <c r="AS976" s="143"/>
      <c r="AT976" s="143"/>
      <c r="AU976" s="143"/>
      <c r="AV976" s="143"/>
      <c r="BC976" s="2"/>
    </row>
    <row r="977" spans="1:55" x14ac:dyDescent="0.2">
      <c r="A977" s="4" t="s">
        <v>2726</v>
      </c>
      <c r="B977" s="4" t="s">
        <v>2690</v>
      </c>
      <c r="C977" s="4" t="s">
        <v>2737</v>
      </c>
      <c r="D977" s="4" t="s">
        <v>2741</v>
      </c>
      <c r="E977" s="4" t="s">
        <v>970</v>
      </c>
      <c r="F977" s="4" t="s">
        <v>659</v>
      </c>
      <c r="G977" s="41" t="s">
        <v>971</v>
      </c>
      <c r="H977" s="59" t="s">
        <v>986</v>
      </c>
      <c r="I977" s="59" t="s">
        <v>136</v>
      </c>
      <c r="J977" s="5">
        <v>2013</v>
      </c>
      <c r="K977" s="5">
        <v>8</v>
      </c>
      <c r="L977" s="9">
        <f t="shared" si="19"/>
        <v>-5</v>
      </c>
      <c r="M977" s="6" t="s">
        <v>90</v>
      </c>
      <c r="N977" s="9" t="s">
        <v>94</v>
      </c>
      <c r="O977" s="6" t="s">
        <v>37</v>
      </c>
      <c r="P977" s="9" t="s">
        <v>42</v>
      </c>
      <c r="Q977" s="5" t="s">
        <v>37</v>
      </c>
      <c r="R977" s="9" t="s">
        <v>41</v>
      </c>
      <c r="S977" s="11">
        <v>2023</v>
      </c>
      <c r="T977" s="6" t="s">
        <v>126</v>
      </c>
      <c r="U977" s="4" t="s">
        <v>3813</v>
      </c>
      <c r="V977" s="4" t="s">
        <v>3814</v>
      </c>
      <c r="W977" s="75">
        <v>0</v>
      </c>
      <c r="X977" s="9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43"/>
      <c r="AL977" s="143"/>
      <c r="AM977" s="143"/>
      <c r="AN977" s="143"/>
      <c r="AO977" s="143"/>
      <c r="AP977" s="143"/>
      <c r="AQ977" s="143"/>
      <c r="AR977" s="143"/>
      <c r="AS977" s="143"/>
      <c r="AT977" s="143"/>
      <c r="AU977" s="143"/>
      <c r="AV977" s="143"/>
      <c r="BC977" s="2"/>
    </row>
    <row r="978" spans="1:55" x14ac:dyDescent="0.2">
      <c r="A978" s="4" t="s">
        <v>2726</v>
      </c>
      <c r="B978" s="4" t="s">
        <v>2690</v>
      </c>
      <c r="C978" s="4" t="s">
        <v>2737</v>
      </c>
      <c r="D978" s="4" t="s">
        <v>2741</v>
      </c>
      <c r="E978" s="4" t="s">
        <v>970</v>
      </c>
      <c r="F978" s="4" t="s">
        <v>659</v>
      </c>
      <c r="G978" s="41" t="s">
        <v>971</v>
      </c>
      <c r="H978" s="59" t="s">
        <v>987</v>
      </c>
      <c r="I978" s="59" t="s">
        <v>136</v>
      </c>
      <c r="J978" s="5">
        <v>2013</v>
      </c>
      <c r="K978" s="5">
        <v>8</v>
      </c>
      <c r="L978" s="9">
        <f t="shared" si="19"/>
        <v>-5</v>
      </c>
      <c r="M978" s="6" t="s">
        <v>90</v>
      </c>
      <c r="N978" s="9" t="s">
        <v>94</v>
      </c>
      <c r="O978" s="6" t="s">
        <v>37</v>
      </c>
      <c r="P978" s="9" t="s">
        <v>42</v>
      </c>
      <c r="Q978" s="5" t="s">
        <v>37</v>
      </c>
      <c r="R978" s="9" t="s">
        <v>41</v>
      </c>
      <c r="S978" s="11">
        <v>2023</v>
      </c>
      <c r="T978" s="6" t="s">
        <v>126</v>
      </c>
      <c r="U978" s="4" t="s">
        <v>3813</v>
      </c>
      <c r="V978" s="4" t="s">
        <v>3814</v>
      </c>
      <c r="W978" s="75">
        <v>0</v>
      </c>
      <c r="X978" s="9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43"/>
      <c r="AL978" s="143"/>
      <c r="AM978" s="143"/>
      <c r="AN978" s="143"/>
      <c r="AO978" s="143"/>
      <c r="AP978" s="143"/>
      <c r="AQ978" s="143"/>
      <c r="AR978" s="143"/>
      <c r="AS978" s="143"/>
      <c r="AT978" s="143"/>
      <c r="AU978" s="143"/>
      <c r="AV978" s="143"/>
      <c r="BC978" s="2"/>
    </row>
    <row r="979" spans="1:55" x14ac:dyDescent="0.2">
      <c r="A979" s="4" t="s">
        <v>2726</v>
      </c>
      <c r="B979" s="4" t="s">
        <v>2690</v>
      </c>
      <c r="C979" s="4" t="s">
        <v>2737</v>
      </c>
      <c r="D979" s="4" t="s">
        <v>2741</v>
      </c>
      <c r="E979" s="4" t="s">
        <v>970</v>
      </c>
      <c r="F979" s="4" t="s">
        <v>659</v>
      </c>
      <c r="G979" s="41" t="s">
        <v>971</v>
      </c>
      <c r="H979" s="59" t="s">
        <v>988</v>
      </c>
      <c r="I979" s="59" t="s">
        <v>136</v>
      </c>
      <c r="J979" s="5">
        <v>2013</v>
      </c>
      <c r="K979" s="5">
        <v>8</v>
      </c>
      <c r="L979" s="9">
        <f t="shared" si="19"/>
        <v>-5</v>
      </c>
      <c r="M979" s="6" t="s">
        <v>90</v>
      </c>
      <c r="N979" s="9" t="s">
        <v>94</v>
      </c>
      <c r="O979" s="6" t="s">
        <v>37</v>
      </c>
      <c r="P979" s="9" t="s">
        <v>42</v>
      </c>
      <c r="Q979" s="5" t="s">
        <v>37</v>
      </c>
      <c r="R979" s="9" t="s">
        <v>41</v>
      </c>
      <c r="S979" s="11">
        <v>2023</v>
      </c>
      <c r="T979" s="6" t="s">
        <v>126</v>
      </c>
      <c r="U979" s="4" t="s">
        <v>3813</v>
      </c>
      <c r="V979" s="4" t="s">
        <v>3814</v>
      </c>
      <c r="W979" s="75">
        <v>0</v>
      </c>
      <c r="X979" s="9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43"/>
      <c r="AL979" s="143"/>
      <c r="AM979" s="143"/>
      <c r="AN979" s="143"/>
      <c r="AO979" s="143"/>
      <c r="AP979" s="143"/>
      <c r="AQ979" s="143"/>
      <c r="AR979" s="143"/>
      <c r="AS979" s="143"/>
      <c r="AT979" s="143"/>
      <c r="AU979" s="143"/>
      <c r="AV979" s="143"/>
      <c r="BC979" s="2"/>
    </row>
    <row r="980" spans="1:55" x14ac:dyDescent="0.2">
      <c r="A980" s="4" t="s">
        <v>2726</v>
      </c>
      <c r="B980" s="4" t="s">
        <v>2690</v>
      </c>
      <c r="C980" s="4" t="s">
        <v>2737</v>
      </c>
      <c r="D980" s="4" t="s">
        <v>2741</v>
      </c>
      <c r="E980" s="4" t="s">
        <v>970</v>
      </c>
      <c r="F980" s="4" t="s">
        <v>659</v>
      </c>
      <c r="G980" s="41" t="s">
        <v>971</v>
      </c>
      <c r="H980" s="59" t="s">
        <v>989</v>
      </c>
      <c r="I980" s="59" t="s">
        <v>136</v>
      </c>
      <c r="J980" s="5">
        <v>2013</v>
      </c>
      <c r="K980" s="5">
        <v>8</v>
      </c>
      <c r="L980" s="9">
        <f t="shared" si="19"/>
        <v>-5</v>
      </c>
      <c r="M980" s="6" t="s">
        <v>90</v>
      </c>
      <c r="N980" s="9" t="s">
        <v>94</v>
      </c>
      <c r="O980" s="6" t="s">
        <v>37</v>
      </c>
      <c r="P980" s="9" t="s">
        <v>42</v>
      </c>
      <c r="Q980" s="5" t="s">
        <v>37</v>
      </c>
      <c r="R980" s="9" t="s">
        <v>41</v>
      </c>
      <c r="S980" s="11">
        <v>2023</v>
      </c>
      <c r="T980" s="6" t="s">
        <v>126</v>
      </c>
      <c r="U980" s="4" t="s">
        <v>3813</v>
      </c>
      <c r="V980" s="4" t="s">
        <v>3814</v>
      </c>
      <c r="W980" s="75">
        <v>0</v>
      </c>
      <c r="X980" s="9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43"/>
      <c r="AL980" s="143"/>
      <c r="AM980" s="143"/>
      <c r="AN980" s="143"/>
      <c r="AO980" s="143"/>
      <c r="AP980" s="143"/>
      <c r="AQ980" s="143"/>
      <c r="AR980" s="143"/>
      <c r="AS980" s="143"/>
      <c r="AT980" s="143"/>
      <c r="AU980" s="143"/>
      <c r="AV980" s="143"/>
      <c r="BC980" s="2"/>
    </row>
    <row r="981" spans="1:55" x14ac:dyDescent="0.2">
      <c r="A981" s="4" t="s">
        <v>2726</v>
      </c>
      <c r="B981" s="4" t="s">
        <v>2690</v>
      </c>
      <c r="C981" s="4" t="s">
        <v>2737</v>
      </c>
      <c r="D981" s="4" t="s">
        <v>2741</v>
      </c>
      <c r="E981" s="4" t="s">
        <v>970</v>
      </c>
      <c r="F981" s="4" t="s">
        <v>659</v>
      </c>
      <c r="G981" s="41" t="s">
        <v>971</v>
      </c>
      <c r="H981" s="59" t="s">
        <v>990</v>
      </c>
      <c r="I981" s="59" t="s">
        <v>136</v>
      </c>
      <c r="J981" s="5">
        <v>2013</v>
      </c>
      <c r="K981" s="5">
        <v>8</v>
      </c>
      <c r="L981" s="9">
        <f t="shared" si="19"/>
        <v>-5</v>
      </c>
      <c r="M981" s="6" t="s">
        <v>90</v>
      </c>
      <c r="N981" s="9" t="s">
        <v>94</v>
      </c>
      <c r="O981" s="6" t="s">
        <v>37</v>
      </c>
      <c r="P981" s="9" t="s">
        <v>42</v>
      </c>
      <c r="Q981" s="5" t="s">
        <v>37</v>
      </c>
      <c r="R981" s="9" t="s">
        <v>41</v>
      </c>
      <c r="S981" s="11">
        <v>2023</v>
      </c>
      <c r="T981" s="6" t="s">
        <v>126</v>
      </c>
      <c r="U981" s="4" t="s">
        <v>3813</v>
      </c>
      <c r="V981" s="4" t="s">
        <v>3814</v>
      </c>
      <c r="W981" s="75">
        <v>0</v>
      </c>
      <c r="X981" s="9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43"/>
      <c r="AL981" s="143"/>
      <c r="AM981" s="143"/>
      <c r="AN981" s="143"/>
      <c r="AO981" s="143"/>
      <c r="AP981" s="143"/>
      <c r="AQ981" s="143"/>
      <c r="AR981" s="143"/>
      <c r="AS981" s="143"/>
      <c r="AT981" s="143"/>
      <c r="AU981" s="143"/>
      <c r="AV981" s="143"/>
      <c r="BC981" s="2"/>
    </row>
    <row r="982" spans="1:55" x14ac:dyDescent="0.2">
      <c r="A982" s="4" t="s">
        <v>2726</v>
      </c>
      <c r="B982" s="4" t="s">
        <v>2690</v>
      </c>
      <c r="C982" s="4" t="s">
        <v>2737</v>
      </c>
      <c r="D982" s="4" t="s">
        <v>2741</v>
      </c>
      <c r="E982" s="4" t="s">
        <v>970</v>
      </c>
      <c r="F982" s="4" t="s">
        <v>659</v>
      </c>
      <c r="G982" s="41" t="s">
        <v>971</v>
      </c>
      <c r="H982" s="59" t="s">
        <v>991</v>
      </c>
      <c r="I982" s="59" t="s">
        <v>136</v>
      </c>
      <c r="J982" s="5">
        <v>2013</v>
      </c>
      <c r="K982" s="5">
        <v>8</v>
      </c>
      <c r="L982" s="9">
        <f t="shared" si="19"/>
        <v>-5</v>
      </c>
      <c r="M982" s="6" t="s">
        <v>90</v>
      </c>
      <c r="N982" s="9" t="s">
        <v>94</v>
      </c>
      <c r="O982" s="6" t="s">
        <v>37</v>
      </c>
      <c r="P982" s="9" t="s">
        <v>42</v>
      </c>
      <c r="Q982" s="5" t="s">
        <v>37</v>
      </c>
      <c r="R982" s="9" t="s">
        <v>41</v>
      </c>
      <c r="S982" s="11">
        <v>2023</v>
      </c>
      <c r="T982" s="6" t="s">
        <v>126</v>
      </c>
      <c r="U982" s="4" t="s">
        <v>3813</v>
      </c>
      <c r="V982" s="4" t="s">
        <v>3814</v>
      </c>
      <c r="W982" s="75">
        <v>0</v>
      </c>
      <c r="X982" s="9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43"/>
      <c r="AL982" s="143"/>
      <c r="AM982" s="143"/>
      <c r="AN982" s="143"/>
      <c r="AO982" s="143"/>
      <c r="AP982" s="143"/>
      <c r="AQ982" s="143"/>
      <c r="AR982" s="143"/>
      <c r="AS982" s="143"/>
      <c r="AT982" s="143"/>
      <c r="AU982" s="143"/>
      <c r="AV982" s="143"/>
      <c r="BC982" s="2"/>
    </row>
    <row r="983" spans="1:55" x14ac:dyDescent="0.2">
      <c r="A983" s="4" t="s">
        <v>2726</v>
      </c>
      <c r="B983" s="4" t="s">
        <v>2690</v>
      </c>
      <c r="C983" s="4" t="s">
        <v>2737</v>
      </c>
      <c r="D983" s="4" t="s">
        <v>2741</v>
      </c>
      <c r="E983" s="4" t="s">
        <v>970</v>
      </c>
      <c r="F983" s="4" t="s">
        <v>659</v>
      </c>
      <c r="G983" s="41" t="s">
        <v>971</v>
      </c>
      <c r="H983" s="59" t="s">
        <v>992</v>
      </c>
      <c r="I983" s="59" t="s">
        <v>136</v>
      </c>
      <c r="J983" s="5">
        <v>2013</v>
      </c>
      <c r="K983" s="5">
        <v>8</v>
      </c>
      <c r="L983" s="9">
        <f t="shared" si="19"/>
        <v>-5</v>
      </c>
      <c r="M983" s="6" t="s">
        <v>90</v>
      </c>
      <c r="N983" s="9" t="s">
        <v>94</v>
      </c>
      <c r="O983" s="6" t="s">
        <v>37</v>
      </c>
      <c r="P983" s="9" t="s">
        <v>42</v>
      </c>
      <c r="Q983" s="5" t="s">
        <v>37</v>
      </c>
      <c r="R983" s="9" t="s">
        <v>41</v>
      </c>
      <c r="S983" s="11">
        <v>2023</v>
      </c>
      <c r="T983" s="6" t="s">
        <v>126</v>
      </c>
      <c r="U983" s="4" t="s">
        <v>3813</v>
      </c>
      <c r="V983" s="4" t="s">
        <v>3814</v>
      </c>
      <c r="W983" s="75">
        <v>0</v>
      </c>
      <c r="X983" s="9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43"/>
      <c r="AL983" s="143"/>
      <c r="AM983" s="143"/>
      <c r="AN983" s="143"/>
      <c r="AO983" s="143"/>
      <c r="AP983" s="143"/>
      <c r="AQ983" s="143"/>
      <c r="AR983" s="143"/>
      <c r="AS983" s="143"/>
      <c r="AT983" s="143"/>
      <c r="AU983" s="143"/>
      <c r="AV983" s="143"/>
      <c r="BC983" s="2"/>
    </row>
    <row r="984" spans="1:55" x14ac:dyDescent="0.2">
      <c r="A984" s="4" t="s">
        <v>2726</v>
      </c>
      <c r="B984" s="4" t="s">
        <v>2690</v>
      </c>
      <c r="C984" s="4" t="s">
        <v>2737</v>
      </c>
      <c r="D984" s="4" t="s">
        <v>2741</v>
      </c>
      <c r="E984" s="4" t="s">
        <v>970</v>
      </c>
      <c r="F984" s="4" t="s">
        <v>659</v>
      </c>
      <c r="G984" s="41" t="s">
        <v>971</v>
      </c>
      <c r="H984" s="59" t="s">
        <v>993</v>
      </c>
      <c r="I984" s="59" t="s">
        <v>136</v>
      </c>
      <c r="J984" s="5">
        <v>2013</v>
      </c>
      <c r="K984" s="5">
        <v>8</v>
      </c>
      <c r="L984" s="9">
        <f t="shared" si="19"/>
        <v>-5</v>
      </c>
      <c r="M984" s="6" t="s">
        <v>90</v>
      </c>
      <c r="N984" s="9" t="s">
        <v>94</v>
      </c>
      <c r="O984" s="6" t="s">
        <v>37</v>
      </c>
      <c r="P984" s="9" t="s">
        <v>42</v>
      </c>
      <c r="Q984" s="5" t="s">
        <v>37</v>
      </c>
      <c r="R984" s="9" t="s">
        <v>41</v>
      </c>
      <c r="S984" s="11">
        <v>2023</v>
      </c>
      <c r="T984" s="6" t="s">
        <v>126</v>
      </c>
      <c r="U984" s="4" t="s">
        <v>3813</v>
      </c>
      <c r="V984" s="4" t="s">
        <v>3814</v>
      </c>
      <c r="W984" s="75">
        <v>0</v>
      </c>
      <c r="X984" s="9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43"/>
      <c r="AL984" s="143"/>
      <c r="AM984" s="143"/>
      <c r="AN984" s="143"/>
      <c r="AO984" s="143"/>
      <c r="AP984" s="143"/>
      <c r="AQ984" s="143"/>
      <c r="AR984" s="143"/>
      <c r="AS984" s="143"/>
      <c r="AT984" s="143"/>
      <c r="AU984" s="143"/>
      <c r="AV984" s="143"/>
      <c r="BC984" s="2"/>
    </row>
    <row r="985" spans="1:55" x14ac:dyDescent="0.2">
      <c r="A985" s="4" t="s">
        <v>2726</v>
      </c>
      <c r="B985" s="4" t="s">
        <v>2690</v>
      </c>
      <c r="C985" s="4" t="s">
        <v>2737</v>
      </c>
      <c r="D985" s="4" t="s">
        <v>2741</v>
      </c>
      <c r="E985" s="4" t="s">
        <v>970</v>
      </c>
      <c r="F985" s="4" t="s">
        <v>659</v>
      </c>
      <c r="G985" s="41" t="s">
        <v>971</v>
      </c>
      <c r="H985" s="59" t="s">
        <v>994</v>
      </c>
      <c r="I985" s="59" t="s">
        <v>136</v>
      </c>
      <c r="J985" s="5">
        <v>2013</v>
      </c>
      <c r="K985" s="5">
        <v>8</v>
      </c>
      <c r="L985" s="9">
        <f t="shared" si="19"/>
        <v>-5</v>
      </c>
      <c r="M985" s="6" t="s">
        <v>90</v>
      </c>
      <c r="N985" s="9" t="s">
        <v>94</v>
      </c>
      <c r="O985" s="6" t="s">
        <v>37</v>
      </c>
      <c r="P985" s="9" t="s">
        <v>42</v>
      </c>
      <c r="Q985" s="5" t="s">
        <v>37</v>
      </c>
      <c r="R985" s="9" t="s">
        <v>41</v>
      </c>
      <c r="S985" s="11">
        <v>2023</v>
      </c>
      <c r="T985" s="6" t="s">
        <v>126</v>
      </c>
      <c r="U985" s="4" t="s">
        <v>3813</v>
      </c>
      <c r="V985" s="4" t="s">
        <v>3814</v>
      </c>
      <c r="W985" s="75">
        <v>0</v>
      </c>
      <c r="X985" s="9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43"/>
      <c r="AL985" s="143"/>
      <c r="AM985" s="143"/>
      <c r="AN985" s="143"/>
      <c r="AO985" s="143"/>
      <c r="AP985" s="143"/>
      <c r="AQ985" s="143"/>
      <c r="AR985" s="143"/>
      <c r="AS985" s="143"/>
      <c r="AT985" s="143"/>
      <c r="AU985" s="143"/>
      <c r="AV985" s="143"/>
      <c r="BC985" s="2"/>
    </row>
    <row r="986" spans="1:55" x14ac:dyDescent="0.2">
      <c r="A986" s="4" t="s">
        <v>2726</v>
      </c>
      <c r="B986" s="4" t="s">
        <v>2690</v>
      </c>
      <c r="C986" s="4" t="s">
        <v>2737</v>
      </c>
      <c r="D986" s="4" t="s">
        <v>2741</v>
      </c>
      <c r="E986" s="4" t="s">
        <v>970</v>
      </c>
      <c r="F986" s="4" t="s">
        <v>659</v>
      </c>
      <c r="G986" s="41" t="s">
        <v>971</v>
      </c>
      <c r="H986" s="59" t="s">
        <v>995</v>
      </c>
      <c r="I986" s="59">
        <v>500000003252</v>
      </c>
      <c r="J986" s="5">
        <v>2013</v>
      </c>
      <c r="K986" s="5">
        <v>8</v>
      </c>
      <c r="L986" s="9">
        <f t="shared" si="19"/>
        <v>-5</v>
      </c>
      <c r="M986" s="6" t="s">
        <v>90</v>
      </c>
      <c r="N986" s="9" t="s">
        <v>94</v>
      </c>
      <c r="O986" s="6" t="s">
        <v>37</v>
      </c>
      <c r="P986" s="9" t="s">
        <v>42</v>
      </c>
      <c r="Q986" s="5" t="s">
        <v>37</v>
      </c>
      <c r="R986" s="9" t="s">
        <v>41</v>
      </c>
      <c r="S986" s="11">
        <v>2023</v>
      </c>
      <c r="T986" s="6" t="s">
        <v>126</v>
      </c>
      <c r="U986" s="4" t="s">
        <v>3813</v>
      </c>
      <c r="V986" s="4" t="s">
        <v>3814</v>
      </c>
      <c r="W986" s="75">
        <v>0</v>
      </c>
      <c r="X986" s="9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43"/>
      <c r="AL986" s="143"/>
      <c r="AM986" s="143"/>
      <c r="AN986" s="143"/>
      <c r="AO986" s="143"/>
      <c r="AP986" s="143"/>
      <c r="AQ986" s="143"/>
      <c r="AR986" s="143"/>
      <c r="AS986" s="143"/>
      <c r="AT986" s="143"/>
      <c r="AU986" s="143"/>
      <c r="AV986" s="143"/>
      <c r="BC986" s="2"/>
    </row>
    <row r="987" spans="1:55" x14ac:dyDescent="0.2">
      <c r="A987" s="4" t="s">
        <v>2726</v>
      </c>
      <c r="B987" s="4" t="s">
        <v>2690</v>
      </c>
      <c r="C987" s="4" t="s">
        <v>2737</v>
      </c>
      <c r="D987" s="4" t="s">
        <v>2741</v>
      </c>
      <c r="E987" s="4" t="s">
        <v>970</v>
      </c>
      <c r="F987" s="4" t="s">
        <v>659</v>
      </c>
      <c r="G987" s="41" t="s">
        <v>971</v>
      </c>
      <c r="H987" s="59" t="s">
        <v>996</v>
      </c>
      <c r="I987" s="59">
        <v>500000002618</v>
      </c>
      <c r="J987" s="5">
        <v>2013</v>
      </c>
      <c r="K987" s="5">
        <v>8</v>
      </c>
      <c r="L987" s="9">
        <f t="shared" ref="L987:L1049" si="20">IF(AND(J987=0,K987=0),"",K987-($B$9-J987))</f>
        <v>-5</v>
      </c>
      <c r="M987" s="6" t="s">
        <v>90</v>
      </c>
      <c r="N987" s="9" t="s">
        <v>94</v>
      </c>
      <c r="O987" s="6" t="s">
        <v>37</v>
      </c>
      <c r="P987" s="9" t="s">
        <v>42</v>
      </c>
      <c r="Q987" s="5" t="s">
        <v>37</v>
      </c>
      <c r="R987" s="9" t="s">
        <v>41</v>
      </c>
      <c r="S987" s="11">
        <v>2023</v>
      </c>
      <c r="T987" s="6" t="s">
        <v>126</v>
      </c>
      <c r="U987" s="4" t="s">
        <v>3813</v>
      </c>
      <c r="V987" s="4" t="s">
        <v>3814</v>
      </c>
      <c r="W987" s="75">
        <v>0</v>
      </c>
      <c r="X987" s="9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43"/>
      <c r="AL987" s="143"/>
      <c r="AM987" s="143"/>
      <c r="AN987" s="143"/>
      <c r="AO987" s="143"/>
      <c r="AP987" s="143"/>
      <c r="AQ987" s="143"/>
      <c r="AR987" s="143"/>
      <c r="AS987" s="143"/>
      <c r="AT987" s="143"/>
      <c r="AU987" s="143"/>
      <c r="AV987" s="143"/>
      <c r="BC987" s="2"/>
    </row>
    <row r="988" spans="1:55" x14ac:dyDescent="0.2">
      <c r="A988" s="4" t="s">
        <v>2726</v>
      </c>
      <c r="B988" s="4" t="s">
        <v>2690</v>
      </c>
      <c r="C988" s="4" t="s">
        <v>2737</v>
      </c>
      <c r="D988" s="4" t="s">
        <v>2741</v>
      </c>
      <c r="E988" s="4" t="s">
        <v>970</v>
      </c>
      <c r="F988" s="4" t="s">
        <v>659</v>
      </c>
      <c r="G988" s="41" t="s">
        <v>971</v>
      </c>
      <c r="H988" s="59" t="s">
        <v>997</v>
      </c>
      <c r="I988" s="59" t="s">
        <v>136</v>
      </c>
      <c r="J988" s="5">
        <v>2013</v>
      </c>
      <c r="K988" s="5">
        <v>8</v>
      </c>
      <c r="L988" s="9">
        <f t="shared" si="20"/>
        <v>-5</v>
      </c>
      <c r="M988" s="6" t="s">
        <v>90</v>
      </c>
      <c r="N988" s="9" t="s">
        <v>94</v>
      </c>
      <c r="O988" s="6" t="s">
        <v>37</v>
      </c>
      <c r="P988" s="9" t="s">
        <v>42</v>
      </c>
      <c r="Q988" s="5" t="s">
        <v>37</v>
      </c>
      <c r="R988" s="9" t="s">
        <v>41</v>
      </c>
      <c r="S988" s="11">
        <v>2023</v>
      </c>
      <c r="T988" s="6" t="s">
        <v>126</v>
      </c>
      <c r="U988" s="4" t="s">
        <v>3813</v>
      </c>
      <c r="V988" s="4" t="s">
        <v>3814</v>
      </c>
      <c r="W988" s="75">
        <v>0</v>
      </c>
      <c r="X988" s="9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43"/>
      <c r="AL988" s="143"/>
      <c r="AM988" s="143"/>
      <c r="AN988" s="143"/>
      <c r="AO988" s="143"/>
      <c r="AP988" s="143"/>
      <c r="AQ988" s="143"/>
      <c r="AR988" s="143"/>
      <c r="AS988" s="143"/>
      <c r="AT988" s="143"/>
      <c r="AU988" s="143"/>
      <c r="AV988" s="143"/>
      <c r="BC988" s="2"/>
    </row>
    <row r="989" spans="1:55" x14ac:dyDescent="0.2">
      <c r="A989" s="4" t="s">
        <v>2726</v>
      </c>
      <c r="B989" s="4" t="s">
        <v>2690</v>
      </c>
      <c r="C989" s="4" t="s">
        <v>2737</v>
      </c>
      <c r="D989" s="4" t="s">
        <v>2741</v>
      </c>
      <c r="E989" s="4" t="s">
        <v>970</v>
      </c>
      <c r="F989" s="4" t="s">
        <v>659</v>
      </c>
      <c r="G989" s="41" t="s">
        <v>971</v>
      </c>
      <c r="H989" s="59" t="s">
        <v>998</v>
      </c>
      <c r="I989" s="59">
        <v>500000003156</v>
      </c>
      <c r="J989" s="5">
        <v>2013</v>
      </c>
      <c r="K989" s="5">
        <v>8</v>
      </c>
      <c r="L989" s="9">
        <f t="shared" si="20"/>
        <v>-5</v>
      </c>
      <c r="M989" s="6" t="s">
        <v>90</v>
      </c>
      <c r="N989" s="9" t="s">
        <v>94</v>
      </c>
      <c r="O989" s="6" t="s">
        <v>37</v>
      </c>
      <c r="P989" s="9" t="s">
        <v>42</v>
      </c>
      <c r="Q989" s="5" t="s">
        <v>37</v>
      </c>
      <c r="R989" s="9" t="s">
        <v>41</v>
      </c>
      <c r="S989" s="11">
        <v>2023</v>
      </c>
      <c r="T989" s="6" t="s">
        <v>126</v>
      </c>
      <c r="U989" s="4" t="s">
        <v>3813</v>
      </c>
      <c r="V989" s="4" t="s">
        <v>3814</v>
      </c>
      <c r="W989" s="75">
        <v>0</v>
      </c>
      <c r="X989" s="9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43"/>
      <c r="AL989" s="143"/>
      <c r="AM989" s="143"/>
      <c r="AN989" s="143"/>
      <c r="AO989" s="143"/>
      <c r="AP989" s="143"/>
      <c r="AQ989" s="143"/>
      <c r="AR989" s="143"/>
      <c r="AS989" s="143"/>
      <c r="AT989" s="143"/>
      <c r="AU989" s="143"/>
      <c r="AV989" s="143"/>
      <c r="BC989" s="2"/>
    </row>
    <row r="990" spans="1:55" x14ac:dyDescent="0.2">
      <c r="A990" s="4" t="s">
        <v>2726</v>
      </c>
      <c r="B990" s="4" t="s">
        <v>2690</v>
      </c>
      <c r="C990" s="4" t="s">
        <v>2737</v>
      </c>
      <c r="D990" s="4" t="s">
        <v>2741</v>
      </c>
      <c r="E990" s="4" t="s">
        <v>970</v>
      </c>
      <c r="F990" s="4" t="s">
        <v>659</v>
      </c>
      <c r="G990" s="41" t="s">
        <v>971</v>
      </c>
      <c r="H990" s="59" t="s">
        <v>999</v>
      </c>
      <c r="I990" s="59">
        <v>500000003113</v>
      </c>
      <c r="J990" s="5">
        <v>2013</v>
      </c>
      <c r="K990" s="5">
        <v>8</v>
      </c>
      <c r="L990" s="9">
        <f t="shared" si="20"/>
        <v>-5</v>
      </c>
      <c r="M990" s="6" t="s">
        <v>90</v>
      </c>
      <c r="N990" s="9" t="s">
        <v>94</v>
      </c>
      <c r="O990" s="6" t="s">
        <v>37</v>
      </c>
      <c r="P990" s="9" t="s">
        <v>42</v>
      </c>
      <c r="Q990" s="5" t="s">
        <v>37</v>
      </c>
      <c r="R990" s="9" t="s">
        <v>41</v>
      </c>
      <c r="S990" s="11">
        <v>2023</v>
      </c>
      <c r="T990" s="6" t="s">
        <v>126</v>
      </c>
      <c r="U990" s="4" t="s">
        <v>3813</v>
      </c>
      <c r="V990" s="4" t="s">
        <v>3814</v>
      </c>
      <c r="W990" s="75">
        <v>0</v>
      </c>
      <c r="X990" s="9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43"/>
      <c r="AL990" s="143"/>
      <c r="AM990" s="143"/>
      <c r="AN990" s="143"/>
      <c r="AO990" s="143"/>
      <c r="AP990" s="143"/>
      <c r="AQ990" s="143"/>
      <c r="AR990" s="143"/>
      <c r="AS990" s="143"/>
      <c r="AT990" s="143"/>
      <c r="AU990" s="143"/>
      <c r="AV990" s="143"/>
      <c r="BC990" s="2"/>
    </row>
    <row r="991" spans="1:55" x14ac:dyDescent="0.2">
      <c r="A991" s="4" t="s">
        <v>2726</v>
      </c>
      <c r="B991" s="4" t="s">
        <v>2690</v>
      </c>
      <c r="C991" s="4" t="s">
        <v>2737</v>
      </c>
      <c r="D991" s="4" t="s">
        <v>2741</v>
      </c>
      <c r="E991" s="4" t="s">
        <v>970</v>
      </c>
      <c r="F991" s="4" t="s">
        <v>659</v>
      </c>
      <c r="G991" s="41" t="s">
        <v>971</v>
      </c>
      <c r="H991" s="59" t="s">
        <v>1000</v>
      </c>
      <c r="I991" s="59" t="s">
        <v>136</v>
      </c>
      <c r="J991" s="5">
        <v>2013</v>
      </c>
      <c r="K991" s="5">
        <v>8</v>
      </c>
      <c r="L991" s="9">
        <f t="shared" si="20"/>
        <v>-5</v>
      </c>
      <c r="M991" s="6" t="s">
        <v>90</v>
      </c>
      <c r="N991" s="9" t="s">
        <v>94</v>
      </c>
      <c r="O991" s="6" t="s">
        <v>37</v>
      </c>
      <c r="P991" s="9" t="s">
        <v>42</v>
      </c>
      <c r="Q991" s="5" t="s">
        <v>37</v>
      </c>
      <c r="R991" s="9" t="s">
        <v>41</v>
      </c>
      <c r="S991" s="11">
        <v>2023</v>
      </c>
      <c r="T991" s="6" t="s">
        <v>126</v>
      </c>
      <c r="U991" s="4" t="s">
        <v>3813</v>
      </c>
      <c r="V991" s="4" t="s">
        <v>3814</v>
      </c>
      <c r="W991" s="75">
        <v>0</v>
      </c>
      <c r="X991" s="9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43"/>
      <c r="AL991" s="143"/>
      <c r="AM991" s="143"/>
      <c r="AN991" s="143"/>
      <c r="AO991" s="143"/>
      <c r="AP991" s="143"/>
      <c r="AQ991" s="143"/>
      <c r="AR991" s="143"/>
      <c r="AS991" s="143"/>
      <c r="AT991" s="143"/>
      <c r="AU991" s="143"/>
      <c r="AV991" s="143"/>
      <c r="BC991" s="2"/>
    </row>
    <row r="992" spans="1:55" x14ac:dyDescent="0.2">
      <c r="A992" s="4" t="s">
        <v>2726</v>
      </c>
      <c r="B992" s="4" t="s">
        <v>2690</v>
      </c>
      <c r="C992" s="4" t="s">
        <v>2737</v>
      </c>
      <c r="D992" s="4" t="s">
        <v>2741</v>
      </c>
      <c r="E992" s="4" t="s">
        <v>970</v>
      </c>
      <c r="F992" s="4" t="s">
        <v>659</v>
      </c>
      <c r="G992" s="41" t="s">
        <v>971</v>
      </c>
      <c r="H992" s="59" t="s">
        <v>1001</v>
      </c>
      <c r="I992" s="59">
        <v>500000003187</v>
      </c>
      <c r="J992" s="5">
        <v>2013</v>
      </c>
      <c r="K992" s="5">
        <v>8</v>
      </c>
      <c r="L992" s="9">
        <f t="shared" si="20"/>
        <v>-5</v>
      </c>
      <c r="M992" s="6" t="s">
        <v>90</v>
      </c>
      <c r="N992" s="9" t="s">
        <v>94</v>
      </c>
      <c r="O992" s="6" t="s">
        <v>37</v>
      </c>
      <c r="P992" s="9" t="s">
        <v>42</v>
      </c>
      <c r="Q992" s="5" t="s">
        <v>37</v>
      </c>
      <c r="R992" s="9" t="s">
        <v>41</v>
      </c>
      <c r="S992" s="11">
        <v>2023</v>
      </c>
      <c r="T992" s="6" t="s">
        <v>126</v>
      </c>
      <c r="U992" s="4" t="s">
        <v>3813</v>
      </c>
      <c r="V992" s="4" t="s">
        <v>3814</v>
      </c>
      <c r="W992" s="75">
        <v>0</v>
      </c>
      <c r="X992" s="9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43"/>
      <c r="AL992" s="143"/>
      <c r="AM992" s="143"/>
      <c r="AN992" s="143"/>
      <c r="AO992" s="143"/>
      <c r="AP992" s="143"/>
      <c r="AQ992" s="143"/>
      <c r="AR992" s="143"/>
      <c r="AS992" s="143"/>
      <c r="AT992" s="143"/>
      <c r="AU992" s="143"/>
      <c r="AV992" s="143"/>
      <c r="BC992" s="2"/>
    </row>
    <row r="993" spans="1:55" x14ac:dyDescent="0.2">
      <c r="A993" s="4" t="s">
        <v>2726</v>
      </c>
      <c r="B993" s="4" t="s">
        <v>2690</v>
      </c>
      <c r="C993" s="4" t="s">
        <v>2737</v>
      </c>
      <c r="D993" s="4" t="s">
        <v>2741</v>
      </c>
      <c r="E993" s="4" t="s">
        <v>970</v>
      </c>
      <c r="F993" s="4" t="s">
        <v>659</v>
      </c>
      <c r="G993" s="41" t="s">
        <v>971</v>
      </c>
      <c r="H993" s="59" t="s">
        <v>1002</v>
      </c>
      <c r="I993" s="59" t="s">
        <v>136</v>
      </c>
      <c r="J993" s="5">
        <v>2013</v>
      </c>
      <c r="K993" s="5">
        <v>8</v>
      </c>
      <c r="L993" s="9">
        <f t="shared" si="20"/>
        <v>-5</v>
      </c>
      <c r="M993" s="6" t="s">
        <v>90</v>
      </c>
      <c r="N993" s="9" t="s">
        <v>94</v>
      </c>
      <c r="O993" s="6" t="s">
        <v>37</v>
      </c>
      <c r="P993" s="9" t="s">
        <v>42</v>
      </c>
      <c r="Q993" s="5" t="s">
        <v>37</v>
      </c>
      <c r="R993" s="9" t="s">
        <v>41</v>
      </c>
      <c r="S993" s="11">
        <v>2023</v>
      </c>
      <c r="T993" s="6" t="s">
        <v>126</v>
      </c>
      <c r="U993" s="4" t="s">
        <v>3813</v>
      </c>
      <c r="V993" s="4" t="s">
        <v>3814</v>
      </c>
      <c r="W993" s="75">
        <v>0</v>
      </c>
      <c r="X993" s="9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43"/>
      <c r="AL993" s="143"/>
      <c r="AM993" s="143"/>
      <c r="AN993" s="143"/>
      <c r="AO993" s="143"/>
      <c r="AP993" s="143"/>
      <c r="AQ993" s="143"/>
      <c r="AR993" s="143"/>
      <c r="AS993" s="143"/>
      <c r="AT993" s="143"/>
      <c r="AU993" s="143"/>
      <c r="AV993" s="143"/>
      <c r="BC993" s="2"/>
    </row>
    <row r="994" spans="1:55" x14ac:dyDescent="0.2">
      <c r="A994" s="4" t="s">
        <v>2726</v>
      </c>
      <c r="B994" s="4" t="s">
        <v>2690</v>
      </c>
      <c r="C994" s="4" t="s">
        <v>2737</v>
      </c>
      <c r="D994" s="4" t="s">
        <v>2741</v>
      </c>
      <c r="E994" s="4" t="s">
        <v>970</v>
      </c>
      <c r="F994" s="4" t="s">
        <v>659</v>
      </c>
      <c r="G994" s="41" t="s">
        <v>971</v>
      </c>
      <c r="H994" s="59" t="s">
        <v>1003</v>
      </c>
      <c r="I994" s="59" t="s">
        <v>136</v>
      </c>
      <c r="J994" s="5">
        <v>2013</v>
      </c>
      <c r="K994" s="5">
        <v>8</v>
      </c>
      <c r="L994" s="9">
        <f t="shared" si="20"/>
        <v>-5</v>
      </c>
      <c r="M994" s="6" t="s">
        <v>90</v>
      </c>
      <c r="N994" s="9" t="s">
        <v>94</v>
      </c>
      <c r="O994" s="6" t="s">
        <v>37</v>
      </c>
      <c r="P994" s="9" t="s">
        <v>42</v>
      </c>
      <c r="Q994" s="5" t="s">
        <v>37</v>
      </c>
      <c r="R994" s="9" t="s">
        <v>41</v>
      </c>
      <c r="S994" s="11">
        <v>2023</v>
      </c>
      <c r="T994" s="6" t="s">
        <v>126</v>
      </c>
      <c r="U994" s="4" t="s">
        <v>3813</v>
      </c>
      <c r="V994" s="4" t="s">
        <v>3814</v>
      </c>
      <c r="W994" s="75">
        <v>0</v>
      </c>
      <c r="X994" s="9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43"/>
      <c r="AL994" s="143"/>
      <c r="AM994" s="143"/>
      <c r="AN994" s="143"/>
      <c r="AO994" s="143"/>
      <c r="AP994" s="143"/>
      <c r="AQ994" s="143"/>
      <c r="AR994" s="143"/>
      <c r="AS994" s="143"/>
      <c r="AT994" s="143"/>
      <c r="AU994" s="143"/>
      <c r="AV994" s="143"/>
      <c r="BC994" s="2"/>
    </row>
    <row r="995" spans="1:55" x14ac:dyDescent="0.2">
      <c r="A995" s="4" t="s">
        <v>2726</v>
      </c>
      <c r="B995" s="4" t="s">
        <v>2690</v>
      </c>
      <c r="C995" s="4" t="s">
        <v>2737</v>
      </c>
      <c r="D995" s="4" t="s">
        <v>2741</v>
      </c>
      <c r="E995" s="4" t="s">
        <v>970</v>
      </c>
      <c r="F995" s="4" t="s">
        <v>659</v>
      </c>
      <c r="G995" s="41" t="s">
        <v>971</v>
      </c>
      <c r="H995" s="59" t="s">
        <v>1004</v>
      </c>
      <c r="I995" s="59">
        <v>500000003251</v>
      </c>
      <c r="J995" s="5">
        <v>2013</v>
      </c>
      <c r="K995" s="5">
        <v>8</v>
      </c>
      <c r="L995" s="9">
        <f t="shared" si="20"/>
        <v>-5</v>
      </c>
      <c r="M995" s="6" t="s">
        <v>90</v>
      </c>
      <c r="N995" s="9" t="s">
        <v>94</v>
      </c>
      <c r="O995" s="6" t="s">
        <v>37</v>
      </c>
      <c r="P995" s="9" t="s">
        <v>42</v>
      </c>
      <c r="Q995" s="5" t="s">
        <v>37</v>
      </c>
      <c r="R995" s="9" t="s">
        <v>41</v>
      </c>
      <c r="S995" s="11">
        <v>2023</v>
      </c>
      <c r="T995" s="6" t="s">
        <v>126</v>
      </c>
      <c r="U995" s="4" t="s">
        <v>3813</v>
      </c>
      <c r="V995" s="4" t="s">
        <v>3814</v>
      </c>
      <c r="W995" s="75">
        <v>0</v>
      </c>
      <c r="X995" s="9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43"/>
      <c r="AL995" s="143"/>
      <c r="AM995" s="143"/>
      <c r="AN995" s="143"/>
      <c r="AO995" s="143"/>
      <c r="AP995" s="143"/>
      <c r="AQ995" s="143"/>
      <c r="AR995" s="143"/>
      <c r="AS995" s="143"/>
      <c r="AT995" s="143"/>
      <c r="AU995" s="143"/>
      <c r="AV995" s="143"/>
      <c r="BC995" s="2"/>
    </row>
    <row r="996" spans="1:55" x14ac:dyDescent="0.2">
      <c r="A996" s="4" t="s">
        <v>2720</v>
      </c>
      <c r="B996" s="4" t="s">
        <v>2690</v>
      </c>
      <c r="C996" s="4" t="s">
        <v>2737</v>
      </c>
      <c r="D996" s="4" t="s">
        <v>2741</v>
      </c>
      <c r="E996" s="4" t="s">
        <v>970</v>
      </c>
      <c r="F996" s="4" t="s">
        <v>659</v>
      </c>
      <c r="G996" s="41" t="s">
        <v>971</v>
      </c>
      <c r="H996" s="59" t="s">
        <v>1005</v>
      </c>
      <c r="I996" s="59">
        <v>500000003160</v>
      </c>
      <c r="J996" s="5">
        <v>2013</v>
      </c>
      <c r="K996" s="5">
        <v>8</v>
      </c>
      <c r="L996" s="9">
        <f t="shared" si="20"/>
        <v>-5</v>
      </c>
      <c r="M996" s="6" t="s">
        <v>90</v>
      </c>
      <c r="N996" s="9" t="s">
        <v>94</v>
      </c>
      <c r="O996" s="6" t="s">
        <v>37</v>
      </c>
      <c r="P996" s="9" t="s">
        <v>42</v>
      </c>
      <c r="Q996" s="5" t="s">
        <v>37</v>
      </c>
      <c r="R996" s="9" t="s">
        <v>41</v>
      </c>
      <c r="S996" s="11">
        <v>2023</v>
      </c>
      <c r="T996" s="6" t="s">
        <v>126</v>
      </c>
      <c r="U996" s="4" t="s">
        <v>3813</v>
      </c>
      <c r="V996" s="4" t="s">
        <v>3814</v>
      </c>
      <c r="W996" s="75">
        <v>0</v>
      </c>
      <c r="X996" s="9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43"/>
      <c r="AL996" s="143"/>
      <c r="AM996" s="143"/>
      <c r="AN996" s="143"/>
      <c r="AO996" s="143"/>
      <c r="AP996" s="143"/>
      <c r="AQ996" s="143"/>
      <c r="AR996" s="143"/>
      <c r="AS996" s="143"/>
      <c r="AT996" s="143"/>
      <c r="AU996" s="143"/>
      <c r="AV996" s="143"/>
      <c r="BC996" s="2"/>
    </row>
    <row r="997" spans="1:55" x14ac:dyDescent="0.2">
      <c r="A997" s="4" t="s">
        <v>2705</v>
      </c>
      <c r="B997" s="4" t="s">
        <v>2688</v>
      </c>
      <c r="C997" s="4" t="s">
        <v>2737</v>
      </c>
      <c r="D997" s="4" t="s">
        <v>2741</v>
      </c>
      <c r="E997" s="4" t="s">
        <v>970</v>
      </c>
      <c r="F997" s="4" t="s">
        <v>659</v>
      </c>
      <c r="G997" s="41" t="s">
        <v>971</v>
      </c>
      <c r="H997" s="59" t="s">
        <v>1006</v>
      </c>
      <c r="I997" s="59">
        <v>500000003381</v>
      </c>
      <c r="J997" s="5">
        <v>2013</v>
      </c>
      <c r="K997" s="5">
        <v>8</v>
      </c>
      <c r="L997" s="9">
        <f t="shared" si="20"/>
        <v>-5</v>
      </c>
      <c r="M997" s="6" t="s">
        <v>90</v>
      </c>
      <c r="N997" s="9" t="s">
        <v>94</v>
      </c>
      <c r="O997" s="6" t="s">
        <v>37</v>
      </c>
      <c r="P997" s="9" t="s">
        <v>42</v>
      </c>
      <c r="Q997" s="5" t="s">
        <v>37</v>
      </c>
      <c r="R997" s="9" t="s">
        <v>41</v>
      </c>
      <c r="S997" s="11">
        <v>2023</v>
      </c>
      <c r="T997" s="6" t="s">
        <v>126</v>
      </c>
      <c r="U997" s="4" t="s">
        <v>3813</v>
      </c>
      <c r="V997" s="4" t="s">
        <v>3814</v>
      </c>
      <c r="W997" s="75">
        <v>0</v>
      </c>
      <c r="X997" s="9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43"/>
      <c r="AL997" s="143"/>
      <c r="AM997" s="143"/>
      <c r="AN997" s="143"/>
      <c r="AO997" s="143"/>
      <c r="AP997" s="143"/>
      <c r="AQ997" s="143"/>
      <c r="AR997" s="143"/>
      <c r="AS997" s="143"/>
      <c r="AT997" s="143"/>
      <c r="AU997" s="143"/>
      <c r="AV997" s="143"/>
      <c r="BC997" s="2"/>
    </row>
    <row r="998" spans="1:55" x14ac:dyDescent="0.2">
      <c r="A998" s="4" t="s">
        <v>2699</v>
      </c>
      <c r="B998" s="4" t="s">
        <v>2688</v>
      </c>
      <c r="C998" s="4" t="s">
        <v>2737</v>
      </c>
      <c r="D998" s="4" t="s">
        <v>2741</v>
      </c>
      <c r="E998" s="4" t="s">
        <v>970</v>
      </c>
      <c r="F998" s="4" t="s">
        <v>659</v>
      </c>
      <c r="G998" s="41" t="s">
        <v>971</v>
      </c>
      <c r="H998" s="59" t="s">
        <v>1007</v>
      </c>
      <c r="I998" s="59">
        <v>500000005755</v>
      </c>
      <c r="J998" s="5">
        <v>2013</v>
      </c>
      <c r="K998" s="5">
        <v>8</v>
      </c>
      <c r="L998" s="9">
        <f t="shared" si="20"/>
        <v>-5</v>
      </c>
      <c r="M998" s="6" t="s">
        <v>90</v>
      </c>
      <c r="N998" s="9" t="s">
        <v>94</v>
      </c>
      <c r="O998" s="6" t="s">
        <v>37</v>
      </c>
      <c r="P998" s="9" t="s">
        <v>42</v>
      </c>
      <c r="Q998" s="5" t="s">
        <v>37</v>
      </c>
      <c r="R998" s="9" t="s">
        <v>41</v>
      </c>
      <c r="S998" s="11">
        <v>2023</v>
      </c>
      <c r="T998" s="6" t="s">
        <v>126</v>
      </c>
      <c r="U998" s="4" t="s">
        <v>3813</v>
      </c>
      <c r="V998" s="4" t="s">
        <v>3814</v>
      </c>
      <c r="W998" s="75">
        <v>0</v>
      </c>
      <c r="X998" s="9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43"/>
      <c r="AL998" s="143"/>
      <c r="AM998" s="143"/>
      <c r="AN998" s="143"/>
      <c r="AO998" s="143"/>
      <c r="AP998" s="143"/>
      <c r="AQ998" s="143"/>
      <c r="AR998" s="143"/>
      <c r="AS998" s="143"/>
      <c r="AT998" s="143"/>
      <c r="AU998" s="143"/>
      <c r="AV998" s="143"/>
      <c r="BC998" s="2"/>
    </row>
    <row r="999" spans="1:55" x14ac:dyDescent="0.2">
      <c r="A999" s="4" t="s">
        <v>2718</v>
      </c>
      <c r="B999" s="4" t="s">
        <v>2690</v>
      </c>
      <c r="C999" s="4" t="s">
        <v>2737</v>
      </c>
      <c r="D999" s="4" t="s">
        <v>2741</v>
      </c>
      <c r="E999" s="4" t="s">
        <v>970</v>
      </c>
      <c r="F999" s="4" t="s">
        <v>659</v>
      </c>
      <c r="G999" s="41" t="s">
        <v>971</v>
      </c>
      <c r="H999" s="59" t="s">
        <v>1008</v>
      </c>
      <c r="I999" s="59">
        <v>500000002602</v>
      </c>
      <c r="J999" s="5">
        <v>2013</v>
      </c>
      <c r="K999" s="5">
        <v>8</v>
      </c>
      <c r="L999" s="9">
        <f t="shared" si="20"/>
        <v>-5</v>
      </c>
      <c r="M999" s="6" t="s">
        <v>90</v>
      </c>
      <c r="N999" s="9" t="s">
        <v>94</v>
      </c>
      <c r="O999" s="6" t="s">
        <v>37</v>
      </c>
      <c r="P999" s="9" t="s">
        <v>42</v>
      </c>
      <c r="Q999" s="5" t="s">
        <v>37</v>
      </c>
      <c r="R999" s="9" t="s">
        <v>41</v>
      </c>
      <c r="S999" s="11">
        <v>2023</v>
      </c>
      <c r="T999" s="6" t="s">
        <v>126</v>
      </c>
      <c r="U999" s="4" t="s">
        <v>3813</v>
      </c>
      <c r="V999" s="4" t="s">
        <v>3814</v>
      </c>
      <c r="W999" s="75">
        <v>0</v>
      </c>
      <c r="X999" s="9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43"/>
      <c r="AL999" s="143"/>
      <c r="AM999" s="143"/>
      <c r="AN999" s="143"/>
      <c r="AO999" s="143"/>
      <c r="AP999" s="143"/>
      <c r="AQ999" s="143"/>
      <c r="AR999" s="143"/>
      <c r="AS999" s="143"/>
      <c r="AT999" s="143"/>
      <c r="AU999" s="143"/>
      <c r="AV999" s="143"/>
      <c r="BC999" s="2"/>
    </row>
    <row r="1000" spans="1:55" x14ac:dyDescent="0.2">
      <c r="A1000" s="4" t="s">
        <v>2726</v>
      </c>
      <c r="B1000" s="4" t="s">
        <v>2690</v>
      </c>
      <c r="C1000" s="4" t="s">
        <v>2737</v>
      </c>
      <c r="D1000" s="4" t="s">
        <v>2741</v>
      </c>
      <c r="E1000" s="4" t="s">
        <v>970</v>
      </c>
      <c r="F1000" s="4" t="s">
        <v>659</v>
      </c>
      <c r="G1000" s="41" t="s">
        <v>971</v>
      </c>
      <c r="H1000" s="59" t="s">
        <v>1009</v>
      </c>
      <c r="I1000" s="59" t="s">
        <v>136</v>
      </c>
      <c r="J1000" s="5">
        <v>2013</v>
      </c>
      <c r="K1000" s="5">
        <v>8</v>
      </c>
      <c r="L1000" s="9">
        <f t="shared" si="20"/>
        <v>-5</v>
      </c>
      <c r="M1000" s="6" t="s">
        <v>90</v>
      </c>
      <c r="N1000" s="9" t="s">
        <v>94</v>
      </c>
      <c r="O1000" s="6" t="s">
        <v>37</v>
      </c>
      <c r="P1000" s="9" t="s">
        <v>42</v>
      </c>
      <c r="Q1000" s="5" t="s">
        <v>37</v>
      </c>
      <c r="R1000" s="9" t="s">
        <v>41</v>
      </c>
      <c r="S1000" s="11">
        <v>2023</v>
      </c>
      <c r="T1000" s="6" t="s">
        <v>126</v>
      </c>
      <c r="U1000" s="4" t="s">
        <v>3813</v>
      </c>
      <c r="V1000" s="4" t="s">
        <v>3814</v>
      </c>
      <c r="W1000" s="75">
        <v>0</v>
      </c>
      <c r="X1000" s="9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43"/>
      <c r="AL1000" s="143"/>
      <c r="AM1000" s="143"/>
      <c r="AN1000" s="143"/>
      <c r="AO1000" s="143"/>
      <c r="AP1000" s="143"/>
      <c r="AQ1000" s="143"/>
      <c r="AR1000" s="143"/>
      <c r="AS1000" s="143"/>
      <c r="AT1000" s="143"/>
      <c r="AU1000" s="143"/>
      <c r="AV1000" s="143"/>
      <c r="BC1000" s="2"/>
    </row>
    <row r="1001" spans="1:55" x14ac:dyDescent="0.2">
      <c r="A1001" s="4" t="s">
        <v>2726</v>
      </c>
      <c r="B1001" s="4" t="s">
        <v>2690</v>
      </c>
      <c r="C1001" s="4" t="s">
        <v>2737</v>
      </c>
      <c r="D1001" s="4" t="s">
        <v>2741</v>
      </c>
      <c r="E1001" s="4" t="s">
        <v>970</v>
      </c>
      <c r="F1001" s="4" t="s">
        <v>659</v>
      </c>
      <c r="G1001" s="41" t="s">
        <v>971</v>
      </c>
      <c r="H1001" s="59" t="s">
        <v>1010</v>
      </c>
      <c r="I1001" s="59" t="s">
        <v>136</v>
      </c>
      <c r="J1001" s="5">
        <v>2013</v>
      </c>
      <c r="K1001" s="5">
        <v>8</v>
      </c>
      <c r="L1001" s="9">
        <f t="shared" si="20"/>
        <v>-5</v>
      </c>
      <c r="M1001" s="6" t="s">
        <v>90</v>
      </c>
      <c r="N1001" s="9" t="s">
        <v>94</v>
      </c>
      <c r="O1001" s="6" t="s">
        <v>37</v>
      </c>
      <c r="P1001" s="9" t="s">
        <v>42</v>
      </c>
      <c r="Q1001" s="5" t="s">
        <v>37</v>
      </c>
      <c r="R1001" s="9" t="s">
        <v>41</v>
      </c>
      <c r="S1001" s="11">
        <v>2023</v>
      </c>
      <c r="T1001" s="6" t="s">
        <v>126</v>
      </c>
      <c r="U1001" s="4" t="s">
        <v>3813</v>
      </c>
      <c r="V1001" s="4" t="s">
        <v>3814</v>
      </c>
      <c r="W1001" s="75">
        <v>0</v>
      </c>
      <c r="X1001" s="9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43"/>
      <c r="AL1001" s="143"/>
      <c r="AM1001" s="143"/>
      <c r="AN1001" s="143"/>
      <c r="AO1001" s="143"/>
      <c r="AP1001" s="143"/>
      <c r="AQ1001" s="143"/>
      <c r="AR1001" s="143"/>
      <c r="AS1001" s="143"/>
      <c r="AT1001" s="143"/>
      <c r="AU1001" s="143"/>
      <c r="AV1001" s="143"/>
      <c r="BC1001" s="2"/>
    </row>
    <row r="1002" spans="1:55" x14ac:dyDescent="0.2">
      <c r="A1002" s="4" t="s">
        <v>2726</v>
      </c>
      <c r="B1002" s="4" t="s">
        <v>2690</v>
      </c>
      <c r="C1002" s="4" t="s">
        <v>2737</v>
      </c>
      <c r="D1002" s="4" t="s">
        <v>2741</v>
      </c>
      <c r="E1002" s="4" t="s">
        <v>970</v>
      </c>
      <c r="F1002" s="4" t="s">
        <v>659</v>
      </c>
      <c r="G1002" s="41" t="s">
        <v>971</v>
      </c>
      <c r="H1002" s="59" t="s">
        <v>1011</v>
      </c>
      <c r="I1002" s="59" t="s">
        <v>136</v>
      </c>
      <c r="J1002" s="5">
        <v>2013</v>
      </c>
      <c r="K1002" s="5">
        <v>8</v>
      </c>
      <c r="L1002" s="9">
        <f t="shared" si="20"/>
        <v>-5</v>
      </c>
      <c r="M1002" s="6" t="s">
        <v>90</v>
      </c>
      <c r="N1002" s="9" t="s">
        <v>94</v>
      </c>
      <c r="O1002" s="6" t="s">
        <v>37</v>
      </c>
      <c r="P1002" s="9" t="s">
        <v>42</v>
      </c>
      <c r="Q1002" s="5" t="s">
        <v>37</v>
      </c>
      <c r="R1002" s="9" t="s">
        <v>41</v>
      </c>
      <c r="S1002" s="11">
        <v>2023</v>
      </c>
      <c r="T1002" s="6" t="s">
        <v>126</v>
      </c>
      <c r="U1002" s="4" t="s">
        <v>3813</v>
      </c>
      <c r="V1002" s="4" t="s">
        <v>3814</v>
      </c>
      <c r="W1002" s="75">
        <v>0</v>
      </c>
      <c r="X1002" s="9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43"/>
      <c r="AL1002" s="143"/>
      <c r="AM1002" s="143"/>
      <c r="AN1002" s="143"/>
      <c r="AO1002" s="143"/>
      <c r="AP1002" s="143"/>
      <c r="AQ1002" s="143"/>
      <c r="AR1002" s="143"/>
      <c r="AS1002" s="143"/>
      <c r="AT1002" s="143"/>
      <c r="AU1002" s="143"/>
      <c r="AV1002" s="143"/>
      <c r="BC1002" s="2"/>
    </row>
    <row r="1003" spans="1:55" x14ac:dyDescent="0.2">
      <c r="A1003" s="4" t="s">
        <v>2726</v>
      </c>
      <c r="B1003" s="4" t="s">
        <v>2690</v>
      </c>
      <c r="C1003" s="4" t="s">
        <v>2737</v>
      </c>
      <c r="D1003" s="4" t="s">
        <v>2741</v>
      </c>
      <c r="E1003" s="4" t="s">
        <v>970</v>
      </c>
      <c r="F1003" s="4" t="s">
        <v>659</v>
      </c>
      <c r="G1003" s="41" t="s">
        <v>971</v>
      </c>
      <c r="H1003" s="59" t="s">
        <v>1012</v>
      </c>
      <c r="I1003" s="59" t="s">
        <v>136</v>
      </c>
      <c r="J1003" s="5">
        <v>2013</v>
      </c>
      <c r="K1003" s="5">
        <v>8</v>
      </c>
      <c r="L1003" s="9">
        <f t="shared" si="20"/>
        <v>-5</v>
      </c>
      <c r="M1003" s="6" t="s">
        <v>90</v>
      </c>
      <c r="N1003" s="9" t="s">
        <v>94</v>
      </c>
      <c r="O1003" s="6" t="s">
        <v>37</v>
      </c>
      <c r="P1003" s="9" t="s">
        <v>42</v>
      </c>
      <c r="Q1003" s="5" t="s">
        <v>37</v>
      </c>
      <c r="R1003" s="9" t="s">
        <v>41</v>
      </c>
      <c r="S1003" s="11">
        <v>2023</v>
      </c>
      <c r="T1003" s="6" t="s">
        <v>126</v>
      </c>
      <c r="U1003" s="4" t="s">
        <v>3813</v>
      </c>
      <c r="V1003" s="4" t="s">
        <v>3814</v>
      </c>
      <c r="W1003" s="75">
        <v>0</v>
      </c>
      <c r="X1003" s="9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43"/>
      <c r="AL1003" s="143"/>
      <c r="AM1003" s="143"/>
      <c r="AN1003" s="143"/>
      <c r="AO1003" s="143"/>
      <c r="AP1003" s="143"/>
      <c r="AQ1003" s="143"/>
      <c r="AR1003" s="143"/>
      <c r="AS1003" s="143"/>
      <c r="AT1003" s="143"/>
      <c r="AU1003" s="143"/>
      <c r="AV1003" s="143"/>
      <c r="BC1003" s="2"/>
    </row>
    <row r="1004" spans="1:55" x14ac:dyDescent="0.2">
      <c r="A1004" s="4" t="s">
        <v>2726</v>
      </c>
      <c r="B1004" s="4" t="s">
        <v>2690</v>
      </c>
      <c r="C1004" s="4" t="s">
        <v>2737</v>
      </c>
      <c r="D1004" s="4" t="s">
        <v>2741</v>
      </c>
      <c r="E1004" s="4" t="s">
        <v>970</v>
      </c>
      <c r="F1004" s="4" t="s">
        <v>659</v>
      </c>
      <c r="G1004" s="41" t="s">
        <v>971</v>
      </c>
      <c r="H1004" s="59" t="s">
        <v>1013</v>
      </c>
      <c r="I1004" s="59">
        <v>500000003237</v>
      </c>
      <c r="J1004" s="5">
        <v>2013</v>
      </c>
      <c r="K1004" s="5">
        <v>8</v>
      </c>
      <c r="L1004" s="9">
        <f t="shared" si="20"/>
        <v>-5</v>
      </c>
      <c r="M1004" s="6" t="s">
        <v>90</v>
      </c>
      <c r="N1004" s="9" t="s">
        <v>94</v>
      </c>
      <c r="O1004" s="6" t="s">
        <v>37</v>
      </c>
      <c r="P1004" s="9" t="s">
        <v>42</v>
      </c>
      <c r="Q1004" s="5" t="s">
        <v>37</v>
      </c>
      <c r="R1004" s="9" t="s">
        <v>41</v>
      </c>
      <c r="S1004" s="11">
        <v>2023</v>
      </c>
      <c r="T1004" s="6" t="s">
        <v>126</v>
      </c>
      <c r="U1004" s="4" t="s">
        <v>3813</v>
      </c>
      <c r="V1004" s="4" t="s">
        <v>3814</v>
      </c>
      <c r="W1004" s="75">
        <v>0</v>
      </c>
      <c r="X1004" s="9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43"/>
      <c r="AL1004" s="143"/>
      <c r="AM1004" s="143"/>
      <c r="AN1004" s="143"/>
      <c r="AO1004" s="143"/>
      <c r="AP1004" s="143"/>
      <c r="AQ1004" s="143"/>
      <c r="AR1004" s="143"/>
      <c r="AS1004" s="143"/>
      <c r="AT1004" s="143"/>
      <c r="AU1004" s="143"/>
      <c r="AV1004" s="143"/>
      <c r="BC1004" s="2"/>
    </row>
    <row r="1005" spans="1:55" x14ac:dyDescent="0.2">
      <c r="A1005" s="4" t="s">
        <v>2726</v>
      </c>
      <c r="B1005" s="4" t="s">
        <v>2690</v>
      </c>
      <c r="C1005" s="4" t="s">
        <v>2737</v>
      </c>
      <c r="D1005" s="4" t="s">
        <v>2741</v>
      </c>
      <c r="E1005" s="4" t="s">
        <v>970</v>
      </c>
      <c r="F1005" s="4" t="s">
        <v>659</v>
      </c>
      <c r="G1005" s="41" t="s">
        <v>971</v>
      </c>
      <c r="H1005" s="59" t="s">
        <v>1014</v>
      </c>
      <c r="I1005" s="59">
        <v>500000003101</v>
      </c>
      <c r="J1005" s="5">
        <v>2013</v>
      </c>
      <c r="K1005" s="5">
        <v>8</v>
      </c>
      <c r="L1005" s="9">
        <f t="shared" si="20"/>
        <v>-5</v>
      </c>
      <c r="M1005" s="6" t="s">
        <v>90</v>
      </c>
      <c r="N1005" s="9" t="s">
        <v>94</v>
      </c>
      <c r="O1005" s="6" t="s">
        <v>37</v>
      </c>
      <c r="P1005" s="9" t="s">
        <v>42</v>
      </c>
      <c r="Q1005" s="5" t="s">
        <v>37</v>
      </c>
      <c r="R1005" s="9" t="s">
        <v>41</v>
      </c>
      <c r="S1005" s="11">
        <v>2023</v>
      </c>
      <c r="T1005" s="6" t="s">
        <v>126</v>
      </c>
      <c r="U1005" s="4" t="s">
        <v>3813</v>
      </c>
      <c r="V1005" s="4" t="s">
        <v>3814</v>
      </c>
      <c r="W1005" s="75">
        <v>0</v>
      </c>
      <c r="X1005" s="9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43"/>
      <c r="AL1005" s="143"/>
      <c r="AM1005" s="143"/>
      <c r="AN1005" s="143"/>
      <c r="AO1005" s="143"/>
      <c r="AP1005" s="143"/>
      <c r="AQ1005" s="143"/>
      <c r="AR1005" s="143"/>
      <c r="AS1005" s="143"/>
      <c r="AT1005" s="143"/>
      <c r="AU1005" s="143"/>
      <c r="AV1005" s="143"/>
      <c r="BC1005" s="2"/>
    </row>
    <row r="1006" spans="1:55" x14ac:dyDescent="0.2">
      <c r="A1006" s="4" t="s">
        <v>2726</v>
      </c>
      <c r="B1006" s="4" t="s">
        <v>2690</v>
      </c>
      <c r="C1006" s="4" t="s">
        <v>2737</v>
      </c>
      <c r="D1006" s="4" t="s">
        <v>2741</v>
      </c>
      <c r="E1006" s="4" t="s">
        <v>970</v>
      </c>
      <c r="F1006" s="4" t="s">
        <v>659</v>
      </c>
      <c r="G1006" s="41" t="s">
        <v>971</v>
      </c>
      <c r="H1006" s="59" t="s">
        <v>1015</v>
      </c>
      <c r="I1006" s="59">
        <v>500000002619</v>
      </c>
      <c r="J1006" s="5">
        <v>2013</v>
      </c>
      <c r="K1006" s="5">
        <v>8</v>
      </c>
      <c r="L1006" s="9">
        <f t="shared" si="20"/>
        <v>-5</v>
      </c>
      <c r="M1006" s="6" t="s">
        <v>90</v>
      </c>
      <c r="N1006" s="9" t="s">
        <v>94</v>
      </c>
      <c r="O1006" s="6" t="s">
        <v>37</v>
      </c>
      <c r="P1006" s="9" t="s">
        <v>42</v>
      </c>
      <c r="Q1006" s="5" t="s">
        <v>37</v>
      </c>
      <c r="R1006" s="9" t="s">
        <v>41</v>
      </c>
      <c r="S1006" s="11">
        <v>2023</v>
      </c>
      <c r="T1006" s="6" t="s">
        <v>126</v>
      </c>
      <c r="U1006" s="4" t="s">
        <v>3813</v>
      </c>
      <c r="V1006" s="4" t="s">
        <v>3814</v>
      </c>
      <c r="W1006" s="75">
        <v>0</v>
      </c>
      <c r="X1006" s="9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43"/>
      <c r="AL1006" s="143"/>
      <c r="AM1006" s="143"/>
      <c r="AN1006" s="143"/>
      <c r="AO1006" s="143"/>
      <c r="AP1006" s="143"/>
      <c r="AQ1006" s="143"/>
      <c r="AR1006" s="143"/>
      <c r="AS1006" s="143"/>
      <c r="AT1006" s="143"/>
      <c r="AU1006" s="143"/>
      <c r="AV1006" s="143"/>
      <c r="BC1006" s="2"/>
    </row>
    <row r="1007" spans="1:55" x14ac:dyDescent="0.2">
      <c r="A1007" s="4" t="s">
        <v>2726</v>
      </c>
      <c r="B1007" s="4" t="s">
        <v>2690</v>
      </c>
      <c r="C1007" s="4" t="s">
        <v>2737</v>
      </c>
      <c r="D1007" s="4" t="s">
        <v>2741</v>
      </c>
      <c r="E1007" s="4" t="s">
        <v>970</v>
      </c>
      <c r="F1007" s="4" t="s">
        <v>659</v>
      </c>
      <c r="G1007" s="41" t="s">
        <v>971</v>
      </c>
      <c r="H1007" s="59" t="s">
        <v>1016</v>
      </c>
      <c r="I1007" s="59" t="s">
        <v>136</v>
      </c>
      <c r="J1007" s="5">
        <v>2013</v>
      </c>
      <c r="K1007" s="5">
        <v>8</v>
      </c>
      <c r="L1007" s="9">
        <f t="shared" si="20"/>
        <v>-5</v>
      </c>
      <c r="M1007" s="6" t="s">
        <v>90</v>
      </c>
      <c r="N1007" s="9" t="s">
        <v>94</v>
      </c>
      <c r="O1007" s="6" t="s">
        <v>37</v>
      </c>
      <c r="P1007" s="9" t="s">
        <v>42</v>
      </c>
      <c r="Q1007" s="5" t="s">
        <v>37</v>
      </c>
      <c r="R1007" s="9" t="s">
        <v>41</v>
      </c>
      <c r="S1007" s="11">
        <v>2023</v>
      </c>
      <c r="T1007" s="6" t="s">
        <v>126</v>
      </c>
      <c r="U1007" s="4" t="s">
        <v>3813</v>
      </c>
      <c r="V1007" s="4" t="s">
        <v>3814</v>
      </c>
      <c r="W1007" s="75">
        <v>0</v>
      </c>
      <c r="X1007" s="9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43"/>
      <c r="AL1007" s="143"/>
      <c r="AM1007" s="143"/>
      <c r="AN1007" s="143"/>
      <c r="AO1007" s="143"/>
      <c r="AP1007" s="143"/>
      <c r="AQ1007" s="143"/>
      <c r="AR1007" s="143"/>
      <c r="AS1007" s="143"/>
      <c r="AT1007" s="143"/>
      <c r="AU1007" s="143"/>
      <c r="AV1007" s="143"/>
      <c r="BC1007" s="2"/>
    </row>
    <row r="1008" spans="1:55" x14ac:dyDescent="0.2">
      <c r="A1008" s="4" t="s">
        <v>2726</v>
      </c>
      <c r="B1008" s="4" t="s">
        <v>2690</v>
      </c>
      <c r="C1008" s="4" t="s">
        <v>2737</v>
      </c>
      <c r="D1008" s="4" t="s">
        <v>2741</v>
      </c>
      <c r="E1008" s="4" t="s">
        <v>970</v>
      </c>
      <c r="F1008" s="4" t="s">
        <v>659</v>
      </c>
      <c r="G1008" s="41" t="s">
        <v>971</v>
      </c>
      <c r="H1008" s="59" t="s">
        <v>1017</v>
      </c>
      <c r="I1008" s="59" t="s">
        <v>136</v>
      </c>
      <c r="J1008" s="5">
        <v>2013</v>
      </c>
      <c r="K1008" s="5">
        <v>8</v>
      </c>
      <c r="L1008" s="9">
        <f t="shared" si="20"/>
        <v>-5</v>
      </c>
      <c r="M1008" s="6" t="s">
        <v>90</v>
      </c>
      <c r="N1008" s="9" t="s">
        <v>94</v>
      </c>
      <c r="O1008" s="6" t="s">
        <v>37</v>
      </c>
      <c r="P1008" s="9" t="s">
        <v>42</v>
      </c>
      <c r="Q1008" s="5" t="s">
        <v>37</v>
      </c>
      <c r="R1008" s="9" t="s">
        <v>41</v>
      </c>
      <c r="S1008" s="11">
        <v>2023</v>
      </c>
      <c r="T1008" s="6" t="s">
        <v>126</v>
      </c>
      <c r="U1008" s="4" t="s">
        <v>3813</v>
      </c>
      <c r="V1008" s="4" t="s">
        <v>3814</v>
      </c>
      <c r="W1008" s="75">
        <v>0</v>
      </c>
      <c r="X1008" s="9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43"/>
      <c r="AL1008" s="143"/>
      <c r="AM1008" s="143"/>
      <c r="AN1008" s="143"/>
      <c r="AO1008" s="143"/>
      <c r="AP1008" s="143"/>
      <c r="AQ1008" s="143"/>
      <c r="AR1008" s="143"/>
      <c r="AS1008" s="143"/>
      <c r="AT1008" s="143"/>
      <c r="AU1008" s="143"/>
      <c r="AV1008" s="143"/>
      <c r="BC1008" s="2"/>
    </row>
    <row r="1009" spans="1:55" x14ac:dyDescent="0.2">
      <c r="A1009" s="4" t="s">
        <v>2726</v>
      </c>
      <c r="B1009" s="4" t="s">
        <v>2690</v>
      </c>
      <c r="C1009" s="4" t="s">
        <v>2737</v>
      </c>
      <c r="D1009" s="4" t="s">
        <v>2741</v>
      </c>
      <c r="E1009" s="4" t="s">
        <v>970</v>
      </c>
      <c r="F1009" s="4" t="s">
        <v>659</v>
      </c>
      <c r="G1009" s="41" t="s">
        <v>971</v>
      </c>
      <c r="H1009" s="59" t="s">
        <v>1018</v>
      </c>
      <c r="I1009" s="59" t="s">
        <v>136</v>
      </c>
      <c r="J1009" s="5">
        <v>2013</v>
      </c>
      <c r="K1009" s="5">
        <v>8</v>
      </c>
      <c r="L1009" s="9">
        <f t="shared" si="20"/>
        <v>-5</v>
      </c>
      <c r="M1009" s="6" t="s">
        <v>90</v>
      </c>
      <c r="N1009" s="9" t="s">
        <v>94</v>
      </c>
      <c r="O1009" s="6" t="s">
        <v>37</v>
      </c>
      <c r="P1009" s="9" t="s">
        <v>42</v>
      </c>
      <c r="Q1009" s="5" t="s">
        <v>37</v>
      </c>
      <c r="R1009" s="9" t="s">
        <v>41</v>
      </c>
      <c r="S1009" s="11">
        <v>2023</v>
      </c>
      <c r="T1009" s="6" t="s">
        <v>126</v>
      </c>
      <c r="U1009" s="4" t="s">
        <v>3813</v>
      </c>
      <c r="V1009" s="4" t="s">
        <v>3814</v>
      </c>
      <c r="W1009" s="75">
        <v>0</v>
      </c>
      <c r="X1009" s="9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43"/>
      <c r="AL1009" s="143"/>
      <c r="AM1009" s="143"/>
      <c r="AN1009" s="143"/>
      <c r="AO1009" s="143"/>
      <c r="AP1009" s="143"/>
      <c r="AQ1009" s="143"/>
      <c r="AR1009" s="143"/>
      <c r="AS1009" s="143"/>
      <c r="AT1009" s="143"/>
      <c r="AU1009" s="143"/>
      <c r="AV1009" s="143"/>
      <c r="BC1009" s="2"/>
    </row>
    <row r="1010" spans="1:55" x14ac:dyDescent="0.2">
      <c r="A1010" s="4" t="s">
        <v>2695</v>
      </c>
      <c r="B1010" s="4" t="s">
        <v>2689</v>
      </c>
      <c r="C1010" s="4" t="s">
        <v>2737</v>
      </c>
      <c r="D1010" s="4" t="s">
        <v>2741</v>
      </c>
      <c r="E1010" s="4" t="s">
        <v>970</v>
      </c>
      <c r="F1010" s="4" t="s">
        <v>659</v>
      </c>
      <c r="G1010" s="41" t="s">
        <v>971</v>
      </c>
      <c r="H1010" s="59" t="s">
        <v>1019</v>
      </c>
      <c r="I1010" s="59" t="s">
        <v>136</v>
      </c>
      <c r="J1010" s="5">
        <v>2013</v>
      </c>
      <c r="K1010" s="5">
        <v>8</v>
      </c>
      <c r="L1010" s="9">
        <f t="shared" si="20"/>
        <v>-5</v>
      </c>
      <c r="M1010" s="6" t="s">
        <v>90</v>
      </c>
      <c r="N1010" s="9" t="s">
        <v>94</v>
      </c>
      <c r="O1010" s="6" t="s">
        <v>37</v>
      </c>
      <c r="P1010" s="9" t="s">
        <v>42</v>
      </c>
      <c r="Q1010" s="5" t="s">
        <v>37</v>
      </c>
      <c r="R1010" s="9" t="s">
        <v>41</v>
      </c>
      <c r="S1010" s="11">
        <v>2023</v>
      </c>
      <c r="T1010" s="6" t="s">
        <v>126</v>
      </c>
      <c r="U1010" s="4" t="s">
        <v>3813</v>
      </c>
      <c r="V1010" s="4" t="s">
        <v>3814</v>
      </c>
      <c r="W1010" s="75">
        <v>0</v>
      </c>
      <c r="X1010" s="9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43"/>
      <c r="AL1010" s="143"/>
      <c r="AM1010" s="143"/>
      <c r="AN1010" s="143"/>
      <c r="AO1010" s="143"/>
      <c r="AP1010" s="143"/>
      <c r="AQ1010" s="143"/>
      <c r="AR1010" s="143"/>
      <c r="AS1010" s="143"/>
      <c r="AT1010" s="143"/>
      <c r="AU1010" s="143"/>
      <c r="AV1010" s="143"/>
      <c r="BC1010" s="2"/>
    </row>
    <row r="1011" spans="1:55" x14ac:dyDescent="0.2">
      <c r="A1011" s="4" t="s">
        <v>2695</v>
      </c>
      <c r="B1011" s="4" t="s">
        <v>2689</v>
      </c>
      <c r="C1011" s="4" t="s">
        <v>2737</v>
      </c>
      <c r="D1011" s="4" t="s">
        <v>2741</v>
      </c>
      <c r="E1011" s="4" t="s">
        <v>970</v>
      </c>
      <c r="F1011" s="4" t="s">
        <v>659</v>
      </c>
      <c r="G1011" s="41" t="s">
        <v>971</v>
      </c>
      <c r="H1011" s="59" t="s">
        <v>1020</v>
      </c>
      <c r="I1011" s="59" t="s">
        <v>136</v>
      </c>
      <c r="J1011" s="5">
        <v>2013</v>
      </c>
      <c r="K1011" s="5">
        <v>8</v>
      </c>
      <c r="L1011" s="9">
        <f t="shared" si="20"/>
        <v>-5</v>
      </c>
      <c r="M1011" s="6" t="s">
        <v>90</v>
      </c>
      <c r="N1011" s="9" t="s">
        <v>94</v>
      </c>
      <c r="O1011" s="6" t="s">
        <v>37</v>
      </c>
      <c r="P1011" s="9" t="s">
        <v>42</v>
      </c>
      <c r="Q1011" s="5" t="s">
        <v>37</v>
      </c>
      <c r="R1011" s="9" t="s">
        <v>41</v>
      </c>
      <c r="S1011" s="11">
        <v>2023</v>
      </c>
      <c r="T1011" s="6" t="s">
        <v>126</v>
      </c>
      <c r="U1011" s="4" t="s">
        <v>3813</v>
      </c>
      <c r="V1011" s="4" t="s">
        <v>3814</v>
      </c>
      <c r="W1011" s="75">
        <v>0</v>
      </c>
      <c r="X1011" s="9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43"/>
      <c r="AL1011" s="143"/>
      <c r="AM1011" s="143"/>
      <c r="AN1011" s="143"/>
      <c r="AO1011" s="143"/>
      <c r="AP1011" s="143"/>
      <c r="AQ1011" s="143"/>
      <c r="AR1011" s="143"/>
      <c r="AS1011" s="143"/>
      <c r="AT1011" s="143"/>
      <c r="AU1011" s="143"/>
      <c r="AV1011" s="143"/>
      <c r="BC1011" s="2"/>
    </row>
    <row r="1012" spans="1:55" x14ac:dyDescent="0.2">
      <c r="A1012" s="4" t="s">
        <v>2695</v>
      </c>
      <c r="B1012" s="4" t="s">
        <v>2689</v>
      </c>
      <c r="C1012" s="4" t="s">
        <v>2737</v>
      </c>
      <c r="D1012" s="4" t="s">
        <v>2741</v>
      </c>
      <c r="E1012" s="4" t="s">
        <v>970</v>
      </c>
      <c r="F1012" s="4" t="s">
        <v>659</v>
      </c>
      <c r="G1012" s="41" t="s">
        <v>971</v>
      </c>
      <c r="H1012" s="59" t="s">
        <v>1021</v>
      </c>
      <c r="I1012" s="59">
        <v>500000003967</v>
      </c>
      <c r="J1012" s="5">
        <v>2013</v>
      </c>
      <c r="K1012" s="5">
        <v>8</v>
      </c>
      <c r="L1012" s="9">
        <f t="shared" si="20"/>
        <v>-5</v>
      </c>
      <c r="M1012" s="6" t="s">
        <v>90</v>
      </c>
      <c r="N1012" s="9" t="s">
        <v>94</v>
      </c>
      <c r="O1012" s="6" t="s">
        <v>37</v>
      </c>
      <c r="P1012" s="9" t="s">
        <v>42</v>
      </c>
      <c r="Q1012" s="5" t="s">
        <v>37</v>
      </c>
      <c r="R1012" s="9" t="s">
        <v>41</v>
      </c>
      <c r="S1012" s="11">
        <v>2023</v>
      </c>
      <c r="T1012" s="6" t="s">
        <v>126</v>
      </c>
      <c r="U1012" s="4" t="s">
        <v>3813</v>
      </c>
      <c r="V1012" s="4" t="s">
        <v>3814</v>
      </c>
      <c r="W1012" s="75">
        <v>0</v>
      </c>
      <c r="X1012" s="9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43"/>
      <c r="AL1012" s="143"/>
      <c r="AM1012" s="143"/>
      <c r="AN1012" s="143"/>
      <c r="AO1012" s="143"/>
      <c r="AP1012" s="143"/>
      <c r="AQ1012" s="143"/>
      <c r="AR1012" s="143"/>
      <c r="AS1012" s="143"/>
      <c r="AT1012" s="143"/>
      <c r="AU1012" s="143"/>
      <c r="AV1012" s="143"/>
      <c r="BC1012" s="2"/>
    </row>
    <row r="1013" spans="1:55" x14ac:dyDescent="0.2">
      <c r="A1013" s="4" t="s">
        <v>2695</v>
      </c>
      <c r="B1013" s="4" t="s">
        <v>2689</v>
      </c>
      <c r="C1013" s="4" t="s">
        <v>2737</v>
      </c>
      <c r="D1013" s="4" t="s">
        <v>2741</v>
      </c>
      <c r="E1013" s="4" t="s">
        <v>970</v>
      </c>
      <c r="F1013" s="4" t="s">
        <v>659</v>
      </c>
      <c r="G1013" s="41" t="s">
        <v>971</v>
      </c>
      <c r="H1013" s="59" t="s">
        <v>1022</v>
      </c>
      <c r="I1013" s="59">
        <v>500000003937</v>
      </c>
      <c r="J1013" s="5">
        <v>2013</v>
      </c>
      <c r="K1013" s="5">
        <v>8</v>
      </c>
      <c r="L1013" s="9">
        <f t="shared" si="20"/>
        <v>-5</v>
      </c>
      <c r="M1013" s="6" t="s">
        <v>90</v>
      </c>
      <c r="N1013" s="9" t="s">
        <v>94</v>
      </c>
      <c r="O1013" s="6" t="s">
        <v>37</v>
      </c>
      <c r="P1013" s="9" t="s">
        <v>42</v>
      </c>
      <c r="Q1013" s="5" t="s">
        <v>37</v>
      </c>
      <c r="R1013" s="9" t="s">
        <v>41</v>
      </c>
      <c r="S1013" s="11">
        <v>2023</v>
      </c>
      <c r="T1013" s="6" t="s">
        <v>126</v>
      </c>
      <c r="U1013" s="4" t="s">
        <v>3813</v>
      </c>
      <c r="V1013" s="4" t="s">
        <v>3814</v>
      </c>
      <c r="W1013" s="75">
        <v>0</v>
      </c>
      <c r="X1013" s="9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43"/>
      <c r="AL1013" s="143"/>
      <c r="AM1013" s="143"/>
      <c r="AN1013" s="143"/>
      <c r="AO1013" s="143"/>
      <c r="AP1013" s="143"/>
      <c r="AQ1013" s="143"/>
      <c r="AR1013" s="143"/>
      <c r="AS1013" s="143"/>
      <c r="AT1013" s="143"/>
      <c r="AU1013" s="143"/>
      <c r="AV1013" s="143"/>
      <c r="BC1013" s="2"/>
    </row>
    <row r="1014" spans="1:55" x14ac:dyDescent="0.2">
      <c r="A1014" s="4" t="s">
        <v>2695</v>
      </c>
      <c r="B1014" s="4" t="s">
        <v>2689</v>
      </c>
      <c r="C1014" s="4" t="s">
        <v>2737</v>
      </c>
      <c r="D1014" s="4" t="s">
        <v>2741</v>
      </c>
      <c r="E1014" s="4" t="s">
        <v>970</v>
      </c>
      <c r="F1014" s="4" t="s">
        <v>659</v>
      </c>
      <c r="G1014" s="41" t="s">
        <v>971</v>
      </c>
      <c r="H1014" s="59" t="s">
        <v>1023</v>
      </c>
      <c r="I1014" s="59" t="s">
        <v>136</v>
      </c>
      <c r="J1014" s="5">
        <v>2013</v>
      </c>
      <c r="K1014" s="5">
        <v>8</v>
      </c>
      <c r="L1014" s="9">
        <f t="shared" si="20"/>
        <v>-5</v>
      </c>
      <c r="M1014" s="6" t="s">
        <v>90</v>
      </c>
      <c r="N1014" s="9" t="s">
        <v>94</v>
      </c>
      <c r="O1014" s="6" t="s">
        <v>37</v>
      </c>
      <c r="P1014" s="9" t="s">
        <v>42</v>
      </c>
      <c r="Q1014" s="5" t="s">
        <v>37</v>
      </c>
      <c r="R1014" s="9" t="s">
        <v>41</v>
      </c>
      <c r="S1014" s="11">
        <v>2023</v>
      </c>
      <c r="T1014" s="6" t="s">
        <v>126</v>
      </c>
      <c r="U1014" s="4" t="s">
        <v>3813</v>
      </c>
      <c r="V1014" s="4" t="s">
        <v>3814</v>
      </c>
      <c r="W1014" s="75">
        <v>0</v>
      </c>
      <c r="X1014" s="9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43"/>
      <c r="AL1014" s="143"/>
      <c r="AM1014" s="143"/>
      <c r="AN1014" s="143"/>
      <c r="AO1014" s="143"/>
      <c r="AP1014" s="143"/>
      <c r="AQ1014" s="143"/>
      <c r="AR1014" s="143"/>
      <c r="AS1014" s="143"/>
      <c r="AT1014" s="143"/>
      <c r="AU1014" s="143"/>
      <c r="AV1014" s="143"/>
      <c r="BC1014" s="2"/>
    </row>
    <row r="1015" spans="1:55" x14ac:dyDescent="0.2">
      <c r="A1015" s="4" t="s">
        <v>2695</v>
      </c>
      <c r="B1015" s="4" t="s">
        <v>2689</v>
      </c>
      <c r="C1015" s="4" t="s">
        <v>2737</v>
      </c>
      <c r="D1015" s="4" t="s">
        <v>2741</v>
      </c>
      <c r="E1015" s="4" t="s">
        <v>970</v>
      </c>
      <c r="F1015" s="4" t="s">
        <v>659</v>
      </c>
      <c r="G1015" s="41" t="s">
        <v>971</v>
      </c>
      <c r="H1015" s="59" t="s">
        <v>1024</v>
      </c>
      <c r="I1015" s="59" t="s">
        <v>136</v>
      </c>
      <c r="J1015" s="5">
        <v>2013</v>
      </c>
      <c r="K1015" s="5">
        <v>8</v>
      </c>
      <c r="L1015" s="9">
        <f t="shared" si="20"/>
        <v>-5</v>
      </c>
      <c r="M1015" s="6" t="s">
        <v>90</v>
      </c>
      <c r="N1015" s="9" t="s">
        <v>94</v>
      </c>
      <c r="O1015" s="6" t="s">
        <v>37</v>
      </c>
      <c r="P1015" s="9" t="s">
        <v>42</v>
      </c>
      <c r="Q1015" s="5" t="s">
        <v>37</v>
      </c>
      <c r="R1015" s="9" t="s">
        <v>41</v>
      </c>
      <c r="S1015" s="11">
        <v>2023</v>
      </c>
      <c r="T1015" s="6" t="s">
        <v>126</v>
      </c>
      <c r="U1015" s="4" t="s">
        <v>3813</v>
      </c>
      <c r="V1015" s="4" t="s">
        <v>3814</v>
      </c>
      <c r="W1015" s="75">
        <v>0</v>
      </c>
      <c r="X1015" s="9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43"/>
      <c r="AL1015" s="143"/>
      <c r="AM1015" s="143"/>
      <c r="AN1015" s="143"/>
      <c r="AO1015" s="143"/>
      <c r="AP1015" s="143"/>
      <c r="AQ1015" s="143"/>
      <c r="AR1015" s="143"/>
      <c r="AS1015" s="143"/>
      <c r="AT1015" s="143"/>
      <c r="AU1015" s="143"/>
      <c r="AV1015" s="143"/>
      <c r="BC1015" s="2"/>
    </row>
    <row r="1016" spans="1:55" x14ac:dyDescent="0.2">
      <c r="A1016" s="4" t="s">
        <v>2695</v>
      </c>
      <c r="B1016" s="4" t="s">
        <v>2689</v>
      </c>
      <c r="C1016" s="4" t="s">
        <v>2737</v>
      </c>
      <c r="D1016" s="4" t="s">
        <v>2741</v>
      </c>
      <c r="E1016" s="4" t="s">
        <v>970</v>
      </c>
      <c r="F1016" s="4" t="s">
        <v>659</v>
      </c>
      <c r="G1016" s="41" t="s">
        <v>971</v>
      </c>
      <c r="H1016" s="59" t="s">
        <v>1025</v>
      </c>
      <c r="I1016" s="59">
        <v>500000003934</v>
      </c>
      <c r="J1016" s="5">
        <v>2013</v>
      </c>
      <c r="K1016" s="5">
        <v>8</v>
      </c>
      <c r="L1016" s="9">
        <f t="shared" si="20"/>
        <v>-5</v>
      </c>
      <c r="M1016" s="6" t="s">
        <v>90</v>
      </c>
      <c r="N1016" s="9" t="s">
        <v>94</v>
      </c>
      <c r="O1016" s="6" t="s">
        <v>37</v>
      </c>
      <c r="P1016" s="9" t="s">
        <v>42</v>
      </c>
      <c r="Q1016" s="5" t="s">
        <v>37</v>
      </c>
      <c r="R1016" s="9" t="s">
        <v>41</v>
      </c>
      <c r="S1016" s="11">
        <v>2023</v>
      </c>
      <c r="T1016" s="6" t="s">
        <v>126</v>
      </c>
      <c r="U1016" s="4" t="s">
        <v>3813</v>
      </c>
      <c r="V1016" s="4" t="s">
        <v>3814</v>
      </c>
      <c r="W1016" s="75">
        <v>0</v>
      </c>
      <c r="X1016" s="9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43"/>
      <c r="AL1016" s="143"/>
      <c r="AM1016" s="143"/>
      <c r="AN1016" s="143"/>
      <c r="AO1016" s="143"/>
      <c r="AP1016" s="143"/>
      <c r="AQ1016" s="143"/>
      <c r="AR1016" s="143"/>
      <c r="AS1016" s="143"/>
      <c r="AT1016" s="143"/>
      <c r="AU1016" s="143"/>
      <c r="AV1016" s="143"/>
      <c r="BC1016" s="2"/>
    </row>
    <row r="1017" spans="1:55" x14ac:dyDescent="0.2">
      <c r="A1017" s="4" t="s">
        <v>2695</v>
      </c>
      <c r="B1017" s="4" t="s">
        <v>2689</v>
      </c>
      <c r="C1017" s="4" t="s">
        <v>2737</v>
      </c>
      <c r="D1017" s="4" t="s">
        <v>2741</v>
      </c>
      <c r="E1017" s="4" t="s">
        <v>970</v>
      </c>
      <c r="F1017" s="4" t="s">
        <v>659</v>
      </c>
      <c r="G1017" s="41" t="s">
        <v>971</v>
      </c>
      <c r="H1017" s="59" t="s">
        <v>1026</v>
      </c>
      <c r="I1017" s="59" t="s">
        <v>136</v>
      </c>
      <c r="J1017" s="5">
        <v>2013</v>
      </c>
      <c r="K1017" s="5">
        <v>8</v>
      </c>
      <c r="L1017" s="9">
        <f t="shared" si="20"/>
        <v>-5</v>
      </c>
      <c r="M1017" s="6" t="s">
        <v>90</v>
      </c>
      <c r="N1017" s="9" t="s">
        <v>94</v>
      </c>
      <c r="O1017" s="6" t="s">
        <v>37</v>
      </c>
      <c r="P1017" s="9" t="s">
        <v>42</v>
      </c>
      <c r="Q1017" s="5" t="s">
        <v>37</v>
      </c>
      <c r="R1017" s="9" t="s">
        <v>41</v>
      </c>
      <c r="S1017" s="11">
        <v>2023</v>
      </c>
      <c r="T1017" s="6" t="s">
        <v>126</v>
      </c>
      <c r="U1017" s="4" t="s">
        <v>3813</v>
      </c>
      <c r="V1017" s="4" t="s">
        <v>3814</v>
      </c>
      <c r="W1017" s="75">
        <v>0</v>
      </c>
      <c r="X1017" s="9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43"/>
      <c r="AL1017" s="143"/>
      <c r="AM1017" s="143"/>
      <c r="AN1017" s="143"/>
      <c r="AO1017" s="143"/>
      <c r="AP1017" s="143"/>
      <c r="AQ1017" s="143"/>
      <c r="AR1017" s="143"/>
      <c r="AS1017" s="143"/>
      <c r="AT1017" s="143"/>
      <c r="AU1017" s="143"/>
      <c r="AV1017" s="143"/>
      <c r="BC1017" s="2"/>
    </row>
    <row r="1018" spans="1:55" x14ac:dyDescent="0.2">
      <c r="A1018" s="4" t="s">
        <v>2695</v>
      </c>
      <c r="B1018" s="4" t="s">
        <v>2689</v>
      </c>
      <c r="C1018" s="4" t="s">
        <v>2737</v>
      </c>
      <c r="D1018" s="4" t="s">
        <v>2741</v>
      </c>
      <c r="E1018" s="4" t="s">
        <v>970</v>
      </c>
      <c r="F1018" s="4" t="s">
        <v>659</v>
      </c>
      <c r="G1018" s="41" t="s">
        <v>971</v>
      </c>
      <c r="H1018" s="59" t="s">
        <v>1027</v>
      </c>
      <c r="I1018" s="59" t="s">
        <v>136</v>
      </c>
      <c r="J1018" s="5">
        <v>2013</v>
      </c>
      <c r="K1018" s="5">
        <v>8</v>
      </c>
      <c r="L1018" s="9">
        <f t="shared" si="20"/>
        <v>-5</v>
      </c>
      <c r="M1018" s="6" t="s">
        <v>90</v>
      </c>
      <c r="N1018" s="9" t="s">
        <v>94</v>
      </c>
      <c r="O1018" s="6" t="s">
        <v>37</v>
      </c>
      <c r="P1018" s="9" t="s">
        <v>42</v>
      </c>
      <c r="Q1018" s="5" t="s">
        <v>37</v>
      </c>
      <c r="R1018" s="9" t="s">
        <v>41</v>
      </c>
      <c r="S1018" s="11">
        <v>2023</v>
      </c>
      <c r="T1018" s="6" t="s">
        <v>126</v>
      </c>
      <c r="U1018" s="4" t="s">
        <v>3813</v>
      </c>
      <c r="V1018" s="4" t="s">
        <v>3814</v>
      </c>
      <c r="W1018" s="75">
        <v>0</v>
      </c>
      <c r="X1018" s="9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43"/>
      <c r="AL1018" s="143"/>
      <c r="AM1018" s="143"/>
      <c r="AN1018" s="143"/>
      <c r="AO1018" s="143"/>
      <c r="AP1018" s="143"/>
      <c r="AQ1018" s="143"/>
      <c r="AR1018" s="143"/>
      <c r="AS1018" s="143"/>
      <c r="AT1018" s="143"/>
      <c r="AU1018" s="143"/>
      <c r="AV1018" s="143"/>
      <c r="BC1018" s="2"/>
    </row>
    <row r="1019" spans="1:55" x14ac:dyDescent="0.2">
      <c r="A1019" s="4" t="s">
        <v>2695</v>
      </c>
      <c r="B1019" s="4" t="s">
        <v>2689</v>
      </c>
      <c r="C1019" s="4" t="s">
        <v>2737</v>
      </c>
      <c r="D1019" s="4" t="s">
        <v>2741</v>
      </c>
      <c r="E1019" s="4" t="s">
        <v>970</v>
      </c>
      <c r="F1019" s="4" t="s">
        <v>659</v>
      </c>
      <c r="G1019" s="41" t="s">
        <v>971</v>
      </c>
      <c r="H1019" s="59" t="s">
        <v>1028</v>
      </c>
      <c r="I1019" s="59">
        <v>500000003983</v>
      </c>
      <c r="J1019" s="5">
        <v>2013</v>
      </c>
      <c r="K1019" s="5">
        <v>8</v>
      </c>
      <c r="L1019" s="9">
        <f t="shared" si="20"/>
        <v>-5</v>
      </c>
      <c r="M1019" s="6" t="s">
        <v>90</v>
      </c>
      <c r="N1019" s="9" t="s">
        <v>94</v>
      </c>
      <c r="O1019" s="6" t="s">
        <v>37</v>
      </c>
      <c r="P1019" s="9" t="s">
        <v>42</v>
      </c>
      <c r="Q1019" s="5" t="s">
        <v>37</v>
      </c>
      <c r="R1019" s="9" t="s">
        <v>41</v>
      </c>
      <c r="S1019" s="11">
        <v>2023</v>
      </c>
      <c r="T1019" s="6" t="s">
        <v>126</v>
      </c>
      <c r="U1019" s="4" t="s">
        <v>3813</v>
      </c>
      <c r="V1019" s="4" t="s">
        <v>3814</v>
      </c>
      <c r="W1019" s="75">
        <v>0</v>
      </c>
      <c r="X1019" s="9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43"/>
      <c r="AL1019" s="143"/>
      <c r="AM1019" s="143"/>
      <c r="AN1019" s="143"/>
      <c r="AO1019" s="143"/>
      <c r="AP1019" s="143"/>
      <c r="AQ1019" s="143"/>
      <c r="AR1019" s="143"/>
      <c r="AS1019" s="143"/>
      <c r="AT1019" s="143"/>
      <c r="AU1019" s="143"/>
      <c r="AV1019" s="143"/>
      <c r="BC1019" s="2"/>
    </row>
    <row r="1020" spans="1:55" x14ac:dyDescent="0.2">
      <c r="A1020" s="4" t="s">
        <v>2699</v>
      </c>
      <c r="B1020" s="4" t="s">
        <v>2688</v>
      </c>
      <c r="C1020" s="4" t="s">
        <v>2737</v>
      </c>
      <c r="D1020" s="4" t="s">
        <v>2741</v>
      </c>
      <c r="E1020" s="4" t="s">
        <v>970</v>
      </c>
      <c r="F1020" s="4" t="s">
        <v>659</v>
      </c>
      <c r="G1020" s="41" t="s">
        <v>971</v>
      </c>
      <c r="H1020" s="59" t="s">
        <v>1029</v>
      </c>
      <c r="I1020" s="59" t="s">
        <v>136</v>
      </c>
      <c r="J1020" s="5">
        <v>2013</v>
      </c>
      <c r="K1020" s="5">
        <v>8</v>
      </c>
      <c r="L1020" s="9">
        <f t="shared" si="20"/>
        <v>-5</v>
      </c>
      <c r="M1020" s="6" t="s">
        <v>90</v>
      </c>
      <c r="N1020" s="9" t="s">
        <v>94</v>
      </c>
      <c r="O1020" s="6" t="s">
        <v>37</v>
      </c>
      <c r="P1020" s="9" t="s">
        <v>42</v>
      </c>
      <c r="Q1020" s="5" t="s">
        <v>37</v>
      </c>
      <c r="R1020" s="9" t="s">
        <v>41</v>
      </c>
      <c r="S1020" s="11">
        <v>2023</v>
      </c>
      <c r="T1020" s="6" t="s">
        <v>126</v>
      </c>
      <c r="U1020" s="4" t="s">
        <v>3813</v>
      </c>
      <c r="V1020" s="4" t="s">
        <v>3814</v>
      </c>
      <c r="W1020" s="75">
        <v>0</v>
      </c>
      <c r="X1020" s="9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43"/>
      <c r="AL1020" s="143"/>
      <c r="AM1020" s="143"/>
      <c r="AN1020" s="143"/>
      <c r="AO1020" s="143"/>
      <c r="AP1020" s="143"/>
      <c r="AQ1020" s="143"/>
      <c r="AR1020" s="143"/>
      <c r="AS1020" s="143"/>
      <c r="AT1020" s="143"/>
      <c r="AU1020" s="143"/>
      <c r="AV1020" s="143"/>
      <c r="BC1020" s="2"/>
    </row>
    <row r="1021" spans="1:55" x14ac:dyDescent="0.2">
      <c r="A1021" s="4" t="s">
        <v>2714</v>
      </c>
      <c r="B1021" s="4" t="s">
        <v>2687</v>
      </c>
      <c r="C1021" s="4" t="s">
        <v>2737</v>
      </c>
      <c r="D1021" s="4" t="s">
        <v>2741</v>
      </c>
      <c r="E1021" s="4" t="s">
        <v>970</v>
      </c>
      <c r="F1021" s="4" t="s">
        <v>659</v>
      </c>
      <c r="G1021" s="41" t="s">
        <v>971</v>
      </c>
      <c r="H1021" s="59" t="s">
        <v>1035</v>
      </c>
      <c r="I1021" s="59">
        <v>500000003229</v>
      </c>
      <c r="J1021" s="5">
        <v>2013</v>
      </c>
      <c r="K1021" s="5">
        <v>8</v>
      </c>
      <c r="L1021" s="9">
        <f t="shared" si="20"/>
        <v>-5</v>
      </c>
      <c r="M1021" s="6" t="s">
        <v>90</v>
      </c>
      <c r="N1021" s="9" t="s">
        <v>94</v>
      </c>
      <c r="O1021" s="6" t="s">
        <v>37</v>
      </c>
      <c r="P1021" s="9" t="s">
        <v>42</v>
      </c>
      <c r="Q1021" s="5" t="s">
        <v>37</v>
      </c>
      <c r="R1021" s="9" t="s">
        <v>41</v>
      </c>
      <c r="S1021" s="11">
        <v>2023</v>
      </c>
      <c r="T1021" s="6" t="s">
        <v>126</v>
      </c>
      <c r="U1021" s="4" t="s">
        <v>3813</v>
      </c>
      <c r="V1021" s="4" t="s">
        <v>3814</v>
      </c>
      <c r="W1021" s="75">
        <v>0</v>
      </c>
      <c r="X1021" s="9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43"/>
      <c r="AL1021" s="143"/>
      <c r="AM1021" s="143"/>
      <c r="AN1021" s="143"/>
      <c r="AO1021" s="143"/>
      <c r="AP1021" s="143"/>
      <c r="AQ1021" s="143"/>
      <c r="AR1021" s="143"/>
      <c r="AS1021" s="143"/>
      <c r="AT1021" s="143"/>
      <c r="AU1021" s="143"/>
      <c r="AV1021" s="143"/>
      <c r="BC1021" s="2"/>
    </row>
    <row r="1022" spans="1:55" x14ac:dyDescent="0.2">
      <c r="A1022" s="4" t="s">
        <v>2702</v>
      </c>
      <c r="B1022" s="4" t="s">
        <v>2689</v>
      </c>
      <c r="C1022" s="4" t="s">
        <v>2737</v>
      </c>
      <c r="D1022" s="4" t="s">
        <v>2741</v>
      </c>
      <c r="E1022" s="4" t="s">
        <v>970</v>
      </c>
      <c r="F1022" s="4" t="s">
        <v>659</v>
      </c>
      <c r="G1022" s="41" t="s">
        <v>971</v>
      </c>
      <c r="H1022" s="59" t="s">
        <v>1036</v>
      </c>
      <c r="I1022" s="59" t="s">
        <v>136</v>
      </c>
      <c r="J1022" s="5">
        <v>2013</v>
      </c>
      <c r="K1022" s="5">
        <v>8</v>
      </c>
      <c r="L1022" s="9">
        <f t="shared" si="20"/>
        <v>-5</v>
      </c>
      <c r="M1022" s="6" t="s">
        <v>90</v>
      </c>
      <c r="N1022" s="9" t="s">
        <v>94</v>
      </c>
      <c r="O1022" s="6" t="s">
        <v>37</v>
      </c>
      <c r="P1022" s="9" t="s">
        <v>42</v>
      </c>
      <c r="Q1022" s="5" t="s">
        <v>37</v>
      </c>
      <c r="R1022" s="9" t="s">
        <v>41</v>
      </c>
      <c r="S1022" s="11">
        <v>2023</v>
      </c>
      <c r="T1022" s="6" t="s">
        <v>126</v>
      </c>
      <c r="U1022" s="4" t="s">
        <v>3813</v>
      </c>
      <c r="V1022" s="4" t="s">
        <v>3814</v>
      </c>
      <c r="W1022" s="75">
        <v>0</v>
      </c>
      <c r="X1022" s="9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43"/>
      <c r="AL1022" s="143"/>
      <c r="AM1022" s="143"/>
      <c r="AN1022" s="143"/>
      <c r="AO1022" s="143"/>
      <c r="AP1022" s="143"/>
      <c r="AQ1022" s="143"/>
      <c r="AR1022" s="143"/>
      <c r="AS1022" s="143"/>
      <c r="AT1022" s="143"/>
      <c r="AU1022" s="143"/>
      <c r="AV1022" s="143"/>
      <c r="BC1022" s="2"/>
    </row>
    <row r="1023" spans="1:55" x14ac:dyDescent="0.2">
      <c r="A1023" s="4" t="s">
        <v>2701</v>
      </c>
      <c r="B1023" s="4" t="s">
        <v>2689</v>
      </c>
      <c r="C1023" s="4" t="s">
        <v>2737</v>
      </c>
      <c r="D1023" s="4" t="s">
        <v>2741</v>
      </c>
      <c r="E1023" s="4" t="s">
        <v>970</v>
      </c>
      <c r="F1023" s="4" t="s">
        <v>659</v>
      </c>
      <c r="G1023" s="41" t="s">
        <v>971</v>
      </c>
      <c r="H1023" s="59" t="s">
        <v>1037</v>
      </c>
      <c r="I1023" s="59">
        <v>500000003331</v>
      </c>
      <c r="J1023" s="5">
        <v>2013</v>
      </c>
      <c r="K1023" s="5">
        <v>8</v>
      </c>
      <c r="L1023" s="9">
        <f t="shared" si="20"/>
        <v>-5</v>
      </c>
      <c r="M1023" s="6" t="s">
        <v>90</v>
      </c>
      <c r="N1023" s="9" t="s">
        <v>94</v>
      </c>
      <c r="O1023" s="6" t="s">
        <v>37</v>
      </c>
      <c r="P1023" s="9" t="s">
        <v>42</v>
      </c>
      <c r="Q1023" s="5" t="s">
        <v>37</v>
      </c>
      <c r="R1023" s="9" t="s">
        <v>41</v>
      </c>
      <c r="S1023" s="11">
        <v>2023</v>
      </c>
      <c r="T1023" s="6" t="s">
        <v>126</v>
      </c>
      <c r="U1023" s="4" t="s">
        <v>3813</v>
      </c>
      <c r="V1023" s="4" t="s">
        <v>3814</v>
      </c>
      <c r="W1023" s="75">
        <v>0</v>
      </c>
      <c r="X1023" s="9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43"/>
      <c r="AL1023" s="143"/>
      <c r="AM1023" s="143"/>
      <c r="AN1023" s="143"/>
      <c r="AO1023" s="143"/>
      <c r="AP1023" s="143"/>
      <c r="AQ1023" s="143"/>
      <c r="AR1023" s="143"/>
      <c r="AS1023" s="143"/>
      <c r="AT1023" s="143"/>
      <c r="AU1023" s="143"/>
      <c r="AV1023" s="143"/>
      <c r="BC1023" s="2"/>
    </row>
    <row r="1024" spans="1:55" x14ac:dyDescent="0.2">
      <c r="A1024" s="4" t="s">
        <v>2701</v>
      </c>
      <c r="B1024" s="4" t="s">
        <v>2689</v>
      </c>
      <c r="C1024" s="4" t="s">
        <v>2737</v>
      </c>
      <c r="D1024" s="4" t="s">
        <v>2741</v>
      </c>
      <c r="E1024" s="4" t="s">
        <v>970</v>
      </c>
      <c r="F1024" s="4" t="s">
        <v>659</v>
      </c>
      <c r="G1024" s="41" t="s">
        <v>971</v>
      </c>
      <c r="H1024" s="59" t="s">
        <v>1039</v>
      </c>
      <c r="I1024" s="59" t="s">
        <v>136</v>
      </c>
      <c r="J1024" s="5">
        <v>2013</v>
      </c>
      <c r="K1024" s="5">
        <v>8</v>
      </c>
      <c r="L1024" s="9">
        <f t="shared" si="20"/>
        <v>-5</v>
      </c>
      <c r="M1024" s="6" t="s">
        <v>90</v>
      </c>
      <c r="N1024" s="9" t="s">
        <v>94</v>
      </c>
      <c r="O1024" s="6" t="s">
        <v>37</v>
      </c>
      <c r="P1024" s="9" t="s">
        <v>42</v>
      </c>
      <c r="Q1024" s="5" t="s">
        <v>37</v>
      </c>
      <c r="R1024" s="9" t="s">
        <v>41</v>
      </c>
      <c r="S1024" s="11">
        <v>2023</v>
      </c>
      <c r="T1024" s="6" t="s">
        <v>126</v>
      </c>
      <c r="U1024" s="4" t="s">
        <v>3813</v>
      </c>
      <c r="V1024" s="4" t="s">
        <v>3814</v>
      </c>
      <c r="W1024" s="75">
        <v>0</v>
      </c>
      <c r="X1024" s="9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43"/>
      <c r="AL1024" s="143"/>
      <c r="AM1024" s="143"/>
      <c r="AN1024" s="143"/>
      <c r="AO1024" s="143"/>
      <c r="AP1024" s="143"/>
      <c r="AQ1024" s="143"/>
      <c r="AR1024" s="143"/>
      <c r="AS1024" s="143"/>
      <c r="AT1024" s="143"/>
      <c r="AU1024" s="143"/>
      <c r="AV1024" s="143"/>
      <c r="BC1024" s="2"/>
    </row>
    <row r="1025" spans="1:55" x14ac:dyDescent="0.2">
      <c r="A1025" s="4" t="s">
        <v>2701</v>
      </c>
      <c r="B1025" s="4" t="s">
        <v>2689</v>
      </c>
      <c r="C1025" s="4" t="s">
        <v>2737</v>
      </c>
      <c r="D1025" s="4" t="s">
        <v>2741</v>
      </c>
      <c r="E1025" s="4" t="s">
        <v>970</v>
      </c>
      <c r="F1025" s="4" t="s">
        <v>659</v>
      </c>
      <c r="G1025" s="41" t="s">
        <v>971</v>
      </c>
      <c r="H1025" s="59" t="s">
        <v>1040</v>
      </c>
      <c r="I1025" s="59" t="s">
        <v>136</v>
      </c>
      <c r="J1025" s="5">
        <v>2013</v>
      </c>
      <c r="K1025" s="5">
        <v>8</v>
      </c>
      <c r="L1025" s="9">
        <f t="shared" si="20"/>
        <v>-5</v>
      </c>
      <c r="M1025" s="6" t="s">
        <v>90</v>
      </c>
      <c r="N1025" s="9" t="s">
        <v>94</v>
      </c>
      <c r="O1025" s="6" t="s">
        <v>37</v>
      </c>
      <c r="P1025" s="9" t="s">
        <v>42</v>
      </c>
      <c r="Q1025" s="5" t="s">
        <v>37</v>
      </c>
      <c r="R1025" s="9" t="s">
        <v>41</v>
      </c>
      <c r="S1025" s="11">
        <v>2023</v>
      </c>
      <c r="T1025" s="6" t="s">
        <v>126</v>
      </c>
      <c r="U1025" s="4" t="s">
        <v>3813</v>
      </c>
      <c r="V1025" s="4" t="s">
        <v>3814</v>
      </c>
      <c r="W1025" s="75">
        <v>0</v>
      </c>
      <c r="X1025" s="9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43"/>
      <c r="AL1025" s="143"/>
      <c r="AM1025" s="143"/>
      <c r="AN1025" s="143"/>
      <c r="AO1025" s="143"/>
      <c r="AP1025" s="143"/>
      <c r="AQ1025" s="143"/>
      <c r="AR1025" s="143"/>
      <c r="AS1025" s="143"/>
      <c r="AT1025" s="143"/>
      <c r="AU1025" s="143"/>
      <c r="AV1025" s="143"/>
      <c r="BC1025" s="2"/>
    </row>
    <row r="1026" spans="1:55" x14ac:dyDescent="0.2">
      <c r="A1026" s="4" t="s">
        <v>2701</v>
      </c>
      <c r="B1026" s="4" t="s">
        <v>2689</v>
      </c>
      <c r="C1026" s="4" t="s">
        <v>2737</v>
      </c>
      <c r="D1026" s="4" t="s">
        <v>2741</v>
      </c>
      <c r="E1026" s="4" t="s">
        <v>970</v>
      </c>
      <c r="F1026" s="4" t="s">
        <v>659</v>
      </c>
      <c r="G1026" s="41" t="s">
        <v>971</v>
      </c>
      <c r="H1026" s="59" t="s">
        <v>1042</v>
      </c>
      <c r="I1026" s="59">
        <v>500000003328</v>
      </c>
      <c r="J1026" s="5">
        <v>2013</v>
      </c>
      <c r="K1026" s="5">
        <v>8</v>
      </c>
      <c r="L1026" s="9">
        <f t="shared" si="20"/>
        <v>-5</v>
      </c>
      <c r="M1026" s="6" t="s">
        <v>90</v>
      </c>
      <c r="N1026" s="9" t="s">
        <v>94</v>
      </c>
      <c r="O1026" s="6" t="s">
        <v>37</v>
      </c>
      <c r="P1026" s="9" t="s">
        <v>42</v>
      </c>
      <c r="Q1026" s="5" t="s">
        <v>37</v>
      </c>
      <c r="R1026" s="9" t="s">
        <v>41</v>
      </c>
      <c r="S1026" s="11">
        <v>2023</v>
      </c>
      <c r="T1026" s="6" t="s">
        <v>126</v>
      </c>
      <c r="U1026" s="4" t="s">
        <v>3813</v>
      </c>
      <c r="V1026" s="4" t="s">
        <v>3814</v>
      </c>
      <c r="W1026" s="75">
        <v>0</v>
      </c>
      <c r="X1026" s="9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43"/>
      <c r="AL1026" s="143"/>
      <c r="AM1026" s="143"/>
      <c r="AN1026" s="143"/>
      <c r="AO1026" s="143"/>
      <c r="AP1026" s="143"/>
      <c r="AQ1026" s="143"/>
      <c r="AR1026" s="143"/>
      <c r="AS1026" s="143"/>
      <c r="AT1026" s="143"/>
      <c r="AU1026" s="143"/>
      <c r="AV1026" s="143"/>
      <c r="BC1026" s="2"/>
    </row>
    <row r="1027" spans="1:55" x14ac:dyDescent="0.2">
      <c r="A1027" s="4" t="s">
        <v>2701</v>
      </c>
      <c r="B1027" s="4" t="s">
        <v>2689</v>
      </c>
      <c r="C1027" s="4" t="s">
        <v>2737</v>
      </c>
      <c r="D1027" s="4" t="s">
        <v>2741</v>
      </c>
      <c r="E1027" s="4" t="s">
        <v>970</v>
      </c>
      <c r="F1027" s="4" t="s">
        <v>659</v>
      </c>
      <c r="G1027" s="41" t="s">
        <v>971</v>
      </c>
      <c r="H1027" s="59" t="s">
        <v>1043</v>
      </c>
      <c r="I1027" s="59">
        <v>500000003297</v>
      </c>
      <c r="J1027" s="5">
        <v>2013</v>
      </c>
      <c r="K1027" s="5">
        <v>8</v>
      </c>
      <c r="L1027" s="9">
        <f t="shared" si="20"/>
        <v>-5</v>
      </c>
      <c r="M1027" s="6" t="s">
        <v>90</v>
      </c>
      <c r="N1027" s="9" t="s">
        <v>94</v>
      </c>
      <c r="O1027" s="6" t="s">
        <v>37</v>
      </c>
      <c r="P1027" s="9" t="s">
        <v>42</v>
      </c>
      <c r="Q1027" s="5" t="s">
        <v>37</v>
      </c>
      <c r="R1027" s="9" t="s">
        <v>41</v>
      </c>
      <c r="S1027" s="11">
        <v>2023</v>
      </c>
      <c r="T1027" s="6" t="s">
        <v>126</v>
      </c>
      <c r="U1027" s="4" t="s">
        <v>3813</v>
      </c>
      <c r="V1027" s="4" t="s">
        <v>3814</v>
      </c>
      <c r="W1027" s="75">
        <v>0</v>
      </c>
      <c r="X1027" s="9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43"/>
      <c r="AL1027" s="143"/>
      <c r="AM1027" s="143"/>
      <c r="AN1027" s="143"/>
      <c r="AO1027" s="143"/>
      <c r="AP1027" s="143"/>
      <c r="AQ1027" s="143"/>
      <c r="AR1027" s="143"/>
      <c r="AS1027" s="143"/>
      <c r="AT1027" s="143"/>
      <c r="AU1027" s="143"/>
      <c r="AV1027" s="143"/>
      <c r="BC1027" s="2"/>
    </row>
    <row r="1028" spans="1:55" x14ac:dyDescent="0.2">
      <c r="A1028" s="4" t="s">
        <v>2726</v>
      </c>
      <c r="B1028" s="4" t="s">
        <v>2690</v>
      </c>
      <c r="C1028" s="4" t="s">
        <v>2737</v>
      </c>
      <c r="D1028" s="4" t="s">
        <v>2741</v>
      </c>
      <c r="E1028" s="4" t="s">
        <v>970</v>
      </c>
      <c r="F1028" s="4" t="s">
        <v>659</v>
      </c>
      <c r="G1028" s="41" t="s">
        <v>971</v>
      </c>
      <c r="H1028" s="59" t="s">
        <v>1044</v>
      </c>
      <c r="I1028" s="59">
        <v>500000002607</v>
      </c>
      <c r="J1028" s="5">
        <v>2013</v>
      </c>
      <c r="K1028" s="5">
        <v>8</v>
      </c>
      <c r="L1028" s="9">
        <f t="shared" si="20"/>
        <v>-5</v>
      </c>
      <c r="M1028" s="6" t="s">
        <v>90</v>
      </c>
      <c r="N1028" s="9" t="s">
        <v>94</v>
      </c>
      <c r="O1028" s="6" t="s">
        <v>37</v>
      </c>
      <c r="P1028" s="9" t="s">
        <v>42</v>
      </c>
      <c r="Q1028" s="5" t="s">
        <v>37</v>
      </c>
      <c r="R1028" s="9" t="s">
        <v>41</v>
      </c>
      <c r="S1028" s="11">
        <v>2023</v>
      </c>
      <c r="T1028" s="6" t="s">
        <v>126</v>
      </c>
      <c r="U1028" s="4" t="s">
        <v>3813</v>
      </c>
      <c r="V1028" s="4" t="s">
        <v>3814</v>
      </c>
      <c r="W1028" s="75">
        <v>0</v>
      </c>
      <c r="X1028" s="9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43"/>
      <c r="AL1028" s="143"/>
      <c r="AM1028" s="143"/>
      <c r="AN1028" s="143"/>
      <c r="AO1028" s="143"/>
      <c r="AP1028" s="143"/>
      <c r="AQ1028" s="143"/>
      <c r="AR1028" s="143"/>
      <c r="AS1028" s="143"/>
      <c r="AT1028" s="143"/>
      <c r="AU1028" s="143"/>
      <c r="AV1028" s="143"/>
      <c r="BC1028" s="2"/>
    </row>
    <row r="1029" spans="1:55" x14ac:dyDescent="0.2">
      <c r="A1029" s="4" t="s">
        <v>2701</v>
      </c>
      <c r="B1029" s="4" t="s">
        <v>2689</v>
      </c>
      <c r="C1029" s="4" t="s">
        <v>2737</v>
      </c>
      <c r="D1029" s="4" t="s">
        <v>2741</v>
      </c>
      <c r="E1029" s="4" t="s">
        <v>970</v>
      </c>
      <c r="F1029" s="4" t="s">
        <v>659</v>
      </c>
      <c r="G1029" s="41" t="s">
        <v>971</v>
      </c>
      <c r="H1029" s="59" t="s">
        <v>1045</v>
      </c>
      <c r="I1029" s="59">
        <v>500000003109</v>
      </c>
      <c r="J1029" s="5">
        <v>2013</v>
      </c>
      <c r="K1029" s="5">
        <v>8</v>
      </c>
      <c r="L1029" s="9">
        <f t="shared" si="20"/>
        <v>-5</v>
      </c>
      <c r="M1029" s="6" t="s">
        <v>90</v>
      </c>
      <c r="N1029" s="9" t="s">
        <v>94</v>
      </c>
      <c r="O1029" s="6" t="s">
        <v>37</v>
      </c>
      <c r="P1029" s="9" t="s">
        <v>42</v>
      </c>
      <c r="Q1029" s="5" t="s">
        <v>37</v>
      </c>
      <c r="R1029" s="9" t="s">
        <v>41</v>
      </c>
      <c r="S1029" s="11">
        <v>2023</v>
      </c>
      <c r="T1029" s="6" t="s">
        <v>126</v>
      </c>
      <c r="U1029" s="4" t="s">
        <v>3813</v>
      </c>
      <c r="V1029" s="4" t="s">
        <v>3814</v>
      </c>
      <c r="W1029" s="75">
        <v>0</v>
      </c>
      <c r="X1029" s="9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43"/>
      <c r="AL1029" s="143"/>
      <c r="AM1029" s="143"/>
      <c r="AN1029" s="143"/>
      <c r="AO1029" s="143"/>
      <c r="AP1029" s="143"/>
      <c r="AQ1029" s="143"/>
      <c r="AR1029" s="143"/>
      <c r="AS1029" s="143"/>
      <c r="AT1029" s="143"/>
      <c r="AU1029" s="143"/>
      <c r="AV1029" s="143"/>
      <c r="BC1029" s="2"/>
    </row>
    <row r="1030" spans="1:55" x14ac:dyDescent="0.2">
      <c r="A1030" s="4" t="s">
        <v>2726</v>
      </c>
      <c r="B1030" s="4" t="s">
        <v>2690</v>
      </c>
      <c r="C1030" s="4" t="s">
        <v>2737</v>
      </c>
      <c r="D1030" s="4" t="s">
        <v>2741</v>
      </c>
      <c r="E1030" s="4" t="s">
        <v>970</v>
      </c>
      <c r="F1030" s="4" t="s">
        <v>659</v>
      </c>
      <c r="G1030" s="41" t="s">
        <v>971</v>
      </c>
      <c r="H1030" s="59" t="s">
        <v>1046</v>
      </c>
      <c r="I1030" s="59">
        <v>500000003363</v>
      </c>
      <c r="J1030" s="5">
        <v>2013</v>
      </c>
      <c r="K1030" s="5">
        <v>8</v>
      </c>
      <c r="L1030" s="9">
        <f t="shared" si="20"/>
        <v>-5</v>
      </c>
      <c r="M1030" s="6" t="s">
        <v>90</v>
      </c>
      <c r="N1030" s="9" t="s">
        <v>94</v>
      </c>
      <c r="O1030" s="6" t="s">
        <v>37</v>
      </c>
      <c r="P1030" s="9" t="s">
        <v>42</v>
      </c>
      <c r="Q1030" s="5" t="s">
        <v>37</v>
      </c>
      <c r="R1030" s="9" t="s">
        <v>41</v>
      </c>
      <c r="S1030" s="11">
        <v>2023</v>
      </c>
      <c r="T1030" s="6" t="s">
        <v>126</v>
      </c>
      <c r="U1030" s="4" t="s">
        <v>3813</v>
      </c>
      <c r="V1030" s="4" t="s">
        <v>3814</v>
      </c>
      <c r="W1030" s="75">
        <v>0</v>
      </c>
      <c r="X1030" s="9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43"/>
      <c r="AL1030" s="143"/>
      <c r="AM1030" s="143"/>
      <c r="AN1030" s="143"/>
      <c r="AO1030" s="143"/>
      <c r="AP1030" s="143"/>
      <c r="AQ1030" s="143"/>
      <c r="AR1030" s="143"/>
      <c r="AS1030" s="143"/>
      <c r="AT1030" s="143"/>
      <c r="AU1030" s="143"/>
      <c r="AV1030" s="143"/>
      <c r="BC1030" s="2"/>
    </row>
    <row r="1031" spans="1:55" x14ac:dyDescent="0.2">
      <c r="A1031" s="4" t="s">
        <v>2702</v>
      </c>
      <c r="B1031" s="4" t="s">
        <v>2689</v>
      </c>
      <c r="C1031" s="4" t="s">
        <v>2737</v>
      </c>
      <c r="D1031" s="4" t="s">
        <v>2741</v>
      </c>
      <c r="E1031" s="4" t="s">
        <v>970</v>
      </c>
      <c r="F1031" s="4" t="s">
        <v>659</v>
      </c>
      <c r="G1031" s="41" t="s">
        <v>971</v>
      </c>
      <c r="H1031" s="59" t="s">
        <v>1047</v>
      </c>
      <c r="I1031" s="59">
        <v>500000000821</v>
      </c>
      <c r="J1031" s="5">
        <v>2013</v>
      </c>
      <c r="K1031" s="5">
        <v>8</v>
      </c>
      <c r="L1031" s="9">
        <f t="shared" si="20"/>
        <v>-5</v>
      </c>
      <c r="M1031" s="6" t="s">
        <v>90</v>
      </c>
      <c r="N1031" s="9" t="s">
        <v>94</v>
      </c>
      <c r="O1031" s="6" t="s">
        <v>37</v>
      </c>
      <c r="P1031" s="9" t="s">
        <v>42</v>
      </c>
      <c r="Q1031" s="5" t="s">
        <v>37</v>
      </c>
      <c r="R1031" s="9" t="s">
        <v>41</v>
      </c>
      <c r="S1031" s="11">
        <v>2023</v>
      </c>
      <c r="T1031" s="6" t="s">
        <v>126</v>
      </c>
      <c r="U1031" s="4" t="s">
        <v>3813</v>
      </c>
      <c r="V1031" s="4" t="s">
        <v>3814</v>
      </c>
      <c r="W1031" s="75">
        <v>0</v>
      </c>
      <c r="X1031" s="9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62"/>
      <c r="AK1031" s="143"/>
      <c r="AL1031" s="143"/>
      <c r="AM1031" s="143"/>
      <c r="AN1031" s="143"/>
      <c r="AO1031" s="143"/>
      <c r="AP1031" s="143"/>
      <c r="AQ1031" s="143"/>
      <c r="AR1031" s="143"/>
      <c r="AS1031" s="143"/>
      <c r="AT1031" s="143"/>
      <c r="AU1031" s="143"/>
      <c r="AV1031" s="143"/>
      <c r="BC1031" s="2"/>
    </row>
    <row r="1032" spans="1:55" x14ac:dyDescent="0.2">
      <c r="A1032" s="4" t="s">
        <v>2701</v>
      </c>
      <c r="B1032" s="4" t="s">
        <v>2689</v>
      </c>
      <c r="C1032" s="4" t="s">
        <v>2737</v>
      </c>
      <c r="D1032" s="4" t="s">
        <v>2741</v>
      </c>
      <c r="E1032" s="4" t="s">
        <v>970</v>
      </c>
      <c r="F1032" s="4" t="s">
        <v>659</v>
      </c>
      <c r="G1032" s="41" t="s">
        <v>971</v>
      </c>
      <c r="H1032" s="59" t="s">
        <v>1832</v>
      </c>
      <c r="I1032" s="59">
        <v>500000003301</v>
      </c>
      <c r="J1032" s="5">
        <v>2013</v>
      </c>
      <c r="K1032" s="5">
        <v>8</v>
      </c>
      <c r="L1032" s="9">
        <f t="shared" si="20"/>
        <v>-5</v>
      </c>
      <c r="M1032" s="6" t="s">
        <v>90</v>
      </c>
      <c r="N1032" s="9" t="s">
        <v>94</v>
      </c>
      <c r="O1032" s="6" t="s">
        <v>37</v>
      </c>
      <c r="P1032" s="9" t="s">
        <v>42</v>
      </c>
      <c r="Q1032" s="5" t="s">
        <v>37</v>
      </c>
      <c r="R1032" s="9" t="s">
        <v>41</v>
      </c>
      <c r="S1032" s="11">
        <v>2023</v>
      </c>
      <c r="T1032" s="6" t="s">
        <v>126</v>
      </c>
      <c r="U1032" s="4" t="s">
        <v>3813</v>
      </c>
      <c r="V1032" s="4" t="s">
        <v>3814</v>
      </c>
      <c r="W1032" s="75">
        <v>0</v>
      </c>
      <c r="X1032" s="9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43"/>
      <c r="AL1032" s="143"/>
      <c r="AM1032" s="143"/>
      <c r="AN1032" s="143"/>
      <c r="AO1032" s="143"/>
      <c r="AP1032" s="143"/>
      <c r="AQ1032" s="143"/>
      <c r="AR1032" s="143"/>
      <c r="AS1032" s="143"/>
      <c r="AT1032" s="143"/>
      <c r="AU1032" s="143"/>
      <c r="AV1032" s="143"/>
      <c r="BC1032" s="2"/>
    </row>
    <row r="1033" spans="1:55" x14ac:dyDescent="0.2">
      <c r="A1033" s="4" t="s">
        <v>2701</v>
      </c>
      <c r="B1033" s="4" t="s">
        <v>2689</v>
      </c>
      <c r="C1033" s="4" t="s">
        <v>2737</v>
      </c>
      <c r="D1033" s="4" t="s">
        <v>2741</v>
      </c>
      <c r="E1033" s="4" t="s">
        <v>970</v>
      </c>
      <c r="F1033" s="4" t="s">
        <v>659</v>
      </c>
      <c r="G1033" s="41" t="s">
        <v>971</v>
      </c>
      <c r="H1033" s="59" t="s">
        <v>1833</v>
      </c>
      <c r="I1033" s="59">
        <v>500000002604</v>
      </c>
      <c r="J1033" s="5">
        <v>2013</v>
      </c>
      <c r="K1033" s="5">
        <v>8</v>
      </c>
      <c r="L1033" s="9">
        <f t="shared" si="20"/>
        <v>-5</v>
      </c>
      <c r="M1033" s="6" t="s">
        <v>90</v>
      </c>
      <c r="N1033" s="9" t="s">
        <v>94</v>
      </c>
      <c r="O1033" s="6" t="s">
        <v>37</v>
      </c>
      <c r="P1033" s="9" t="s">
        <v>42</v>
      </c>
      <c r="Q1033" s="5" t="s">
        <v>37</v>
      </c>
      <c r="R1033" s="9" t="s">
        <v>41</v>
      </c>
      <c r="S1033" s="11">
        <v>2023</v>
      </c>
      <c r="T1033" s="6" t="s">
        <v>126</v>
      </c>
      <c r="U1033" s="4" t="s">
        <v>3813</v>
      </c>
      <c r="V1033" s="4" t="s">
        <v>3814</v>
      </c>
      <c r="W1033" s="75">
        <v>0</v>
      </c>
      <c r="X1033" s="9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43"/>
      <c r="AL1033" s="143"/>
      <c r="AM1033" s="143"/>
      <c r="AN1033" s="143"/>
      <c r="AO1033" s="143"/>
      <c r="AP1033" s="143"/>
      <c r="AQ1033" s="143"/>
      <c r="AR1033" s="143"/>
      <c r="AS1033" s="143"/>
      <c r="AT1033" s="143"/>
      <c r="AU1033" s="143"/>
      <c r="AV1033" s="143"/>
      <c r="BC1033" s="2"/>
    </row>
    <row r="1034" spans="1:55" x14ac:dyDescent="0.2">
      <c r="A1034" s="4" t="s">
        <v>2701</v>
      </c>
      <c r="B1034" s="4" t="s">
        <v>2689</v>
      </c>
      <c r="C1034" s="4" t="s">
        <v>2737</v>
      </c>
      <c r="D1034" s="4" t="s">
        <v>2741</v>
      </c>
      <c r="E1034" s="4" t="s">
        <v>970</v>
      </c>
      <c r="F1034" s="4" t="s">
        <v>659</v>
      </c>
      <c r="G1034" s="41" t="s">
        <v>971</v>
      </c>
      <c r="H1034" s="59" t="s">
        <v>1834</v>
      </c>
      <c r="I1034" s="59">
        <v>500000003164</v>
      </c>
      <c r="J1034" s="5">
        <v>2013</v>
      </c>
      <c r="K1034" s="5">
        <v>8</v>
      </c>
      <c r="L1034" s="9">
        <f t="shared" si="20"/>
        <v>-5</v>
      </c>
      <c r="M1034" s="6" t="s">
        <v>90</v>
      </c>
      <c r="N1034" s="9" t="s">
        <v>94</v>
      </c>
      <c r="O1034" s="6" t="s">
        <v>37</v>
      </c>
      <c r="P1034" s="9" t="s">
        <v>42</v>
      </c>
      <c r="Q1034" s="5" t="s">
        <v>37</v>
      </c>
      <c r="R1034" s="9" t="s">
        <v>41</v>
      </c>
      <c r="S1034" s="11">
        <v>2023</v>
      </c>
      <c r="T1034" s="6" t="s">
        <v>126</v>
      </c>
      <c r="U1034" s="4" t="s">
        <v>3813</v>
      </c>
      <c r="V1034" s="4" t="s">
        <v>3814</v>
      </c>
      <c r="W1034" s="75">
        <v>0</v>
      </c>
      <c r="X1034" s="9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43"/>
      <c r="AL1034" s="143"/>
      <c r="AM1034" s="143"/>
      <c r="AN1034" s="143"/>
      <c r="AO1034" s="143"/>
      <c r="AP1034" s="143"/>
      <c r="AQ1034" s="143"/>
      <c r="AR1034" s="143"/>
      <c r="AS1034" s="143"/>
      <c r="AT1034" s="143"/>
      <c r="AU1034" s="143"/>
      <c r="AV1034" s="143"/>
      <c r="BC1034" s="2"/>
    </row>
    <row r="1035" spans="1:55" x14ac:dyDescent="0.2">
      <c r="A1035" s="4" t="s">
        <v>2686</v>
      </c>
      <c r="B1035" s="4" t="s">
        <v>2687</v>
      </c>
      <c r="C1035" s="4" t="s">
        <v>2737</v>
      </c>
      <c r="D1035" s="4" t="s">
        <v>2741</v>
      </c>
      <c r="E1035" s="4" t="s">
        <v>970</v>
      </c>
      <c r="F1035" s="4" t="s">
        <v>659</v>
      </c>
      <c r="G1035" s="41" t="s">
        <v>971</v>
      </c>
      <c r="H1035" s="59" t="s">
        <v>1837</v>
      </c>
      <c r="I1035" s="59">
        <v>500000001289</v>
      </c>
      <c r="J1035" s="5">
        <v>2013</v>
      </c>
      <c r="K1035" s="5">
        <v>8</v>
      </c>
      <c r="L1035" s="9">
        <f t="shared" si="20"/>
        <v>-5</v>
      </c>
      <c r="M1035" s="6" t="s">
        <v>90</v>
      </c>
      <c r="N1035" s="9" t="s">
        <v>94</v>
      </c>
      <c r="O1035" s="6" t="s">
        <v>37</v>
      </c>
      <c r="P1035" s="9" t="s">
        <v>42</v>
      </c>
      <c r="Q1035" s="5" t="s">
        <v>37</v>
      </c>
      <c r="R1035" s="9" t="s">
        <v>41</v>
      </c>
      <c r="S1035" s="11">
        <v>2023</v>
      </c>
      <c r="T1035" s="6" t="s">
        <v>126</v>
      </c>
      <c r="U1035" s="4" t="s">
        <v>3813</v>
      </c>
      <c r="V1035" s="4" t="s">
        <v>3814</v>
      </c>
      <c r="W1035" s="75">
        <v>0</v>
      </c>
      <c r="X1035" s="9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43"/>
      <c r="AL1035" s="143"/>
      <c r="AM1035" s="143"/>
      <c r="AN1035" s="143"/>
      <c r="AO1035" s="143"/>
      <c r="AP1035" s="143"/>
      <c r="AQ1035" s="143"/>
      <c r="AR1035" s="143"/>
      <c r="AS1035" s="143"/>
      <c r="AT1035" s="143"/>
      <c r="AU1035" s="143"/>
      <c r="AV1035" s="143"/>
      <c r="BC1035" s="2"/>
    </row>
    <row r="1036" spans="1:55" x14ac:dyDescent="0.2">
      <c r="A1036" s="4" t="s">
        <v>2701</v>
      </c>
      <c r="B1036" s="4" t="s">
        <v>2689</v>
      </c>
      <c r="C1036" s="4" t="s">
        <v>2737</v>
      </c>
      <c r="D1036" s="4" t="s">
        <v>2741</v>
      </c>
      <c r="E1036" s="4" t="s">
        <v>970</v>
      </c>
      <c r="F1036" s="4" t="s">
        <v>659</v>
      </c>
      <c r="G1036" s="41" t="s">
        <v>971</v>
      </c>
      <c r="H1036" s="59" t="s">
        <v>1838</v>
      </c>
      <c r="I1036" s="59">
        <v>500000005922</v>
      </c>
      <c r="J1036" s="5">
        <v>2013</v>
      </c>
      <c r="K1036" s="5">
        <v>8</v>
      </c>
      <c r="L1036" s="9">
        <f t="shared" si="20"/>
        <v>-5</v>
      </c>
      <c r="M1036" s="6" t="s">
        <v>90</v>
      </c>
      <c r="N1036" s="9" t="s">
        <v>94</v>
      </c>
      <c r="O1036" s="6" t="s">
        <v>37</v>
      </c>
      <c r="P1036" s="9" t="s">
        <v>42</v>
      </c>
      <c r="Q1036" s="5" t="s">
        <v>37</v>
      </c>
      <c r="R1036" s="9" t="s">
        <v>41</v>
      </c>
      <c r="S1036" s="11">
        <v>2023</v>
      </c>
      <c r="T1036" s="6" t="s">
        <v>126</v>
      </c>
      <c r="U1036" s="4" t="s">
        <v>3813</v>
      </c>
      <c r="V1036" s="4" t="s">
        <v>3814</v>
      </c>
      <c r="W1036" s="75">
        <v>0</v>
      </c>
      <c r="X1036" s="9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43"/>
      <c r="AL1036" s="143"/>
      <c r="AM1036" s="143"/>
      <c r="AN1036" s="143"/>
      <c r="AO1036" s="143"/>
      <c r="AP1036" s="143"/>
      <c r="AQ1036" s="143"/>
      <c r="AR1036" s="143"/>
      <c r="AS1036" s="143"/>
      <c r="AT1036" s="143"/>
      <c r="AU1036" s="143"/>
      <c r="AV1036" s="143"/>
      <c r="BC1036" s="2"/>
    </row>
    <row r="1037" spans="1:55" x14ac:dyDescent="0.2">
      <c r="A1037" s="4" t="str">
        <f>UPPER("Pediatría")</f>
        <v>PEDIATRÍA</v>
      </c>
      <c r="B1037" s="4" t="s">
        <v>2688</v>
      </c>
      <c r="C1037" s="4" t="s">
        <v>2737</v>
      </c>
      <c r="D1037" s="4" t="s">
        <v>2741</v>
      </c>
      <c r="E1037" s="4" t="s">
        <v>970</v>
      </c>
      <c r="F1037" s="4" t="s">
        <v>659</v>
      </c>
      <c r="G1037" s="41" t="s">
        <v>971</v>
      </c>
      <c r="H1037" s="59" t="s">
        <v>1839</v>
      </c>
      <c r="I1037" s="59">
        <v>500000000576</v>
      </c>
      <c r="J1037" s="5">
        <v>2013</v>
      </c>
      <c r="K1037" s="5">
        <v>8</v>
      </c>
      <c r="L1037" s="9">
        <f t="shared" si="20"/>
        <v>-5</v>
      </c>
      <c r="M1037" s="6" t="s">
        <v>90</v>
      </c>
      <c r="N1037" s="9" t="s">
        <v>94</v>
      </c>
      <c r="O1037" s="6" t="s">
        <v>37</v>
      </c>
      <c r="P1037" s="9" t="s">
        <v>42</v>
      </c>
      <c r="Q1037" s="5" t="s">
        <v>37</v>
      </c>
      <c r="R1037" s="9" t="s">
        <v>41</v>
      </c>
      <c r="S1037" s="11">
        <v>2023</v>
      </c>
      <c r="T1037" s="6" t="s">
        <v>126</v>
      </c>
      <c r="U1037" s="4" t="s">
        <v>3813</v>
      </c>
      <c r="V1037" s="4" t="s">
        <v>3814</v>
      </c>
      <c r="W1037" s="75">
        <v>0</v>
      </c>
      <c r="X1037" s="9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43"/>
      <c r="AL1037" s="143"/>
      <c r="AM1037" s="143"/>
      <c r="AN1037" s="143"/>
      <c r="AO1037" s="143"/>
      <c r="AP1037" s="143"/>
      <c r="AQ1037" s="143"/>
      <c r="AR1037" s="143"/>
      <c r="AS1037" s="143"/>
      <c r="AT1037" s="143"/>
      <c r="AU1037" s="143"/>
      <c r="AV1037" s="143"/>
      <c r="BC1037" s="2"/>
    </row>
    <row r="1038" spans="1:55" x14ac:dyDescent="0.2">
      <c r="A1038" s="4" t="s">
        <v>2702</v>
      </c>
      <c r="B1038" s="4" t="s">
        <v>2689</v>
      </c>
      <c r="C1038" s="4" t="s">
        <v>2737</v>
      </c>
      <c r="D1038" s="4" t="s">
        <v>2741</v>
      </c>
      <c r="E1038" s="4" t="s">
        <v>970</v>
      </c>
      <c r="F1038" s="4" t="s">
        <v>659</v>
      </c>
      <c r="G1038" s="41" t="s">
        <v>971</v>
      </c>
      <c r="H1038" s="59" t="s">
        <v>1848</v>
      </c>
      <c r="I1038" s="59">
        <v>500000003405</v>
      </c>
      <c r="J1038" s="5">
        <v>2013</v>
      </c>
      <c r="K1038" s="5">
        <v>8</v>
      </c>
      <c r="L1038" s="9">
        <f t="shared" si="20"/>
        <v>-5</v>
      </c>
      <c r="M1038" s="6" t="s">
        <v>90</v>
      </c>
      <c r="N1038" s="9" t="s">
        <v>94</v>
      </c>
      <c r="O1038" s="6" t="s">
        <v>37</v>
      </c>
      <c r="P1038" s="9" t="s">
        <v>42</v>
      </c>
      <c r="Q1038" s="5" t="s">
        <v>37</v>
      </c>
      <c r="R1038" s="9" t="s">
        <v>41</v>
      </c>
      <c r="S1038" s="11">
        <v>2023</v>
      </c>
      <c r="T1038" s="6" t="s">
        <v>126</v>
      </c>
      <c r="U1038" s="4" t="s">
        <v>3813</v>
      </c>
      <c r="V1038" s="4" t="s">
        <v>3814</v>
      </c>
      <c r="W1038" s="75">
        <v>0</v>
      </c>
      <c r="X1038" s="9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43"/>
      <c r="AL1038" s="143"/>
      <c r="AM1038" s="143"/>
      <c r="AN1038" s="143"/>
      <c r="AO1038" s="143"/>
      <c r="AP1038" s="143"/>
      <c r="AQ1038" s="143"/>
      <c r="AR1038" s="143"/>
      <c r="AS1038" s="143"/>
      <c r="AT1038" s="143"/>
      <c r="AU1038" s="143"/>
      <c r="AV1038" s="143"/>
      <c r="BC1038" s="2"/>
    </row>
    <row r="1039" spans="1:55" x14ac:dyDescent="0.2">
      <c r="A1039" s="4" t="s">
        <v>2702</v>
      </c>
      <c r="B1039" s="4" t="s">
        <v>2689</v>
      </c>
      <c r="C1039" s="4" t="s">
        <v>2737</v>
      </c>
      <c r="D1039" s="4" t="s">
        <v>2741</v>
      </c>
      <c r="E1039" s="4" t="s">
        <v>970</v>
      </c>
      <c r="F1039" s="4" t="s">
        <v>659</v>
      </c>
      <c r="G1039" s="41" t="s">
        <v>971</v>
      </c>
      <c r="H1039" s="59" t="s">
        <v>1849</v>
      </c>
      <c r="I1039" s="59">
        <v>500000005916</v>
      </c>
      <c r="J1039" s="5">
        <v>2013</v>
      </c>
      <c r="K1039" s="5">
        <v>8</v>
      </c>
      <c r="L1039" s="9">
        <f t="shared" si="20"/>
        <v>-5</v>
      </c>
      <c r="M1039" s="6" t="s">
        <v>90</v>
      </c>
      <c r="N1039" s="9" t="s">
        <v>94</v>
      </c>
      <c r="O1039" s="6" t="s">
        <v>37</v>
      </c>
      <c r="P1039" s="9" t="s">
        <v>42</v>
      </c>
      <c r="Q1039" s="5" t="s">
        <v>37</v>
      </c>
      <c r="R1039" s="9" t="s">
        <v>41</v>
      </c>
      <c r="S1039" s="11">
        <v>2023</v>
      </c>
      <c r="T1039" s="6" t="s">
        <v>126</v>
      </c>
      <c r="U1039" s="4" t="s">
        <v>3813</v>
      </c>
      <c r="V1039" s="4" t="s">
        <v>3814</v>
      </c>
      <c r="W1039" s="75">
        <v>0</v>
      </c>
      <c r="X1039" s="9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43"/>
      <c r="AL1039" s="143"/>
      <c r="AM1039" s="143"/>
      <c r="AN1039" s="143"/>
      <c r="AO1039" s="143"/>
      <c r="AP1039" s="143"/>
      <c r="AQ1039" s="143"/>
      <c r="AR1039" s="143"/>
      <c r="AS1039" s="143"/>
      <c r="AT1039" s="143"/>
      <c r="AU1039" s="143"/>
      <c r="AV1039" s="143"/>
      <c r="BC1039" s="2"/>
    </row>
    <row r="1040" spans="1:55" x14ac:dyDescent="0.2">
      <c r="A1040" s="4" t="s">
        <v>2701</v>
      </c>
      <c r="B1040" s="4" t="s">
        <v>2689</v>
      </c>
      <c r="C1040" s="4" t="s">
        <v>2737</v>
      </c>
      <c r="D1040" s="4" t="s">
        <v>2741</v>
      </c>
      <c r="E1040" s="4" t="s">
        <v>970</v>
      </c>
      <c r="F1040" s="4" t="s">
        <v>659</v>
      </c>
      <c r="G1040" s="41" t="s">
        <v>971</v>
      </c>
      <c r="H1040" s="59" t="s">
        <v>1850</v>
      </c>
      <c r="I1040" s="59">
        <v>500000007013</v>
      </c>
      <c r="J1040" s="5">
        <v>2013</v>
      </c>
      <c r="K1040" s="5">
        <v>8</v>
      </c>
      <c r="L1040" s="9">
        <f t="shared" si="20"/>
        <v>-5</v>
      </c>
      <c r="M1040" s="6" t="s">
        <v>90</v>
      </c>
      <c r="N1040" s="9" t="s">
        <v>94</v>
      </c>
      <c r="O1040" s="6" t="s">
        <v>37</v>
      </c>
      <c r="P1040" s="9" t="s">
        <v>42</v>
      </c>
      <c r="Q1040" s="5" t="s">
        <v>37</v>
      </c>
      <c r="R1040" s="9" t="s">
        <v>41</v>
      </c>
      <c r="S1040" s="11">
        <v>2023</v>
      </c>
      <c r="T1040" s="6" t="s">
        <v>126</v>
      </c>
      <c r="U1040" s="4" t="s">
        <v>3813</v>
      </c>
      <c r="V1040" s="4" t="s">
        <v>3814</v>
      </c>
      <c r="W1040" s="75">
        <v>0</v>
      </c>
      <c r="X1040" s="9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43"/>
      <c r="AL1040" s="143"/>
      <c r="AM1040" s="143"/>
      <c r="AN1040" s="143"/>
      <c r="AO1040" s="143"/>
      <c r="AP1040" s="143"/>
      <c r="AQ1040" s="143"/>
      <c r="AR1040" s="143"/>
      <c r="AS1040" s="143"/>
      <c r="AT1040" s="143"/>
      <c r="AU1040" s="143"/>
      <c r="AV1040" s="143"/>
      <c r="BC1040" s="2"/>
    </row>
    <row r="1041" spans="1:55" x14ac:dyDescent="0.2">
      <c r="A1041" s="4" t="s">
        <v>2701</v>
      </c>
      <c r="B1041" s="4" t="s">
        <v>2689</v>
      </c>
      <c r="C1041" s="4" t="s">
        <v>2737</v>
      </c>
      <c r="D1041" s="4" t="s">
        <v>2741</v>
      </c>
      <c r="E1041" s="4" t="s">
        <v>970</v>
      </c>
      <c r="F1041" s="4" t="s">
        <v>659</v>
      </c>
      <c r="G1041" s="41" t="s">
        <v>971</v>
      </c>
      <c r="H1041" s="59" t="s">
        <v>1851</v>
      </c>
      <c r="I1041" s="59">
        <v>500000003345</v>
      </c>
      <c r="J1041" s="5">
        <v>2013</v>
      </c>
      <c r="K1041" s="5">
        <v>8</v>
      </c>
      <c r="L1041" s="9">
        <f t="shared" si="20"/>
        <v>-5</v>
      </c>
      <c r="M1041" s="6" t="s">
        <v>90</v>
      </c>
      <c r="N1041" s="9" t="s">
        <v>94</v>
      </c>
      <c r="O1041" s="6" t="s">
        <v>37</v>
      </c>
      <c r="P1041" s="9" t="s">
        <v>42</v>
      </c>
      <c r="Q1041" s="5" t="s">
        <v>37</v>
      </c>
      <c r="R1041" s="9" t="s">
        <v>41</v>
      </c>
      <c r="S1041" s="11">
        <v>2023</v>
      </c>
      <c r="T1041" s="6" t="s">
        <v>126</v>
      </c>
      <c r="U1041" s="4" t="s">
        <v>3813</v>
      </c>
      <c r="V1041" s="4" t="s">
        <v>3814</v>
      </c>
      <c r="W1041" s="75">
        <v>0</v>
      </c>
      <c r="X1041" s="9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43"/>
      <c r="AL1041" s="143"/>
      <c r="AM1041" s="143"/>
      <c r="AN1041" s="143"/>
      <c r="AO1041" s="143"/>
      <c r="AP1041" s="143"/>
      <c r="AQ1041" s="143"/>
      <c r="AR1041" s="143"/>
      <c r="AS1041" s="143"/>
      <c r="AT1041" s="143"/>
      <c r="AU1041" s="143"/>
      <c r="AV1041" s="143"/>
      <c r="BC1041" s="2"/>
    </row>
    <row r="1042" spans="1:55" x14ac:dyDescent="0.2">
      <c r="A1042" s="4" t="s">
        <v>2714</v>
      </c>
      <c r="B1042" s="4" t="s">
        <v>2687</v>
      </c>
      <c r="C1042" s="4" t="s">
        <v>2737</v>
      </c>
      <c r="D1042" s="4" t="s">
        <v>2741</v>
      </c>
      <c r="E1042" s="4" t="s">
        <v>970</v>
      </c>
      <c r="F1042" s="4" t="s">
        <v>659</v>
      </c>
      <c r="G1042" s="41" t="s">
        <v>971</v>
      </c>
      <c r="H1042" s="59" t="s">
        <v>1853</v>
      </c>
      <c r="I1042" s="59">
        <v>500000007003</v>
      </c>
      <c r="J1042" s="5">
        <v>2013</v>
      </c>
      <c r="K1042" s="5">
        <v>8</v>
      </c>
      <c r="L1042" s="9">
        <f t="shared" si="20"/>
        <v>-5</v>
      </c>
      <c r="M1042" s="6" t="s">
        <v>90</v>
      </c>
      <c r="N1042" s="9" t="s">
        <v>94</v>
      </c>
      <c r="O1042" s="6" t="s">
        <v>37</v>
      </c>
      <c r="P1042" s="9" t="s">
        <v>42</v>
      </c>
      <c r="Q1042" s="5" t="s">
        <v>37</v>
      </c>
      <c r="R1042" s="9" t="s">
        <v>41</v>
      </c>
      <c r="S1042" s="11">
        <v>2023</v>
      </c>
      <c r="T1042" s="6" t="s">
        <v>126</v>
      </c>
      <c r="U1042" s="4" t="s">
        <v>3813</v>
      </c>
      <c r="V1042" s="4" t="s">
        <v>3814</v>
      </c>
      <c r="W1042" s="75">
        <v>0</v>
      </c>
      <c r="X1042" s="9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43"/>
      <c r="AL1042" s="143"/>
      <c r="AM1042" s="143"/>
      <c r="AN1042" s="143"/>
      <c r="AO1042" s="143"/>
      <c r="AP1042" s="143"/>
      <c r="AQ1042" s="143"/>
      <c r="AR1042" s="143"/>
      <c r="AS1042" s="143"/>
      <c r="AT1042" s="143"/>
      <c r="AU1042" s="143"/>
      <c r="AV1042" s="143"/>
      <c r="BC1042" s="2"/>
    </row>
    <row r="1043" spans="1:55" x14ac:dyDescent="0.2">
      <c r="A1043" s="4" t="s">
        <v>2701</v>
      </c>
      <c r="B1043" s="4" t="s">
        <v>2689</v>
      </c>
      <c r="C1043" s="4" t="s">
        <v>2737</v>
      </c>
      <c r="D1043" s="4" t="s">
        <v>2741</v>
      </c>
      <c r="E1043" s="4" t="s">
        <v>970</v>
      </c>
      <c r="F1043" s="4" t="s">
        <v>659</v>
      </c>
      <c r="G1043" s="41" t="s">
        <v>971</v>
      </c>
      <c r="H1043" s="59" t="s">
        <v>1893</v>
      </c>
      <c r="I1043" s="59">
        <v>500000003379</v>
      </c>
      <c r="J1043" s="5">
        <v>2013</v>
      </c>
      <c r="K1043" s="5">
        <v>8</v>
      </c>
      <c r="L1043" s="9">
        <f t="shared" si="20"/>
        <v>-5</v>
      </c>
      <c r="M1043" s="6" t="s">
        <v>90</v>
      </c>
      <c r="N1043" s="9" t="s">
        <v>94</v>
      </c>
      <c r="O1043" s="6" t="s">
        <v>37</v>
      </c>
      <c r="P1043" s="9" t="s">
        <v>42</v>
      </c>
      <c r="Q1043" s="5" t="s">
        <v>37</v>
      </c>
      <c r="R1043" s="9" t="s">
        <v>41</v>
      </c>
      <c r="S1043" s="11">
        <v>2023</v>
      </c>
      <c r="T1043" s="6" t="s">
        <v>126</v>
      </c>
      <c r="U1043" s="4" t="s">
        <v>3813</v>
      </c>
      <c r="V1043" s="4" t="s">
        <v>3814</v>
      </c>
      <c r="W1043" s="75">
        <v>0</v>
      </c>
      <c r="X1043" s="9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43"/>
      <c r="AL1043" s="143"/>
      <c r="AM1043" s="143"/>
      <c r="AN1043" s="143"/>
      <c r="AO1043" s="143"/>
      <c r="AP1043" s="143"/>
      <c r="AQ1043" s="143"/>
      <c r="AR1043" s="143"/>
      <c r="AS1043" s="143"/>
      <c r="AT1043" s="143"/>
      <c r="AU1043" s="143"/>
      <c r="AV1043" s="143"/>
      <c r="BC1043" s="2"/>
    </row>
    <row r="1044" spans="1:55" x14ac:dyDescent="0.2">
      <c r="A1044" s="4" t="s">
        <v>2701</v>
      </c>
      <c r="B1044" s="4" t="s">
        <v>2689</v>
      </c>
      <c r="C1044" s="4" t="s">
        <v>2737</v>
      </c>
      <c r="D1044" s="4" t="s">
        <v>2741</v>
      </c>
      <c r="E1044" s="4" t="s">
        <v>970</v>
      </c>
      <c r="F1044" s="4" t="s">
        <v>659</v>
      </c>
      <c r="G1044" s="41" t="s">
        <v>971</v>
      </c>
      <c r="H1044" s="59" t="s">
        <v>1894</v>
      </c>
      <c r="I1044" s="59">
        <v>500000003342</v>
      </c>
      <c r="J1044" s="5">
        <v>2013</v>
      </c>
      <c r="K1044" s="5">
        <v>8</v>
      </c>
      <c r="L1044" s="9">
        <f t="shared" si="20"/>
        <v>-5</v>
      </c>
      <c r="M1044" s="6" t="s">
        <v>90</v>
      </c>
      <c r="N1044" s="9" t="s">
        <v>94</v>
      </c>
      <c r="O1044" s="6" t="s">
        <v>37</v>
      </c>
      <c r="P1044" s="9" t="s">
        <v>42</v>
      </c>
      <c r="Q1044" s="5" t="s">
        <v>37</v>
      </c>
      <c r="R1044" s="9" t="s">
        <v>41</v>
      </c>
      <c r="S1044" s="11">
        <v>2023</v>
      </c>
      <c r="T1044" s="6" t="s">
        <v>126</v>
      </c>
      <c r="U1044" s="4" t="s">
        <v>3813</v>
      </c>
      <c r="V1044" s="4" t="s">
        <v>3814</v>
      </c>
      <c r="W1044" s="75">
        <v>0</v>
      </c>
      <c r="X1044" s="9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43"/>
      <c r="AL1044" s="143"/>
      <c r="AM1044" s="143"/>
      <c r="AN1044" s="143"/>
      <c r="AO1044" s="143"/>
      <c r="AP1044" s="143"/>
      <c r="AQ1044" s="143"/>
      <c r="AR1044" s="143"/>
      <c r="AS1044" s="143"/>
      <c r="AT1044" s="143"/>
      <c r="AU1044" s="143"/>
      <c r="AV1044" s="143"/>
      <c r="BC1044" s="2"/>
    </row>
    <row r="1045" spans="1:55" x14ac:dyDescent="0.2">
      <c r="A1045" s="4" t="s">
        <v>2701</v>
      </c>
      <c r="B1045" s="4" t="s">
        <v>2689</v>
      </c>
      <c r="C1045" s="4" t="s">
        <v>2737</v>
      </c>
      <c r="D1045" s="4" t="s">
        <v>2741</v>
      </c>
      <c r="E1045" s="4" t="s">
        <v>970</v>
      </c>
      <c r="F1045" s="4" t="s">
        <v>659</v>
      </c>
      <c r="G1045" s="41" t="s">
        <v>971</v>
      </c>
      <c r="H1045" s="59" t="s">
        <v>1895</v>
      </c>
      <c r="I1045" s="59">
        <v>500000003250</v>
      </c>
      <c r="J1045" s="5">
        <v>2013</v>
      </c>
      <c r="K1045" s="5">
        <v>8</v>
      </c>
      <c r="L1045" s="9">
        <f t="shared" si="20"/>
        <v>-5</v>
      </c>
      <c r="M1045" s="6" t="s">
        <v>90</v>
      </c>
      <c r="N1045" s="9" t="s">
        <v>94</v>
      </c>
      <c r="O1045" s="6" t="s">
        <v>37</v>
      </c>
      <c r="P1045" s="9" t="s">
        <v>42</v>
      </c>
      <c r="Q1045" s="5" t="s">
        <v>37</v>
      </c>
      <c r="R1045" s="9" t="s">
        <v>41</v>
      </c>
      <c r="S1045" s="11">
        <v>2023</v>
      </c>
      <c r="T1045" s="6" t="s">
        <v>126</v>
      </c>
      <c r="U1045" s="4" t="s">
        <v>3813</v>
      </c>
      <c r="V1045" s="4" t="s">
        <v>3814</v>
      </c>
      <c r="W1045" s="75">
        <v>0</v>
      </c>
      <c r="X1045" s="9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43"/>
      <c r="AL1045" s="143"/>
      <c r="AM1045" s="143"/>
      <c r="AN1045" s="143"/>
      <c r="AO1045" s="143"/>
      <c r="AP1045" s="143"/>
      <c r="AQ1045" s="143"/>
      <c r="AR1045" s="143"/>
      <c r="AS1045" s="143"/>
      <c r="AT1045" s="143"/>
      <c r="AU1045" s="143"/>
      <c r="AV1045" s="143"/>
      <c r="BC1045" s="2"/>
    </row>
    <row r="1046" spans="1:55" x14ac:dyDescent="0.2">
      <c r="A1046" s="4" t="s">
        <v>2695</v>
      </c>
      <c r="B1046" s="4" t="s">
        <v>2689</v>
      </c>
      <c r="C1046" s="4" t="s">
        <v>2737</v>
      </c>
      <c r="D1046" s="4" t="s">
        <v>2741</v>
      </c>
      <c r="E1046" s="4" t="s">
        <v>970</v>
      </c>
      <c r="F1046" s="4" t="s">
        <v>659</v>
      </c>
      <c r="G1046" s="41" t="s">
        <v>971</v>
      </c>
      <c r="H1046" s="59" t="s">
        <v>1896</v>
      </c>
      <c r="I1046" s="59">
        <v>500000003240</v>
      </c>
      <c r="J1046" s="5">
        <v>2013</v>
      </c>
      <c r="K1046" s="5">
        <v>8</v>
      </c>
      <c r="L1046" s="9">
        <f t="shared" si="20"/>
        <v>-5</v>
      </c>
      <c r="M1046" s="6" t="s">
        <v>90</v>
      </c>
      <c r="N1046" s="9" t="s">
        <v>94</v>
      </c>
      <c r="O1046" s="6" t="s">
        <v>37</v>
      </c>
      <c r="P1046" s="9" t="s">
        <v>42</v>
      </c>
      <c r="Q1046" s="5" t="s">
        <v>37</v>
      </c>
      <c r="R1046" s="9" t="s">
        <v>41</v>
      </c>
      <c r="S1046" s="11">
        <v>2023</v>
      </c>
      <c r="T1046" s="6" t="s">
        <v>126</v>
      </c>
      <c r="U1046" s="4" t="s">
        <v>3813</v>
      </c>
      <c r="V1046" s="4" t="s">
        <v>3814</v>
      </c>
      <c r="W1046" s="75">
        <v>0</v>
      </c>
      <c r="X1046" s="9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43"/>
      <c r="AL1046" s="143"/>
      <c r="AM1046" s="143"/>
      <c r="AN1046" s="143"/>
      <c r="AO1046" s="143"/>
      <c r="AP1046" s="143"/>
      <c r="AQ1046" s="143"/>
      <c r="AR1046" s="143"/>
      <c r="AS1046" s="143"/>
      <c r="AT1046" s="143"/>
      <c r="AU1046" s="143"/>
      <c r="AV1046" s="143"/>
      <c r="BC1046" s="2"/>
    </row>
    <row r="1047" spans="1:55" x14ac:dyDescent="0.2">
      <c r="A1047" s="4" t="s">
        <v>2695</v>
      </c>
      <c r="B1047" s="4" t="s">
        <v>2689</v>
      </c>
      <c r="C1047" s="4" t="s">
        <v>2737</v>
      </c>
      <c r="D1047" s="4" t="s">
        <v>2741</v>
      </c>
      <c r="E1047" s="4" t="s">
        <v>970</v>
      </c>
      <c r="F1047" s="4" t="s">
        <v>659</v>
      </c>
      <c r="G1047" s="41" t="s">
        <v>971</v>
      </c>
      <c r="H1047" s="59" t="s">
        <v>1897</v>
      </c>
      <c r="I1047" s="59">
        <v>500000003148</v>
      </c>
      <c r="J1047" s="5">
        <v>2013</v>
      </c>
      <c r="K1047" s="5">
        <v>8</v>
      </c>
      <c r="L1047" s="9">
        <f t="shared" si="20"/>
        <v>-5</v>
      </c>
      <c r="M1047" s="6" t="s">
        <v>90</v>
      </c>
      <c r="N1047" s="9" t="s">
        <v>94</v>
      </c>
      <c r="O1047" s="6" t="s">
        <v>37</v>
      </c>
      <c r="P1047" s="9" t="s">
        <v>42</v>
      </c>
      <c r="Q1047" s="5" t="s">
        <v>37</v>
      </c>
      <c r="R1047" s="9" t="s">
        <v>41</v>
      </c>
      <c r="S1047" s="11">
        <v>2023</v>
      </c>
      <c r="T1047" s="6" t="s">
        <v>126</v>
      </c>
      <c r="U1047" s="4" t="s">
        <v>3813</v>
      </c>
      <c r="V1047" s="4" t="s">
        <v>3814</v>
      </c>
      <c r="W1047" s="75">
        <v>0</v>
      </c>
      <c r="X1047" s="9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43"/>
      <c r="AL1047" s="143"/>
      <c r="AM1047" s="143"/>
      <c r="AN1047" s="143"/>
      <c r="AO1047" s="143"/>
      <c r="AP1047" s="143"/>
      <c r="AQ1047" s="143"/>
      <c r="AR1047" s="143"/>
      <c r="AS1047" s="143"/>
      <c r="AT1047" s="143"/>
      <c r="AU1047" s="143"/>
      <c r="AV1047" s="143"/>
      <c r="BC1047" s="2"/>
    </row>
    <row r="1048" spans="1:55" x14ac:dyDescent="0.2">
      <c r="A1048" s="4" t="s">
        <v>2726</v>
      </c>
      <c r="B1048" s="4" t="s">
        <v>2690</v>
      </c>
      <c r="C1048" s="4" t="s">
        <v>2737</v>
      </c>
      <c r="D1048" s="4" t="s">
        <v>2741</v>
      </c>
      <c r="E1048" s="4" t="s">
        <v>1030</v>
      </c>
      <c r="F1048" s="4" t="s">
        <v>659</v>
      </c>
      <c r="G1048" s="41" t="s">
        <v>1031</v>
      </c>
      <c r="H1048" s="59" t="s">
        <v>1032</v>
      </c>
      <c r="I1048" s="59" t="s">
        <v>136</v>
      </c>
      <c r="J1048" s="5">
        <v>2013</v>
      </c>
      <c r="K1048" s="5">
        <v>8</v>
      </c>
      <c r="L1048" s="9">
        <f t="shared" si="20"/>
        <v>-5</v>
      </c>
      <c r="M1048" s="6" t="s">
        <v>90</v>
      </c>
      <c r="N1048" s="9" t="s">
        <v>94</v>
      </c>
      <c r="O1048" s="6" t="s">
        <v>37</v>
      </c>
      <c r="P1048" s="9" t="s">
        <v>42</v>
      </c>
      <c r="Q1048" s="5" t="s">
        <v>37</v>
      </c>
      <c r="R1048" s="9" t="s">
        <v>41</v>
      </c>
      <c r="S1048" s="11">
        <v>2023</v>
      </c>
      <c r="T1048" s="6" t="s">
        <v>126</v>
      </c>
      <c r="U1048" s="4" t="s">
        <v>3813</v>
      </c>
      <c r="V1048" s="4" t="s">
        <v>3814</v>
      </c>
      <c r="W1048" s="75">
        <v>0</v>
      </c>
      <c r="X1048" s="9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43"/>
      <c r="AL1048" s="143"/>
      <c r="AM1048" s="143"/>
      <c r="AN1048" s="143"/>
      <c r="AO1048" s="143"/>
      <c r="AP1048" s="143"/>
      <c r="AQ1048" s="143"/>
      <c r="AR1048" s="143"/>
      <c r="AS1048" s="143"/>
      <c r="AT1048" s="143"/>
      <c r="AU1048" s="143"/>
      <c r="AV1048" s="143"/>
      <c r="BC1048" s="2"/>
    </row>
    <row r="1049" spans="1:55" x14ac:dyDescent="0.2">
      <c r="A1049" s="4" t="s">
        <v>2726</v>
      </c>
      <c r="B1049" s="4" t="s">
        <v>2690</v>
      </c>
      <c r="C1049" s="4" t="s">
        <v>2737</v>
      </c>
      <c r="D1049" s="4" t="s">
        <v>2741</v>
      </c>
      <c r="E1049" s="4" t="s">
        <v>1030</v>
      </c>
      <c r="F1049" s="4" t="s">
        <v>659</v>
      </c>
      <c r="G1049" s="41" t="s">
        <v>1031</v>
      </c>
      <c r="H1049" s="59" t="s">
        <v>1033</v>
      </c>
      <c r="I1049" s="59">
        <v>500000002794</v>
      </c>
      <c r="J1049" s="5">
        <v>2013</v>
      </c>
      <c r="K1049" s="5">
        <v>8</v>
      </c>
      <c r="L1049" s="9">
        <f t="shared" si="20"/>
        <v>-5</v>
      </c>
      <c r="M1049" s="6" t="s">
        <v>90</v>
      </c>
      <c r="N1049" s="9" t="s">
        <v>94</v>
      </c>
      <c r="O1049" s="6" t="s">
        <v>37</v>
      </c>
      <c r="P1049" s="9" t="s">
        <v>42</v>
      </c>
      <c r="Q1049" s="5" t="s">
        <v>37</v>
      </c>
      <c r="R1049" s="9" t="s">
        <v>41</v>
      </c>
      <c r="S1049" s="11">
        <v>2023</v>
      </c>
      <c r="T1049" s="6" t="s">
        <v>126</v>
      </c>
      <c r="U1049" s="4" t="s">
        <v>3813</v>
      </c>
      <c r="V1049" s="4" t="s">
        <v>3814</v>
      </c>
      <c r="W1049" s="75">
        <v>0</v>
      </c>
      <c r="X1049" s="9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43"/>
      <c r="AL1049" s="143"/>
      <c r="AM1049" s="143"/>
      <c r="AN1049" s="143"/>
      <c r="AO1049" s="143"/>
      <c r="AP1049" s="143"/>
      <c r="AQ1049" s="143"/>
      <c r="AR1049" s="143"/>
      <c r="AS1049" s="143"/>
      <c r="AT1049" s="143"/>
      <c r="AU1049" s="143"/>
      <c r="AV1049" s="143"/>
      <c r="BC1049" s="2"/>
    </row>
    <row r="1050" spans="1:55" x14ac:dyDescent="0.2">
      <c r="A1050" s="4" t="s">
        <v>2695</v>
      </c>
      <c r="B1050" s="4" t="s">
        <v>2689</v>
      </c>
      <c r="C1050" s="4" t="s">
        <v>2737</v>
      </c>
      <c r="D1050" s="4" t="s">
        <v>2741</v>
      </c>
      <c r="E1050" s="4" t="s">
        <v>1030</v>
      </c>
      <c r="F1050" s="4" t="s">
        <v>659</v>
      </c>
      <c r="G1050" s="41" t="s">
        <v>1031</v>
      </c>
      <c r="H1050" s="59" t="s">
        <v>1034</v>
      </c>
      <c r="I1050" s="59" t="s">
        <v>136</v>
      </c>
      <c r="J1050" s="5">
        <v>2013</v>
      </c>
      <c r="K1050" s="5">
        <v>8</v>
      </c>
      <c r="L1050" s="9">
        <f t="shared" ref="L1050:L1111" si="21">IF(AND(J1050=0,K1050=0),"",K1050-($B$9-J1050))</f>
        <v>-5</v>
      </c>
      <c r="M1050" s="6" t="s">
        <v>90</v>
      </c>
      <c r="N1050" s="9" t="s">
        <v>94</v>
      </c>
      <c r="O1050" s="6" t="s">
        <v>37</v>
      </c>
      <c r="P1050" s="9" t="s">
        <v>42</v>
      </c>
      <c r="Q1050" s="5" t="s">
        <v>37</v>
      </c>
      <c r="R1050" s="9" t="s">
        <v>41</v>
      </c>
      <c r="S1050" s="11">
        <v>2023</v>
      </c>
      <c r="T1050" s="6" t="s">
        <v>126</v>
      </c>
      <c r="U1050" s="4" t="s">
        <v>3813</v>
      </c>
      <c r="V1050" s="4" t="s">
        <v>3814</v>
      </c>
      <c r="W1050" s="75">
        <v>0</v>
      </c>
      <c r="X1050" s="9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43"/>
      <c r="AL1050" s="143"/>
      <c r="AM1050" s="143"/>
      <c r="AN1050" s="143"/>
      <c r="AO1050" s="143"/>
      <c r="AP1050" s="143"/>
      <c r="AQ1050" s="143"/>
      <c r="AR1050" s="143"/>
      <c r="AS1050" s="143"/>
      <c r="AT1050" s="143"/>
      <c r="AU1050" s="143"/>
      <c r="AV1050" s="143"/>
      <c r="BC1050" s="2"/>
    </row>
    <row r="1051" spans="1:55" x14ac:dyDescent="0.2">
      <c r="A1051" s="4" t="s">
        <v>2701</v>
      </c>
      <c r="B1051" s="4" t="s">
        <v>2689</v>
      </c>
      <c r="C1051" s="4" t="s">
        <v>2737</v>
      </c>
      <c r="D1051" s="4" t="s">
        <v>2741</v>
      </c>
      <c r="E1051" s="4" t="s">
        <v>1030</v>
      </c>
      <c r="F1051" s="4" t="s">
        <v>659</v>
      </c>
      <c r="G1051" s="41" t="s">
        <v>1031</v>
      </c>
      <c r="H1051" s="59" t="s">
        <v>1041</v>
      </c>
      <c r="I1051" s="59">
        <v>500000002614</v>
      </c>
      <c r="J1051" s="5">
        <v>2013</v>
      </c>
      <c r="K1051" s="5">
        <v>8</v>
      </c>
      <c r="L1051" s="9">
        <f t="shared" si="21"/>
        <v>-5</v>
      </c>
      <c r="M1051" s="6" t="s">
        <v>90</v>
      </c>
      <c r="N1051" s="9" t="s">
        <v>94</v>
      </c>
      <c r="O1051" s="6" t="s">
        <v>37</v>
      </c>
      <c r="P1051" s="9" t="s">
        <v>42</v>
      </c>
      <c r="Q1051" s="5" t="s">
        <v>37</v>
      </c>
      <c r="R1051" s="9" t="s">
        <v>41</v>
      </c>
      <c r="S1051" s="11">
        <v>2023</v>
      </c>
      <c r="T1051" s="6" t="s">
        <v>126</v>
      </c>
      <c r="U1051" s="4" t="s">
        <v>3813</v>
      </c>
      <c r="V1051" s="4" t="s">
        <v>3814</v>
      </c>
      <c r="W1051" s="75">
        <v>0</v>
      </c>
      <c r="X1051" s="9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43"/>
      <c r="AL1051" s="143"/>
      <c r="AM1051" s="143"/>
      <c r="AN1051" s="143"/>
      <c r="AO1051" s="143"/>
      <c r="AP1051" s="143"/>
      <c r="AQ1051" s="143"/>
      <c r="AR1051" s="143"/>
      <c r="AS1051" s="143"/>
      <c r="AT1051" s="143"/>
      <c r="AU1051" s="143"/>
      <c r="AV1051" s="143"/>
      <c r="BC1051" s="2"/>
    </row>
    <row r="1052" spans="1:55" x14ac:dyDescent="0.2">
      <c r="A1052" s="4" t="s">
        <v>2717</v>
      </c>
      <c r="B1052" s="4" t="s">
        <v>2690</v>
      </c>
      <c r="C1052" s="4" t="s">
        <v>2737</v>
      </c>
      <c r="D1052" s="4" t="s">
        <v>2741</v>
      </c>
      <c r="E1052" s="4" t="s">
        <v>1976</v>
      </c>
      <c r="F1052" s="4" t="s">
        <v>659</v>
      </c>
      <c r="G1052" s="41" t="s">
        <v>2174</v>
      </c>
      <c r="H1052" s="59" t="s">
        <v>2175</v>
      </c>
      <c r="I1052" s="59">
        <v>500000010671</v>
      </c>
      <c r="J1052" s="5">
        <v>2021</v>
      </c>
      <c r="K1052" s="5">
        <v>5</v>
      </c>
      <c r="L1052" s="9">
        <f t="shared" si="21"/>
        <v>0</v>
      </c>
      <c r="M1052" s="6" t="s">
        <v>90</v>
      </c>
      <c r="N1052" s="9" t="s">
        <v>94</v>
      </c>
      <c r="O1052" s="6" t="s">
        <v>37</v>
      </c>
      <c r="P1052" s="9" t="s">
        <v>42</v>
      </c>
      <c r="Q1052" s="5" t="s">
        <v>37</v>
      </c>
      <c r="R1052" s="9" t="s">
        <v>42</v>
      </c>
      <c r="S1052" s="11" t="s">
        <v>136</v>
      </c>
      <c r="T1052" s="6" t="s">
        <v>44</v>
      </c>
      <c r="U1052" s="97" t="s">
        <v>3232</v>
      </c>
      <c r="V1052" s="4" t="s">
        <v>2176</v>
      </c>
      <c r="W1052" s="75">
        <v>0</v>
      </c>
      <c r="X1052" s="9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43"/>
      <c r="AL1052" s="143"/>
      <c r="AM1052" s="143"/>
      <c r="AN1052" s="143"/>
      <c r="AO1052" s="143"/>
      <c r="AP1052" s="143"/>
      <c r="AQ1052" s="143"/>
      <c r="AR1052" s="143"/>
      <c r="AS1052" s="143"/>
      <c r="AT1052" s="143"/>
      <c r="AU1052" s="143"/>
      <c r="AV1052" s="143"/>
      <c r="BC1052" s="2"/>
    </row>
    <row r="1053" spans="1:55" x14ac:dyDescent="0.2">
      <c r="A1053" s="4" t="s">
        <v>2726</v>
      </c>
      <c r="B1053" s="4" t="s">
        <v>2691</v>
      </c>
      <c r="C1053" s="4" t="s">
        <v>2737</v>
      </c>
      <c r="D1053" s="4" t="s">
        <v>2741</v>
      </c>
      <c r="E1053" s="4" t="s">
        <v>1976</v>
      </c>
      <c r="F1053" s="4" t="s">
        <v>659</v>
      </c>
      <c r="G1053" s="41" t="s">
        <v>2174</v>
      </c>
      <c r="H1053" s="59" t="s">
        <v>2177</v>
      </c>
      <c r="I1053" s="59">
        <v>500000010672</v>
      </c>
      <c r="J1053" s="5">
        <v>2021</v>
      </c>
      <c r="K1053" s="5">
        <v>5</v>
      </c>
      <c r="L1053" s="9">
        <f t="shared" si="21"/>
        <v>0</v>
      </c>
      <c r="M1053" s="6" t="s">
        <v>90</v>
      </c>
      <c r="N1053" s="9" t="s">
        <v>94</v>
      </c>
      <c r="O1053" s="6" t="s">
        <v>37</v>
      </c>
      <c r="P1053" s="9" t="s">
        <v>42</v>
      </c>
      <c r="Q1053" s="5" t="s">
        <v>37</v>
      </c>
      <c r="R1053" s="9" t="s">
        <v>42</v>
      </c>
      <c r="S1053" s="11" t="s">
        <v>136</v>
      </c>
      <c r="T1053" s="6" t="s">
        <v>44</v>
      </c>
      <c r="U1053" s="97" t="s">
        <v>3232</v>
      </c>
      <c r="V1053" s="4" t="s">
        <v>2176</v>
      </c>
      <c r="W1053" s="75">
        <v>0</v>
      </c>
      <c r="X1053" s="9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43"/>
      <c r="AL1053" s="143"/>
      <c r="AM1053" s="143"/>
      <c r="AN1053" s="143"/>
      <c r="AO1053" s="143"/>
      <c r="AP1053" s="143"/>
      <c r="AQ1053" s="143"/>
      <c r="AR1053" s="143"/>
      <c r="AS1053" s="143"/>
      <c r="AT1053" s="143"/>
      <c r="AU1053" s="143"/>
      <c r="AV1053" s="143"/>
      <c r="BC1053" s="2"/>
    </row>
    <row r="1054" spans="1:55" x14ac:dyDescent="0.2">
      <c r="A1054" s="4" t="s">
        <v>2726</v>
      </c>
      <c r="B1054" s="4" t="s">
        <v>2691</v>
      </c>
      <c r="C1054" s="4" t="s">
        <v>2737</v>
      </c>
      <c r="D1054" s="4" t="s">
        <v>2741</v>
      </c>
      <c r="E1054" s="4" t="s">
        <v>1976</v>
      </c>
      <c r="F1054" s="4" t="s">
        <v>659</v>
      </c>
      <c r="G1054" s="41" t="s">
        <v>2174</v>
      </c>
      <c r="H1054" s="59" t="s">
        <v>2178</v>
      </c>
      <c r="I1054" s="59">
        <v>500000010673</v>
      </c>
      <c r="J1054" s="5">
        <v>2021</v>
      </c>
      <c r="K1054" s="5">
        <v>5</v>
      </c>
      <c r="L1054" s="9">
        <f t="shared" si="21"/>
        <v>0</v>
      </c>
      <c r="M1054" s="6" t="s">
        <v>90</v>
      </c>
      <c r="N1054" s="9" t="s">
        <v>94</v>
      </c>
      <c r="O1054" s="6" t="s">
        <v>37</v>
      </c>
      <c r="P1054" s="9" t="s">
        <v>42</v>
      </c>
      <c r="Q1054" s="5" t="s">
        <v>37</v>
      </c>
      <c r="R1054" s="9" t="s">
        <v>42</v>
      </c>
      <c r="S1054" s="11" t="s">
        <v>136</v>
      </c>
      <c r="T1054" s="6" t="s">
        <v>44</v>
      </c>
      <c r="U1054" s="97" t="s">
        <v>3232</v>
      </c>
      <c r="V1054" s="4" t="s">
        <v>2176</v>
      </c>
      <c r="W1054" s="75">
        <v>0</v>
      </c>
      <c r="X1054" s="9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43"/>
      <c r="AL1054" s="143"/>
      <c r="AM1054" s="143"/>
      <c r="AN1054" s="143"/>
      <c r="AO1054" s="143"/>
      <c r="AP1054" s="143"/>
      <c r="AQ1054" s="143"/>
      <c r="AR1054" s="143"/>
      <c r="AS1054" s="143"/>
      <c r="AT1054" s="143"/>
      <c r="AU1054" s="143"/>
      <c r="AV1054" s="143"/>
      <c r="BC1054" s="2"/>
    </row>
    <row r="1055" spans="1:55" x14ac:dyDescent="0.2">
      <c r="A1055" s="4" t="s">
        <v>2699</v>
      </c>
      <c r="B1055" s="4" t="s">
        <v>2691</v>
      </c>
      <c r="C1055" s="4" t="s">
        <v>2737</v>
      </c>
      <c r="D1055" s="4" t="s">
        <v>2741</v>
      </c>
      <c r="E1055" s="4" t="s">
        <v>1976</v>
      </c>
      <c r="F1055" s="4" t="s">
        <v>659</v>
      </c>
      <c r="G1055" s="41" t="s">
        <v>2174</v>
      </c>
      <c r="H1055" s="59" t="s">
        <v>2179</v>
      </c>
      <c r="I1055" s="59">
        <v>500000010674</v>
      </c>
      <c r="J1055" s="5">
        <v>2021</v>
      </c>
      <c r="K1055" s="5">
        <v>5</v>
      </c>
      <c r="L1055" s="9">
        <f t="shared" si="21"/>
        <v>0</v>
      </c>
      <c r="M1055" s="6" t="s">
        <v>90</v>
      </c>
      <c r="N1055" s="9" t="s">
        <v>94</v>
      </c>
      <c r="O1055" s="6" t="s">
        <v>37</v>
      </c>
      <c r="P1055" s="9" t="s">
        <v>42</v>
      </c>
      <c r="Q1055" s="5" t="s">
        <v>37</v>
      </c>
      <c r="R1055" s="9" t="s">
        <v>42</v>
      </c>
      <c r="S1055" s="11" t="s">
        <v>136</v>
      </c>
      <c r="T1055" s="6" t="s">
        <v>44</v>
      </c>
      <c r="U1055" s="97" t="s">
        <v>3232</v>
      </c>
      <c r="V1055" s="4" t="s">
        <v>2176</v>
      </c>
      <c r="W1055" s="75">
        <v>0</v>
      </c>
      <c r="X1055" s="9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43"/>
      <c r="AL1055" s="143"/>
      <c r="AM1055" s="143"/>
      <c r="AN1055" s="143"/>
      <c r="AO1055" s="143"/>
      <c r="AP1055" s="143"/>
      <c r="AQ1055" s="143"/>
      <c r="AR1055" s="143"/>
      <c r="AS1055" s="143"/>
      <c r="AT1055" s="143"/>
      <c r="AU1055" s="143"/>
      <c r="AV1055" s="143"/>
      <c r="BC1055" s="2"/>
    </row>
    <row r="1056" spans="1:55" x14ac:dyDescent="0.2">
      <c r="A1056" s="4" t="s">
        <v>2699</v>
      </c>
      <c r="B1056" s="4" t="s">
        <v>2691</v>
      </c>
      <c r="C1056" s="4" t="s">
        <v>2737</v>
      </c>
      <c r="D1056" s="4" t="s">
        <v>2741</v>
      </c>
      <c r="E1056" s="4" t="s">
        <v>1976</v>
      </c>
      <c r="F1056" s="4" t="s">
        <v>659</v>
      </c>
      <c r="G1056" s="41" t="s">
        <v>2174</v>
      </c>
      <c r="H1056" s="59" t="s">
        <v>2180</v>
      </c>
      <c r="I1056" s="59">
        <v>500000010675</v>
      </c>
      <c r="J1056" s="5">
        <v>2021</v>
      </c>
      <c r="K1056" s="5">
        <v>5</v>
      </c>
      <c r="L1056" s="9">
        <f t="shared" si="21"/>
        <v>0</v>
      </c>
      <c r="M1056" s="6" t="s">
        <v>90</v>
      </c>
      <c r="N1056" s="9" t="s">
        <v>94</v>
      </c>
      <c r="O1056" s="6" t="s">
        <v>37</v>
      </c>
      <c r="P1056" s="9" t="s">
        <v>42</v>
      </c>
      <c r="Q1056" s="5" t="s">
        <v>37</v>
      </c>
      <c r="R1056" s="9" t="s">
        <v>42</v>
      </c>
      <c r="S1056" s="11" t="s">
        <v>136</v>
      </c>
      <c r="T1056" s="6" t="s">
        <v>44</v>
      </c>
      <c r="U1056" s="97" t="s">
        <v>3232</v>
      </c>
      <c r="V1056" s="4" t="s">
        <v>2176</v>
      </c>
      <c r="W1056" s="75">
        <v>0</v>
      </c>
      <c r="X1056" s="9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43"/>
      <c r="AL1056" s="143"/>
      <c r="AM1056" s="143"/>
      <c r="AN1056" s="143"/>
      <c r="AO1056" s="143"/>
      <c r="AP1056" s="143"/>
      <c r="AQ1056" s="143"/>
      <c r="AR1056" s="143"/>
      <c r="AS1056" s="143"/>
      <c r="AT1056" s="143"/>
      <c r="AU1056" s="143"/>
      <c r="AV1056" s="143"/>
      <c r="BC1056" s="2"/>
    </row>
    <row r="1057" spans="1:55" x14ac:dyDescent="0.2">
      <c r="A1057" s="4" t="s">
        <v>2717</v>
      </c>
      <c r="B1057" s="4" t="s">
        <v>2690</v>
      </c>
      <c r="C1057" s="4" t="s">
        <v>2737</v>
      </c>
      <c r="D1057" s="4" t="s">
        <v>2741</v>
      </c>
      <c r="E1057" s="4" t="s">
        <v>1976</v>
      </c>
      <c r="F1057" s="4" t="s">
        <v>659</v>
      </c>
      <c r="G1057" s="41" t="s">
        <v>2174</v>
      </c>
      <c r="H1057" s="59" t="s">
        <v>2181</v>
      </c>
      <c r="I1057" s="59">
        <v>500000010676</v>
      </c>
      <c r="J1057" s="5">
        <v>2021</v>
      </c>
      <c r="K1057" s="5">
        <v>5</v>
      </c>
      <c r="L1057" s="9">
        <f t="shared" si="21"/>
        <v>0</v>
      </c>
      <c r="M1057" s="6" t="s">
        <v>90</v>
      </c>
      <c r="N1057" s="9" t="s">
        <v>94</v>
      </c>
      <c r="O1057" s="6" t="s">
        <v>37</v>
      </c>
      <c r="P1057" s="9" t="s">
        <v>42</v>
      </c>
      <c r="Q1057" s="5" t="s">
        <v>37</v>
      </c>
      <c r="R1057" s="9" t="s">
        <v>42</v>
      </c>
      <c r="S1057" s="11" t="s">
        <v>136</v>
      </c>
      <c r="T1057" s="6" t="s">
        <v>44</v>
      </c>
      <c r="U1057" s="97" t="s">
        <v>3232</v>
      </c>
      <c r="V1057" s="4" t="s">
        <v>2176</v>
      </c>
      <c r="W1057" s="75">
        <v>0</v>
      </c>
      <c r="X1057" s="9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43"/>
      <c r="AL1057" s="143"/>
      <c r="AM1057" s="143"/>
      <c r="AN1057" s="143"/>
      <c r="AO1057" s="143"/>
      <c r="AP1057" s="143"/>
      <c r="AQ1057" s="143"/>
      <c r="AR1057" s="143"/>
      <c r="AS1057" s="143"/>
      <c r="AT1057" s="143"/>
      <c r="AU1057" s="143"/>
      <c r="AV1057" s="143"/>
      <c r="BC1057" s="2"/>
    </row>
    <row r="1058" spans="1:55" x14ac:dyDescent="0.2">
      <c r="A1058" s="4" t="s">
        <v>2726</v>
      </c>
      <c r="B1058" s="4" t="s">
        <v>2690</v>
      </c>
      <c r="C1058" s="4" t="s">
        <v>2737</v>
      </c>
      <c r="D1058" s="4" t="s">
        <v>2741</v>
      </c>
      <c r="E1058" s="4" t="s">
        <v>1976</v>
      </c>
      <c r="F1058" s="4" t="s">
        <v>659</v>
      </c>
      <c r="G1058" s="41" t="s">
        <v>2174</v>
      </c>
      <c r="H1058" s="59" t="s">
        <v>2182</v>
      </c>
      <c r="I1058" s="59">
        <v>500000010677</v>
      </c>
      <c r="J1058" s="5">
        <v>2021</v>
      </c>
      <c r="K1058" s="5">
        <v>5</v>
      </c>
      <c r="L1058" s="9">
        <f t="shared" si="21"/>
        <v>0</v>
      </c>
      <c r="M1058" s="6" t="s">
        <v>90</v>
      </c>
      <c r="N1058" s="9" t="s">
        <v>94</v>
      </c>
      <c r="O1058" s="6" t="s">
        <v>37</v>
      </c>
      <c r="P1058" s="9" t="s">
        <v>42</v>
      </c>
      <c r="Q1058" s="5" t="s">
        <v>37</v>
      </c>
      <c r="R1058" s="9" t="s">
        <v>42</v>
      </c>
      <c r="S1058" s="11" t="s">
        <v>136</v>
      </c>
      <c r="T1058" s="6" t="s">
        <v>44</v>
      </c>
      <c r="U1058" s="97" t="s">
        <v>3232</v>
      </c>
      <c r="V1058" s="4" t="s">
        <v>2176</v>
      </c>
      <c r="W1058" s="75">
        <v>0</v>
      </c>
      <c r="X1058" s="9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43"/>
      <c r="AL1058" s="143"/>
      <c r="AM1058" s="143"/>
      <c r="AN1058" s="143"/>
      <c r="AO1058" s="143"/>
      <c r="AP1058" s="143"/>
      <c r="AQ1058" s="143"/>
      <c r="AR1058" s="143"/>
      <c r="AS1058" s="143"/>
      <c r="AT1058" s="143"/>
      <c r="AU1058" s="143"/>
      <c r="AV1058" s="143"/>
      <c r="BC1058" s="2"/>
    </row>
    <row r="1059" spans="1:55" x14ac:dyDescent="0.2">
      <c r="A1059" s="4" t="s">
        <v>2717</v>
      </c>
      <c r="B1059" s="4" t="s">
        <v>2690</v>
      </c>
      <c r="C1059" s="4" t="s">
        <v>2737</v>
      </c>
      <c r="D1059" s="4" t="s">
        <v>2741</v>
      </c>
      <c r="E1059" s="4" t="s">
        <v>1976</v>
      </c>
      <c r="F1059" s="4" t="s">
        <v>659</v>
      </c>
      <c r="G1059" s="41" t="s">
        <v>2174</v>
      </c>
      <c r="H1059" s="59" t="s">
        <v>2183</v>
      </c>
      <c r="I1059" s="59">
        <v>500000010678</v>
      </c>
      <c r="J1059" s="5">
        <v>2021</v>
      </c>
      <c r="K1059" s="5">
        <v>5</v>
      </c>
      <c r="L1059" s="9">
        <f t="shared" si="21"/>
        <v>0</v>
      </c>
      <c r="M1059" s="6" t="s">
        <v>90</v>
      </c>
      <c r="N1059" s="9" t="s">
        <v>94</v>
      </c>
      <c r="O1059" s="6" t="s">
        <v>37</v>
      </c>
      <c r="P1059" s="9" t="s">
        <v>42</v>
      </c>
      <c r="Q1059" s="5" t="s">
        <v>37</v>
      </c>
      <c r="R1059" s="9" t="s">
        <v>42</v>
      </c>
      <c r="S1059" s="11" t="s">
        <v>136</v>
      </c>
      <c r="T1059" s="6" t="s">
        <v>44</v>
      </c>
      <c r="U1059" s="97" t="s">
        <v>3232</v>
      </c>
      <c r="V1059" s="4" t="s">
        <v>2176</v>
      </c>
      <c r="W1059" s="75">
        <v>0</v>
      </c>
      <c r="X1059" s="9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43"/>
      <c r="AL1059" s="143"/>
      <c r="AM1059" s="143"/>
      <c r="AN1059" s="143"/>
      <c r="AO1059" s="143"/>
      <c r="AP1059" s="143"/>
      <c r="AQ1059" s="143"/>
      <c r="AR1059" s="143"/>
      <c r="AS1059" s="143"/>
      <c r="AT1059" s="143"/>
      <c r="AU1059" s="143"/>
      <c r="AV1059" s="143"/>
      <c r="BC1059" s="2"/>
    </row>
    <row r="1060" spans="1:55" x14ac:dyDescent="0.2">
      <c r="A1060" s="4" t="s">
        <v>2717</v>
      </c>
      <c r="B1060" s="4" t="s">
        <v>2690</v>
      </c>
      <c r="C1060" s="4" t="s">
        <v>2737</v>
      </c>
      <c r="D1060" s="4" t="s">
        <v>2741</v>
      </c>
      <c r="E1060" s="4" t="s">
        <v>1976</v>
      </c>
      <c r="F1060" s="4" t="s">
        <v>659</v>
      </c>
      <c r="G1060" s="41" t="s">
        <v>2174</v>
      </c>
      <c r="H1060" s="59" t="s">
        <v>2184</v>
      </c>
      <c r="I1060" s="59">
        <v>500000010679</v>
      </c>
      <c r="J1060" s="5">
        <v>2021</v>
      </c>
      <c r="K1060" s="5">
        <v>5</v>
      </c>
      <c r="L1060" s="9">
        <f t="shared" si="21"/>
        <v>0</v>
      </c>
      <c r="M1060" s="6" t="s">
        <v>90</v>
      </c>
      <c r="N1060" s="9" t="s">
        <v>94</v>
      </c>
      <c r="O1060" s="6" t="s">
        <v>37</v>
      </c>
      <c r="P1060" s="9" t="s">
        <v>42</v>
      </c>
      <c r="Q1060" s="5" t="s">
        <v>37</v>
      </c>
      <c r="R1060" s="9" t="s">
        <v>42</v>
      </c>
      <c r="S1060" s="11" t="s">
        <v>136</v>
      </c>
      <c r="T1060" s="6" t="s">
        <v>44</v>
      </c>
      <c r="U1060" s="97" t="s">
        <v>3232</v>
      </c>
      <c r="V1060" s="4" t="s">
        <v>2176</v>
      </c>
      <c r="W1060" s="75">
        <v>0</v>
      </c>
      <c r="X1060" s="9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43"/>
      <c r="AL1060" s="143"/>
      <c r="AM1060" s="143"/>
      <c r="AN1060" s="143"/>
      <c r="AO1060" s="143"/>
      <c r="AP1060" s="143"/>
      <c r="AQ1060" s="143"/>
      <c r="AR1060" s="143"/>
      <c r="AS1060" s="143"/>
      <c r="AT1060" s="143"/>
      <c r="AU1060" s="143"/>
      <c r="AV1060" s="143"/>
      <c r="BC1060" s="2"/>
    </row>
    <row r="1061" spans="1:55" x14ac:dyDescent="0.2">
      <c r="A1061" s="4" t="s">
        <v>2717</v>
      </c>
      <c r="B1061" s="4" t="s">
        <v>2690</v>
      </c>
      <c r="C1061" s="4" t="s">
        <v>2737</v>
      </c>
      <c r="D1061" s="4" t="s">
        <v>2741</v>
      </c>
      <c r="E1061" s="4" t="s">
        <v>1976</v>
      </c>
      <c r="F1061" s="4" t="s">
        <v>659</v>
      </c>
      <c r="G1061" s="41" t="s">
        <v>2174</v>
      </c>
      <c r="H1061" s="59" t="s">
        <v>2185</v>
      </c>
      <c r="I1061" s="59">
        <v>500000010680</v>
      </c>
      <c r="J1061" s="5">
        <v>2021</v>
      </c>
      <c r="K1061" s="5">
        <v>5</v>
      </c>
      <c r="L1061" s="9">
        <f t="shared" si="21"/>
        <v>0</v>
      </c>
      <c r="M1061" s="6" t="s">
        <v>90</v>
      </c>
      <c r="N1061" s="9" t="s">
        <v>94</v>
      </c>
      <c r="O1061" s="6" t="s">
        <v>37</v>
      </c>
      <c r="P1061" s="9" t="s">
        <v>42</v>
      </c>
      <c r="Q1061" s="5" t="s">
        <v>37</v>
      </c>
      <c r="R1061" s="9" t="s">
        <v>42</v>
      </c>
      <c r="S1061" s="11" t="s">
        <v>136</v>
      </c>
      <c r="T1061" s="6" t="s">
        <v>44</v>
      </c>
      <c r="U1061" s="97" t="s">
        <v>3232</v>
      </c>
      <c r="V1061" s="4" t="s">
        <v>2176</v>
      </c>
      <c r="W1061" s="75">
        <v>0</v>
      </c>
      <c r="X1061" s="9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43"/>
      <c r="AL1061" s="143"/>
      <c r="AM1061" s="143"/>
      <c r="AN1061" s="143"/>
      <c r="AO1061" s="143"/>
      <c r="AP1061" s="143"/>
      <c r="AQ1061" s="143"/>
      <c r="AR1061" s="143"/>
      <c r="AS1061" s="143"/>
      <c r="AT1061" s="143"/>
      <c r="AU1061" s="143"/>
      <c r="AV1061" s="143"/>
      <c r="BC1061" s="2"/>
    </row>
    <row r="1062" spans="1:55" x14ac:dyDescent="0.2">
      <c r="A1062" s="4" t="s">
        <v>2717</v>
      </c>
      <c r="B1062" s="4" t="s">
        <v>2690</v>
      </c>
      <c r="C1062" s="4" t="s">
        <v>2737</v>
      </c>
      <c r="D1062" s="4" t="s">
        <v>2741</v>
      </c>
      <c r="E1062" s="4" t="s">
        <v>1976</v>
      </c>
      <c r="F1062" s="4" t="s">
        <v>659</v>
      </c>
      <c r="G1062" s="41" t="s">
        <v>2174</v>
      </c>
      <c r="H1062" s="59" t="s">
        <v>2186</v>
      </c>
      <c r="I1062" s="59">
        <v>500000010681</v>
      </c>
      <c r="J1062" s="5">
        <v>2021</v>
      </c>
      <c r="K1062" s="5">
        <v>5</v>
      </c>
      <c r="L1062" s="9">
        <f t="shared" si="21"/>
        <v>0</v>
      </c>
      <c r="M1062" s="6" t="s">
        <v>90</v>
      </c>
      <c r="N1062" s="9" t="s">
        <v>94</v>
      </c>
      <c r="O1062" s="6" t="s">
        <v>37</v>
      </c>
      <c r="P1062" s="9" t="s">
        <v>42</v>
      </c>
      <c r="Q1062" s="5" t="s">
        <v>37</v>
      </c>
      <c r="R1062" s="9" t="s">
        <v>42</v>
      </c>
      <c r="S1062" s="11" t="s">
        <v>136</v>
      </c>
      <c r="T1062" s="6" t="s">
        <v>44</v>
      </c>
      <c r="U1062" s="97" t="s">
        <v>3232</v>
      </c>
      <c r="V1062" s="4" t="s">
        <v>2176</v>
      </c>
      <c r="W1062" s="75">
        <v>0</v>
      </c>
      <c r="X1062" s="9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43"/>
      <c r="AL1062" s="143"/>
      <c r="AM1062" s="143"/>
      <c r="AN1062" s="143"/>
      <c r="AO1062" s="143"/>
      <c r="AP1062" s="143"/>
      <c r="AQ1062" s="143"/>
      <c r="AR1062" s="143"/>
      <c r="AS1062" s="143"/>
      <c r="AT1062" s="143"/>
      <c r="AU1062" s="143"/>
      <c r="AV1062" s="143"/>
      <c r="BC1062" s="2"/>
    </row>
    <row r="1063" spans="1:55" x14ac:dyDescent="0.2">
      <c r="A1063" s="4" t="s">
        <v>2717</v>
      </c>
      <c r="B1063" s="4" t="s">
        <v>2690</v>
      </c>
      <c r="C1063" s="4" t="s">
        <v>2737</v>
      </c>
      <c r="D1063" s="4" t="s">
        <v>2741</v>
      </c>
      <c r="E1063" s="4" t="s">
        <v>1976</v>
      </c>
      <c r="F1063" s="4" t="s">
        <v>659</v>
      </c>
      <c r="G1063" s="41" t="s">
        <v>2174</v>
      </c>
      <c r="H1063" s="59" t="s">
        <v>2187</v>
      </c>
      <c r="I1063" s="59">
        <v>500000010682</v>
      </c>
      <c r="J1063" s="5">
        <v>2021</v>
      </c>
      <c r="K1063" s="5">
        <v>5</v>
      </c>
      <c r="L1063" s="9">
        <f t="shared" si="21"/>
        <v>0</v>
      </c>
      <c r="M1063" s="6" t="s">
        <v>90</v>
      </c>
      <c r="N1063" s="9" t="s">
        <v>94</v>
      </c>
      <c r="O1063" s="6" t="s">
        <v>37</v>
      </c>
      <c r="P1063" s="9" t="s">
        <v>42</v>
      </c>
      <c r="Q1063" s="5" t="s">
        <v>37</v>
      </c>
      <c r="R1063" s="9" t="s">
        <v>42</v>
      </c>
      <c r="S1063" s="11" t="s">
        <v>136</v>
      </c>
      <c r="T1063" s="6" t="s">
        <v>44</v>
      </c>
      <c r="U1063" s="97" t="s">
        <v>3232</v>
      </c>
      <c r="V1063" s="4" t="s">
        <v>2176</v>
      </c>
      <c r="W1063" s="75">
        <v>0</v>
      </c>
      <c r="X1063" s="9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43"/>
      <c r="AL1063" s="143"/>
      <c r="AM1063" s="143"/>
      <c r="AN1063" s="143"/>
      <c r="AO1063" s="143"/>
      <c r="AP1063" s="143"/>
      <c r="AQ1063" s="143"/>
      <c r="AR1063" s="143"/>
      <c r="AS1063" s="143"/>
      <c r="AT1063" s="143"/>
      <c r="AU1063" s="143"/>
      <c r="AV1063" s="143"/>
      <c r="BC1063" s="2"/>
    </row>
    <row r="1064" spans="1:55" x14ac:dyDescent="0.2">
      <c r="A1064" s="4" t="s">
        <v>2711</v>
      </c>
      <c r="B1064" s="4" t="s">
        <v>2691</v>
      </c>
      <c r="C1064" s="4" t="s">
        <v>2737</v>
      </c>
      <c r="D1064" s="4" t="s">
        <v>2741</v>
      </c>
      <c r="E1064" s="4" t="s">
        <v>1976</v>
      </c>
      <c r="F1064" s="4" t="s">
        <v>659</v>
      </c>
      <c r="G1064" s="41" t="s">
        <v>2174</v>
      </c>
      <c r="H1064" s="59" t="s">
        <v>2188</v>
      </c>
      <c r="I1064" s="59">
        <v>500000010683</v>
      </c>
      <c r="J1064" s="5">
        <v>2021</v>
      </c>
      <c r="K1064" s="5">
        <v>5</v>
      </c>
      <c r="L1064" s="9">
        <f t="shared" si="21"/>
        <v>0</v>
      </c>
      <c r="M1064" s="6" t="s">
        <v>90</v>
      </c>
      <c r="N1064" s="9" t="s">
        <v>94</v>
      </c>
      <c r="O1064" s="6" t="s">
        <v>37</v>
      </c>
      <c r="P1064" s="9" t="s">
        <v>42</v>
      </c>
      <c r="Q1064" s="5" t="s">
        <v>37</v>
      </c>
      <c r="R1064" s="9" t="s">
        <v>42</v>
      </c>
      <c r="S1064" s="11" t="s">
        <v>136</v>
      </c>
      <c r="T1064" s="6" t="s">
        <v>44</v>
      </c>
      <c r="U1064" s="97" t="s">
        <v>3232</v>
      </c>
      <c r="V1064" s="4" t="s">
        <v>2176</v>
      </c>
      <c r="W1064" s="75">
        <v>0</v>
      </c>
      <c r="X1064" s="9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43"/>
      <c r="AL1064" s="143"/>
      <c r="AM1064" s="143"/>
      <c r="AN1064" s="143"/>
      <c r="AO1064" s="143"/>
      <c r="AP1064" s="143"/>
      <c r="AQ1064" s="143"/>
      <c r="AR1064" s="143"/>
      <c r="AS1064" s="143"/>
      <c r="AT1064" s="143"/>
      <c r="AU1064" s="143"/>
      <c r="AV1064" s="143"/>
      <c r="BC1064" s="2"/>
    </row>
    <row r="1065" spans="1:55" x14ac:dyDescent="0.2">
      <c r="A1065" s="4" t="s">
        <v>2717</v>
      </c>
      <c r="B1065" s="4" t="s">
        <v>2690</v>
      </c>
      <c r="C1065" s="4" t="s">
        <v>2737</v>
      </c>
      <c r="D1065" s="4" t="s">
        <v>2741</v>
      </c>
      <c r="E1065" s="4" t="s">
        <v>1976</v>
      </c>
      <c r="F1065" s="4" t="s">
        <v>659</v>
      </c>
      <c r="G1065" s="41" t="s">
        <v>2174</v>
      </c>
      <c r="H1065" s="59" t="s">
        <v>2189</v>
      </c>
      <c r="I1065" s="59">
        <v>500000010685</v>
      </c>
      <c r="J1065" s="5">
        <v>2021</v>
      </c>
      <c r="K1065" s="5">
        <v>5</v>
      </c>
      <c r="L1065" s="9">
        <f t="shared" si="21"/>
        <v>0</v>
      </c>
      <c r="M1065" s="6" t="s">
        <v>90</v>
      </c>
      <c r="N1065" s="9" t="s">
        <v>94</v>
      </c>
      <c r="O1065" s="6" t="s">
        <v>37</v>
      </c>
      <c r="P1065" s="9" t="s">
        <v>42</v>
      </c>
      <c r="Q1065" s="5" t="s">
        <v>37</v>
      </c>
      <c r="R1065" s="9" t="s">
        <v>42</v>
      </c>
      <c r="S1065" s="11" t="s">
        <v>136</v>
      </c>
      <c r="T1065" s="6" t="s">
        <v>44</v>
      </c>
      <c r="U1065" s="97" t="s">
        <v>3232</v>
      </c>
      <c r="V1065" s="4" t="s">
        <v>2176</v>
      </c>
      <c r="W1065" s="75">
        <v>0</v>
      </c>
      <c r="X1065" s="9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43"/>
      <c r="AL1065" s="143"/>
      <c r="AM1065" s="143"/>
      <c r="AN1065" s="143"/>
      <c r="AO1065" s="143"/>
      <c r="AP1065" s="143"/>
      <c r="AQ1065" s="143"/>
      <c r="AR1065" s="143"/>
      <c r="AS1065" s="143"/>
      <c r="AT1065" s="143"/>
      <c r="AU1065" s="143"/>
      <c r="AV1065" s="143"/>
      <c r="BC1065" s="2"/>
    </row>
    <row r="1066" spans="1:55" x14ac:dyDescent="0.2">
      <c r="A1066" s="4" t="s">
        <v>2717</v>
      </c>
      <c r="B1066" s="4" t="s">
        <v>2690</v>
      </c>
      <c r="C1066" s="4" t="s">
        <v>2737</v>
      </c>
      <c r="D1066" s="4" t="s">
        <v>2741</v>
      </c>
      <c r="E1066" s="4" t="s">
        <v>1976</v>
      </c>
      <c r="F1066" s="4" t="s">
        <v>659</v>
      </c>
      <c r="G1066" s="41" t="s">
        <v>2174</v>
      </c>
      <c r="H1066" s="59" t="s">
        <v>2190</v>
      </c>
      <c r="I1066" s="59">
        <v>500000010686</v>
      </c>
      <c r="J1066" s="5">
        <v>2021</v>
      </c>
      <c r="K1066" s="5">
        <v>5</v>
      </c>
      <c r="L1066" s="9">
        <f t="shared" si="21"/>
        <v>0</v>
      </c>
      <c r="M1066" s="6" t="s">
        <v>90</v>
      </c>
      <c r="N1066" s="9" t="s">
        <v>94</v>
      </c>
      <c r="O1066" s="6" t="s">
        <v>37</v>
      </c>
      <c r="P1066" s="9" t="s">
        <v>42</v>
      </c>
      <c r="Q1066" s="5" t="s">
        <v>37</v>
      </c>
      <c r="R1066" s="9" t="s">
        <v>42</v>
      </c>
      <c r="S1066" s="11" t="s">
        <v>136</v>
      </c>
      <c r="T1066" s="6" t="s">
        <v>44</v>
      </c>
      <c r="U1066" s="97" t="s">
        <v>3232</v>
      </c>
      <c r="V1066" s="4" t="s">
        <v>2176</v>
      </c>
      <c r="W1066" s="75">
        <v>0</v>
      </c>
      <c r="X1066" s="9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43"/>
      <c r="AL1066" s="143"/>
      <c r="AM1066" s="143"/>
      <c r="AN1066" s="143"/>
      <c r="AO1066" s="143"/>
      <c r="AP1066" s="143"/>
      <c r="AQ1066" s="143"/>
      <c r="AR1066" s="143"/>
      <c r="AS1066" s="143"/>
      <c r="AT1066" s="143"/>
      <c r="AU1066" s="143"/>
      <c r="AV1066" s="143"/>
      <c r="BC1066" s="2"/>
    </row>
    <row r="1067" spans="1:55" x14ac:dyDescent="0.2">
      <c r="A1067" s="4" t="s">
        <v>2712</v>
      </c>
      <c r="B1067" s="4" t="s">
        <v>2691</v>
      </c>
      <c r="C1067" s="4" t="s">
        <v>2735</v>
      </c>
      <c r="D1067" s="4" t="s">
        <v>2740</v>
      </c>
      <c r="E1067" s="4" t="s">
        <v>334</v>
      </c>
      <c r="F1067" s="4" t="s">
        <v>2543</v>
      </c>
      <c r="G1067" s="41" t="s">
        <v>2288</v>
      </c>
      <c r="H1067" s="59">
        <v>1082806</v>
      </c>
      <c r="I1067" s="59" t="s">
        <v>2544</v>
      </c>
      <c r="J1067" s="5">
        <v>2022</v>
      </c>
      <c r="K1067" s="5">
        <v>10</v>
      </c>
      <c r="L1067" s="9">
        <f t="shared" si="21"/>
        <v>6</v>
      </c>
      <c r="M1067" s="6" t="s">
        <v>92</v>
      </c>
      <c r="N1067" s="9" t="s">
        <v>94</v>
      </c>
      <c r="O1067" s="6" t="s">
        <v>37</v>
      </c>
      <c r="P1067" s="9" t="s">
        <v>41</v>
      </c>
      <c r="Q1067" s="5">
        <v>2023</v>
      </c>
      <c r="R1067" s="9" t="s">
        <v>41</v>
      </c>
      <c r="S1067" s="11">
        <v>2023</v>
      </c>
      <c r="T1067" s="6" t="s">
        <v>126</v>
      </c>
      <c r="U1067" s="4" t="s">
        <v>1475</v>
      </c>
      <c r="V1067" s="4" t="s">
        <v>2289</v>
      </c>
      <c r="W1067" s="75">
        <v>0</v>
      </c>
      <c r="X1067" s="9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43"/>
      <c r="AL1067" s="143"/>
      <c r="AM1067" s="143"/>
      <c r="AN1067" s="143"/>
      <c r="AO1067" s="143"/>
      <c r="AP1067" s="143"/>
      <c r="AQ1067" s="143"/>
      <c r="AR1067" s="143"/>
      <c r="AS1067" s="143"/>
      <c r="AT1067" s="143"/>
      <c r="AU1067" s="143"/>
      <c r="AV1067" s="143"/>
      <c r="BC1067" s="2"/>
    </row>
    <row r="1068" spans="1:55" ht="12.75" customHeight="1" x14ac:dyDescent="0.2">
      <c r="A1068" s="4" t="s">
        <v>2708</v>
      </c>
      <c r="B1068" s="4" t="s">
        <v>2694</v>
      </c>
      <c r="C1068" s="4" t="s">
        <v>2734</v>
      </c>
      <c r="D1068" s="4" t="s">
        <v>2740</v>
      </c>
      <c r="E1068" s="4" t="s">
        <v>2400</v>
      </c>
      <c r="F1068" s="4" t="s">
        <v>3125</v>
      </c>
      <c r="G1068" s="41" t="s">
        <v>3126</v>
      </c>
      <c r="H1068" s="59" t="s">
        <v>3127</v>
      </c>
      <c r="I1068" s="59" t="s">
        <v>3143</v>
      </c>
      <c r="J1068" s="5">
        <v>2023</v>
      </c>
      <c r="K1068" s="5">
        <v>3</v>
      </c>
      <c r="L1068" s="9">
        <f t="shared" si="21"/>
        <v>0</v>
      </c>
      <c r="M1068" s="95" t="s">
        <v>90</v>
      </c>
      <c r="N1068" s="138" t="s">
        <v>94</v>
      </c>
      <c r="O1068" s="6" t="s">
        <v>37</v>
      </c>
      <c r="P1068" s="9" t="s">
        <v>42</v>
      </c>
      <c r="Q1068" s="5" t="s">
        <v>37</v>
      </c>
      <c r="R1068" s="9" t="s">
        <v>42</v>
      </c>
      <c r="S1068" s="11">
        <v>2023</v>
      </c>
      <c r="T1068" s="6" t="s">
        <v>43</v>
      </c>
      <c r="U1068" s="4" t="s">
        <v>2747</v>
      </c>
      <c r="V1068" s="4" t="s">
        <v>3315</v>
      </c>
      <c r="W1068" s="75">
        <v>0</v>
      </c>
      <c r="X1068" s="9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43"/>
      <c r="AL1068" s="143"/>
      <c r="AM1068" s="143"/>
      <c r="AN1068" s="143"/>
      <c r="AO1068" s="143"/>
      <c r="AP1068" s="143"/>
      <c r="AQ1068" s="143"/>
      <c r="AR1068" s="143"/>
      <c r="AS1068" s="143"/>
      <c r="AT1068" s="143"/>
      <c r="AU1068" s="143"/>
      <c r="AV1068" s="143"/>
    </row>
    <row r="1069" spans="1:55" ht="12.75" customHeight="1" x14ac:dyDescent="0.2">
      <c r="A1069" s="4" t="s">
        <v>2708</v>
      </c>
      <c r="B1069" s="4" t="s">
        <v>2694</v>
      </c>
      <c r="C1069" s="4" t="s">
        <v>2734</v>
      </c>
      <c r="D1069" s="4" t="s">
        <v>2740</v>
      </c>
      <c r="E1069" s="4" t="s">
        <v>2400</v>
      </c>
      <c r="F1069" s="4" t="s">
        <v>3125</v>
      </c>
      <c r="G1069" s="41" t="s">
        <v>3126</v>
      </c>
      <c r="H1069" s="59" t="s">
        <v>3128</v>
      </c>
      <c r="I1069" s="59" t="s">
        <v>3144</v>
      </c>
      <c r="J1069" s="5">
        <v>2023</v>
      </c>
      <c r="K1069" s="5">
        <v>3</v>
      </c>
      <c r="L1069" s="9">
        <f t="shared" si="21"/>
        <v>0</v>
      </c>
      <c r="M1069" s="95" t="s">
        <v>90</v>
      </c>
      <c r="N1069" s="138" t="s">
        <v>94</v>
      </c>
      <c r="O1069" s="6" t="s">
        <v>37</v>
      </c>
      <c r="P1069" s="9" t="s">
        <v>42</v>
      </c>
      <c r="Q1069" s="5" t="s">
        <v>37</v>
      </c>
      <c r="R1069" s="9" t="s">
        <v>42</v>
      </c>
      <c r="S1069" s="11">
        <v>2023</v>
      </c>
      <c r="T1069" s="6" t="s">
        <v>43</v>
      </c>
      <c r="U1069" s="4" t="s">
        <v>2747</v>
      </c>
      <c r="V1069" s="4" t="s">
        <v>3315</v>
      </c>
      <c r="W1069" s="75">
        <v>0</v>
      </c>
      <c r="X1069" s="9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43"/>
      <c r="AL1069" s="143"/>
      <c r="AM1069" s="143"/>
      <c r="AN1069" s="143"/>
      <c r="AO1069" s="143"/>
      <c r="AP1069" s="143"/>
      <c r="AQ1069" s="143"/>
      <c r="AR1069" s="143"/>
      <c r="AS1069" s="143"/>
      <c r="AT1069" s="143"/>
      <c r="AU1069" s="143"/>
      <c r="AV1069" s="143"/>
    </row>
    <row r="1070" spans="1:55" ht="12.75" customHeight="1" x14ac:dyDescent="0.2">
      <c r="A1070" s="4" t="s">
        <v>2708</v>
      </c>
      <c r="B1070" s="4" t="s">
        <v>2694</v>
      </c>
      <c r="C1070" s="4" t="s">
        <v>2734</v>
      </c>
      <c r="D1070" s="4" t="s">
        <v>2740</v>
      </c>
      <c r="E1070" s="4" t="s">
        <v>2400</v>
      </c>
      <c r="F1070" s="4" t="s">
        <v>3125</v>
      </c>
      <c r="G1070" s="41" t="s">
        <v>3126</v>
      </c>
      <c r="H1070" s="59" t="s">
        <v>3129</v>
      </c>
      <c r="I1070" s="59" t="s">
        <v>3145</v>
      </c>
      <c r="J1070" s="5">
        <v>2023</v>
      </c>
      <c r="K1070" s="5">
        <v>3</v>
      </c>
      <c r="L1070" s="9">
        <f t="shared" si="21"/>
        <v>0</v>
      </c>
      <c r="M1070" s="95" t="s">
        <v>90</v>
      </c>
      <c r="N1070" s="138" t="s">
        <v>94</v>
      </c>
      <c r="O1070" s="6" t="s">
        <v>37</v>
      </c>
      <c r="P1070" s="9" t="s">
        <v>42</v>
      </c>
      <c r="Q1070" s="5" t="s">
        <v>37</v>
      </c>
      <c r="R1070" s="9" t="s">
        <v>42</v>
      </c>
      <c r="S1070" s="11">
        <v>2023</v>
      </c>
      <c r="T1070" s="6" t="s">
        <v>43</v>
      </c>
      <c r="U1070" s="4" t="s">
        <v>2747</v>
      </c>
      <c r="V1070" s="4" t="s">
        <v>3315</v>
      </c>
      <c r="W1070" s="75">
        <v>0</v>
      </c>
      <c r="X1070" s="9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43"/>
      <c r="AL1070" s="143"/>
      <c r="AM1070" s="143"/>
      <c r="AN1070" s="143"/>
      <c r="AO1070" s="143"/>
      <c r="AP1070" s="143"/>
      <c r="AQ1070" s="143"/>
      <c r="AR1070" s="143"/>
      <c r="AS1070" s="143"/>
      <c r="AT1070" s="143"/>
      <c r="AU1070" s="143"/>
      <c r="AV1070" s="143"/>
    </row>
    <row r="1071" spans="1:55" ht="12.75" customHeight="1" x14ac:dyDescent="0.2">
      <c r="A1071" s="4" t="s">
        <v>2708</v>
      </c>
      <c r="B1071" s="4" t="s">
        <v>2694</v>
      </c>
      <c r="C1071" s="4" t="s">
        <v>2734</v>
      </c>
      <c r="D1071" s="4" t="s">
        <v>2740</v>
      </c>
      <c r="E1071" s="4" t="s">
        <v>2400</v>
      </c>
      <c r="F1071" s="4" t="s">
        <v>3125</v>
      </c>
      <c r="G1071" s="41" t="s">
        <v>3126</v>
      </c>
      <c r="H1071" s="59" t="s">
        <v>3130</v>
      </c>
      <c r="I1071" s="59" t="s">
        <v>3146</v>
      </c>
      <c r="J1071" s="5">
        <v>2023</v>
      </c>
      <c r="K1071" s="5">
        <v>3</v>
      </c>
      <c r="L1071" s="9">
        <f t="shared" si="21"/>
        <v>0</v>
      </c>
      <c r="M1071" s="95" t="s">
        <v>90</v>
      </c>
      <c r="N1071" s="138" t="s">
        <v>94</v>
      </c>
      <c r="O1071" s="6" t="s">
        <v>37</v>
      </c>
      <c r="P1071" s="9" t="s">
        <v>42</v>
      </c>
      <c r="Q1071" s="5" t="s">
        <v>37</v>
      </c>
      <c r="R1071" s="9" t="s">
        <v>42</v>
      </c>
      <c r="S1071" s="11">
        <v>2023</v>
      </c>
      <c r="T1071" s="6" t="s">
        <v>43</v>
      </c>
      <c r="U1071" s="4" t="s">
        <v>2747</v>
      </c>
      <c r="V1071" s="4" t="s">
        <v>3315</v>
      </c>
      <c r="W1071" s="75">
        <v>0</v>
      </c>
      <c r="X1071" s="9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43"/>
      <c r="AL1071" s="143"/>
      <c r="AM1071" s="143"/>
      <c r="AN1071" s="143"/>
      <c r="AO1071" s="143"/>
      <c r="AP1071" s="143"/>
      <c r="AQ1071" s="143"/>
      <c r="AR1071" s="143"/>
      <c r="AS1071" s="143"/>
      <c r="AT1071" s="143"/>
      <c r="AU1071" s="143"/>
      <c r="AV1071" s="143"/>
    </row>
    <row r="1072" spans="1:55" ht="12.75" customHeight="1" x14ac:dyDescent="0.2">
      <c r="A1072" s="4" t="s">
        <v>2708</v>
      </c>
      <c r="B1072" s="4" t="s">
        <v>2694</v>
      </c>
      <c r="C1072" s="4" t="s">
        <v>2734</v>
      </c>
      <c r="D1072" s="4" t="s">
        <v>2740</v>
      </c>
      <c r="E1072" s="4" t="s">
        <v>2400</v>
      </c>
      <c r="F1072" s="4" t="s">
        <v>3125</v>
      </c>
      <c r="G1072" s="41" t="s">
        <v>3126</v>
      </c>
      <c r="H1072" s="59" t="s">
        <v>3131</v>
      </c>
      <c r="I1072" s="59" t="s">
        <v>3147</v>
      </c>
      <c r="J1072" s="5">
        <v>2023</v>
      </c>
      <c r="K1072" s="5">
        <v>3</v>
      </c>
      <c r="L1072" s="9">
        <f t="shared" si="21"/>
        <v>0</v>
      </c>
      <c r="M1072" s="95" t="s">
        <v>90</v>
      </c>
      <c r="N1072" s="138" t="s">
        <v>94</v>
      </c>
      <c r="O1072" s="6" t="s">
        <v>37</v>
      </c>
      <c r="P1072" s="9" t="s">
        <v>42</v>
      </c>
      <c r="Q1072" s="5" t="s">
        <v>37</v>
      </c>
      <c r="R1072" s="9" t="s">
        <v>42</v>
      </c>
      <c r="S1072" s="11">
        <v>2023</v>
      </c>
      <c r="T1072" s="6" t="s">
        <v>43</v>
      </c>
      <c r="U1072" s="4" t="s">
        <v>2747</v>
      </c>
      <c r="V1072" s="4" t="s">
        <v>3315</v>
      </c>
      <c r="W1072" s="75">
        <v>0</v>
      </c>
      <c r="X1072" s="9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43"/>
      <c r="AL1072" s="143"/>
      <c r="AM1072" s="143"/>
      <c r="AN1072" s="143"/>
      <c r="AO1072" s="143"/>
      <c r="AP1072" s="143"/>
      <c r="AQ1072" s="143"/>
      <c r="AR1072" s="143"/>
      <c r="AS1072" s="143"/>
      <c r="AT1072" s="143"/>
      <c r="AU1072" s="143"/>
      <c r="AV1072" s="143"/>
    </row>
    <row r="1073" spans="1:55" ht="12.75" customHeight="1" x14ac:dyDescent="0.2">
      <c r="A1073" s="4" t="s">
        <v>2708</v>
      </c>
      <c r="B1073" s="4" t="s">
        <v>2694</v>
      </c>
      <c r="C1073" s="4" t="s">
        <v>2734</v>
      </c>
      <c r="D1073" s="4" t="s">
        <v>2740</v>
      </c>
      <c r="E1073" s="4" t="s">
        <v>2400</v>
      </c>
      <c r="F1073" s="4" t="s">
        <v>3125</v>
      </c>
      <c r="G1073" s="41" t="s">
        <v>3126</v>
      </c>
      <c r="H1073" s="59" t="s">
        <v>3132</v>
      </c>
      <c r="I1073" s="59" t="s">
        <v>3148</v>
      </c>
      <c r="J1073" s="5">
        <v>2023</v>
      </c>
      <c r="K1073" s="5">
        <v>3</v>
      </c>
      <c r="L1073" s="9">
        <f t="shared" si="21"/>
        <v>0</v>
      </c>
      <c r="M1073" s="95" t="s">
        <v>90</v>
      </c>
      <c r="N1073" s="138" t="s">
        <v>94</v>
      </c>
      <c r="O1073" s="6" t="s">
        <v>37</v>
      </c>
      <c r="P1073" s="9" t="s">
        <v>42</v>
      </c>
      <c r="Q1073" s="5" t="s">
        <v>37</v>
      </c>
      <c r="R1073" s="9" t="s">
        <v>42</v>
      </c>
      <c r="S1073" s="11">
        <v>2023</v>
      </c>
      <c r="T1073" s="6" t="s">
        <v>43</v>
      </c>
      <c r="U1073" s="4" t="s">
        <v>2747</v>
      </c>
      <c r="V1073" s="4" t="s">
        <v>3315</v>
      </c>
      <c r="W1073" s="75">
        <v>0</v>
      </c>
      <c r="X1073" s="9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43"/>
      <c r="AL1073" s="143"/>
      <c r="AM1073" s="143"/>
      <c r="AN1073" s="143"/>
      <c r="AO1073" s="143"/>
      <c r="AP1073" s="143"/>
      <c r="AQ1073" s="143"/>
      <c r="AR1073" s="143"/>
      <c r="AS1073" s="143"/>
      <c r="AT1073" s="143"/>
      <c r="AU1073" s="143"/>
      <c r="AV1073" s="143"/>
    </row>
    <row r="1074" spans="1:55" ht="12.75" customHeight="1" x14ac:dyDescent="0.2">
      <c r="A1074" s="4" t="s">
        <v>2708</v>
      </c>
      <c r="B1074" s="4" t="s">
        <v>2694</v>
      </c>
      <c r="C1074" s="4" t="s">
        <v>2734</v>
      </c>
      <c r="D1074" s="4" t="s">
        <v>2740</v>
      </c>
      <c r="E1074" s="4" t="s">
        <v>2400</v>
      </c>
      <c r="F1074" s="4" t="s">
        <v>3125</v>
      </c>
      <c r="G1074" s="41" t="s">
        <v>3126</v>
      </c>
      <c r="H1074" s="59" t="s">
        <v>3133</v>
      </c>
      <c r="I1074" s="59" t="s">
        <v>3149</v>
      </c>
      <c r="J1074" s="5">
        <v>2023</v>
      </c>
      <c r="K1074" s="5">
        <v>3</v>
      </c>
      <c r="L1074" s="9">
        <f t="shared" si="21"/>
        <v>0</v>
      </c>
      <c r="M1074" s="95" t="s">
        <v>90</v>
      </c>
      <c r="N1074" s="138" t="s">
        <v>94</v>
      </c>
      <c r="O1074" s="6" t="s">
        <v>37</v>
      </c>
      <c r="P1074" s="9" t="s">
        <v>42</v>
      </c>
      <c r="Q1074" s="5" t="s">
        <v>37</v>
      </c>
      <c r="R1074" s="9" t="s">
        <v>42</v>
      </c>
      <c r="S1074" s="11">
        <v>2023</v>
      </c>
      <c r="T1074" s="6" t="s">
        <v>43</v>
      </c>
      <c r="U1074" s="4" t="s">
        <v>2747</v>
      </c>
      <c r="V1074" s="4" t="s">
        <v>3315</v>
      </c>
      <c r="W1074" s="75">
        <v>0</v>
      </c>
      <c r="X1074" s="9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43"/>
      <c r="AL1074" s="143"/>
      <c r="AM1074" s="143"/>
      <c r="AN1074" s="143"/>
      <c r="AO1074" s="143"/>
      <c r="AP1074" s="143"/>
      <c r="AQ1074" s="143"/>
      <c r="AR1074" s="143"/>
      <c r="AS1074" s="143"/>
      <c r="AT1074" s="143"/>
      <c r="AU1074" s="143"/>
      <c r="AV1074" s="143"/>
    </row>
    <row r="1075" spans="1:55" ht="12.75" customHeight="1" x14ac:dyDescent="0.2">
      <c r="A1075" s="4" t="s">
        <v>2708</v>
      </c>
      <c r="B1075" s="4" t="s">
        <v>2694</v>
      </c>
      <c r="C1075" s="4" t="s">
        <v>2734</v>
      </c>
      <c r="D1075" s="4" t="s">
        <v>2740</v>
      </c>
      <c r="E1075" s="4" t="s">
        <v>2400</v>
      </c>
      <c r="F1075" s="4" t="s">
        <v>3125</v>
      </c>
      <c r="G1075" s="41" t="s">
        <v>3126</v>
      </c>
      <c r="H1075" s="59" t="s">
        <v>3134</v>
      </c>
      <c r="I1075" s="59" t="s">
        <v>3150</v>
      </c>
      <c r="J1075" s="5">
        <v>2023</v>
      </c>
      <c r="K1075" s="5">
        <v>3</v>
      </c>
      <c r="L1075" s="9">
        <f t="shared" si="21"/>
        <v>0</v>
      </c>
      <c r="M1075" s="95" t="s">
        <v>90</v>
      </c>
      <c r="N1075" s="138" t="s">
        <v>94</v>
      </c>
      <c r="O1075" s="6" t="s">
        <v>37</v>
      </c>
      <c r="P1075" s="9" t="s">
        <v>42</v>
      </c>
      <c r="Q1075" s="5" t="s">
        <v>37</v>
      </c>
      <c r="R1075" s="9" t="s">
        <v>42</v>
      </c>
      <c r="S1075" s="11">
        <v>2023</v>
      </c>
      <c r="T1075" s="6" t="s">
        <v>43</v>
      </c>
      <c r="U1075" s="4" t="s">
        <v>2747</v>
      </c>
      <c r="V1075" s="4" t="s">
        <v>3315</v>
      </c>
      <c r="W1075" s="75">
        <v>0</v>
      </c>
      <c r="X1075" s="9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43"/>
      <c r="AL1075" s="143"/>
      <c r="AM1075" s="143"/>
      <c r="AN1075" s="143"/>
      <c r="AO1075" s="143"/>
      <c r="AP1075" s="143"/>
      <c r="AQ1075" s="143"/>
      <c r="AR1075" s="143"/>
      <c r="AS1075" s="143"/>
      <c r="AT1075" s="143"/>
      <c r="AU1075" s="143"/>
      <c r="AV1075" s="143"/>
    </row>
    <row r="1076" spans="1:55" ht="12.75" customHeight="1" x14ac:dyDescent="0.2">
      <c r="A1076" s="4" t="s">
        <v>2708</v>
      </c>
      <c r="B1076" s="4" t="s">
        <v>2694</v>
      </c>
      <c r="C1076" s="4" t="s">
        <v>2734</v>
      </c>
      <c r="D1076" s="4" t="s">
        <v>2740</v>
      </c>
      <c r="E1076" s="4" t="s">
        <v>2400</v>
      </c>
      <c r="F1076" s="4" t="s">
        <v>3125</v>
      </c>
      <c r="G1076" s="41" t="s">
        <v>3126</v>
      </c>
      <c r="H1076" s="59" t="s">
        <v>3135</v>
      </c>
      <c r="I1076" s="59" t="s">
        <v>3151</v>
      </c>
      <c r="J1076" s="5">
        <v>2023</v>
      </c>
      <c r="K1076" s="5">
        <v>3</v>
      </c>
      <c r="L1076" s="9">
        <f t="shared" si="21"/>
        <v>0</v>
      </c>
      <c r="M1076" s="95" t="s">
        <v>90</v>
      </c>
      <c r="N1076" s="138" t="s">
        <v>94</v>
      </c>
      <c r="O1076" s="6" t="s">
        <v>37</v>
      </c>
      <c r="P1076" s="9" t="s">
        <v>42</v>
      </c>
      <c r="Q1076" s="5" t="s">
        <v>37</v>
      </c>
      <c r="R1076" s="9" t="s">
        <v>42</v>
      </c>
      <c r="S1076" s="11">
        <v>2023</v>
      </c>
      <c r="T1076" s="6" t="s">
        <v>43</v>
      </c>
      <c r="U1076" s="4" t="s">
        <v>2747</v>
      </c>
      <c r="V1076" s="4" t="s">
        <v>3315</v>
      </c>
      <c r="W1076" s="75">
        <v>0</v>
      </c>
      <c r="X1076" s="9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43"/>
      <c r="AL1076" s="143"/>
      <c r="AM1076" s="143"/>
      <c r="AN1076" s="143"/>
      <c r="AO1076" s="143"/>
      <c r="AP1076" s="143"/>
      <c r="AQ1076" s="143"/>
      <c r="AR1076" s="143"/>
      <c r="AS1076" s="143"/>
      <c r="AT1076" s="143"/>
      <c r="AU1076" s="143"/>
      <c r="AV1076" s="143"/>
    </row>
    <row r="1077" spans="1:55" ht="12.75" customHeight="1" x14ac:dyDescent="0.2">
      <c r="A1077" s="4" t="s">
        <v>2708</v>
      </c>
      <c r="B1077" s="4" t="s">
        <v>2694</v>
      </c>
      <c r="C1077" s="4" t="s">
        <v>2734</v>
      </c>
      <c r="D1077" s="4" t="s">
        <v>2740</v>
      </c>
      <c r="E1077" s="4" t="s">
        <v>2400</v>
      </c>
      <c r="F1077" s="4" t="s">
        <v>3125</v>
      </c>
      <c r="G1077" s="41" t="s">
        <v>3126</v>
      </c>
      <c r="H1077" s="59" t="s">
        <v>3136</v>
      </c>
      <c r="I1077" s="59" t="s">
        <v>3152</v>
      </c>
      <c r="J1077" s="5">
        <v>2023</v>
      </c>
      <c r="K1077" s="5">
        <v>3</v>
      </c>
      <c r="L1077" s="9">
        <f t="shared" si="21"/>
        <v>0</v>
      </c>
      <c r="M1077" s="95" t="s">
        <v>90</v>
      </c>
      <c r="N1077" s="138" t="s">
        <v>94</v>
      </c>
      <c r="O1077" s="6" t="s">
        <v>37</v>
      </c>
      <c r="P1077" s="9" t="s">
        <v>42</v>
      </c>
      <c r="Q1077" s="5" t="s">
        <v>37</v>
      </c>
      <c r="R1077" s="9" t="s">
        <v>42</v>
      </c>
      <c r="S1077" s="11">
        <v>2023</v>
      </c>
      <c r="T1077" s="6" t="s">
        <v>43</v>
      </c>
      <c r="U1077" s="4" t="s">
        <v>2747</v>
      </c>
      <c r="V1077" s="4" t="s">
        <v>3315</v>
      </c>
      <c r="W1077" s="75">
        <v>0</v>
      </c>
      <c r="X1077" s="9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43"/>
      <c r="AL1077" s="143"/>
      <c r="AM1077" s="143"/>
      <c r="AN1077" s="143"/>
      <c r="AO1077" s="143"/>
      <c r="AP1077" s="143"/>
      <c r="AQ1077" s="143"/>
      <c r="AR1077" s="143"/>
      <c r="AS1077" s="143"/>
      <c r="AT1077" s="143"/>
      <c r="AU1077" s="143"/>
      <c r="AV1077" s="143"/>
    </row>
    <row r="1078" spans="1:55" x14ac:dyDescent="0.2">
      <c r="A1078" s="4" t="s">
        <v>2724</v>
      </c>
      <c r="B1078" s="4" t="s">
        <v>2689</v>
      </c>
      <c r="C1078" s="4" t="s">
        <v>2736</v>
      </c>
      <c r="D1078" s="4" t="s">
        <v>2741</v>
      </c>
      <c r="E1078" s="4" t="s">
        <v>1822</v>
      </c>
      <c r="F1078" s="4" t="s">
        <v>1819</v>
      </c>
      <c r="G1078" s="41" t="s">
        <v>1823</v>
      </c>
      <c r="H1078" s="59" t="s">
        <v>1824</v>
      </c>
      <c r="I1078" s="59">
        <v>500000003565</v>
      </c>
      <c r="J1078" s="5">
        <v>2013</v>
      </c>
      <c r="K1078" s="5">
        <v>5</v>
      </c>
      <c r="L1078" s="9">
        <f t="shared" si="21"/>
        <v>-8</v>
      </c>
      <c r="M1078" s="6" t="s">
        <v>90</v>
      </c>
      <c r="N1078" s="9" t="s">
        <v>2744</v>
      </c>
      <c r="O1078" s="6" t="s">
        <v>37</v>
      </c>
      <c r="P1078" s="9" t="s">
        <v>42</v>
      </c>
      <c r="Q1078" s="5" t="s">
        <v>37</v>
      </c>
      <c r="R1078" s="9" t="s">
        <v>42</v>
      </c>
      <c r="S1078" s="11">
        <v>2023</v>
      </c>
      <c r="T1078" s="6" t="s">
        <v>43</v>
      </c>
      <c r="U1078" s="4" t="s">
        <v>135</v>
      </c>
      <c r="V1078" s="4" t="s">
        <v>136</v>
      </c>
      <c r="W1078" s="75">
        <v>0</v>
      </c>
      <c r="X1078" s="9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43"/>
      <c r="AL1078" s="143"/>
      <c r="AM1078" s="143"/>
      <c r="AN1078" s="143"/>
      <c r="AO1078" s="143"/>
      <c r="AP1078" s="143"/>
      <c r="AQ1078" s="143"/>
      <c r="AR1078" s="143"/>
      <c r="AS1078" s="143"/>
      <c r="AT1078" s="143"/>
      <c r="AU1078" s="143"/>
      <c r="AV1078" s="143"/>
      <c r="BC1078" s="2"/>
    </row>
    <row r="1079" spans="1:55" x14ac:dyDescent="0.2">
      <c r="A1079" s="4" t="s">
        <v>2710</v>
      </c>
      <c r="B1079" s="4" t="s">
        <v>2689</v>
      </c>
      <c r="C1079" s="4" t="s">
        <v>2710</v>
      </c>
      <c r="D1079" s="4" t="s">
        <v>2742</v>
      </c>
      <c r="E1079" s="4" t="s">
        <v>539</v>
      </c>
      <c r="F1079" s="4" t="s">
        <v>536</v>
      </c>
      <c r="G1079" s="41" t="s">
        <v>552</v>
      </c>
      <c r="H1079" s="59" t="s">
        <v>553</v>
      </c>
      <c r="I1079" s="59">
        <v>500000003531</v>
      </c>
      <c r="J1079" s="5">
        <v>2013</v>
      </c>
      <c r="K1079" s="5">
        <v>10</v>
      </c>
      <c r="L1079" s="9">
        <f t="shared" si="21"/>
        <v>-3</v>
      </c>
      <c r="M1079" s="6" t="s">
        <v>90</v>
      </c>
      <c r="N1079" s="9" t="s">
        <v>94</v>
      </c>
      <c r="O1079" s="6" t="s">
        <v>47</v>
      </c>
      <c r="P1079" s="9" t="s">
        <v>42</v>
      </c>
      <c r="Q1079" s="5" t="s">
        <v>37</v>
      </c>
      <c r="R1079" s="9" t="s">
        <v>41</v>
      </c>
      <c r="S1079" s="11">
        <v>2023</v>
      </c>
      <c r="T1079" s="6" t="s">
        <v>126</v>
      </c>
      <c r="U1079" s="4" t="s">
        <v>536</v>
      </c>
      <c r="V1079" s="4" t="s">
        <v>3682</v>
      </c>
      <c r="W1079" s="75">
        <v>64545600</v>
      </c>
      <c r="X1079" s="9">
        <v>2</v>
      </c>
      <c r="Y1079" s="11"/>
      <c r="Z1079" s="11"/>
      <c r="AA1079" s="11" t="s">
        <v>33</v>
      </c>
      <c r="AB1079" s="11"/>
      <c r="AC1079" s="11"/>
      <c r="AD1079" s="11"/>
      <c r="AE1079" s="11"/>
      <c r="AF1079" s="11"/>
      <c r="AG1079" s="11" t="s">
        <v>33</v>
      </c>
      <c r="AH1079" s="11"/>
      <c r="AI1079" s="11"/>
      <c r="AJ1079" s="11"/>
      <c r="AK1079" s="143"/>
      <c r="AL1079" s="143"/>
      <c r="AM1079" s="153" t="s">
        <v>165</v>
      </c>
      <c r="AN1079" s="143"/>
      <c r="AO1079" s="143"/>
      <c r="AP1079" s="143"/>
      <c r="AQ1079" s="143"/>
      <c r="AR1079" s="143"/>
      <c r="AS1079" s="153" t="s">
        <v>2801</v>
      </c>
      <c r="AT1079" s="143"/>
      <c r="AU1079" s="143"/>
      <c r="AV1079" s="143"/>
      <c r="BC1079" s="2"/>
    </row>
    <row r="1080" spans="1:55" x14ac:dyDescent="0.2">
      <c r="A1080" s="4" t="s">
        <v>2710</v>
      </c>
      <c r="B1080" s="4" t="s">
        <v>2689</v>
      </c>
      <c r="C1080" s="4" t="s">
        <v>2710</v>
      </c>
      <c r="D1080" s="4" t="s">
        <v>2742</v>
      </c>
      <c r="E1080" s="4" t="s">
        <v>539</v>
      </c>
      <c r="F1080" s="4" t="s">
        <v>536</v>
      </c>
      <c r="G1080" s="41" t="s">
        <v>552</v>
      </c>
      <c r="H1080" s="59" t="s">
        <v>554</v>
      </c>
      <c r="I1080" s="59">
        <v>500000003520</v>
      </c>
      <c r="J1080" s="5">
        <v>2013</v>
      </c>
      <c r="K1080" s="5">
        <v>10</v>
      </c>
      <c r="L1080" s="9">
        <f t="shared" si="21"/>
        <v>-3</v>
      </c>
      <c r="M1080" s="6" t="s">
        <v>90</v>
      </c>
      <c r="N1080" s="9" t="s">
        <v>94</v>
      </c>
      <c r="O1080" s="6" t="s">
        <v>47</v>
      </c>
      <c r="P1080" s="9" t="s">
        <v>42</v>
      </c>
      <c r="Q1080" s="5" t="s">
        <v>37</v>
      </c>
      <c r="R1080" s="9" t="s">
        <v>41</v>
      </c>
      <c r="S1080" s="11">
        <v>2023</v>
      </c>
      <c r="T1080" s="6" t="s">
        <v>126</v>
      </c>
      <c r="U1080" s="4" t="s">
        <v>536</v>
      </c>
      <c r="V1080" s="4" t="s">
        <v>3682</v>
      </c>
      <c r="W1080" s="75">
        <v>64545600</v>
      </c>
      <c r="X1080" s="9">
        <v>2</v>
      </c>
      <c r="Y1080" s="11"/>
      <c r="Z1080" s="11"/>
      <c r="AA1080" s="11" t="s">
        <v>33</v>
      </c>
      <c r="AB1080" s="11"/>
      <c r="AC1080" s="11"/>
      <c r="AD1080" s="11"/>
      <c r="AE1080" s="11"/>
      <c r="AF1080" s="11"/>
      <c r="AG1080" s="11" t="s">
        <v>33</v>
      </c>
      <c r="AH1080" s="11"/>
      <c r="AI1080" s="11"/>
      <c r="AJ1080" s="11"/>
      <c r="AK1080" s="143"/>
      <c r="AL1080" s="143"/>
      <c r="AM1080" s="153" t="s">
        <v>165</v>
      </c>
      <c r="AN1080" s="143"/>
      <c r="AO1080" s="143"/>
      <c r="AP1080" s="143"/>
      <c r="AQ1080" s="143"/>
      <c r="AR1080" s="143"/>
      <c r="AS1080" s="153" t="s">
        <v>2801</v>
      </c>
      <c r="AT1080" s="143"/>
      <c r="AU1080" s="143"/>
      <c r="AV1080" s="143"/>
      <c r="BC1080" s="2"/>
    </row>
    <row r="1081" spans="1:55" x14ac:dyDescent="0.2">
      <c r="A1081" s="4" t="s">
        <v>2710</v>
      </c>
      <c r="B1081" s="4" t="s">
        <v>2689</v>
      </c>
      <c r="C1081" s="4" t="s">
        <v>2710</v>
      </c>
      <c r="D1081" s="4" t="s">
        <v>2742</v>
      </c>
      <c r="E1081" s="4" t="s">
        <v>539</v>
      </c>
      <c r="F1081" s="4" t="s">
        <v>536</v>
      </c>
      <c r="G1081" s="41" t="s">
        <v>552</v>
      </c>
      <c r="H1081" s="59" t="s">
        <v>555</v>
      </c>
      <c r="I1081" s="59">
        <v>500000003510</v>
      </c>
      <c r="J1081" s="5">
        <v>2013</v>
      </c>
      <c r="K1081" s="5">
        <v>10</v>
      </c>
      <c r="L1081" s="9">
        <f t="shared" si="21"/>
        <v>-3</v>
      </c>
      <c r="M1081" s="6" t="s">
        <v>90</v>
      </c>
      <c r="N1081" s="9" t="s">
        <v>94</v>
      </c>
      <c r="O1081" s="6" t="s">
        <v>47</v>
      </c>
      <c r="P1081" s="9" t="s">
        <v>42</v>
      </c>
      <c r="Q1081" s="5" t="s">
        <v>37</v>
      </c>
      <c r="R1081" s="9" t="s">
        <v>41</v>
      </c>
      <c r="S1081" s="11">
        <v>2023</v>
      </c>
      <c r="T1081" s="6" t="s">
        <v>126</v>
      </c>
      <c r="U1081" s="4" t="s">
        <v>536</v>
      </c>
      <c r="V1081" s="4" t="s">
        <v>3682</v>
      </c>
      <c r="W1081" s="75">
        <v>64545600</v>
      </c>
      <c r="X1081" s="9">
        <v>2</v>
      </c>
      <c r="Y1081" s="11"/>
      <c r="Z1081" s="11"/>
      <c r="AA1081" s="11"/>
      <c r="AB1081" s="11"/>
      <c r="AC1081" s="11"/>
      <c r="AD1081" s="11" t="s">
        <v>33</v>
      </c>
      <c r="AE1081" s="11"/>
      <c r="AF1081" s="11"/>
      <c r="AG1081" s="11"/>
      <c r="AH1081" s="11"/>
      <c r="AI1081" s="11"/>
      <c r="AJ1081" s="11" t="s">
        <v>33</v>
      </c>
      <c r="AK1081" s="143"/>
      <c r="AL1081" s="143"/>
      <c r="AM1081" s="143"/>
      <c r="AN1081" s="143"/>
      <c r="AO1081" s="143"/>
      <c r="AP1081" s="153" t="s">
        <v>165</v>
      </c>
      <c r="AQ1081" s="143"/>
      <c r="AR1081" s="143"/>
      <c r="AS1081" s="143"/>
      <c r="AT1081" s="143"/>
      <c r="AU1081" s="143"/>
      <c r="AV1081" s="153" t="s">
        <v>165</v>
      </c>
      <c r="BC1081" s="2"/>
    </row>
    <row r="1082" spans="1:55" x14ac:dyDescent="0.2">
      <c r="A1082" s="4" t="s">
        <v>2710</v>
      </c>
      <c r="B1082" s="4" t="s">
        <v>2689</v>
      </c>
      <c r="C1082" s="4" t="s">
        <v>2710</v>
      </c>
      <c r="D1082" s="4" t="s">
        <v>2742</v>
      </c>
      <c r="E1082" s="4" t="s">
        <v>539</v>
      </c>
      <c r="F1082" s="4" t="s">
        <v>536</v>
      </c>
      <c r="G1082" s="41" t="s">
        <v>2373</v>
      </c>
      <c r="H1082" s="59" t="s">
        <v>4084</v>
      </c>
      <c r="I1082" s="59">
        <v>500000011855</v>
      </c>
      <c r="J1082" s="5">
        <v>2021</v>
      </c>
      <c r="K1082" s="5">
        <v>10</v>
      </c>
      <c r="L1082" s="9">
        <f t="shared" si="21"/>
        <v>5</v>
      </c>
      <c r="M1082" s="6" t="s">
        <v>90</v>
      </c>
      <c r="N1082" s="9" t="s">
        <v>94</v>
      </c>
      <c r="O1082" s="6" t="s">
        <v>47</v>
      </c>
      <c r="P1082" s="9" t="s">
        <v>41</v>
      </c>
      <c r="Q1082" s="5">
        <v>2023</v>
      </c>
      <c r="R1082" s="9" t="s">
        <v>41</v>
      </c>
      <c r="S1082" s="11">
        <v>2023</v>
      </c>
      <c r="T1082" s="6" t="s">
        <v>126</v>
      </c>
      <c r="U1082" s="4" t="s">
        <v>536</v>
      </c>
      <c r="V1082" s="4" t="s">
        <v>3982</v>
      </c>
      <c r="W1082" s="75">
        <v>0</v>
      </c>
      <c r="X1082" s="9">
        <v>2</v>
      </c>
      <c r="Y1082" s="11"/>
      <c r="Z1082" s="11" t="s">
        <v>33</v>
      </c>
      <c r="AA1082" s="11"/>
      <c r="AB1082" s="11"/>
      <c r="AC1082" s="11"/>
      <c r="AD1082" s="11"/>
      <c r="AE1082" s="11"/>
      <c r="AF1082" s="11" t="s">
        <v>33</v>
      </c>
      <c r="AG1082" s="11"/>
      <c r="AH1082" s="11"/>
      <c r="AI1082" s="11"/>
      <c r="AJ1082" s="11"/>
      <c r="AK1082" s="143"/>
      <c r="AL1082" s="153" t="s">
        <v>165</v>
      </c>
      <c r="AM1082" s="143"/>
      <c r="AN1082" s="143"/>
      <c r="AO1082" s="143"/>
      <c r="AP1082" s="143"/>
      <c r="AQ1082" s="143"/>
      <c r="AR1082" s="153" t="s">
        <v>165</v>
      </c>
      <c r="AS1082" s="143"/>
      <c r="AT1082" s="143"/>
      <c r="AU1082" s="143"/>
      <c r="AV1082" s="143"/>
      <c r="BC1082" s="2"/>
    </row>
    <row r="1083" spans="1:55" x14ac:dyDescent="0.2">
      <c r="A1083" s="4" t="s">
        <v>2710</v>
      </c>
      <c r="B1083" s="4" t="s">
        <v>2689</v>
      </c>
      <c r="C1083" s="4" t="s">
        <v>2710</v>
      </c>
      <c r="D1083" s="4" t="s">
        <v>2742</v>
      </c>
      <c r="E1083" s="4" t="s">
        <v>539</v>
      </c>
      <c r="F1083" s="4" t="s">
        <v>536</v>
      </c>
      <c r="G1083" s="41" t="s">
        <v>549</v>
      </c>
      <c r="H1083" s="59" t="s">
        <v>550</v>
      </c>
      <c r="I1083" s="59">
        <v>500000003499</v>
      </c>
      <c r="J1083" s="5">
        <v>2013</v>
      </c>
      <c r="K1083" s="5">
        <v>10</v>
      </c>
      <c r="L1083" s="9">
        <f t="shared" si="21"/>
        <v>-3</v>
      </c>
      <c r="M1083" s="6" t="s">
        <v>90</v>
      </c>
      <c r="N1083" s="9" t="s">
        <v>94</v>
      </c>
      <c r="O1083" s="6" t="s">
        <v>47</v>
      </c>
      <c r="P1083" s="9" t="s">
        <v>42</v>
      </c>
      <c r="Q1083" s="5" t="s">
        <v>37</v>
      </c>
      <c r="R1083" s="9" t="s">
        <v>41</v>
      </c>
      <c r="S1083" s="11">
        <v>2023</v>
      </c>
      <c r="T1083" s="6" t="s">
        <v>126</v>
      </c>
      <c r="U1083" s="4" t="s">
        <v>536</v>
      </c>
      <c r="V1083" s="4" t="s">
        <v>3684</v>
      </c>
      <c r="W1083" s="75">
        <v>49980000</v>
      </c>
      <c r="X1083" s="9">
        <v>2</v>
      </c>
      <c r="Y1083" s="11"/>
      <c r="Z1083" s="11"/>
      <c r="AA1083" s="11" t="s">
        <v>33</v>
      </c>
      <c r="AB1083" s="11"/>
      <c r="AC1083" s="11"/>
      <c r="AD1083" s="11"/>
      <c r="AE1083" s="11"/>
      <c r="AF1083" s="11"/>
      <c r="AG1083" s="11" t="s">
        <v>33</v>
      </c>
      <c r="AH1083" s="11"/>
      <c r="AI1083" s="11"/>
      <c r="AJ1083" s="11"/>
      <c r="AK1083" s="143"/>
      <c r="AL1083" s="143"/>
      <c r="AM1083" s="153" t="s">
        <v>165</v>
      </c>
      <c r="AN1083" s="143"/>
      <c r="AO1083" s="143"/>
      <c r="AP1083" s="143"/>
      <c r="AQ1083" s="143"/>
      <c r="AR1083" s="143"/>
      <c r="AS1083" s="153" t="s">
        <v>2801</v>
      </c>
      <c r="AT1083" s="143"/>
      <c r="AU1083" s="143"/>
      <c r="AV1083" s="143"/>
      <c r="BC1083" s="2"/>
    </row>
    <row r="1084" spans="1:55" x14ac:dyDescent="0.2">
      <c r="A1084" s="4" t="s">
        <v>2710</v>
      </c>
      <c r="B1084" s="4" t="s">
        <v>2689</v>
      </c>
      <c r="C1084" s="4" t="s">
        <v>2710</v>
      </c>
      <c r="D1084" s="4" t="s">
        <v>2742</v>
      </c>
      <c r="E1084" s="4" t="s">
        <v>539</v>
      </c>
      <c r="F1084" s="4" t="s">
        <v>536</v>
      </c>
      <c r="G1084" s="41" t="s">
        <v>549</v>
      </c>
      <c r="H1084" s="59" t="s">
        <v>551</v>
      </c>
      <c r="I1084" s="59">
        <v>500000007044</v>
      </c>
      <c r="J1084" s="5">
        <v>2013</v>
      </c>
      <c r="K1084" s="5">
        <v>10</v>
      </c>
      <c r="L1084" s="9">
        <f t="shared" si="21"/>
        <v>-3</v>
      </c>
      <c r="M1084" s="6" t="s">
        <v>90</v>
      </c>
      <c r="N1084" s="9" t="s">
        <v>94</v>
      </c>
      <c r="O1084" s="6" t="s">
        <v>47</v>
      </c>
      <c r="P1084" s="9" t="s">
        <v>42</v>
      </c>
      <c r="Q1084" s="5" t="s">
        <v>37</v>
      </c>
      <c r="R1084" s="9" t="s">
        <v>41</v>
      </c>
      <c r="S1084" s="11">
        <v>2023</v>
      </c>
      <c r="T1084" s="6" t="s">
        <v>126</v>
      </c>
      <c r="U1084" s="4" t="s">
        <v>536</v>
      </c>
      <c r="V1084" s="4" t="s">
        <v>3684</v>
      </c>
      <c r="W1084" s="75">
        <v>49980000</v>
      </c>
      <c r="X1084" s="9">
        <v>2</v>
      </c>
      <c r="Y1084" s="11"/>
      <c r="Z1084" s="11"/>
      <c r="AA1084" s="11" t="s">
        <v>33</v>
      </c>
      <c r="AB1084" s="11"/>
      <c r="AC1084" s="11"/>
      <c r="AD1084" s="11"/>
      <c r="AE1084" s="11"/>
      <c r="AF1084" s="11"/>
      <c r="AG1084" s="11" t="s">
        <v>33</v>
      </c>
      <c r="AH1084" s="11"/>
      <c r="AI1084" s="11"/>
      <c r="AJ1084" s="11"/>
      <c r="AK1084" s="143"/>
      <c r="AL1084" s="143"/>
      <c r="AM1084" s="153" t="s">
        <v>165</v>
      </c>
      <c r="AN1084" s="143"/>
      <c r="AO1084" s="143"/>
      <c r="AP1084" s="143"/>
      <c r="AQ1084" s="143"/>
      <c r="AR1084" s="143"/>
      <c r="AS1084" s="153" t="s">
        <v>2801</v>
      </c>
      <c r="AT1084" s="143"/>
      <c r="AU1084" s="143"/>
      <c r="AV1084" s="143"/>
      <c r="BC1084" s="2"/>
    </row>
    <row r="1085" spans="1:55" x14ac:dyDescent="0.2">
      <c r="A1085" s="4" t="s">
        <v>2726</v>
      </c>
      <c r="B1085" s="4" t="s">
        <v>2690</v>
      </c>
      <c r="C1085" s="4" t="s">
        <v>2733</v>
      </c>
      <c r="D1085" s="4" t="s">
        <v>2742</v>
      </c>
      <c r="E1085" s="4" t="s">
        <v>2358</v>
      </c>
      <c r="F1085" s="4" t="s">
        <v>536</v>
      </c>
      <c r="G1085" s="41" t="s">
        <v>2359</v>
      </c>
      <c r="H1085" s="59" t="s">
        <v>2360</v>
      </c>
      <c r="I1085" s="59" t="s">
        <v>2361</v>
      </c>
      <c r="J1085" s="5">
        <v>2021</v>
      </c>
      <c r="K1085" s="5">
        <v>10</v>
      </c>
      <c r="L1085" s="9">
        <f t="shared" si="21"/>
        <v>5</v>
      </c>
      <c r="M1085" s="6" t="s">
        <v>2745</v>
      </c>
      <c r="N1085" s="9" t="s">
        <v>94</v>
      </c>
      <c r="O1085" s="6" t="s">
        <v>47</v>
      </c>
      <c r="P1085" s="9" t="s">
        <v>41</v>
      </c>
      <c r="Q1085" s="5">
        <v>2024</v>
      </c>
      <c r="R1085" s="9" t="s">
        <v>41</v>
      </c>
      <c r="S1085" s="11">
        <v>2024</v>
      </c>
      <c r="T1085" s="6" t="s">
        <v>126</v>
      </c>
      <c r="U1085" s="4" t="s">
        <v>1797</v>
      </c>
      <c r="V1085" s="4" t="s">
        <v>2362</v>
      </c>
      <c r="W1085" s="75">
        <v>0</v>
      </c>
      <c r="X1085" s="9">
        <v>2</v>
      </c>
      <c r="Y1085" s="11"/>
      <c r="Z1085" s="11"/>
      <c r="AA1085" s="11"/>
      <c r="AB1085" s="11"/>
      <c r="AC1085" s="11" t="s">
        <v>33</v>
      </c>
      <c r="AD1085" s="11"/>
      <c r="AE1085" s="11"/>
      <c r="AF1085" s="11"/>
      <c r="AG1085" s="11"/>
      <c r="AH1085" s="11"/>
      <c r="AI1085" s="11" t="s">
        <v>33</v>
      </c>
      <c r="AJ1085" s="11"/>
      <c r="AK1085" s="143"/>
      <c r="AL1085" s="143"/>
      <c r="AM1085" s="143"/>
      <c r="AN1085" s="143"/>
      <c r="AO1085" s="153" t="s">
        <v>165</v>
      </c>
      <c r="AP1085" s="143"/>
      <c r="AQ1085" s="143"/>
      <c r="AR1085" s="143"/>
      <c r="AS1085" s="143"/>
      <c r="AT1085" s="143"/>
      <c r="AU1085" s="153" t="s">
        <v>165</v>
      </c>
      <c r="AV1085" s="143"/>
      <c r="BC1085" s="2"/>
    </row>
    <row r="1086" spans="1:55" x14ac:dyDescent="0.2">
      <c r="A1086" s="4" t="s">
        <v>2715</v>
      </c>
      <c r="B1086" s="4" t="s">
        <v>2691</v>
      </c>
      <c r="C1086" s="4" t="s">
        <v>2730</v>
      </c>
      <c r="D1086" s="4" t="s">
        <v>2741</v>
      </c>
      <c r="E1086" s="4" t="s">
        <v>2058</v>
      </c>
      <c r="F1086" s="4" t="s">
        <v>2059</v>
      </c>
      <c r="G1086" s="41" t="s">
        <v>2060</v>
      </c>
      <c r="H1086" s="59" t="s">
        <v>2061</v>
      </c>
      <c r="I1086" s="59">
        <v>500000010526</v>
      </c>
      <c r="J1086" s="5">
        <v>2020</v>
      </c>
      <c r="K1086" s="5">
        <v>8</v>
      </c>
      <c r="L1086" s="9">
        <f t="shared" si="21"/>
        <v>2</v>
      </c>
      <c r="M1086" s="6" t="s">
        <v>2745</v>
      </c>
      <c r="N1086" s="9" t="s">
        <v>94</v>
      </c>
      <c r="O1086" s="6" t="s">
        <v>37</v>
      </c>
      <c r="P1086" s="9" t="s">
        <v>41</v>
      </c>
      <c r="Q1086" s="5" t="s">
        <v>37</v>
      </c>
      <c r="R1086" s="9" t="s">
        <v>41</v>
      </c>
      <c r="S1086" s="11">
        <v>2023</v>
      </c>
      <c r="T1086" s="6" t="s">
        <v>126</v>
      </c>
      <c r="U1086" s="4" t="s">
        <v>2062</v>
      </c>
      <c r="V1086" s="4" t="s">
        <v>2063</v>
      </c>
      <c r="W1086" s="75">
        <v>0</v>
      </c>
      <c r="X1086" s="9">
        <v>2</v>
      </c>
      <c r="Y1086" s="11" t="s">
        <v>33</v>
      </c>
      <c r="Z1086" s="11"/>
      <c r="AA1086" s="11"/>
      <c r="AB1086" s="11"/>
      <c r="AC1086" s="11"/>
      <c r="AD1086" s="11"/>
      <c r="AE1086" s="11" t="s">
        <v>33</v>
      </c>
      <c r="AF1086" s="11"/>
      <c r="AG1086" s="11"/>
      <c r="AH1086" s="11"/>
      <c r="AI1086" s="11"/>
      <c r="AJ1086" s="11"/>
      <c r="AK1086" s="143" t="s">
        <v>165</v>
      </c>
      <c r="AL1086" s="143"/>
      <c r="AM1086" s="143"/>
      <c r="AN1086" s="143"/>
      <c r="AO1086" s="143"/>
      <c r="AP1086" s="143"/>
      <c r="AQ1086" s="143" t="s">
        <v>165</v>
      </c>
      <c r="AR1086" s="143"/>
      <c r="AS1086" s="143"/>
      <c r="AT1086" s="143"/>
      <c r="AU1086" s="143"/>
      <c r="AV1086" s="143"/>
      <c r="BC1086" s="2"/>
    </row>
    <row r="1087" spans="1:55" x14ac:dyDescent="0.2">
      <c r="A1087" s="4" t="s">
        <v>2695</v>
      </c>
      <c r="B1087" s="4" t="s">
        <v>2689</v>
      </c>
      <c r="C1087" s="4" t="s">
        <v>2738</v>
      </c>
      <c r="D1087" s="4" t="s">
        <v>2741</v>
      </c>
      <c r="E1087" s="4" t="s">
        <v>2341</v>
      </c>
      <c r="F1087" s="4" t="s">
        <v>1995</v>
      </c>
      <c r="G1087" s="41" t="s">
        <v>2342</v>
      </c>
      <c r="H1087" s="59">
        <v>12245</v>
      </c>
      <c r="I1087" s="59" t="s">
        <v>2343</v>
      </c>
      <c r="J1087" s="5">
        <v>2021</v>
      </c>
      <c r="K1087" s="5">
        <v>5</v>
      </c>
      <c r="L1087" s="9">
        <f t="shared" si="21"/>
        <v>0</v>
      </c>
      <c r="M1087" s="6" t="s">
        <v>92</v>
      </c>
      <c r="N1087" s="9" t="s">
        <v>94</v>
      </c>
      <c r="O1087" s="6" t="s">
        <v>37</v>
      </c>
      <c r="P1087" s="9" t="s">
        <v>41</v>
      </c>
      <c r="Q1087" s="5">
        <v>2024</v>
      </c>
      <c r="R1087" s="9" t="s">
        <v>41</v>
      </c>
      <c r="S1087" s="11">
        <v>2024</v>
      </c>
      <c r="T1087" s="6" t="s">
        <v>126</v>
      </c>
      <c r="U1087" s="4" t="s">
        <v>2344</v>
      </c>
      <c r="V1087" s="4" t="s">
        <v>2345</v>
      </c>
      <c r="W1087" s="75">
        <v>0</v>
      </c>
      <c r="X1087" s="9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43"/>
      <c r="AL1087" s="143"/>
      <c r="AM1087" s="143"/>
      <c r="AN1087" s="143"/>
      <c r="AO1087" s="143"/>
      <c r="AP1087" s="143"/>
      <c r="AQ1087" s="143"/>
      <c r="AR1087" s="143"/>
      <c r="AS1087" s="143"/>
      <c r="AT1087" s="143"/>
      <c r="AU1087" s="143"/>
      <c r="AV1087" s="143"/>
      <c r="BC1087" s="2"/>
    </row>
    <row r="1088" spans="1:55" x14ac:dyDescent="0.2">
      <c r="A1088" s="4" t="s">
        <v>2695</v>
      </c>
      <c r="B1088" s="4" t="s">
        <v>2689</v>
      </c>
      <c r="C1088" s="4" t="s">
        <v>2738</v>
      </c>
      <c r="D1088" s="4" t="s">
        <v>2741</v>
      </c>
      <c r="E1088" s="4" t="s">
        <v>2341</v>
      </c>
      <c r="F1088" s="4" t="s">
        <v>1995</v>
      </c>
      <c r="G1088" s="41" t="s">
        <v>2342</v>
      </c>
      <c r="H1088" s="59">
        <v>12247</v>
      </c>
      <c r="I1088" s="59" t="s">
        <v>2346</v>
      </c>
      <c r="J1088" s="5">
        <v>2021</v>
      </c>
      <c r="K1088" s="5">
        <v>5</v>
      </c>
      <c r="L1088" s="9">
        <f t="shared" si="21"/>
        <v>0</v>
      </c>
      <c r="M1088" s="6" t="s">
        <v>92</v>
      </c>
      <c r="N1088" s="9" t="s">
        <v>94</v>
      </c>
      <c r="O1088" s="6" t="s">
        <v>37</v>
      </c>
      <c r="P1088" s="9" t="s">
        <v>41</v>
      </c>
      <c r="Q1088" s="5">
        <v>2024</v>
      </c>
      <c r="R1088" s="9" t="s">
        <v>41</v>
      </c>
      <c r="S1088" s="11">
        <v>2024</v>
      </c>
      <c r="T1088" s="6" t="s">
        <v>126</v>
      </c>
      <c r="U1088" s="4" t="s">
        <v>2344</v>
      </c>
      <c r="V1088" s="4" t="s">
        <v>2345</v>
      </c>
      <c r="W1088" s="75">
        <v>0</v>
      </c>
      <c r="X1088" s="9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43"/>
      <c r="AL1088" s="143"/>
      <c r="AM1088" s="143"/>
      <c r="AN1088" s="143"/>
      <c r="AO1088" s="143"/>
      <c r="AP1088" s="143"/>
      <c r="AQ1088" s="143"/>
      <c r="AR1088" s="143"/>
      <c r="AS1088" s="143"/>
      <c r="AT1088" s="143"/>
      <c r="AU1088" s="143"/>
      <c r="AV1088" s="143"/>
      <c r="BC1088" s="2"/>
    </row>
    <row r="1089" spans="1:55" x14ac:dyDescent="0.2">
      <c r="A1089" s="4" t="s">
        <v>2695</v>
      </c>
      <c r="B1089" s="4" t="s">
        <v>2689</v>
      </c>
      <c r="C1089" s="4" t="s">
        <v>2738</v>
      </c>
      <c r="D1089" s="4" t="s">
        <v>2741</v>
      </c>
      <c r="E1089" s="4" t="s">
        <v>2341</v>
      </c>
      <c r="F1089" s="4" t="s">
        <v>1995</v>
      </c>
      <c r="G1089" s="41" t="s">
        <v>2342</v>
      </c>
      <c r="H1089" s="59">
        <v>12010</v>
      </c>
      <c r="I1089" s="59" t="s">
        <v>2347</v>
      </c>
      <c r="J1089" s="5">
        <v>2021</v>
      </c>
      <c r="K1089" s="5">
        <v>5</v>
      </c>
      <c r="L1089" s="9">
        <f t="shared" si="21"/>
        <v>0</v>
      </c>
      <c r="M1089" s="6" t="s">
        <v>92</v>
      </c>
      <c r="N1089" s="9" t="s">
        <v>94</v>
      </c>
      <c r="O1089" s="6" t="s">
        <v>37</v>
      </c>
      <c r="P1089" s="9" t="s">
        <v>41</v>
      </c>
      <c r="Q1089" s="5">
        <v>2024</v>
      </c>
      <c r="R1089" s="9" t="s">
        <v>41</v>
      </c>
      <c r="S1089" s="11">
        <v>2024</v>
      </c>
      <c r="T1089" s="6" t="s">
        <v>126</v>
      </c>
      <c r="U1089" s="4" t="s">
        <v>2344</v>
      </c>
      <c r="V1089" s="4" t="s">
        <v>2345</v>
      </c>
      <c r="W1089" s="75">
        <v>0</v>
      </c>
      <c r="X1089" s="9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43"/>
      <c r="AL1089" s="143"/>
      <c r="AM1089" s="143"/>
      <c r="AN1089" s="143"/>
      <c r="AO1089" s="143"/>
      <c r="AP1089" s="143"/>
      <c r="AQ1089" s="143"/>
      <c r="AR1089" s="143"/>
      <c r="AS1089" s="143"/>
      <c r="AT1089" s="143"/>
      <c r="AU1089" s="143"/>
      <c r="AV1089" s="143"/>
      <c r="BC1089" s="2"/>
    </row>
    <row r="1090" spans="1:55" x14ac:dyDescent="0.2">
      <c r="A1090" s="4" t="s">
        <v>2695</v>
      </c>
      <c r="B1090" s="4" t="s">
        <v>2689</v>
      </c>
      <c r="C1090" s="4" t="s">
        <v>2738</v>
      </c>
      <c r="D1090" s="4" t="s">
        <v>2741</v>
      </c>
      <c r="E1090" s="4" t="s">
        <v>2341</v>
      </c>
      <c r="F1090" s="4" t="s">
        <v>1995</v>
      </c>
      <c r="G1090" s="41" t="s">
        <v>2342</v>
      </c>
      <c r="H1090" s="59">
        <v>12008</v>
      </c>
      <c r="I1090" s="59" t="s">
        <v>2348</v>
      </c>
      <c r="J1090" s="5">
        <v>2021</v>
      </c>
      <c r="K1090" s="5">
        <v>5</v>
      </c>
      <c r="L1090" s="9">
        <f t="shared" si="21"/>
        <v>0</v>
      </c>
      <c r="M1090" s="6" t="s">
        <v>92</v>
      </c>
      <c r="N1090" s="9" t="s">
        <v>94</v>
      </c>
      <c r="O1090" s="6" t="s">
        <v>37</v>
      </c>
      <c r="P1090" s="9" t="s">
        <v>41</v>
      </c>
      <c r="Q1090" s="5">
        <v>2024</v>
      </c>
      <c r="R1090" s="9" t="s">
        <v>41</v>
      </c>
      <c r="S1090" s="11">
        <v>2024</v>
      </c>
      <c r="T1090" s="6" t="s">
        <v>126</v>
      </c>
      <c r="U1090" s="4" t="s">
        <v>2344</v>
      </c>
      <c r="V1090" s="4" t="s">
        <v>2345</v>
      </c>
      <c r="W1090" s="75">
        <v>0</v>
      </c>
      <c r="X1090" s="9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43"/>
      <c r="AL1090" s="143"/>
      <c r="AM1090" s="143"/>
      <c r="AN1090" s="143"/>
      <c r="AO1090" s="143"/>
      <c r="AP1090" s="143"/>
      <c r="AQ1090" s="143"/>
      <c r="AR1090" s="143"/>
      <c r="AS1090" s="143"/>
      <c r="AT1090" s="143"/>
      <c r="AU1090" s="143"/>
      <c r="AV1090" s="143"/>
      <c r="BC1090" s="2"/>
    </row>
    <row r="1091" spans="1:55" x14ac:dyDescent="0.2">
      <c r="A1091" s="4" t="s">
        <v>2695</v>
      </c>
      <c r="B1091" s="4" t="s">
        <v>2689</v>
      </c>
      <c r="C1091" s="4" t="s">
        <v>2738</v>
      </c>
      <c r="D1091" s="4" t="s">
        <v>2741</v>
      </c>
      <c r="E1091" s="4" t="s">
        <v>2341</v>
      </c>
      <c r="F1091" s="4" t="s">
        <v>1995</v>
      </c>
      <c r="G1091" s="41" t="s">
        <v>2342</v>
      </c>
      <c r="H1091" s="59">
        <v>12011</v>
      </c>
      <c r="I1091" s="59" t="s">
        <v>2349</v>
      </c>
      <c r="J1091" s="5">
        <v>2021</v>
      </c>
      <c r="K1091" s="5">
        <v>5</v>
      </c>
      <c r="L1091" s="9">
        <f t="shared" si="21"/>
        <v>0</v>
      </c>
      <c r="M1091" s="6" t="s">
        <v>92</v>
      </c>
      <c r="N1091" s="9" t="s">
        <v>94</v>
      </c>
      <c r="O1091" s="6" t="s">
        <v>37</v>
      </c>
      <c r="P1091" s="9" t="s">
        <v>41</v>
      </c>
      <c r="Q1091" s="5">
        <v>2024</v>
      </c>
      <c r="R1091" s="9" t="s">
        <v>41</v>
      </c>
      <c r="S1091" s="11">
        <v>2024</v>
      </c>
      <c r="T1091" s="6" t="s">
        <v>126</v>
      </c>
      <c r="U1091" s="4" t="s">
        <v>2344</v>
      </c>
      <c r="V1091" s="4" t="s">
        <v>2345</v>
      </c>
      <c r="W1091" s="75">
        <v>0</v>
      </c>
      <c r="X1091" s="9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43"/>
      <c r="AL1091" s="143"/>
      <c r="AM1091" s="143"/>
      <c r="AN1091" s="143"/>
      <c r="AO1091" s="143"/>
      <c r="AP1091" s="143"/>
      <c r="AQ1091" s="143"/>
      <c r="AR1091" s="143"/>
      <c r="AS1091" s="143"/>
      <c r="AT1091" s="143"/>
      <c r="AU1091" s="143"/>
      <c r="AV1091" s="143"/>
      <c r="BC1091" s="2"/>
    </row>
    <row r="1092" spans="1:55" x14ac:dyDescent="0.2">
      <c r="A1092" s="4" t="s">
        <v>2695</v>
      </c>
      <c r="B1092" s="4" t="s">
        <v>2689</v>
      </c>
      <c r="C1092" s="4" t="s">
        <v>2738</v>
      </c>
      <c r="D1092" s="4" t="s">
        <v>2741</v>
      </c>
      <c r="E1092" s="4" t="s">
        <v>2341</v>
      </c>
      <c r="F1092" s="4" t="s">
        <v>1995</v>
      </c>
      <c r="G1092" s="41" t="s">
        <v>2342</v>
      </c>
      <c r="H1092" s="59">
        <v>12009</v>
      </c>
      <c r="I1092" s="59" t="s">
        <v>2350</v>
      </c>
      <c r="J1092" s="5">
        <v>2021</v>
      </c>
      <c r="K1092" s="5">
        <v>5</v>
      </c>
      <c r="L1092" s="9">
        <f t="shared" si="21"/>
        <v>0</v>
      </c>
      <c r="M1092" s="6" t="s">
        <v>92</v>
      </c>
      <c r="N1092" s="9" t="s">
        <v>94</v>
      </c>
      <c r="O1092" s="6" t="s">
        <v>37</v>
      </c>
      <c r="P1092" s="9" t="s">
        <v>41</v>
      </c>
      <c r="Q1092" s="5">
        <v>2024</v>
      </c>
      <c r="R1092" s="9" t="s">
        <v>41</v>
      </c>
      <c r="S1092" s="11">
        <v>2024</v>
      </c>
      <c r="T1092" s="6" t="s">
        <v>126</v>
      </c>
      <c r="U1092" s="4" t="s">
        <v>2344</v>
      </c>
      <c r="V1092" s="4" t="s">
        <v>2345</v>
      </c>
      <c r="W1092" s="75">
        <v>0</v>
      </c>
      <c r="X1092" s="9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43"/>
      <c r="AL1092" s="143"/>
      <c r="AM1092" s="143"/>
      <c r="AN1092" s="143"/>
      <c r="AO1092" s="143"/>
      <c r="AP1092" s="143"/>
      <c r="AQ1092" s="143"/>
      <c r="AR1092" s="143"/>
      <c r="AS1092" s="143"/>
      <c r="AT1092" s="143"/>
      <c r="AU1092" s="143"/>
      <c r="AV1092" s="143"/>
      <c r="BC1092" s="2"/>
    </row>
    <row r="1093" spans="1:55" x14ac:dyDescent="0.2">
      <c r="A1093" s="4" t="s">
        <v>2695</v>
      </c>
      <c r="B1093" s="4" t="s">
        <v>2689</v>
      </c>
      <c r="C1093" s="4" t="s">
        <v>2738</v>
      </c>
      <c r="D1093" s="4" t="s">
        <v>2741</v>
      </c>
      <c r="E1093" s="4" t="s">
        <v>2341</v>
      </c>
      <c r="F1093" s="4" t="s">
        <v>1995</v>
      </c>
      <c r="G1093" s="41" t="s">
        <v>2342</v>
      </c>
      <c r="H1093" s="59">
        <v>12015</v>
      </c>
      <c r="I1093" s="59" t="s">
        <v>2351</v>
      </c>
      <c r="J1093" s="5">
        <v>2021</v>
      </c>
      <c r="K1093" s="5">
        <v>5</v>
      </c>
      <c r="L1093" s="9">
        <f t="shared" si="21"/>
        <v>0</v>
      </c>
      <c r="M1093" s="6" t="s">
        <v>92</v>
      </c>
      <c r="N1093" s="9" t="s">
        <v>94</v>
      </c>
      <c r="O1093" s="6" t="s">
        <v>37</v>
      </c>
      <c r="P1093" s="9" t="s">
        <v>41</v>
      </c>
      <c r="Q1093" s="5">
        <v>2024</v>
      </c>
      <c r="R1093" s="9" t="s">
        <v>41</v>
      </c>
      <c r="S1093" s="11">
        <v>2024</v>
      </c>
      <c r="T1093" s="6" t="s">
        <v>126</v>
      </c>
      <c r="U1093" s="4" t="s">
        <v>2344</v>
      </c>
      <c r="V1093" s="4" t="s">
        <v>2345</v>
      </c>
      <c r="W1093" s="75">
        <v>0</v>
      </c>
      <c r="X1093" s="9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43"/>
      <c r="AL1093" s="143"/>
      <c r="AM1093" s="143"/>
      <c r="AN1093" s="143"/>
      <c r="AO1093" s="143"/>
      <c r="AP1093" s="143"/>
      <c r="AQ1093" s="143"/>
      <c r="AR1093" s="143"/>
      <c r="AS1093" s="143"/>
      <c r="AT1093" s="143"/>
      <c r="AU1093" s="143"/>
      <c r="AV1093" s="143"/>
      <c r="BC1093" s="2"/>
    </row>
    <row r="1094" spans="1:55" x14ac:dyDescent="0.2">
      <c r="A1094" s="4" t="s">
        <v>2695</v>
      </c>
      <c r="B1094" s="4" t="s">
        <v>2689</v>
      </c>
      <c r="C1094" s="4" t="s">
        <v>2738</v>
      </c>
      <c r="D1094" s="4" t="s">
        <v>2741</v>
      </c>
      <c r="E1094" s="4" t="s">
        <v>2341</v>
      </c>
      <c r="F1094" s="4" t="s">
        <v>1995</v>
      </c>
      <c r="G1094" s="41" t="s">
        <v>2342</v>
      </c>
      <c r="H1094" s="59">
        <v>12252</v>
      </c>
      <c r="I1094" s="59" t="s">
        <v>2352</v>
      </c>
      <c r="J1094" s="5">
        <v>2021</v>
      </c>
      <c r="K1094" s="5">
        <v>5</v>
      </c>
      <c r="L1094" s="9">
        <f t="shared" si="21"/>
        <v>0</v>
      </c>
      <c r="M1094" s="6" t="s">
        <v>92</v>
      </c>
      <c r="N1094" s="9" t="s">
        <v>94</v>
      </c>
      <c r="O1094" s="6" t="s">
        <v>37</v>
      </c>
      <c r="P1094" s="9" t="s">
        <v>41</v>
      </c>
      <c r="Q1094" s="5">
        <v>2024</v>
      </c>
      <c r="R1094" s="9" t="s">
        <v>41</v>
      </c>
      <c r="S1094" s="11">
        <v>2024</v>
      </c>
      <c r="T1094" s="6" t="s">
        <v>126</v>
      </c>
      <c r="U1094" s="4" t="s">
        <v>2344</v>
      </c>
      <c r="V1094" s="4" t="s">
        <v>2345</v>
      </c>
      <c r="W1094" s="75">
        <v>0</v>
      </c>
      <c r="X1094" s="9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43"/>
      <c r="AL1094" s="143"/>
      <c r="AM1094" s="143"/>
      <c r="AN1094" s="143"/>
      <c r="AO1094" s="143"/>
      <c r="AP1094" s="143"/>
      <c r="AQ1094" s="143"/>
      <c r="AR1094" s="143"/>
      <c r="AS1094" s="143"/>
      <c r="AT1094" s="143"/>
      <c r="AU1094" s="143"/>
      <c r="AV1094" s="143"/>
      <c r="BC1094" s="2"/>
    </row>
    <row r="1095" spans="1:55" x14ac:dyDescent="0.2">
      <c r="A1095" s="4" t="s">
        <v>2726</v>
      </c>
      <c r="B1095" s="4" t="s">
        <v>2690</v>
      </c>
      <c r="C1095" s="4" t="s">
        <v>2710</v>
      </c>
      <c r="D1095" s="4" t="s">
        <v>2742</v>
      </c>
      <c r="E1095" s="4" t="s">
        <v>542</v>
      </c>
      <c r="F1095" s="4" t="s">
        <v>536</v>
      </c>
      <c r="G1095" s="41" t="s">
        <v>546</v>
      </c>
      <c r="H1095" s="59" t="s">
        <v>547</v>
      </c>
      <c r="I1095" s="59">
        <v>500000001875</v>
      </c>
      <c r="J1095" s="5">
        <v>2013</v>
      </c>
      <c r="K1095" s="5">
        <v>8</v>
      </c>
      <c r="L1095" s="9">
        <f t="shared" si="21"/>
        <v>-5</v>
      </c>
      <c r="M1095" s="6" t="s">
        <v>90</v>
      </c>
      <c r="N1095" s="9" t="s">
        <v>94</v>
      </c>
      <c r="O1095" s="6" t="s">
        <v>47</v>
      </c>
      <c r="P1095" s="9" t="s">
        <v>42</v>
      </c>
      <c r="Q1095" s="5" t="s">
        <v>37</v>
      </c>
      <c r="R1095" s="9" t="s">
        <v>41</v>
      </c>
      <c r="S1095" s="11">
        <v>2023</v>
      </c>
      <c r="T1095" s="6" t="s">
        <v>126</v>
      </c>
      <c r="U1095" s="4" t="s">
        <v>545</v>
      </c>
      <c r="V1095" s="4" t="s">
        <v>3958</v>
      </c>
      <c r="W1095" s="75">
        <v>20495370</v>
      </c>
      <c r="X1095" s="9">
        <v>1</v>
      </c>
      <c r="Y1095" s="11"/>
      <c r="Z1095" s="11"/>
      <c r="AA1095" s="11"/>
      <c r="AB1095" s="11"/>
      <c r="AC1095" s="11"/>
      <c r="AD1095" s="11"/>
      <c r="AE1095" s="11"/>
      <c r="AF1095" s="11"/>
      <c r="AG1095" s="11" t="s">
        <v>33</v>
      </c>
      <c r="AH1095" s="11"/>
      <c r="AI1095" s="11"/>
      <c r="AJ1095" s="11"/>
      <c r="AK1095" s="143"/>
      <c r="AL1095" s="143"/>
      <c r="AM1095" s="143"/>
      <c r="AN1095" s="143"/>
      <c r="AO1095" s="143"/>
      <c r="AP1095" s="143"/>
      <c r="AQ1095" s="143"/>
      <c r="AR1095" s="143"/>
      <c r="AS1095" s="153" t="s">
        <v>165</v>
      </c>
      <c r="AT1095" s="143"/>
      <c r="AU1095" s="143"/>
      <c r="AV1095" s="143"/>
      <c r="BC1095" s="2"/>
    </row>
    <row r="1096" spans="1:55" x14ac:dyDescent="0.2">
      <c r="A1096" s="4" t="s">
        <v>2726</v>
      </c>
      <c r="B1096" s="4" t="s">
        <v>2690</v>
      </c>
      <c r="C1096" s="4" t="s">
        <v>2710</v>
      </c>
      <c r="D1096" s="4" t="s">
        <v>2742</v>
      </c>
      <c r="E1096" s="4" t="s">
        <v>542</v>
      </c>
      <c r="F1096" s="4" t="s">
        <v>536</v>
      </c>
      <c r="G1096" s="41" t="s">
        <v>546</v>
      </c>
      <c r="H1096" s="59" t="s">
        <v>548</v>
      </c>
      <c r="I1096" s="59">
        <v>500000001898</v>
      </c>
      <c r="J1096" s="5">
        <v>2013</v>
      </c>
      <c r="K1096" s="5">
        <v>8</v>
      </c>
      <c r="L1096" s="9">
        <f t="shared" si="21"/>
        <v>-5</v>
      </c>
      <c r="M1096" s="6" t="s">
        <v>90</v>
      </c>
      <c r="N1096" s="9" t="s">
        <v>94</v>
      </c>
      <c r="O1096" s="6" t="s">
        <v>47</v>
      </c>
      <c r="P1096" s="9" t="s">
        <v>42</v>
      </c>
      <c r="Q1096" s="5" t="s">
        <v>37</v>
      </c>
      <c r="R1096" s="9" t="s">
        <v>41</v>
      </c>
      <c r="S1096" s="11">
        <v>2023</v>
      </c>
      <c r="T1096" s="6" t="s">
        <v>126</v>
      </c>
      <c r="U1096" s="4" t="s">
        <v>545</v>
      </c>
      <c r="V1096" s="4" t="s">
        <v>3958</v>
      </c>
      <c r="W1096" s="75">
        <v>20495370</v>
      </c>
      <c r="X1096" s="9">
        <v>1</v>
      </c>
      <c r="Y1096" s="11"/>
      <c r="Z1096" s="11"/>
      <c r="AA1096" s="11"/>
      <c r="AB1096" s="11"/>
      <c r="AC1096" s="11"/>
      <c r="AD1096" s="11"/>
      <c r="AE1096" s="11"/>
      <c r="AF1096" s="11"/>
      <c r="AG1096" s="11" t="s">
        <v>33</v>
      </c>
      <c r="AH1096" s="11"/>
      <c r="AI1096" s="11"/>
      <c r="AJ1096" s="11"/>
      <c r="AK1096" s="143"/>
      <c r="AL1096" s="143"/>
      <c r="AM1096" s="143"/>
      <c r="AN1096" s="143"/>
      <c r="AO1096" s="143"/>
      <c r="AP1096" s="143"/>
      <c r="AQ1096" s="143"/>
      <c r="AR1096" s="143"/>
      <c r="AS1096" s="153" t="s">
        <v>165</v>
      </c>
      <c r="AT1096" s="143"/>
      <c r="AU1096" s="143"/>
      <c r="AV1096" s="143"/>
      <c r="BC1096" s="2"/>
    </row>
    <row r="1097" spans="1:55" x14ac:dyDescent="0.2">
      <c r="A1097" s="4" t="s">
        <v>2726</v>
      </c>
      <c r="B1097" s="4" t="s">
        <v>2690</v>
      </c>
      <c r="C1097" s="4" t="s">
        <v>2710</v>
      </c>
      <c r="D1097" s="4" t="s">
        <v>2742</v>
      </c>
      <c r="E1097" s="4" t="s">
        <v>542</v>
      </c>
      <c r="F1097" s="4" t="s">
        <v>536</v>
      </c>
      <c r="G1097" s="41" t="s">
        <v>546</v>
      </c>
      <c r="H1097" s="59" t="s">
        <v>1864</v>
      </c>
      <c r="I1097" s="59">
        <v>500000003858</v>
      </c>
      <c r="J1097" s="5">
        <v>2016</v>
      </c>
      <c r="K1097" s="5">
        <v>5</v>
      </c>
      <c r="L1097" s="9">
        <f t="shared" si="21"/>
        <v>-5</v>
      </c>
      <c r="M1097" s="6" t="s">
        <v>90</v>
      </c>
      <c r="N1097" s="9" t="s">
        <v>94</v>
      </c>
      <c r="O1097" s="6" t="s">
        <v>47</v>
      </c>
      <c r="P1097" s="9" t="s">
        <v>42</v>
      </c>
      <c r="Q1097" s="5" t="s">
        <v>37</v>
      </c>
      <c r="R1097" s="9" t="s">
        <v>41</v>
      </c>
      <c r="S1097" s="11">
        <v>2023</v>
      </c>
      <c r="T1097" s="6" t="s">
        <v>126</v>
      </c>
      <c r="U1097" s="4" t="s">
        <v>545</v>
      </c>
      <c r="V1097" s="4" t="s">
        <v>3958</v>
      </c>
      <c r="W1097" s="75">
        <v>20495370</v>
      </c>
      <c r="X1097" s="9">
        <v>1</v>
      </c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 t="s">
        <v>33</v>
      </c>
      <c r="AJ1097" s="11"/>
      <c r="AK1097" s="143"/>
      <c r="AL1097" s="143"/>
      <c r="AM1097" s="143"/>
      <c r="AN1097" s="143"/>
      <c r="AO1097" s="143"/>
      <c r="AP1097" s="143"/>
      <c r="AQ1097" s="143"/>
      <c r="AR1097" s="143"/>
      <c r="AS1097" s="143"/>
      <c r="AT1097" s="143"/>
      <c r="AU1097" s="153" t="s">
        <v>165</v>
      </c>
      <c r="AV1097" s="143"/>
      <c r="BC1097" s="2"/>
    </row>
    <row r="1098" spans="1:55" x14ac:dyDescent="0.2">
      <c r="A1098" s="4" t="s">
        <v>2726</v>
      </c>
      <c r="B1098" s="4" t="s">
        <v>2690</v>
      </c>
      <c r="C1098" s="4" t="s">
        <v>2710</v>
      </c>
      <c r="D1098" s="4" t="s">
        <v>2742</v>
      </c>
      <c r="E1098" s="4" t="s">
        <v>542</v>
      </c>
      <c r="F1098" s="4" t="s">
        <v>536</v>
      </c>
      <c r="G1098" s="41" t="s">
        <v>543</v>
      </c>
      <c r="H1098" s="59" t="s">
        <v>544</v>
      </c>
      <c r="I1098" s="59">
        <v>500000003391</v>
      </c>
      <c r="J1098" s="5">
        <v>2016</v>
      </c>
      <c r="K1098" s="5">
        <v>8</v>
      </c>
      <c r="L1098" s="9">
        <f t="shared" si="21"/>
        <v>-2</v>
      </c>
      <c r="M1098" s="6" t="s">
        <v>90</v>
      </c>
      <c r="N1098" s="9" t="s">
        <v>94</v>
      </c>
      <c r="O1098" s="6" t="s">
        <v>47</v>
      </c>
      <c r="P1098" s="9" t="s">
        <v>42</v>
      </c>
      <c r="Q1098" s="5" t="s">
        <v>37</v>
      </c>
      <c r="R1098" s="9" t="s">
        <v>41</v>
      </c>
      <c r="S1098" s="11">
        <v>2023</v>
      </c>
      <c r="T1098" s="6" t="s">
        <v>126</v>
      </c>
      <c r="U1098" s="4" t="s">
        <v>545</v>
      </c>
      <c r="V1098" s="4" t="s">
        <v>3958</v>
      </c>
      <c r="W1098" s="75">
        <v>20495370</v>
      </c>
      <c r="X1098" s="9">
        <v>1</v>
      </c>
      <c r="Y1098" s="11" t="s">
        <v>33</v>
      </c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53" t="s">
        <v>165</v>
      </c>
      <c r="AL1098" s="143"/>
      <c r="AM1098" s="143"/>
      <c r="AN1098" s="143"/>
      <c r="AO1098" s="143"/>
      <c r="AP1098" s="143"/>
      <c r="AQ1098" s="143"/>
      <c r="AR1098" s="143"/>
      <c r="AS1098" s="143"/>
      <c r="AT1098" s="143"/>
      <c r="AU1098" s="143"/>
      <c r="AV1098" s="143"/>
      <c r="BC1098" s="2"/>
    </row>
    <row r="1099" spans="1:55" x14ac:dyDescent="0.2">
      <c r="A1099" s="4" t="s">
        <v>2704</v>
      </c>
      <c r="B1099" s="4" t="s">
        <v>2691</v>
      </c>
      <c r="C1099" s="4" t="s">
        <v>2735</v>
      </c>
      <c r="D1099" s="4" t="s">
        <v>2740</v>
      </c>
      <c r="E1099" s="4" t="s">
        <v>2443</v>
      </c>
      <c r="F1099" s="4" t="s">
        <v>1158</v>
      </c>
      <c r="G1099" s="41" t="s">
        <v>2444</v>
      </c>
      <c r="H1099" s="59" t="s">
        <v>2445</v>
      </c>
      <c r="I1099" s="59" t="s">
        <v>136</v>
      </c>
      <c r="J1099" s="5">
        <v>2022</v>
      </c>
      <c r="K1099" s="5">
        <v>10</v>
      </c>
      <c r="L1099" s="9">
        <f t="shared" si="21"/>
        <v>6</v>
      </c>
      <c r="M1099" s="6" t="s">
        <v>90</v>
      </c>
      <c r="N1099" s="9" t="s">
        <v>94</v>
      </c>
      <c r="O1099" s="6" t="s">
        <v>37</v>
      </c>
      <c r="P1099" s="9" t="s">
        <v>42</v>
      </c>
      <c r="Q1099" s="5" t="s">
        <v>37</v>
      </c>
      <c r="R1099" s="9" t="s">
        <v>41</v>
      </c>
      <c r="S1099" s="11">
        <v>2023</v>
      </c>
      <c r="T1099" s="6" t="s">
        <v>126</v>
      </c>
      <c r="U1099" s="4" t="s">
        <v>210</v>
      </c>
      <c r="V1099" s="4" t="s">
        <v>4403</v>
      </c>
      <c r="W1099" s="75">
        <v>1675296.75</v>
      </c>
      <c r="X1099" s="9">
        <v>4</v>
      </c>
      <c r="Y1099" s="11"/>
      <c r="Z1099" s="11" t="s">
        <v>33</v>
      </c>
      <c r="AA1099" s="11"/>
      <c r="AB1099" s="11"/>
      <c r="AC1099" s="11" t="s">
        <v>33</v>
      </c>
      <c r="AD1099" s="11"/>
      <c r="AE1099" s="11"/>
      <c r="AF1099" s="11" t="s">
        <v>33</v>
      </c>
      <c r="AG1099" s="11"/>
      <c r="AH1099" s="11"/>
      <c r="AI1099" s="11" t="s">
        <v>33</v>
      </c>
      <c r="AJ1099" s="11"/>
      <c r="AK1099" s="143"/>
      <c r="AL1099" s="143" t="s">
        <v>165</v>
      </c>
      <c r="AM1099" s="143"/>
      <c r="AN1099" s="143"/>
      <c r="AO1099" s="143" t="s">
        <v>165</v>
      </c>
      <c r="AP1099" s="143"/>
      <c r="AQ1099" s="143"/>
      <c r="AR1099" s="143" t="s">
        <v>165</v>
      </c>
      <c r="AS1099" s="143"/>
      <c r="AT1099" s="143"/>
      <c r="AU1099" s="143" t="s">
        <v>165</v>
      </c>
      <c r="AV1099" s="143"/>
      <c r="BC1099" s="2"/>
    </row>
    <row r="1100" spans="1:55" x14ac:dyDescent="0.2">
      <c r="A1100" s="4" t="s">
        <v>2726</v>
      </c>
      <c r="B1100" s="4" t="s">
        <v>2690</v>
      </c>
      <c r="C1100" s="4" t="s">
        <v>2733</v>
      </c>
      <c r="D1100" s="4" t="s">
        <v>2741</v>
      </c>
      <c r="E1100" s="4" t="s">
        <v>2755</v>
      </c>
      <c r="F1100" s="4" t="s">
        <v>2757</v>
      </c>
      <c r="G1100" s="41" t="s">
        <v>1825</v>
      </c>
      <c r="H1100" s="59">
        <v>4501400149</v>
      </c>
      <c r="I1100" s="59" t="s">
        <v>136</v>
      </c>
      <c r="J1100" s="5">
        <v>2016</v>
      </c>
      <c r="K1100" s="5">
        <v>5</v>
      </c>
      <c r="L1100" s="9">
        <f t="shared" si="21"/>
        <v>-5</v>
      </c>
      <c r="M1100" s="6" t="s">
        <v>92</v>
      </c>
      <c r="N1100" s="9" t="s">
        <v>94</v>
      </c>
      <c r="O1100" s="6" t="s">
        <v>2743</v>
      </c>
      <c r="P1100" s="9" t="s">
        <v>41</v>
      </c>
      <c r="Q1100" s="5">
        <v>2024</v>
      </c>
      <c r="R1100" s="9" t="s">
        <v>41</v>
      </c>
      <c r="S1100" s="11">
        <v>2024</v>
      </c>
      <c r="T1100" s="6" t="s">
        <v>126</v>
      </c>
      <c r="U1100" s="4" t="s">
        <v>2756</v>
      </c>
      <c r="V1100" s="4" t="s">
        <v>2774</v>
      </c>
      <c r="W1100" s="75">
        <v>0</v>
      </c>
      <c r="X1100" s="9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43"/>
      <c r="AL1100" s="143"/>
      <c r="AM1100" s="143"/>
      <c r="AN1100" s="143"/>
      <c r="AO1100" s="143"/>
      <c r="AP1100" s="143"/>
      <c r="AQ1100" s="143"/>
      <c r="AR1100" s="143"/>
      <c r="AS1100" s="143"/>
      <c r="AT1100" s="143"/>
      <c r="AU1100" s="143"/>
      <c r="AV1100" s="143"/>
      <c r="BC1100" s="2"/>
    </row>
    <row r="1101" spans="1:55" s="92" customFormat="1" x14ac:dyDescent="0.2">
      <c r="A1101" s="83" t="s">
        <v>2726</v>
      </c>
      <c r="B1101" s="83" t="s">
        <v>2690</v>
      </c>
      <c r="C1101" s="83" t="s">
        <v>2733</v>
      </c>
      <c r="D1101" s="83" t="s">
        <v>2741</v>
      </c>
      <c r="E1101" s="83" t="s">
        <v>2755</v>
      </c>
      <c r="F1101" s="83" t="s">
        <v>2757</v>
      </c>
      <c r="G1101" s="84" t="s">
        <v>1825</v>
      </c>
      <c r="H1101" s="85">
        <v>4501400148</v>
      </c>
      <c r="I1101" s="85" t="s">
        <v>136</v>
      </c>
      <c r="J1101" s="86">
        <v>2016</v>
      </c>
      <c r="K1101" s="86">
        <v>5</v>
      </c>
      <c r="L1101" s="9">
        <f t="shared" si="21"/>
        <v>-5</v>
      </c>
      <c r="M1101" s="88" t="s">
        <v>92</v>
      </c>
      <c r="N1101" s="87" t="s">
        <v>94</v>
      </c>
      <c r="O1101" s="88" t="s">
        <v>2743</v>
      </c>
      <c r="P1101" s="87" t="s">
        <v>41</v>
      </c>
      <c r="Q1101" s="86">
        <v>2024</v>
      </c>
      <c r="R1101" s="87" t="s">
        <v>41</v>
      </c>
      <c r="S1101" s="89">
        <v>2024</v>
      </c>
      <c r="T1101" s="88" t="s">
        <v>126</v>
      </c>
      <c r="U1101" s="83" t="s">
        <v>2756</v>
      </c>
      <c r="V1101" s="83" t="s">
        <v>2774</v>
      </c>
      <c r="W1101" s="90">
        <v>0</v>
      </c>
      <c r="X1101" s="87"/>
      <c r="Y1101" s="89"/>
      <c r="Z1101" s="89"/>
      <c r="AA1101" s="89"/>
      <c r="AB1101" s="89"/>
      <c r="AC1101" s="89"/>
      <c r="AD1101" s="89"/>
      <c r="AE1101" s="89"/>
      <c r="AF1101" s="89"/>
      <c r="AG1101" s="89"/>
      <c r="AH1101" s="89"/>
      <c r="AI1101" s="89"/>
      <c r="AJ1101" s="89"/>
      <c r="AK1101" s="143"/>
      <c r="AL1101" s="143"/>
      <c r="AM1101" s="143"/>
      <c r="AN1101" s="143"/>
      <c r="AO1101" s="143"/>
      <c r="AP1101" s="143"/>
      <c r="AQ1101" s="143"/>
      <c r="AR1101" s="143"/>
      <c r="AS1101" s="143"/>
      <c r="AT1101" s="143"/>
      <c r="AU1101" s="143"/>
      <c r="AV1101" s="143"/>
      <c r="AW1101" s="91"/>
      <c r="AX1101" s="91"/>
      <c r="AY1101" s="91"/>
      <c r="AZ1101" s="91"/>
      <c r="BA1101" s="91"/>
      <c r="BB1101" s="91"/>
    </row>
    <row r="1102" spans="1:55" x14ac:dyDescent="0.2">
      <c r="A1102" s="4" t="s">
        <v>2726</v>
      </c>
      <c r="B1102" s="4" t="s">
        <v>2690</v>
      </c>
      <c r="C1102" s="4" t="s">
        <v>2733</v>
      </c>
      <c r="D1102" s="4" t="s">
        <v>2741</v>
      </c>
      <c r="E1102" s="4" t="s">
        <v>2755</v>
      </c>
      <c r="F1102" s="4" t="s">
        <v>2757</v>
      </c>
      <c r="G1102" s="41" t="s">
        <v>1825</v>
      </c>
      <c r="H1102" s="59">
        <v>4501400170</v>
      </c>
      <c r="I1102" s="59" t="s">
        <v>136</v>
      </c>
      <c r="J1102" s="5">
        <v>2016</v>
      </c>
      <c r="K1102" s="5">
        <v>5</v>
      </c>
      <c r="L1102" s="9">
        <f t="shared" si="21"/>
        <v>-5</v>
      </c>
      <c r="M1102" s="6" t="s">
        <v>92</v>
      </c>
      <c r="N1102" s="9" t="s">
        <v>94</v>
      </c>
      <c r="O1102" s="6" t="s">
        <v>2743</v>
      </c>
      <c r="P1102" s="9" t="s">
        <v>41</v>
      </c>
      <c r="Q1102" s="5">
        <v>2024</v>
      </c>
      <c r="R1102" s="9" t="s">
        <v>41</v>
      </c>
      <c r="S1102" s="11">
        <v>2024</v>
      </c>
      <c r="T1102" s="6" t="s">
        <v>126</v>
      </c>
      <c r="U1102" s="4" t="s">
        <v>2756</v>
      </c>
      <c r="V1102" s="4" t="s">
        <v>2774</v>
      </c>
      <c r="W1102" s="75">
        <v>0</v>
      </c>
      <c r="X1102" s="9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43"/>
      <c r="AL1102" s="143"/>
      <c r="AM1102" s="143"/>
      <c r="AN1102" s="143"/>
      <c r="AO1102" s="143"/>
      <c r="AP1102" s="143"/>
      <c r="AQ1102" s="143"/>
      <c r="AR1102" s="143"/>
      <c r="AS1102" s="143"/>
      <c r="AT1102" s="143"/>
      <c r="AU1102" s="143"/>
      <c r="AV1102" s="143"/>
      <c r="BC1102" s="2"/>
    </row>
    <row r="1103" spans="1:55" x14ac:dyDescent="0.2">
      <c r="A1103" s="4" t="s">
        <v>2726</v>
      </c>
      <c r="B1103" s="4" t="s">
        <v>2690</v>
      </c>
      <c r="C1103" s="4" t="s">
        <v>2733</v>
      </c>
      <c r="D1103" s="4" t="s">
        <v>2741</v>
      </c>
      <c r="E1103" s="4" t="s">
        <v>2755</v>
      </c>
      <c r="F1103" s="4" t="s">
        <v>2757</v>
      </c>
      <c r="G1103" s="41" t="s">
        <v>1825</v>
      </c>
      <c r="H1103" s="59">
        <v>4501400151</v>
      </c>
      <c r="I1103" s="59" t="s">
        <v>136</v>
      </c>
      <c r="J1103" s="5">
        <v>2016</v>
      </c>
      <c r="K1103" s="5">
        <v>5</v>
      </c>
      <c r="L1103" s="9">
        <f t="shared" si="21"/>
        <v>-5</v>
      </c>
      <c r="M1103" s="6" t="s">
        <v>92</v>
      </c>
      <c r="N1103" s="9" t="s">
        <v>94</v>
      </c>
      <c r="O1103" s="6" t="s">
        <v>2743</v>
      </c>
      <c r="P1103" s="9" t="s">
        <v>41</v>
      </c>
      <c r="Q1103" s="5">
        <v>2024</v>
      </c>
      <c r="R1103" s="9" t="s">
        <v>41</v>
      </c>
      <c r="S1103" s="11">
        <v>2024</v>
      </c>
      <c r="T1103" s="6" t="s">
        <v>126</v>
      </c>
      <c r="U1103" s="4" t="s">
        <v>2756</v>
      </c>
      <c r="V1103" s="4" t="s">
        <v>2774</v>
      </c>
      <c r="W1103" s="75">
        <v>0</v>
      </c>
      <c r="X1103" s="9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43"/>
      <c r="AL1103" s="143"/>
      <c r="AM1103" s="143"/>
      <c r="AN1103" s="143"/>
      <c r="AO1103" s="143"/>
      <c r="AP1103" s="143"/>
      <c r="AQ1103" s="143"/>
      <c r="AR1103" s="143"/>
      <c r="AS1103" s="143"/>
      <c r="AT1103" s="143"/>
      <c r="AU1103" s="143"/>
      <c r="AV1103" s="143"/>
      <c r="BC1103" s="2"/>
    </row>
    <row r="1104" spans="1:55" s="92" customFormat="1" x14ac:dyDescent="0.2">
      <c r="A1104" s="83" t="s">
        <v>2726</v>
      </c>
      <c r="B1104" s="83" t="s">
        <v>2690</v>
      </c>
      <c r="C1104" s="83" t="s">
        <v>2733</v>
      </c>
      <c r="D1104" s="83" t="s">
        <v>2741</v>
      </c>
      <c r="E1104" s="83" t="s">
        <v>2755</v>
      </c>
      <c r="F1104" s="83" t="s">
        <v>2757</v>
      </c>
      <c r="G1104" s="84" t="s">
        <v>1825</v>
      </c>
      <c r="H1104" s="85">
        <v>4501400145</v>
      </c>
      <c r="I1104" s="85" t="s">
        <v>136</v>
      </c>
      <c r="J1104" s="86">
        <v>2016</v>
      </c>
      <c r="K1104" s="86">
        <v>5</v>
      </c>
      <c r="L1104" s="9">
        <f t="shared" si="21"/>
        <v>-5</v>
      </c>
      <c r="M1104" s="88" t="s">
        <v>92</v>
      </c>
      <c r="N1104" s="87" t="s">
        <v>94</v>
      </c>
      <c r="O1104" s="88" t="s">
        <v>2743</v>
      </c>
      <c r="P1104" s="87" t="s">
        <v>41</v>
      </c>
      <c r="Q1104" s="86">
        <v>2024</v>
      </c>
      <c r="R1104" s="87" t="s">
        <v>41</v>
      </c>
      <c r="S1104" s="89">
        <v>2024</v>
      </c>
      <c r="T1104" s="88" t="s">
        <v>126</v>
      </c>
      <c r="U1104" s="83" t="s">
        <v>2756</v>
      </c>
      <c r="V1104" s="83" t="s">
        <v>2774</v>
      </c>
      <c r="W1104" s="90">
        <v>0</v>
      </c>
      <c r="X1104" s="87"/>
      <c r="Y1104" s="89"/>
      <c r="Z1104" s="89"/>
      <c r="AA1104" s="89"/>
      <c r="AB1104" s="89"/>
      <c r="AC1104" s="89"/>
      <c r="AD1104" s="89"/>
      <c r="AE1104" s="89"/>
      <c r="AF1104" s="89"/>
      <c r="AG1104" s="89"/>
      <c r="AH1104" s="89"/>
      <c r="AI1104" s="89"/>
      <c r="AJ1104" s="89"/>
      <c r="AK1104" s="143"/>
      <c r="AL1104" s="143"/>
      <c r="AM1104" s="143"/>
      <c r="AN1104" s="143"/>
      <c r="AO1104" s="143"/>
      <c r="AP1104" s="143"/>
      <c r="AQ1104" s="143"/>
      <c r="AR1104" s="143"/>
      <c r="AS1104" s="143"/>
      <c r="AT1104" s="143"/>
      <c r="AU1104" s="143"/>
      <c r="AV1104" s="143"/>
      <c r="AW1104" s="91"/>
      <c r="AX1104" s="91"/>
      <c r="AY1104" s="91"/>
      <c r="AZ1104" s="91"/>
      <c r="BA1104" s="91"/>
      <c r="BB1104" s="91"/>
    </row>
    <row r="1105" spans="1:55" s="92" customFormat="1" x14ac:dyDescent="0.2">
      <c r="A1105" s="83" t="s">
        <v>2726</v>
      </c>
      <c r="B1105" s="83" t="s">
        <v>2690</v>
      </c>
      <c r="C1105" s="83" t="s">
        <v>2733</v>
      </c>
      <c r="D1105" s="83" t="s">
        <v>2741</v>
      </c>
      <c r="E1105" s="83" t="s">
        <v>2755</v>
      </c>
      <c r="F1105" s="83" t="s">
        <v>2757</v>
      </c>
      <c r="G1105" s="84" t="s">
        <v>1825</v>
      </c>
      <c r="H1105" s="85">
        <v>4501400146</v>
      </c>
      <c r="I1105" s="85" t="s">
        <v>136</v>
      </c>
      <c r="J1105" s="86">
        <v>2016</v>
      </c>
      <c r="K1105" s="86">
        <v>5</v>
      </c>
      <c r="L1105" s="9">
        <f t="shared" si="21"/>
        <v>-5</v>
      </c>
      <c r="M1105" s="88" t="s">
        <v>92</v>
      </c>
      <c r="N1105" s="87" t="s">
        <v>94</v>
      </c>
      <c r="O1105" s="88" t="s">
        <v>2743</v>
      </c>
      <c r="P1105" s="87" t="s">
        <v>41</v>
      </c>
      <c r="Q1105" s="86">
        <v>2024</v>
      </c>
      <c r="R1105" s="87" t="s">
        <v>41</v>
      </c>
      <c r="S1105" s="89">
        <v>2024</v>
      </c>
      <c r="T1105" s="88" t="s">
        <v>126</v>
      </c>
      <c r="U1105" s="83" t="s">
        <v>2756</v>
      </c>
      <c r="V1105" s="83" t="s">
        <v>2774</v>
      </c>
      <c r="W1105" s="90">
        <v>0</v>
      </c>
      <c r="X1105" s="87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143"/>
      <c r="AL1105" s="143"/>
      <c r="AM1105" s="143"/>
      <c r="AN1105" s="143"/>
      <c r="AO1105" s="143"/>
      <c r="AP1105" s="143"/>
      <c r="AQ1105" s="143"/>
      <c r="AR1105" s="143"/>
      <c r="AS1105" s="143"/>
      <c r="AT1105" s="143"/>
      <c r="AU1105" s="143"/>
      <c r="AV1105" s="143"/>
      <c r="AW1105" s="91"/>
      <c r="AX1105" s="91"/>
      <c r="AY1105" s="91"/>
      <c r="AZ1105" s="91"/>
      <c r="BA1105" s="91"/>
      <c r="BB1105" s="91"/>
    </row>
    <row r="1106" spans="1:55" x14ac:dyDescent="0.2">
      <c r="A1106" s="4" t="s">
        <v>2726</v>
      </c>
      <c r="B1106" s="4" t="s">
        <v>2690</v>
      </c>
      <c r="C1106" s="4" t="s">
        <v>2733</v>
      </c>
      <c r="D1106" s="4" t="s">
        <v>2741</v>
      </c>
      <c r="E1106" s="4" t="s">
        <v>2755</v>
      </c>
      <c r="F1106" s="4" t="s">
        <v>2757</v>
      </c>
      <c r="G1106" s="41" t="s">
        <v>1825</v>
      </c>
      <c r="H1106" s="59">
        <v>4501400147</v>
      </c>
      <c r="I1106" s="59" t="s">
        <v>136</v>
      </c>
      <c r="J1106" s="5">
        <v>2016</v>
      </c>
      <c r="K1106" s="5">
        <v>5</v>
      </c>
      <c r="L1106" s="9">
        <f t="shared" si="21"/>
        <v>-5</v>
      </c>
      <c r="M1106" s="6" t="s">
        <v>92</v>
      </c>
      <c r="N1106" s="9" t="s">
        <v>94</v>
      </c>
      <c r="O1106" s="6" t="s">
        <v>2743</v>
      </c>
      <c r="P1106" s="9" t="s">
        <v>41</v>
      </c>
      <c r="Q1106" s="5">
        <v>2024</v>
      </c>
      <c r="R1106" s="9" t="s">
        <v>41</v>
      </c>
      <c r="S1106" s="11">
        <v>2024</v>
      </c>
      <c r="T1106" s="6" t="s">
        <v>126</v>
      </c>
      <c r="U1106" s="4" t="s">
        <v>2756</v>
      </c>
      <c r="V1106" s="4" t="s">
        <v>2774</v>
      </c>
      <c r="W1106" s="75">
        <v>0</v>
      </c>
      <c r="X1106" s="9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43"/>
      <c r="AL1106" s="143"/>
      <c r="AM1106" s="143"/>
      <c r="AN1106" s="143"/>
      <c r="AO1106" s="143"/>
      <c r="AP1106" s="143"/>
      <c r="AQ1106" s="143"/>
      <c r="AR1106" s="143"/>
      <c r="AS1106" s="143"/>
      <c r="AT1106" s="143"/>
      <c r="AU1106" s="143"/>
      <c r="AV1106" s="143"/>
      <c r="BC1106" s="2"/>
    </row>
    <row r="1107" spans="1:55" x14ac:dyDescent="0.2">
      <c r="A1107" s="4" t="s">
        <v>2724</v>
      </c>
      <c r="B1107" s="4" t="s">
        <v>2689</v>
      </c>
      <c r="C1107" s="4" t="s">
        <v>2734</v>
      </c>
      <c r="D1107" s="4" t="s">
        <v>2742</v>
      </c>
      <c r="E1107" s="4" t="s">
        <v>384</v>
      </c>
      <c r="F1107" s="4" t="s">
        <v>1398</v>
      </c>
      <c r="G1107" s="41" t="s">
        <v>2226</v>
      </c>
      <c r="H1107" s="59" t="s">
        <v>2227</v>
      </c>
      <c r="I1107" s="59">
        <v>500000010756</v>
      </c>
      <c r="J1107" s="5">
        <v>2021</v>
      </c>
      <c r="K1107" s="5">
        <v>10</v>
      </c>
      <c r="L1107" s="9">
        <f t="shared" si="21"/>
        <v>5</v>
      </c>
      <c r="M1107" s="6" t="s">
        <v>90</v>
      </c>
      <c r="N1107" s="9" t="s">
        <v>94</v>
      </c>
      <c r="O1107" s="6" t="s">
        <v>201</v>
      </c>
      <c r="P1107" s="9" t="s">
        <v>41</v>
      </c>
      <c r="Q1107" s="5">
        <v>2023</v>
      </c>
      <c r="R1107" s="9" t="s">
        <v>41</v>
      </c>
      <c r="S1107" s="11">
        <v>2023</v>
      </c>
      <c r="T1107" s="6" t="s">
        <v>126</v>
      </c>
      <c r="U1107" s="4" t="s">
        <v>4409</v>
      </c>
      <c r="V1107" s="4"/>
      <c r="W1107" s="75">
        <f>(1769029*12)/5</f>
        <v>4245669.5999999996</v>
      </c>
      <c r="X1107" s="9">
        <v>2</v>
      </c>
      <c r="Y1107" s="11"/>
      <c r="Z1107" s="11"/>
      <c r="AA1107" s="11" t="s">
        <v>33</v>
      </c>
      <c r="AB1107" s="11"/>
      <c r="AC1107" s="11"/>
      <c r="AD1107" s="11"/>
      <c r="AE1107" s="11"/>
      <c r="AF1107" s="11"/>
      <c r="AG1107" s="11" t="s">
        <v>33</v>
      </c>
      <c r="AH1107" s="11"/>
      <c r="AI1107" s="11"/>
      <c r="AJ1107" s="11"/>
      <c r="AK1107" s="143"/>
      <c r="AL1107" s="143"/>
      <c r="AM1107" s="153" t="s">
        <v>165</v>
      </c>
      <c r="AN1107" s="143"/>
      <c r="AO1107" s="143"/>
      <c r="AP1107" s="143"/>
      <c r="AQ1107" s="143"/>
      <c r="AR1107" s="143"/>
      <c r="AS1107" s="153" t="s">
        <v>165</v>
      </c>
      <c r="AT1107" s="143"/>
      <c r="AU1107" s="143"/>
      <c r="AV1107" s="143"/>
      <c r="BC1107" s="2"/>
    </row>
    <row r="1108" spans="1:55" x14ac:dyDescent="0.2">
      <c r="A1108" s="4" t="s">
        <v>2724</v>
      </c>
      <c r="B1108" s="4" t="s">
        <v>2689</v>
      </c>
      <c r="C1108" s="4" t="s">
        <v>2734</v>
      </c>
      <c r="D1108" s="4" t="s">
        <v>2742</v>
      </c>
      <c r="E1108" s="4" t="s">
        <v>384</v>
      </c>
      <c r="F1108" s="4" t="s">
        <v>1398</v>
      </c>
      <c r="G1108" s="41" t="s">
        <v>2226</v>
      </c>
      <c r="H1108" s="59" t="s">
        <v>2228</v>
      </c>
      <c r="I1108" s="59">
        <v>500000010757</v>
      </c>
      <c r="J1108" s="5">
        <v>2021</v>
      </c>
      <c r="K1108" s="5">
        <v>10</v>
      </c>
      <c r="L1108" s="9">
        <f t="shared" si="21"/>
        <v>5</v>
      </c>
      <c r="M1108" s="6" t="s">
        <v>90</v>
      </c>
      <c r="N1108" s="9" t="s">
        <v>94</v>
      </c>
      <c r="O1108" s="6" t="s">
        <v>201</v>
      </c>
      <c r="P1108" s="9" t="s">
        <v>41</v>
      </c>
      <c r="Q1108" s="5">
        <v>2023</v>
      </c>
      <c r="R1108" s="9" t="s">
        <v>41</v>
      </c>
      <c r="S1108" s="11">
        <v>2023</v>
      </c>
      <c r="T1108" s="6" t="s">
        <v>126</v>
      </c>
      <c r="U1108" s="4" t="s">
        <v>4409</v>
      </c>
      <c r="V1108" s="4"/>
      <c r="W1108" s="75">
        <f>(1769029*12)/5</f>
        <v>4245669.5999999996</v>
      </c>
      <c r="X1108" s="9">
        <v>2</v>
      </c>
      <c r="Y1108" s="11"/>
      <c r="Z1108" s="11"/>
      <c r="AA1108" s="11" t="s">
        <v>33</v>
      </c>
      <c r="AB1108" s="11"/>
      <c r="AC1108" s="11"/>
      <c r="AD1108" s="11"/>
      <c r="AE1108" s="11"/>
      <c r="AF1108" s="11"/>
      <c r="AG1108" s="11" t="s">
        <v>33</v>
      </c>
      <c r="AH1108" s="11"/>
      <c r="AI1108" s="11"/>
      <c r="AJ1108" s="11"/>
      <c r="AK1108" s="143"/>
      <c r="AL1108" s="143"/>
      <c r="AM1108" s="153" t="s">
        <v>165</v>
      </c>
      <c r="AN1108" s="143"/>
      <c r="AO1108" s="143"/>
      <c r="AP1108" s="143"/>
      <c r="AQ1108" s="143"/>
      <c r="AR1108" s="143"/>
      <c r="AS1108" s="153" t="s">
        <v>165</v>
      </c>
      <c r="AT1108" s="143"/>
      <c r="AU1108" s="143"/>
      <c r="AV1108" s="143"/>
      <c r="BC1108" s="2"/>
    </row>
    <row r="1109" spans="1:55" x14ac:dyDescent="0.2">
      <c r="A1109" s="4" t="s">
        <v>2724</v>
      </c>
      <c r="B1109" s="4" t="s">
        <v>2689</v>
      </c>
      <c r="C1109" s="4" t="s">
        <v>2734</v>
      </c>
      <c r="D1109" s="4" t="s">
        <v>2742</v>
      </c>
      <c r="E1109" s="4" t="s">
        <v>384</v>
      </c>
      <c r="F1109" s="4" t="s">
        <v>1398</v>
      </c>
      <c r="G1109" s="41" t="s">
        <v>2226</v>
      </c>
      <c r="H1109" s="59" t="s">
        <v>2229</v>
      </c>
      <c r="I1109" s="59">
        <v>500000010758</v>
      </c>
      <c r="J1109" s="5">
        <v>2021</v>
      </c>
      <c r="K1109" s="5">
        <v>10</v>
      </c>
      <c r="L1109" s="9">
        <f t="shared" si="21"/>
        <v>5</v>
      </c>
      <c r="M1109" s="6" t="s">
        <v>90</v>
      </c>
      <c r="N1109" s="9" t="s">
        <v>94</v>
      </c>
      <c r="O1109" s="6" t="s">
        <v>201</v>
      </c>
      <c r="P1109" s="9" t="s">
        <v>41</v>
      </c>
      <c r="Q1109" s="5">
        <v>2023</v>
      </c>
      <c r="R1109" s="9" t="s">
        <v>41</v>
      </c>
      <c r="S1109" s="11">
        <v>2023</v>
      </c>
      <c r="T1109" s="6" t="s">
        <v>126</v>
      </c>
      <c r="U1109" s="4" t="s">
        <v>4409</v>
      </c>
      <c r="V1109" s="4"/>
      <c r="W1109" s="75">
        <f>(1769029*12)/5</f>
        <v>4245669.5999999996</v>
      </c>
      <c r="X1109" s="9">
        <v>2</v>
      </c>
      <c r="Y1109" s="11"/>
      <c r="Z1109" s="11"/>
      <c r="AA1109" s="11" t="s">
        <v>33</v>
      </c>
      <c r="AB1109" s="11"/>
      <c r="AC1109" s="11"/>
      <c r="AD1109" s="11"/>
      <c r="AE1109" s="11"/>
      <c r="AF1109" s="11"/>
      <c r="AG1109" s="11" t="s">
        <v>33</v>
      </c>
      <c r="AH1109" s="11"/>
      <c r="AI1109" s="11"/>
      <c r="AJ1109" s="11"/>
      <c r="AK1109" s="143"/>
      <c r="AL1109" s="143"/>
      <c r="AM1109" s="153" t="s">
        <v>165</v>
      </c>
      <c r="AN1109" s="143"/>
      <c r="AO1109" s="143"/>
      <c r="AP1109" s="143"/>
      <c r="AQ1109" s="143"/>
      <c r="AR1109" s="143"/>
      <c r="AS1109" s="153" t="s">
        <v>165</v>
      </c>
      <c r="AT1109" s="143"/>
      <c r="AU1109" s="143"/>
      <c r="AV1109" s="143"/>
      <c r="BC1109" s="2"/>
    </row>
    <row r="1110" spans="1:55" x14ac:dyDescent="0.2">
      <c r="A1110" s="4" t="s">
        <v>2724</v>
      </c>
      <c r="B1110" s="4" t="s">
        <v>2689</v>
      </c>
      <c r="C1110" s="4" t="s">
        <v>2734</v>
      </c>
      <c r="D1110" s="4" t="s">
        <v>2742</v>
      </c>
      <c r="E1110" s="4" t="s">
        <v>384</v>
      </c>
      <c r="F1110" s="4" t="s">
        <v>1398</v>
      </c>
      <c r="G1110" s="41" t="s">
        <v>2226</v>
      </c>
      <c r="H1110" s="59" t="s">
        <v>2389</v>
      </c>
      <c r="I1110" s="59">
        <v>500000010847</v>
      </c>
      <c r="J1110" s="5">
        <v>2021</v>
      </c>
      <c r="K1110" s="5">
        <v>10</v>
      </c>
      <c r="L1110" s="9">
        <f t="shared" si="21"/>
        <v>5</v>
      </c>
      <c r="M1110" s="6" t="s">
        <v>90</v>
      </c>
      <c r="N1110" s="9" t="s">
        <v>94</v>
      </c>
      <c r="O1110" s="6" t="s">
        <v>201</v>
      </c>
      <c r="P1110" s="9" t="s">
        <v>41</v>
      </c>
      <c r="Q1110" s="5">
        <v>2023</v>
      </c>
      <c r="R1110" s="9" t="s">
        <v>41</v>
      </c>
      <c r="S1110" s="11">
        <v>2023</v>
      </c>
      <c r="T1110" s="6" t="s">
        <v>126</v>
      </c>
      <c r="U1110" s="4" t="s">
        <v>4409</v>
      </c>
      <c r="V1110" s="4"/>
      <c r="W1110" s="75">
        <f>(1769029*12)/5</f>
        <v>4245669.5999999996</v>
      </c>
      <c r="X1110" s="9">
        <v>2</v>
      </c>
      <c r="Y1110" s="11"/>
      <c r="Z1110" s="11"/>
      <c r="AA1110" s="11" t="s">
        <v>33</v>
      </c>
      <c r="AB1110" s="11"/>
      <c r="AC1110" s="11"/>
      <c r="AD1110" s="11"/>
      <c r="AE1110" s="11"/>
      <c r="AF1110" s="11"/>
      <c r="AG1110" s="11" t="s">
        <v>33</v>
      </c>
      <c r="AH1110" s="11"/>
      <c r="AI1110" s="11"/>
      <c r="AJ1110" s="11"/>
      <c r="AK1110" s="143"/>
      <c r="AL1110" s="143"/>
      <c r="AM1110" s="153" t="s">
        <v>165</v>
      </c>
      <c r="AN1110" s="143"/>
      <c r="AO1110" s="143"/>
      <c r="AP1110" s="143"/>
      <c r="AQ1110" s="143"/>
      <c r="AR1110" s="143"/>
      <c r="AS1110" s="153" t="s">
        <v>165</v>
      </c>
      <c r="AT1110" s="143"/>
      <c r="AU1110" s="143"/>
      <c r="AV1110" s="143"/>
      <c r="BC1110" s="2"/>
    </row>
    <row r="1111" spans="1:55" x14ac:dyDescent="0.2">
      <c r="A1111" s="4" t="s">
        <v>2724</v>
      </c>
      <c r="B1111" s="4" t="s">
        <v>2689</v>
      </c>
      <c r="C1111" s="4" t="s">
        <v>2734</v>
      </c>
      <c r="D1111" s="4" t="s">
        <v>2742</v>
      </c>
      <c r="E1111" s="4" t="s">
        <v>384</v>
      </c>
      <c r="F1111" s="4" t="s">
        <v>1398</v>
      </c>
      <c r="G1111" s="41" t="s">
        <v>2226</v>
      </c>
      <c r="H1111" s="59" t="s">
        <v>2390</v>
      </c>
      <c r="I1111" s="59">
        <v>500000010848</v>
      </c>
      <c r="J1111" s="5">
        <v>2021</v>
      </c>
      <c r="K1111" s="5">
        <v>10</v>
      </c>
      <c r="L1111" s="9">
        <f t="shared" si="21"/>
        <v>5</v>
      </c>
      <c r="M1111" s="6" t="s">
        <v>90</v>
      </c>
      <c r="N1111" s="9" t="s">
        <v>94</v>
      </c>
      <c r="O1111" s="6" t="s">
        <v>201</v>
      </c>
      <c r="P1111" s="9" t="s">
        <v>41</v>
      </c>
      <c r="Q1111" s="5">
        <v>2023</v>
      </c>
      <c r="R1111" s="9" t="s">
        <v>41</v>
      </c>
      <c r="S1111" s="11">
        <v>2023</v>
      </c>
      <c r="T1111" s="6" t="s">
        <v>126</v>
      </c>
      <c r="U1111" s="4" t="s">
        <v>4409</v>
      </c>
      <c r="V1111" s="4"/>
      <c r="W1111" s="75">
        <f>(1769029*12)/5</f>
        <v>4245669.5999999996</v>
      </c>
      <c r="X1111" s="9">
        <v>2</v>
      </c>
      <c r="Y1111" s="11"/>
      <c r="Z1111" s="11"/>
      <c r="AA1111" s="11" t="s">
        <v>33</v>
      </c>
      <c r="AB1111" s="11"/>
      <c r="AC1111" s="11"/>
      <c r="AD1111" s="11"/>
      <c r="AE1111" s="11"/>
      <c r="AF1111" s="11"/>
      <c r="AG1111" s="11" t="s">
        <v>33</v>
      </c>
      <c r="AH1111" s="11"/>
      <c r="AI1111" s="11"/>
      <c r="AJ1111" s="11"/>
      <c r="AK1111" s="143"/>
      <c r="AL1111" s="143"/>
      <c r="AM1111" s="153" t="s">
        <v>165</v>
      </c>
      <c r="AN1111" s="143"/>
      <c r="AO1111" s="143"/>
      <c r="AP1111" s="143"/>
      <c r="AQ1111" s="143"/>
      <c r="AR1111" s="143"/>
      <c r="AS1111" s="153" t="s">
        <v>165</v>
      </c>
      <c r="AT1111" s="143"/>
      <c r="AU1111" s="143"/>
      <c r="AV1111" s="143"/>
      <c r="BC1111" s="2"/>
    </row>
    <row r="1112" spans="1:55" x14ac:dyDescent="0.2">
      <c r="A1112" s="4" t="s">
        <v>2696</v>
      </c>
      <c r="B1112" s="4" t="s">
        <v>2691</v>
      </c>
      <c r="C1112" s="4" t="s">
        <v>2737</v>
      </c>
      <c r="D1112" s="4" t="s">
        <v>2741</v>
      </c>
      <c r="E1112" s="4" t="s">
        <v>1370</v>
      </c>
      <c r="F1112" s="4" t="s">
        <v>1362</v>
      </c>
      <c r="G1112" s="41" t="s">
        <v>3993</v>
      </c>
      <c r="H1112" s="59" t="s">
        <v>195</v>
      </c>
      <c r="I1112" s="59">
        <v>500000004219</v>
      </c>
      <c r="J1112" s="5">
        <v>2016</v>
      </c>
      <c r="K1112" s="5">
        <v>5</v>
      </c>
      <c r="L1112" s="9">
        <f t="shared" ref="L1112:L1167" si="22">IF(AND(J1112=0,K1112=0),"",K1112-($B$9-J1112))</f>
        <v>-5</v>
      </c>
      <c r="M1112" s="6" t="s">
        <v>90</v>
      </c>
      <c r="N1112" s="9" t="s">
        <v>94</v>
      </c>
      <c r="O1112" s="6" t="s">
        <v>37</v>
      </c>
      <c r="P1112" s="9" t="s">
        <v>42</v>
      </c>
      <c r="Q1112" s="5" t="s">
        <v>37</v>
      </c>
      <c r="R1112" s="9" t="s">
        <v>41</v>
      </c>
      <c r="S1112" s="11">
        <v>2023</v>
      </c>
      <c r="T1112" s="6" t="s">
        <v>126</v>
      </c>
      <c r="U1112" s="4" t="s">
        <v>3880</v>
      </c>
      <c r="V1112" s="4" t="s">
        <v>3881</v>
      </c>
      <c r="W1112" s="75">
        <v>2092976.4</v>
      </c>
      <c r="X1112" s="9">
        <v>2</v>
      </c>
      <c r="Y1112" s="11"/>
      <c r="Z1112" s="11" t="s">
        <v>33</v>
      </c>
      <c r="AA1112" s="11"/>
      <c r="AB1112" s="11"/>
      <c r="AC1112" s="11"/>
      <c r="AD1112" s="11"/>
      <c r="AE1112" s="11"/>
      <c r="AF1112" s="11" t="s">
        <v>33</v>
      </c>
      <c r="AG1112" s="11"/>
      <c r="AH1112" s="11"/>
      <c r="AI1112" s="11"/>
      <c r="AJ1112" s="11"/>
      <c r="AK1112" s="143"/>
      <c r="AL1112" s="143" t="s">
        <v>165</v>
      </c>
      <c r="AM1112" s="143"/>
      <c r="AN1112" s="143"/>
      <c r="AO1112" s="143"/>
      <c r="AP1112" s="143"/>
      <c r="AQ1112" s="143"/>
      <c r="AR1112" s="143" t="s">
        <v>165</v>
      </c>
      <c r="AS1112" s="143"/>
      <c r="AT1112" s="143"/>
      <c r="AU1112" s="143"/>
      <c r="AV1112" s="143"/>
      <c r="BC1112" s="2"/>
    </row>
    <row r="1113" spans="1:55" x14ac:dyDescent="0.2">
      <c r="A1113" s="4" t="s">
        <v>2724</v>
      </c>
      <c r="B1113" s="4" t="s">
        <v>2689</v>
      </c>
      <c r="C1113" s="4" t="s">
        <v>2736</v>
      </c>
      <c r="D1113" s="4" t="s">
        <v>2741</v>
      </c>
      <c r="E1113" s="4" t="s">
        <v>1801</v>
      </c>
      <c r="F1113" s="4" t="s">
        <v>1802</v>
      </c>
      <c r="G1113" s="41" t="s">
        <v>1803</v>
      </c>
      <c r="H1113" s="59">
        <v>283</v>
      </c>
      <c r="I1113" s="59">
        <v>500000008001</v>
      </c>
      <c r="J1113" s="5">
        <v>2013</v>
      </c>
      <c r="K1113" s="5">
        <v>8</v>
      </c>
      <c r="L1113" s="9">
        <f t="shared" si="22"/>
        <v>-5</v>
      </c>
      <c r="M1113" s="6" t="s">
        <v>90</v>
      </c>
      <c r="N1113" s="9" t="s">
        <v>94</v>
      </c>
      <c r="O1113" s="6" t="s">
        <v>37</v>
      </c>
      <c r="P1113" s="9" t="s">
        <v>42</v>
      </c>
      <c r="Q1113" s="5" t="s">
        <v>37</v>
      </c>
      <c r="R1113" s="9" t="s">
        <v>42</v>
      </c>
      <c r="S1113" s="11">
        <v>2023</v>
      </c>
      <c r="T1113" s="6" t="s">
        <v>44</v>
      </c>
      <c r="U1113" s="4" t="s">
        <v>43</v>
      </c>
      <c r="V1113" s="4" t="s">
        <v>136</v>
      </c>
      <c r="W1113" s="75">
        <v>0</v>
      </c>
      <c r="X1113" s="9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43"/>
      <c r="AL1113" s="143"/>
      <c r="AM1113" s="143"/>
      <c r="AN1113" s="143"/>
      <c r="AO1113" s="143"/>
      <c r="AP1113" s="143"/>
      <c r="AQ1113" s="143"/>
      <c r="AR1113" s="143"/>
      <c r="AS1113" s="143"/>
      <c r="AT1113" s="143"/>
      <c r="AU1113" s="143"/>
      <c r="AV1113" s="143"/>
      <c r="BC1113" s="2"/>
    </row>
    <row r="1114" spans="1:55" ht="12.75" customHeight="1" x14ac:dyDescent="0.2">
      <c r="A1114" s="4" t="s">
        <v>2709</v>
      </c>
      <c r="B1114" s="4" t="s">
        <v>2687</v>
      </c>
      <c r="C1114" s="4" t="s">
        <v>2737</v>
      </c>
      <c r="D1114" s="4" t="s">
        <v>2740</v>
      </c>
      <c r="E1114" s="4" t="s">
        <v>3010</v>
      </c>
      <c r="F1114" s="4" t="s">
        <v>3011</v>
      </c>
      <c r="G1114" s="41" t="s">
        <v>3012</v>
      </c>
      <c r="H1114" s="59" t="s">
        <v>3027</v>
      </c>
      <c r="I1114" s="59" t="s">
        <v>3028</v>
      </c>
      <c r="J1114" s="5">
        <v>2023</v>
      </c>
      <c r="K1114" s="5">
        <v>8</v>
      </c>
      <c r="L1114" s="9">
        <f t="shared" si="22"/>
        <v>5</v>
      </c>
      <c r="M1114" s="6" t="s">
        <v>90</v>
      </c>
      <c r="N1114" s="9" t="s">
        <v>94</v>
      </c>
      <c r="O1114" s="6" t="s">
        <v>37</v>
      </c>
      <c r="P1114" s="9" t="s">
        <v>42</v>
      </c>
      <c r="Q1114" s="5" t="s">
        <v>37</v>
      </c>
      <c r="R1114" s="9" t="s">
        <v>42</v>
      </c>
      <c r="S1114" s="11">
        <v>2023</v>
      </c>
      <c r="T1114" s="6" t="s">
        <v>43</v>
      </c>
      <c r="U1114" s="6" t="s">
        <v>43</v>
      </c>
      <c r="V1114" s="4" t="s">
        <v>136</v>
      </c>
      <c r="W1114" s="75">
        <v>0</v>
      </c>
      <c r="X1114" s="9"/>
      <c r="Y1114" s="11"/>
      <c r="Z1114" s="11"/>
      <c r="AA1114" s="11"/>
      <c r="AB1114" s="11"/>
      <c r="AC1114" s="11" t="s">
        <v>925</v>
      </c>
      <c r="AD1114" s="11"/>
      <c r="AE1114" s="11"/>
      <c r="AF1114" s="11"/>
      <c r="AG1114" s="11"/>
      <c r="AH1114" s="11"/>
      <c r="AI1114" s="11"/>
      <c r="AJ1114" s="11"/>
      <c r="AK1114" s="143"/>
      <c r="AL1114" s="143"/>
      <c r="AM1114" s="143"/>
      <c r="AN1114" s="143"/>
      <c r="AO1114" s="143"/>
      <c r="AP1114" s="143"/>
      <c r="AQ1114" s="143"/>
      <c r="AR1114" s="143"/>
      <c r="AS1114" s="143"/>
      <c r="AT1114" s="143"/>
      <c r="AU1114" s="143"/>
      <c r="AV1114" s="143"/>
    </row>
    <row r="1115" spans="1:55" ht="12.75" customHeight="1" x14ac:dyDescent="0.2">
      <c r="A1115" s="4" t="s">
        <v>2699</v>
      </c>
      <c r="B1115" s="4" t="s">
        <v>2688</v>
      </c>
      <c r="C1115" s="4" t="s">
        <v>2737</v>
      </c>
      <c r="D1115" s="4" t="s">
        <v>2740</v>
      </c>
      <c r="E1115" s="4" t="s">
        <v>3010</v>
      </c>
      <c r="F1115" s="4" t="s">
        <v>3011</v>
      </c>
      <c r="G1115" s="41" t="s">
        <v>3012</v>
      </c>
      <c r="H1115" s="59" t="s">
        <v>3043</v>
      </c>
      <c r="I1115" s="59" t="s">
        <v>3044</v>
      </c>
      <c r="J1115" s="5">
        <v>2023</v>
      </c>
      <c r="K1115" s="5">
        <v>8</v>
      </c>
      <c r="L1115" s="9">
        <f t="shared" si="22"/>
        <v>5</v>
      </c>
      <c r="M1115" s="6" t="s">
        <v>90</v>
      </c>
      <c r="N1115" s="9" t="s">
        <v>94</v>
      </c>
      <c r="O1115" s="6" t="s">
        <v>37</v>
      </c>
      <c r="P1115" s="9" t="s">
        <v>42</v>
      </c>
      <c r="Q1115" s="5" t="s">
        <v>37</v>
      </c>
      <c r="R1115" s="9" t="s">
        <v>42</v>
      </c>
      <c r="S1115" s="11">
        <v>2023</v>
      </c>
      <c r="T1115" s="6" t="s">
        <v>43</v>
      </c>
      <c r="U1115" s="6" t="s">
        <v>43</v>
      </c>
      <c r="V1115" s="4" t="s">
        <v>136</v>
      </c>
      <c r="W1115" s="75">
        <v>0</v>
      </c>
      <c r="X1115" s="9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43"/>
      <c r="AL1115" s="143"/>
      <c r="AM1115" s="143"/>
      <c r="AN1115" s="143"/>
      <c r="AO1115" s="143"/>
      <c r="AP1115" s="143"/>
      <c r="AQ1115" s="143"/>
      <c r="AR1115" s="143"/>
      <c r="AS1115" s="143"/>
      <c r="AT1115" s="143"/>
      <c r="AU1115" s="143"/>
      <c r="AV1115" s="143"/>
    </row>
    <row r="1116" spans="1:55" ht="12.75" customHeight="1" x14ac:dyDescent="0.2">
      <c r="A1116" s="4" t="s">
        <v>2709</v>
      </c>
      <c r="B1116" s="4" t="s">
        <v>2687</v>
      </c>
      <c r="C1116" s="4" t="s">
        <v>2737</v>
      </c>
      <c r="D1116" s="4" t="s">
        <v>2740</v>
      </c>
      <c r="E1116" s="4" t="s">
        <v>3010</v>
      </c>
      <c r="F1116" s="4" t="s">
        <v>3011</v>
      </c>
      <c r="G1116" s="41" t="s">
        <v>3012</v>
      </c>
      <c r="H1116" s="59" t="s">
        <v>3025</v>
      </c>
      <c r="I1116" s="59" t="s">
        <v>3026</v>
      </c>
      <c r="J1116" s="5">
        <v>2023</v>
      </c>
      <c r="K1116" s="5">
        <v>8</v>
      </c>
      <c r="L1116" s="9">
        <f t="shared" si="22"/>
        <v>5</v>
      </c>
      <c r="M1116" s="6" t="s">
        <v>90</v>
      </c>
      <c r="N1116" s="9" t="s">
        <v>94</v>
      </c>
      <c r="O1116" s="6" t="s">
        <v>37</v>
      </c>
      <c r="P1116" s="9" t="s">
        <v>42</v>
      </c>
      <c r="Q1116" s="5" t="s">
        <v>37</v>
      </c>
      <c r="R1116" s="9" t="s">
        <v>42</v>
      </c>
      <c r="S1116" s="11">
        <v>2023</v>
      </c>
      <c r="T1116" s="6" t="s">
        <v>43</v>
      </c>
      <c r="U1116" s="6" t="s">
        <v>43</v>
      </c>
      <c r="V1116" s="4" t="s">
        <v>136</v>
      </c>
      <c r="W1116" s="75">
        <v>0</v>
      </c>
      <c r="X1116" s="9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43"/>
      <c r="AL1116" s="143"/>
      <c r="AM1116" s="143"/>
      <c r="AN1116" s="143"/>
      <c r="AO1116" s="143"/>
      <c r="AP1116" s="143"/>
      <c r="AQ1116" s="143"/>
      <c r="AR1116" s="143"/>
      <c r="AS1116" s="143"/>
      <c r="AT1116" s="143"/>
      <c r="AU1116" s="143"/>
      <c r="AV1116" s="143"/>
    </row>
    <row r="1117" spans="1:55" ht="12.75" customHeight="1" x14ac:dyDescent="0.2">
      <c r="A1117" s="4" t="s">
        <v>2699</v>
      </c>
      <c r="B1117" s="4" t="s">
        <v>2688</v>
      </c>
      <c r="C1117" s="4" t="s">
        <v>2737</v>
      </c>
      <c r="D1117" s="4" t="s">
        <v>2740</v>
      </c>
      <c r="E1117" s="4" t="s">
        <v>3010</v>
      </c>
      <c r="F1117" s="4" t="s">
        <v>3011</v>
      </c>
      <c r="G1117" s="41" t="s">
        <v>3012</v>
      </c>
      <c r="H1117" s="59" t="s">
        <v>3041</v>
      </c>
      <c r="I1117" s="59" t="s">
        <v>3042</v>
      </c>
      <c r="J1117" s="5">
        <v>2023</v>
      </c>
      <c r="K1117" s="5">
        <v>8</v>
      </c>
      <c r="L1117" s="9">
        <f t="shared" si="22"/>
        <v>5</v>
      </c>
      <c r="M1117" s="6" t="s">
        <v>90</v>
      </c>
      <c r="N1117" s="9" t="s">
        <v>94</v>
      </c>
      <c r="O1117" s="6" t="s">
        <v>37</v>
      </c>
      <c r="P1117" s="9" t="s">
        <v>42</v>
      </c>
      <c r="Q1117" s="5" t="s">
        <v>37</v>
      </c>
      <c r="R1117" s="9" t="s">
        <v>42</v>
      </c>
      <c r="S1117" s="11">
        <v>2023</v>
      </c>
      <c r="T1117" s="6" t="s">
        <v>43</v>
      </c>
      <c r="U1117" s="6" t="s">
        <v>43</v>
      </c>
      <c r="V1117" s="4" t="s">
        <v>136</v>
      </c>
      <c r="W1117" s="75">
        <v>0</v>
      </c>
      <c r="X1117" s="9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43"/>
      <c r="AL1117" s="143"/>
      <c r="AM1117" s="143"/>
      <c r="AN1117" s="143"/>
      <c r="AO1117" s="143"/>
      <c r="AP1117" s="143"/>
      <c r="AQ1117" s="143"/>
      <c r="AR1117" s="143"/>
      <c r="AS1117" s="143"/>
      <c r="AT1117" s="143"/>
      <c r="AU1117" s="143"/>
      <c r="AV1117" s="143"/>
    </row>
    <row r="1118" spans="1:55" ht="12.75" customHeight="1" x14ac:dyDescent="0.2">
      <c r="A1118" s="4" t="s">
        <v>2709</v>
      </c>
      <c r="B1118" s="4" t="s">
        <v>2687</v>
      </c>
      <c r="C1118" s="4" t="s">
        <v>2737</v>
      </c>
      <c r="D1118" s="4" t="s">
        <v>2740</v>
      </c>
      <c r="E1118" s="4" t="s">
        <v>3010</v>
      </c>
      <c r="F1118" s="4" t="s">
        <v>3011</v>
      </c>
      <c r="G1118" s="41" t="s">
        <v>3012</v>
      </c>
      <c r="H1118" s="59" t="s">
        <v>3023</v>
      </c>
      <c r="I1118" s="59" t="s">
        <v>3024</v>
      </c>
      <c r="J1118" s="5">
        <v>2023</v>
      </c>
      <c r="K1118" s="5">
        <v>8</v>
      </c>
      <c r="L1118" s="9">
        <f t="shared" si="22"/>
        <v>5</v>
      </c>
      <c r="M1118" s="6" t="s">
        <v>90</v>
      </c>
      <c r="N1118" s="9" t="s">
        <v>94</v>
      </c>
      <c r="O1118" s="6" t="s">
        <v>37</v>
      </c>
      <c r="P1118" s="9" t="s">
        <v>42</v>
      </c>
      <c r="Q1118" s="5" t="s">
        <v>37</v>
      </c>
      <c r="R1118" s="9" t="s">
        <v>42</v>
      </c>
      <c r="S1118" s="11">
        <v>2023</v>
      </c>
      <c r="T1118" s="6" t="s">
        <v>43</v>
      </c>
      <c r="U1118" s="6" t="s">
        <v>43</v>
      </c>
      <c r="V1118" s="4" t="s">
        <v>136</v>
      </c>
      <c r="W1118" s="75">
        <v>0</v>
      </c>
      <c r="X1118" s="9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43"/>
      <c r="AL1118" s="143"/>
      <c r="AM1118" s="143"/>
      <c r="AN1118" s="143"/>
      <c r="AO1118" s="143"/>
      <c r="AP1118" s="143"/>
      <c r="AQ1118" s="143"/>
      <c r="AR1118" s="143"/>
      <c r="AS1118" s="143"/>
      <c r="AT1118" s="143"/>
      <c r="AU1118" s="143"/>
      <c r="AV1118" s="143"/>
    </row>
    <row r="1119" spans="1:55" ht="12.75" customHeight="1" x14ac:dyDescent="0.2">
      <c r="A1119" s="4" t="s">
        <v>2699</v>
      </c>
      <c r="B1119" s="4" t="s">
        <v>2688</v>
      </c>
      <c r="C1119" s="4" t="s">
        <v>2737</v>
      </c>
      <c r="D1119" s="4" t="s">
        <v>2740</v>
      </c>
      <c r="E1119" s="4" t="s">
        <v>3010</v>
      </c>
      <c r="F1119" s="4" t="s">
        <v>3011</v>
      </c>
      <c r="G1119" s="41" t="s">
        <v>3012</v>
      </c>
      <c r="H1119" s="59" t="s">
        <v>3039</v>
      </c>
      <c r="I1119" s="59" t="s">
        <v>3040</v>
      </c>
      <c r="J1119" s="5">
        <v>2023</v>
      </c>
      <c r="K1119" s="5">
        <v>8</v>
      </c>
      <c r="L1119" s="9">
        <f t="shared" si="22"/>
        <v>5</v>
      </c>
      <c r="M1119" s="6" t="s">
        <v>90</v>
      </c>
      <c r="N1119" s="9" t="s">
        <v>94</v>
      </c>
      <c r="O1119" s="6" t="s">
        <v>37</v>
      </c>
      <c r="P1119" s="9" t="s">
        <v>42</v>
      </c>
      <c r="Q1119" s="5" t="s">
        <v>37</v>
      </c>
      <c r="R1119" s="9" t="s">
        <v>42</v>
      </c>
      <c r="S1119" s="11">
        <v>2023</v>
      </c>
      <c r="T1119" s="6" t="s">
        <v>43</v>
      </c>
      <c r="U1119" s="6" t="s">
        <v>43</v>
      </c>
      <c r="V1119" s="4" t="s">
        <v>136</v>
      </c>
      <c r="W1119" s="75">
        <v>0</v>
      </c>
      <c r="X1119" s="9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43"/>
      <c r="AL1119" s="143"/>
      <c r="AM1119" s="143"/>
      <c r="AN1119" s="143"/>
      <c r="AO1119" s="143"/>
      <c r="AP1119" s="143"/>
      <c r="AQ1119" s="143"/>
      <c r="AR1119" s="143"/>
      <c r="AS1119" s="143"/>
      <c r="AT1119" s="143"/>
      <c r="AU1119" s="143"/>
      <c r="AV1119" s="143"/>
    </row>
    <row r="1120" spans="1:55" ht="12.75" customHeight="1" x14ac:dyDescent="0.2">
      <c r="A1120" s="4" t="s">
        <v>2709</v>
      </c>
      <c r="B1120" s="4" t="s">
        <v>2687</v>
      </c>
      <c r="C1120" s="4" t="s">
        <v>2737</v>
      </c>
      <c r="D1120" s="4" t="s">
        <v>2740</v>
      </c>
      <c r="E1120" s="4" t="s">
        <v>3010</v>
      </c>
      <c r="F1120" s="4" t="s">
        <v>3011</v>
      </c>
      <c r="G1120" s="41" t="s">
        <v>3012</v>
      </c>
      <c r="H1120" s="59" t="s">
        <v>3021</v>
      </c>
      <c r="I1120" s="59" t="s">
        <v>3022</v>
      </c>
      <c r="J1120" s="5">
        <v>2023</v>
      </c>
      <c r="K1120" s="5">
        <v>8</v>
      </c>
      <c r="L1120" s="9">
        <f t="shared" si="22"/>
        <v>5</v>
      </c>
      <c r="M1120" s="6" t="s">
        <v>90</v>
      </c>
      <c r="N1120" s="9" t="s">
        <v>94</v>
      </c>
      <c r="O1120" s="6" t="s">
        <v>37</v>
      </c>
      <c r="P1120" s="9" t="s">
        <v>42</v>
      </c>
      <c r="Q1120" s="5" t="s">
        <v>37</v>
      </c>
      <c r="R1120" s="9" t="s">
        <v>42</v>
      </c>
      <c r="S1120" s="11">
        <v>2023</v>
      </c>
      <c r="T1120" s="6" t="s">
        <v>43</v>
      </c>
      <c r="U1120" s="6" t="s">
        <v>43</v>
      </c>
      <c r="V1120" s="4" t="s">
        <v>136</v>
      </c>
      <c r="W1120" s="75">
        <v>0</v>
      </c>
      <c r="X1120" s="9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43"/>
      <c r="AL1120" s="143"/>
      <c r="AM1120" s="143"/>
      <c r="AN1120" s="143"/>
      <c r="AO1120" s="143"/>
      <c r="AP1120" s="143"/>
      <c r="AQ1120" s="143"/>
      <c r="AR1120" s="143"/>
      <c r="AS1120" s="143"/>
      <c r="AT1120" s="143"/>
      <c r="AU1120" s="143"/>
      <c r="AV1120" s="143"/>
    </row>
    <row r="1121" spans="1:55" ht="12.75" customHeight="1" x14ac:dyDescent="0.2">
      <c r="A1121" s="4" t="s">
        <v>2699</v>
      </c>
      <c r="B1121" s="4" t="s">
        <v>2688</v>
      </c>
      <c r="C1121" s="4" t="s">
        <v>2737</v>
      </c>
      <c r="D1121" s="4" t="s">
        <v>2740</v>
      </c>
      <c r="E1121" s="4" t="s">
        <v>3010</v>
      </c>
      <c r="F1121" s="4" t="s">
        <v>3011</v>
      </c>
      <c r="G1121" s="41" t="s">
        <v>3012</v>
      </c>
      <c r="H1121" s="59" t="s">
        <v>3037</v>
      </c>
      <c r="I1121" s="59" t="s">
        <v>3038</v>
      </c>
      <c r="J1121" s="5">
        <v>2023</v>
      </c>
      <c r="K1121" s="5">
        <v>8</v>
      </c>
      <c r="L1121" s="9">
        <f t="shared" si="22"/>
        <v>5</v>
      </c>
      <c r="M1121" s="6" t="s">
        <v>90</v>
      </c>
      <c r="N1121" s="9" t="s">
        <v>94</v>
      </c>
      <c r="O1121" s="6" t="s">
        <v>37</v>
      </c>
      <c r="P1121" s="9" t="s">
        <v>42</v>
      </c>
      <c r="Q1121" s="5" t="s">
        <v>37</v>
      </c>
      <c r="R1121" s="9" t="s">
        <v>42</v>
      </c>
      <c r="S1121" s="11">
        <v>2023</v>
      </c>
      <c r="T1121" s="6" t="s">
        <v>43</v>
      </c>
      <c r="U1121" s="6" t="s">
        <v>43</v>
      </c>
      <c r="V1121" s="4" t="s">
        <v>136</v>
      </c>
      <c r="W1121" s="75">
        <v>0</v>
      </c>
      <c r="X1121" s="9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43"/>
      <c r="AL1121" s="143"/>
      <c r="AM1121" s="143"/>
      <c r="AN1121" s="143"/>
      <c r="AO1121" s="143"/>
      <c r="AP1121" s="143"/>
      <c r="AQ1121" s="143"/>
      <c r="AR1121" s="143"/>
      <c r="AS1121" s="143"/>
      <c r="AT1121" s="143"/>
      <c r="AU1121" s="143"/>
      <c r="AV1121" s="143"/>
    </row>
    <row r="1122" spans="1:55" ht="12.75" customHeight="1" x14ac:dyDescent="0.2">
      <c r="A1122" s="4" t="s">
        <v>2709</v>
      </c>
      <c r="B1122" s="4" t="s">
        <v>2687</v>
      </c>
      <c r="C1122" s="4" t="s">
        <v>2737</v>
      </c>
      <c r="D1122" s="4" t="s">
        <v>2740</v>
      </c>
      <c r="E1122" s="4" t="s">
        <v>3010</v>
      </c>
      <c r="F1122" s="4" t="s">
        <v>3011</v>
      </c>
      <c r="G1122" s="41" t="s">
        <v>3012</v>
      </c>
      <c r="H1122" s="59" t="s">
        <v>3019</v>
      </c>
      <c r="I1122" s="59" t="s">
        <v>3020</v>
      </c>
      <c r="J1122" s="5">
        <v>2023</v>
      </c>
      <c r="K1122" s="5">
        <v>8</v>
      </c>
      <c r="L1122" s="9">
        <f t="shared" si="22"/>
        <v>5</v>
      </c>
      <c r="M1122" s="6" t="s">
        <v>90</v>
      </c>
      <c r="N1122" s="9" t="s">
        <v>94</v>
      </c>
      <c r="O1122" s="6" t="s">
        <v>37</v>
      </c>
      <c r="P1122" s="9" t="s">
        <v>42</v>
      </c>
      <c r="Q1122" s="5" t="s">
        <v>37</v>
      </c>
      <c r="R1122" s="9" t="s">
        <v>42</v>
      </c>
      <c r="S1122" s="11">
        <v>2023</v>
      </c>
      <c r="T1122" s="6" t="s">
        <v>43</v>
      </c>
      <c r="U1122" s="6" t="s">
        <v>43</v>
      </c>
      <c r="V1122" s="4" t="s">
        <v>136</v>
      </c>
      <c r="W1122" s="75">
        <v>0</v>
      </c>
      <c r="X1122" s="9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43"/>
      <c r="AL1122" s="143"/>
      <c r="AM1122" s="143"/>
      <c r="AN1122" s="143"/>
      <c r="AO1122" s="143"/>
      <c r="AP1122" s="143"/>
      <c r="AQ1122" s="143"/>
      <c r="AR1122" s="143"/>
      <c r="AS1122" s="143"/>
      <c r="AT1122" s="143"/>
      <c r="AU1122" s="143"/>
      <c r="AV1122" s="143"/>
    </row>
    <row r="1123" spans="1:55" ht="12.75" customHeight="1" x14ac:dyDescent="0.2">
      <c r="A1123" s="4" t="s">
        <v>2699</v>
      </c>
      <c r="B1123" s="4" t="s">
        <v>2688</v>
      </c>
      <c r="C1123" s="4" t="s">
        <v>2737</v>
      </c>
      <c r="D1123" s="4" t="s">
        <v>2740</v>
      </c>
      <c r="E1123" s="4" t="s">
        <v>3010</v>
      </c>
      <c r="F1123" s="4" t="s">
        <v>3011</v>
      </c>
      <c r="G1123" s="41" t="s">
        <v>3012</v>
      </c>
      <c r="H1123" s="59" t="s">
        <v>3035</v>
      </c>
      <c r="I1123" s="59" t="s">
        <v>3036</v>
      </c>
      <c r="J1123" s="5">
        <v>2023</v>
      </c>
      <c r="K1123" s="5">
        <v>8</v>
      </c>
      <c r="L1123" s="9">
        <f t="shared" si="22"/>
        <v>5</v>
      </c>
      <c r="M1123" s="6" t="s">
        <v>90</v>
      </c>
      <c r="N1123" s="9" t="s">
        <v>94</v>
      </c>
      <c r="O1123" s="6" t="s">
        <v>37</v>
      </c>
      <c r="P1123" s="9" t="s">
        <v>42</v>
      </c>
      <c r="Q1123" s="5" t="s">
        <v>37</v>
      </c>
      <c r="R1123" s="9" t="s">
        <v>42</v>
      </c>
      <c r="S1123" s="11">
        <v>2023</v>
      </c>
      <c r="T1123" s="6" t="s">
        <v>43</v>
      </c>
      <c r="U1123" s="6" t="s">
        <v>43</v>
      </c>
      <c r="V1123" s="4" t="s">
        <v>136</v>
      </c>
      <c r="W1123" s="75">
        <v>0</v>
      </c>
      <c r="X1123" s="9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43"/>
      <c r="AL1123" s="143"/>
      <c r="AM1123" s="143"/>
      <c r="AN1123" s="143"/>
      <c r="AO1123" s="143"/>
      <c r="AP1123" s="143"/>
      <c r="AQ1123" s="143"/>
      <c r="AR1123" s="143"/>
      <c r="AS1123" s="143"/>
      <c r="AT1123" s="143"/>
      <c r="AU1123" s="143"/>
      <c r="AV1123" s="143"/>
    </row>
    <row r="1124" spans="1:55" ht="12.75" customHeight="1" x14ac:dyDescent="0.2">
      <c r="A1124" s="4" t="s">
        <v>2709</v>
      </c>
      <c r="B1124" s="4" t="s">
        <v>2687</v>
      </c>
      <c r="C1124" s="4" t="s">
        <v>2737</v>
      </c>
      <c r="D1124" s="4" t="s">
        <v>2740</v>
      </c>
      <c r="E1124" s="4" t="s">
        <v>3010</v>
      </c>
      <c r="F1124" s="4" t="s">
        <v>3011</v>
      </c>
      <c r="G1124" s="41" t="s">
        <v>3012</v>
      </c>
      <c r="H1124" s="59" t="s">
        <v>3017</v>
      </c>
      <c r="I1124" s="59" t="s">
        <v>3018</v>
      </c>
      <c r="J1124" s="5">
        <v>2023</v>
      </c>
      <c r="K1124" s="5">
        <v>8</v>
      </c>
      <c r="L1124" s="9">
        <f t="shared" si="22"/>
        <v>5</v>
      </c>
      <c r="M1124" s="6" t="s">
        <v>90</v>
      </c>
      <c r="N1124" s="9" t="s">
        <v>94</v>
      </c>
      <c r="O1124" s="6" t="s">
        <v>37</v>
      </c>
      <c r="P1124" s="9" t="s">
        <v>42</v>
      </c>
      <c r="Q1124" s="5" t="s">
        <v>37</v>
      </c>
      <c r="R1124" s="9" t="s">
        <v>42</v>
      </c>
      <c r="S1124" s="11">
        <v>2023</v>
      </c>
      <c r="T1124" s="6" t="s">
        <v>43</v>
      </c>
      <c r="U1124" s="6" t="s">
        <v>43</v>
      </c>
      <c r="V1124" s="4" t="s">
        <v>136</v>
      </c>
      <c r="W1124" s="75">
        <v>0</v>
      </c>
      <c r="X1124" s="9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43"/>
      <c r="AL1124" s="143"/>
      <c r="AM1124" s="143"/>
      <c r="AN1124" s="143"/>
      <c r="AO1124" s="143"/>
      <c r="AP1124" s="143"/>
      <c r="AQ1124" s="143"/>
      <c r="AR1124" s="143"/>
      <c r="AS1124" s="143"/>
      <c r="AT1124" s="143"/>
      <c r="AU1124" s="143"/>
      <c r="AV1124" s="143"/>
    </row>
    <row r="1125" spans="1:55" ht="12.75" customHeight="1" x14ac:dyDescent="0.2">
      <c r="A1125" s="4" t="s">
        <v>2699</v>
      </c>
      <c r="B1125" s="4" t="s">
        <v>2688</v>
      </c>
      <c r="C1125" s="4" t="s">
        <v>2737</v>
      </c>
      <c r="D1125" s="4" t="s">
        <v>2740</v>
      </c>
      <c r="E1125" s="4" t="s">
        <v>3010</v>
      </c>
      <c r="F1125" s="4" t="s">
        <v>3011</v>
      </c>
      <c r="G1125" s="41" t="s">
        <v>3012</v>
      </c>
      <c r="H1125" s="59" t="s">
        <v>3033</v>
      </c>
      <c r="I1125" s="59" t="s">
        <v>3034</v>
      </c>
      <c r="J1125" s="5">
        <v>2023</v>
      </c>
      <c r="K1125" s="5">
        <v>8</v>
      </c>
      <c r="L1125" s="9">
        <f t="shared" si="22"/>
        <v>5</v>
      </c>
      <c r="M1125" s="6" t="s">
        <v>90</v>
      </c>
      <c r="N1125" s="9" t="s">
        <v>94</v>
      </c>
      <c r="O1125" s="6" t="s">
        <v>37</v>
      </c>
      <c r="P1125" s="9" t="s">
        <v>42</v>
      </c>
      <c r="Q1125" s="5" t="s">
        <v>37</v>
      </c>
      <c r="R1125" s="9" t="s">
        <v>42</v>
      </c>
      <c r="S1125" s="11">
        <v>2023</v>
      </c>
      <c r="T1125" s="6" t="s">
        <v>43</v>
      </c>
      <c r="U1125" s="6" t="s">
        <v>43</v>
      </c>
      <c r="V1125" s="4" t="s">
        <v>136</v>
      </c>
      <c r="W1125" s="75">
        <v>0</v>
      </c>
      <c r="X1125" s="9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43"/>
      <c r="AL1125" s="143"/>
      <c r="AM1125" s="143"/>
      <c r="AN1125" s="143"/>
      <c r="AO1125" s="143"/>
      <c r="AP1125" s="143"/>
      <c r="AQ1125" s="143"/>
      <c r="AR1125" s="143"/>
      <c r="AS1125" s="143"/>
      <c r="AT1125" s="143"/>
      <c r="AU1125" s="143"/>
      <c r="AV1125" s="143"/>
    </row>
    <row r="1126" spans="1:55" ht="12.75" customHeight="1" x14ac:dyDescent="0.2">
      <c r="A1126" s="4" t="s">
        <v>2709</v>
      </c>
      <c r="B1126" s="4" t="s">
        <v>2687</v>
      </c>
      <c r="C1126" s="4" t="s">
        <v>2737</v>
      </c>
      <c r="D1126" s="4" t="s">
        <v>2740</v>
      </c>
      <c r="E1126" s="4" t="s">
        <v>3010</v>
      </c>
      <c r="F1126" s="4" t="s">
        <v>3011</v>
      </c>
      <c r="G1126" s="41" t="s">
        <v>3012</v>
      </c>
      <c r="H1126" s="59" t="s">
        <v>3015</v>
      </c>
      <c r="I1126" s="59" t="s">
        <v>3016</v>
      </c>
      <c r="J1126" s="5">
        <v>2023</v>
      </c>
      <c r="K1126" s="5">
        <v>8</v>
      </c>
      <c r="L1126" s="9">
        <f t="shared" si="22"/>
        <v>5</v>
      </c>
      <c r="M1126" s="6" t="s">
        <v>90</v>
      </c>
      <c r="N1126" s="9" t="s">
        <v>94</v>
      </c>
      <c r="O1126" s="6" t="s">
        <v>37</v>
      </c>
      <c r="P1126" s="9" t="s">
        <v>42</v>
      </c>
      <c r="Q1126" s="5" t="s">
        <v>37</v>
      </c>
      <c r="R1126" s="9" t="s">
        <v>42</v>
      </c>
      <c r="S1126" s="11">
        <v>2023</v>
      </c>
      <c r="T1126" s="6" t="s">
        <v>43</v>
      </c>
      <c r="U1126" s="6" t="s">
        <v>43</v>
      </c>
      <c r="V1126" s="4" t="s">
        <v>136</v>
      </c>
      <c r="W1126" s="75">
        <v>0</v>
      </c>
      <c r="X1126" s="9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43"/>
      <c r="AL1126" s="143"/>
      <c r="AM1126" s="143"/>
      <c r="AN1126" s="143"/>
      <c r="AO1126" s="143"/>
      <c r="AP1126" s="143"/>
      <c r="AQ1126" s="143"/>
      <c r="AR1126" s="143"/>
      <c r="AS1126" s="143"/>
      <c r="AT1126" s="143"/>
      <c r="AU1126" s="143"/>
      <c r="AV1126" s="143"/>
    </row>
    <row r="1127" spans="1:55" ht="12.75" customHeight="1" x14ac:dyDescent="0.2">
      <c r="A1127" s="4" t="s">
        <v>2699</v>
      </c>
      <c r="B1127" s="4" t="s">
        <v>2688</v>
      </c>
      <c r="C1127" s="4" t="s">
        <v>2737</v>
      </c>
      <c r="D1127" s="4" t="s">
        <v>2740</v>
      </c>
      <c r="E1127" s="4" t="s">
        <v>3010</v>
      </c>
      <c r="F1127" s="4" t="s">
        <v>3011</v>
      </c>
      <c r="G1127" s="41" t="s">
        <v>3012</v>
      </c>
      <c r="H1127" s="59" t="s">
        <v>3031</v>
      </c>
      <c r="I1127" s="59" t="s">
        <v>3032</v>
      </c>
      <c r="J1127" s="5">
        <v>2023</v>
      </c>
      <c r="K1127" s="5">
        <v>8</v>
      </c>
      <c r="L1127" s="9">
        <f t="shared" si="22"/>
        <v>5</v>
      </c>
      <c r="M1127" s="6" t="s">
        <v>90</v>
      </c>
      <c r="N1127" s="9" t="s">
        <v>94</v>
      </c>
      <c r="O1127" s="6" t="s">
        <v>37</v>
      </c>
      <c r="P1127" s="9" t="s">
        <v>42</v>
      </c>
      <c r="Q1127" s="5" t="s">
        <v>37</v>
      </c>
      <c r="R1127" s="9" t="s">
        <v>42</v>
      </c>
      <c r="S1127" s="11">
        <v>2023</v>
      </c>
      <c r="T1127" s="6" t="s">
        <v>43</v>
      </c>
      <c r="U1127" s="6" t="s">
        <v>43</v>
      </c>
      <c r="V1127" s="4" t="s">
        <v>136</v>
      </c>
      <c r="W1127" s="75">
        <v>0</v>
      </c>
      <c r="X1127" s="9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43"/>
      <c r="AL1127" s="143"/>
      <c r="AM1127" s="143"/>
      <c r="AN1127" s="143"/>
      <c r="AO1127" s="143"/>
      <c r="AP1127" s="143"/>
      <c r="AQ1127" s="143"/>
      <c r="AR1127" s="143"/>
      <c r="AS1127" s="143"/>
      <c r="AT1127" s="143"/>
      <c r="AU1127" s="143"/>
      <c r="AV1127" s="143"/>
    </row>
    <row r="1128" spans="1:55" ht="12.75" customHeight="1" x14ac:dyDescent="0.2">
      <c r="A1128" s="4" t="s">
        <v>2709</v>
      </c>
      <c r="B1128" s="4" t="s">
        <v>2687</v>
      </c>
      <c r="C1128" s="4" t="s">
        <v>2737</v>
      </c>
      <c r="D1128" s="4" t="s">
        <v>2740</v>
      </c>
      <c r="E1128" s="4" t="s">
        <v>3010</v>
      </c>
      <c r="F1128" s="4" t="s">
        <v>3011</v>
      </c>
      <c r="G1128" s="41" t="s">
        <v>3012</v>
      </c>
      <c r="H1128" s="59" t="s">
        <v>3013</v>
      </c>
      <c r="I1128" s="59" t="s">
        <v>3014</v>
      </c>
      <c r="J1128" s="5">
        <v>2023</v>
      </c>
      <c r="K1128" s="5">
        <v>8</v>
      </c>
      <c r="L1128" s="9">
        <f t="shared" si="22"/>
        <v>5</v>
      </c>
      <c r="M1128" s="6" t="s">
        <v>90</v>
      </c>
      <c r="N1128" s="9" t="s">
        <v>94</v>
      </c>
      <c r="O1128" s="6" t="s">
        <v>37</v>
      </c>
      <c r="P1128" s="9" t="s">
        <v>42</v>
      </c>
      <c r="Q1128" s="5" t="s">
        <v>37</v>
      </c>
      <c r="R1128" s="9" t="s">
        <v>42</v>
      </c>
      <c r="S1128" s="11">
        <v>2023</v>
      </c>
      <c r="T1128" s="6" t="s">
        <v>43</v>
      </c>
      <c r="U1128" s="6" t="s">
        <v>43</v>
      </c>
      <c r="V1128" s="4" t="s">
        <v>136</v>
      </c>
      <c r="W1128" s="75">
        <v>0</v>
      </c>
      <c r="X1128" s="9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43"/>
      <c r="AL1128" s="143"/>
      <c r="AM1128" s="143"/>
      <c r="AN1128" s="143"/>
      <c r="AO1128" s="143"/>
      <c r="AP1128" s="143"/>
      <c r="AQ1128" s="143"/>
      <c r="AR1128" s="143"/>
      <c r="AS1128" s="143"/>
      <c r="AT1128" s="143"/>
      <c r="AU1128" s="143"/>
      <c r="AV1128" s="143"/>
    </row>
    <row r="1129" spans="1:55" ht="12.75" customHeight="1" x14ac:dyDescent="0.2">
      <c r="A1129" s="4" t="s">
        <v>2699</v>
      </c>
      <c r="B1129" s="4" t="s">
        <v>2688</v>
      </c>
      <c r="C1129" s="4" t="s">
        <v>2737</v>
      </c>
      <c r="D1129" s="4" t="s">
        <v>2740</v>
      </c>
      <c r="E1129" s="4" t="s">
        <v>3010</v>
      </c>
      <c r="F1129" s="4" t="s">
        <v>3011</v>
      </c>
      <c r="G1129" s="41" t="s">
        <v>3012</v>
      </c>
      <c r="H1129" s="59" t="s">
        <v>3029</v>
      </c>
      <c r="I1129" s="59" t="s">
        <v>3030</v>
      </c>
      <c r="J1129" s="5">
        <v>2023</v>
      </c>
      <c r="K1129" s="5">
        <v>8</v>
      </c>
      <c r="L1129" s="9">
        <f t="shared" si="22"/>
        <v>5</v>
      </c>
      <c r="M1129" s="6" t="s">
        <v>90</v>
      </c>
      <c r="N1129" s="9" t="s">
        <v>94</v>
      </c>
      <c r="O1129" s="6" t="s">
        <v>37</v>
      </c>
      <c r="P1129" s="9" t="s">
        <v>42</v>
      </c>
      <c r="Q1129" s="5" t="s">
        <v>37</v>
      </c>
      <c r="R1129" s="9" t="s">
        <v>42</v>
      </c>
      <c r="S1129" s="11">
        <v>2023</v>
      </c>
      <c r="T1129" s="6" t="s">
        <v>43</v>
      </c>
      <c r="U1129" s="6" t="s">
        <v>43</v>
      </c>
      <c r="V1129" s="4" t="s">
        <v>136</v>
      </c>
      <c r="W1129" s="75">
        <v>0</v>
      </c>
      <c r="X1129" s="9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43"/>
      <c r="AL1129" s="143"/>
      <c r="AM1129" s="143"/>
      <c r="AN1129" s="143"/>
      <c r="AO1129" s="143"/>
      <c r="AP1129" s="143"/>
      <c r="AQ1129" s="143"/>
      <c r="AR1129" s="143"/>
      <c r="AS1129" s="143"/>
      <c r="AT1129" s="143"/>
      <c r="AU1129" s="143"/>
      <c r="AV1129" s="143"/>
    </row>
    <row r="1130" spans="1:55" x14ac:dyDescent="0.2">
      <c r="A1130" s="4" t="s">
        <v>2714</v>
      </c>
      <c r="B1130" s="4" t="s">
        <v>2687</v>
      </c>
      <c r="C1130" s="4" t="s">
        <v>2738</v>
      </c>
      <c r="D1130" s="4" t="s">
        <v>2742</v>
      </c>
      <c r="E1130" s="4" t="s">
        <v>1808</v>
      </c>
      <c r="F1130" s="4" t="s">
        <v>1517</v>
      </c>
      <c r="G1130" s="41" t="s">
        <v>2088</v>
      </c>
      <c r="H1130" s="59" t="s">
        <v>2089</v>
      </c>
      <c r="I1130" s="59" t="s">
        <v>2090</v>
      </c>
      <c r="J1130" s="5">
        <v>2020</v>
      </c>
      <c r="K1130" s="5">
        <v>8</v>
      </c>
      <c r="L1130" s="9">
        <f t="shared" si="22"/>
        <v>2</v>
      </c>
      <c r="M1130" s="6" t="s">
        <v>2745</v>
      </c>
      <c r="N1130" s="9" t="s">
        <v>94</v>
      </c>
      <c r="O1130" s="6" t="s">
        <v>201</v>
      </c>
      <c r="P1130" s="9" t="s">
        <v>42</v>
      </c>
      <c r="Q1130" s="5" t="s">
        <v>37</v>
      </c>
      <c r="R1130" s="9" t="s">
        <v>41</v>
      </c>
      <c r="S1130" s="11">
        <v>2023</v>
      </c>
      <c r="T1130" s="6" t="s">
        <v>126</v>
      </c>
      <c r="U1130" s="4" t="s">
        <v>3228</v>
      </c>
      <c r="V1130" s="4" t="s">
        <v>4063</v>
      </c>
      <c r="W1130" s="75">
        <v>130904.36842105263</v>
      </c>
      <c r="X1130" s="9">
        <v>2</v>
      </c>
      <c r="Y1130" s="11"/>
      <c r="Z1130" s="11"/>
      <c r="AA1130" s="11"/>
      <c r="AB1130" s="11"/>
      <c r="AC1130" s="11" t="s">
        <v>33</v>
      </c>
      <c r="AD1130" s="11"/>
      <c r="AE1130" s="11"/>
      <c r="AF1130" s="11"/>
      <c r="AG1130" s="11"/>
      <c r="AH1130" s="11"/>
      <c r="AI1130" s="11" t="s">
        <v>33</v>
      </c>
      <c r="AJ1130" s="11"/>
      <c r="AK1130" s="143"/>
      <c r="AL1130" s="143"/>
      <c r="AM1130" s="143"/>
      <c r="AN1130" s="143"/>
      <c r="AO1130" s="153" t="s">
        <v>165</v>
      </c>
      <c r="AP1130" s="143"/>
      <c r="AQ1130" s="143"/>
      <c r="AR1130" s="143"/>
      <c r="AS1130" s="143"/>
      <c r="AT1130" s="143"/>
      <c r="AU1130" s="153" t="s">
        <v>165</v>
      </c>
      <c r="AV1130" s="143"/>
      <c r="BC1130" s="2"/>
    </row>
    <row r="1131" spans="1:55" x14ac:dyDescent="0.2">
      <c r="A1131" s="4" t="s">
        <v>2714</v>
      </c>
      <c r="B1131" s="4" t="s">
        <v>2687</v>
      </c>
      <c r="C1131" s="4" t="s">
        <v>2738</v>
      </c>
      <c r="D1131" s="4" t="s">
        <v>2742</v>
      </c>
      <c r="E1131" s="4" t="s">
        <v>1808</v>
      </c>
      <c r="F1131" s="4" t="s">
        <v>1517</v>
      </c>
      <c r="G1131" s="41" t="s">
        <v>2088</v>
      </c>
      <c r="H1131" s="59" t="s">
        <v>2091</v>
      </c>
      <c r="I1131" s="59" t="s">
        <v>2092</v>
      </c>
      <c r="J1131" s="5">
        <v>2020</v>
      </c>
      <c r="K1131" s="5">
        <v>8</v>
      </c>
      <c r="L1131" s="9">
        <f t="shared" si="22"/>
        <v>2</v>
      </c>
      <c r="M1131" s="6" t="s">
        <v>2745</v>
      </c>
      <c r="N1131" s="9" t="s">
        <v>94</v>
      </c>
      <c r="O1131" s="6" t="s">
        <v>201</v>
      </c>
      <c r="P1131" s="9" t="s">
        <v>42</v>
      </c>
      <c r="Q1131" s="5" t="s">
        <v>37</v>
      </c>
      <c r="R1131" s="9" t="s">
        <v>41</v>
      </c>
      <c r="S1131" s="11">
        <v>2023</v>
      </c>
      <c r="T1131" s="6" t="s">
        <v>126</v>
      </c>
      <c r="U1131" s="4" t="s">
        <v>3228</v>
      </c>
      <c r="V1131" s="4" t="s">
        <v>4063</v>
      </c>
      <c r="W1131" s="75">
        <v>130904.36842105263</v>
      </c>
      <c r="X1131" s="9">
        <v>2</v>
      </c>
      <c r="Y1131" s="11"/>
      <c r="Z1131" s="11"/>
      <c r="AA1131" s="11"/>
      <c r="AB1131" s="11"/>
      <c r="AC1131" s="11" t="s">
        <v>33</v>
      </c>
      <c r="AD1131" s="11"/>
      <c r="AE1131" s="11"/>
      <c r="AF1131" s="11"/>
      <c r="AG1131" s="11"/>
      <c r="AH1131" s="11"/>
      <c r="AI1131" s="11" t="s">
        <v>33</v>
      </c>
      <c r="AJ1131" s="11"/>
      <c r="AK1131" s="143"/>
      <c r="AL1131" s="143"/>
      <c r="AM1131" s="143"/>
      <c r="AN1131" s="143"/>
      <c r="AO1131" s="153" t="s">
        <v>165</v>
      </c>
      <c r="AP1131" s="143"/>
      <c r="AQ1131" s="143"/>
      <c r="AR1131" s="143"/>
      <c r="AS1131" s="143"/>
      <c r="AT1131" s="143"/>
      <c r="AU1131" s="153" t="s">
        <v>165</v>
      </c>
      <c r="AV1131" s="143"/>
      <c r="BC1131" s="2"/>
    </row>
    <row r="1132" spans="1:55" x14ac:dyDescent="0.2">
      <c r="A1132" s="4" t="s">
        <v>2714</v>
      </c>
      <c r="B1132" s="4" t="s">
        <v>2687</v>
      </c>
      <c r="C1132" s="4" t="s">
        <v>2738</v>
      </c>
      <c r="D1132" s="4" t="s">
        <v>2742</v>
      </c>
      <c r="E1132" s="4" t="s">
        <v>1808</v>
      </c>
      <c r="F1132" s="4" t="s">
        <v>1517</v>
      </c>
      <c r="G1132" s="41" t="s">
        <v>2088</v>
      </c>
      <c r="H1132" s="59" t="s">
        <v>2093</v>
      </c>
      <c r="I1132" s="59" t="s">
        <v>2094</v>
      </c>
      <c r="J1132" s="5">
        <v>2020</v>
      </c>
      <c r="K1132" s="5">
        <v>8</v>
      </c>
      <c r="L1132" s="9">
        <f t="shared" si="22"/>
        <v>2</v>
      </c>
      <c r="M1132" s="6" t="s">
        <v>2745</v>
      </c>
      <c r="N1132" s="9" t="s">
        <v>94</v>
      </c>
      <c r="O1132" s="6" t="s">
        <v>201</v>
      </c>
      <c r="P1132" s="9" t="s">
        <v>42</v>
      </c>
      <c r="Q1132" s="5" t="s">
        <v>37</v>
      </c>
      <c r="R1132" s="9" t="s">
        <v>41</v>
      </c>
      <c r="S1132" s="11">
        <v>2023</v>
      </c>
      <c r="T1132" s="6" t="s">
        <v>126</v>
      </c>
      <c r="U1132" s="4" t="s">
        <v>3228</v>
      </c>
      <c r="V1132" s="4" t="s">
        <v>4063</v>
      </c>
      <c r="W1132" s="75">
        <v>130904.36842105263</v>
      </c>
      <c r="X1132" s="9">
        <v>2</v>
      </c>
      <c r="Y1132" s="11"/>
      <c r="Z1132" s="11"/>
      <c r="AA1132" s="11"/>
      <c r="AB1132" s="11"/>
      <c r="AC1132" s="11" t="s">
        <v>33</v>
      </c>
      <c r="AD1132" s="11"/>
      <c r="AE1132" s="11"/>
      <c r="AF1132" s="11"/>
      <c r="AG1132" s="11"/>
      <c r="AH1132" s="11"/>
      <c r="AI1132" s="11" t="s">
        <v>33</v>
      </c>
      <c r="AJ1132" s="11"/>
      <c r="AK1132" s="143"/>
      <c r="AL1132" s="143"/>
      <c r="AM1132" s="143"/>
      <c r="AN1132" s="143"/>
      <c r="AO1132" s="153" t="s">
        <v>165</v>
      </c>
      <c r="AP1132" s="143"/>
      <c r="AQ1132" s="143"/>
      <c r="AR1132" s="143"/>
      <c r="AS1132" s="143"/>
      <c r="AT1132" s="143"/>
      <c r="AU1132" s="153" t="s">
        <v>165</v>
      </c>
      <c r="AV1132" s="143"/>
      <c r="BC1132" s="2"/>
    </row>
    <row r="1133" spans="1:55" x14ac:dyDescent="0.2">
      <c r="A1133" s="4" t="s">
        <v>2714</v>
      </c>
      <c r="B1133" s="4" t="s">
        <v>2687</v>
      </c>
      <c r="C1133" s="4" t="s">
        <v>2738</v>
      </c>
      <c r="D1133" s="4" t="s">
        <v>2742</v>
      </c>
      <c r="E1133" s="4" t="s">
        <v>1808</v>
      </c>
      <c r="F1133" s="4" t="s">
        <v>1517</v>
      </c>
      <c r="G1133" s="41" t="s">
        <v>2088</v>
      </c>
      <c r="H1133" s="59" t="s">
        <v>2095</v>
      </c>
      <c r="I1133" s="59" t="s">
        <v>2096</v>
      </c>
      <c r="J1133" s="5">
        <v>2020</v>
      </c>
      <c r="K1133" s="5">
        <v>8</v>
      </c>
      <c r="L1133" s="9">
        <f t="shared" si="22"/>
        <v>2</v>
      </c>
      <c r="M1133" s="6" t="s">
        <v>2745</v>
      </c>
      <c r="N1133" s="9" t="s">
        <v>94</v>
      </c>
      <c r="O1133" s="6" t="s">
        <v>201</v>
      </c>
      <c r="P1133" s="9" t="s">
        <v>42</v>
      </c>
      <c r="Q1133" s="5" t="s">
        <v>37</v>
      </c>
      <c r="R1133" s="9" t="s">
        <v>41</v>
      </c>
      <c r="S1133" s="11">
        <v>2023</v>
      </c>
      <c r="T1133" s="6" t="s">
        <v>126</v>
      </c>
      <c r="U1133" s="4" t="s">
        <v>3228</v>
      </c>
      <c r="V1133" s="4" t="s">
        <v>4063</v>
      </c>
      <c r="W1133" s="75">
        <v>130904.36842105263</v>
      </c>
      <c r="X1133" s="9">
        <v>2</v>
      </c>
      <c r="Y1133" s="11"/>
      <c r="Z1133" s="11"/>
      <c r="AA1133" s="11"/>
      <c r="AB1133" s="11"/>
      <c r="AC1133" s="11" t="s">
        <v>33</v>
      </c>
      <c r="AD1133" s="11"/>
      <c r="AE1133" s="11"/>
      <c r="AF1133" s="11"/>
      <c r="AG1133" s="11"/>
      <c r="AH1133" s="11"/>
      <c r="AI1133" s="11" t="s">
        <v>33</v>
      </c>
      <c r="AJ1133" s="11"/>
      <c r="AK1133" s="143"/>
      <c r="AL1133" s="143"/>
      <c r="AM1133" s="143"/>
      <c r="AN1133" s="143"/>
      <c r="AO1133" s="153" t="s">
        <v>165</v>
      </c>
      <c r="AP1133" s="143"/>
      <c r="AQ1133" s="143"/>
      <c r="AR1133" s="143"/>
      <c r="AS1133" s="143"/>
      <c r="AT1133" s="143"/>
      <c r="AU1133" s="153" t="s">
        <v>165</v>
      </c>
      <c r="AV1133" s="143"/>
      <c r="BC1133" s="2"/>
    </row>
    <row r="1134" spans="1:55" x14ac:dyDescent="0.2">
      <c r="A1134" s="4" t="s">
        <v>2714</v>
      </c>
      <c r="B1134" s="4" t="s">
        <v>2687</v>
      </c>
      <c r="C1134" s="4" t="s">
        <v>2738</v>
      </c>
      <c r="D1134" s="4" t="s">
        <v>2742</v>
      </c>
      <c r="E1134" s="4" t="s">
        <v>1808</v>
      </c>
      <c r="F1134" s="4" t="s">
        <v>1517</v>
      </c>
      <c r="G1134" s="41" t="s">
        <v>2088</v>
      </c>
      <c r="H1134" s="59" t="s">
        <v>2097</v>
      </c>
      <c r="I1134" s="59" t="s">
        <v>2098</v>
      </c>
      <c r="J1134" s="5">
        <v>2020</v>
      </c>
      <c r="K1134" s="5">
        <v>8</v>
      </c>
      <c r="L1134" s="9">
        <f t="shared" si="22"/>
        <v>2</v>
      </c>
      <c r="M1134" s="6" t="s">
        <v>2745</v>
      </c>
      <c r="N1134" s="9" t="s">
        <v>94</v>
      </c>
      <c r="O1134" s="6" t="s">
        <v>201</v>
      </c>
      <c r="P1134" s="9" t="s">
        <v>42</v>
      </c>
      <c r="Q1134" s="5" t="s">
        <v>37</v>
      </c>
      <c r="R1134" s="9" t="s">
        <v>41</v>
      </c>
      <c r="S1134" s="11">
        <v>2023</v>
      </c>
      <c r="T1134" s="6" t="s">
        <v>126</v>
      </c>
      <c r="U1134" s="4" t="s">
        <v>3228</v>
      </c>
      <c r="V1134" s="4" t="s">
        <v>4063</v>
      </c>
      <c r="W1134" s="75">
        <v>130904.36842105263</v>
      </c>
      <c r="X1134" s="9">
        <v>2</v>
      </c>
      <c r="Y1134" s="11"/>
      <c r="Z1134" s="11"/>
      <c r="AA1134" s="11"/>
      <c r="AB1134" s="11"/>
      <c r="AC1134" s="11" t="s">
        <v>33</v>
      </c>
      <c r="AD1134" s="11"/>
      <c r="AE1134" s="11"/>
      <c r="AF1134" s="11"/>
      <c r="AG1134" s="11"/>
      <c r="AH1134" s="11"/>
      <c r="AI1134" s="11" t="s">
        <v>33</v>
      </c>
      <c r="AJ1134" s="11"/>
      <c r="AK1134" s="143"/>
      <c r="AL1134" s="143"/>
      <c r="AM1134" s="143"/>
      <c r="AN1134" s="143"/>
      <c r="AO1134" s="153" t="s">
        <v>165</v>
      </c>
      <c r="AP1134" s="143"/>
      <c r="AQ1134" s="143"/>
      <c r="AR1134" s="143"/>
      <c r="AS1134" s="143"/>
      <c r="AT1134" s="143"/>
      <c r="AU1134" s="153" t="s">
        <v>165</v>
      </c>
      <c r="AV1134" s="143"/>
      <c r="BC1134" s="2"/>
    </row>
    <row r="1135" spans="1:55" x14ac:dyDescent="0.2">
      <c r="A1135" s="4" t="s">
        <v>2714</v>
      </c>
      <c r="B1135" s="4" t="s">
        <v>2687</v>
      </c>
      <c r="C1135" s="4" t="s">
        <v>2738</v>
      </c>
      <c r="D1135" s="4" t="s">
        <v>2742</v>
      </c>
      <c r="E1135" s="4" t="s">
        <v>1808</v>
      </c>
      <c r="F1135" s="4" t="s">
        <v>1517</v>
      </c>
      <c r="G1135" s="41" t="s">
        <v>2088</v>
      </c>
      <c r="H1135" s="59" t="s">
        <v>2099</v>
      </c>
      <c r="I1135" s="59" t="s">
        <v>2100</v>
      </c>
      <c r="J1135" s="5">
        <v>2020</v>
      </c>
      <c r="K1135" s="5">
        <v>8</v>
      </c>
      <c r="L1135" s="9">
        <f t="shared" si="22"/>
        <v>2</v>
      </c>
      <c r="M1135" s="6" t="s">
        <v>2745</v>
      </c>
      <c r="N1135" s="9" t="s">
        <v>94</v>
      </c>
      <c r="O1135" s="6" t="s">
        <v>201</v>
      </c>
      <c r="P1135" s="9" t="s">
        <v>42</v>
      </c>
      <c r="Q1135" s="5" t="s">
        <v>37</v>
      </c>
      <c r="R1135" s="9" t="s">
        <v>41</v>
      </c>
      <c r="S1135" s="11">
        <v>2023</v>
      </c>
      <c r="T1135" s="6" t="s">
        <v>126</v>
      </c>
      <c r="U1135" s="4" t="s">
        <v>3228</v>
      </c>
      <c r="V1135" s="4" t="s">
        <v>4063</v>
      </c>
      <c r="W1135" s="75">
        <v>130904.36842105263</v>
      </c>
      <c r="X1135" s="9">
        <v>2</v>
      </c>
      <c r="Y1135" s="11"/>
      <c r="Z1135" s="11"/>
      <c r="AA1135" s="11"/>
      <c r="AB1135" s="11"/>
      <c r="AC1135" s="11" t="s">
        <v>33</v>
      </c>
      <c r="AD1135" s="11"/>
      <c r="AE1135" s="11"/>
      <c r="AF1135" s="11"/>
      <c r="AG1135" s="11"/>
      <c r="AH1135" s="11"/>
      <c r="AI1135" s="11" t="s">
        <v>33</v>
      </c>
      <c r="AJ1135" s="11"/>
      <c r="AK1135" s="143"/>
      <c r="AL1135" s="143"/>
      <c r="AM1135" s="143"/>
      <c r="AN1135" s="143"/>
      <c r="AO1135" s="153" t="s">
        <v>165</v>
      </c>
      <c r="AP1135" s="143"/>
      <c r="AQ1135" s="143"/>
      <c r="AR1135" s="143"/>
      <c r="AS1135" s="143"/>
      <c r="AT1135" s="143"/>
      <c r="AU1135" s="153" t="s">
        <v>165</v>
      </c>
      <c r="AV1135" s="143"/>
      <c r="BC1135" s="2"/>
    </row>
    <row r="1136" spans="1:55" x14ac:dyDescent="0.2">
      <c r="A1136" s="4" t="s">
        <v>2696</v>
      </c>
      <c r="B1136" s="4" t="s">
        <v>2691</v>
      </c>
      <c r="C1136" s="4" t="s">
        <v>2735</v>
      </c>
      <c r="D1136" s="4" t="s">
        <v>2741</v>
      </c>
      <c r="E1136" s="4" t="s">
        <v>1621</v>
      </c>
      <c r="F1136" s="4" t="s">
        <v>1622</v>
      </c>
      <c r="G1136" s="41" t="s">
        <v>1623</v>
      </c>
      <c r="H1136" s="59" t="s">
        <v>1624</v>
      </c>
      <c r="I1136" s="59">
        <v>500000008484</v>
      </c>
      <c r="J1136" s="5">
        <v>2014</v>
      </c>
      <c r="K1136" s="5">
        <v>5</v>
      </c>
      <c r="L1136" s="9">
        <f t="shared" si="22"/>
        <v>-7</v>
      </c>
      <c r="M1136" s="6" t="s">
        <v>90</v>
      </c>
      <c r="N1136" s="9" t="s">
        <v>94</v>
      </c>
      <c r="O1136" s="6" t="s">
        <v>37</v>
      </c>
      <c r="P1136" s="9" t="s">
        <v>42</v>
      </c>
      <c r="Q1136" s="5" t="s">
        <v>37</v>
      </c>
      <c r="R1136" s="9" t="s">
        <v>41</v>
      </c>
      <c r="S1136" s="11">
        <v>2023</v>
      </c>
      <c r="T1136" s="6" t="s">
        <v>44</v>
      </c>
      <c r="U1136" s="4" t="s">
        <v>1108</v>
      </c>
      <c r="V1136" s="4" t="s">
        <v>3804</v>
      </c>
      <c r="W1136" s="75">
        <v>300000</v>
      </c>
      <c r="X1136" s="9">
        <v>2</v>
      </c>
      <c r="Y1136" s="11"/>
      <c r="Z1136" s="11"/>
      <c r="AA1136" s="11"/>
      <c r="AB1136" s="11" t="s">
        <v>33</v>
      </c>
      <c r="AC1136" s="11"/>
      <c r="AD1136" s="11"/>
      <c r="AE1136" s="11"/>
      <c r="AF1136" s="11"/>
      <c r="AG1136" s="11"/>
      <c r="AH1136" s="11" t="s">
        <v>33</v>
      </c>
      <c r="AI1136" s="11"/>
      <c r="AJ1136" s="11"/>
      <c r="AK1136" s="143"/>
      <c r="AL1136" s="143"/>
      <c r="AM1136" s="143"/>
      <c r="AN1136" s="143" t="s">
        <v>165</v>
      </c>
      <c r="AO1136" s="143"/>
      <c r="AP1136" s="143"/>
      <c r="AQ1136" s="143"/>
      <c r="AR1136" s="143"/>
      <c r="AS1136" s="143"/>
      <c r="AT1136" s="143" t="s">
        <v>165</v>
      </c>
      <c r="AU1136" s="143"/>
      <c r="AV1136" s="143"/>
      <c r="BC1136" s="2"/>
    </row>
    <row r="1137" spans="1:55" x14ac:dyDescent="0.2">
      <c r="A1137" s="4" t="s">
        <v>2724</v>
      </c>
      <c r="B1137" s="4" t="s">
        <v>2689</v>
      </c>
      <c r="C1137" s="4" t="s">
        <v>2734</v>
      </c>
      <c r="D1137" s="4" t="s">
        <v>2741</v>
      </c>
      <c r="E1137" s="4" t="s">
        <v>384</v>
      </c>
      <c r="F1137" s="4" t="s">
        <v>2043</v>
      </c>
      <c r="G1137" s="41" t="s">
        <v>2044</v>
      </c>
      <c r="H1137" s="59" t="s">
        <v>2045</v>
      </c>
      <c r="I1137" s="59">
        <v>500000010383</v>
      </c>
      <c r="J1137" s="5">
        <v>2020</v>
      </c>
      <c r="K1137" s="5">
        <v>10</v>
      </c>
      <c r="L1137" s="9">
        <f t="shared" si="22"/>
        <v>4</v>
      </c>
      <c r="M1137" s="6" t="s">
        <v>90</v>
      </c>
      <c r="N1137" s="9" t="s">
        <v>94</v>
      </c>
      <c r="O1137" s="6" t="s">
        <v>201</v>
      </c>
      <c r="P1137" s="9" t="s">
        <v>42</v>
      </c>
      <c r="Q1137" s="5" t="s">
        <v>37</v>
      </c>
      <c r="R1137" s="9" t="s">
        <v>41</v>
      </c>
      <c r="S1137" s="11">
        <v>2023</v>
      </c>
      <c r="T1137" s="6" t="s">
        <v>126</v>
      </c>
      <c r="U1137" s="4" t="s">
        <v>1618</v>
      </c>
      <c r="V1137" s="4" t="s">
        <v>3981</v>
      </c>
      <c r="W1137" s="75">
        <v>2284800</v>
      </c>
      <c r="X1137" s="9">
        <v>2</v>
      </c>
      <c r="Y1137" s="73"/>
      <c r="Z1137" s="11"/>
      <c r="AA1137" s="11"/>
      <c r="AB1137" s="11"/>
      <c r="AC1137" s="11"/>
      <c r="AD1137" s="11" t="s">
        <v>33</v>
      </c>
      <c r="AE1137" s="11"/>
      <c r="AF1137" s="11"/>
      <c r="AG1137" s="11"/>
      <c r="AH1137" s="11"/>
      <c r="AI1137" s="11"/>
      <c r="AJ1137" s="11" t="s">
        <v>33</v>
      </c>
      <c r="AK1137" s="143"/>
      <c r="AL1137" s="143"/>
      <c r="AM1137" s="143"/>
      <c r="AN1137" s="143"/>
      <c r="AO1137" s="143"/>
      <c r="AP1137" s="153" t="s">
        <v>165</v>
      </c>
      <c r="AQ1137" s="143"/>
      <c r="AR1137" s="143"/>
      <c r="AS1137" s="143"/>
      <c r="AT1137" s="143"/>
      <c r="AU1137" s="143"/>
      <c r="AV1137" s="153" t="s">
        <v>165</v>
      </c>
      <c r="BC1137" s="2"/>
    </row>
    <row r="1138" spans="1:55" x14ac:dyDescent="0.2">
      <c r="A1138" s="4" t="s">
        <v>2724</v>
      </c>
      <c r="B1138" s="4" t="s">
        <v>2689</v>
      </c>
      <c r="C1138" s="4" t="s">
        <v>2734</v>
      </c>
      <c r="D1138" s="4" t="s">
        <v>2741</v>
      </c>
      <c r="E1138" s="4" t="s">
        <v>384</v>
      </c>
      <c r="F1138" s="4" t="s">
        <v>2043</v>
      </c>
      <c r="G1138" s="41" t="s">
        <v>2044</v>
      </c>
      <c r="H1138" s="59" t="s">
        <v>2046</v>
      </c>
      <c r="I1138" s="59">
        <v>500000010384</v>
      </c>
      <c r="J1138" s="5">
        <v>2020</v>
      </c>
      <c r="K1138" s="5">
        <v>10</v>
      </c>
      <c r="L1138" s="9">
        <f t="shared" si="22"/>
        <v>4</v>
      </c>
      <c r="M1138" s="6" t="s">
        <v>90</v>
      </c>
      <c r="N1138" s="9" t="s">
        <v>94</v>
      </c>
      <c r="O1138" s="6" t="s">
        <v>201</v>
      </c>
      <c r="P1138" s="9" t="s">
        <v>42</v>
      </c>
      <c r="Q1138" s="5" t="s">
        <v>37</v>
      </c>
      <c r="R1138" s="9" t="s">
        <v>41</v>
      </c>
      <c r="S1138" s="11">
        <v>2023</v>
      </c>
      <c r="T1138" s="6" t="s">
        <v>126</v>
      </c>
      <c r="U1138" s="4" t="s">
        <v>1618</v>
      </c>
      <c r="V1138" s="4" t="s">
        <v>3981</v>
      </c>
      <c r="W1138" s="75">
        <v>2284800</v>
      </c>
      <c r="X1138" s="9">
        <v>2</v>
      </c>
      <c r="Y1138" s="11"/>
      <c r="Z1138" s="11"/>
      <c r="AA1138" s="11"/>
      <c r="AB1138" s="11"/>
      <c r="AC1138" s="11"/>
      <c r="AD1138" s="11" t="s">
        <v>33</v>
      </c>
      <c r="AE1138" s="11"/>
      <c r="AF1138" s="11"/>
      <c r="AG1138" s="11"/>
      <c r="AH1138" s="11"/>
      <c r="AI1138" s="11"/>
      <c r="AJ1138" s="11" t="s">
        <v>33</v>
      </c>
      <c r="AK1138" s="143"/>
      <c r="AL1138" s="143"/>
      <c r="AM1138" s="143"/>
      <c r="AN1138" s="143"/>
      <c r="AO1138" s="143"/>
      <c r="AP1138" s="153" t="s">
        <v>165</v>
      </c>
      <c r="AQ1138" s="143"/>
      <c r="AR1138" s="143"/>
      <c r="AS1138" s="143"/>
      <c r="AT1138" s="143"/>
      <c r="AU1138" s="143"/>
      <c r="AV1138" s="153" t="s">
        <v>165</v>
      </c>
      <c r="BC1138" s="2"/>
    </row>
    <row r="1139" spans="1:55" x14ac:dyDescent="0.2">
      <c r="A1139" s="4" t="s">
        <v>2724</v>
      </c>
      <c r="B1139" s="4" t="s">
        <v>2689</v>
      </c>
      <c r="C1139" s="4" t="s">
        <v>2734</v>
      </c>
      <c r="D1139" s="4" t="s">
        <v>2741</v>
      </c>
      <c r="E1139" s="4" t="s">
        <v>384</v>
      </c>
      <c r="F1139" s="4" t="s">
        <v>2043</v>
      </c>
      <c r="G1139" s="41" t="s">
        <v>2044</v>
      </c>
      <c r="H1139" s="59" t="s">
        <v>2047</v>
      </c>
      <c r="I1139" s="59">
        <v>500000010385</v>
      </c>
      <c r="J1139" s="5">
        <v>2020</v>
      </c>
      <c r="K1139" s="5">
        <v>10</v>
      </c>
      <c r="L1139" s="9">
        <f t="shared" si="22"/>
        <v>4</v>
      </c>
      <c r="M1139" s="6" t="s">
        <v>90</v>
      </c>
      <c r="N1139" s="9" t="s">
        <v>94</v>
      </c>
      <c r="O1139" s="6" t="s">
        <v>201</v>
      </c>
      <c r="P1139" s="9" t="s">
        <v>42</v>
      </c>
      <c r="Q1139" s="5" t="s">
        <v>37</v>
      </c>
      <c r="R1139" s="9" t="s">
        <v>41</v>
      </c>
      <c r="S1139" s="11">
        <v>2023</v>
      </c>
      <c r="T1139" s="6" t="s">
        <v>126</v>
      </c>
      <c r="U1139" s="4" t="s">
        <v>1618</v>
      </c>
      <c r="V1139" s="4" t="s">
        <v>3981</v>
      </c>
      <c r="W1139" s="75">
        <v>2284800</v>
      </c>
      <c r="X1139" s="9">
        <v>2</v>
      </c>
      <c r="Y1139" s="11"/>
      <c r="Z1139" s="11"/>
      <c r="AA1139" s="11"/>
      <c r="AB1139" s="11"/>
      <c r="AC1139" s="11"/>
      <c r="AD1139" s="11" t="s">
        <v>33</v>
      </c>
      <c r="AE1139" s="11"/>
      <c r="AF1139" s="11"/>
      <c r="AG1139" s="11"/>
      <c r="AH1139" s="11"/>
      <c r="AI1139" s="11"/>
      <c r="AJ1139" s="11" t="s">
        <v>33</v>
      </c>
      <c r="AK1139" s="143"/>
      <c r="AL1139" s="143"/>
      <c r="AM1139" s="143"/>
      <c r="AN1139" s="143"/>
      <c r="AO1139" s="143"/>
      <c r="AP1139" s="153" t="s">
        <v>165</v>
      </c>
      <c r="AQ1139" s="143"/>
      <c r="AR1139" s="143"/>
      <c r="AS1139" s="143"/>
      <c r="AT1139" s="143"/>
      <c r="AU1139" s="143"/>
      <c r="AV1139" s="153" t="s">
        <v>165</v>
      </c>
      <c r="BC1139" s="2"/>
    </row>
    <row r="1140" spans="1:55" x14ac:dyDescent="0.2">
      <c r="A1140" s="4" t="s">
        <v>2724</v>
      </c>
      <c r="B1140" s="4" t="s">
        <v>2689</v>
      </c>
      <c r="C1140" s="4" t="s">
        <v>2734</v>
      </c>
      <c r="D1140" s="4" t="s">
        <v>2741</v>
      </c>
      <c r="E1140" s="4" t="s">
        <v>384</v>
      </c>
      <c r="F1140" s="4" t="s">
        <v>2043</v>
      </c>
      <c r="G1140" s="41" t="s">
        <v>2044</v>
      </c>
      <c r="H1140" s="59" t="s">
        <v>2048</v>
      </c>
      <c r="I1140" s="59">
        <v>500000010386</v>
      </c>
      <c r="J1140" s="5">
        <v>2020</v>
      </c>
      <c r="K1140" s="5">
        <v>10</v>
      </c>
      <c r="L1140" s="9">
        <f t="shared" si="22"/>
        <v>4</v>
      </c>
      <c r="M1140" s="6" t="s">
        <v>90</v>
      </c>
      <c r="N1140" s="9" t="s">
        <v>94</v>
      </c>
      <c r="O1140" s="6" t="s">
        <v>201</v>
      </c>
      <c r="P1140" s="9" t="s">
        <v>42</v>
      </c>
      <c r="Q1140" s="5" t="s">
        <v>37</v>
      </c>
      <c r="R1140" s="9" t="s">
        <v>41</v>
      </c>
      <c r="S1140" s="11">
        <v>2023</v>
      </c>
      <c r="T1140" s="6" t="s">
        <v>126</v>
      </c>
      <c r="U1140" s="4" t="s">
        <v>1618</v>
      </c>
      <c r="V1140" s="4" t="s">
        <v>3981</v>
      </c>
      <c r="W1140" s="75">
        <v>2284800</v>
      </c>
      <c r="X1140" s="9">
        <v>2</v>
      </c>
      <c r="Y1140" s="11"/>
      <c r="Z1140" s="11"/>
      <c r="AA1140" s="11"/>
      <c r="AB1140" s="11"/>
      <c r="AC1140" s="11"/>
      <c r="AD1140" s="11" t="s">
        <v>33</v>
      </c>
      <c r="AE1140" s="11"/>
      <c r="AF1140" s="11"/>
      <c r="AG1140" s="11"/>
      <c r="AH1140" s="11"/>
      <c r="AI1140" s="11"/>
      <c r="AJ1140" s="11" t="s">
        <v>33</v>
      </c>
      <c r="AK1140" s="143"/>
      <c r="AL1140" s="143"/>
      <c r="AM1140" s="143"/>
      <c r="AN1140" s="143"/>
      <c r="AO1140" s="143"/>
      <c r="AP1140" s="153" t="s">
        <v>165</v>
      </c>
      <c r="AQ1140" s="143"/>
      <c r="AR1140" s="143"/>
      <c r="AS1140" s="143"/>
      <c r="AT1140" s="143"/>
      <c r="AU1140" s="143"/>
      <c r="AV1140" s="153" t="s">
        <v>165</v>
      </c>
      <c r="BC1140" s="2"/>
    </row>
    <row r="1141" spans="1:55" x14ac:dyDescent="0.2">
      <c r="A1141" s="4" t="s">
        <v>2724</v>
      </c>
      <c r="B1141" s="4" t="s">
        <v>2689</v>
      </c>
      <c r="C1141" s="4" t="s">
        <v>2734</v>
      </c>
      <c r="D1141" s="4" t="s">
        <v>2741</v>
      </c>
      <c r="E1141" s="4" t="s">
        <v>384</v>
      </c>
      <c r="F1141" s="4" t="s">
        <v>2043</v>
      </c>
      <c r="G1141" s="41" t="s">
        <v>2044</v>
      </c>
      <c r="H1141" s="59" t="s">
        <v>2213</v>
      </c>
      <c r="I1141" s="59">
        <v>500000010736</v>
      </c>
      <c r="J1141" s="5">
        <v>2021</v>
      </c>
      <c r="K1141" s="5">
        <v>10</v>
      </c>
      <c r="L1141" s="9">
        <f t="shared" si="22"/>
        <v>5</v>
      </c>
      <c r="M1141" s="6" t="s">
        <v>90</v>
      </c>
      <c r="N1141" s="9" t="s">
        <v>94</v>
      </c>
      <c r="O1141" s="6" t="s">
        <v>201</v>
      </c>
      <c r="P1141" s="9" t="s">
        <v>42</v>
      </c>
      <c r="Q1141" s="5" t="s">
        <v>37</v>
      </c>
      <c r="R1141" s="9" t="s">
        <v>41</v>
      </c>
      <c r="S1141" s="11">
        <v>2023</v>
      </c>
      <c r="T1141" s="6" t="s">
        <v>126</v>
      </c>
      <c r="U1141" s="4" t="s">
        <v>1618</v>
      </c>
      <c r="V1141" s="4" t="s">
        <v>3981</v>
      </c>
      <c r="W1141" s="75">
        <v>2284800</v>
      </c>
      <c r="X1141" s="9">
        <v>2</v>
      </c>
      <c r="Y1141" s="11"/>
      <c r="Z1141" s="11"/>
      <c r="AA1141" s="11" t="s">
        <v>33</v>
      </c>
      <c r="AB1141" s="11"/>
      <c r="AC1141" s="11"/>
      <c r="AD1141" s="11"/>
      <c r="AE1141" s="11"/>
      <c r="AF1141" s="11"/>
      <c r="AG1141" s="11" t="s">
        <v>33</v>
      </c>
      <c r="AH1141" s="11"/>
      <c r="AI1141" s="11"/>
      <c r="AJ1141" s="11"/>
      <c r="AK1141" s="143"/>
      <c r="AL1141" s="143"/>
      <c r="AM1141" s="153" t="s">
        <v>165</v>
      </c>
      <c r="AN1141" s="143"/>
      <c r="AO1141" s="143"/>
      <c r="AP1141" s="143"/>
      <c r="AQ1141" s="143"/>
      <c r="AR1141" s="143"/>
      <c r="AS1141" s="153" t="s">
        <v>165</v>
      </c>
      <c r="AT1141" s="143"/>
      <c r="AU1141" s="143"/>
      <c r="AV1141" s="143"/>
      <c r="BC1141" s="2"/>
    </row>
    <row r="1142" spans="1:55" x14ac:dyDescent="0.2">
      <c r="A1142" s="4" t="s">
        <v>2724</v>
      </c>
      <c r="B1142" s="4" t="s">
        <v>2689</v>
      </c>
      <c r="C1142" s="4" t="s">
        <v>2734</v>
      </c>
      <c r="D1142" s="4" t="s">
        <v>2741</v>
      </c>
      <c r="E1142" s="4" t="s">
        <v>384</v>
      </c>
      <c r="F1142" s="4" t="s">
        <v>2043</v>
      </c>
      <c r="G1142" s="41" t="s">
        <v>2044</v>
      </c>
      <c r="H1142" s="59" t="s">
        <v>2214</v>
      </c>
      <c r="I1142" s="59">
        <v>500000010734</v>
      </c>
      <c r="J1142" s="5">
        <v>2021</v>
      </c>
      <c r="K1142" s="5">
        <v>10</v>
      </c>
      <c r="L1142" s="9">
        <f t="shared" si="22"/>
        <v>5</v>
      </c>
      <c r="M1142" s="6" t="s">
        <v>90</v>
      </c>
      <c r="N1142" s="9" t="s">
        <v>94</v>
      </c>
      <c r="O1142" s="6" t="s">
        <v>201</v>
      </c>
      <c r="P1142" s="9" t="s">
        <v>42</v>
      </c>
      <c r="Q1142" s="5" t="s">
        <v>37</v>
      </c>
      <c r="R1142" s="9" t="s">
        <v>41</v>
      </c>
      <c r="S1142" s="11">
        <v>2023</v>
      </c>
      <c r="T1142" s="6" t="s">
        <v>126</v>
      </c>
      <c r="U1142" s="4" t="s">
        <v>1618</v>
      </c>
      <c r="V1142" s="4" t="s">
        <v>3981</v>
      </c>
      <c r="W1142" s="75">
        <v>2284800</v>
      </c>
      <c r="X1142" s="9">
        <v>2</v>
      </c>
      <c r="Y1142" s="11"/>
      <c r="Z1142" s="11"/>
      <c r="AA1142" s="11" t="s">
        <v>33</v>
      </c>
      <c r="AB1142" s="11"/>
      <c r="AC1142" s="11"/>
      <c r="AD1142" s="11"/>
      <c r="AE1142" s="11"/>
      <c r="AF1142" s="11"/>
      <c r="AG1142" s="11" t="s">
        <v>33</v>
      </c>
      <c r="AH1142" s="11"/>
      <c r="AI1142" s="11"/>
      <c r="AJ1142" s="11"/>
      <c r="AK1142" s="143"/>
      <c r="AL1142" s="143"/>
      <c r="AM1142" s="153" t="s">
        <v>165</v>
      </c>
      <c r="AN1142" s="143"/>
      <c r="AO1142" s="143"/>
      <c r="AP1142" s="143"/>
      <c r="AQ1142" s="143"/>
      <c r="AR1142" s="143"/>
      <c r="AS1142" s="153" t="s">
        <v>165</v>
      </c>
      <c r="AT1142" s="143"/>
      <c r="AU1142" s="143"/>
      <c r="AV1142" s="143"/>
      <c r="BC1142" s="2"/>
    </row>
    <row r="1143" spans="1:55" x14ac:dyDescent="0.2">
      <c r="A1143" s="4" t="s">
        <v>2724</v>
      </c>
      <c r="B1143" s="4" t="s">
        <v>2689</v>
      </c>
      <c r="C1143" s="4" t="s">
        <v>2734</v>
      </c>
      <c r="D1143" s="4" t="s">
        <v>2741</v>
      </c>
      <c r="E1143" s="4" t="s">
        <v>384</v>
      </c>
      <c r="F1143" s="4" t="s">
        <v>2043</v>
      </c>
      <c r="G1143" s="41" t="s">
        <v>2044</v>
      </c>
      <c r="H1143" s="59" t="s">
        <v>2215</v>
      </c>
      <c r="I1143" s="59">
        <v>500000010737</v>
      </c>
      <c r="J1143" s="5">
        <v>2021</v>
      </c>
      <c r="K1143" s="5">
        <v>10</v>
      </c>
      <c r="L1143" s="9">
        <f t="shared" si="22"/>
        <v>5</v>
      </c>
      <c r="M1143" s="6" t="s">
        <v>90</v>
      </c>
      <c r="N1143" s="9" t="s">
        <v>94</v>
      </c>
      <c r="O1143" s="6" t="s">
        <v>201</v>
      </c>
      <c r="P1143" s="9" t="s">
        <v>42</v>
      </c>
      <c r="Q1143" s="5" t="s">
        <v>37</v>
      </c>
      <c r="R1143" s="9" t="s">
        <v>41</v>
      </c>
      <c r="S1143" s="11">
        <v>2023</v>
      </c>
      <c r="T1143" s="6" t="s">
        <v>126</v>
      </c>
      <c r="U1143" s="4" t="s">
        <v>1618</v>
      </c>
      <c r="V1143" s="4" t="s">
        <v>3981</v>
      </c>
      <c r="W1143" s="75">
        <v>2284800</v>
      </c>
      <c r="X1143" s="9">
        <v>2</v>
      </c>
      <c r="Y1143" s="11"/>
      <c r="Z1143" s="11"/>
      <c r="AA1143" s="11" t="s">
        <v>33</v>
      </c>
      <c r="AB1143" s="11"/>
      <c r="AC1143" s="11"/>
      <c r="AD1143" s="11"/>
      <c r="AE1143" s="11"/>
      <c r="AF1143" s="11"/>
      <c r="AG1143" s="11" t="s">
        <v>33</v>
      </c>
      <c r="AH1143" s="11"/>
      <c r="AI1143" s="11"/>
      <c r="AJ1143" s="11"/>
      <c r="AK1143" s="143"/>
      <c r="AL1143" s="143"/>
      <c r="AM1143" s="153" t="s">
        <v>165</v>
      </c>
      <c r="AN1143" s="143"/>
      <c r="AO1143" s="143"/>
      <c r="AP1143" s="143"/>
      <c r="AQ1143" s="143"/>
      <c r="AR1143" s="143"/>
      <c r="AS1143" s="153" t="s">
        <v>165</v>
      </c>
      <c r="AT1143" s="143"/>
      <c r="AU1143" s="143"/>
      <c r="AV1143" s="143"/>
      <c r="BC1143" s="2"/>
    </row>
    <row r="1144" spans="1:55" x14ac:dyDescent="0.2">
      <c r="A1144" s="4" t="s">
        <v>2724</v>
      </c>
      <c r="B1144" s="4" t="s">
        <v>2689</v>
      </c>
      <c r="C1144" s="4" t="s">
        <v>2734</v>
      </c>
      <c r="D1144" s="4" t="s">
        <v>2741</v>
      </c>
      <c r="E1144" s="4" t="s">
        <v>384</v>
      </c>
      <c r="F1144" s="4" t="s">
        <v>2043</v>
      </c>
      <c r="G1144" s="41" t="s">
        <v>2044</v>
      </c>
      <c r="H1144" s="59" t="s">
        <v>2216</v>
      </c>
      <c r="I1144" s="59">
        <v>500000010735</v>
      </c>
      <c r="J1144" s="5">
        <v>2021</v>
      </c>
      <c r="K1144" s="5">
        <v>10</v>
      </c>
      <c r="L1144" s="9">
        <f t="shared" si="22"/>
        <v>5</v>
      </c>
      <c r="M1144" s="6" t="s">
        <v>90</v>
      </c>
      <c r="N1144" s="9" t="s">
        <v>94</v>
      </c>
      <c r="O1144" s="6" t="s">
        <v>201</v>
      </c>
      <c r="P1144" s="9" t="s">
        <v>42</v>
      </c>
      <c r="Q1144" s="5" t="s">
        <v>37</v>
      </c>
      <c r="R1144" s="9" t="s">
        <v>41</v>
      </c>
      <c r="S1144" s="11">
        <v>2023</v>
      </c>
      <c r="T1144" s="6" t="s">
        <v>126</v>
      </c>
      <c r="U1144" s="4" t="s">
        <v>1618</v>
      </c>
      <c r="V1144" s="4" t="s">
        <v>3981</v>
      </c>
      <c r="W1144" s="75">
        <v>2284800</v>
      </c>
      <c r="X1144" s="9">
        <v>2</v>
      </c>
      <c r="Y1144" s="11"/>
      <c r="Z1144" s="11"/>
      <c r="AA1144" s="11" t="s">
        <v>33</v>
      </c>
      <c r="AB1144" s="11"/>
      <c r="AC1144" s="11"/>
      <c r="AD1144" s="11"/>
      <c r="AE1144" s="11"/>
      <c r="AF1144" s="11"/>
      <c r="AG1144" s="11" t="s">
        <v>33</v>
      </c>
      <c r="AH1144" s="11"/>
      <c r="AI1144" s="11"/>
      <c r="AJ1144" s="11"/>
      <c r="AK1144" s="143"/>
      <c r="AL1144" s="143"/>
      <c r="AM1144" s="153" t="s">
        <v>165</v>
      </c>
      <c r="AN1144" s="143"/>
      <c r="AO1144" s="143"/>
      <c r="AP1144" s="143"/>
      <c r="AQ1144" s="143"/>
      <c r="AR1144" s="143"/>
      <c r="AS1144" s="153" t="s">
        <v>165</v>
      </c>
      <c r="AT1144" s="143"/>
      <c r="AU1144" s="143"/>
      <c r="AV1144" s="143"/>
      <c r="BC1144" s="2"/>
    </row>
    <row r="1145" spans="1:55" x14ac:dyDescent="0.2">
      <c r="A1145" s="4" t="s">
        <v>2722</v>
      </c>
      <c r="B1145" s="4" t="s">
        <v>2690</v>
      </c>
      <c r="C1145" s="4" t="s">
        <v>2734</v>
      </c>
      <c r="D1145" s="4" t="s">
        <v>2742</v>
      </c>
      <c r="E1145" s="4" t="s">
        <v>492</v>
      </c>
      <c r="F1145" s="4" t="s">
        <v>489</v>
      </c>
      <c r="G1145" s="41" t="s">
        <v>493</v>
      </c>
      <c r="H1145" s="59" t="s">
        <v>195</v>
      </c>
      <c r="I1145" s="59">
        <v>500000009143</v>
      </c>
      <c r="J1145" s="5">
        <v>2014</v>
      </c>
      <c r="K1145" s="5">
        <v>8</v>
      </c>
      <c r="L1145" s="9">
        <f t="shared" si="22"/>
        <v>-4</v>
      </c>
      <c r="M1145" s="6" t="s">
        <v>90</v>
      </c>
      <c r="N1145" s="9" t="s">
        <v>94</v>
      </c>
      <c r="O1145" s="6" t="s">
        <v>37</v>
      </c>
      <c r="P1145" s="9" t="s">
        <v>42</v>
      </c>
      <c r="Q1145" s="5" t="s">
        <v>37</v>
      </c>
      <c r="R1145" s="9" t="s">
        <v>41</v>
      </c>
      <c r="S1145" s="11">
        <v>2023</v>
      </c>
      <c r="T1145" s="6" t="s">
        <v>126</v>
      </c>
      <c r="U1145" s="4" t="s">
        <v>494</v>
      </c>
      <c r="V1145" s="4" t="s">
        <v>3687</v>
      </c>
      <c r="W1145" s="75">
        <v>17136000</v>
      </c>
      <c r="X1145" s="9">
        <v>6</v>
      </c>
      <c r="Y1145" s="11" t="s">
        <v>33</v>
      </c>
      <c r="Z1145" s="11"/>
      <c r="AA1145" s="11" t="s">
        <v>33</v>
      </c>
      <c r="AB1145" s="11"/>
      <c r="AC1145" s="11" t="s">
        <v>33</v>
      </c>
      <c r="AD1145" s="11"/>
      <c r="AE1145" s="11" t="s">
        <v>33</v>
      </c>
      <c r="AF1145" s="11"/>
      <c r="AG1145" s="11" t="s">
        <v>33</v>
      </c>
      <c r="AH1145" s="11"/>
      <c r="AI1145" s="11" t="s">
        <v>33</v>
      </c>
      <c r="AJ1145" s="11"/>
      <c r="AK1145" s="143" t="s">
        <v>165</v>
      </c>
      <c r="AL1145" s="143"/>
      <c r="AM1145" s="143" t="s">
        <v>165</v>
      </c>
      <c r="AN1145" s="143"/>
      <c r="AO1145" s="143" t="s">
        <v>165</v>
      </c>
      <c r="AP1145" s="143"/>
      <c r="AQ1145" s="143" t="s">
        <v>165</v>
      </c>
      <c r="AR1145" s="143"/>
      <c r="AS1145" s="143" t="s">
        <v>165</v>
      </c>
      <c r="AT1145" s="143"/>
      <c r="AU1145" s="143" t="s">
        <v>165</v>
      </c>
      <c r="AV1145" s="143"/>
      <c r="BC1145" s="2"/>
    </row>
    <row r="1146" spans="1:55" x14ac:dyDescent="0.2">
      <c r="A1146" s="4" t="s">
        <v>2696</v>
      </c>
      <c r="B1146" s="4" t="s">
        <v>2691</v>
      </c>
      <c r="C1146" s="4" t="s">
        <v>2735</v>
      </c>
      <c r="D1146" s="4" t="s">
        <v>2742</v>
      </c>
      <c r="E1146" s="4" t="s">
        <v>1116</v>
      </c>
      <c r="F1146" s="4" t="s">
        <v>1105</v>
      </c>
      <c r="G1146" s="41" t="s">
        <v>1117</v>
      </c>
      <c r="H1146" s="59" t="s">
        <v>1118</v>
      </c>
      <c r="I1146" s="59">
        <v>500000004234</v>
      </c>
      <c r="J1146" s="5">
        <v>2013</v>
      </c>
      <c r="K1146" s="5">
        <v>8</v>
      </c>
      <c r="L1146" s="9">
        <f t="shared" si="22"/>
        <v>-5</v>
      </c>
      <c r="M1146" s="6" t="s">
        <v>90</v>
      </c>
      <c r="N1146" s="9" t="s">
        <v>94</v>
      </c>
      <c r="O1146" s="6" t="s">
        <v>37</v>
      </c>
      <c r="P1146" s="9" t="s">
        <v>42</v>
      </c>
      <c r="Q1146" s="5" t="s">
        <v>37</v>
      </c>
      <c r="R1146" s="9" t="s">
        <v>41</v>
      </c>
      <c r="S1146" s="11">
        <v>2023</v>
      </c>
      <c r="T1146" s="6" t="s">
        <v>126</v>
      </c>
      <c r="U1146" s="4" t="s">
        <v>1108</v>
      </c>
      <c r="V1146" s="4" t="s">
        <v>3804</v>
      </c>
      <c r="W1146" s="75">
        <v>2321392.5</v>
      </c>
      <c r="X1146" s="9">
        <v>2</v>
      </c>
      <c r="Y1146" s="11"/>
      <c r="Z1146" s="11"/>
      <c r="AA1146" s="11"/>
      <c r="AB1146" s="11" t="s">
        <v>33</v>
      </c>
      <c r="AC1146" s="11"/>
      <c r="AD1146" s="11"/>
      <c r="AE1146" s="11"/>
      <c r="AF1146" s="11"/>
      <c r="AG1146" s="11"/>
      <c r="AH1146" s="11" t="s">
        <v>33</v>
      </c>
      <c r="AI1146" s="11"/>
      <c r="AJ1146" s="11"/>
      <c r="AK1146" s="143"/>
      <c r="AL1146" s="143"/>
      <c r="AM1146" s="143"/>
      <c r="AN1146" s="143" t="s">
        <v>165</v>
      </c>
      <c r="AO1146" s="143"/>
      <c r="AP1146" s="143"/>
      <c r="AQ1146" s="143"/>
      <c r="AR1146" s="143"/>
      <c r="AS1146" s="143"/>
      <c r="AT1146" s="143" t="s">
        <v>165</v>
      </c>
      <c r="AU1146" s="143"/>
      <c r="AV1146" s="143"/>
      <c r="BC1146" s="2"/>
    </row>
    <row r="1147" spans="1:55" x14ac:dyDescent="0.2">
      <c r="A1147" s="4" t="s">
        <v>2705</v>
      </c>
      <c r="B1147" s="4" t="s">
        <v>2688</v>
      </c>
      <c r="C1147" s="4" t="s">
        <v>2737</v>
      </c>
      <c r="D1147" s="4" t="s">
        <v>2741</v>
      </c>
      <c r="E1147" s="4" t="s">
        <v>137</v>
      </c>
      <c r="F1147" s="4" t="s">
        <v>2151</v>
      </c>
      <c r="G1147" s="41" t="s">
        <v>2152</v>
      </c>
      <c r="H1147" s="59" t="s">
        <v>136</v>
      </c>
      <c r="I1147" s="59">
        <v>500000010563</v>
      </c>
      <c r="J1147" s="5">
        <v>2020</v>
      </c>
      <c r="K1147" s="5">
        <v>5</v>
      </c>
      <c r="L1147" s="9">
        <f t="shared" si="22"/>
        <v>-1</v>
      </c>
      <c r="M1147" s="6" t="s">
        <v>90</v>
      </c>
      <c r="N1147" s="9" t="s">
        <v>94</v>
      </c>
      <c r="O1147" s="6" t="s">
        <v>37</v>
      </c>
      <c r="P1147" s="9" t="s">
        <v>42</v>
      </c>
      <c r="Q1147" s="5" t="s">
        <v>37</v>
      </c>
      <c r="R1147" s="9" t="s">
        <v>41</v>
      </c>
      <c r="S1147" s="11">
        <v>2023</v>
      </c>
      <c r="T1147" s="6" t="s">
        <v>126</v>
      </c>
      <c r="U1147" s="4" t="s">
        <v>3813</v>
      </c>
      <c r="V1147" s="4" t="s">
        <v>3815</v>
      </c>
      <c r="W1147" s="75">
        <v>0</v>
      </c>
      <c r="X1147" s="9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43"/>
      <c r="AL1147" s="143"/>
      <c r="AM1147" s="143"/>
      <c r="AN1147" s="143"/>
      <c r="AO1147" s="143"/>
      <c r="AP1147" s="143"/>
      <c r="AQ1147" s="143"/>
      <c r="AR1147" s="143"/>
      <c r="AS1147" s="143"/>
      <c r="AT1147" s="143"/>
      <c r="AU1147" s="143"/>
      <c r="AV1147" s="143"/>
      <c r="BC1147" s="2"/>
    </row>
    <row r="1148" spans="1:55" x14ac:dyDescent="0.2">
      <c r="A1148" s="4" t="s">
        <v>2705</v>
      </c>
      <c r="B1148" s="4" t="s">
        <v>2688</v>
      </c>
      <c r="C1148" s="4" t="s">
        <v>2737</v>
      </c>
      <c r="D1148" s="4" t="s">
        <v>2741</v>
      </c>
      <c r="E1148" s="4" t="s">
        <v>137</v>
      </c>
      <c r="F1148" s="4" t="s">
        <v>2151</v>
      </c>
      <c r="G1148" s="41" t="s">
        <v>2152</v>
      </c>
      <c r="H1148" s="59" t="s">
        <v>136</v>
      </c>
      <c r="I1148" s="59">
        <v>500000010564</v>
      </c>
      <c r="J1148" s="5">
        <v>2020</v>
      </c>
      <c r="K1148" s="5">
        <v>5</v>
      </c>
      <c r="L1148" s="9">
        <f t="shared" si="22"/>
        <v>-1</v>
      </c>
      <c r="M1148" s="6" t="s">
        <v>90</v>
      </c>
      <c r="N1148" s="9" t="s">
        <v>94</v>
      </c>
      <c r="O1148" s="6" t="s">
        <v>37</v>
      </c>
      <c r="P1148" s="9" t="s">
        <v>42</v>
      </c>
      <c r="Q1148" s="5" t="s">
        <v>37</v>
      </c>
      <c r="R1148" s="9" t="s">
        <v>41</v>
      </c>
      <c r="S1148" s="11">
        <v>2023</v>
      </c>
      <c r="T1148" s="6" t="s">
        <v>126</v>
      </c>
      <c r="U1148" s="4" t="s">
        <v>3813</v>
      </c>
      <c r="V1148" s="4" t="s">
        <v>3815</v>
      </c>
      <c r="W1148" s="75">
        <v>0</v>
      </c>
      <c r="X1148" s="9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43"/>
      <c r="AL1148" s="143"/>
      <c r="AM1148" s="143"/>
      <c r="AN1148" s="143"/>
      <c r="AO1148" s="143"/>
      <c r="AP1148" s="143"/>
      <c r="AQ1148" s="143"/>
      <c r="AR1148" s="143"/>
      <c r="AS1148" s="143"/>
      <c r="AT1148" s="143"/>
      <c r="AU1148" s="143"/>
      <c r="AV1148" s="143"/>
      <c r="BC1148" s="2"/>
    </row>
    <row r="1149" spans="1:55" x14ac:dyDescent="0.2">
      <c r="A1149" s="4" t="s">
        <v>2705</v>
      </c>
      <c r="B1149" s="4" t="s">
        <v>2688</v>
      </c>
      <c r="C1149" s="4" t="s">
        <v>2737</v>
      </c>
      <c r="D1149" s="4" t="s">
        <v>2741</v>
      </c>
      <c r="E1149" s="4" t="s">
        <v>137</v>
      </c>
      <c r="F1149" s="4" t="s">
        <v>2151</v>
      </c>
      <c r="G1149" s="41" t="s">
        <v>2152</v>
      </c>
      <c r="H1149" s="59" t="s">
        <v>136</v>
      </c>
      <c r="I1149" s="59">
        <v>500000010565</v>
      </c>
      <c r="J1149" s="5">
        <v>2020</v>
      </c>
      <c r="K1149" s="5">
        <v>5</v>
      </c>
      <c r="L1149" s="9">
        <f t="shared" si="22"/>
        <v>-1</v>
      </c>
      <c r="M1149" s="6" t="s">
        <v>90</v>
      </c>
      <c r="N1149" s="9" t="s">
        <v>94</v>
      </c>
      <c r="O1149" s="6" t="s">
        <v>37</v>
      </c>
      <c r="P1149" s="9" t="s">
        <v>42</v>
      </c>
      <c r="Q1149" s="5" t="s">
        <v>37</v>
      </c>
      <c r="R1149" s="9" t="s">
        <v>41</v>
      </c>
      <c r="S1149" s="11">
        <v>2023</v>
      </c>
      <c r="T1149" s="6" t="s">
        <v>126</v>
      </c>
      <c r="U1149" s="4" t="s">
        <v>3813</v>
      </c>
      <c r="V1149" s="4" t="s">
        <v>3815</v>
      </c>
      <c r="W1149" s="75">
        <v>0</v>
      </c>
      <c r="X1149" s="9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43"/>
      <c r="AL1149" s="143"/>
      <c r="AM1149" s="143"/>
      <c r="AN1149" s="143"/>
      <c r="AO1149" s="143"/>
      <c r="AP1149" s="143"/>
      <c r="AQ1149" s="143"/>
      <c r="AR1149" s="143"/>
      <c r="AS1149" s="143"/>
      <c r="AT1149" s="143"/>
      <c r="AU1149" s="143"/>
      <c r="AV1149" s="143"/>
      <c r="BC1149" s="2"/>
    </row>
    <row r="1150" spans="1:55" x14ac:dyDescent="0.2">
      <c r="A1150" s="4" t="s">
        <v>2705</v>
      </c>
      <c r="B1150" s="4" t="s">
        <v>2688</v>
      </c>
      <c r="C1150" s="4" t="s">
        <v>2737</v>
      </c>
      <c r="D1150" s="4" t="s">
        <v>2741</v>
      </c>
      <c r="E1150" s="4" t="s">
        <v>137</v>
      </c>
      <c r="F1150" s="4" t="s">
        <v>2151</v>
      </c>
      <c r="G1150" s="41" t="s">
        <v>2152</v>
      </c>
      <c r="H1150" s="59" t="s">
        <v>136</v>
      </c>
      <c r="I1150" s="59">
        <v>500000010566</v>
      </c>
      <c r="J1150" s="5">
        <v>2020</v>
      </c>
      <c r="K1150" s="5">
        <v>5</v>
      </c>
      <c r="L1150" s="9">
        <f t="shared" si="22"/>
        <v>-1</v>
      </c>
      <c r="M1150" s="6" t="s">
        <v>90</v>
      </c>
      <c r="N1150" s="9" t="s">
        <v>94</v>
      </c>
      <c r="O1150" s="6" t="s">
        <v>37</v>
      </c>
      <c r="P1150" s="9" t="s">
        <v>42</v>
      </c>
      <c r="Q1150" s="5" t="s">
        <v>37</v>
      </c>
      <c r="R1150" s="9" t="s">
        <v>41</v>
      </c>
      <c r="S1150" s="11">
        <v>2023</v>
      </c>
      <c r="T1150" s="6" t="s">
        <v>126</v>
      </c>
      <c r="U1150" s="4" t="s">
        <v>3813</v>
      </c>
      <c r="V1150" s="4" t="s">
        <v>3815</v>
      </c>
      <c r="W1150" s="75">
        <v>0</v>
      </c>
      <c r="X1150" s="9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43"/>
      <c r="AL1150" s="143"/>
      <c r="AM1150" s="143"/>
      <c r="AN1150" s="143"/>
      <c r="AO1150" s="143"/>
      <c r="AP1150" s="143"/>
      <c r="AQ1150" s="143"/>
      <c r="AR1150" s="143"/>
      <c r="AS1150" s="143"/>
      <c r="AT1150" s="143"/>
      <c r="AU1150" s="143"/>
      <c r="AV1150" s="143"/>
      <c r="BC1150" s="2"/>
    </row>
    <row r="1151" spans="1:55" x14ac:dyDescent="0.2">
      <c r="A1151" s="4" t="s">
        <v>2705</v>
      </c>
      <c r="B1151" s="4" t="s">
        <v>2688</v>
      </c>
      <c r="C1151" s="4" t="s">
        <v>2737</v>
      </c>
      <c r="D1151" s="4" t="s">
        <v>2741</v>
      </c>
      <c r="E1151" s="4" t="s">
        <v>137</v>
      </c>
      <c r="F1151" s="4" t="s">
        <v>2151</v>
      </c>
      <c r="G1151" s="41" t="s">
        <v>2152</v>
      </c>
      <c r="H1151" s="59" t="s">
        <v>136</v>
      </c>
      <c r="I1151" s="59">
        <v>500000010567</v>
      </c>
      <c r="J1151" s="5">
        <v>2020</v>
      </c>
      <c r="K1151" s="5">
        <v>5</v>
      </c>
      <c r="L1151" s="9">
        <f t="shared" si="22"/>
        <v>-1</v>
      </c>
      <c r="M1151" s="6" t="s">
        <v>90</v>
      </c>
      <c r="N1151" s="9" t="s">
        <v>94</v>
      </c>
      <c r="O1151" s="6" t="s">
        <v>37</v>
      </c>
      <c r="P1151" s="9" t="s">
        <v>42</v>
      </c>
      <c r="Q1151" s="5" t="s">
        <v>37</v>
      </c>
      <c r="R1151" s="9" t="s">
        <v>41</v>
      </c>
      <c r="S1151" s="11">
        <v>2023</v>
      </c>
      <c r="T1151" s="6" t="s">
        <v>126</v>
      </c>
      <c r="U1151" s="4" t="s">
        <v>3813</v>
      </c>
      <c r="V1151" s="4" t="s">
        <v>3815</v>
      </c>
      <c r="W1151" s="75">
        <v>0</v>
      </c>
      <c r="X1151" s="9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43"/>
      <c r="AL1151" s="143"/>
      <c r="AM1151" s="143"/>
      <c r="AN1151" s="143"/>
      <c r="AO1151" s="143"/>
      <c r="AP1151" s="143"/>
      <c r="AQ1151" s="143"/>
      <c r="AR1151" s="143"/>
      <c r="AS1151" s="143"/>
      <c r="AT1151" s="143"/>
      <c r="AU1151" s="143"/>
      <c r="AV1151" s="143"/>
      <c r="BC1151" s="2"/>
    </row>
    <row r="1152" spans="1:55" x14ac:dyDescent="0.2">
      <c r="A1152" s="4" t="s">
        <v>2705</v>
      </c>
      <c r="B1152" s="4" t="s">
        <v>2688</v>
      </c>
      <c r="C1152" s="4" t="s">
        <v>2737</v>
      </c>
      <c r="D1152" s="4" t="s">
        <v>2741</v>
      </c>
      <c r="E1152" s="4" t="s">
        <v>137</v>
      </c>
      <c r="F1152" s="4" t="s">
        <v>2151</v>
      </c>
      <c r="G1152" s="41" t="s">
        <v>2152</v>
      </c>
      <c r="H1152" s="59" t="s">
        <v>136</v>
      </c>
      <c r="I1152" s="59">
        <v>500000010568</v>
      </c>
      <c r="J1152" s="5">
        <v>2020</v>
      </c>
      <c r="K1152" s="5">
        <v>5</v>
      </c>
      <c r="L1152" s="9">
        <f t="shared" si="22"/>
        <v>-1</v>
      </c>
      <c r="M1152" s="6" t="s">
        <v>90</v>
      </c>
      <c r="N1152" s="9" t="s">
        <v>94</v>
      </c>
      <c r="O1152" s="6" t="s">
        <v>37</v>
      </c>
      <c r="P1152" s="9" t="s">
        <v>42</v>
      </c>
      <c r="Q1152" s="5" t="s">
        <v>37</v>
      </c>
      <c r="R1152" s="9" t="s">
        <v>41</v>
      </c>
      <c r="S1152" s="11">
        <v>2023</v>
      </c>
      <c r="T1152" s="6" t="s">
        <v>126</v>
      </c>
      <c r="U1152" s="4" t="s">
        <v>3813</v>
      </c>
      <c r="V1152" s="4" t="s">
        <v>3815</v>
      </c>
      <c r="W1152" s="75">
        <v>0</v>
      </c>
      <c r="X1152" s="9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43"/>
      <c r="AL1152" s="143"/>
      <c r="AM1152" s="143"/>
      <c r="AN1152" s="143"/>
      <c r="AO1152" s="143"/>
      <c r="AP1152" s="143"/>
      <c r="AQ1152" s="143"/>
      <c r="AR1152" s="143"/>
      <c r="AS1152" s="143"/>
      <c r="AT1152" s="143"/>
      <c r="AU1152" s="143"/>
      <c r="AV1152" s="143"/>
      <c r="BC1152" s="2"/>
    </row>
    <row r="1153" spans="1:55" x14ac:dyDescent="0.2">
      <c r="A1153" s="4" t="s">
        <v>2705</v>
      </c>
      <c r="B1153" s="4" t="s">
        <v>2688</v>
      </c>
      <c r="C1153" s="4" t="s">
        <v>2737</v>
      </c>
      <c r="D1153" s="4" t="s">
        <v>2741</v>
      </c>
      <c r="E1153" s="4" t="s">
        <v>137</v>
      </c>
      <c r="F1153" s="4" t="s">
        <v>2151</v>
      </c>
      <c r="G1153" s="41" t="s">
        <v>2152</v>
      </c>
      <c r="H1153" s="59" t="s">
        <v>136</v>
      </c>
      <c r="I1153" s="59">
        <v>500000010569</v>
      </c>
      <c r="J1153" s="5">
        <v>2020</v>
      </c>
      <c r="K1153" s="5">
        <v>5</v>
      </c>
      <c r="L1153" s="9">
        <f t="shared" si="22"/>
        <v>-1</v>
      </c>
      <c r="M1153" s="6" t="s">
        <v>90</v>
      </c>
      <c r="N1153" s="9" t="s">
        <v>94</v>
      </c>
      <c r="O1153" s="6" t="s">
        <v>37</v>
      </c>
      <c r="P1153" s="9" t="s">
        <v>42</v>
      </c>
      <c r="Q1153" s="5" t="s">
        <v>37</v>
      </c>
      <c r="R1153" s="9" t="s">
        <v>41</v>
      </c>
      <c r="S1153" s="11">
        <v>2023</v>
      </c>
      <c r="T1153" s="6" t="s">
        <v>126</v>
      </c>
      <c r="U1153" s="4" t="s">
        <v>3813</v>
      </c>
      <c r="V1153" s="4" t="s">
        <v>3815</v>
      </c>
      <c r="W1153" s="75">
        <v>0</v>
      </c>
      <c r="X1153" s="9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43"/>
      <c r="AL1153" s="143"/>
      <c r="AM1153" s="143"/>
      <c r="AN1153" s="143"/>
      <c r="AO1153" s="143"/>
      <c r="AP1153" s="143"/>
      <c r="AQ1153" s="143"/>
      <c r="AR1153" s="143"/>
      <c r="AS1153" s="143"/>
      <c r="AT1153" s="143"/>
      <c r="AU1153" s="143"/>
      <c r="AV1153" s="143"/>
      <c r="BC1153" s="2"/>
    </row>
    <row r="1154" spans="1:55" x14ac:dyDescent="0.2">
      <c r="A1154" s="4" t="s">
        <v>2705</v>
      </c>
      <c r="B1154" s="4" t="s">
        <v>2688</v>
      </c>
      <c r="C1154" s="4" t="s">
        <v>2737</v>
      </c>
      <c r="D1154" s="4" t="s">
        <v>2741</v>
      </c>
      <c r="E1154" s="4" t="s">
        <v>137</v>
      </c>
      <c r="F1154" s="4" t="s">
        <v>2151</v>
      </c>
      <c r="G1154" s="41" t="s">
        <v>2152</v>
      </c>
      <c r="H1154" s="59" t="s">
        <v>136</v>
      </c>
      <c r="I1154" s="59">
        <v>500000010570</v>
      </c>
      <c r="J1154" s="5">
        <v>2020</v>
      </c>
      <c r="K1154" s="5">
        <v>5</v>
      </c>
      <c r="L1154" s="9">
        <f t="shared" si="22"/>
        <v>-1</v>
      </c>
      <c r="M1154" s="6" t="s">
        <v>90</v>
      </c>
      <c r="N1154" s="9" t="s">
        <v>94</v>
      </c>
      <c r="O1154" s="6" t="s">
        <v>37</v>
      </c>
      <c r="P1154" s="9" t="s">
        <v>42</v>
      </c>
      <c r="Q1154" s="5" t="s">
        <v>37</v>
      </c>
      <c r="R1154" s="9" t="s">
        <v>41</v>
      </c>
      <c r="S1154" s="11">
        <v>2023</v>
      </c>
      <c r="T1154" s="6" t="s">
        <v>126</v>
      </c>
      <c r="U1154" s="4" t="s">
        <v>3813</v>
      </c>
      <c r="V1154" s="4" t="s">
        <v>3815</v>
      </c>
      <c r="W1154" s="75">
        <v>0</v>
      </c>
      <c r="X1154" s="9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43"/>
      <c r="AL1154" s="143"/>
      <c r="AM1154" s="143"/>
      <c r="AN1154" s="143"/>
      <c r="AO1154" s="143"/>
      <c r="AP1154" s="143"/>
      <c r="AQ1154" s="143"/>
      <c r="AR1154" s="143"/>
      <c r="AS1154" s="143"/>
      <c r="AT1154" s="143"/>
      <c r="AU1154" s="143"/>
      <c r="AV1154" s="143"/>
      <c r="BC1154" s="2"/>
    </row>
    <row r="1155" spans="1:55" x14ac:dyDescent="0.2">
      <c r="A1155" s="4" t="s">
        <v>2725</v>
      </c>
      <c r="B1155" s="4" t="s">
        <v>2688</v>
      </c>
      <c r="C1155" s="4" t="s">
        <v>2732</v>
      </c>
      <c r="D1155" s="4" t="s">
        <v>2740</v>
      </c>
      <c r="E1155" s="4" t="s">
        <v>1589</v>
      </c>
      <c r="F1155" s="4" t="s">
        <v>136</v>
      </c>
      <c r="G1155" s="41" t="s">
        <v>1590</v>
      </c>
      <c r="H1155" s="59" t="s">
        <v>195</v>
      </c>
      <c r="I1155" s="59" t="s">
        <v>136</v>
      </c>
      <c r="J1155" s="5">
        <v>2013</v>
      </c>
      <c r="K1155" s="5">
        <v>8</v>
      </c>
      <c r="L1155" s="9">
        <f t="shared" si="22"/>
        <v>-5</v>
      </c>
      <c r="M1155" s="6" t="s">
        <v>90</v>
      </c>
      <c r="N1155" s="9" t="s">
        <v>94</v>
      </c>
      <c r="O1155" s="6" t="s">
        <v>37</v>
      </c>
      <c r="P1155" s="9" t="s">
        <v>42</v>
      </c>
      <c r="Q1155" s="5" t="s">
        <v>37</v>
      </c>
      <c r="R1155" s="9" t="s">
        <v>42</v>
      </c>
      <c r="S1155" s="11" t="s">
        <v>136</v>
      </c>
      <c r="T1155" s="6" t="s">
        <v>43</v>
      </c>
      <c r="U1155" s="4" t="s">
        <v>184</v>
      </c>
      <c r="V1155" s="4" t="s">
        <v>136</v>
      </c>
      <c r="W1155" s="75">
        <v>0</v>
      </c>
      <c r="X1155" s="9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43"/>
      <c r="AL1155" s="143"/>
      <c r="AM1155" s="143"/>
      <c r="AN1155" s="143"/>
      <c r="AO1155" s="143"/>
      <c r="AP1155" s="143"/>
      <c r="AQ1155" s="143"/>
      <c r="AR1155" s="143"/>
      <c r="AS1155" s="143"/>
      <c r="AT1155" s="143"/>
      <c r="AU1155" s="143"/>
      <c r="AV1155" s="143"/>
      <c r="BC1155" s="2"/>
    </row>
    <row r="1156" spans="1:55" x14ac:dyDescent="0.2">
      <c r="A1156" s="4" t="s">
        <v>2725</v>
      </c>
      <c r="B1156" s="4" t="s">
        <v>2688</v>
      </c>
      <c r="C1156" s="4" t="s">
        <v>2732</v>
      </c>
      <c r="D1156" s="4" t="s">
        <v>2740</v>
      </c>
      <c r="E1156" s="4" t="s">
        <v>1589</v>
      </c>
      <c r="F1156" s="4" t="s">
        <v>136</v>
      </c>
      <c r="G1156" s="41" t="s">
        <v>1590</v>
      </c>
      <c r="H1156" s="59" t="s">
        <v>195</v>
      </c>
      <c r="I1156" s="59" t="s">
        <v>136</v>
      </c>
      <c r="J1156" s="5">
        <v>2013</v>
      </c>
      <c r="K1156" s="5">
        <v>8</v>
      </c>
      <c r="L1156" s="9">
        <f t="shared" si="22"/>
        <v>-5</v>
      </c>
      <c r="M1156" s="6" t="s">
        <v>90</v>
      </c>
      <c r="N1156" s="9" t="s">
        <v>94</v>
      </c>
      <c r="O1156" s="6" t="s">
        <v>37</v>
      </c>
      <c r="P1156" s="9" t="s">
        <v>42</v>
      </c>
      <c r="Q1156" s="5" t="s">
        <v>37</v>
      </c>
      <c r="R1156" s="9" t="s">
        <v>42</v>
      </c>
      <c r="S1156" s="11" t="s">
        <v>136</v>
      </c>
      <c r="T1156" s="6" t="s">
        <v>43</v>
      </c>
      <c r="U1156" s="4" t="s">
        <v>184</v>
      </c>
      <c r="V1156" s="4" t="s">
        <v>136</v>
      </c>
      <c r="W1156" s="75">
        <v>0</v>
      </c>
      <c r="X1156" s="9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43"/>
      <c r="AL1156" s="143"/>
      <c r="AM1156" s="143"/>
      <c r="AN1156" s="143"/>
      <c r="AO1156" s="143"/>
      <c r="AP1156" s="143"/>
      <c r="AQ1156" s="143"/>
      <c r="AR1156" s="143"/>
      <c r="AS1156" s="143"/>
      <c r="AT1156" s="143"/>
      <c r="AU1156" s="143"/>
      <c r="AV1156" s="143"/>
      <c r="BC1156" s="2"/>
    </row>
    <row r="1157" spans="1:55" ht="12.75" customHeight="1" x14ac:dyDescent="0.2">
      <c r="A1157" s="4" t="s">
        <v>2703</v>
      </c>
      <c r="B1157" s="4" t="s">
        <v>2691</v>
      </c>
      <c r="C1157" s="4" t="s">
        <v>2703</v>
      </c>
      <c r="D1157" s="4" t="s">
        <v>2742</v>
      </c>
      <c r="E1157" s="4" t="s">
        <v>3075</v>
      </c>
      <c r="F1157" s="4" t="s">
        <v>3073</v>
      </c>
      <c r="G1157" s="41" t="s">
        <v>3072</v>
      </c>
      <c r="H1157" s="59">
        <v>2016161</v>
      </c>
      <c r="I1157" s="59">
        <v>500000011669</v>
      </c>
      <c r="J1157" s="5">
        <v>2023</v>
      </c>
      <c r="K1157" s="5">
        <v>10</v>
      </c>
      <c r="L1157" s="9">
        <f t="shared" si="22"/>
        <v>7</v>
      </c>
      <c r="M1157" s="95" t="s">
        <v>90</v>
      </c>
      <c r="N1157" s="138" t="s">
        <v>94</v>
      </c>
      <c r="O1157" s="6" t="s">
        <v>47</v>
      </c>
      <c r="P1157" s="6" t="s">
        <v>41</v>
      </c>
      <c r="Q1157" s="5" t="s">
        <v>37</v>
      </c>
      <c r="R1157" s="9" t="s">
        <v>41</v>
      </c>
      <c r="S1157" s="11">
        <v>2023</v>
      </c>
      <c r="T1157" s="6" t="s">
        <v>126</v>
      </c>
      <c r="U1157" s="4" t="s">
        <v>3074</v>
      </c>
      <c r="V1157" s="4" t="s">
        <v>136</v>
      </c>
      <c r="W1157" s="75">
        <v>0</v>
      </c>
      <c r="X1157" s="9">
        <v>2</v>
      </c>
      <c r="Y1157" s="11"/>
      <c r="Z1157" s="11"/>
      <c r="AA1157" s="11"/>
      <c r="AB1157" s="11"/>
      <c r="AC1157" s="11"/>
      <c r="AD1157" s="11" t="s">
        <v>33</v>
      </c>
      <c r="AE1157" s="11"/>
      <c r="AF1157" s="11"/>
      <c r="AG1157" s="11"/>
      <c r="AH1157" s="11"/>
      <c r="AI1157" s="11"/>
      <c r="AJ1157" s="11" t="s">
        <v>33</v>
      </c>
      <c r="AK1157" s="143"/>
      <c r="AL1157" s="143"/>
      <c r="AM1157" s="143"/>
      <c r="AN1157" s="143"/>
      <c r="AO1157" s="143"/>
      <c r="AP1157" s="153" t="s">
        <v>165</v>
      </c>
      <c r="AQ1157" s="143"/>
      <c r="AR1157" s="143"/>
      <c r="AS1157" s="143"/>
      <c r="AT1157" s="143"/>
      <c r="AU1157" s="143"/>
      <c r="AV1157" s="153" t="s">
        <v>165</v>
      </c>
    </row>
    <row r="1158" spans="1:55" ht="12.75" customHeight="1" x14ac:dyDescent="0.2">
      <c r="A1158" s="4" t="s">
        <v>2703</v>
      </c>
      <c r="B1158" s="4" t="s">
        <v>2691</v>
      </c>
      <c r="C1158" s="4" t="s">
        <v>2703</v>
      </c>
      <c r="D1158" s="4" t="s">
        <v>2742</v>
      </c>
      <c r="E1158" s="4" t="s">
        <v>3075</v>
      </c>
      <c r="F1158" s="4" t="s">
        <v>3073</v>
      </c>
      <c r="G1158" s="41" t="s">
        <v>3072</v>
      </c>
      <c r="H1158" s="59">
        <v>2016522</v>
      </c>
      <c r="I1158" s="59">
        <v>500000011670</v>
      </c>
      <c r="J1158" s="5">
        <v>2023</v>
      </c>
      <c r="K1158" s="5">
        <v>10</v>
      </c>
      <c r="L1158" s="9">
        <f t="shared" si="22"/>
        <v>7</v>
      </c>
      <c r="M1158" s="95" t="s">
        <v>90</v>
      </c>
      <c r="N1158" s="138" t="s">
        <v>94</v>
      </c>
      <c r="O1158" s="6" t="s">
        <v>47</v>
      </c>
      <c r="P1158" s="6" t="s">
        <v>41</v>
      </c>
      <c r="Q1158" s="5" t="s">
        <v>37</v>
      </c>
      <c r="R1158" s="9" t="s">
        <v>41</v>
      </c>
      <c r="S1158" s="11">
        <v>2023</v>
      </c>
      <c r="T1158" s="6" t="s">
        <v>126</v>
      </c>
      <c r="U1158" s="4" t="s">
        <v>3074</v>
      </c>
      <c r="V1158" s="4" t="s">
        <v>136</v>
      </c>
      <c r="W1158" s="75">
        <v>0</v>
      </c>
      <c r="X1158" s="9">
        <v>2</v>
      </c>
      <c r="Y1158" s="11"/>
      <c r="Z1158" s="11"/>
      <c r="AA1158" s="11"/>
      <c r="AB1158" s="11"/>
      <c r="AC1158" s="11"/>
      <c r="AD1158" s="11" t="s">
        <v>33</v>
      </c>
      <c r="AE1158" s="11"/>
      <c r="AF1158" s="11"/>
      <c r="AG1158" s="11"/>
      <c r="AH1158" s="11"/>
      <c r="AI1158" s="11"/>
      <c r="AJ1158" s="11" t="s">
        <v>33</v>
      </c>
      <c r="AK1158" s="143"/>
      <c r="AL1158" s="143"/>
      <c r="AM1158" s="143"/>
      <c r="AN1158" s="143"/>
      <c r="AO1158" s="143"/>
      <c r="AP1158" s="153" t="s">
        <v>165</v>
      </c>
      <c r="AQ1158" s="143"/>
      <c r="AR1158" s="143"/>
      <c r="AS1158" s="143"/>
      <c r="AT1158" s="143"/>
      <c r="AU1158" s="143"/>
      <c r="AV1158" s="153" t="s">
        <v>165</v>
      </c>
    </row>
    <row r="1159" spans="1:55" x14ac:dyDescent="0.2">
      <c r="A1159" s="4" t="s">
        <v>2723</v>
      </c>
      <c r="B1159" s="4" t="s">
        <v>2690</v>
      </c>
      <c r="C1159" s="4" t="s">
        <v>2734</v>
      </c>
      <c r="D1159" s="4" t="s">
        <v>2741</v>
      </c>
      <c r="E1159" s="4" t="s">
        <v>2751</v>
      </c>
      <c r="F1159" s="4" t="s">
        <v>2749</v>
      </c>
      <c r="G1159" s="41" t="s">
        <v>457</v>
      </c>
      <c r="H1159" s="59">
        <v>140620215711</v>
      </c>
      <c r="I1159" s="59">
        <v>500000008434</v>
      </c>
      <c r="J1159" s="5">
        <v>2014</v>
      </c>
      <c r="K1159" s="5">
        <v>5</v>
      </c>
      <c r="L1159" s="9">
        <f t="shared" si="22"/>
        <v>-7</v>
      </c>
      <c r="M1159" s="6" t="s">
        <v>90</v>
      </c>
      <c r="N1159" s="9" t="s">
        <v>94</v>
      </c>
      <c r="O1159" s="6" t="s">
        <v>37</v>
      </c>
      <c r="P1159" s="9" t="s">
        <v>42</v>
      </c>
      <c r="Q1159" s="5" t="s">
        <v>37</v>
      </c>
      <c r="R1159" s="9" t="s">
        <v>42</v>
      </c>
      <c r="S1159" s="11" t="s">
        <v>136</v>
      </c>
      <c r="T1159" s="6" t="s">
        <v>44</v>
      </c>
      <c r="U1159" s="4" t="s">
        <v>2747</v>
      </c>
      <c r="V1159" s="4" t="s">
        <v>136</v>
      </c>
      <c r="W1159" s="75">
        <v>0</v>
      </c>
      <c r="X1159" s="9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43"/>
      <c r="AL1159" s="143"/>
      <c r="AM1159" s="143"/>
      <c r="AN1159" s="143"/>
      <c r="AO1159" s="143"/>
      <c r="AP1159" s="143"/>
      <c r="AQ1159" s="143"/>
      <c r="AR1159" s="143"/>
      <c r="AS1159" s="143"/>
      <c r="AT1159" s="143"/>
      <c r="AU1159" s="143"/>
      <c r="AV1159" s="143"/>
      <c r="BC1159" s="2"/>
    </row>
    <row r="1160" spans="1:55" x14ac:dyDescent="0.2">
      <c r="A1160" s="4" t="s">
        <v>2723</v>
      </c>
      <c r="B1160" s="4" t="s">
        <v>2690</v>
      </c>
      <c r="C1160" s="4" t="s">
        <v>2734</v>
      </c>
      <c r="D1160" s="4" t="s">
        <v>2741</v>
      </c>
      <c r="E1160" s="4" t="s">
        <v>2751</v>
      </c>
      <c r="F1160" s="4" t="s">
        <v>2749</v>
      </c>
      <c r="G1160" s="41" t="s">
        <v>457</v>
      </c>
      <c r="H1160" s="59">
        <v>140701216556</v>
      </c>
      <c r="I1160" s="59">
        <v>500000008435</v>
      </c>
      <c r="J1160" s="5">
        <v>2014</v>
      </c>
      <c r="K1160" s="5">
        <v>5</v>
      </c>
      <c r="L1160" s="9">
        <f t="shared" si="22"/>
        <v>-7</v>
      </c>
      <c r="M1160" s="6" t="s">
        <v>90</v>
      </c>
      <c r="N1160" s="9" t="s">
        <v>94</v>
      </c>
      <c r="O1160" s="6" t="s">
        <v>37</v>
      </c>
      <c r="P1160" s="9" t="s">
        <v>42</v>
      </c>
      <c r="Q1160" s="5" t="s">
        <v>37</v>
      </c>
      <c r="R1160" s="9" t="s">
        <v>42</v>
      </c>
      <c r="S1160" s="11" t="s">
        <v>136</v>
      </c>
      <c r="T1160" s="6" t="s">
        <v>44</v>
      </c>
      <c r="U1160" s="4" t="s">
        <v>2747</v>
      </c>
      <c r="V1160" s="4" t="s">
        <v>136</v>
      </c>
      <c r="W1160" s="75">
        <v>0</v>
      </c>
      <c r="X1160" s="9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43"/>
      <c r="AL1160" s="143"/>
      <c r="AM1160" s="143"/>
      <c r="AN1160" s="143"/>
      <c r="AO1160" s="143"/>
      <c r="AP1160" s="143"/>
      <c r="AQ1160" s="143"/>
      <c r="AR1160" s="143"/>
      <c r="AS1160" s="143"/>
      <c r="AT1160" s="143"/>
      <c r="AU1160" s="143"/>
      <c r="AV1160" s="143"/>
      <c r="BC1160" s="2"/>
    </row>
    <row r="1161" spans="1:55" x14ac:dyDescent="0.2">
      <c r="A1161" s="4" t="s">
        <v>2724</v>
      </c>
      <c r="B1161" s="4" t="s">
        <v>2689</v>
      </c>
      <c r="C1161" s="4" t="s">
        <v>2734</v>
      </c>
      <c r="D1161" s="4" t="s">
        <v>2741</v>
      </c>
      <c r="E1161" s="4" t="s">
        <v>2751</v>
      </c>
      <c r="F1161" s="4" t="s">
        <v>2749</v>
      </c>
      <c r="G1161" s="41" t="s">
        <v>457</v>
      </c>
      <c r="H1161" s="78">
        <v>220117007201</v>
      </c>
      <c r="I1161" s="78" t="s">
        <v>2523</v>
      </c>
      <c r="J1161" s="5">
        <v>2022</v>
      </c>
      <c r="K1161" s="5">
        <v>5</v>
      </c>
      <c r="L1161" s="9">
        <f t="shared" si="22"/>
        <v>1</v>
      </c>
      <c r="M1161" s="6" t="s">
        <v>2745</v>
      </c>
      <c r="N1161" s="9" t="s">
        <v>94</v>
      </c>
      <c r="O1161" s="6" t="s">
        <v>37</v>
      </c>
      <c r="P1161" s="9" t="s">
        <v>41</v>
      </c>
      <c r="Q1161" s="5">
        <v>2024</v>
      </c>
      <c r="R1161" s="9" t="s">
        <v>41</v>
      </c>
      <c r="S1161" s="11">
        <v>2024</v>
      </c>
      <c r="T1161" s="6" t="s">
        <v>126</v>
      </c>
      <c r="U1161" s="4" t="s">
        <v>2747</v>
      </c>
      <c r="V1161" s="4" t="s">
        <v>2524</v>
      </c>
      <c r="W1161" s="75">
        <v>0</v>
      </c>
      <c r="X1161" s="9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43"/>
      <c r="AL1161" s="143"/>
      <c r="AM1161" s="143"/>
      <c r="AN1161" s="143"/>
      <c r="AO1161" s="143"/>
      <c r="AP1161" s="143"/>
      <c r="AQ1161" s="143"/>
      <c r="AR1161" s="143"/>
      <c r="AS1161" s="143"/>
      <c r="AT1161" s="143"/>
      <c r="AU1161" s="143"/>
      <c r="AV1161" s="143"/>
      <c r="BC1161" s="2"/>
    </row>
    <row r="1162" spans="1:55" x14ac:dyDescent="0.2">
      <c r="A1162" s="4" t="s">
        <v>2724</v>
      </c>
      <c r="B1162" s="4" t="s">
        <v>2689</v>
      </c>
      <c r="C1162" s="4" t="s">
        <v>2734</v>
      </c>
      <c r="D1162" s="4" t="s">
        <v>2741</v>
      </c>
      <c r="E1162" s="4" t="s">
        <v>2751</v>
      </c>
      <c r="F1162" s="4" t="s">
        <v>2749</v>
      </c>
      <c r="G1162" s="41" t="s">
        <v>457</v>
      </c>
      <c r="H1162" s="78">
        <v>220117007175</v>
      </c>
      <c r="I1162" s="78" t="s">
        <v>2525</v>
      </c>
      <c r="J1162" s="5">
        <v>2022</v>
      </c>
      <c r="K1162" s="5">
        <v>5</v>
      </c>
      <c r="L1162" s="9">
        <f t="shared" si="22"/>
        <v>1</v>
      </c>
      <c r="M1162" s="6" t="s">
        <v>2745</v>
      </c>
      <c r="N1162" s="9" t="s">
        <v>94</v>
      </c>
      <c r="O1162" s="6" t="s">
        <v>37</v>
      </c>
      <c r="P1162" s="9" t="s">
        <v>41</v>
      </c>
      <c r="Q1162" s="5">
        <v>2024</v>
      </c>
      <c r="R1162" s="9" t="s">
        <v>41</v>
      </c>
      <c r="S1162" s="11">
        <v>2024</v>
      </c>
      <c r="T1162" s="6" t="s">
        <v>126</v>
      </c>
      <c r="U1162" s="4" t="s">
        <v>2747</v>
      </c>
      <c r="V1162" s="4" t="s">
        <v>2524</v>
      </c>
      <c r="W1162" s="75">
        <v>0</v>
      </c>
      <c r="X1162" s="9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43"/>
      <c r="AL1162" s="143"/>
      <c r="AM1162" s="143"/>
      <c r="AN1162" s="143"/>
      <c r="AO1162" s="143"/>
      <c r="AP1162" s="143"/>
      <c r="AQ1162" s="143"/>
      <c r="AR1162" s="143"/>
      <c r="AS1162" s="143"/>
      <c r="AT1162" s="143"/>
      <c r="AU1162" s="143"/>
      <c r="AV1162" s="143"/>
      <c r="BC1162" s="2"/>
    </row>
    <row r="1163" spans="1:55" x14ac:dyDescent="0.2">
      <c r="A1163" s="4" t="s">
        <v>2724</v>
      </c>
      <c r="B1163" s="4" t="s">
        <v>2689</v>
      </c>
      <c r="C1163" s="4" t="s">
        <v>2734</v>
      </c>
      <c r="D1163" s="4" t="s">
        <v>2741</v>
      </c>
      <c r="E1163" s="4" t="s">
        <v>2751</v>
      </c>
      <c r="F1163" s="4" t="s">
        <v>2749</v>
      </c>
      <c r="G1163" s="41" t="s">
        <v>457</v>
      </c>
      <c r="H1163" s="78">
        <v>220124008104</v>
      </c>
      <c r="I1163" s="78" t="s">
        <v>2526</v>
      </c>
      <c r="J1163" s="5">
        <v>2022</v>
      </c>
      <c r="K1163" s="5">
        <v>5</v>
      </c>
      <c r="L1163" s="9">
        <f t="shared" si="22"/>
        <v>1</v>
      </c>
      <c r="M1163" s="6" t="s">
        <v>2745</v>
      </c>
      <c r="N1163" s="9" t="s">
        <v>94</v>
      </c>
      <c r="O1163" s="6" t="s">
        <v>37</v>
      </c>
      <c r="P1163" s="9" t="s">
        <v>41</v>
      </c>
      <c r="Q1163" s="5">
        <v>2024</v>
      </c>
      <c r="R1163" s="9" t="s">
        <v>41</v>
      </c>
      <c r="S1163" s="11">
        <v>2024</v>
      </c>
      <c r="T1163" s="6" t="s">
        <v>126</v>
      </c>
      <c r="U1163" s="4" t="s">
        <v>2747</v>
      </c>
      <c r="V1163" s="4" t="s">
        <v>2524</v>
      </c>
      <c r="W1163" s="75">
        <v>0</v>
      </c>
      <c r="X1163" s="9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43"/>
      <c r="AL1163" s="143"/>
      <c r="AM1163" s="143"/>
      <c r="AN1163" s="143"/>
      <c r="AO1163" s="143"/>
      <c r="AP1163" s="143"/>
      <c r="AQ1163" s="143"/>
      <c r="AR1163" s="143"/>
      <c r="AS1163" s="143"/>
      <c r="AT1163" s="143"/>
      <c r="AU1163" s="143"/>
      <c r="AV1163" s="143"/>
      <c r="BC1163" s="2"/>
    </row>
    <row r="1164" spans="1:55" x14ac:dyDescent="0.2">
      <c r="A1164" s="4" t="s">
        <v>2724</v>
      </c>
      <c r="B1164" s="4" t="s">
        <v>2689</v>
      </c>
      <c r="C1164" s="4" t="s">
        <v>2734</v>
      </c>
      <c r="D1164" s="4" t="s">
        <v>2741</v>
      </c>
      <c r="E1164" s="4" t="s">
        <v>2751</v>
      </c>
      <c r="F1164" s="4" t="s">
        <v>2749</v>
      </c>
      <c r="G1164" s="41" t="s">
        <v>457</v>
      </c>
      <c r="H1164" s="78">
        <v>220124008109</v>
      </c>
      <c r="I1164" s="78" t="s">
        <v>2527</v>
      </c>
      <c r="J1164" s="5">
        <v>2022</v>
      </c>
      <c r="K1164" s="5">
        <v>5</v>
      </c>
      <c r="L1164" s="9">
        <f t="shared" si="22"/>
        <v>1</v>
      </c>
      <c r="M1164" s="6" t="s">
        <v>2745</v>
      </c>
      <c r="N1164" s="9" t="s">
        <v>94</v>
      </c>
      <c r="O1164" s="6" t="s">
        <v>37</v>
      </c>
      <c r="P1164" s="9" t="s">
        <v>41</v>
      </c>
      <c r="Q1164" s="5">
        <v>2024</v>
      </c>
      <c r="R1164" s="9" t="s">
        <v>41</v>
      </c>
      <c r="S1164" s="11">
        <v>2024</v>
      </c>
      <c r="T1164" s="6" t="s">
        <v>126</v>
      </c>
      <c r="U1164" s="4" t="s">
        <v>2747</v>
      </c>
      <c r="V1164" s="4" t="s">
        <v>2524</v>
      </c>
      <c r="W1164" s="75">
        <v>0</v>
      </c>
      <c r="X1164" s="9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43"/>
      <c r="AL1164" s="143"/>
      <c r="AM1164" s="143"/>
      <c r="AN1164" s="143"/>
      <c r="AO1164" s="143"/>
      <c r="AP1164" s="143"/>
      <c r="AQ1164" s="143"/>
      <c r="AR1164" s="143"/>
      <c r="AS1164" s="143"/>
      <c r="AT1164" s="143"/>
      <c r="AU1164" s="143"/>
      <c r="AV1164" s="143"/>
      <c r="BC1164" s="2"/>
    </row>
    <row r="1165" spans="1:55" x14ac:dyDescent="0.2">
      <c r="A1165" s="4" t="s">
        <v>2724</v>
      </c>
      <c r="B1165" s="4" t="s">
        <v>2689</v>
      </c>
      <c r="C1165" s="4" t="s">
        <v>2734</v>
      </c>
      <c r="D1165" s="4" t="s">
        <v>2741</v>
      </c>
      <c r="E1165" s="4" t="s">
        <v>2751</v>
      </c>
      <c r="F1165" s="4" t="s">
        <v>2749</v>
      </c>
      <c r="G1165" s="41" t="s">
        <v>457</v>
      </c>
      <c r="H1165" s="78">
        <v>220124008112</v>
      </c>
      <c r="I1165" s="78" t="s">
        <v>2528</v>
      </c>
      <c r="J1165" s="5">
        <v>2022</v>
      </c>
      <c r="K1165" s="5">
        <v>5</v>
      </c>
      <c r="L1165" s="9">
        <f t="shared" si="22"/>
        <v>1</v>
      </c>
      <c r="M1165" s="6" t="s">
        <v>2745</v>
      </c>
      <c r="N1165" s="9" t="s">
        <v>94</v>
      </c>
      <c r="O1165" s="6" t="s">
        <v>37</v>
      </c>
      <c r="P1165" s="9" t="s">
        <v>41</v>
      </c>
      <c r="Q1165" s="5">
        <v>2024</v>
      </c>
      <c r="R1165" s="9" t="s">
        <v>41</v>
      </c>
      <c r="S1165" s="11">
        <v>2024</v>
      </c>
      <c r="T1165" s="6" t="s">
        <v>126</v>
      </c>
      <c r="U1165" s="4" t="s">
        <v>2747</v>
      </c>
      <c r="V1165" s="4" t="s">
        <v>2524</v>
      </c>
      <c r="W1165" s="75">
        <v>0</v>
      </c>
      <c r="X1165" s="9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43"/>
      <c r="AL1165" s="143"/>
      <c r="AM1165" s="143"/>
      <c r="AN1165" s="143"/>
      <c r="AO1165" s="143"/>
      <c r="AP1165" s="143"/>
      <c r="AQ1165" s="143"/>
      <c r="AR1165" s="143"/>
      <c r="AS1165" s="143"/>
      <c r="AT1165" s="143"/>
      <c r="AU1165" s="143"/>
      <c r="AV1165" s="143"/>
      <c r="BC1165" s="2"/>
    </row>
    <row r="1166" spans="1:55" x14ac:dyDescent="0.2">
      <c r="A1166" s="4" t="s">
        <v>2724</v>
      </c>
      <c r="B1166" s="4" t="s">
        <v>2689</v>
      </c>
      <c r="C1166" s="4" t="s">
        <v>2734</v>
      </c>
      <c r="D1166" s="4" t="s">
        <v>2741</v>
      </c>
      <c r="E1166" s="4" t="s">
        <v>2751</v>
      </c>
      <c r="F1166" s="4" t="s">
        <v>2749</v>
      </c>
      <c r="G1166" s="41" t="s">
        <v>457</v>
      </c>
      <c r="H1166" s="78">
        <v>220124008116</v>
      </c>
      <c r="I1166" s="78" t="s">
        <v>2529</v>
      </c>
      <c r="J1166" s="5">
        <v>2022</v>
      </c>
      <c r="K1166" s="5">
        <v>5</v>
      </c>
      <c r="L1166" s="9">
        <f t="shared" si="22"/>
        <v>1</v>
      </c>
      <c r="M1166" s="6" t="s">
        <v>2745</v>
      </c>
      <c r="N1166" s="9" t="s">
        <v>94</v>
      </c>
      <c r="O1166" s="6" t="s">
        <v>37</v>
      </c>
      <c r="P1166" s="9" t="s">
        <v>41</v>
      </c>
      <c r="Q1166" s="5">
        <v>2024</v>
      </c>
      <c r="R1166" s="9" t="s">
        <v>41</v>
      </c>
      <c r="S1166" s="11">
        <v>2024</v>
      </c>
      <c r="T1166" s="6" t="s">
        <v>126</v>
      </c>
      <c r="U1166" s="4" t="s">
        <v>2747</v>
      </c>
      <c r="V1166" s="4" t="s">
        <v>2524</v>
      </c>
      <c r="W1166" s="75">
        <v>0</v>
      </c>
      <c r="X1166" s="9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43"/>
      <c r="AL1166" s="143"/>
      <c r="AM1166" s="143"/>
      <c r="AN1166" s="143"/>
      <c r="AO1166" s="143"/>
      <c r="AP1166" s="143"/>
      <c r="AQ1166" s="143"/>
      <c r="AR1166" s="143"/>
      <c r="AS1166" s="143"/>
      <c r="AT1166" s="143"/>
      <c r="AU1166" s="143"/>
      <c r="AV1166" s="143"/>
      <c r="BC1166" s="2"/>
    </row>
    <row r="1167" spans="1:55" x14ac:dyDescent="0.2">
      <c r="A1167" s="4" t="s">
        <v>2724</v>
      </c>
      <c r="B1167" s="4" t="s">
        <v>2689</v>
      </c>
      <c r="C1167" s="4" t="s">
        <v>2734</v>
      </c>
      <c r="D1167" s="4" t="s">
        <v>2741</v>
      </c>
      <c r="E1167" s="4" t="s">
        <v>2751</v>
      </c>
      <c r="F1167" s="4" t="s">
        <v>2749</v>
      </c>
      <c r="G1167" s="41" t="s">
        <v>457</v>
      </c>
      <c r="H1167" s="78">
        <v>220124008057</v>
      </c>
      <c r="I1167" s="78" t="s">
        <v>2530</v>
      </c>
      <c r="J1167" s="5">
        <v>2022</v>
      </c>
      <c r="K1167" s="5">
        <v>5</v>
      </c>
      <c r="L1167" s="9">
        <f t="shared" si="22"/>
        <v>1</v>
      </c>
      <c r="M1167" s="6" t="s">
        <v>2745</v>
      </c>
      <c r="N1167" s="9" t="s">
        <v>94</v>
      </c>
      <c r="O1167" s="6" t="s">
        <v>37</v>
      </c>
      <c r="P1167" s="9" t="s">
        <v>41</v>
      </c>
      <c r="Q1167" s="5">
        <v>2024</v>
      </c>
      <c r="R1167" s="9" t="s">
        <v>41</v>
      </c>
      <c r="S1167" s="11">
        <v>2024</v>
      </c>
      <c r="T1167" s="6" t="s">
        <v>126</v>
      </c>
      <c r="U1167" s="4" t="s">
        <v>2747</v>
      </c>
      <c r="V1167" s="4" t="s">
        <v>2524</v>
      </c>
      <c r="W1167" s="75">
        <v>0</v>
      </c>
      <c r="X1167" s="9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43"/>
      <c r="AL1167" s="143"/>
      <c r="AM1167" s="143"/>
      <c r="AN1167" s="143"/>
      <c r="AO1167" s="143"/>
      <c r="AP1167" s="143"/>
      <c r="AQ1167" s="143"/>
      <c r="AR1167" s="143"/>
      <c r="AS1167" s="143"/>
      <c r="AT1167" s="143"/>
      <c r="AU1167" s="143"/>
      <c r="AV1167" s="143"/>
      <c r="BC1167" s="2"/>
    </row>
    <row r="1168" spans="1:55" x14ac:dyDescent="0.2">
      <c r="A1168" s="4" t="s">
        <v>2724</v>
      </c>
      <c r="B1168" s="4" t="s">
        <v>2689</v>
      </c>
      <c r="C1168" s="4" t="s">
        <v>2734</v>
      </c>
      <c r="D1168" s="4" t="s">
        <v>2741</v>
      </c>
      <c r="E1168" s="4" t="s">
        <v>2751</v>
      </c>
      <c r="F1168" s="4" t="s">
        <v>2749</v>
      </c>
      <c r="G1168" s="41" t="s">
        <v>457</v>
      </c>
      <c r="H1168" s="78">
        <v>220124008058</v>
      </c>
      <c r="I1168" s="78" t="s">
        <v>2531</v>
      </c>
      <c r="J1168" s="5">
        <v>2022</v>
      </c>
      <c r="K1168" s="5">
        <v>5</v>
      </c>
      <c r="L1168" s="9">
        <f t="shared" ref="L1168:L1230" si="23">IF(AND(J1168=0,K1168=0),"",K1168-($B$9-J1168))</f>
        <v>1</v>
      </c>
      <c r="M1168" s="6" t="s">
        <v>2745</v>
      </c>
      <c r="N1168" s="9" t="s">
        <v>94</v>
      </c>
      <c r="O1168" s="6" t="s">
        <v>37</v>
      </c>
      <c r="P1168" s="9" t="s">
        <v>41</v>
      </c>
      <c r="Q1168" s="5">
        <v>2024</v>
      </c>
      <c r="R1168" s="9" t="s">
        <v>41</v>
      </c>
      <c r="S1168" s="11">
        <v>2024</v>
      </c>
      <c r="T1168" s="6" t="s">
        <v>126</v>
      </c>
      <c r="U1168" s="4" t="s">
        <v>2747</v>
      </c>
      <c r="V1168" s="4" t="s">
        <v>2524</v>
      </c>
      <c r="W1168" s="75">
        <v>0</v>
      </c>
      <c r="X1168" s="9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43"/>
      <c r="AL1168" s="143"/>
      <c r="AM1168" s="143"/>
      <c r="AN1168" s="143"/>
      <c r="AO1168" s="143"/>
      <c r="AP1168" s="143"/>
      <c r="AQ1168" s="143"/>
      <c r="AR1168" s="143"/>
      <c r="AS1168" s="143"/>
      <c r="AT1168" s="143"/>
      <c r="AU1168" s="143"/>
      <c r="AV1168" s="143"/>
      <c r="BC1168" s="2"/>
    </row>
    <row r="1169" spans="1:55" x14ac:dyDescent="0.2">
      <c r="A1169" s="4" t="s">
        <v>2724</v>
      </c>
      <c r="B1169" s="4" t="s">
        <v>2689</v>
      </c>
      <c r="C1169" s="4" t="s">
        <v>2734</v>
      </c>
      <c r="D1169" s="4" t="s">
        <v>2741</v>
      </c>
      <c r="E1169" s="4" t="s">
        <v>2751</v>
      </c>
      <c r="F1169" s="4" t="s">
        <v>2749</v>
      </c>
      <c r="G1169" s="41" t="s">
        <v>457</v>
      </c>
      <c r="H1169" s="78">
        <v>220124008059</v>
      </c>
      <c r="I1169" s="78" t="s">
        <v>2532</v>
      </c>
      <c r="J1169" s="5">
        <v>2022</v>
      </c>
      <c r="K1169" s="5">
        <v>5</v>
      </c>
      <c r="L1169" s="9">
        <f t="shared" si="23"/>
        <v>1</v>
      </c>
      <c r="M1169" s="6" t="s">
        <v>2745</v>
      </c>
      <c r="N1169" s="9" t="s">
        <v>94</v>
      </c>
      <c r="O1169" s="6" t="s">
        <v>37</v>
      </c>
      <c r="P1169" s="9" t="s">
        <v>41</v>
      </c>
      <c r="Q1169" s="5">
        <v>2024</v>
      </c>
      <c r="R1169" s="9" t="s">
        <v>41</v>
      </c>
      <c r="S1169" s="11">
        <v>2024</v>
      </c>
      <c r="T1169" s="6" t="s">
        <v>126</v>
      </c>
      <c r="U1169" s="4" t="s">
        <v>2747</v>
      </c>
      <c r="V1169" s="4" t="s">
        <v>2524</v>
      </c>
      <c r="W1169" s="75">
        <v>0</v>
      </c>
      <c r="X1169" s="9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43"/>
      <c r="AL1169" s="143"/>
      <c r="AM1169" s="143"/>
      <c r="AN1169" s="143"/>
      <c r="AO1169" s="143"/>
      <c r="AP1169" s="143"/>
      <c r="AQ1169" s="143"/>
      <c r="AR1169" s="143"/>
      <c r="AS1169" s="143"/>
      <c r="AT1169" s="143"/>
      <c r="AU1169" s="143"/>
      <c r="AV1169" s="143"/>
      <c r="BC1169" s="2"/>
    </row>
    <row r="1170" spans="1:55" x14ac:dyDescent="0.2">
      <c r="A1170" s="4" t="s">
        <v>2724</v>
      </c>
      <c r="B1170" s="4" t="s">
        <v>2689</v>
      </c>
      <c r="C1170" s="4" t="s">
        <v>2734</v>
      </c>
      <c r="D1170" s="4" t="s">
        <v>2741</v>
      </c>
      <c r="E1170" s="4" t="s">
        <v>2751</v>
      </c>
      <c r="F1170" s="4" t="s">
        <v>2749</v>
      </c>
      <c r="G1170" s="41" t="s">
        <v>457</v>
      </c>
      <c r="H1170" s="78">
        <v>220124008102</v>
      </c>
      <c r="I1170" s="78" t="s">
        <v>2533</v>
      </c>
      <c r="J1170" s="5">
        <v>2022</v>
      </c>
      <c r="K1170" s="5">
        <v>5</v>
      </c>
      <c r="L1170" s="9">
        <f t="shared" si="23"/>
        <v>1</v>
      </c>
      <c r="M1170" s="6" t="s">
        <v>2745</v>
      </c>
      <c r="N1170" s="9" t="s">
        <v>94</v>
      </c>
      <c r="O1170" s="6" t="s">
        <v>37</v>
      </c>
      <c r="P1170" s="9" t="s">
        <v>41</v>
      </c>
      <c r="Q1170" s="5">
        <v>2024</v>
      </c>
      <c r="R1170" s="9" t="s">
        <v>41</v>
      </c>
      <c r="S1170" s="11">
        <v>2024</v>
      </c>
      <c r="T1170" s="6" t="s">
        <v>126</v>
      </c>
      <c r="U1170" s="4" t="s">
        <v>2747</v>
      </c>
      <c r="V1170" s="4" t="s">
        <v>2524</v>
      </c>
      <c r="W1170" s="75">
        <v>0</v>
      </c>
      <c r="X1170" s="9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43"/>
      <c r="AL1170" s="143"/>
      <c r="AM1170" s="143"/>
      <c r="AN1170" s="143"/>
      <c r="AO1170" s="143"/>
      <c r="AP1170" s="143"/>
      <c r="AQ1170" s="143"/>
      <c r="AR1170" s="143"/>
      <c r="AS1170" s="143"/>
      <c r="AT1170" s="143"/>
      <c r="AU1170" s="143"/>
      <c r="AV1170" s="143"/>
      <c r="BC1170" s="2"/>
    </row>
    <row r="1171" spans="1:55" x14ac:dyDescent="0.2">
      <c r="A1171" s="4" t="s">
        <v>2724</v>
      </c>
      <c r="B1171" s="4" t="s">
        <v>2689</v>
      </c>
      <c r="C1171" s="4" t="s">
        <v>2734</v>
      </c>
      <c r="D1171" s="4" t="s">
        <v>2741</v>
      </c>
      <c r="E1171" s="4" t="s">
        <v>2751</v>
      </c>
      <c r="F1171" s="4" t="s">
        <v>2749</v>
      </c>
      <c r="G1171" s="41" t="s">
        <v>457</v>
      </c>
      <c r="H1171" s="78">
        <v>220117007164</v>
      </c>
      <c r="I1171" s="78" t="s">
        <v>2534</v>
      </c>
      <c r="J1171" s="5">
        <v>2022</v>
      </c>
      <c r="K1171" s="5">
        <v>5</v>
      </c>
      <c r="L1171" s="9">
        <f t="shared" si="23"/>
        <v>1</v>
      </c>
      <c r="M1171" s="6" t="s">
        <v>2745</v>
      </c>
      <c r="N1171" s="9" t="s">
        <v>94</v>
      </c>
      <c r="O1171" s="6" t="s">
        <v>37</v>
      </c>
      <c r="P1171" s="9" t="s">
        <v>41</v>
      </c>
      <c r="Q1171" s="5">
        <v>2024</v>
      </c>
      <c r="R1171" s="9" t="s">
        <v>41</v>
      </c>
      <c r="S1171" s="11">
        <v>2024</v>
      </c>
      <c r="T1171" s="6" t="s">
        <v>126</v>
      </c>
      <c r="U1171" s="4" t="s">
        <v>2747</v>
      </c>
      <c r="V1171" s="4" t="s">
        <v>2524</v>
      </c>
      <c r="W1171" s="75">
        <v>0</v>
      </c>
      <c r="X1171" s="9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43"/>
      <c r="AL1171" s="143"/>
      <c r="AM1171" s="143"/>
      <c r="AN1171" s="143"/>
      <c r="AO1171" s="143"/>
      <c r="AP1171" s="143"/>
      <c r="AQ1171" s="143"/>
      <c r="AR1171" s="143"/>
      <c r="AS1171" s="143"/>
      <c r="AT1171" s="143"/>
      <c r="AU1171" s="143"/>
      <c r="AV1171" s="143"/>
      <c r="BC1171" s="2"/>
    </row>
    <row r="1172" spans="1:55" x14ac:dyDescent="0.2">
      <c r="A1172" s="4" t="s">
        <v>2724</v>
      </c>
      <c r="B1172" s="4" t="s">
        <v>2689</v>
      </c>
      <c r="C1172" s="4" t="s">
        <v>2734</v>
      </c>
      <c r="D1172" s="4" t="s">
        <v>2741</v>
      </c>
      <c r="E1172" s="4" t="s">
        <v>2751</v>
      </c>
      <c r="F1172" s="4" t="s">
        <v>2749</v>
      </c>
      <c r="G1172" s="41" t="s">
        <v>457</v>
      </c>
      <c r="H1172" s="78">
        <v>220117007170</v>
      </c>
      <c r="I1172" s="78" t="s">
        <v>2535</v>
      </c>
      <c r="J1172" s="5">
        <v>2022</v>
      </c>
      <c r="K1172" s="5">
        <v>5</v>
      </c>
      <c r="L1172" s="9">
        <f t="shared" si="23"/>
        <v>1</v>
      </c>
      <c r="M1172" s="6" t="s">
        <v>2745</v>
      </c>
      <c r="N1172" s="9" t="s">
        <v>94</v>
      </c>
      <c r="O1172" s="6" t="s">
        <v>37</v>
      </c>
      <c r="P1172" s="9" t="s">
        <v>41</v>
      </c>
      <c r="Q1172" s="5">
        <v>2024</v>
      </c>
      <c r="R1172" s="9" t="s">
        <v>41</v>
      </c>
      <c r="S1172" s="11">
        <v>2024</v>
      </c>
      <c r="T1172" s="6" t="s">
        <v>126</v>
      </c>
      <c r="U1172" s="4" t="s">
        <v>2747</v>
      </c>
      <c r="V1172" s="4" t="s">
        <v>2524</v>
      </c>
      <c r="W1172" s="75">
        <v>0</v>
      </c>
      <c r="X1172" s="9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43"/>
      <c r="AL1172" s="143"/>
      <c r="AM1172" s="143"/>
      <c r="AN1172" s="143"/>
      <c r="AO1172" s="143"/>
      <c r="AP1172" s="143"/>
      <c r="AQ1172" s="143"/>
      <c r="AR1172" s="143"/>
      <c r="AS1172" s="143"/>
      <c r="AT1172" s="143"/>
      <c r="AU1172" s="143"/>
      <c r="AV1172" s="143"/>
      <c r="BC1172" s="2"/>
    </row>
    <row r="1173" spans="1:55" x14ac:dyDescent="0.2">
      <c r="A1173" s="4" t="s">
        <v>2724</v>
      </c>
      <c r="B1173" s="4" t="s">
        <v>2689</v>
      </c>
      <c r="C1173" s="4" t="s">
        <v>2734</v>
      </c>
      <c r="D1173" s="4" t="s">
        <v>2741</v>
      </c>
      <c r="E1173" s="4" t="s">
        <v>2751</v>
      </c>
      <c r="F1173" s="4" t="s">
        <v>2749</v>
      </c>
      <c r="G1173" s="41" t="s">
        <v>457</v>
      </c>
      <c r="H1173" s="78">
        <v>220117007172</v>
      </c>
      <c r="I1173" s="78" t="s">
        <v>2536</v>
      </c>
      <c r="J1173" s="5">
        <v>2022</v>
      </c>
      <c r="K1173" s="5">
        <v>5</v>
      </c>
      <c r="L1173" s="9">
        <f t="shared" si="23"/>
        <v>1</v>
      </c>
      <c r="M1173" s="6" t="s">
        <v>2745</v>
      </c>
      <c r="N1173" s="9" t="s">
        <v>94</v>
      </c>
      <c r="O1173" s="6" t="s">
        <v>37</v>
      </c>
      <c r="P1173" s="9" t="s">
        <v>41</v>
      </c>
      <c r="Q1173" s="5">
        <v>2024</v>
      </c>
      <c r="R1173" s="9" t="s">
        <v>41</v>
      </c>
      <c r="S1173" s="11">
        <v>2024</v>
      </c>
      <c r="T1173" s="6" t="s">
        <v>126</v>
      </c>
      <c r="U1173" s="4" t="s">
        <v>2747</v>
      </c>
      <c r="V1173" s="4" t="s">
        <v>2524</v>
      </c>
      <c r="W1173" s="75">
        <v>0</v>
      </c>
      <c r="X1173" s="9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43"/>
      <c r="AL1173" s="143"/>
      <c r="AM1173" s="143"/>
      <c r="AN1173" s="143"/>
      <c r="AO1173" s="143"/>
      <c r="AP1173" s="143"/>
      <c r="AQ1173" s="143"/>
      <c r="AR1173" s="143"/>
      <c r="AS1173" s="143"/>
      <c r="AT1173" s="143"/>
      <c r="AU1173" s="143"/>
      <c r="AV1173" s="143"/>
      <c r="BC1173" s="2"/>
    </row>
    <row r="1174" spans="1:55" x14ac:dyDescent="0.2">
      <c r="A1174" s="4" t="s">
        <v>2724</v>
      </c>
      <c r="B1174" s="4" t="s">
        <v>2689</v>
      </c>
      <c r="C1174" s="4" t="s">
        <v>2734</v>
      </c>
      <c r="D1174" s="4" t="s">
        <v>2741</v>
      </c>
      <c r="E1174" s="4" t="s">
        <v>2751</v>
      </c>
      <c r="F1174" s="4" t="s">
        <v>2749</v>
      </c>
      <c r="G1174" s="41" t="s">
        <v>457</v>
      </c>
      <c r="H1174" s="78">
        <v>220117007173</v>
      </c>
      <c r="I1174" s="78" t="s">
        <v>2537</v>
      </c>
      <c r="J1174" s="5">
        <v>2022</v>
      </c>
      <c r="K1174" s="5">
        <v>5</v>
      </c>
      <c r="L1174" s="9">
        <f t="shared" si="23"/>
        <v>1</v>
      </c>
      <c r="M1174" s="6" t="s">
        <v>2745</v>
      </c>
      <c r="N1174" s="9" t="s">
        <v>94</v>
      </c>
      <c r="O1174" s="6" t="s">
        <v>37</v>
      </c>
      <c r="P1174" s="9" t="s">
        <v>41</v>
      </c>
      <c r="Q1174" s="5">
        <v>2024</v>
      </c>
      <c r="R1174" s="9" t="s">
        <v>41</v>
      </c>
      <c r="S1174" s="11">
        <v>2024</v>
      </c>
      <c r="T1174" s="6" t="s">
        <v>126</v>
      </c>
      <c r="U1174" s="4" t="s">
        <v>2747</v>
      </c>
      <c r="V1174" s="4" t="s">
        <v>2524</v>
      </c>
      <c r="W1174" s="75">
        <v>0</v>
      </c>
      <c r="X1174" s="9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43"/>
      <c r="AL1174" s="143"/>
      <c r="AM1174" s="143"/>
      <c r="AN1174" s="143"/>
      <c r="AO1174" s="143"/>
      <c r="AP1174" s="143"/>
      <c r="AQ1174" s="143"/>
      <c r="AR1174" s="143"/>
      <c r="AS1174" s="143"/>
      <c r="AT1174" s="143"/>
      <c r="AU1174" s="143"/>
      <c r="AV1174" s="143"/>
      <c r="BC1174" s="2"/>
    </row>
    <row r="1175" spans="1:55" x14ac:dyDescent="0.2">
      <c r="A1175" s="4" t="s">
        <v>2724</v>
      </c>
      <c r="B1175" s="4" t="s">
        <v>2689</v>
      </c>
      <c r="C1175" s="4" t="s">
        <v>2734</v>
      </c>
      <c r="D1175" s="4" t="s">
        <v>2741</v>
      </c>
      <c r="E1175" s="4" t="s">
        <v>2751</v>
      </c>
      <c r="F1175" s="4" t="s">
        <v>2749</v>
      </c>
      <c r="G1175" s="41" t="s">
        <v>457</v>
      </c>
      <c r="H1175" s="78">
        <v>220117007153</v>
      </c>
      <c r="I1175" s="78" t="s">
        <v>2538</v>
      </c>
      <c r="J1175" s="5">
        <v>2022</v>
      </c>
      <c r="K1175" s="5">
        <v>5</v>
      </c>
      <c r="L1175" s="9">
        <f t="shared" si="23"/>
        <v>1</v>
      </c>
      <c r="M1175" s="6" t="s">
        <v>2745</v>
      </c>
      <c r="N1175" s="9" t="s">
        <v>94</v>
      </c>
      <c r="O1175" s="6" t="s">
        <v>37</v>
      </c>
      <c r="P1175" s="9" t="s">
        <v>41</v>
      </c>
      <c r="Q1175" s="5">
        <v>2024</v>
      </c>
      <c r="R1175" s="9" t="s">
        <v>41</v>
      </c>
      <c r="S1175" s="11">
        <v>2024</v>
      </c>
      <c r="T1175" s="6" t="s">
        <v>126</v>
      </c>
      <c r="U1175" s="4" t="s">
        <v>2747</v>
      </c>
      <c r="V1175" s="4" t="s">
        <v>2524</v>
      </c>
      <c r="W1175" s="75">
        <v>0</v>
      </c>
      <c r="X1175" s="9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43"/>
      <c r="AL1175" s="143"/>
      <c r="AM1175" s="143"/>
      <c r="AN1175" s="143"/>
      <c r="AO1175" s="143"/>
      <c r="AP1175" s="143"/>
      <c r="AQ1175" s="143"/>
      <c r="AR1175" s="143"/>
      <c r="AS1175" s="143"/>
      <c r="AT1175" s="143"/>
      <c r="AU1175" s="143"/>
      <c r="AV1175" s="143"/>
      <c r="BC1175" s="2"/>
    </row>
    <row r="1176" spans="1:55" x14ac:dyDescent="0.2">
      <c r="A1176" s="4" t="s">
        <v>2724</v>
      </c>
      <c r="B1176" s="4" t="s">
        <v>2689</v>
      </c>
      <c r="C1176" s="4" t="s">
        <v>2734</v>
      </c>
      <c r="D1176" s="4" t="s">
        <v>2741</v>
      </c>
      <c r="E1176" s="4" t="s">
        <v>2751</v>
      </c>
      <c r="F1176" s="4" t="s">
        <v>2749</v>
      </c>
      <c r="G1176" s="41" t="s">
        <v>457</v>
      </c>
      <c r="H1176" s="78">
        <v>220117007160</v>
      </c>
      <c r="I1176" s="78" t="s">
        <v>2539</v>
      </c>
      <c r="J1176" s="5">
        <v>2022</v>
      </c>
      <c r="K1176" s="5">
        <v>5</v>
      </c>
      <c r="L1176" s="9">
        <f t="shared" si="23"/>
        <v>1</v>
      </c>
      <c r="M1176" s="6" t="s">
        <v>2745</v>
      </c>
      <c r="N1176" s="9" t="s">
        <v>94</v>
      </c>
      <c r="O1176" s="6" t="s">
        <v>37</v>
      </c>
      <c r="P1176" s="9" t="s">
        <v>41</v>
      </c>
      <c r="Q1176" s="5">
        <v>2024</v>
      </c>
      <c r="R1176" s="9" t="s">
        <v>41</v>
      </c>
      <c r="S1176" s="11">
        <v>2024</v>
      </c>
      <c r="T1176" s="6" t="s">
        <v>126</v>
      </c>
      <c r="U1176" s="4" t="s">
        <v>2747</v>
      </c>
      <c r="V1176" s="4" t="s">
        <v>2524</v>
      </c>
      <c r="W1176" s="75">
        <v>0</v>
      </c>
      <c r="X1176" s="9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43"/>
      <c r="AL1176" s="143"/>
      <c r="AM1176" s="143"/>
      <c r="AN1176" s="143"/>
      <c r="AO1176" s="143"/>
      <c r="AP1176" s="143"/>
      <c r="AQ1176" s="143"/>
      <c r="AR1176" s="143"/>
      <c r="AS1176" s="143"/>
      <c r="AT1176" s="143"/>
      <c r="AU1176" s="143"/>
      <c r="AV1176" s="143"/>
      <c r="BC1176" s="2"/>
    </row>
    <row r="1177" spans="1:55" x14ac:dyDescent="0.2">
      <c r="A1177" s="4" t="s">
        <v>2724</v>
      </c>
      <c r="B1177" s="4" t="s">
        <v>2689</v>
      </c>
      <c r="C1177" s="4" t="s">
        <v>2734</v>
      </c>
      <c r="D1177" s="4" t="s">
        <v>2741</v>
      </c>
      <c r="E1177" s="4" t="s">
        <v>2751</v>
      </c>
      <c r="F1177" s="4" t="s">
        <v>2749</v>
      </c>
      <c r="G1177" s="41" t="s">
        <v>457</v>
      </c>
      <c r="H1177" s="78">
        <v>220117007161</v>
      </c>
      <c r="I1177" s="78" t="s">
        <v>2540</v>
      </c>
      <c r="J1177" s="5">
        <v>2022</v>
      </c>
      <c r="K1177" s="5">
        <v>5</v>
      </c>
      <c r="L1177" s="9">
        <f t="shared" si="23"/>
        <v>1</v>
      </c>
      <c r="M1177" s="6" t="s">
        <v>2745</v>
      </c>
      <c r="N1177" s="9" t="s">
        <v>94</v>
      </c>
      <c r="O1177" s="6" t="s">
        <v>37</v>
      </c>
      <c r="P1177" s="9" t="s">
        <v>41</v>
      </c>
      <c r="Q1177" s="5">
        <v>2024</v>
      </c>
      <c r="R1177" s="9" t="s">
        <v>41</v>
      </c>
      <c r="S1177" s="11">
        <v>2024</v>
      </c>
      <c r="T1177" s="6" t="s">
        <v>126</v>
      </c>
      <c r="U1177" s="4" t="s">
        <v>2747</v>
      </c>
      <c r="V1177" s="4" t="s">
        <v>2524</v>
      </c>
      <c r="W1177" s="75">
        <v>0</v>
      </c>
      <c r="X1177" s="9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43"/>
      <c r="AL1177" s="143"/>
      <c r="AM1177" s="143"/>
      <c r="AN1177" s="143"/>
      <c r="AO1177" s="143"/>
      <c r="AP1177" s="143"/>
      <c r="AQ1177" s="143"/>
      <c r="AR1177" s="143"/>
      <c r="AS1177" s="143"/>
      <c r="AT1177" s="143"/>
      <c r="AU1177" s="143"/>
      <c r="AV1177" s="143"/>
      <c r="BC1177" s="2"/>
    </row>
    <row r="1178" spans="1:55" x14ac:dyDescent="0.2">
      <c r="A1178" s="4" t="s">
        <v>2724</v>
      </c>
      <c r="B1178" s="4" t="s">
        <v>2689</v>
      </c>
      <c r="C1178" s="4" t="s">
        <v>2734</v>
      </c>
      <c r="D1178" s="4" t="s">
        <v>2741</v>
      </c>
      <c r="E1178" s="4" t="s">
        <v>2751</v>
      </c>
      <c r="F1178" s="4" t="s">
        <v>2749</v>
      </c>
      <c r="G1178" s="41" t="s">
        <v>457</v>
      </c>
      <c r="H1178" s="78">
        <v>220117007163</v>
      </c>
      <c r="I1178" s="78" t="s">
        <v>2541</v>
      </c>
      <c r="J1178" s="5">
        <v>2022</v>
      </c>
      <c r="K1178" s="5">
        <v>5</v>
      </c>
      <c r="L1178" s="9">
        <f t="shared" si="23"/>
        <v>1</v>
      </c>
      <c r="M1178" s="6" t="s">
        <v>2745</v>
      </c>
      <c r="N1178" s="9" t="s">
        <v>94</v>
      </c>
      <c r="O1178" s="6" t="s">
        <v>37</v>
      </c>
      <c r="P1178" s="9" t="s">
        <v>41</v>
      </c>
      <c r="Q1178" s="5">
        <v>2024</v>
      </c>
      <c r="R1178" s="9" t="s">
        <v>41</v>
      </c>
      <c r="S1178" s="11">
        <v>2024</v>
      </c>
      <c r="T1178" s="6" t="s">
        <v>126</v>
      </c>
      <c r="U1178" s="4" t="s">
        <v>2747</v>
      </c>
      <c r="V1178" s="4" t="s">
        <v>2524</v>
      </c>
      <c r="W1178" s="75">
        <v>0</v>
      </c>
      <c r="X1178" s="9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43"/>
      <c r="AL1178" s="143"/>
      <c r="AM1178" s="143"/>
      <c r="AN1178" s="143"/>
      <c r="AO1178" s="143"/>
      <c r="AP1178" s="143"/>
      <c r="AQ1178" s="143"/>
      <c r="AR1178" s="143"/>
      <c r="AS1178" s="143"/>
      <c r="AT1178" s="143"/>
      <c r="AU1178" s="143"/>
      <c r="AV1178" s="143"/>
      <c r="BC1178" s="2"/>
    </row>
    <row r="1179" spans="1:55" x14ac:dyDescent="0.2">
      <c r="A1179" s="4" t="s">
        <v>2712</v>
      </c>
      <c r="B1179" s="4" t="s">
        <v>2691</v>
      </c>
      <c r="C1179" s="4" t="s">
        <v>2735</v>
      </c>
      <c r="D1179" s="4" t="s">
        <v>2740</v>
      </c>
      <c r="E1179" s="4" t="s">
        <v>1160</v>
      </c>
      <c r="F1179" s="4" t="s">
        <v>1158</v>
      </c>
      <c r="G1179" s="41" t="s">
        <v>1159</v>
      </c>
      <c r="H1179" s="59" t="s">
        <v>3280</v>
      </c>
      <c r="I1179" s="59" t="s">
        <v>2308</v>
      </c>
      <c r="J1179" s="5">
        <v>2014</v>
      </c>
      <c r="K1179" s="5">
        <v>10</v>
      </c>
      <c r="L1179" s="9">
        <f t="shared" si="23"/>
        <v>-2</v>
      </c>
      <c r="M1179" s="6" t="s">
        <v>90</v>
      </c>
      <c r="N1179" s="9" t="s">
        <v>94</v>
      </c>
      <c r="O1179" s="6" t="s">
        <v>37</v>
      </c>
      <c r="P1179" s="9" t="s">
        <v>42</v>
      </c>
      <c r="Q1179" s="5" t="s">
        <v>37</v>
      </c>
      <c r="R1179" s="9" t="s">
        <v>41</v>
      </c>
      <c r="S1179" s="11">
        <v>2023</v>
      </c>
      <c r="T1179" s="6" t="s">
        <v>126</v>
      </c>
      <c r="U1179" s="4" t="s">
        <v>210</v>
      </c>
      <c r="V1179" s="4" t="s">
        <v>4403</v>
      </c>
      <c r="W1179" s="75">
        <v>1675296.75</v>
      </c>
      <c r="X1179" s="9">
        <v>4</v>
      </c>
      <c r="Y1179" s="11"/>
      <c r="Z1179" s="11" t="s">
        <v>33</v>
      </c>
      <c r="AA1179" s="11"/>
      <c r="AB1179" s="11"/>
      <c r="AC1179" s="11" t="s">
        <v>33</v>
      </c>
      <c r="AD1179" s="11"/>
      <c r="AE1179" s="11"/>
      <c r="AF1179" s="11" t="s">
        <v>33</v>
      </c>
      <c r="AG1179" s="11"/>
      <c r="AH1179" s="11"/>
      <c r="AI1179" s="11" t="s">
        <v>33</v>
      </c>
      <c r="AJ1179" s="11"/>
      <c r="AK1179" s="143"/>
      <c r="AL1179" s="143" t="s">
        <v>165</v>
      </c>
      <c r="AM1179" s="143"/>
      <c r="AN1179" s="143"/>
      <c r="AO1179" s="143" t="s">
        <v>165</v>
      </c>
      <c r="AP1179" s="143"/>
      <c r="AQ1179" s="143"/>
      <c r="AR1179" s="143" t="s">
        <v>165</v>
      </c>
      <c r="AS1179" s="143"/>
      <c r="AT1179" s="143"/>
      <c r="AU1179" s="143" t="s">
        <v>165</v>
      </c>
      <c r="AV1179" s="143"/>
      <c r="BC1179" s="2"/>
    </row>
    <row r="1180" spans="1:55" x14ac:dyDescent="0.2">
      <c r="A1180" s="4" t="s">
        <v>2712</v>
      </c>
      <c r="B1180" s="4" t="s">
        <v>2691</v>
      </c>
      <c r="C1180" s="4" t="s">
        <v>2735</v>
      </c>
      <c r="D1180" s="4" t="s">
        <v>2740</v>
      </c>
      <c r="E1180" s="4" t="s">
        <v>2249</v>
      </c>
      <c r="F1180" s="4" t="s">
        <v>2250</v>
      </c>
      <c r="G1180" s="41" t="s">
        <v>2251</v>
      </c>
      <c r="H1180" s="59" t="s">
        <v>2252</v>
      </c>
      <c r="I1180" s="59">
        <v>500000010062</v>
      </c>
      <c r="J1180" s="5">
        <v>2013</v>
      </c>
      <c r="K1180" s="5">
        <v>8</v>
      </c>
      <c r="L1180" s="9">
        <f t="shared" si="23"/>
        <v>-5</v>
      </c>
      <c r="M1180" s="6" t="s">
        <v>90</v>
      </c>
      <c r="N1180" s="9" t="s">
        <v>94</v>
      </c>
      <c r="O1180" s="6" t="s">
        <v>37</v>
      </c>
      <c r="P1180" s="9" t="s">
        <v>42</v>
      </c>
      <c r="Q1180" s="5" t="s">
        <v>37</v>
      </c>
      <c r="R1180" s="9" t="s">
        <v>41</v>
      </c>
      <c r="S1180" s="11">
        <v>2023</v>
      </c>
      <c r="T1180" s="6" t="s">
        <v>126</v>
      </c>
      <c r="U1180" s="4" t="s">
        <v>1108</v>
      </c>
      <c r="V1180" s="4" t="s">
        <v>3804</v>
      </c>
      <c r="W1180" s="75">
        <v>357793.6</v>
      </c>
      <c r="X1180" s="9">
        <v>2</v>
      </c>
      <c r="Y1180" s="11"/>
      <c r="Z1180" s="11"/>
      <c r="AA1180" s="11" t="s">
        <v>33</v>
      </c>
      <c r="AB1180" s="11"/>
      <c r="AC1180" s="11"/>
      <c r="AD1180" s="11"/>
      <c r="AE1180" s="11"/>
      <c r="AF1180" s="11"/>
      <c r="AG1180" s="11" t="s">
        <v>33</v>
      </c>
      <c r="AH1180" s="11"/>
      <c r="AI1180" s="11"/>
      <c r="AJ1180" s="11"/>
      <c r="AK1180" s="143"/>
      <c r="AL1180" s="143"/>
      <c r="AM1180" s="143" t="s">
        <v>165</v>
      </c>
      <c r="AN1180" s="143"/>
      <c r="AO1180" s="143"/>
      <c r="AP1180" s="143"/>
      <c r="AQ1180" s="143"/>
      <c r="AR1180" s="143"/>
      <c r="AS1180" s="143" t="s">
        <v>165</v>
      </c>
      <c r="AT1180" s="143"/>
      <c r="AU1180" s="143"/>
      <c r="AV1180" s="143"/>
      <c r="BC1180" s="2"/>
    </row>
    <row r="1181" spans="1:55" x14ac:dyDescent="0.2">
      <c r="A1181" s="4" t="s">
        <v>2785</v>
      </c>
      <c r="B1181" s="4" t="s">
        <v>2687</v>
      </c>
      <c r="C1181" s="4" t="s">
        <v>2737</v>
      </c>
      <c r="D1181" s="4" t="s">
        <v>2740</v>
      </c>
      <c r="E1181" s="4" t="s">
        <v>2875</v>
      </c>
      <c r="F1181" s="4" t="s">
        <v>2873</v>
      </c>
      <c r="G1181" s="41" t="s">
        <v>2874</v>
      </c>
      <c r="H1181" s="77" t="s">
        <v>2863</v>
      </c>
      <c r="I1181" s="59" t="s">
        <v>2855</v>
      </c>
      <c r="J1181" s="5">
        <v>2023</v>
      </c>
      <c r="K1181" s="5">
        <v>8</v>
      </c>
      <c r="L1181" s="9">
        <f t="shared" si="23"/>
        <v>5</v>
      </c>
      <c r="M1181" s="6" t="s">
        <v>90</v>
      </c>
      <c r="N1181" s="9" t="s">
        <v>94</v>
      </c>
      <c r="O1181" s="6" t="s">
        <v>37</v>
      </c>
      <c r="P1181" s="9" t="s">
        <v>41</v>
      </c>
      <c r="Q1181" s="5" t="s">
        <v>37</v>
      </c>
      <c r="R1181" s="5" t="s">
        <v>42</v>
      </c>
      <c r="S1181" s="5" t="s">
        <v>136</v>
      </c>
      <c r="T1181" s="6" t="s">
        <v>44</v>
      </c>
      <c r="U1181" s="4" t="s">
        <v>2765</v>
      </c>
      <c r="V1181" s="4" t="s">
        <v>2808</v>
      </c>
      <c r="W1181" s="75">
        <v>0</v>
      </c>
      <c r="X1181" s="9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43"/>
      <c r="AL1181" s="143"/>
      <c r="AM1181" s="143"/>
      <c r="AN1181" s="143"/>
      <c r="AO1181" s="143"/>
      <c r="AP1181" s="143"/>
      <c r="AQ1181" s="143"/>
      <c r="AR1181" s="143"/>
      <c r="AS1181" s="143"/>
      <c r="AT1181" s="143"/>
      <c r="AU1181" s="143"/>
      <c r="AV1181" s="143"/>
      <c r="BC1181" s="2"/>
    </row>
    <row r="1182" spans="1:55" x14ac:dyDescent="0.2">
      <c r="A1182" s="4" t="s">
        <v>2785</v>
      </c>
      <c r="B1182" s="4" t="s">
        <v>2687</v>
      </c>
      <c r="C1182" s="4" t="s">
        <v>2737</v>
      </c>
      <c r="D1182" s="4" t="s">
        <v>2740</v>
      </c>
      <c r="E1182" s="4" t="s">
        <v>2875</v>
      </c>
      <c r="F1182" s="4" t="s">
        <v>2873</v>
      </c>
      <c r="G1182" s="41" t="s">
        <v>2874</v>
      </c>
      <c r="H1182" s="77" t="s">
        <v>2864</v>
      </c>
      <c r="I1182" s="59" t="s">
        <v>2856</v>
      </c>
      <c r="J1182" s="5">
        <v>2023</v>
      </c>
      <c r="K1182" s="5">
        <v>8</v>
      </c>
      <c r="L1182" s="9">
        <f t="shared" si="23"/>
        <v>5</v>
      </c>
      <c r="M1182" s="6" t="s">
        <v>90</v>
      </c>
      <c r="N1182" s="9" t="s">
        <v>94</v>
      </c>
      <c r="O1182" s="6" t="s">
        <v>37</v>
      </c>
      <c r="P1182" s="9" t="s">
        <v>41</v>
      </c>
      <c r="Q1182" s="5" t="s">
        <v>37</v>
      </c>
      <c r="R1182" s="5" t="s">
        <v>42</v>
      </c>
      <c r="S1182" s="5" t="s">
        <v>136</v>
      </c>
      <c r="T1182" s="6" t="s">
        <v>44</v>
      </c>
      <c r="U1182" s="4" t="s">
        <v>2765</v>
      </c>
      <c r="V1182" s="4" t="s">
        <v>2808</v>
      </c>
      <c r="W1182" s="75">
        <v>0</v>
      </c>
      <c r="X1182" s="9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43"/>
      <c r="AL1182" s="143"/>
      <c r="AM1182" s="143"/>
      <c r="AN1182" s="143"/>
      <c r="AO1182" s="143"/>
      <c r="AP1182" s="143"/>
      <c r="AQ1182" s="143"/>
      <c r="AR1182" s="143"/>
      <c r="AS1182" s="143"/>
      <c r="AT1182" s="143"/>
      <c r="AU1182" s="143"/>
      <c r="AV1182" s="143"/>
      <c r="BC1182" s="2"/>
    </row>
    <row r="1183" spans="1:55" x14ac:dyDescent="0.2">
      <c r="A1183" s="4" t="s">
        <v>2785</v>
      </c>
      <c r="B1183" s="4" t="s">
        <v>2687</v>
      </c>
      <c r="C1183" s="4" t="s">
        <v>2737</v>
      </c>
      <c r="D1183" s="4" t="s">
        <v>2740</v>
      </c>
      <c r="E1183" s="4" t="s">
        <v>2875</v>
      </c>
      <c r="F1183" s="4" t="s">
        <v>2873</v>
      </c>
      <c r="G1183" s="41" t="s">
        <v>2874</v>
      </c>
      <c r="H1183" s="77" t="s">
        <v>2867</v>
      </c>
      <c r="I1183" s="59" t="s">
        <v>2857</v>
      </c>
      <c r="J1183" s="5">
        <v>2023</v>
      </c>
      <c r="K1183" s="5">
        <v>8</v>
      </c>
      <c r="L1183" s="9">
        <f t="shared" si="23"/>
        <v>5</v>
      </c>
      <c r="M1183" s="6" t="s">
        <v>90</v>
      </c>
      <c r="N1183" s="9" t="s">
        <v>94</v>
      </c>
      <c r="O1183" s="6" t="s">
        <v>37</v>
      </c>
      <c r="P1183" s="9" t="s">
        <v>41</v>
      </c>
      <c r="Q1183" s="5" t="s">
        <v>37</v>
      </c>
      <c r="R1183" s="5" t="s">
        <v>42</v>
      </c>
      <c r="S1183" s="5" t="s">
        <v>136</v>
      </c>
      <c r="T1183" s="6" t="s">
        <v>44</v>
      </c>
      <c r="U1183" s="4" t="s">
        <v>2765</v>
      </c>
      <c r="V1183" s="4" t="s">
        <v>2808</v>
      </c>
      <c r="W1183" s="75">
        <v>0</v>
      </c>
      <c r="X1183" s="9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43"/>
      <c r="AL1183" s="143"/>
      <c r="AM1183" s="143"/>
      <c r="AN1183" s="143"/>
      <c r="AO1183" s="143"/>
      <c r="AP1183" s="143"/>
      <c r="AQ1183" s="143"/>
      <c r="AR1183" s="143"/>
      <c r="AS1183" s="143"/>
      <c r="AT1183" s="143"/>
      <c r="AU1183" s="143"/>
      <c r="AV1183" s="143"/>
      <c r="BC1183" s="2"/>
    </row>
    <row r="1184" spans="1:55" x14ac:dyDescent="0.2">
      <c r="A1184" s="4" t="s">
        <v>2785</v>
      </c>
      <c r="B1184" s="4" t="s">
        <v>2687</v>
      </c>
      <c r="C1184" s="4" t="s">
        <v>2737</v>
      </c>
      <c r="D1184" s="4" t="s">
        <v>2740</v>
      </c>
      <c r="E1184" s="4" t="s">
        <v>2875</v>
      </c>
      <c r="F1184" s="4" t="s">
        <v>2873</v>
      </c>
      <c r="G1184" s="41" t="s">
        <v>2874</v>
      </c>
      <c r="H1184" s="77" t="s">
        <v>2868</v>
      </c>
      <c r="I1184" s="59" t="s">
        <v>2858</v>
      </c>
      <c r="J1184" s="5">
        <v>2023</v>
      </c>
      <c r="K1184" s="5">
        <v>8</v>
      </c>
      <c r="L1184" s="9">
        <f t="shared" si="23"/>
        <v>5</v>
      </c>
      <c r="M1184" s="6" t="s">
        <v>90</v>
      </c>
      <c r="N1184" s="9" t="s">
        <v>94</v>
      </c>
      <c r="O1184" s="6" t="s">
        <v>37</v>
      </c>
      <c r="P1184" s="9" t="s">
        <v>41</v>
      </c>
      <c r="Q1184" s="5" t="s">
        <v>37</v>
      </c>
      <c r="R1184" s="5" t="s">
        <v>42</v>
      </c>
      <c r="S1184" s="5" t="s">
        <v>136</v>
      </c>
      <c r="T1184" s="6" t="s">
        <v>44</v>
      </c>
      <c r="U1184" s="4" t="s">
        <v>2765</v>
      </c>
      <c r="V1184" s="4" t="s">
        <v>2808</v>
      </c>
      <c r="W1184" s="75">
        <v>0</v>
      </c>
      <c r="X1184" s="9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43"/>
      <c r="AL1184" s="143"/>
      <c r="AM1184" s="143"/>
      <c r="AN1184" s="143"/>
      <c r="AO1184" s="143"/>
      <c r="AP1184" s="143"/>
      <c r="AQ1184" s="143"/>
      <c r="AR1184" s="143"/>
      <c r="AS1184" s="143"/>
      <c r="AT1184" s="143"/>
      <c r="AU1184" s="143"/>
      <c r="AV1184" s="143"/>
      <c r="BC1184" s="2"/>
    </row>
    <row r="1185" spans="1:55" x14ac:dyDescent="0.2">
      <c r="A1185" s="4" t="s">
        <v>2785</v>
      </c>
      <c r="B1185" s="4" t="s">
        <v>2687</v>
      </c>
      <c r="C1185" s="4" t="s">
        <v>2737</v>
      </c>
      <c r="D1185" s="4" t="s">
        <v>2740</v>
      </c>
      <c r="E1185" s="4" t="s">
        <v>2875</v>
      </c>
      <c r="F1185" s="4" t="s">
        <v>2873</v>
      </c>
      <c r="G1185" s="41" t="s">
        <v>2874</v>
      </c>
      <c r="H1185" s="77" t="s">
        <v>2865</v>
      </c>
      <c r="I1185" s="59" t="s">
        <v>2859</v>
      </c>
      <c r="J1185" s="5">
        <v>2023</v>
      </c>
      <c r="K1185" s="5">
        <v>8</v>
      </c>
      <c r="L1185" s="9">
        <f t="shared" si="23"/>
        <v>5</v>
      </c>
      <c r="M1185" s="6" t="s">
        <v>90</v>
      </c>
      <c r="N1185" s="9" t="s">
        <v>94</v>
      </c>
      <c r="O1185" s="6" t="s">
        <v>37</v>
      </c>
      <c r="P1185" s="9" t="s">
        <v>41</v>
      </c>
      <c r="Q1185" s="5" t="s">
        <v>37</v>
      </c>
      <c r="R1185" s="5" t="s">
        <v>42</v>
      </c>
      <c r="S1185" s="5" t="s">
        <v>136</v>
      </c>
      <c r="T1185" s="6" t="s">
        <v>44</v>
      </c>
      <c r="U1185" s="4" t="s">
        <v>2765</v>
      </c>
      <c r="V1185" s="4" t="s">
        <v>2808</v>
      </c>
      <c r="W1185" s="75">
        <v>0</v>
      </c>
      <c r="X1185" s="9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43"/>
      <c r="AL1185" s="143"/>
      <c r="AM1185" s="143"/>
      <c r="AN1185" s="143"/>
      <c r="AO1185" s="143"/>
      <c r="AP1185" s="143"/>
      <c r="AQ1185" s="143"/>
      <c r="AR1185" s="143"/>
      <c r="AS1185" s="143"/>
      <c r="AT1185" s="143"/>
      <c r="AU1185" s="143"/>
      <c r="AV1185" s="143"/>
      <c r="BC1185" s="2"/>
    </row>
    <row r="1186" spans="1:55" x14ac:dyDescent="0.2">
      <c r="A1186" s="4" t="s">
        <v>2785</v>
      </c>
      <c r="B1186" s="4" t="s">
        <v>2687</v>
      </c>
      <c r="C1186" s="4" t="s">
        <v>2737</v>
      </c>
      <c r="D1186" s="4" t="s">
        <v>2740</v>
      </c>
      <c r="E1186" s="4" t="s">
        <v>2875</v>
      </c>
      <c r="F1186" s="4" t="s">
        <v>2873</v>
      </c>
      <c r="G1186" s="41" t="s">
        <v>2874</v>
      </c>
      <c r="H1186" s="77" t="s">
        <v>2866</v>
      </c>
      <c r="I1186" s="59" t="s">
        <v>2853</v>
      </c>
      <c r="J1186" s="5">
        <v>2023</v>
      </c>
      <c r="K1186" s="5">
        <v>8</v>
      </c>
      <c r="L1186" s="9">
        <f t="shared" si="23"/>
        <v>5</v>
      </c>
      <c r="M1186" s="6" t="s">
        <v>90</v>
      </c>
      <c r="N1186" s="9" t="s">
        <v>94</v>
      </c>
      <c r="O1186" s="6" t="s">
        <v>37</v>
      </c>
      <c r="P1186" s="9" t="s">
        <v>41</v>
      </c>
      <c r="Q1186" s="5" t="s">
        <v>37</v>
      </c>
      <c r="R1186" s="5" t="s">
        <v>42</v>
      </c>
      <c r="S1186" s="5" t="s">
        <v>136</v>
      </c>
      <c r="T1186" s="6" t="s">
        <v>44</v>
      </c>
      <c r="U1186" s="4" t="s">
        <v>2765</v>
      </c>
      <c r="V1186" s="4" t="s">
        <v>2808</v>
      </c>
      <c r="W1186" s="75">
        <v>0</v>
      </c>
      <c r="X1186" s="9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43"/>
      <c r="AL1186" s="143"/>
      <c r="AM1186" s="143"/>
      <c r="AN1186" s="143"/>
      <c r="AO1186" s="143"/>
      <c r="AP1186" s="143"/>
      <c r="AQ1186" s="143"/>
      <c r="AR1186" s="143"/>
      <c r="AS1186" s="143"/>
      <c r="AT1186" s="143"/>
      <c r="AU1186" s="143"/>
      <c r="AV1186" s="143"/>
      <c r="BC1186" s="2"/>
    </row>
    <row r="1187" spans="1:55" x14ac:dyDescent="0.2">
      <c r="A1187" s="4" t="s">
        <v>2785</v>
      </c>
      <c r="B1187" s="4" t="s">
        <v>2687</v>
      </c>
      <c r="C1187" s="4" t="s">
        <v>2737</v>
      </c>
      <c r="D1187" s="4" t="s">
        <v>2740</v>
      </c>
      <c r="E1187" s="4" t="s">
        <v>2875</v>
      </c>
      <c r="F1187" s="4" t="s">
        <v>2873</v>
      </c>
      <c r="G1187" s="41" t="s">
        <v>2874</v>
      </c>
      <c r="H1187" s="77" t="s">
        <v>2869</v>
      </c>
      <c r="I1187" s="59" t="s">
        <v>2854</v>
      </c>
      <c r="J1187" s="5">
        <v>2023</v>
      </c>
      <c r="K1187" s="5">
        <v>8</v>
      </c>
      <c r="L1187" s="9">
        <f t="shared" si="23"/>
        <v>5</v>
      </c>
      <c r="M1187" s="6" t="s">
        <v>90</v>
      </c>
      <c r="N1187" s="9" t="s">
        <v>94</v>
      </c>
      <c r="O1187" s="6" t="s">
        <v>37</v>
      </c>
      <c r="P1187" s="9" t="s">
        <v>41</v>
      </c>
      <c r="Q1187" s="5" t="s">
        <v>37</v>
      </c>
      <c r="R1187" s="5" t="s">
        <v>42</v>
      </c>
      <c r="S1187" s="5" t="s">
        <v>136</v>
      </c>
      <c r="T1187" s="6" t="s">
        <v>44</v>
      </c>
      <c r="U1187" s="4" t="s">
        <v>2765</v>
      </c>
      <c r="V1187" s="4" t="s">
        <v>2808</v>
      </c>
      <c r="W1187" s="75">
        <v>0</v>
      </c>
      <c r="X1187" s="9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43"/>
      <c r="AL1187" s="143"/>
      <c r="AM1187" s="143"/>
      <c r="AN1187" s="143"/>
      <c r="AO1187" s="143"/>
      <c r="AP1187" s="143"/>
      <c r="AQ1187" s="143"/>
      <c r="AR1187" s="143"/>
      <c r="AS1187" s="143"/>
      <c r="AT1187" s="143"/>
      <c r="AU1187" s="143"/>
      <c r="AV1187" s="143"/>
      <c r="BC1187" s="2"/>
    </row>
    <row r="1188" spans="1:55" x14ac:dyDescent="0.2">
      <c r="A1188" s="4" t="s">
        <v>2785</v>
      </c>
      <c r="B1188" s="4" t="s">
        <v>2687</v>
      </c>
      <c r="C1188" s="4" t="s">
        <v>2737</v>
      </c>
      <c r="D1188" s="4" t="s">
        <v>2740</v>
      </c>
      <c r="E1188" s="4" t="s">
        <v>2875</v>
      </c>
      <c r="F1188" s="4" t="s">
        <v>2873</v>
      </c>
      <c r="G1188" s="41" t="s">
        <v>2874</v>
      </c>
      <c r="H1188" s="77" t="s">
        <v>2871</v>
      </c>
      <c r="I1188" s="59" t="s">
        <v>2860</v>
      </c>
      <c r="J1188" s="5">
        <v>2023</v>
      </c>
      <c r="K1188" s="5">
        <v>8</v>
      </c>
      <c r="L1188" s="9">
        <f t="shared" si="23"/>
        <v>5</v>
      </c>
      <c r="M1188" s="6" t="s">
        <v>90</v>
      </c>
      <c r="N1188" s="9" t="s">
        <v>94</v>
      </c>
      <c r="O1188" s="6" t="s">
        <v>37</v>
      </c>
      <c r="P1188" s="9" t="s">
        <v>41</v>
      </c>
      <c r="Q1188" s="5" t="s">
        <v>37</v>
      </c>
      <c r="R1188" s="5" t="s">
        <v>42</v>
      </c>
      <c r="S1188" s="5" t="s">
        <v>136</v>
      </c>
      <c r="T1188" s="6" t="s">
        <v>44</v>
      </c>
      <c r="U1188" s="4" t="s">
        <v>2765</v>
      </c>
      <c r="V1188" s="4" t="s">
        <v>2808</v>
      </c>
      <c r="W1188" s="75">
        <v>0</v>
      </c>
      <c r="X1188" s="9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43"/>
      <c r="AL1188" s="143"/>
      <c r="AM1188" s="143"/>
      <c r="AN1188" s="143"/>
      <c r="AO1188" s="143"/>
      <c r="AP1188" s="143"/>
      <c r="AQ1188" s="143"/>
      <c r="AR1188" s="143"/>
      <c r="AS1188" s="143"/>
      <c r="AT1188" s="143"/>
      <c r="AU1188" s="143"/>
      <c r="AV1188" s="143"/>
      <c r="BC1188" s="2"/>
    </row>
    <row r="1189" spans="1:55" x14ac:dyDescent="0.2">
      <c r="A1189" s="4" t="s">
        <v>2785</v>
      </c>
      <c r="B1189" s="4" t="s">
        <v>2687</v>
      </c>
      <c r="C1189" s="4" t="s">
        <v>2737</v>
      </c>
      <c r="D1189" s="4" t="s">
        <v>2740</v>
      </c>
      <c r="E1189" s="4" t="s">
        <v>2875</v>
      </c>
      <c r="F1189" s="4" t="s">
        <v>2873</v>
      </c>
      <c r="G1189" s="41" t="s">
        <v>2874</v>
      </c>
      <c r="H1189" s="77" t="s">
        <v>2870</v>
      </c>
      <c r="I1189" s="59" t="s">
        <v>2861</v>
      </c>
      <c r="J1189" s="5">
        <v>2023</v>
      </c>
      <c r="K1189" s="5">
        <v>8</v>
      </c>
      <c r="L1189" s="9">
        <f t="shared" si="23"/>
        <v>5</v>
      </c>
      <c r="M1189" s="6" t="s">
        <v>90</v>
      </c>
      <c r="N1189" s="9" t="s">
        <v>94</v>
      </c>
      <c r="O1189" s="6" t="s">
        <v>37</v>
      </c>
      <c r="P1189" s="9" t="s">
        <v>41</v>
      </c>
      <c r="Q1189" s="5" t="s">
        <v>37</v>
      </c>
      <c r="R1189" s="5" t="s">
        <v>42</v>
      </c>
      <c r="S1189" s="5" t="s">
        <v>136</v>
      </c>
      <c r="T1189" s="6" t="s">
        <v>44</v>
      </c>
      <c r="U1189" s="4" t="s">
        <v>2765</v>
      </c>
      <c r="V1189" s="4" t="s">
        <v>2808</v>
      </c>
      <c r="W1189" s="75">
        <v>0</v>
      </c>
      <c r="X1189" s="9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43"/>
      <c r="AL1189" s="143"/>
      <c r="AM1189" s="143"/>
      <c r="AN1189" s="143"/>
      <c r="AO1189" s="143"/>
      <c r="AP1189" s="143"/>
      <c r="AQ1189" s="143"/>
      <c r="AR1189" s="143"/>
      <c r="AS1189" s="143"/>
      <c r="AT1189" s="143"/>
      <c r="AU1189" s="143"/>
      <c r="AV1189" s="143"/>
      <c r="BC1189" s="2"/>
    </row>
    <row r="1190" spans="1:55" x14ac:dyDescent="0.2">
      <c r="A1190" s="4" t="s">
        <v>2785</v>
      </c>
      <c r="B1190" s="4" t="s">
        <v>2687</v>
      </c>
      <c r="C1190" s="4" t="s">
        <v>2737</v>
      </c>
      <c r="D1190" s="4" t="s">
        <v>2740</v>
      </c>
      <c r="E1190" s="4" t="s">
        <v>2875</v>
      </c>
      <c r="F1190" s="4" t="s">
        <v>2873</v>
      </c>
      <c r="G1190" s="41" t="s">
        <v>2874</v>
      </c>
      <c r="H1190" s="77" t="s">
        <v>2872</v>
      </c>
      <c r="I1190" s="59" t="s">
        <v>2862</v>
      </c>
      <c r="J1190" s="5">
        <v>2023</v>
      </c>
      <c r="K1190" s="5">
        <v>8</v>
      </c>
      <c r="L1190" s="9">
        <f t="shared" si="23"/>
        <v>5</v>
      </c>
      <c r="M1190" s="6" t="s">
        <v>90</v>
      </c>
      <c r="N1190" s="9" t="s">
        <v>94</v>
      </c>
      <c r="O1190" s="6" t="s">
        <v>37</v>
      </c>
      <c r="P1190" s="9" t="s">
        <v>41</v>
      </c>
      <c r="Q1190" s="5" t="s">
        <v>37</v>
      </c>
      <c r="R1190" s="5" t="s">
        <v>42</v>
      </c>
      <c r="S1190" s="5" t="s">
        <v>136</v>
      </c>
      <c r="T1190" s="6" t="s">
        <v>44</v>
      </c>
      <c r="U1190" s="4" t="s">
        <v>2765</v>
      </c>
      <c r="V1190" s="4" t="s">
        <v>2808</v>
      </c>
      <c r="W1190" s="75">
        <v>0</v>
      </c>
      <c r="X1190" s="9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43"/>
      <c r="AL1190" s="143"/>
      <c r="AM1190" s="143"/>
      <c r="AN1190" s="143"/>
      <c r="AO1190" s="143"/>
      <c r="AP1190" s="143"/>
      <c r="AQ1190" s="143"/>
      <c r="AR1190" s="143"/>
      <c r="AS1190" s="143"/>
      <c r="AT1190" s="143"/>
      <c r="AU1190" s="143"/>
      <c r="AV1190" s="143"/>
      <c r="BC1190" s="2"/>
    </row>
    <row r="1191" spans="1:55" x14ac:dyDescent="0.2">
      <c r="A1191" s="4" t="s">
        <v>2712</v>
      </c>
      <c r="B1191" s="4" t="s">
        <v>2691</v>
      </c>
      <c r="C1191" s="4" t="s">
        <v>2735</v>
      </c>
      <c r="D1191" s="4" t="s">
        <v>2741</v>
      </c>
      <c r="E1191" s="4" t="s">
        <v>2784</v>
      </c>
      <c r="F1191" s="4" t="s">
        <v>1913</v>
      </c>
      <c r="G1191" s="41" t="s">
        <v>1918</v>
      </c>
      <c r="H1191" s="59" t="s">
        <v>1919</v>
      </c>
      <c r="I1191" s="59" t="s">
        <v>4058</v>
      </c>
      <c r="J1191" s="5">
        <v>2019</v>
      </c>
      <c r="K1191" s="5">
        <v>5</v>
      </c>
      <c r="L1191" s="9">
        <f t="shared" si="23"/>
        <v>-2</v>
      </c>
      <c r="M1191" s="6" t="s">
        <v>92</v>
      </c>
      <c r="N1191" s="9" t="s">
        <v>94</v>
      </c>
      <c r="O1191" s="6" t="s">
        <v>47</v>
      </c>
      <c r="P1191" s="9" t="s">
        <v>41</v>
      </c>
      <c r="Q1191" s="5" t="s">
        <v>37</v>
      </c>
      <c r="R1191" s="9" t="s">
        <v>41</v>
      </c>
      <c r="S1191" s="11">
        <v>2023</v>
      </c>
      <c r="T1191" s="6" t="s">
        <v>126</v>
      </c>
      <c r="U1191" s="97" t="s">
        <v>3276</v>
      </c>
      <c r="V1191" s="4" t="s">
        <v>2778</v>
      </c>
      <c r="W1191" s="75">
        <v>0</v>
      </c>
      <c r="X1191" s="9">
        <v>1</v>
      </c>
      <c r="Y1191" s="11"/>
      <c r="Z1191" s="11"/>
      <c r="AA1191" s="11"/>
      <c r="AB1191" s="11"/>
      <c r="AC1191" s="11"/>
      <c r="AD1191" s="11"/>
      <c r="AE1191" s="11" t="s">
        <v>33</v>
      </c>
      <c r="AF1191" s="11"/>
      <c r="AG1191" s="11"/>
      <c r="AH1191" s="11"/>
      <c r="AI1191" s="11"/>
      <c r="AJ1191" s="11"/>
      <c r="AK1191" s="143"/>
      <c r="AL1191" s="143"/>
      <c r="AM1191" s="143"/>
      <c r="AN1191" s="143"/>
      <c r="AO1191" s="143"/>
      <c r="AP1191" s="143"/>
      <c r="AQ1191" s="153" t="s">
        <v>2801</v>
      </c>
      <c r="AR1191" s="143"/>
      <c r="AS1191" s="143"/>
      <c r="AT1191" s="143"/>
      <c r="AU1191" s="143"/>
      <c r="AV1191" s="143"/>
      <c r="BC1191" s="2"/>
    </row>
    <row r="1192" spans="1:55" x14ac:dyDescent="0.2">
      <c r="A1192" s="4" t="s">
        <v>2726</v>
      </c>
      <c r="B1192" s="4" t="s">
        <v>2690</v>
      </c>
      <c r="C1192" s="4" t="s">
        <v>2735</v>
      </c>
      <c r="D1192" s="4" t="s">
        <v>2740</v>
      </c>
      <c r="E1192" s="4" t="s">
        <v>1161</v>
      </c>
      <c r="F1192" s="4" t="s">
        <v>1158</v>
      </c>
      <c r="G1192" s="41" t="s">
        <v>1162</v>
      </c>
      <c r="H1192" s="59" t="s">
        <v>1163</v>
      </c>
      <c r="I1192" s="59" t="s">
        <v>136</v>
      </c>
      <c r="J1192" s="5">
        <v>2014</v>
      </c>
      <c r="K1192" s="5">
        <v>10</v>
      </c>
      <c r="L1192" s="9">
        <f t="shared" si="23"/>
        <v>-2</v>
      </c>
      <c r="M1192" s="6" t="s">
        <v>90</v>
      </c>
      <c r="N1192" s="9" t="s">
        <v>94</v>
      </c>
      <c r="O1192" s="6" t="s">
        <v>37</v>
      </c>
      <c r="P1192" s="9" t="s">
        <v>42</v>
      </c>
      <c r="Q1192" s="5" t="s">
        <v>37</v>
      </c>
      <c r="R1192" s="9" t="s">
        <v>41</v>
      </c>
      <c r="S1192" s="11">
        <v>2023</v>
      </c>
      <c r="T1192" s="6" t="s">
        <v>126</v>
      </c>
      <c r="U1192" s="4" t="s">
        <v>210</v>
      </c>
      <c r="V1192" s="4" t="s">
        <v>4403</v>
      </c>
      <c r="W1192" s="75">
        <v>1675296.75</v>
      </c>
      <c r="X1192" s="9">
        <v>4</v>
      </c>
      <c r="Y1192" s="11"/>
      <c r="Z1192" s="11" t="s">
        <v>33</v>
      </c>
      <c r="AA1192" s="11"/>
      <c r="AB1192" s="11"/>
      <c r="AC1192" s="11" t="s">
        <v>33</v>
      </c>
      <c r="AD1192" s="11"/>
      <c r="AE1192" s="11"/>
      <c r="AF1192" s="11" t="s">
        <v>33</v>
      </c>
      <c r="AG1192" s="11"/>
      <c r="AH1192" s="11"/>
      <c r="AI1192" s="11" t="s">
        <v>33</v>
      </c>
      <c r="AJ1192" s="11"/>
      <c r="AK1192" s="143"/>
      <c r="AL1192" s="143" t="s">
        <v>165</v>
      </c>
      <c r="AM1192" s="143"/>
      <c r="AN1192" s="143"/>
      <c r="AO1192" s="143" t="s">
        <v>165</v>
      </c>
      <c r="AP1192" s="143"/>
      <c r="AQ1192" s="143"/>
      <c r="AR1192" s="143" t="s">
        <v>165</v>
      </c>
      <c r="AS1192" s="143"/>
      <c r="AT1192" s="143"/>
      <c r="AU1192" s="143" t="s">
        <v>165</v>
      </c>
      <c r="AV1192" s="143"/>
      <c r="BC1192" s="2"/>
    </row>
    <row r="1193" spans="1:55" x14ac:dyDescent="0.2">
      <c r="A1193" s="4" t="s">
        <v>2724</v>
      </c>
      <c r="B1193" s="4" t="s">
        <v>2689</v>
      </c>
      <c r="C1193" s="4" t="s">
        <v>2736</v>
      </c>
      <c r="D1193" s="4" t="s">
        <v>2742</v>
      </c>
      <c r="E1193" s="4" t="s">
        <v>288</v>
      </c>
      <c r="F1193" s="4" t="s">
        <v>289</v>
      </c>
      <c r="G1193" s="41" t="s">
        <v>290</v>
      </c>
      <c r="H1193" s="59" t="s">
        <v>291</v>
      </c>
      <c r="I1193" s="59" t="s">
        <v>292</v>
      </c>
      <c r="J1193" s="5">
        <v>2016</v>
      </c>
      <c r="K1193" s="5">
        <v>8</v>
      </c>
      <c r="L1193" s="9">
        <f t="shared" si="23"/>
        <v>-2</v>
      </c>
      <c r="M1193" s="6" t="s">
        <v>90</v>
      </c>
      <c r="N1193" s="9" t="s">
        <v>94</v>
      </c>
      <c r="O1193" s="6" t="s">
        <v>37</v>
      </c>
      <c r="P1193" s="9" t="s">
        <v>42</v>
      </c>
      <c r="Q1193" s="5" t="s">
        <v>37</v>
      </c>
      <c r="R1193" s="9" t="s">
        <v>42</v>
      </c>
      <c r="S1193" s="11">
        <v>2023</v>
      </c>
      <c r="T1193" s="6" t="s">
        <v>44</v>
      </c>
      <c r="U1193" s="4" t="s">
        <v>3961</v>
      </c>
      <c r="V1193" s="4" t="s">
        <v>136</v>
      </c>
      <c r="W1193" s="75">
        <v>175500</v>
      </c>
      <c r="X1193" s="9">
        <v>1</v>
      </c>
      <c r="Y1193" s="11"/>
      <c r="Z1193" s="11"/>
      <c r="AA1193" s="11"/>
      <c r="AB1193" s="11" t="s">
        <v>33</v>
      </c>
      <c r="AC1193" s="11"/>
      <c r="AD1193" s="11"/>
      <c r="AE1193" s="11"/>
      <c r="AF1193" s="11"/>
      <c r="AG1193" s="11"/>
      <c r="AH1193" s="11"/>
      <c r="AI1193" s="11"/>
      <c r="AJ1193" s="11"/>
      <c r="AK1193" s="143"/>
      <c r="AL1193" s="143"/>
      <c r="AM1193" s="143"/>
      <c r="AN1193" s="143" t="s">
        <v>165</v>
      </c>
      <c r="AO1193" s="143"/>
      <c r="AP1193" s="143"/>
      <c r="AQ1193" s="143"/>
      <c r="AR1193" s="143"/>
      <c r="AS1193" s="143"/>
      <c r="AT1193" s="143"/>
      <c r="AU1193" s="143"/>
      <c r="AV1193" s="143"/>
      <c r="BC1193" s="2"/>
    </row>
    <row r="1194" spans="1:55" x14ac:dyDescent="0.2">
      <c r="A1194" s="4" t="s">
        <v>2702</v>
      </c>
      <c r="B1194" s="4" t="s">
        <v>2689</v>
      </c>
      <c r="C1194" s="4" t="s">
        <v>2737</v>
      </c>
      <c r="D1194" s="4" t="s">
        <v>2741</v>
      </c>
      <c r="E1194" s="4" t="s">
        <v>1082</v>
      </c>
      <c r="F1194" s="4" t="s">
        <v>2954</v>
      </c>
      <c r="G1194" s="41" t="s">
        <v>2955</v>
      </c>
      <c r="H1194" s="59" t="s">
        <v>2956</v>
      </c>
      <c r="I1194" s="59">
        <v>500000011605</v>
      </c>
      <c r="J1194" s="5">
        <v>2023</v>
      </c>
      <c r="K1194" s="5">
        <v>8</v>
      </c>
      <c r="L1194" s="9">
        <f t="shared" si="23"/>
        <v>5</v>
      </c>
      <c r="M1194" s="6" t="s">
        <v>90</v>
      </c>
      <c r="N1194" s="9" t="s">
        <v>94</v>
      </c>
      <c r="O1194" s="6" t="s">
        <v>37</v>
      </c>
      <c r="P1194" s="9" t="s">
        <v>41</v>
      </c>
      <c r="Q1194" s="5" t="s">
        <v>37</v>
      </c>
      <c r="R1194" s="5" t="s">
        <v>42</v>
      </c>
      <c r="S1194" s="5" t="s">
        <v>136</v>
      </c>
      <c r="T1194" s="6" t="s">
        <v>44</v>
      </c>
      <c r="U1194" s="97" t="s">
        <v>3232</v>
      </c>
      <c r="V1194" s="4" t="s">
        <v>2976</v>
      </c>
      <c r="W1194" s="75">
        <v>0</v>
      </c>
      <c r="X1194" s="9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43"/>
      <c r="AL1194" s="143"/>
      <c r="AM1194" s="143"/>
      <c r="AN1194" s="143"/>
      <c r="AO1194" s="143"/>
      <c r="AP1194" s="143"/>
      <c r="AQ1194" s="143"/>
      <c r="AR1194" s="143"/>
      <c r="AS1194" s="143"/>
      <c r="AT1194" s="143"/>
      <c r="AU1194" s="143"/>
      <c r="AV1194" s="143"/>
      <c r="BC1194" s="2"/>
    </row>
    <row r="1195" spans="1:55" x14ac:dyDescent="0.2">
      <c r="A1195" s="4" t="s">
        <v>2702</v>
      </c>
      <c r="B1195" s="4" t="s">
        <v>2689</v>
      </c>
      <c r="C1195" s="4" t="s">
        <v>2737</v>
      </c>
      <c r="D1195" s="4" t="s">
        <v>2741</v>
      </c>
      <c r="E1195" s="4" t="s">
        <v>1082</v>
      </c>
      <c r="F1195" s="4" t="s">
        <v>2954</v>
      </c>
      <c r="G1195" s="41" t="s">
        <v>2955</v>
      </c>
      <c r="H1195" s="59" t="s">
        <v>2957</v>
      </c>
      <c r="I1195" s="59">
        <v>500000011606</v>
      </c>
      <c r="J1195" s="5">
        <v>2023</v>
      </c>
      <c r="K1195" s="5">
        <v>8</v>
      </c>
      <c r="L1195" s="9">
        <f t="shared" si="23"/>
        <v>5</v>
      </c>
      <c r="M1195" s="6" t="s">
        <v>90</v>
      </c>
      <c r="N1195" s="9" t="s">
        <v>94</v>
      </c>
      <c r="O1195" s="6" t="s">
        <v>37</v>
      </c>
      <c r="P1195" s="9" t="s">
        <v>41</v>
      </c>
      <c r="Q1195" s="5" t="s">
        <v>37</v>
      </c>
      <c r="R1195" s="5" t="s">
        <v>42</v>
      </c>
      <c r="S1195" s="5" t="s">
        <v>136</v>
      </c>
      <c r="T1195" s="6" t="s">
        <v>44</v>
      </c>
      <c r="U1195" s="97" t="s">
        <v>3232</v>
      </c>
      <c r="V1195" s="4" t="s">
        <v>2976</v>
      </c>
      <c r="W1195" s="75">
        <v>0</v>
      </c>
      <c r="X1195" s="9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43"/>
      <c r="AL1195" s="143"/>
      <c r="AM1195" s="143"/>
      <c r="AN1195" s="143"/>
      <c r="AO1195" s="143"/>
      <c r="AP1195" s="143"/>
      <c r="AQ1195" s="143"/>
      <c r="AR1195" s="143"/>
      <c r="AS1195" s="143"/>
      <c r="AT1195" s="143"/>
      <c r="AU1195" s="143"/>
      <c r="AV1195" s="143"/>
      <c r="BC1195" s="2"/>
    </row>
    <row r="1196" spans="1:55" x14ac:dyDescent="0.2">
      <c r="A1196" s="4" t="s">
        <v>2702</v>
      </c>
      <c r="B1196" s="4" t="s">
        <v>2689</v>
      </c>
      <c r="C1196" s="4" t="s">
        <v>2737</v>
      </c>
      <c r="D1196" s="4" t="s">
        <v>2741</v>
      </c>
      <c r="E1196" s="4" t="s">
        <v>1082</v>
      </c>
      <c r="F1196" s="4" t="s">
        <v>2954</v>
      </c>
      <c r="G1196" s="41" t="s">
        <v>2955</v>
      </c>
      <c r="H1196" s="59" t="s">
        <v>2958</v>
      </c>
      <c r="I1196" s="59">
        <v>500000011607</v>
      </c>
      <c r="J1196" s="5">
        <v>2023</v>
      </c>
      <c r="K1196" s="5">
        <v>8</v>
      </c>
      <c r="L1196" s="9">
        <f t="shared" si="23"/>
        <v>5</v>
      </c>
      <c r="M1196" s="6" t="s">
        <v>90</v>
      </c>
      <c r="N1196" s="9" t="s">
        <v>94</v>
      </c>
      <c r="O1196" s="6" t="s">
        <v>37</v>
      </c>
      <c r="P1196" s="9" t="s">
        <v>41</v>
      </c>
      <c r="Q1196" s="5" t="s">
        <v>37</v>
      </c>
      <c r="R1196" s="5" t="s">
        <v>42</v>
      </c>
      <c r="S1196" s="5" t="s">
        <v>136</v>
      </c>
      <c r="T1196" s="6" t="s">
        <v>44</v>
      </c>
      <c r="U1196" s="97" t="s">
        <v>3232</v>
      </c>
      <c r="V1196" s="4" t="s">
        <v>2976</v>
      </c>
      <c r="W1196" s="75">
        <v>0</v>
      </c>
      <c r="X1196" s="9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43"/>
      <c r="AL1196" s="143"/>
      <c r="AM1196" s="143"/>
      <c r="AN1196" s="143"/>
      <c r="AO1196" s="143"/>
      <c r="AP1196" s="143"/>
      <c r="AQ1196" s="143"/>
      <c r="AR1196" s="143"/>
      <c r="AS1196" s="143"/>
      <c r="AT1196" s="143"/>
      <c r="AU1196" s="143"/>
      <c r="AV1196" s="143"/>
      <c r="BC1196" s="2"/>
    </row>
    <row r="1197" spans="1:55" x14ac:dyDescent="0.2">
      <c r="A1197" s="4" t="s">
        <v>2702</v>
      </c>
      <c r="B1197" s="4" t="s">
        <v>2689</v>
      </c>
      <c r="C1197" s="4" t="s">
        <v>2737</v>
      </c>
      <c r="D1197" s="4" t="s">
        <v>2741</v>
      </c>
      <c r="E1197" s="4" t="s">
        <v>1082</v>
      </c>
      <c r="F1197" s="4" t="s">
        <v>2954</v>
      </c>
      <c r="G1197" s="41" t="s">
        <v>2955</v>
      </c>
      <c r="H1197" s="59" t="s">
        <v>2959</v>
      </c>
      <c r="I1197" s="59">
        <v>500000011608</v>
      </c>
      <c r="J1197" s="5">
        <v>2023</v>
      </c>
      <c r="K1197" s="5">
        <v>8</v>
      </c>
      <c r="L1197" s="9">
        <f t="shared" si="23"/>
        <v>5</v>
      </c>
      <c r="M1197" s="6" t="s">
        <v>90</v>
      </c>
      <c r="N1197" s="9" t="s">
        <v>94</v>
      </c>
      <c r="O1197" s="6" t="s">
        <v>37</v>
      </c>
      <c r="P1197" s="9" t="s">
        <v>41</v>
      </c>
      <c r="Q1197" s="5" t="s">
        <v>37</v>
      </c>
      <c r="R1197" s="5" t="s">
        <v>42</v>
      </c>
      <c r="S1197" s="5" t="s">
        <v>136</v>
      </c>
      <c r="T1197" s="6" t="s">
        <v>44</v>
      </c>
      <c r="U1197" s="97" t="s">
        <v>3232</v>
      </c>
      <c r="V1197" s="4" t="s">
        <v>2976</v>
      </c>
      <c r="W1197" s="75">
        <v>0</v>
      </c>
      <c r="X1197" s="9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43"/>
      <c r="AL1197" s="143"/>
      <c r="AM1197" s="143"/>
      <c r="AN1197" s="143"/>
      <c r="AO1197" s="143"/>
      <c r="AP1197" s="143"/>
      <c r="AQ1197" s="143"/>
      <c r="AR1197" s="143"/>
      <c r="AS1197" s="143"/>
      <c r="AT1197" s="143"/>
      <c r="AU1197" s="143"/>
      <c r="AV1197" s="143"/>
      <c r="BC1197" s="2"/>
    </row>
    <row r="1198" spans="1:55" x14ac:dyDescent="0.2">
      <c r="A1198" s="4" t="s">
        <v>2702</v>
      </c>
      <c r="B1198" s="4" t="s">
        <v>2689</v>
      </c>
      <c r="C1198" s="4" t="s">
        <v>2737</v>
      </c>
      <c r="D1198" s="4" t="s">
        <v>2741</v>
      </c>
      <c r="E1198" s="4" t="s">
        <v>1082</v>
      </c>
      <c r="F1198" s="4" t="s">
        <v>2954</v>
      </c>
      <c r="G1198" s="41" t="s">
        <v>2955</v>
      </c>
      <c r="H1198" s="59" t="s">
        <v>2960</v>
      </c>
      <c r="I1198" s="59">
        <v>500000011609</v>
      </c>
      <c r="J1198" s="5">
        <v>2023</v>
      </c>
      <c r="K1198" s="5">
        <v>8</v>
      </c>
      <c r="L1198" s="9">
        <f t="shared" si="23"/>
        <v>5</v>
      </c>
      <c r="M1198" s="6" t="s">
        <v>90</v>
      </c>
      <c r="N1198" s="9" t="s">
        <v>94</v>
      </c>
      <c r="O1198" s="6" t="s">
        <v>37</v>
      </c>
      <c r="P1198" s="9" t="s">
        <v>41</v>
      </c>
      <c r="Q1198" s="5" t="s">
        <v>37</v>
      </c>
      <c r="R1198" s="5" t="s">
        <v>42</v>
      </c>
      <c r="S1198" s="5" t="s">
        <v>136</v>
      </c>
      <c r="T1198" s="6" t="s">
        <v>44</v>
      </c>
      <c r="U1198" s="97" t="s">
        <v>3232</v>
      </c>
      <c r="V1198" s="4" t="s">
        <v>2976</v>
      </c>
      <c r="W1198" s="75">
        <v>0</v>
      </c>
      <c r="X1198" s="9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43"/>
      <c r="AL1198" s="143"/>
      <c r="AM1198" s="143"/>
      <c r="AN1198" s="143"/>
      <c r="AO1198" s="143"/>
      <c r="AP1198" s="143"/>
      <c r="AQ1198" s="143"/>
      <c r="AR1198" s="143"/>
      <c r="AS1198" s="143"/>
      <c r="AT1198" s="143"/>
      <c r="AU1198" s="143"/>
      <c r="AV1198" s="143"/>
      <c r="BC1198" s="2"/>
    </row>
    <row r="1199" spans="1:55" x14ac:dyDescent="0.2">
      <c r="A1199" s="4" t="s">
        <v>2702</v>
      </c>
      <c r="B1199" s="4" t="s">
        <v>2689</v>
      </c>
      <c r="C1199" s="4" t="s">
        <v>2737</v>
      </c>
      <c r="D1199" s="4" t="s">
        <v>2741</v>
      </c>
      <c r="E1199" s="4" t="s">
        <v>1082</v>
      </c>
      <c r="F1199" s="4" t="s">
        <v>2954</v>
      </c>
      <c r="G1199" s="41" t="s">
        <v>2955</v>
      </c>
      <c r="H1199" s="59" t="s">
        <v>2961</v>
      </c>
      <c r="I1199" s="59">
        <v>500000011610</v>
      </c>
      <c r="J1199" s="5">
        <v>2023</v>
      </c>
      <c r="K1199" s="5">
        <v>8</v>
      </c>
      <c r="L1199" s="9">
        <f t="shared" si="23"/>
        <v>5</v>
      </c>
      <c r="M1199" s="6" t="s">
        <v>90</v>
      </c>
      <c r="N1199" s="9" t="s">
        <v>94</v>
      </c>
      <c r="O1199" s="6" t="s">
        <v>37</v>
      </c>
      <c r="P1199" s="9" t="s">
        <v>41</v>
      </c>
      <c r="Q1199" s="5" t="s">
        <v>37</v>
      </c>
      <c r="R1199" s="5" t="s">
        <v>42</v>
      </c>
      <c r="S1199" s="5" t="s">
        <v>136</v>
      </c>
      <c r="T1199" s="6" t="s">
        <v>44</v>
      </c>
      <c r="U1199" s="97" t="s">
        <v>3232</v>
      </c>
      <c r="V1199" s="4" t="s">
        <v>2976</v>
      </c>
      <c r="W1199" s="75">
        <v>0</v>
      </c>
      <c r="X1199" s="9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43"/>
      <c r="AL1199" s="143"/>
      <c r="AM1199" s="143"/>
      <c r="AN1199" s="143"/>
      <c r="AO1199" s="143"/>
      <c r="AP1199" s="143"/>
      <c r="AQ1199" s="143"/>
      <c r="AR1199" s="143"/>
      <c r="AS1199" s="143"/>
      <c r="AT1199" s="143"/>
      <c r="AU1199" s="143"/>
      <c r="AV1199" s="143"/>
      <c r="BC1199" s="2"/>
    </row>
    <row r="1200" spans="1:55" x14ac:dyDescent="0.2">
      <c r="A1200" s="4" t="s">
        <v>2702</v>
      </c>
      <c r="B1200" s="4" t="s">
        <v>2689</v>
      </c>
      <c r="C1200" s="4" t="s">
        <v>2737</v>
      </c>
      <c r="D1200" s="4" t="s">
        <v>2741</v>
      </c>
      <c r="E1200" s="4" t="s">
        <v>1082</v>
      </c>
      <c r="F1200" s="4" t="s">
        <v>2954</v>
      </c>
      <c r="G1200" s="41" t="s">
        <v>2955</v>
      </c>
      <c r="H1200" s="59" t="s">
        <v>2962</v>
      </c>
      <c r="I1200" s="59">
        <v>500000011611</v>
      </c>
      <c r="J1200" s="5">
        <v>2023</v>
      </c>
      <c r="K1200" s="5">
        <v>8</v>
      </c>
      <c r="L1200" s="9">
        <f t="shared" si="23"/>
        <v>5</v>
      </c>
      <c r="M1200" s="6" t="s">
        <v>90</v>
      </c>
      <c r="N1200" s="9" t="s">
        <v>94</v>
      </c>
      <c r="O1200" s="6" t="s">
        <v>37</v>
      </c>
      <c r="P1200" s="9" t="s">
        <v>41</v>
      </c>
      <c r="Q1200" s="5" t="s">
        <v>37</v>
      </c>
      <c r="R1200" s="5" t="s">
        <v>42</v>
      </c>
      <c r="S1200" s="5" t="s">
        <v>136</v>
      </c>
      <c r="T1200" s="6" t="s">
        <v>44</v>
      </c>
      <c r="U1200" s="97" t="s">
        <v>3232</v>
      </c>
      <c r="V1200" s="4" t="s">
        <v>2976</v>
      </c>
      <c r="W1200" s="75">
        <v>0</v>
      </c>
      <c r="X1200" s="9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43"/>
      <c r="AL1200" s="143"/>
      <c r="AM1200" s="143"/>
      <c r="AN1200" s="143"/>
      <c r="AO1200" s="143"/>
      <c r="AP1200" s="143"/>
      <c r="AQ1200" s="143"/>
      <c r="AR1200" s="143"/>
      <c r="AS1200" s="143"/>
      <c r="AT1200" s="143"/>
      <c r="AU1200" s="143"/>
      <c r="AV1200" s="143"/>
      <c r="BC1200" s="2"/>
    </row>
    <row r="1201" spans="1:55" x14ac:dyDescent="0.2">
      <c r="A1201" s="4" t="s">
        <v>2702</v>
      </c>
      <c r="B1201" s="4" t="s">
        <v>2689</v>
      </c>
      <c r="C1201" s="4" t="s">
        <v>2737</v>
      </c>
      <c r="D1201" s="4" t="s">
        <v>2741</v>
      </c>
      <c r="E1201" s="4" t="s">
        <v>1082</v>
      </c>
      <c r="F1201" s="4" t="s">
        <v>2954</v>
      </c>
      <c r="G1201" s="41" t="s">
        <v>2955</v>
      </c>
      <c r="H1201" s="59" t="s">
        <v>2963</v>
      </c>
      <c r="I1201" s="59">
        <v>500000011612</v>
      </c>
      <c r="J1201" s="5">
        <v>2023</v>
      </c>
      <c r="K1201" s="5">
        <v>8</v>
      </c>
      <c r="L1201" s="9">
        <f t="shared" si="23"/>
        <v>5</v>
      </c>
      <c r="M1201" s="6" t="s">
        <v>90</v>
      </c>
      <c r="N1201" s="9" t="s">
        <v>94</v>
      </c>
      <c r="O1201" s="6" t="s">
        <v>37</v>
      </c>
      <c r="P1201" s="9" t="s">
        <v>41</v>
      </c>
      <c r="Q1201" s="5" t="s">
        <v>37</v>
      </c>
      <c r="R1201" s="5" t="s">
        <v>42</v>
      </c>
      <c r="S1201" s="5" t="s">
        <v>136</v>
      </c>
      <c r="T1201" s="6" t="s">
        <v>44</v>
      </c>
      <c r="U1201" s="97" t="s">
        <v>3232</v>
      </c>
      <c r="V1201" s="4" t="s">
        <v>2976</v>
      </c>
      <c r="W1201" s="75">
        <v>0</v>
      </c>
      <c r="X1201" s="9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43"/>
      <c r="AL1201" s="143"/>
      <c r="AM1201" s="143"/>
      <c r="AN1201" s="143"/>
      <c r="AO1201" s="143"/>
      <c r="AP1201" s="143"/>
      <c r="AQ1201" s="143"/>
      <c r="AR1201" s="143"/>
      <c r="AS1201" s="143"/>
      <c r="AT1201" s="143"/>
      <c r="AU1201" s="143"/>
      <c r="AV1201" s="143"/>
      <c r="BC1201" s="2"/>
    </row>
    <row r="1202" spans="1:55" x14ac:dyDescent="0.2">
      <c r="A1202" s="4" t="s">
        <v>2695</v>
      </c>
      <c r="B1202" s="4" t="s">
        <v>2689</v>
      </c>
      <c r="C1202" s="4" t="s">
        <v>2737</v>
      </c>
      <c r="D1202" s="4" t="s">
        <v>2741</v>
      </c>
      <c r="E1202" s="4" t="s">
        <v>1082</v>
      </c>
      <c r="F1202" s="4" t="s">
        <v>2954</v>
      </c>
      <c r="G1202" s="41" t="s">
        <v>2955</v>
      </c>
      <c r="H1202" s="59" t="s">
        <v>2964</v>
      </c>
      <c r="I1202" s="59">
        <v>500000011613</v>
      </c>
      <c r="J1202" s="5">
        <v>2023</v>
      </c>
      <c r="K1202" s="5">
        <v>8</v>
      </c>
      <c r="L1202" s="9">
        <f t="shared" si="23"/>
        <v>5</v>
      </c>
      <c r="M1202" s="6" t="s">
        <v>90</v>
      </c>
      <c r="N1202" s="9" t="s">
        <v>94</v>
      </c>
      <c r="O1202" s="6" t="s">
        <v>37</v>
      </c>
      <c r="P1202" s="9" t="s">
        <v>41</v>
      </c>
      <c r="Q1202" s="5" t="s">
        <v>37</v>
      </c>
      <c r="R1202" s="5" t="s">
        <v>42</v>
      </c>
      <c r="S1202" s="5" t="s">
        <v>136</v>
      </c>
      <c r="T1202" s="6" t="s">
        <v>44</v>
      </c>
      <c r="U1202" s="97" t="s">
        <v>3232</v>
      </c>
      <c r="V1202" s="4" t="s">
        <v>2976</v>
      </c>
      <c r="W1202" s="75">
        <v>0</v>
      </c>
      <c r="X1202" s="9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43"/>
      <c r="AL1202" s="143"/>
      <c r="AM1202" s="143"/>
      <c r="AN1202" s="143"/>
      <c r="AO1202" s="143"/>
      <c r="AP1202" s="143"/>
      <c r="AQ1202" s="143"/>
      <c r="AR1202" s="143"/>
      <c r="AS1202" s="143"/>
      <c r="AT1202" s="143"/>
      <c r="AU1202" s="143"/>
      <c r="AV1202" s="143"/>
      <c r="BC1202" s="2"/>
    </row>
    <row r="1203" spans="1:55" x14ac:dyDescent="0.2">
      <c r="A1203" s="4" t="s">
        <v>2695</v>
      </c>
      <c r="B1203" s="4" t="s">
        <v>2689</v>
      </c>
      <c r="C1203" s="4" t="s">
        <v>2737</v>
      </c>
      <c r="D1203" s="4" t="s">
        <v>2741</v>
      </c>
      <c r="E1203" s="4" t="s">
        <v>1082</v>
      </c>
      <c r="F1203" s="4" t="s">
        <v>2954</v>
      </c>
      <c r="G1203" s="41" t="s">
        <v>2955</v>
      </c>
      <c r="H1203" s="59" t="s">
        <v>2965</v>
      </c>
      <c r="I1203" s="59">
        <v>500000011614</v>
      </c>
      <c r="J1203" s="5">
        <v>2023</v>
      </c>
      <c r="K1203" s="5">
        <v>8</v>
      </c>
      <c r="L1203" s="9">
        <f t="shared" si="23"/>
        <v>5</v>
      </c>
      <c r="M1203" s="6" t="s">
        <v>90</v>
      </c>
      <c r="N1203" s="9" t="s">
        <v>94</v>
      </c>
      <c r="O1203" s="6" t="s">
        <v>37</v>
      </c>
      <c r="P1203" s="9" t="s">
        <v>41</v>
      </c>
      <c r="Q1203" s="5" t="s">
        <v>37</v>
      </c>
      <c r="R1203" s="5" t="s">
        <v>42</v>
      </c>
      <c r="S1203" s="5" t="s">
        <v>136</v>
      </c>
      <c r="T1203" s="6" t="s">
        <v>44</v>
      </c>
      <c r="U1203" s="97" t="s">
        <v>3232</v>
      </c>
      <c r="V1203" s="4" t="s">
        <v>2976</v>
      </c>
      <c r="W1203" s="75">
        <v>0</v>
      </c>
      <c r="X1203" s="9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43"/>
      <c r="AL1203" s="143"/>
      <c r="AM1203" s="143"/>
      <c r="AN1203" s="143"/>
      <c r="AO1203" s="143"/>
      <c r="AP1203" s="143"/>
      <c r="AQ1203" s="143"/>
      <c r="AR1203" s="143"/>
      <c r="AS1203" s="143"/>
      <c r="AT1203" s="143"/>
      <c r="AU1203" s="143"/>
      <c r="AV1203" s="143"/>
      <c r="BC1203" s="2"/>
    </row>
    <row r="1204" spans="1:55" x14ac:dyDescent="0.2">
      <c r="A1204" s="4" t="s">
        <v>2695</v>
      </c>
      <c r="B1204" s="4" t="s">
        <v>2689</v>
      </c>
      <c r="C1204" s="4" t="s">
        <v>2737</v>
      </c>
      <c r="D1204" s="4" t="s">
        <v>2741</v>
      </c>
      <c r="E1204" s="4" t="s">
        <v>1082</v>
      </c>
      <c r="F1204" s="4" t="s">
        <v>2954</v>
      </c>
      <c r="G1204" s="41" t="s">
        <v>2955</v>
      </c>
      <c r="H1204" s="59" t="s">
        <v>2966</v>
      </c>
      <c r="I1204" s="59">
        <v>500000011615</v>
      </c>
      <c r="J1204" s="5">
        <v>2023</v>
      </c>
      <c r="K1204" s="5">
        <v>8</v>
      </c>
      <c r="L1204" s="9">
        <f t="shared" si="23"/>
        <v>5</v>
      </c>
      <c r="M1204" s="6" t="s">
        <v>90</v>
      </c>
      <c r="N1204" s="9" t="s">
        <v>94</v>
      </c>
      <c r="O1204" s="6" t="s">
        <v>37</v>
      </c>
      <c r="P1204" s="9" t="s">
        <v>41</v>
      </c>
      <c r="Q1204" s="5" t="s">
        <v>37</v>
      </c>
      <c r="R1204" s="5" t="s">
        <v>42</v>
      </c>
      <c r="S1204" s="5" t="s">
        <v>136</v>
      </c>
      <c r="T1204" s="6" t="s">
        <v>44</v>
      </c>
      <c r="U1204" s="97" t="s">
        <v>3232</v>
      </c>
      <c r="V1204" s="4" t="s">
        <v>2976</v>
      </c>
      <c r="W1204" s="75">
        <v>0</v>
      </c>
      <c r="X1204" s="9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43"/>
      <c r="AL1204" s="143"/>
      <c r="AM1204" s="143"/>
      <c r="AN1204" s="143"/>
      <c r="AO1204" s="143"/>
      <c r="AP1204" s="143"/>
      <c r="AQ1204" s="143"/>
      <c r="AR1204" s="143"/>
      <c r="AS1204" s="143"/>
      <c r="AT1204" s="143"/>
      <c r="AU1204" s="143"/>
      <c r="AV1204" s="143"/>
      <c r="BC1204" s="2"/>
    </row>
    <row r="1205" spans="1:55" x14ac:dyDescent="0.2">
      <c r="A1205" s="4" t="s">
        <v>2695</v>
      </c>
      <c r="B1205" s="4" t="s">
        <v>2689</v>
      </c>
      <c r="C1205" s="4" t="s">
        <v>2737</v>
      </c>
      <c r="D1205" s="4" t="s">
        <v>2741</v>
      </c>
      <c r="E1205" s="4" t="s">
        <v>1082</v>
      </c>
      <c r="F1205" s="4" t="s">
        <v>2954</v>
      </c>
      <c r="G1205" s="41" t="s">
        <v>2955</v>
      </c>
      <c r="H1205" s="59" t="s">
        <v>2967</v>
      </c>
      <c r="I1205" s="59">
        <v>500000011616</v>
      </c>
      <c r="J1205" s="5">
        <v>2023</v>
      </c>
      <c r="K1205" s="5">
        <v>8</v>
      </c>
      <c r="L1205" s="9">
        <f t="shared" si="23"/>
        <v>5</v>
      </c>
      <c r="M1205" s="6" t="s">
        <v>90</v>
      </c>
      <c r="N1205" s="9" t="s">
        <v>94</v>
      </c>
      <c r="O1205" s="6" t="s">
        <v>37</v>
      </c>
      <c r="P1205" s="9" t="s">
        <v>41</v>
      </c>
      <c r="Q1205" s="5" t="s">
        <v>37</v>
      </c>
      <c r="R1205" s="5" t="s">
        <v>42</v>
      </c>
      <c r="S1205" s="5" t="s">
        <v>136</v>
      </c>
      <c r="T1205" s="6" t="s">
        <v>44</v>
      </c>
      <c r="U1205" s="97" t="s">
        <v>3232</v>
      </c>
      <c r="V1205" s="4" t="s">
        <v>2976</v>
      </c>
      <c r="W1205" s="75">
        <v>0</v>
      </c>
      <c r="X1205" s="9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43"/>
      <c r="AL1205" s="143"/>
      <c r="AM1205" s="143"/>
      <c r="AN1205" s="143"/>
      <c r="AO1205" s="143"/>
      <c r="AP1205" s="143"/>
      <c r="AQ1205" s="143"/>
      <c r="AR1205" s="143"/>
      <c r="AS1205" s="143"/>
      <c r="AT1205" s="143"/>
      <c r="AU1205" s="143"/>
      <c r="AV1205" s="143"/>
      <c r="BC1205" s="2"/>
    </row>
    <row r="1206" spans="1:55" x14ac:dyDescent="0.2">
      <c r="A1206" s="4" t="s">
        <v>2714</v>
      </c>
      <c r="B1206" s="4" t="s">
        <v>2687</v>
      </c>
      <c r="C1206" s="4" t="s">
        <v>2737</v>
      </c>
      <c r="D1206" s="4" t="s">
        <v>2741</v>
      </c>
      <c r="E1206" s="4" t="s">
        <v>1082</v>
      </c>
      <c r="F1206" s="4" t="s">
        <v>2954</v>
      </c>
      <c r="G1206" s="41" t="s">
        <v>2955</v>
      </c>
      <c r="H1206" s="59" t="s">
        <v>2968</v>
      </c>
      <c r="I1206" s="59">
        <v>500000011617</v>
      </c>
      <c r="J1206" s="5">
        <v>2023</v>
      </c>
      <c r="K1206" s="5">
        <v>8</v>
      </c>
      <c r="L1206" s="9">
        <f t="shared" si="23"/>
        <v>5</v>
      </c>
      <c r="M1206" s="6" t="s">
        <v>90</v>
      </c>
      <c r="N1206" s="9" t="s">
        <v>94</v>
      </c>
      <c r="O1206" s="6" t="s">
        <v>37</v>
      </c>
      <c r="P1206" s="9" t="s">
        <v>41</v>
      </c>
      <c r="Q1206" s="5" t="s">
        <v>37</v>
      </c>
      <c r="R1206" s="5" t="s">
        <v>42</v>
      </c>
      <c r="S1206" s="5" t="s">
        <v>136</v>
      </c>
      <c r="T1206" s="6" t="s">
        <v>44</v>
      </c>
      <c r="U1206" s="97" t="s">
        <v>3232</v>
      </c>
      <c r="V1206" s="4" t="s">
        <v>2976</v>
      </c>
      <c r="W1206" s="75">
        <v>0</v>
      </c>
      <c r="X1206" s="9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43"/>
      <c r="AL1206" s="143"/>
      <c r="AM1206" s="143"/>
      <c r="AN1206" s="143"/>
      <c r="AO1206" s="143"/>
      <c r="AP1206" s="143"/>
      <c r="AQ1206" s="143"/>
      <c r="AR1206" s="143"/>
      <c r="AS1206" s="143"/>
      <c r="AT1206" s="143"/>
      <c r="AU1206" s="143"/>
      <c r="AV1206" s="143"/>
      <c r="BC1206" s="2"/>
    </row>
    <row r="1207" spans="1:55" x14ac:dyDescent="0.2">
      <c r="A1207" s="4" t="s">
        <v>2714</v>
      </c>
      <c r="B1207" s="4" t="s">
        <v>2687</v>
      </c>
      <c r="C1207" s="4" t="s">
        <v>2737</v>
      </c>
      <c r="D1207" s="4" t="s">
        <v>2741</v>
      </c>
      <c r="E1207" s="4" t="s">
        <v>1082</v>
      </c>
      <c r="F1207" s="4" t="s">
        <v>2954</v>
      </c>
      <c r="G1207" s="41" t="s">
        <v>2955</v>
      </c>
      <c r="H1207" s="59" t="s">
        <v>2969</v>
      </c>
      <c r="I1207" s="59">
        <v>500000011618</v>
      </c>
      <c r="J1207" s="5">
        <v>2023</v>
      </c>
      <c r="K1207" s="5">
        <v>8</v>
      </c>
      <c r="L1207" s="9">
        <f t="shared" si="23"/>
        <v>5</v>
      </c>
      <c r="M1207" s="6" t="s">
        <v>90</v>
      </c>
      <c r="N1207" s="9" t="s">
        <v>94</v>
      </c>
      <c r="O1207" s="6" t="s">
        <v>37</v>
      </c>
      <c r="P1207" s="9" t="s">
        <v>41</v>
      </c>
      <c r="Q1207" s="5" t="s">
        <v>37</v>
      </c>
      <c r="R1207" s="5" t="s">
        <v>42</v>
      </c>
      <c r="S1207" s="5" t="s">
        <v>136</v>
      </c>
      <c r="T1207" s="6" t="s">
        <v>44</v>
      </c>
      <c r="U1207" s="97" t="s">
        <v>3232</v>
      </c>
      <c r="V1207" s="4" t="s">
        <v>2976</v>
      </c>
      <c r="W1207" s="75">
        <v>0</v>
      </c>
      <c r="X1207" s="9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43"/>
      <c r="AL1207" s="143"/>
      <c r="AM1207" s="143"/>
      <c r="AN1207" s="143"/>
      <c r="AO1207" s="143"/>
      <c r="AP1207" s="143"/>
      <c r="AQ1207" s="143"/>
      <c r="AR1207" s="143"/>
      <c r="AS1207" s="143"/>
      <c r="AT1207" s="143"/>
      <c r="AU1207" s="143"/>
      <c r="AV1207" s="143"/>
      <c r="BC1207" s="2"/>
    </row>
    <row r="1208" spans="1:55" x14ac:dyDescent="0.2">
      <c r="A1208" s="4" t="s">
        <v>2714</v>
      </c>
      <c r="B1208" s="4" t="s">
        <v>2687</v>
      </c>
      <c r="C1208" s="4" t="s">
        <v>2737</v>
      </c>
      <c r="D1208" s="4" t="s">
        <v>2741</v>
      </c>
      <c r="E1208" s="4" t="s">
        <v>1082</v>
      </c>
      <c r="F1208" s="4" t="s">
        <v>2954</v>
      </c>
      <c r="G1208" s="41" t="s">
        <v>2955</v>
      </c>
      <c r="H1208" s="59" t="s">
        <v>2970</v>
      </c>
      <c r="I1208" s="59">
        <v>500000011619</v>
      </c>
      <c r="J1208" s="5">
        <v>2023</v>
      </c>
      <c r="K1208" s="5">
        <v>8</v>
      </c>
      <c r="L1208" s="9">
        <f t="shared" si="23"/>
        <v>5</v>
      </c>
      <c r="M1208" s="6" t="s">
        <v>90</v>
      </c>
      <c r="N1208" s="9" t="s">
        <v>94</v>
      </c>
      <c r="O1208" s="6" t="s">
        <v>37</v>
      </c>
      <c r="P1208" s="9" t="s">
        <v>41</v>
      </c>
      <c r="Q1208" s="5" t="s">
        <v>37</v>
      </c>
      <c r="R1208" s="5" t="s">
        <v>42</v>
      </c>
      <c r="S1208" s="5" t="s">
        <v>136</v>
      </c>
      <c r="T1208" s="6" t="s">
        <v>44</v>
      </c>
      <c r="U1208" s="97" t="s">
        <v>3232</v>
      </c>
      <c r="V1208" s="4" t="s">
        <v>2976</v>
      </c>
      <c r="W1208" s="75">
        <v>0</v>
      </c>
      <c r="X1208" s="9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43"/>
      <c r="AL1208" s="143"/>
      <c r="AM1208" s="143"/>
      <c r="AN1208" s="143"/>
      <c r="AO1208" s="143"/>
      <c r="AP1208" s="143"/>
      <c r="AQ1208" s="143"/>
      <c r="AR1208" s="143"/>
      <c r="AS1208" s="143"/>
      <c r="AT1208" s="143"/>
      <c r="AU1208" s="143"/>
      <c r="AV1208" s="143"/>
      <c r="BC1208" s="2"/>
    </row>
    <row r="1209" spans="1:55" x14ac:dyDescent="0.2">
      <c r="A1209" s="4" t="s">
        <v>2714</v>
      </c>
      <c r="B1209" s="4" t="s">
        <v>2687</v>
      </c>
      <c r="C1209" s="4" t="s">
        <v>2737</v>
      </c>
      <c r="D1209" s="4" t="s">
        <v>2741</v>
      </c>
      <c r="E1209" s="4" t="s">
        <v>1082</v>
      </c>
      <c r="F1209" s="4" t="s">
        <v>2954</v>
      </c>
      <c r="G1209" s="41" t="s">
        <v>2955</v>
      </c>
      <c r="H1209" s="59" t="s">
        <v>2971</v>
      </c>
      <c r="I1209" s="59">
        <v>500000011620</v>
      </c>
      <c r="J1209" s="5">
        <v>2023</v>
      </c>
      <c r="K1209" s="5">
        <v>8</v>
      </c>
      <c r="L1209" s="9">
        <f t="shared" si="23"/>
        <v>5</v>
      </c>
      <c r="M1209" s="6" t="s">
        <v>90</v>
      </c>
      <c r="N1209" s="9" t="s">
        <v>94</v>
      </c>
      <c r="O1209" s="6" t="s">
        <v>37</v>
      </c>
      <c r="P1209" s="9" t="s">
        <v>41</v>
      </c>
      <c r="Q1209" s="5" t="s">
        <v>37</v>
      </c>
      <c r="R1209" s="5" t="s">
        <v>42</v>
      </c>
      <c r="S1209" s="5" t="s">
        <v>136</v>
      </c>
      <c r="T1209" s="6" t="s">
        <v>44</v>
      </c>
      <c r="U1209" s="97" t="s">
        <v>3232</v>
      </c>
      <c r="V1209" s="4" t="s">
        <v>2976</v>
      </c>
      <c r="W1209" s="75">
        <v>0</v>
      </c>
      <c r="X1209" s="9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43"/>
      <c r="AL1209" s="143"/>
      <c r="AM1209" s="143"/>
      <c r="AN1209" s="143"/>
      <c r="AO1209" s="143"/>
      <c r="AP1209" s="143"/>
      <c r="AQ1209" s="143"/>
      <c r="AR1209" s="143"/>
      <c r="AS1209" s="143"/>
      <c r="AT1209" s="143"/>
      <c r="AU1209" s="143"/>
      <c r="AV1209" s="143"/>
      <c r="BC1209" s="2"/>
    </row>
    <row r="1210" spans="1:55" x14ac:dyDescent="0.2">
      <c r="A1210" s="4" t="s">
        <v>2701</v>
      </c>
      <c r="B1210" s="4" t="s">
        <v>2689</v>
      </c>
      <c r="C1210" s="4" t="s">
        <v>2737</v>
      </c>
      <c r="D1210" s="4" t="s">
        <v>2741</v>
      </c>
      <c r="E1210" s="4" t="s">
        <v>1082</v>
      </c>
      <c r="F1210" s="4" t="s">
        <v>2954</v>
      </c>
      <c r="G1210" s="41" t="s">
        <v>2955</v>
      </c>
      <c r="H1210" s="59" t="s">
        <v>2972</v>
      </c>
      <c r="I1210" s="59">
        <v>500000011621</v>
      </c>
      <c r="J1210" s="5">
        <v>2023</v>
      </c>
      <c r="K1210" s="5">
        <v>8</v>
      </c>
      <c r="L1210" s="9">
        <f t="shared" si="23"/>
        <v>5</v>
      </c>
      <c r="M1210" s="6" t="s">
        <v>90</v>
      </c>
      <c r="N1210" s="9" t="s">
        <v>94</v>
      </c>
      <c r="O1210" s="6" t="s">
        <v>37</v>
      </c>
      <c r="P1210" s="9" t="s">
        <v>41</v>
      </c>
      <c r="Q1210" s="5" t="s">
        <v>37</v>
      </c>
      <c r="R1210" s="5" t="s">
        <v>42</v>
      </c>
      <c r="S1210" s="5" t="s">
        <v>136</v>
      </c>
      <c r="T1210" s="6" t="s">
        <v>44</v>
      </c>
      <c r="U1210" s="97" t="s">
        <v>3232</v>
      </c>
      <c r="V1210" s="4" t="s">
        <v>2976</v>
      </c>
      <c r="W1210" s="75">
        <v>0</v>
      </c>
      <c r="X1210" s="9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43"/>
      <c r="AL1210" s="143"/>
      <c r="AM1210" s="143"/>
      <c r="AN1210" s="143"/>
      <c r="AO1210" s="143"/>
      <c r="AP1210" s="143"/>
      <c r="AQ1210" s="143"/>
      <c r="AR1210" s="143"/>
      <c r="AS1210" s="143"/>
      <c r="AT1210" s="143"/>
      <c r="AU1210" s="143"/>
      <c r="AV1210" s="143"/>
      <c r="BC1210" s="2"/>
    </row>
    <row r="1211" spans="1:55" x14ac:dyDescent="0.2">
      <c r="A1211" s="4" t="s">
        <v>2714</v>
      </c>
      <c r="B1211" s="4" t="s">
        <v>2687</v>
      </c>
      <c r="C1211" s="4" t="s">
        <v>2737</v>
      </c>
      <c r="D1211" s="4" t="s">
        <v>2741</v>
      </c>
      <c r="E1211" s="4" t="s">
        <v>1082</v>
      </c>
      <c r="F1211" s="4" t="s">
        <v>2954</v>
      </c>
      <c r="G1211" s="41" t="s">
        <v>2955</v>
      </c>
      <c r="H1211" s="59" t="s">
        <v>2973</v>
      </c>
      <c r="I1211" s="59">
        <v>500000011622</v>
      </c>
      <c r="J1211" s="5">
        <v>2023</v>
      </c>
      <c r="K1211" s="5">
        <v>8</v>
      </c>
      <c r="L1211" s="9">
        <f t="shared" si="23"/>
        <v>5</v>
      </c>
      <c r="M1211" s="6" t="s">
        <v>90</v>
      </c>
      <c r="N1211" s="9" t="s">
        <v>94</v>
      </c>
      <c r="O1211" s="6" t="s">
        <v>37</v>
      </c>
      <c r="P1211" s="9" t="s">
        <v>41</v>
      </c>
      <c r="Q1211" s="5" t="s">
        <v>37</v>
      </c>
      <c r="R1211" s="5" t="s">
        <v>42</v>
      </c>
      <c r="S1211" s="5" t="s">
        <v>136</v>
      </c>
      <c r="T1211" s="6" t="s">
        <v>44</v>
      </c>
      <c r="U1211" s="97" t="s">
        <v>3232</v>
      </c>
      <c r="V1211" s="4" t="s">
        <v>2976</v>
      </c>
      <c r="W1211" s="75">
        <v>0</v>
      </c>
      <c r="X1211" s="9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43"/>
      <c r="AL1211" s="143"/>
      <c r="AM1211" s="143"/>
      <c r="AN1211" s="143"/>
      <c r="AO1211" s="143"/>
      <c r="AP1211" s="143"/>
      <c r="AQ1211" s="143"/>
      <c r="AR1211" s="143"/>
      <c r="AS1211" s="143"/>
      <c r="AT1211" s="143"/>
      <c r="AU1211" s="143"/>
      <c r="AV1211" s="143"/>
      <c r="BC1211" s="2"/>
    </row>
    <row r="1212" spans="1:55" x14ac:dyDescent="0.2">
      <c r="A1212" s="4" t="s">
        <v>2714</v>
      </c>
      <c r="B1212" s="4" t="s">
        <v>2687</v>
      </c>
      <c r="C1212" s="4" t="s">
        <v>2737</v>
      </c>
      <c r="D1212" s="4" t="s">
        <v>2741</v>
      </c>
      <c r="E1212" s="4" t="s">
        <v>1082</v>
      </c>
      <c r="F1212" s="4" t="s">
        <v>2954</v>
      </c>
      <c r="G1212" s="41" t="s">
        <v>2955</v>
      </c>
      <c r="H1212" s="59" t="s">
        <v>2974</v>
      </c>
      <c r="I1212" s="59">
        <v>500000011623</v>
      </c>
      <c r="J1212" s="5">
        <v>2023</v>
      </c>
      <c r="K1212" s="5">
        <v>8</v>
      </c>
      <c r="L1212" s="9">
        <f t="shared" si="23"/>
        <v>5</v>
      </c>
      <c r="M1212" s="6" t="s">
        <v>90</v>
      </c>
      <c r="N1212" s="9" t="s">
        <v>94</v>
      </c>
      <c r="O1212" s="6" t="s">
        <v>37</v>
      </c>
      <c r="P1212" s="9" t="s">
        <v>41</v>
      </c>
      <c r="Q1212" s="5" t="s">
        <v>37</v>
      </c>
      <c r="R1212" s="5" t="s">
        <v>42</v>
      </c>
      <c r="S1212" s="5" t="s">
        <v>136</v>
      </c>
      <c r="T1212" s="6" t="s">
        <v>44</v>
      </c>
      <c r="U1212" s="97" t="s">
        <v>3232</v>
      </c>
      <c r="V1212" s="4" t="s">
        <v>2976</v>
      </c>
      <c r="W1212" s="75">
        <v>0</v>
      </c>
      <c r="X1212" s="9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43"/>
      <c r="AL1212" s="143"/>
      <c r="AM1212" s="143"/>
      <c r="AN1212" s="143"/>
      <c r="AO1212" s="143"/>
      <c r="AP1212" s="143"/>
      <c r="AQ1212" s="143"/>
      <c r="AR1212" s="143"/>
      <c r="AS1212" s="143"/>
      <c r="AT1212" s="143"/>
      <c r="AU1212" s="143"/>
      <c r="AV1212" s="143"/>
      <c r="BC1212" s="2"/>
    </row>
    <row r="1213" spans="1:55" x14ac:dyDescent="0.2">
      <c r="A1213" s="4" t="s">
        <v>2714</v>
      </c>
      <c r="B1213" s="4" t="s">
        <v>2687</v>
      </c>
      <c r="C1213" s="4" t="s">
        <v>2737</v>
      </c>
      <c r="D1213" s="4" t="s">
        <v>2741</v>
      </c>
      <c r="E1213" s="4" t="s">
        <v>1082</v>
      </c>
      <c r="F1213" s="4" t="s">
        <v>2954</v>
      </c>
      <c r="G1213" s="41" t="s">
        <v>2955</v>
      </c>
      <c r="H1213" s="59" t="s">
        <v>2975</v>
      </c>
      <c r="I1213" s="59">
        <v>500000011624</v>
      </c>
      <c r="J1213" s="5">
        <v>2023</v>
      </c>
      <c r="K1213" s="5">
        <v>8</v>
      </c>
      <c r="L1213" s="9">
        <f t="shared" si="23"/>
        <v>5</v>
      </c>
      <c r="M1213" s="6" t="s">
        <v>90</v>
      </c>
      <c r="N1213" s="9" t="s">
        <v>94</v>
      </c>
      <c r="O1213" s="6" t="s">
        <v>37</v>
      </c>
      <c r="P1213" s="9" t="s">
        <v>41</v>
      </c>
      <c r="Q1213" s="5" t="s">
        <v>37</v>
      </c>
      <c r="R1213" s="5" t="s">
        <v>42</v>
      </c>
      <c r="S1213" s="5" t="s">
        <v>136</v>
      </c>
      <c r="T1213" s="6" t="s">
        <v>44</v>
      </c>
      <c r="U1213" s="97" t="s">
        <v>3232</v>
      </c>
      <c r="V1213" s="4" t="s">
        <v>2976</v>
      </c>
      <c r="W1213" s="75">
        <v>0</v>
      </c>
      <c r="X1213" s="9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43"/>
      <c r="AL1213" s="143"/>
      <c r="AM1213" s="143"/>
      <c r="AN1213" s="143"/>
      <c r="AO1213" s="143"/>
      <c r="AP1213" s="143"/>
      <c r="AQ1213" s="143"/>
      <c r="AR1213" s="143"/>
      <c r="AS1213" s="143"/>
      <c r="AT1213" s="143"/>
      <c r="AU1213" s="143"/>
      <c r="AV1213" s="143"/>
      <c r="BC1213" s="2"/>
    </row>
    <row r="1214" spans="1:55" x14ac:dyDescent="0.2">
      <c r="A1214" s="4" t="s">
        <v>2724</v>
      </c>
      <c r="B1214" s="4" t="s">
        <v>2689</v>
      </c>
      <c r="C1214" s="4" t="s">
        <v>2736</v>
      </c>
      <c r="D1214" s="4" t="s">
        <v>2742</v>
      </c>
      <c r="E1214" s="4" t="s">
        <v>1050</v>
      </c>
      <c r="F1214" s="4" t="s">
        <v>1051</v>
      </c>
      <c r="G1214" s="41" t="s">
        <v>1052</v>
      </c>
      <c r="H1214" s="59" t="s">
        <v>1053</v>
      </c>
      <c r="I1214" s="59">
        <v>500000008012</v>
      </c>
      <c r="J1214" s="5">
        <v>2016</v>
      </c>
      <c r="K1214" s="5">
        <v>8</v>
      </c>
      <c r="L1214" s="9">
        <f t="shared" si="23"/>
        <v>-2</v>
      </c>
      <c r="M1214" s="6" t="s">
        <v>90</v>
      </c>
      <c r="N1214" s="9" t="s">
        <v>94</v>
      </c>
      <c r="O1214" s="6" t="s">
        <v>37</v>
      </c>
      <c r="P1214" s="9" t="s">
        <v>42</v>
      </c>
      <c r="Q1214" s="5" t="s">
        <v>37</v>
      </c>
      <c r="R1214" s="9" t="s">
        <v>42</v>
      </c>
      <c r="S1214" s="11">
        <v>2023</v>
      </c>
      <c r="T1214" s="6" t="s">
        <v>44</v>
      </c>
      <c r="U1214" s="4" t="s">
        <v>3961</v>
      </c>
      <c r="V1214" s="4" t="s">
        <v>136</v>
      </c>
      <c r="W1214" s="75">
        <v>174500</v>
      </c>
      <c r="X1214" s="9">
        <v>1</v>
      </c>
      <c r="Y1214" s="11"/>
      <c r="Z1214" s="11"/>
      <c r="AA1214" s="11"/>
      <c r="AB1214" s="11" t="s">
        <v>33</v>
      </c>
      <c r="AC1214" s="11"/>
      <c r="AD1214" s="11"/>
      <c r="AE1214" s="11"/>
      <c r="AF1214" s="11"/>
      <c r="AG1214" s="11"/>
      <c r="AH1214" s="11"/>
      <c r="AI1214" s="11"/>
      <c r="AJ1214" s="11"/>
      <c r="AK1214" s="143"/>
      <c r="AL1214" s="143"/>
      <c r="AM1214" s="143"/>
      <c r="AN1214" s="143" t="s">
        <v>165</v>
      </c>
      <c r="AO1214" s="143"/>
      <c r="AP1214" s="143"/>
      <c r="AQ1214" s="143"/>
      <c r="AR1214" s="143"/>
      <c r="AS1214" s="143"/>
      <c r="AT1214" s="143"/>
      <c r="AU1214" s="143"/>
      <c r="AV1214" s="143"/>
      <c r="BC1214" s="2"/>
    </row>
    <row r="1215" spans="1:55" x14ac:dyDescent="0.2">
      <c r="A1215" s="4" t="s">
        <v>2712</v>
      </c>
      <c r="B1215" s="4" t="s">
        <v>2691</v>
      </c>
      <c r="C1215" s="4" t="s">
        <v>2735</v>
      </c>
      <c r="D1215" s="4" t="s">
        <v>2741</v>
      </c>
      <c r="E1215" s="4" t="s">
        <v>1727</v>
      </c>
      <c r="F1215" s="4" t="s">
        <v>1728</v>
      </c>
      <c r="G1215" s="41" t="s">
        <v>1956</v>
      </c>
      <c r="H1215" s="59">
        <v>721118060505</v>
      </c>
      <c r="I1215" s="59" t="s">
        <v>136</v>
      </c>
      <c r="J1215" s="5">
        <v>2020</v>
      </c>
      <c r="K1215" s="5">
        <v>5</v>
      </c>
      <c r="L1215" s="9">
        <f t="shared" si="23"/>
        <v>-1</v>
      </c>
      <c r="M1215" s="6" t="s">
        <v>92</v>
      </c>
      <c r="N1215" s="9" t="s">
        <v>94</v>
      </c>
      <c r="O1215" s="6" t="s">
        <v>37</v>
      </c>
      <c r="P1215" s="9" t="s">
        <v>41</v>
      </c>
      <c r="Q1215" s="5" t="s">
        <v>37</v>
      </c>
      <c r="R1215" s="9" t="s">
        <v>41</v>
      </c>
      <c r="S1215" s="11">
        <v>2023</v>
      </c>
      <c r="T1215" s="6" t="s">
        <v>126</v>
      </c>
      <c r="U1215" s="4" t="s">
        <v>1475</v>
      </c>
      <c r="V1215" s="4" t="s">
        <v>136</v>
      </c>
      <c r="W1215" s="75">
        <v>0</v>
      </c>
      <c r="X1215" s="9">
        <v>1</v>
      </c>
      <c r="Y1215" s="11"/>
      <c r="Z1215" s="11"/>
      <c r="AA1215" s="11"/>
      <c r="AB1215" s="11" t="s">
        <v>33</v>
      </c>
      <c r="AC1215" s="11"/>
      <c r="AD1215" s="11"/>
      <c r="AE1215" s="11"/>
      <c r="AF1215" s="11"/>
      <c r="AG1215" s="11"/>
      <c r="AH1215" s="11"/>
      <c r="AI1215" s="11"/>
      <c r="AJ1215" s="11"/>
      <c r="AK1215" s="143"/>
      <c r="AL1215" s="143"/>
      <c r="AM1215" s="143"/>
      <c r="AN1215" s="143" t="s">
        <v>165</v>
      </c>
      <c r="AO1215" s="143"/>
      <c r="AP1215" s="143"/>
      <c r="AQ1215" s="143"/>
      <c r="AR1215" s="143"/>
      <c r="AS1215" s="143"/>
      <c r="AT1215" s="143"/>
      <c r="AU1215" s="143"/>
      <c r="AV1215" s="143"/>
      <c r="BC1215" s="2"/>
    </row>
    <row r="1216" spans="1:55" x14ac:dyDescent="0.2">
      <c r="A1216" s="4" t="s">
        <v>2712</v>
      </c>
      <c r="B1216" s="4" t="s">
        <v>2691</v>
      </c>
      <c r="C1216" s="4" t="s">
        <v>2735</v>
      </c>
      <c r="D1216" s="4" t="s">
        <v>2741</v>
      </c>
      <c r="E1216" s="4" t="s">
        <v>1727</v>
      </c>
      <c r="F1216" s="4" t="s">
        <v>1728</v>
      </c>
      <c r="G1216" s="41" t="s">
        <v>1729</v>
      </c>
      <c r="H1216" s="59">
        <v>41533598</v>
      </c>
      <c r="I1216" s="59" t="s">
        <v>136</v>
      </c>
      <c r="J1216" s="5">
        <v>2013</v>
      </c>
      <c r="K1216" s="5">
        <v>5</v>
      </c>
      <c r="L1216" s="9">
        <f t="shared" si="23"/>
        <v>-8</v>
      </c>
      <c r="M1216" s="6" t="s">
        <v>90</v>
      </c>
      <c r="N1216" s="9" t="s">
        <v>94</v>
      </c>
      <c r="O1216" s="6" t="s">
        <v>37</v>
      </c>
      <c r="P1216" s="9" t="s">
        <v>42</v>
      </c>
      <c r="Q1216" s="5" t="s">
        <v>37</v>
      </c>
      <c r="R1216" s="9" t="s">
        <v>41</v>
      </c>
      <c r="S1216" s="11">
        <v>2023</v>
      </c>
      <c r="T1216" s="6" t="s">
        <v>126</v>
      </c>
      <c r="U1216" s="4" t="s">
        <v>1475</v>
      </c>
      <c r="V1216" s="4" t="s">
        <v>3804</v>
      </c>
      <c r="W1216" s="75">
        <v>144235.82608695651</v>
      </c>
      <c r="X1216" s="9">
        <v>2</v>
      </c>
      <c r="Y1216" s="11"/>
      <c r="Z1216" s="11"/>
      <c r="AA1216" s="11"/>
      <c r="AB1216" s="11"/>
      <c r="AC1216" s="11"/>
      <c r="AD1216" s="11" t="s">
        <v>33</v>
      </c>
      <c r="AE1216" s="11"/>
      <c r="AF1216" s="11"/>
      <c r="AG1216" s="11"/>
      <c r="AH1216" s="11"/>
      <c r="AI1216" s="11"/>
      <c r="AJ1216" s="11" t="s">
        <v>33</v>
      </c>
      <c r="AK1216" s="143"/>
      <c r="AL1216" s="143"/>
      <c r="AM1216" s="143"/>
      <c r="AN1216" s="143"/>
      <c r="AO1216" s="143"/>
      <c r="AP1216" s="143" t="s">
        <v>165</v>
      </c>
      <c r="AQ1216" s="143"/>
      <c r="AR1216" s="143"/>
      <c r="AS1216" s="143"/>
      <c r="AT1216" s="143"/>
      <c r="AU1216" s="143"/>
      <c r="AV1216" s="143" t="s">
        <v>165</v>
      </c>
      <c r="BC1216" s="2"/>
    </row>
    <row r="1217" spans="1:55" x14ac:dyDescent="0.2">
      <c r="A1217" s="4" t="s">
        <v>2712</v>
      </c>
      <c r="B1217" s="4" t="s">
        <v>2691</v>
      </c>
      <c r="C1217" s="4" t="s">
        <v>2735</v>
      </c>
      <c r="D1217" s="4" t="s">
        <v>2741</v>
      </c>
      <c r="E1217" s="4" t="s">
        <v>1727</v>
      </c>
      <c r="F1217" s="4" t="s">
        <v>1728</v>
      </c>
      <c r="G1217" s="41" t="s">
        <v>1729</v>
      </c>
      <c r="H1217" s="59">
        <v>41533599</v>
      </c>
      <c r="I1217" s="59" t="s">
        <v>136</v>
      </c>
      <c r="J1217" s="5">
        <v>2013</v>
      </c>
      <c r="K1217" s="5">
        <v>5</v>
      </c>
      <c r="L1217" s="9">
        <f t="shared" si="23"/>
        <v>-8</v>
      </c>
      <c r="M1217" s="6" t="s">
        <v>90</v>
      </c>
      <c r="N1217" s="9" t="s">
        <v>94</v>
      </c>
      <c r="O1217" s="6" t="s">
        <v>37</v>
      </c>
      <c r="P1217" s="9" t="s">
        <v>42</v>
      </c>
      <c r="Q1217" s="5" t="s">
        <v>37</v>
      </c>
      <c r="R1217" s="9" t="s">
        <v>41</v>
      </c>
      <c r="S1217" s="11">
        <v>2023</v>
      </c>
      <c r="T1217" s="6" t="s">
        <v>126</v>
      </c>
      <c r="U1217" s="4" t="s">
        <v>1475</v>
      </c>
      <c r="V1217" s="4" t="s">
        <v>3804</v>
      </c>
      <c r="W1217" s="75">
        <v>144235.82608695651</v>
      </c>
      <c r="X1217" s="9">
        <v>2</v>
      </c>
      <c r="Y1217" s="11"/>
      <c r="Z1217" s="11"/>
      <c r="AA1217" s="11"/>
      <c r="AB1217" s="11"/>
      <c r="AC1217" s="11"/>
      <c r="AD1217" s="11" t="s">
        <v>33</v>
      </c>
      <c r="AE1217" s="11"/>
      <c r="AF1217" s="11"/>
      <c r="AG1217" s="11"/>
      <c r="AH1217" s="11"/>
      <c r="AI1217" s="11"/>
      <c r="AJ1217" s="11" t="s">
        <v>33</v>
      </c>
      <c r="AK1217" s="143"/>
      <c r="AL1217" s="143"/>
      <c r="AM1217" s="143"/>
      <c r="AN1217" s="143"/>
      <c r="AO1217" s="143"/>
      <c r="AP1217" s="143" t="s">
        <v>165</v>
      </c>
      <c r="AQ1217" s="143"/>
      <c r="AR1217" s="143"/>
      <c r="AS1217" s="143"/>
      <c r="AT1217" s="143"/>
      <c r="AU1217" s="143"/>
      <c r="AV1217" s="143" t="s">
        <v>165</v>
      </c>
      <c r="BC1217" s="2"/>
    </row>
    <row r="1218" spans="1:55" x14ac:dyDescent="0.2">
      <c r="A1218" s="4" t="s">
        <v>2704</v>
      </c>
      <c r="B1218" s="4" t="s">
        <v>2691</v>
      </c>
      <c r="C1218" s="4" t="s">
        <v>2737</v>
      </c>
      <c r="D1218" s="4" t="s">
        <v>2741</v>
      </c>
      <c r="E1218" s="4" t="s">
        <v>1804</v>
      </c>
      <c r="F1218" s="4" t="s">
        <v>1805</v>
      </c>
      <c r="G1218" s="41" t="s">
        <v>1806</v>
      </c>
      <c r="H1218" s="59" t="s">
        <v>1807</v>
      </c>
      <c r="I1218" s="59">
        <v>500000000091</v>
      </c>
      <c r="J1218" s="5">
        <v>2013</v>
      </c>
      <c r="K1218" s="5">
        <v>5</v>
      </c>
      <c r="L1218" s="9">
        <f t="shared" si="23"/>
        <v>-8</v>
      </c>
      <c r="M1218" s="6" t="s">
        <v>90</v>
      </c>
      <c r="N1218" s="9" t="s">
        <v>94</v>
      </c>
      <c r="O1218" s="6" t="s">
        <v>37</v>
      </c>
      <c r="P1218" s="9" t="s">
        <v>42</v>
      </c>
      <c r="Q1218" s="5" t="s">
        <v>37</v>
      </c>
      <c r="R1218" s="9" t="s">
        <v>42</v>
      </c>
      <c r="S1218" s="11" t="s">
        <v>136</v>
      </c>
      <c r="T1218" s="6" t="s">
        <v>43</v>
      </c>
      <c r="U1218" s="4" t="s">
        <v>43</v>
      </c>
      <c r="V1218" s="4" t="s">
        <v>136</v>
      </c>
      <c r="W1218" s="75">
        <v>0</v>
      </c>
      <c r="X1218" s="9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43"/>
      <c r="AL1218" s="143"/>
      <c r="AM1218" s="143"/>
      <c r="AN1218" s="143"/>
      <c r="AO1218" s="143"/>
      <c r="AP1218" s="143"/>
      <c r="AQ1218" s="143"/>
      <c r="AR1218" s="143"/>
      <c r="AS1218" s="143"/>
      <c r="AT1218" s="143"/>
      <c r="AU1218" s="143"/>
      <c r="AV1218" s="143"/>
      <c r="BC1218" s="2"/>
    </row>
    <row r="1219" spans="1:55" s="58" customFormat="1" x14ac:dyDescent="0.2">
      <c r="A1219" s="66" t="s">
        <v>2716</v>
      </c>
      <c r="B1219" s="66" t="s">
        <v>2689</v>
      </c>
      <c r="C1219" s="66" t="s">
        <v>2738</v>
      </c>
      <c r="D1219" s="66" t="s">
        <v>2740</v>
      </c>
      <c r="E1219" s="66" t="s">
        <v>3762</v>
      </c>
      <c r="F1219" s="66" t="s">
        <v>276</v>
      </c>
      <c r="G1219" s="67" t="s">
        <v>277</v>
      </c>
      <c r="H1219" s="68">
        <v>102373000129</v>
      </c>
      <c r="I1219" s="68">
        <v>500000001737</v>
      </c>
      <c r="J1219" s="69">
        <v>2013</v>
      </c>
      <c r="K1219" s="69">
        <v>5</v>
      </c>
      <c r="L1219" s="70">
        <f t="shared" si="23"/>
        <v>-8</v>
      </c>
      <c r="M1219" s="71" t="s">
        <v>90</v>
      </c>
      <c r="N1219" s="70" t="s">
        <v>94</v>
      </c>
      <c r="O1219" s="71" t="s">
        <v>2743</v>
      </c>
      <c r="P1219" s="70" t="s">
        <v>42</v>
      </c>
      <c r="Q1219" s="69" t="s">
        <v>37</v>
      </c>
      <c r="R1219" s="70" t="s">
        <v>42</v>
      </c>
      <c r="S1219" s="72">
        <v>2023</v>
      </c>
      <c r="T1219" s="71" t="s">
        <v>43</v>
      </c>
      <c r="U1219" s="66" t="s">
        <v>184</v>
      </c>
      <c r="V1219" s="66" t="s">
        <v>136</v>
      </c>
      <c r="W1219" s="76">
        <v>0</v>
      </c>
      <c r="X1219" s="70"/>
      <c r="Y1219" s="72"/>
      <c r="Z1219" s="72"/>
      <c r="AA1219" s="72"/>
      <c r="AB1219" s="72"/>
      <c r="AC1219" s="72"/>
      <c r="AD1219" s="72"/>
      <c r="AE1219" s="72"/>
      <c r="AF1219" s="72"/>
      <c r="AG1219" s="72"/>
      <c r="AH1219" s="72"/>
      <c r="AI1219" s="72"/>
      <c r="AJ1219" s="72"/>
      <c r="AK1219" s="141"/>
      <c r="AL1219" s="141"/>
      <c r="AM1219" s="141"/>
      <c r="AN1219" s="141"/>
      <c r="AO1219" s="141"/>
      <c r="AP1219" s="141"/>
      <c r="AQ1219" s="141"/>
      <c r="AR1219" s="141"/>
      <c r="AS1219" s="141"/>
      <c r="AT1219" s="141"/>
      <c r="AU1219" s="141"/>
      <c r="AV1219" s="141"/>
      <c r="AW1219" s="57"/>
      <c r="AX1219" s="57"/>
      <c r="AY1219" s="57"/>
      <c r="AZ1219" s="57"/>
      <c r="BA1219" s="57"/>
      <c r="BB1219" s="57"/>
    </row>
    <row r="1220" spans="1:55" s="58" customFormat="1" x14ac:dyDescent="0.2">
      <c r="A1220" s="66" t="s">
        <v>2716</v>
      </c>
      <c r="B1220" s="66" t="s">
        <v>2689</v>
      </c>
      <c r="C1220" s="66" t="s">
        <v>2738</v>
      </c>
      <c r="D1220" s="66" t="s">
        <v>2740</v>
      </c>
      <c r="E1220" s="66" t="s">
        <v>3762</v>
      </c>
      <c r="F1220" s="66" t="s">
        <v>276</v>
      </c>
      <c r="G1220" s="67" t="s">
        <v>277</v>
      </c>
      <c r="H1220" s="68" t="s">
        <v>278</v>
      </c>
      <c r="I1220" s="68">
        <v>500000003434</v>
      </c>
      <c r="J1220" s="69">
        <v>2013</v>
      </c>
      <c r="K1220" s="69">
        <v>5</v>
      </c>
      <c r="L1220" s="70">
        <f t="shared" si="23"/>
        <v>-8</v>
      </c>
      <c r="M1220" s="71" t="s">
        <v>90</v>
      </c>
      <c r="N1220" s="70" t="s">
        <v>94</v>
      </c>
      <c r="O1220" s="71" t="s">
        <v>2743</v>
      </c>
      <c r="P1220" s="70" t="s">
        <v>42</v>
      </c>
      <c r="Q1220" s="69" t="s">
        <v>37</v>
      </c>
      <c r="R1220" s="70" t="s">
        <v>42</v>
      </c>
      <c r="S1220" s="72">
        <v>2023</v>
      </c>
      <c r="T1220" s="71" t="s">
        <v>43</v>
      </c>
      <c r="U1220" s="66" t="s">
        <v>184</v>
      </c>
      <c r="V1220" s="66" t="s">
        <v>136</v>
      </c>
      <c r="W1220" s="76">
        <v>0</v>
      </c>
      <c r="X1220" s="70"/>
      <c r="Y1220" s="72"/>
      <c r="Z1220" s="72"/>
      <c r="AA1220" s="72"/>
      <c r="AB1220" s="72"/>
      <c r="AC1220" s="72"/>
      <c r="AD1220" s="72"/>
      <c r="AE1220" s="72"/>
      <c r="AF1220" s="72"/>
      <c r="AG1220" s="72"/>
      <c r="AH1220" s="72"/>
      <c r="AI1220" s="72"/>
      <c r="AJ1220" s="72"/>
      <c r="AK1220" s="141"/>
      <c r="AL1220" s="141"/>
      <c r="AM1220" s="141"/>
      <c r="AN1220" s="141"/>
      <c r="AO1220" s="141"/>
      <c r="AP1220" s="141"/>
      <c r="AQ1220" s="141"/>
      <c r="AR1220" s="141"/>
      <c r="AS1220" s="141"/>
      <c r="AT1220" s="141"/>
      <c r="AU1220" s="141"/>
      <c r="AV1220" s="141"/>
      <c r="AW1220" s="57"/>
      <c r="AX1220" s="57"/>
      <c r="AY1220" s="57"/>
      <c r="AZ1220" s="57"/>
      <c r="BA1220" s="57"/>
      <c r="BB1220" s="57"/>
    </row>
    <row r="1221" spans="1:55" s="58" customFormat="1" x14ac:dyDescent="0.2">
      <c r="A1221" s="66" t="s">
        <v>2726</v>
      </c>
      <c r="B1221" s="66" t="s">
        <v>2690</v>
      </c>
      <c r="C1221" s="66" t="s">
        <v>2738</v>
      </c>
      <c r="D1221" s="66" t="s">
        <v>2740</v>
      </c>
      <c r="E1221" s="66" t="s">
        <v>3762</v>
      </c>
      <c r="F1221" s="66" t="s">
        <v>276</v>
      </c>
      <c r="G1221" s="67" t="s">
        <v>277</v>
      </c>
      <c r="H1221" s="68">
        <v>102327300150</v>
      </c>
      <c r="I1221" s="68">
        <v>500000003089</v>
      </c>
      <c r="J1221" s="69">
        <v>2013</v>
      </c>
      <c r="K1221" s="69">
        <v>5</v>
      </c>
      <c r="L1221" s="70">
        <f t="shared" si="23"/>
        <v>-8</v>
      </c>
      <c r="M1221" s="71" t="s">
        <v>90</v>
      </c>
      <c r="N1221" s="70" t="s">
        <v>94</v>
      </c>
      <c r="O1221" s="71" t="s">
        <v>2743</v>
      </c>
      <c r="P1221" s="70" t="s">
        <v>42</v>
      </c>
      <c r="Q1221" s="69" t="s">
        <v>37</v>
      </c>
      <c r="R1221" s="70" t="s">
        <v>42</v>
      </c>
      <c r="S1221" s="72">
        <v>2023</v>
      </c>
      <c r="T1221" s="71" t="s">
        <v>43</v>
      </c>
      <c r="U1221" s="66" t="s">
        <v>184</v>
      </c>
      <c r="V1221" s="66" t="s">
        <v>136</v>
      </c>
      <c r="W1221" s="76">
        <v>0</v>
      </c>
      <c r="X1221" s="70"/>
      <c r="Y1221" s="72"/>
      <c r="Z1221" s="72"/>
      <c r="AA1221" s="72"/>
      <c r="AB1221" s="72"/>
      <c r="AC1221" s="72"/>
      <c r="AD1221" s="72"/>
      <c r="AE1221" s="72"/>
      <c r="AF1221" s="72"/>
      <c r="AG1221" s="72"/>
      <c r="AH1221" s="72"/>
      <c r="AI1221" s="72"/>
      <c r="AJ1221" s="72"/>
      <c r="AK1221" s="141"/>
      <c r="AL1221" s="141"/>
      <c r="AM1221" s="141"/>
      <c r="AN1221" s="141"/>
      <c r="AO1221" s="141"/>
      <c r="AP1221" s="141"/>
      <c r="AQ1221" s="141"/>
      <c r="AR1221" s="141"/>
      <c r="AS1221" s="141"/>
      <c r="AT1221" s="141"/>
      <c r="AU1221" s="141"/>
      <c r="AV1221" s="141"/>
      <c r="AW1221" s="57"/>
      <c r="AX1221" s="57"/>
      <c r="AY1221" s="57"/>
      <c r="AZ1221" s="57"/>
      <c r="BA1221" s="57"/>
      <c r="BB1221" s="57"/>
    </row>
    <row r="1222" spans="1:55" x14ac:dyDescent="0.2">
      <c r="A1222" s="4" t="s">
        <v>2699</v>
      </c>
      <c r="B1222" s="4" t="s">
        <v>2688</v>
      </c>
      <c r="C1222" s="4" t="s">
        <v>2734</v>
      </c>
      <c r="D1222" s="4" t="s">
        <v>2741</v>
      </c>
      <c r="E1222" s="4" t="s">
        <v>1057</v>
      </c>
      <c r="F1222" s="4" t="s">
        <v>1058</v>
      </c>
      <c r="G1222" s="41" t="s">
        <v>1059</v>
      </c>
      <c r="H1222" s="59" t="s">
        <v>1060</v>
      </c>
      <c r="I1222" s="59" t="s">
        <v>136</v>
      </c>
      <c r="J1222" s="5">
        <v>2013</v>
      </c>
      <c r="K1222" s="5">
        <v>5</v>
      </c>
      <c r="L1222" s="9">
        <f t="shared" si="23"/>
        <v>-8</v>
      </c>
      <c r="M1222" s="6" t="s">
        <v>90</v>
      </c>
      <c r="N1222" s="9" t="s">
        <v>94</v>
      </c>
      <c r="O1222" s="6" t="s">
        <v>37</v>
      </c>
      <c r="P1222" s="9" t="s">
        <v>42</v>
      </c>
      <c r="Q1222" s="5" t="s">
        <v>37</v>
      </c>
      <c r="R1222" s="9" t="s">
        <v>42</v>
      </c>
      <c r="S1222" s="11" t="s">
        <v>136</v>
      </c>
      <c r="T1222" s="6" t="s">
        <v>43</v>
      </c>
      <c r="U1222" s="4" t="s">
        <v>184</v>
      </c>
      <c r="V1222" s="4" t="s">
        <v>136</v>
      </c>
      <c r="W1222" s="75">
        <v>0</v>
      </c>
      <c r="X1222" s="9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43"/>
      <c r="AL1222" s="143"/>
      <c r="AM1222" s="143"/>
      <c r="AN1222" s="143"/>
      <c r="AO1222" s="143"/>
      <c r="AP1222" s="143"/>
      <c r="AQ1222" s="143"/>
      <c r="AR1222" s="143"/>
      <c r="AS1222" s="143"/>
      <c r="AT1222" s="143"/>
      <c r="AU1222" s="143"/>
      <c r="AV1222" s="143"/>
      <c r="BC1222" s="2"/>
    </row>
    <row r="1223" spans="1:55" x14ac:dyDescent="0.2">
      <c r="A1223" s="4" t="s">
        <v>2699</v>
      </c>
      <c r="B1223" s="4" t="s">
        <v>2688</v>
      </c>
      <c r="C1223" s="4" t="s">
        <v>2734</v>
      </c>
      <c r="D1223" s="4" t="s">
        <v>2741</v>
      </c>
      <c r="E1223" s="4" t="s">
        <v>1057</v>
      </c>
      <c r="F1223" s="4" t="s">
        <v>1058</v>
      </c>
      <c r="G1223" s="41" t="s">
        <v>1059</v>
      </c>
      <c r="H1223" s="59" t="s">
        <v>1061</v>
      </c>
      <c r="I1223" s="59">
        <v>500000003744</v>
      </c>
      <c r="J1223" s="5">
        <v>2013</v>
      </c>
      <c r="K1223" s="5">
        <v>5</v>
      </c>
      <c r="L1223" s="9">
        <f t="shared" si="23"/>
        <v>-8</v>
      </c>
      <c r="M1223" s="6" t="s">
        <v>90</v>
      </c>
      <c r="N1223" s="9" t="s">
        <v>94</v>
      </c>
      <c r="O1223" s="6" t="s">
        <v>37</v>
      </c>
      <c r="P1223" s="9" t="s">
        <v>42</v>
      </c>
      <c r="Q1223" s="5" t="s">
        <v>37</v>
      </c>
      <c r="R1223" s="9" t="s">
        <v>42</v>
      </c>
      <c r="S1223" s="11" t="s">
        <v>136</v>
      </c>
      <c r="T1223" s="6" t="s">
        <v>43</v>
      </c>
      <c r="U1223" s="4" t="s">
        <v>184</v>
      </c>
      <c r="V1223" s="4" t="s">
        <v>136</v>
      </c>
      <c r="W1223" s="75">
        <v>0</v>
      </c>
      <c r="X1223" s="9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43"/>
      <c r="AL1223" s="143"/>
      <c r="AM1223" s="143"/>
      <c r="AN1223" s="143"/>
      <c r="AO1223" s="143"/>
      <c r="AP1223" s="143"/>
      <c r="AQ1223" s="143"/>
      <c r="AR1223" s="143"/>
      <c r="AS1223" s="143"/>
      <c r="AT1223" s="143"/>
      <c r="AU1223" s="143"/>
      <c r="AV1223" s="143"/>
      <c r="BC1223" s="2"/>
    </row>
    <row r="1224" spans="1:55" x14ac:dyDescent="0.2">
      <c r="A1224" s="4" t="s">
        <v>2726</v>
      </c>
      <c r="B1224" s="4" t="s">
        <v>2690</v>
      </c>
      <c r="C1224" s="4" t="s">
        <v>2733</v>
      </c>
      <c r="D1224" s="4" t="s">
        <v>2742</v>
      </c>
      <c r="E1224" s="4" t="s">
        <v>1739</v>
      </c>
      <c r="F1224" s="4" t="s">
        <v>1735</v>
      </c>
      <c r="G1224" s="41" t="s">
        <v>1743</v>
      </c>
      <c r="H1224" s="59">
        <v>101382416</v>
      </c>
      <c r="I1224" s="59">
        <v>500000002108</v>
      </c>
      <c r="J1224" s="5">
        <v>2013</v>
      </c>
      <c r="K1224" s="5">
        <v>8</v>
      </c>
      <c r="L1224" s="9">
        <f t="shared" si="23"/>
        <v>-5</v>
      </c>
      <c r="M1224" s="6" t="s">
        <v>90</v>
      </c>
      <c r="N1224" s="9" t="s">
        <v>94</v>
      </c>
      <c r="O1224" s="6" t="s">
        <v>2743</v>
      </c>
      <c r="P1224" s="9" t="s">
        <v>42</v>
      </c>
      <c r="Q1224" s="5" t="s">
        <v>37</v>
      </c>
      <c r="R1224" s="9" t="s">
        <v>41</v>
      </c>
      <c r="S1224" s="11">
        <v>2023</v>
      </c>
      <c r="T1224" s="6" t="s">
        <v>126</v>
      </c>
      <c r="U1224" s="4" t="s">
        <v>1126</v>
      </c>
      <c r="V1224" s="4" t="s">
        <v>2999</v>
      </c>
      <c r="W1224" s="75">
        <v>294525</v>
      </c>
      <c r="X1224" s="9">
        <v>1</v>
      </c>
      <c r="Y1224" s="11"/>
      <c r="Z1224" s="11"/>
      <c r="AA1224" s="11" t="s">
        <v>33</v>
      </c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43"/>
      <c r="AL1224" s="143"/>
      <c r="AM1224" s="143" t="s">
        <v>165</v>
      </c>
      <c r="AN1224" s="143"/>
      <c r="AO1224" s="143"/>
      <c r="AP1224" s="143"/>
      <c r="AQ1224" s="143"/>
      <c r="AR1224" s="143"/>
      <c r="AS1224" s="143"/>
      <c r="AT1224" s="143"/>
      <c r="AU1224" s="143"/>
      <c r="AV1224" s="143"/>
      <c r="BC1224" s="2"/>
    </row>
    <row r="1225" spans="1:55" x14ac:dyDescent="0.2">
      <c r="A1225" s="4" t="s">
        <v>2726</v>
      </c>
      <c r="B1225" s="4" t="s">
        <v>2690</v>
      </c>
      <c r="C1225" s="4" t="s">
        <v>2733</v>
      </c>
      <c r="D1225" s="4" t="s">
        <v>2742</v>
      </c>
      <c r="E1225" s="4" t="s">
        <v>1739</v>
      </c>
      <c r="F1225" s="4" t="s">
        <v>1735</v>
      </c>
      <c r="G1225" s="41" t="s">
        <v>1743</v>
      </c>
      <c r="H1225" s="59">
        <v>101382417</v>
      </c>
      <c r="I1225" s="59">
        <v>500000007198</v>
      </c>
      <c r="J1225" s="5">
        <v>2013</v>
      </c>
      <c r="K1225" s="5">
        <v>8</v>
      </c>
      <c r="L1225" s="9">
        <f t="shared" si="23"/>
        <v>-5</v>
      </c>
      <c r="M1225" s="6" t="s">
        <v>90</v>
      </c>
      <c r="N1225" s="9" t="s">
        <v>94</v>
      </c>
      <c r="O1225" s="6" t="s">
        <v>2743</v>
      </c>
      <c r="P1225" s="9" t="s">
        <v>42</v>
      </c>
      <c r="Q1225" s="5" t="s">
        <v>37</v>
      </c>
      <c r="R1225" s="9" t="s">
        <v>41</v>
      </c>
      <c r="S1225" s="11">
        <v>2023</v>
      </c>
      <c r="T1225" s="6" t="s">
        <v>126</v>
      </c>
      <c r="U1225" s="4" t="s">
        <v>1126</v>
      </c>
      <c r="V1225" s="4" t="s">
        <v>2999</v>
      </c>
      <c r="W1225" s="75">
        <v>294525</v>
      </c>
      <c r="X1225" s="9">
        <v>1</v>
      </c>
      <c r="Y1225" s="11"/>
      <c r="Z1225" s="11"/>
      <c r="AA1225" s="11" t="s">
        <v>33</v>
      </c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43"/>
      <c r="AL1225" s="143"/>
      <c r="AM1225" s="143" t="s">
        <v>165</v>
      </c>
      <c r="AN1225" s="143"/>
      <c r="AO1225" s="143"/>
      <c r="AP1225" s="143"/>
      <c r="AQ1225" s="143"/>
      <c r="AR1225" s="143"/>
      <c r="AS1225" s="143"/>
      <c r="AT1225" s="143"/>
      <c r="AU1225" s="143"/>
      <c r="AV1225" s="143"/>
      <c r="BC1225" s="2"/>
    </row>
    <row r="1226" spans="1:55" x14ac:dyDescent="0.2">
      <c r="A1226" s="4" t="s">
        <v>2726</v>
      </c>
      <c r="B1226" s="4" t="s">
        <v>2690</v>
      </c>
      <c r="C1226" s="4" t="s">
        <v>2733</v>
      </c>
      <c r="D1226" s="4" t="s">
        <v>2742</v>
      </c>
      <c r="E1226" s="4" t="s">
        <v>1739</v>
      </c>
      <c r="F1226" s="4" t="s">
        <v>1735</v>
      </c>
      <c r="G1226" s="41" t="s">
        <v>1742</v>
      </c>
      <c r="H1226" s="59">
        <v>101382414</v>
      </c>
      <c r="I1226" s="59">
        <v>500000002041</v>
      </c>
      <c r="J1226" s="5">
        <v>2013</v>
      </c>
      <c r="K1226" s="5">
        <v>8</v>
      </c>
      <c r="L1226" s="9">
        <f t="shared" si="23"/>
        <v>-5</v>
      </c>
      <c r="M1226" s="6" t="s">
        <v>90</v>
      </c>
      <c r="N1226" s="9" t="s">
        <v>94</v>
      </c>
      <c r="O1226" s="6" t="s">
        <v>2743</v>
      </c>
      <c r="P1226" s="9" t="s">
        <v>42</v>
      </c>
      <c r="Q1226" s="5" t="s">
        <v>37</v>
      </c>
      <c r="R1226" s="9" t="s">
        <v>41</v>
      </c>
      <c r="S1226" s="11">
        <v>2023</v>
      </c>
      <c r="T1226" s="6" t="s">
        <v>126</v>
      </c>
      <c r="U1226" s="4" t="s">
        <v>1126</v>
      </c>
      <c r="V1226" s="4" t="s">
        <v>2999</v>
      </c>
      <c r="W1226" s="75">
        <v>294525</v>
      </c>
      <c r="X1226" s="9">
        <v>1</v>
      </c>
      <c r="Y1226" s="11"/>
      <c r="Z1226" s="11"/>
      <c r="AA1226" s="11" t="s">
        <v>33</v>
      </c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43"/>
      <c r="AL1226" s="143"/>
      <c r="AM1226" s="143" t="s">
        <v>165</v>
      </c>
      <c r="AN1226" s="143"/>
      <c r="AO1226" s="143"/>
      <c r="AP1226" s="143"/>
      <c r="AQ1226" s="143"/>
      <c r="AR1226" s="143"/>
      <c r="AS1226" s="143"/>
      <c r="AT1226" s="143"/>
      <c r="AU1226" s="143"/>
      <c r="AV1226" s="143"/>
      <c r="BC1226" s="2"/>
    </row>
    <row r="1227" spans="1:55" x14ac:dyDescent="0.2">
      <c r="A1227" s="4" t="s">
        <v>2726</v>
      </c>
      <c r="B1227" s="4" t="s">
        <v>2690</v>
      </c>
      <c r="C1227" s="4" t="s">
        <v>2733</v>
      </c>
      <c r="D1227" s="4" t="s">
        <v>2742</v>
      </c>
      <c r="E1227" s="4" t="s">
        <v>1739</v>
      </c>
      <c r="F1227" s="4" t="s">
        <v>1735</v>
      </c>
      <c r="G1227" s="41" t="s">
        <v>1741</v>
      </c>
      <c r="H1227" s="59">
        <v>101712865</v>
      </c>
      <c r="I1227" s="59">
        <v>500000001947</v>
      </c>
      <c r="J1227" s="5">
        <v>2013</v>
      </c>
      <c r="K1227" s="5">
        <v>8</v>
      </c>
      <c r="L1227" s="9">
        <f t="shared" si="23"/>
        <v>-5</v>
      </c>
      <c r="M1227" s="6" t="s">
        <v>90</v>
      </c>
      <c r="N1227" s="9" t="s">
        <v>94</v>
      </c>
      <c r="O1227" s="6" t="s">
        <v>2743</v>
      </c>
      <c r="P1227" s="9" t="s">
        <v>42</v>
      </c>
      <c r="Q1227" s="5" t="s">
        <v>37</v>
      </c>
      <c r="R1227" s="9" t="s">
        <v>41</v>
      </c>
      <c r="S1227" s="11">
        <v>2023</v>
      </c>
      <c r="T1227" s="6" t="s">
        <v>126</v>
      </c>
      <c r="U1227" s="4" t="s">
        <v>1126</v>
      </c>
      <c r="V1227" s="4" t="s">
        <v>2999</v>
      </c>
      <c r="W1227" s="75">
        <v>294525</v>
      </c>
      <c r="X1227" s="9">
        <v>1</v>
      </c>
      <c r="Y1227" s="11"/>
      <c r="Z1227" s="11"/>
      <c r="AA1227" s="11" t="s">
        <v>33</v>
      </c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43"/>
      <c r="AL1227" s="143"/>
      <c r="AM1227" s="143" t="s">
        <v>165</v>
      </c>
      <c r="AN1227" s="143"/>
      <c r="AO1227" s="143"/>
      <c r="AP1227" s="143"/>
      <c r="AQ1227" s="143"/>
      <c r="AR1227" s="143"/>
      <c r="AS1227" s="143"/>
      <c r="AT1227" s="143"/>
      <c r="AU1227" s="143"/>
      <c r="AV1227" s="143"/>
      <c r="BC1227" s="2"/>
    </row>
    <row r="1228" spans="1:55" x14ac:dyDescent="0.2">
      <c r="A1228" s="4" t="s">
        <v>2726</v>
      </c>
      <c r="B1228" s="4" t="s">
        <v>2690</v>
      </c>
      <c r="C1228" s="4" t="s">
        <v>2733</v>
      </c>
      <c r="D1228" s="4" t="s">
        <v>2742</v>
      </c>
      <c r="E1228" s="4" t="s">
        <v>1739</v>
      </c>
      <c r="F1228" s="4" t="s">
        <v>1735</v>
      </c>
      <c r="G1228" s="41" t="s">
        <v>1741</v>
      </c>
      <c r="H1228" s="59">
        <v>101712871</v>
      </c>
      <c r="I1228" s="59">
        <v>500000001979</v>
      </c>
      <c r="J1228" s="5">
        <v>2013</v>
      </c>
      <c r="K1228" s="5">
        <v>8</v>
      </c>
      <c r="L1228" s="9">
        <f t="shared" si="23"/>
        <v>-5</v>
      </c>
      <c r="M1228" s="6" t="s">
        <v>90</v>
      </c>
      <c r="N1228" s="9" t="s">
        <v>94</v>
      </c>
      <c r="O1228" s="6" t="s">
        <v>2743</v>
      </c>
      <c r="P1228" s="9" t="s">
        <v>42</v>
      </c>
      <c r="Q1228" s="5" t="s">
        <v>37</v>
      </c>
      <c r="R1228" s="9" t="s">
        <v>41</v>
      </c>
      <c r="S1228" s="11">
        <v>2023</v>
      </c>
      <c r="T1228" s="6" t="s">
        <v>126</v>
      </c>
      <c r="U1228" s="4" t="s">
        <v>1126</v>
      </c>
      <c r="V1228" s="4" t="s">
        <v>2999</v>
      </c>
      <c r="W1228" s="75">
        <v>294525</v>
      </c>
      <c r="X1228" s="9">
        <v>1</v>
      </c>
      <c r="Y1228" s="11"/>
      <c r="Z1228" s="11"/>
      <c r="AA1228" s="11" t="s">
        <v>33</v>
      </c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43"/>
      <c r="AL1228" s="143"/>
      <c r="AM1228" s="143" t="s">
        <v>165</v>
      </c>
      <c r="AN1228" s="143"/>
      <c r="AO1228" s="143"/>
      <c r="AP1228" s="143"/>
      <c r="AQ1228" s="143"/>
      <c r="AR1228" s="143"/>
      <c r="AS1228" s="143"/>
      <c r="AT1228" s="143"/>
      <c r="AU1228" s="143"/>
      <c r="AV1228" s="143"/>
      <c r="BC1228" s="2"/>
    </row>
    <row r="1229" spans="1:55" x14ac:dyDescent="0.2">
      <c r="A1229" s="4" t="s">
        <v>2726</v>
      </c>
      <c r="B1229" s="4" t="s">
        <v>2690</v>
      </c>
      <c r="C1229" s="4" t="s">
        <v>2733</v>
      </c>
      <c r="D1229" s="4" t="s">
        <v>2742</v>
      </c>
      <c r="E1229" s="4" t="s">
        <v>1739</v>
      </c>
      <c r="F1229" s="4" t="s">
        <v>1735</v>
      </c>
      <c r="G1229" s="41" t="s">
        <v>1741</v>
      </c>
      <c r="H1229" s="59">
        <v>101712869</v>
      </c>
      <c r="I1229" s="59">
        <v>500000002009</v>
      </c>
      <c r="J1229" s="5">
        <v>2013</v>
      </c>
      <c r="K1229" s="5">
        <v>8</v>
      </c>
      <c r="L1229" s="9">
        <f t="shared" si="23"/>
        <v>-5</v>
      </c>
      <c r="M1229" s="6" t="s">
        <v>90</v>
      </c>
      <c r="N1229" s="9" t="s">
        <v>94</v>
      </c>
      <c r="O1229" s="6" t="s">
        <v>2743</v>
      </c>
      <c r="P1229" s="9" t="s">
        <v>42</v>
      </c>
      <c r="Q1229" s="5" t="s">
        <v>37</v>
      </c>
      <c r="R1229" s="9" t="s">
        <v>41</v>
      </c>
      <c r="S1229" s="11">
        <v>2023</v>
      </c>
      <c r="T1229" s="6" t="s">
        <v>126</v>
      </c>
      <c r="U1229" s="4" t="s">
        <v>1126</v>
      </c>
      <c r="V1229" s="4" t="s">
        <v>2999</v>
      </c>
      <c r="W1229" s="75">
        <v>294525</v>
      </c>
      <c r="X1229" s="9">
        <v>1</v>
      </c>
      <c r="Y1229" s="11"/>
      <c r="Z1229" s="11"/>
      <c r="AA1229" s="11" t="s">
        <v>33</v>
      </c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43"/>
      <c r="AL1229" s="143"/>
      <c r="AM1229" s="143" t="s">
        <v>165</v>
      </c>
      <c r="AN1229" s="143"/>
      <c r="AO1229" s="143"/>
      <c r="AP1229" s="143"/>
      <c r="AQ1229" s="143"/>
      <c r="AR1229" s="143"/>
      <c r="AS1229" s="143"/>
      <c r="AT1229" s="143"/>
      <c r="AU1229" s="143"/>
      <c r="AV1229" s="143"/>
      <c r="BC1229" s="2"/>
    </row>
    <row r="1230" spans="1:55" x14ac:dyDescent="0.2">
      <c r="A1230" s="4" t="s">
        <v>2726</v>
      </c>
      <c r="B1230" s="4" t="s">
        <v>2690</v>
      </c>
      <c r="C1230" s="4" t="s">
        <v>2733</v>
      </c>
      <c r="D1230" s="4" t="s">
        <v>2742</v>
      </c>
      <c r="E1230" s="4" t="s">
        <v>1739</v>
      </c>
      <c r="F1230" s="4" t="s">
        <v>1735</v>
      </c>
      <c r="G1230" s="41" t="s">
        <v>1741</v>
      </c>
      <c r="H1230" s="59">
        <v>101712866</v>
      </c>
      <c r="I1230" s="59">
        <v>500000001879</v>
      </c>
      <c r="J1230" s="5">
        <v>2013</v>
      </c>
      <c r="K1230" s="5">
        <v>8</v>
      </c>
      <c r="L1230" s="9">
        <f t="shared" si="23"/>
        <v>-5</v>
      </c>
      <c r="M1230" s="6" t="s">
        <v>90</v>
      </c>
      <c r="N1230" s="9" t="s">
        <v>94</v>
      </c>
      <c r="O1230" s="6" t="s">
        <v>2743</v>
      </c>
      <c r="P1230" s="9" t="s">
        <v>42</v>
      </c>
      <c r="Q1230" s="5" t="s">
        <v>37</v>
      </c>
      <c r="R1230" s="9" t="s">
        <v>41</v>
      </c>
      <c r="S1230" s="11">
        <v>2023</v>
      </c>
      <c r="T1230" s="6" t="s">
        <v>126</v>
      </c>
      <c r="U1230" s="4" t="s">
        <v>1126</v>
      </c>
      <c r="V1230" s="4" t="s">
        <v>2999</v>
      </c>
      <c r="W1230" s="75">
        <v>294525</v>
      </c>
      <c r="X1230" s="9">
        <v>1</v>
      </c>
      <c r="Y1230" s="11"/>
      <c r="Z1230" s="11"/>
      <c r="AA1230" s="11" t="s">
        <v>33</v>
      </c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43"/>
      <c r="AL1230" s="143"/>
      <c r="AM1230" s="143" t="s">
        <v>165</v>
      </c>
      <c r="AN1230" s="143"/>
      <c r="AO1230" s="143"/>
      <c r="AP1230" s="143"/>
      <c r="AQ1230" s="143"/>
      <c r="AR1230" s="143"/>
      <c r="AS1230" s="143"/>
      <c r="AT1230" s="143"/>
      <c r="AU1230" s="143"/>
      <c r="AV1230" s="143"/>
      <c r="BC1230" s="2"/>
    </row>
    <row r="1231" spans="1:55" x14ac:dyDescent="0.2">
      <c r="A1231" s="4" t="s">
        <v>2726</v>
      </c>
      <c r="B1231" s="4" t="s">
        <v>2690</v>
      </c>
      <c r="C1231" s="4" t="s">
        <v>2733</v>
      </c>
      <c r="D1231" s="4" t="s">
        <v>2742</v>
      </c>
      <c r="E1231" s="4" t="s">
        <v>1739</v>
      </c>
      <c r="F1231" s="4" t="s">
        <v>1735</v>
      </c>
      <c r="G1231" s="41" t="s">
        <v>1741</v>
      </c>
      <c r="H1231" s="59">
        <v>101712868</v>
      </c>
      <c r="I1231" s="59">
        <v>500000007231</v>
      </c>
      <c r="J1231" s="5">
        <v>2013</v>
      </c>
      <c r="K1231" s="5">
        <v>8</v>
      </c>
      <c r="L1231" s="9">
        <f t="shared" ref="L1231:L1292" si="24">IF(AND(J1231=0,K1231=0),"",K1231-($B$9-J1231))</f>
        <v>-5</v>
      </c>
      <c r="M1231" s="6" t="s">
        <v>90</v>
      </c>
      <c r="N1231" s="9" t="s">
        <v>94</v>
      </c>
      <c r="O1231" s="6" t="s">
        <v>2743</v>
      </c>
      <c r="P1231" s="9" t="s">
        <v>42</v>
      </c>
      <c r="Q1231" s="5" t="s">
        <v>37</v>
      </c>
      <c r="R1231" s="9" t="s">
        <v>41</v>
      </c>
      <c r="S1231" s="11">
        <v>2023</v>
      </c>
      <c r="T1231" s="6" t="s">
        <v>126</v>
      </c>
      <c r="U1231" s="4" t="s">
        <v>1126</v>
      </c>
      <c r="V1231" s="4" t="s">
        <v>2999</v>
      </c>
      <c r="W1231" s="75">
        <v>294525</v>
      </c>
      <c r="X1231" s="9">
        <v>1</v>
      </c>
      <c r="Y1231" s="11"/>
      <c r="Z1231" s="11"/>
      <c r="AA1231" s="11" t="s">
        <v>33</v>
      </c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43"/>
      <c r="AL1231" s="143"/>
      <c r="AM1231" s="143" t="s">
        <v>165</v>
      </c>
      <c r="AN1231" s="143"/>
      <c r="AO1231" s="143"/>
      <c r="AP1231" s="143"/>
      <c r="AQ1231" s="143"/>
      <c r="AR1231" s="143"/>
      <c r="AS1231" s="143"/>
      <c r="AT1231" s="143"/>
      <c r="AU1231" s="143"/>
      <c r="AV1231" s="143"/>
      <c r="BC1231" s="2"/>
    </row>
    <row r="1232" spans="1:55" x14ac:dyDescent="0.2">
      <c r="A1232" s="4" t="s">
        <v>2726</v>
      </c>
      <c r="B1232" s="4" t="s">
        <v>2690</v>
      </c>
      <c r="C1232" s="4" t="s">
        <v>2733</v>
      </c>
      <c r="D1232" s="4" t="s">
        <v>2742</v>
      </c>
      <c r="E1232" s="4" t="s">
        <v>1739</v>
      </c>
      <c r="F1232" s="4" t="s">
        <v>1735</v>
      </c>
      <c r="G1232" s="41" t="s">
        <v>1741</v>
      </c>
      <c r="H1232" s="59">
        <v>101712872</v>
      </c>
      <c r="I1232" s="59">
        <v>500000001914</v>
      </c>
      <c r="J1232" s="5">
        <v>2013</v>
      </c>
      <c r="K1232" s="5">
        <v>8</v>
      </c>
      <c r="L1232" s="9">
        <f t="shared" si="24"/>
        <v>-5</v>
      </c>
      <c r="M1232" s="6" t="s">
        <v>90</v>
      </c>
      <c r="N1232" s="9" t="s">
        <v>94</v>
      </c>
      <c r="O1232" s="6" t="s">
        <v>2743</v>
      </c>
      <c r="P1232" s="9" t="s">
        <v>42</v>
      </c>
      <c r="Q1232" s="5" t="s">
        <v>37</v>
      </c>
      <c r="R1232" s="9" t="s">
        <v>41</v>
      </c>
      <c r="S1232" s="11">
        <v>2023</v>
      </c>
      <c r="T1232" s="6" t="s">
        <v>126</v>
      </c>
      <c r="U1232" s="4" t="s">
        <v>1126</v>
      </c>
      <c r="V1232" s="4" t="s">
        <v>2999</v>
      </c>
      <c r="W1232" s="75">
        <v>294525</v>
      </c>
      <c r="X1232" s="9">
        <v>1</v>
      </c>
      <c r="Y1232" s="11"/>
      <c r="Z1232" s="11"/>
      <c r="AA1232" s="11" t="s">
        <v>33</v>
      </c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43"/>
      <c r="AL1232" s="143"/>
      <c r="AM1232" s="143" t="s">
        <v>165</v>
      </c>
      <c r="AN1232" s="143"/>
      <c r="AO1232" s="143"/>
      <c r="AP1232" s="143"/>
      <c r="AQ1232" s="143"/>
      <c r="AR1232" s="143"/>
      <c r="AS1232" s="143"/>
      <c r="AT1232" s="143"/>
      <c r="AU1232" s="143"/>
      <c r="AV1232" s="143"/>
      <c r="BC1232" s="2"/>
    </row>
    <row r="1233" spans="1:55" x14ac:dyDescent="0.2">
      <c r="A1233" s="4" t="s">
        <v>2726</v>
      </c>
      <c r="B1233" s="4" t="s">
        <v>2690</v>
      </c>
      <c r="C1233" s="4" t="s">
        <v>2733</v>
      </c>
      <c r="D1233" s="4" t="s">
        <v>2742</v>
      </c>
      <c r="E1233" s="4" t="s">
        <v>1739</v>
      </c>
      <c r="F1233" s="4" t="s">
        <v>1735</v>
      </c>
      <c r="G1233" s="41" t="s">
        <v>1740</v>
      </c>
      <c r="H1233" s="59">
        <v>101712867</v>
      </c>
      <c r="I1233" s="59">
        <v>500000001780</v>
      </c>
      <c r="J1233" s="5">
        <v>2013</v>
      </c>
      <c r="K1233" s="5">
        <v>8</v>
      </c>
      <c r="L1233" s="9">
        <f t="shared" si="24"/>
        <v>-5</v>
      </c>
      <c r="M1233" s="6" t="s">
        <v>90</v>
      </c>
      <c r="N1233" s="9" t="s">
        <v>94</v>
      </c>
      <c r="O1233" s="6" t="s">
        <v>2743</v>
      </c>
      <c r="P1233" s="9" t="s">
        <v>42</v>
      </c>
      <c r="Q1233" s="5" t="s">
        <v>37</v>
      </c>
      <c r="R1233" s="9" t="s">
        <v>41</v>
      </c>
      <c r="S1233" s="11">
        <v>2023</v>
      </c>
      <c r="T1233" s="6" t="s">
        <v>126</v>
      </c>
      <c r="U1233" s="4" t="s">
        <v>1126</v>
      </c>
      <c r="V1233" s="4" t="s">
        <v>2999</v>
      </c>
      <c r="W1233" s="75">
        <v>294525</v>
      </c>
      <c r="X1233" s="9">
        <v>1</v>
      </c>
      <c r="Y1233" s="11"/>
      <c r="Z1233" s="11"/>
      <c r="AA1233" s="11" t="s">
        <v>33</v>
      </c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43"/>
      <c r="AL1233" s="143"/>
      <c r="AM1233" s="143" t="s">
        <v>165</v>
      </c>
      <c r="AN1233" s="143"/>
      <c r="AO1233" s="143"/>
      <c r="AP1233" s="143"/>
      <c r="AQ1233" s="143"/>
      <c r="AR1233" s="143"/>
      <c r="AS1233" s="143"/>
      <c r="AT1233" s="143"/>
      <c r="AU1233" s="143"/>
      <c r="AV1233" s="143"/>
      <c r="BC1233" s="2"/>
    </row>
    <row r="1234" spans="1:55" x14ac:dyDescent="0.2">
      <c r="A1234" s="4" t="s">
        <v>2726</v>
      </c>
      <c r="B1234" s="4" t="s">
        <v>2690</v>
      </c>
      <c r="C1234" s="4" t="s">
        <v>2733</v>
      </c>
      <c r="D1234" s="4" t="s">
        <v>2742</v>
      </c>
      <c r="E1234" s="4" t="s">
        <v>1739</v>
      </c>
      <c r="F1234" s="4" t="s">
        <v>1735</v>
      </c>
      <c r="G1234" s="41" t="s">
        <v>1740</v>
      </c>
      <c r="H1234" s="59">
        <v>101712873</v>
      </c>
      <c r="I1234" s="59">
        <v>500000001814</v>
      </c>
      <c r="J1234" s="5">
        <v>2013</v>
      </c>
      <c r="K1234" s="5">
        <v>8</v>
      </c>
      <c r="L1234" s="9">
        <f t="shared" si="24"/>
        <v>-5</v>
      </c>
      <c r="M1234" s="6" t="s">
        <v>90</v>
      </c>
      <c r="N1234" s="9" t="s">
        <v>94</v>
      </c>
      <c r="O1234" s="6" t="s">
        <v>2743</v>
      </c>
      <c r="P1234" s="9" t="s">
        <v>42</v>
      </c>
      <c r="Q1234" s="5" t="s">
        <v>37</v>
      </c>
      <c r="R1234" s="9" t="s">
        <v>41</v>
      </c>
      <c r="S1234" s="11">
        <v>2023</v>
      </c>
      <c r="T1234" s="6" t="s">
        <v>126</v>
      </c>
      <c r="U1234" s="4" t="s">
        <v>1126</v>
      </c>
      <c r="V1234" s="4" t="s">
        <v>2999</v>
      </c>
      <c r="W1234" s="75">
        <v>294525</v>
      </c>
      <c r="X1234" s="9">
        <v>1</v>
      </c>
      <c r="Y1234" s="11"/>
      <c r="Z1234" s="11"/>
      <c r="AA1234" s="11" t="s">
        <v>33</v>
      </c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43"/>
      <c r="AL1234" s="143"/>
      <c r="AM1234" s="143" t="s">
        <v>165</v>
      </c>
      <c r="AN1234" s="143"/>
      <c r="AO1234" s="143"/>
      <c r="AP1234" s="143"/>
      <c r="AQ1234" s="143"/>
      <c r="AR1234" s="143"/>
      <c r="AS1234" s="143"/>
      <c r="AT1234" s="143"/>
      <c r="AU1234" s="143"/>
      <c r="AV1234" s="143"/>
      <c r="BC1234" s="2"/>
    </row>
    <row r="1235" spans="1:55" x14ac:dyDescent="0.2">
      <c r="A1235" s="4" t="s">
        <v>2726</v>
      </c>
      <c r="B1235" s="4" t="s">
        <v>2690</v>
      </c>
      <c r="C1235" s="4" t="s">
        <v>2733</v>
      </c>
      <c r="D1235" s="4" t="s">
        <v>2742</v>
      </c>
      <c r="E1235" s="4" t="s">
        <v>1737</v>
      </c>
      <c r="F1235" s="4" t="s">
        <v>1735</v>
      </c>
      <c r="G1235" s="41" t="s">
        <v>1738</v>
      </c>
      <c r="H1235" s="59">
        <v>101712870</v>
      </c>
      <c r="I1235" s="59">
        <v>500000001751</v>
      </c>
      <c r="J1235" s="5">
        <v>2013</v>
      </c>
      <c r="K1235" s="5">
        <v>8</v>
      </c>
      <c r="L1235" s="9">
        <f t="shared" si="24"/>
        <v>-5</v>
      </c>
      <c r="M1235" s="6" t="s">
        <v>90</v>
      </c>
      <c r="N1235" s="9" t="s">
        <v>94</v>
      </c>
      <c r="O1235" s="6" t="s">
        <v>2743</v>
      </c>
      <c r="P1235" s="9" t="s">
        <v>42</v>
      </c>
      <c r="Q1235" s="5" t="s">
        <v>37</v>
      </c>
      <c r="R1235" s="9" t="s">
        <v>41</v>
      </c>
      <c r="S1235" s="11">
        <v>2023</v>
      </c>
      <c r="T1235" s="6" t="s">
        <v>126</v>
      </c>
      <c r="U1235" s="4" t="s">
        <v>1126</v>
      </c>
      <c r="V1235" s="4" t="s">
        <v>2999</v>
      </c>
      <c r="W1235" s="75">
        <v>294525</v>
      </c>
      <c r="X1235" s="9">
        <v>1</v>
      </c>
      <c r="Y1235" s="11"/>
      <c r="Z1235" s="11"/>
      <c r="AA1235" s="11" t="s">
        <v>33</v>
      </c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43"/>
      <c r="AL1235" s="143"/>
      <c r="AM1235" s="143" t="s">
        <v>165</v>
      </c>
      <c r="AN1235" s="143"/>
      <c r="AO1235" s="143"/>
      <c r="AP1235" s="143"/>
      <c r="AQ1235" s="143"/>
      <c r="AR1235" s="143"/>
      <c r="AS1235" s="143"/>
      <c r="AT1235" s="143"/>
      <c r="AU1235" s="143"/>
      <c r="AV1235" s="143"/>
      <c r="BC1235" s="2"/>
    </row>
    <row r="1236" spans="1:55" x14ac:dyDescent="0.2">
      <c r="A1236" s="4" t="s">
        <v>2726</v>
      </c>
      <c r="B1236" s="4" t="s">
        <v>2690</v>
      </c>
      <c r="C1236" s="4" t="s">
        <v>2730</v>
      </c>
      <c r="D1236" s="4" t="s">
        <v>2741</v>
      </c>
      <c r="E1236" s="4" t="s">
        <v>1866</v>
      </c>
      <c r="F1236" s="4" t="s">
        <v>1905</v>
      </c>
      <c r="G1236" s="41" t="s">
        <v>1906</v>
      </c>
      <c r="H1236" s="59">
        <v>310637</v>
      </c>
      <c r="I1236" s="59" t="s">
        <v>136</v>
      </c>
      <c r="J1236" s="5">
        <v>2022</v>
      </c>
      <c r="K1236" s="5">
        <v>5</v>
      </c>
      <c r="L1236" s="9">
        <f t="shared" si="24"/>
        <v>1</v>
      </c>
      <c r="M1236" s="6" t="s">
        <v>92</v>
      </c>
      <c r="N1236" s="9" t="s">
        <v>94</v>
      </c>
      <c r="O1236" s="6" t="s">
        <v>37</v>
      </c>
      <c r="P1236" s="9" t="s">
        <v>41</v>
      </c>
      <c r="Q1236" s="5">
        <v>2024</v>
      </c>
      <c r="R1236" s="9" t="s">
        <v>41</v>
      </c>
      <c r="S1236" s="11">
        <v>2024</v>
      </c>
      <c r="T1236" s="6" t="s">
        <v>126</v>
      </c>
      <c r="U1236" s="4" t="s">
        <v>1907</v>
      </c>
      <c r="V1236" s="4" t="s">
        <v>1868</v>
      </c>
      <c r="W1236" s="75">
        <v>0</v>
      </c>
      <c r="X1236" s="9">
        <v>2</v>
      </c>
      <c r="Y1236" s="11"/>
      <c r="Z1236" s="11" t="s">
        <v>33</v>
      </c>
      <c r="AA1236" s="11"/>
      <c r="AB1236" s="11"/>
      <c r="AC1236" s="11"/>
      <c r="AD1236" s="11"/>
      <c r="AE1236" s="11"/>
      <c r="AF1236" s="11" t="s">
        <v>33</v>
      </c>
      <c r="AG1236" s="11"/>
      <c r="AH1236" s="11"/>
      <c r="AI1236" s="11"/>
      <c r="AJ1236" s="11"/>
      <c r="AK1236" s="143"/>
      <c r="AL1236" s="143" t="s">
        <v>165</v>
      </c>
      <c r="AM1236" s="143"/>
      <c r="AN1236" s="143"/>
      <c r="AO1236" s="143"/>
      <c r="AP1236" s="143"/>
      <c r="AQ1236" s="143"/>
      <c r="AR1236" s="143" t="s">
        <v>165</v>
      </c>
      <c r="AS1236" s="143"/>
      <c r="AT1236" s="143"/>
      <c r="AU1236" s="143"/>
      <c r="AV1236" s="143"/>
      <c r="BC1236" s="2"/>
    </row>
    <row r="1237" spans="1:55" x14ac:dyDescent="0.2">
      <c r="A1237" s="4" t="s">
        <v>2695</v>
      </c>
      <c r="B1237" s="4" t="s">
        <v>2689</v>
      </c>
      <c r="C1237" s="4" t="s">
        <v>2731</v>
      </c>
      <c r="D1237" s="4" t="s">
        <v>2742</v>
      </c>
      <c r="E1237" s="4" t="s">
        <v>581</v>
      </c>
      <c r="F1237" s="4" t="s">
        <v>582</v>
      </c>
      <c r="G1237" s="41" t="s">
        <v>583</v>
      </c>
      <c r="H1237" s="59">
        <v>5899</v>
      </c>
      <c r="I1237" s="59">
        <v>500000005894</v>
      </c>
      <c r="J1237" s="5">
        <v>2014</v>
      </c>
      <c r="K1237" s="5">
        <v>5</v>
      </c>
      <c r="L1237" s="9">
        <f t="shared" si="24"/>
        <v>-7</v>
      </c>
      <c r="M1237" s="6" t="s">
        <v>90</v>
      </c>
      <c r="N1237" s="9" t="s">
        <v>94</v>
      </c>
      <c r="O1237" s="6" t="s">
        <v>37</v>
      </c>
      <c r="P1237" s="9" t="s">
        <v>42</v>
      </c>
      <c r="Q1237" s="5" t="s">
        <v>37</v>
      </c>
      <c r="R1237" s="9" t="s">
        <v>42</v>
      </c>
      <c r="S1237" s="11" t="s">
        <v>136</v>
      </c>
      <c r="T1237" s="6" t="s">
        <v>44</v>
      </c>
      <c r="U1237" s="4" t="s">
        <v>4025</v>
      </c>
      <c r="V1237" s="4" t="s">
        <v>136</v>
      </c>
      <c r="W1237" s="75">
        <v>0</v>
      </c>
      <c r="X1237" s="9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43"/>
      <c r="AL1237" s="143"/>
      <c r="AM1237" s="143"/>
      <c r="AN1237" s="143"/>
      <c r="AO1237" s="143"/>
      <c r="AP1237" s="143"/>
      <c r="AQ1237" s="143"/>
      <c r="AR1237" s="143"/>
      <c r="AS1237" s="143"/>
      <c r="AT1237" s="143"/>
      <c r="AU1237" s="143"/>
      <c r="AV1237" s="143"/>
      <c r="BC1237" s="2"/>
    </row>
    <row r="1238" spans="1:55" x14ac:dyDescent="0.2">
      <c r="A1238" s="83" t="s">
        <v>2715</v>
      </c>
      <c r="B1238" s="4" t="s">
        <v>2691</v>
      </c>
      <c r="C1238" s="4" t="s">
        <v>2735</v>
      </c>
      <c r="D1238" s="4" t="s">
        <v>2741</v>
      </c>
      <c r="E1238" s="4" t="s">
        <v>2933</v>
      </c>
      <c r="F1238" s="4" t="s">
        <v>2919</v>
      </c>
      <c r="G1238" s="41" t="s">
        <v>2920</v>
      </c>
      <c r="H1238" s="59">
        <v>2003069</v>
      </c>
      <c r="I1238" s="59" t="s">
        <v>2927</v>
      </c>
      <c r="J1238" s="5">
        <v>2021</v>
      </c>
      <c r="K1238" s="5">
        <v>5</v>
      </c>
      <c r="L1238" s="9">
        <f t="shared" si="24"/>
        <v>0</v>
      </c>
      <c r="M1238" s="6" t="s">
        <v>92</v>
      </c>
      <c r="N1238" s="9" t="s">
        <v>94</v>
      </c>
      <c r="O1238" s="6" t="s">
        <v>37</v>
      </c>
      <c r="P1238" s="9" t="s">
        <v>41</v>
      </c>
      <c r="Q1238" s="5" t="s">
        <v>37</v>
      </c>
      <c r="R1238" s="5" t="s">
        <v>42</v>
      </c>
      <c r="S1238" s="11" t="s">
        <v>136</v>
      </c>
      <c r="T1238" s="6" t="s">
        <v>136</v>
      </c>
      <c r="U1238" s="4" t="s">
        <v>136</v>
      </c>
      <c r="V1238" s="4" t="s">
        <v>136</v>
      </c>
      <c r="W1238" s="75">
        <v>0</v>
      </c>
      <c r="X1238" s="9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43"/>
      <c r="AL1238" s="143"/>
      <c r="AM1238" s="143"/>
      <c r="AN1238" s="143"/>
      <c r="AO1238" s="143"/>
      <c r="AP1238" s="143"/>
      <c r="AQ1238" s="143"/>
      <c r="AR1238" s="143"/>
      <c r="AS1238" s="143"/>
      <c r="AT1238" s="143"/>
      <c r="AU1238" s="143"/>
      <c r="AV1238" s="143"/>
      <c r="BC1238" s="2"/>
    </row>
    <row r="1239" spans="1:55" x14ac:dyDescent="0.2">
      <c r="A1239" s="4" t="s">
        <v>2715</v>
      </c>
      <c r="B1239" s="4" t="s">
        <v>2691</v>
      </c>
      <c r="C1239" s="4" t="s">
        <v>2735</v>
      </c>
      <c r="D1239" s="4" t="s">
        <v>2741</v>
      </c>
      <c r="E1239" s="4" t="s">
        <v>2933</v>
      </c>
      <c r="F1239" s="4" t="s">
        <v>2919</v>
      </c>
      <c r="G1239" s="41" t="s">
        <v>2920</v>
      </c>
      <c r="H1239" s="59">
        <v>2003071</v>
      </c>
      <c r="I1239" s="59" t="s">
        <v>2928</v>
      </c>
      <c r="J1239" s="5">
        <v>2021</v>
      </c>
      <c r="K1239" s="5">
        <v>5</v>
      </c>
      <c r="L1239" s="9">
        <f t="shared" si="24"/>
        <v>0</v>
      </c>
      <c r="M1239" s="6" t="s">
        <v>92</v>
      </c>
      <c r="N1239" s="9" t="s">
        <v>94</v>
      </c>
      <c r="O1239" s="6" t="s">
        <v>37</v>
      </c>
      <c r="P1239" s="9" t="s">
        <v>41</v>
      </c>
      <c r="Q1239" s="5" t="s">
        <v>37</v>
      </c>
      <c r="R1239" s="5" t="s">
        <v>42</v>
      </c>
      <c r="S1239" s="11" t="s">
        <v>136</v>
      </c>
      <c r="T1239" s="6" t="s">
        <v>136</v>
      </c>
      <c r="U1239" s="4" t="s">
        <v>136</v>
      </c>
      <c r="V1239" s="4" t="s">
        <v>136</v>
      </c>
      <c r="W1239" s="75">
        <v>0</v>
      </c>
      <c r="X1239" s="9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43"/>
      <c r="AL1239" s="143"/>
      <c r="AM1239" s="143"/>
      <c r="AN1239" s="143"/>
      <c r="AO1239" s="143"/>
      <c r="AP1239" s="143"/>
      <c r="AQ1239" s="143"/>
      <c r="AR1239" s="143"/>
      <c r="AS1239" s="143"/>
      <c r="AT1239" s="143"/>
      <c r="AU1239" s="143"/>
      <c r="AV1239" s="143"/>
      <c r="BC1239" s="2"/>
    </row>
    <row r="1240" spans="1:55" x14ac:dyDescent="0.2">
      <c r="A1240" s="4" t="s">
        <v>2715</v>
      </c>
      <c r="B1240" s="4" t="s">
        <v>2691</v>
      </c>
      <c r="C1240" s="4" t="s">
        <v>2735</v>
      </c>
      <c r="D1240" s="4" t="s">
        <v>2741</v>
      </c>
      <c r="E1240" s="4" t="s">
        <v>2933</v>
      </c>
      <c r="F1240" s="4" t="s">
        <v>2919</v>
      </c>
      <c r="G1240" s="41" t="s">
        <v>2920</v>
      </c>
      <c r="H1240" s="59">
        <v>2003068</v>
      </c>
      <c r="I1240" s="59" t="s">
        <v>2929</v>
      </c>
      <c r="J1240" s="5">
        <v>2021</v>
      </c>
      <c r="K1240" s="5">
        <v>5</v>
      </c>
      <c r="L1240" s="9">
        <f t="shared" si="24"/>
        <v>0</v>
      </c>
      <c r="M1240" s="6" t="s">
        <v>92</v>
      </c>
      <c r="N1240" s="9" t="s">
        <v>94</v>
      </c>
      <c r="O1240" s="6" t="s">
        <v>37</v>
      </c>
      <c r="P1240" s="9" t="s">
        <v>41</v>
      </c>
      <c r="Q1240" s="5" t="s">
        <v>37</v>
      </c>
      <c r="R1240" s="5" t="s">
        <v>42</v>
      </c>
      <c r="S1240" s="11" t="s">
        <v>136</v>
      </c>
      <c r="T1240" s="6" t="s">
        <v>136</v>
      </c>
      <c r="U1240" s="4" t="s">
        <v>136</v>
      </c>
      <c r="V1240" s="4" t="s">
        <v>136</v>
      </c>
      <c r="W1240" s="75">
        <v>0</v>
      </c>
      <c r="X1240" s="9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43"/>
      <c r="AL1240" s="143"/>
      <c r="AM1240" s="143"/>
      <c r="AN1240" s="143"/>
      <c r="AO1240" s="143"/>
      <c r="AP1240" s="143"/>
      <c r="AQ1240" s="143"/>
      <c r="AR1240" s="143"/>
      <c r="AS1240" s="143"/>
      <c r="AT1240" s="143"/>
      <c r="AU1240" s="143"/>
      <c r="AV1240" s="143"/>
      <c r="BC1240" s="2"/>
    </row>
    <row r="1241" spans="1:55" x14ac:dyDescent="0.2">
      <c r="A1241" s="4" t="s">
        <v>2715</v>
      </c>
      <c r="B1241" s="4" t="s">
        <v>2691</v>
      </c>
      <c r="C1241" s="4" t="s">
        <v>2735</v>
      </c>
      <c r="D1241" s="4" t="s">
        <v>2741</v>
      </c>
      <c r="E1241" s="4" t="s">
        <v>2933</v>
      </c>
      <c r="F1241" s="4" t="s">
        <v>2919</v>
      </c>
      <c r="G1241" s="41" t="s">
        <v>2920</v>
      </c>
      <c r="H1241" s="59">
        <v>2003072</v>
      </c>
      <c r="I1241" s="59" t="s">
        <v>2930</v>
      </c>
      <c r="J1241" s="5">
        <v>2021</v>
      </c>
      <c r="K1241" s="5">
        <v>5</v>
      </c>
      <c r="L1241" s="9">
        <f t="shared" si="24"/>
        <v>0</v>
      </c>
      <c r="M1241" s="6" t="s">
        <v>92</v>
      </c>
      <c r="N1241" s="9" t="s">
        <v>94</v>
      </c>
      <c r="O1241" s="6" t="s">
        <v>37</v>
      </c>
      <c r="P1241" s="9" t="s">
        <v>41</v>
      </c>
      <c r="Q1241" s="5" t="s">
        <v>37</v>
      </c>
      <c r="R1241" s="5" t="s">
        <v>42</v>
      </c>
      <c r="S1241" s="11" t="s">
        <v>136</v>
      </c>
      <c r="T1241" s="6" t="s">
        <v>136</v>
      </c>
      <c r="U1241" s="4" t="s">
        <v>136</v>
      </c>
      <c r="V1241" s="4" t="s">
        <v>136</v>
      </c>
      <c r="W1241" s="75">
        <v>0</v>
      </c>
      <c r="X1241" s="9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43"/>
      <c r="AL1241" s="143"/>
      <c r="AM1241" s="143"/>
      <c r="AN1241" s="143"/>
      <c r="AO1241" s="143"/>
      <c r="AP1241" s="143"/>
      <c r="AQ1241" s="143"/>
      <c r="AR1241" s="143"/>
      <c r="AS1241" s="143"/>
      <c r="AT1241" s="143"/>
      <c r="AU1241" s="143"/>
      <c r="AV1241" s="143"/>
      <c r="BC1241" s="2"/>
    </row>
    <row r="1242" spans="1:55" x14ac:dyDescent="0.2">
      <c r="A1242" s="4" t="s">
        <v>2715</v>
      </c>
      <c r="B1242" s="4" t="s">
        <v>2691</v>
      </c>
      <c r="C1242" s="4" t="s">
        <v>2735</v>
      </c>
      <c r="D1242" s="4" t="s">
        <v>2741</v>
      </c>
      <c r="E1242" s="4" t="s">
        <v>2933</v>
      </c>
      <c r="F1242" s="4" t="s">
        <v>2919</v>
      </c>
      <c r="G1242" s="41" t="s">
        <v>2920</v>
      </c>
      <c r="H1242" s="59">
        <v>2003070</v>
      </c>
      <c r="I1242" s="59" t="s">
        <v>2931</v>
      </c>
      <c r="J1242" s="5">
        <v>2021</v>
      </c>
      <c r="K1242" s="5">
        <v>5</v>
      </c>
      <c r="L1242" s="9">
        <f t="shared" si="24"/>
        <v>0</v>
      </c>
      <c r="M1242" s="6" t="s">
        <v>92</v>
      </c>
      <c r="N1242" s="9" t="s">
        <v>94</v>
      </c>
      <c r="O1242" s="6" t="s">
        <v>37</v>
      </c>
      <c r="P1242" s="9" t="s">
        <v>41</v>
      </c>
      <c r="Q1242" s="5" t="s">
        <v>37</v>
      </c>
      <c r="R1242" s="5" t="s">
        <v>42</v>
      </c>
      <c r="S1242" s="11" t="s">
        <v>136</v>
      </c>
      <c r="T1242" s="6" t="s">
        <v>136</v>
      </c>
      <c r="U1242" s="4" t="s">
        <v>136</v>
      </c>
      <c r="V1242" s="4" t="s">
        <v>136</v>
      </c>
      <c r="W1242" s="75">
        <v>0</v>
      </c>
      <c r="X1242" s="9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43"/>
      <c r="AL1242" s="143"/>
      <c r="AM1242" s="143"/>
      <c r="AN1242" s="143"/>
      <c r="AO1242" s="143"/>
      <c r="AP1242" s="143"/>
      <c r="AQ1242" s="143"/>
      <c r="AR1242" s="143"/>
      <c r="AS1242" s="143"/>
      <c r="AT1242" s="143"/>
      <c r="AU1242" s="143"/>
      <c r="AV1242" s="143"/>
      <c r="BC1242" s="2"/>
    </row>
    <row r="1243" spans="1:55" x14ac:dyDescent="0.2">
      <c r="A1243" s="4" t="s">
        <v>2715</v>
      </c>
      <c r="B1243" s="4" t="s">
        <v>2691</v>
      </c>
      <c r="C1243" s="4" t="s">
        <v>2735</v>
      </c>
      <c r="D1243" s="4" t="s">
        <v>2741</v>
      </c>
      <c r="E1243" s="4" t="s">
        <v>2933</v>
      </c>
      <c r="F1243" s="4" t="s">
        <v>2919</v>
      </c>
      <c r="G1243" s="41" t="s">
        <v>2920</v>
      </c>
      <c r="H1243" s="59">
        <v>2006036</v>
      </c>
      <c r="I1243" s="59" t="s">
        <v>2921</v>
      </c>
      <c r="J1243" s="5">
        <v>2021</v>
      </c>
      <c r="K1243" s="5">
        <v>5</v>
      </c>
      <c r="L1243" s="9">
        <f t="shared" si="24"/>
        <v>0</v>
      </c>
      <c r="M1243" s="6" t="s">
        <v>92</v>
      </c>
      <c r="N1243" s="9" t="s">
        <v>94</v>
      </c>
      <c r="O1243" s="6" t="s">
        <v>37</v>
      </c>
      <c r="P1243" s="9" t="s">
        <v>41</v>
      </c>
      <c r="Q1243" s="5" t="s">
        <v>37</v>
      </c>
      <c r="R1243" s="5" t="s">
        <v>42</v>
      </c>
      <c r="S1243" s="11" t="s">
        <v>136</v>
      </c>
      <c r="T1243" s="6" t="s">
        <v>136</v>
      </c>
      <c r="U1243" s="4" t="s">
        <v>136</v>
      </c>
      <c r="V1243" s="4" t="s">
        <v>136</v>
      </c>
      <c r="W1243" s="75">
        <v>0</v>
      </c>
      <c r="X1243" s="9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43"/>
      <c r="AL1243" s="143"/>
      <c r="AM1243" s="143"/>
      <c r="AN1243" s="143"/>
      <c r="AO1243" s="143"/>
      <c r="AP1243" s="143"/>
      <c r="AQ1243" s="143"/>
      <c r="AR1243" s="143"/>
      <c r="AS1243" s="143"/>
      <c r="AT1243" s="143"/>
      <c r="AU1243" s="143"/>
      <c r="AV1243" s="143"/>
      <c r="BC1243" s="2"/>
    </row>
    <row r="1244" spans="1:55" x14ac:dyDescent="0.2">
      <c r="A1244" s="4" t="s">
        <v>2715</v>
      </c>
      <c r="B1244" s="4" t="s">
        <v>2691</v>
      </c>
      <c r="C1244" s="4" t="s">
        <v>2735</v>
      </c>
      <c r="D1244" s="4" t="s">
        <v>2741</v>
      </c>
      <c r="E1244" s="4" t="s">
        <v>2932</v>
      </c>
      <c r="F1244" s="4" t="s">
        <v>2919</v>
      </c>
      <c r="G1244" s="41" t="s">
        <v>2934</v>
      </c>
      <c r="H1244" s="59">
        <v>190802378</v>
      </c>
      <c r="I1244" s="59" t="s">
        <v>2922</v>
      </c>
      <c r="J1244" s="5">
        <v>2021</v>
      </c>
      <c r="K1244" s="5">
        <v>5</v>
      </c>
      <c r="L1244" s="9">
        <f t="shared" si="24"/>
        <v>0</v>
      </c>
      <c r="M1244" s="6" t="s">
        <v>92</v>
      </c>
      <c r="N1244" s="9" t="s">
        <v>94</v>
      </c>
      <c r="O1244" s="6" t="s">
        <v>37</v>
      </c>
      <c r="P1244" s="9" t="s">
        <v>41</v>
      </c>
      <c r="Q1244" s="5" t="s">
        <v>37</v>
      </c>
      <c r="R1244" s="5" t="s">
        <v>42</v>
      </c>
      <c r="S1244" s="11" t="s">
        <v>136</v>
      </c>
      <c r="T1244" s="6" t="s">
        <v>136</v>
      </c>
      <c r="U1244" s="4" t="s">
        <v>136</v>
      </c>
      <c r="V1244" s="4" t="s">
        <v>136</v>
      </c>
      <c r="W1244" s="75">
        <v>0</v>
      </c>
      <c r="X1244" s="9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43"/>
      <c r="AL1244" s="143"/>
      <c r="AM1244" s="143"/>
      <c r="AN1244" s="143"/>
      <c r="AO1244" s="143"/>
      <c r="AP1244" s="143"/>
      <c r="AQ1244" s="143"/>
      <c r="AR1244" s="143"/>
      <c r="AS1244" s="143"/>
      <c r="AT1244" s="143"/>
      <c r="AU1244" s="143"/>
      <c r="AV1244" s="143"/>
      <c r="BC1244" s="2"/>
    </row>
    <row r="1245" spans="1:55" x14ac:dyDescent="0.2">
      <c r="A1245" s="4" t="s">
        <v>2715</v>
      </c>
      <c r="B1245" s="4" t="s">
        <v>2691</v>
      </c>
      <c r="C1245" s="4" t="s">
        <v>2735</v>
      </c>
      <c r="D1245" s="4" t="s">
        <v>2741</v>
      </c>
      <c r="E1245" s="4" t="s">
        <v>2932</v>
      </c>
      <c r="F1245" s="4" t="s">
        <v>2919</v>
      </c>
      <c r="G1245" s="41" t="s">
        <v>2934</v>
      </c>
      <c r="H1245" s="59">
        <v>190802381</v>
      </c>
      <c r="I1245" s="59" t="s">
        <v>2923</v>
      </c>
      <c r="J1245" s="5">
        <v>2021</v>
      </c>
      <c r="K1245" s="5">
        <v>5</v>
      </c>
      <c r="L1245" s="9">
        <f t="shared" si="24"/>
        <v>0</v>
      </c>
      <c r="M1245" s="6" t="s">
        <v>92</v>
      </c>
      <c r="N1245" s="9" t="s">
        <v>94</v>
      </c>
      <c r="O1245" s="6" t="s">
        <v>37</v>
      </c>
      <c r="P1245" s="9" t="s">
        <v>41</v>
      </c>
      <c r="Q1245" s="5" t="s">
        <v>37</v>
      </c>
      <c r="R1245" s="5" t="s">
        <v>42</v>
      </c>
      <c r="S1245" s="11" t="s">
        <v>136</v>
      </c>
      <c r="T1245" s="6" t="s">
        <v>136</v>
      </c>
      <c r="U1245" s="4" t="s">
        <v>136</v>
      </c>
      <c r="V1245" s="4" t="s">
        <v>136</v>
      </c>
      <c r="W1245" s="75">
        <v>0</v>
      </c>
      <c r="X1245" s="9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43"/>
      <c r="AL1245" s="143"/>
      <c r="AM1245" s="143"/>
      <c r="AN1245" s="143"/>
      <c r="AO1245" s="143"/>
      <c r="AP1245" s="143"/>
      <c r="AQ1245" s="143"/>
      <c r="AR1245" s="143"/>
      <c r="AS1245" s="143"/>
      <c r="AT1245" s="143"/>
      <c r="AU1245" s="143"/>
      <c r="AV1245" s="143"/>
      <c r="BC1245" s="2"/>
    </row>
    <row r="1246" spans="1:55" x14ac:dyDescent="0.2">
      <c r="A1246" s="4" t="s">
        <v>2715</v>
      </c>
      <c r="B1246" s="4" t="s">
        <v>2691</v>
      </c>
      <c r="C1246" s="4" t="s">
        <v>2735</v>
      </c>
      <c r="D1246" s="4" t="s">
        <v>2741</v>
      </c>
      <c r="E1246" s="4" t="s">
        <v>2932</v>
      </c>
      <c r="F1246" s="4" t="s">
        <v>2919</v>
      </c>
      <c r="G1246" s="41" t="s">
        <v>2934</v>
      </c>
      <c r="H1246" s="59">
        <v>190803982</v>
      </c>
      <c r="I1246" s="59" t="s">
        <v>2924</v>
      </c>
      <c r="J1246" s="5">
        <v>2021</v>
      </c>
      <c r="K1246" s="5">
        <v>5</v>
      </c>
      <c r="L1246" s="9">
        <f t="shared" si="24"/>
        <v>0</v>
      </c>
      <c r="M1246" s="6" t="s">
        <v>92</v>
      </c>
      <c r="N1246" s="9" t="s">
        <v>94</v>
      </c>
      <c r="O1246" s="6" t="s">
        <v>37</v>
      </c>
      <c r="P1246" s="9" t="s">
        <v>41</v>
      </c>
      <c r="Q1246" s="5" t="s">
        <v>37</v>
      </c>
      <c r="R1246" s="5" t="s">
        <v>42</v>
      </c>
      <c r="S1246" s="11" t="s">
        <v>136</v>
      </c>
      <c r="T1246" s="6" t="s">
        <v>136</v>
      </c>
      <c r="U1246" s="4" t="s">
        <v>136</v>
      </c>
      <c r="V1246" s="4" t="s">
        <v>136</v>
      </c>
      <c r="W1246" s="75">
        <v>0</v>
      </c>
      <c r="X1246" s="9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43"/>
      <c r="AL1246" s="143"/>
      <c r="AM1246" s="143"/>
      <c r="AN1246" s="143"/>
      <c r="AO1246" s="143"/>
      <c r="AP1246" s="143"/>
      <c r="AQ1246" s="143"/>
      <c r="AR1246" s="143"/>
      <c r="AS1246" s="143"/>
      <c r="AT1246" s="143"/>
      <c r="AU1246" s="143"/>
      <c r="AV1246" s="143"/>
      <c r="BC1246" s="2"/>
    </row>
    <row r="1247" spans="1:55" x14ac:dyDescent="0.2">
      <c r="A1247" s="4" t="s">
        <v>2715</v>
      </c>
      <c r="B1247" s="4" t="s">
        <v>2691</v>
      </c>
      <c r="C1247" s="4" t="s">
        <v>2735</v>
      </c>
      <c r="D1247" s="4" t="s">
        <v>2741</v>
      </c>
      <c r="E1247" s="4" t="s">
        <v>2932</v>
      </c>
      <c r="F1247" s="4" t="s">
        <v>2919</v>
      </c>
      <c r="G1247" s="41" t="s">
        <v>2934</v>
      </c>
      <c r="H1247" s="59">
        <v>190903083</v>
      </c>
      <c r="I1247" s="59" t="s">
        <v>2925</v>
      </c>
      <c r="J1247" s="5">
        <v>2021</v>
      </c>
      <c r="K1247" s="5">
        <v>5</v>
      </c>
      <c r="L1247" s="9">
        <f t="shared" si="24"/>
        <v>0</v>
      </c>
      <c r="M1247" s="6" t="s">
        <v>92</v>
      </c>
      <c r="N1247" s="9" t="s">
        <v>94</v>
      </c>
      <c r="O1247" s="6" t="s">
        <v>37</v>
      </c>
      <c r="P1247" s="9" t="s">
        <v>41</v>
      </c>
      <c r="Q1247" s="5" t="s">
        <v>37</v>
      </c>
      <c r="R1247" s="5" t="s">
        <v>42</v>
      </c>
      <c r="S1247" s="11" t="s">
        <v>136</v>
      </c>
      <c r="T1247" s="6" t="s">
        <v>136</v>
      </c>
      <c r="U1247" s="4" t="s">
        <v>136</v>
      </c>
      <c r="V1247" s="4" t="s">
        <v>136</v>
      </c>
      <c r="W1247" s="75">
        <v>0</v>
      </c>
      <c r="X1247" s="9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43"/>
      <c r="AL1247" s="143"/>
      <c r="AM1247" s="143"/>
      <c r="AN1247" s="143"/>
      <c r="AO1247" s="143"/>
      <c r="AP1247" s="143"/>
      <c r="AQ1247" s="143"/>
      <c r="AR1247" s="143"/>
      <c r="AS1247" s="143"/>
      <c r="AT1247" s="143"/>
      <c r="AU1247" s="143"/>
      <c r="AV1247" s="143"/>
      <c r="BC1247" s="2"/>
    </row>
    <row r="1248" spans="1:55" x14ac:dyDescent="0.2">
      <c r="A1248" s="4" t="s">
        <v>2715</v>
      </c>
      <c r="B1248" s="4" t="s">
        <v>2691</v>
      </c>
      <c r="C1248" s="4" t="s">
        <v>2735</v>
      </c>
      <c r="D1248" s="4" t="s">
        <v>2741</v>
      </c>
      <c r="E1248" s="4" t="s">
        <v>2932</v>
      </c>
      <c r="F1248" s="4" t="s">
        <v>2919</v>
      </c>
      <c r="G1248" s="41" t="s">
        <v>2934</v>
      </c>
      <c r="H1248" s="59">
        <v>191003142</v>
      </c>
      <c r="I1248" s="59" t="s">
        <v>2926</v>
      </c>
      <c r="J1248" s="5">
        <v>2021</v>
      </c>
      <c r="K1248" s="5">
        <v>5</v>
      </c>
      <c r="L1248" s="9">
        <f t="shared" si="24"/>
        <v>0</v>
      </c>
      <c r="M1248" s="6" t="s">
        <v>92</v>
      </c>
      <c r="N1248" s="9" t="s">
        <v>94</v>
      </c>
      <c r="O1248" s="6" t="s">
        <v>37</v>
      </c>
      <c r="P1248" s="9" t="s">
        <v>41</v>
      </c>
      <c r="Q1248" s="5" t="s">
        <v>37</v>
      </c>
      <c r="R1248" s="5" t="s">
        <v>42</v>
      </c>
      <c r="S1248" s="11" t="s">
        <v>136</v>
      </c>
      <c r="T1248" s="6" t="s">
        <v>136</v>
      </c>
      <c r="U1248" s="4" t="s">
        <v>136</v>
      </c>
      <c r="V1248" s="4" t="s">
        <v>136</v>
      </c>
      <c r="W1248" s="75">
        <v>0</v>
      </c>
      <c r="X1248" s="9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43"/>
      <c r="AL1248" s="143"/>
      <c r="AM1248" s="143"/>
      <c r="AN1248" s="143"/>
      <c r="AO1248" s="143"/>
      <c r="AP1248" s="143"/>
      <c r="AQ1248" s="143"/>
      <c r="AR1248" s="143"/>
      <c r="AS1248" s="143"/>
      <c r="AT1248" s="143"/>
      <c r="AU1248" s="143"/>
      <c r="AV1248" s="143"/>
      <c r="BC1248" s="2"/>
    </row>
    <row r="1249" spans="1:55" x14ac:dyDescent="0.2">
      <c r="A1249" s="4" t="s">
        <v>2712</v>
      </c>
      <c r="B1249" s="4" t="s">
        <v>2691</v>
      </c>
      <c r="C1249" s="4" t="s">
        <v>2735</v>
      </c>
      <c r="D1249" s="4" t="s">
        <v>2740</v>
      </c>
      <c r="E1249" s="4" t="s">
        <v>1136</v>
      </c>
      <c r="F1249" s="4" t="s">
        <v>1137</v>
      </c>
      <c r="G1249" s="41" t="s">
        <v>1138</v>
      </c>
      <c r="H1249" s="59" t="s">
        <v>1139</v>
      </c>
      <c r="I1249" s="59" t="s">
        <v>136</v>
      </c>
      <c r="J1249" s="5">
        <v>2014</v>
      </c>
      <c r="K1249" s="5">
        <v>10</v>
      </c>
      <c r="L1249" s="9">
        <f t="shared" si="24"/>
        <v>-2</v>
      </c>
      <c r="M1249" s="6" t="s">
        <v>90</v>
      </c>
      <c r="N1249" s="9" t="s">
        <v>94</v>
      </c>
      <c r="O1249" s="6" t="s">
        <v>37</v>
      </c>
      <c r="P1249" s="9" t="s">
        <v>42</v>
      </c>
      <c r="Q1249" s="5" t="s">
        <v>37</v>
      </c>
      <c r="R1249" s="9" t="s">
        <v>41</v>
      </c>
      <c r="S1249" s="11">
        <v>2023</v>
      </c>
      <c r="T1249" s="6" t="s">
        <v>126</v>
      </c>
      <c r="U1249" s="4"/>
      <c r="V1249" s="4"/>
      <c r="W1249" s="75"/>
      <c r="X1249" s="9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43"/>
      <c r="AL1249" s="143"/>
      <c r="AM1249" s="143"/>
      <c r="AN1249" s="143"/>
      <c r="AO1249" s="143"/>
      <c r="AP1249" s="143"/>
      <c r="AQ1249" s="143"/>
      <c r="AR1249" s="143"/>
      <c r="AS1249" s="143"/>
      <c r="AT1249" s="143"/>
      <c r="AU1249" s="143"/>
      <c r="AV1249" s="143"/>
      <c r="BC1249" s="2"/>
    </row>
    <row r="1250" spans="1:55" x14ac:dyDescent="0.2">
      <c r="A1250" s="4" t="str">
        <f>UPPER("Pediatría")</f>
        <v>PEDIATRÍA</v>
      </c>
      <c r="B1250" s="4" t="s">
        <v>2688</v>
      </c>
      <c r="C1250" s="4" t="s">
        <v>2735</v>
      </c>
      <c r="D1250" s="4" t="s">
        <v>2740</v>
      </c>
      <c r="E1250" s="4" t="s">
        <v>1140</v>
      </c>
      <c r="F1250" s="4" t="s">
        <v>1137</v>
      </c>
      <c r="G1250" s="41" t="s">
        <v>1138</v>
      </c>
      <c r="H1250" s="59" t="s">
        <v>1141</v>
      </c>
      <c r="I1250" s="59" t="s">
        <v>136</v>
      </c>
      <c r="J1250" s="5">
        <v>2014</v>
      </c>
      <c r="K1250" s="5">
        <v>10</v>
      </c>
      <c r="L1250" s="9">
        <f t="shared" si="24"/>
        <v>-2</v>
      </c>
      <c r="M1250" s="6" t="s">
        <v>90</v>
      </c>
      <c r="N1250" s="9" t="s">
        <v>94</v>
      </c>
      <c r="O1250" s="6" t="s">
        <v>37</v>
      </c>
      <c r="P1250" s="9" t="s">
        <v>42</v>
      </c>
      <c r="Q1250" s="5" t="s">
        <v>37</v>
      </c>
      <c r="R1250" s="9" t="s">
        <v>41</v>
      </c>
      <c r="S1250" s="11">
        <v>2023</v>
      </c>
      <c r="T1250" s="6" t="s">
        <v>126</v>
      </c>
      <c r="U1250" s="4" t="s">
        <v>210</v>
      </c>
      <c r="V1250" s="4" t="s">
        <v>4403</v>
      </c>
      <c r="W1250" s="75">
        <v>1675296.75</v>
      </c>
      <c r="X1250" s="9">
        <v>4</v>
      </c>
      <c r="Y1250" s="11"/>
      <c r="Z1250" s="11" t="s">
        <v>33</v>
      </c>
      <c r="AA1250" s="11"/>
      <c r="AB1250" s="11"/>
      <c r="AC1250" s="11" t="s">
        <v>33</v>
      </c>
      <c r="AD1250" s="11"/>
      <c r="AE1250" s="11"/>
      <c r="AF1250" s="11" t="s">
        <v>33</v>
      </c>
      <c r="AG1250" s="11"/>
      <c r="AH1250" s="11"/>
      <c r="AI1250" s="11" t="s">
        <v>33</v>
      </c>
      <c r="AJ1250" s="11"/>
      <c r="AK1250" s="143"/>
      <c r="AL1250" s="143" t="s">
        <v>165</v>
      </c>
      <c r="AM1250" s="143"/>
      <c r="AN1250" s="143"/>
      <c r="AO1250" s="143" t="s">
        <v>165</v>
      </c>
      <c r="AP1250" s="143"/>
      <c r="AQ1250" s="143"/>
      <c r="AR1250" s="143" t="s">
        <v>165</v>
      </c>
      <c r="AS1250" s="143"/>
      <c r="AT1250" s="143"/>
      <c r="AU1250" s="143" t="s">
        <v>165</v>
      </c>
      <c r="AV1250" s="143"/>
      <c r="BC1250" s="2"/>
    </row>
    <row r="1251" spans="1:55" x14ac:dyDescent="0.2">
      <c r="A1251" s="4" t="s">
        <v>2699</v>
      </c>
      <c r="B1251" s="4" t="s">
        <v>2688</v>
      </c>
      <c r="C1251" s="4" t="s">
        <v>2735</v>
      </c>
      <c r="D1251" s="4" t="s">
        <v>2740</v>
      </c>
      <c r="E1251" s="4" t="s">
        <v>1142</v>
      </c>
      <c r="F1251" s="4" t="s">
        <v>1137</v>
      </c>
      <c r="G1251" s="41" t="s">
        <v>1138</v>
      </c>
      <c r="H1251" s="59" t="s">
        <v>1143</v>
      </c>
      <c r="I1251" s="59" t="s">
        <v>136</v>
      </c>
      <c r="J1251" s="5">
        <v>2014</v>
      </c>
      <c r="K1251" s="5">
        <v>10</v>
      </c>
      <c r="L1251" s="9">
        <f t="shared" si="24"/>
        <v>-2</v>
      </c>
      <c r="M1251" s="6" t="s">
        <v>90</v>
      </c>
      <c r="N1251" s="9" t="s">
        <v>94</v>
      </c>
      <c r="O1251" s="6" t="s">
        <v>37</v>
      </c>
      <c r="P1251" s="9" t="s">
        <v>42</v>
      </c>
      <c r="Q1251" s="5" t="s">
        <v>37</v>
      </c>
      <c r="R1251" s="9" t="s">
        <v>41</v>
      </c>
      <c r="S1251" s="11">
        <v>2023</v>
      </c>
      <c r="T1251" s="6" t="s">
        <v>126</v>
      </c>
      <c r="U1251" s="4" t="s">
        <v>210</v>
      </c>
      <c r="V1251" s="4" t="s">
        <v>4403</v>
      </c>
      <c r="W1251" s="75">
        <v>1675296.75</v>
      </c>
      <c r="X1251" s="9">
        <v>4</v>
      </c>
      <c r="Y1251" s="11"/>
      <c r="Z1251" s="11" t="s">
        <v>33</v>
      </c>
      <c r="AA1251" s="11"/>
      <c r="AB1251" s="11"/>
      <c r="AC1251" s="11" t="s">
        <v>33</v>
      </c>
      <c r="AD1251" s="11"/>
      <c r="AE1251" s="11"/>
      <c r="AF1251" s="11" t="s">
        <v>33</v>
      </c>
      <c r="AG1251" s="11"/>
      <c r="AH1251" s="11"/>
      <c r="AI1251" s="11" t="s">
        <v>33</v>
      </c>
      <c r="AJ1251" s="11"/>
      <c r="AK1251" s="143"/>
      <c r="AL1251" s="143" t="s">
        <v>165</v>
      </c>
      <c r="AM1251" s="143"/>
      <c r="AN1251" s="143"/>
      <c r="AO1251" s="143" t="s">
        <v>165</v>
      </c>
      <c r="AP1251" s="143"/>
      <c r="AQ1251" s="143"/>
      <c r="AR1251" s="143" t="s">
        <v>165</v>
      </c>
      <c r="AS1251" s="143"/>
      <c r="AT1251" s="143"/>
      <c r="AU1251" s="143" t="s">
        <v>165</v>
      </c>
      <c r="AV1251" s="143"/>
      <c r="BC1251" s="2"/>
    </row>
    <row r="1252" spans="1:55" x14ac:dyDescent="0.2">
      <c r="A1252" s="4" t="s">
        <v>2699</v>
      </c>
      <c r="B1252" s="4" t="s">
        <v>2688</v>
      </c>
      <c r="C1252" s="4" t="s">
        <v>2735</v>
      </c>
      <c r="D1252" s="4" t="s">
        <v>2740</v>
      </c>
      <c r="E1252" s="4" t="s">
        <v>1144</v>
      </c>
      <c r="F1252" s="4" t="s">
        <v>1137</v>
      </c>
      <c r="G1252" s="41" t="s">
        <v>1138</v>
      </c>
      <c r="H1252" s="59" t="s">
        <v>1145</v>
      </c>
      <c r="I1252" s="59" t="s">
        <v>136</v>
      </c>
      <c r="J1252" s="5">
        <v>2014</v>
      </c>
      <c r="K1252" s="5">
        <v>10</v>
      </c>
      <c r="L1252" s="9">
        <f t="shared" si="24"/>
        <v>-2</v>
      </c>
      <c r="M1252" s="6" t="s">
        <v>90</v>
      </c>
      <c r="N1252" s="9" t="s">
        <v>94</v>
      </c>
      <c r="O1252" s="6" t="s">
        <v>37</v>
      </c>
      <c r="P1252" s="9" t="s">
        <v>42</v>
      </c>
      <c r="Q1252" s="5" t="s">
        <v>37</v>
      </c>
      <c r="R1252" s="9" t="s">
        <v>41</v>
      </c>
      <c r="S1252" s="11">
        <v>2023</v>
      </c>
      <c r="T1252" s="6" t="s">
        <v>126</v>
      </c>
      <c r="U1252" s="4" t="s">
        <v>210</v>
      </c>
      <c r="V1252" s="4" t="s">
        <v>4403</v>
      </c>
      <c r="W1252" s="75">
        <v>1675296.75</v>
      </c>
      <c r="X1252" s="9">
        <v>4</v>
      </c>
      <c r="Y1252" s="11"/>
      <c r="Z1252" s="11" t="s">
        <v>33</v>
      </c>
      <c r="AA1252" s="11"/>
      <c r="AB1252" s="11"/>
      <c r="AC1252" s="11" t="s">
        <v>33</v>
      </c>
      <c r="AD1252" s="11"/>
      <c r="AE1252" s="11"/>
      <c r="AF1252" s="11" t="s">
        <v>33</v>
      </c>
      <c r="AG1252" s="11"/>
      <c r="AH1252" s="11"/>
      <c r="AI1252" s="11" t="s">
        <v>33</v>
      </c>
      <c r="AJ1252" s="11"/>
      <c r="AK1252" s="143"/>
      <c r="AL1252" s="143" t="s">
        <v>165</v>
      </c>
      <c r="AM1252" s="143"/>
      <c r="AN1252" s="143"/>
      <c r="AO1252" s="143" t="s">
        <v>165</v>
      </c>
      <c r="AP1252" s="143"/>
      <c r="AQ1252" s="143"/>
      <c r="AR1252" s="143" t="s">
        <v>165</v>
      </c>
      <c r="AS1252" s="143"/>
      <c r="AT1252" s="143"/>
      <c r="AU1252" s="143" t="s">
        <v>165</v>
      </c>
      <c r="AV1252" s="143"/>
      <c r="BC1252" s="2"/>
    </row>
    <row r="1253" spans="1:55" s="58" customFormat="1" x14ac:dyDescent="0.2">
      <c r="A1253" s="66" t="s">
        <v>2705</v>
      </c>
      <c r="B1253" s="66" t="s">
        <v>2688</v>
      </c>
      <c r="C1253" s="66" t="s">
        <v>2735</v>
      </c>
      <c r="D1253" s="66" t="s">
        <v>2740</v>
      </c>
      <c r="E1253" s="66" t="s">
        <v>1146</v>
      </c>
      <c r="F1253" s="66" t="s">
        <v>1137</v>
      </c>
      <c r="G1253" s="67" t="s">
        <v>1138</v>
      </c>
      <c r="H1253" s="68" t="s">
        <v>1147</v>
      </c>
      <c r="I1253" s="68" t="s">
        <v>136</v>
      </c>
      <c r="J1253" s="69">
        <v>2014</v>
      </c>
      <c r="K1253" s="69">
        <v>10</v>
      </c>
      <c r="L1253" s="70">
        <f t="shared" si="24"/>
        <v>-2</v>
      </c>
      <c r="M1253" s="71" t="s">
        <v>90</v>
      </c>
      <c r="N1253" s="70" t="s">
        <v>94</v>
      </c>
      <c r="O1253" s="71" t="s">
        <v>37</v>
      </c>
      <c r="P1253" s="70" t="s">
        <v>42</v>
      </c>
      <c r="Q1253" s="69" t="s">
        <v>37</v>
      </c>
      <c r="R1253" s="70" t="s">
        <v>41</v>
      </c>
      <c r="S1253" s="72">
        <v>2023</v>
      </c>
      <c r="T1253" s="71" t="s">
        <v>126</v>
      </c>
      <c r="U1253" s="66" t="s">
        <v>210</v>
      </c>
      <c r="V1253" s="4" t="s">
        <v>4403</v>
      </c>
      <c r="W1253" s="76">
        <v>1675296.75</v>
      </c>
      <c r="X1253" s="70"/>
      <c r="Y1253" s="72"/>
      <c r="Z1253" s="72"/>
      <c r="AA1253" s="72"/>
      <c r="AB1253" s="72"/>
      <c r="AC1253" s="72"/>
      <c r="AD1253" s="72"/>
      <c r="AE1253" s="72"/>
      <c r="AF1253" s="72"/>
      <c r="AG1253" s="72"/>
      <c r="AH1253" s="72"/>
      <c r="AI1253" s="72"/>
      <c r="AJ1253" s="72"/>
      <c r="AK1253" s="141"/>
      <c r="AL1253" s="141"/>
      <c r="AM1253" s="141"/>
      <c r="AN1253" s="141"/>
      <c r="AO1253" s="141"/>
      <c r="AP1253" s="141"/>
      <c r="AQ1253" s="141"/>
      <c r="AR1253" s="141"/>
      <c r="AS1253" s="141"/>
      <c r="AT1253" s="141"/>
      <c r="AU1253" s="141"/>
      <c r="AV1253" s="141"/>
      <c r="AW1253" s="57"/>
      <c r="AX1253" s="57"/>
      <c r="AY1253" s="57"/>
      <c r="AZ1253" s="57"/>
      <c r="BA1253" s="57"/>
      <c r="BB1253" s="57"/>
    </row>
    <row r="1254" spans="1:55" x14ac:dyDescent="0.2">
      <c r="A1254" s="4" t="s">
        <v>2702</v>
      </c>
      <c r="B1254" s="4" t="s">
        <v>2689</v>
      </c>
      <c r="C1254" s="4" t="s">
        <v>2735</v>
      </c>
      <c r="D1254" s="4" t="s">
        <v>2740</v>
      </c>
      <c r="E1254" s="4" t="s">
        <v>1148</v>
      </c>
      <c r="F1254" s="4" t="s">
        <v>1137</v>
      </c>
      <c r="G1254" s="41" t="s">
        <v>1138</v>
      </c>
      <c r="H1254" s="59" t="s">
        <v>1149</v>
      </c>
      <c r="I1254" s="59" t="s">
        <v>136</v>
      </c>
      <c r="J1254" s="5">
        <v>2014</v>
      </c>
      <c r="K1254" s="5">
        <v>10</v>
      </c>
      <c r="L1254" s="9">
        <f t="shared" si="24"/>
        <v>-2</v>
      </c>
      <c r="M1254" s="6" t="s">
        <v>90</v>
      </c>
      <c r="N1254" s="9" t="s">
        <v>94</v>
      </c>
      <c r="O1254" s="6" t="s">
        <v>37</v>
      </c>
      <c r="P1254" s="9" t="s">
        <v>42</v>
      </c>
      <c r="Q1254" s="5" t="s">
        <v>37</v>
      </c>
      <c r="R1254" s="9" t="s">
        <v>41</v>
      </c>
      <c r="S1254" s="11">
        <v>2023</v>
      </c>
      <c r="T1254" s="6" t="s">
        <v>126</v>
      </c>
      <c r="U1254" s="4" t="s">
        <v>210</v>
      </c>
      <c r="V1254" s="4" t="s">
        <v>4403</v>
      </c>
      <c r="W1254" s="75">
        <v>1675296.75</v>
      </c>
      <c r="X1254" s="9">
        <v>4</v>
      </c>
      <c r="Y1254" s="11"/>
      <c r="Z1254" s="11" t="s">
        <v>33</v>
      </c>
      <c r="AA1254" s="11"/>
      <c r="AB1254" s="11"/>
      <c r="AC1254" s="11" t="s">
        <v>33</v>
      </c>
      <c r="AD1254" s="11"/>
      <c r="AE1254" s="11"/>
      <c r="AF1254" s="11" t="s">
        <v>33</v>
      </c>
      <c r="AG1254" s="11"/>
      <c r="AH1254" s="11"/>
      <c r="AI1254" s="11" t="s">
        <v>33</v>
      </c>
      <c r="AJ1254" s="11"/>
      <c r="AK1254" s="143"/>
      <c r="AL1254" s="143" t="s">
        <v>165</v>
      </c>
      <c r="AM1254" s="143"/>
      <c r="AN1254" s="143"/>
      <c r="AO1254" s="143" t="s">
        <v>165</v>
      </c>
      <c r="AP1254" s="143"/>
      <c r="AQ1254" s="143"/>
      <c r="AR1254" s="143" t="s">
        <v>165</v>
      </c>
      <c r="AS1254" s="143"/>
      <c r="AT1254" s="143"/>
      <c r="AU1254" s="143" t="s">
        <v>165</v>
      </c>
      <c r="AV1254" s="143"/>
      <c r="BC1254" s="2"/>
    </row>
    <row r="1255" spans="1:55" x14ac:dyDescent="0.2">
      <c r="A1255" s="4" t="s">
        <v>2701</v>
      </c>
      <c r="B1255" s="4" t="s">
        <v>2689</v>
      </c>
      <c r="C1255" s="4" t="s">
        <v>2735</v>
      </c>
      <c r="D1255" s="4" t="s">
        <v>2740</v>
      </c>
      <c r="E1255" s="4" t="s">
        <v>1150</v>
      </c>
      <c r="F1255" s="4" t="s">
        <v>1137</v>
      </c>
      <c r="G1255" s="41" t="s">
        <v>1138</v>
      </c>
      <c r="H1255" s="59" t="s">
        <v>1151</v>
      </c>
      <c r="I1255" s="59" t="s">
        <v>3893</v>
      </c>
      <c r="J1255" s="5">
        <v>2014</v>
      </c>
      <c r="K1255" s="5">
        <v>10</v>
      </c>
      <c r="L1255" s="9">
        <f t="shared" si="24"/>
        <v>-2</v>
      </c>
      <c r="M1255" s="6" t="s">
        <v>90</v>
      </c>
      <c r="N1255" s="9" t="s">
        <v>94</v>
      </c>
      <c r="O1255" s="6" t="s">
        <v>37</v>
      </c>
      <c r="P1255" s="9" t="s">
        <v>42</v>
      </c>
      <c r="Q1255" s="5" t="s">
        <v>37</v>
      </c>
      <c r="R1255" s="9" t="s">
        <v>41</v>
      </c>
      <c r="S1255" s="11">
        <v>2023</v>
      </c>
      <c r="T1255" s="6" t="s">
        <v>126</v>
      </c>
      <c r="U1255" s="4" t="s">
        <v>210</v>
      </c>
      <c r="V1255" s="4" t="s">
        <v>4403</v>
      </c>
      <c r="W1255" s="75">
        <v>1675296.75</v>
      </c>
      <c r="X1255" s="9">
        <v>4</v>
      </c>
      <c r="Y1255" s="11"/>
      <c r="Z1255" s="11" t="s">
        <v>33</v>
      </c>
      <c r="AA1255" s="11"/>
      <c r="AB1255" s="11"/>
      <c r="AC1255" s="11" t="s">
        <v>33</v>
      </c>
      <c r="AD1255" s="11"/>
      <c r="AE1255" s="11"/>
      <c r="AF1255" s="11" t="s">
        <v>33</v>
      </c>
      <c r="AG1255" s="11"/>
      <c r="AH1255" s="11"/>
      <c r="AI1255" s="11" t="s">
        <v>33</v>
      </c>
      <c r="AJ1255" s="11"/>
      <c r="AK1255" s="143"/>
      <c r="AL1255" s="143" t="s">
        <v>165</v>
      </c>
      <c r="AM1255" s="143"/>
      <c r="AN1255" s="143"/>
      <c r="AO1255" s="143" t="s">
        <v>165</v>
      </c>
      <c r="AP1255" s="143"/>
      <c r="AQ1255" s="143"/>
      <c r="AR1255" s="143" t="s">
        <v>165</v>
      </c>
      <c r="AS1255" s="143"/>
      <c r="AT1255" s="143"/>
      <c r="AU1255" s="143" t="s">
        <v>165</v>
      </c>
      <c r="AV1255" s="143"/>
      <c r="BC1255" s="2"/>
    </row>
    <row r="1256" spans="1:55" x14ac:dyDescent="0.2">
      <c r="A1256" s="4" t="s">
        <v>2701</v>
      </c>
      <c r="B1256" s="4" t="s">
        <v>2689</v>
      </c>
      <c r="C1256" s="4" t="s">
        <v>2735</v>
      </c>
      <c r="D1256" s="4" t="s">
        <v>2740</v>
      </c>
      <c r="E1256" s="4" t="s">
        <v>1152</v>
      </c>
      <c r="F1256" s="4" t="s">
        <v>1137</v>
      </c>
      <c r="G1256" s="41" t="s">
        <v>1138</v>
      </c>
      <c r="H1256" s="59" t="s">
        <v>1153</v>
      </c>
      <c r="I1256" s="59" t="s">
        <v>136</v>
      </c>
      <c r="J1256" s="5">
        <v>2014</v>
      </c>
      <c r="K1256" s="5">
        <v>10</v>
      </c>
      <c r="L1256" s="9">
        <f t="shared" si="24"/>
        <v>-2</v>
      </c>
      <c r="M1256" s="6" t="s">
        <v>90</v>
      </c>
      <c r="N1256" s="9" t="s">
        <v>94</v>
      </c>
      <c r="O1256" s="6" t="s">
        <v>37</v>
      </c>
      <c r="P1256" s="9" t="s">
        <v>42</v>
      </c>
      <c r="Q1256" s="5" t="s">
        <v>37</v>
      </c>
      <c r="R1256" s="9" t="s">
        <v>41</v>
      </c>
      <c r="S1256" s="11">
        <v>2023</v>
      </c>
      <c r="T1256" s="6" t="s">
        <v>126</v>
      </c>
      <c r="U1256" s="4" t="s">
        <v>210</v>
      </c>
      <c r="V1256" s="4" t="s">
        <v>4403</v>
      </c>
      <c r="W1256" s="75">
        <v>1675296.75</v>
      </c>
      <c r="X1256" s="9">
        <v>4</v>
      </c>
      <c r="Y1256" s="11"/>
      <c r="Z1256" s="11" t="s">
        <v>33</v>
      </c>
      <c r="AA1256" s="11"/>
      <c r="AB1256" s="11"/>
      <c r="AC1256" s="11" t="s">
        <v>33</v>
      </c>
      <c r="AD1256" s="11"/>
      <c r="AE1256" s="11"/>
      <c r="AF1256" s="11" t="s">
        <v>33</v>
      </c>
      <c r="AG1256" s="11"/>
      <c r="AH1256" s="11"/>
      <c r="AI1256" s="11" t="s">
        <v>33</v>
      </c>
      <c r="AJ1256" s="11"/>
      <c r="AK1256" s="143"/>
      <c r="AL1256" s="143" t="s">
        <v>165</v>
      </c>
      <c r="AM1256" s="143"/>
      <c r="AN1256" s="143"/>
      <c r="AO1256" s="143" t="s">
        <v>165</v>
      </c>
      <c r="AP1256" s="143"/>
      <c r="AQ1256" s="143"/>
      <c r="AR1256" s="143" t="s">
        <v>165</v>
      </c>
      <c r="AS1256" s="143"/>
      <c r="AT1256" s="143"/>
      <c r="AU1256" s="143" t="s">
        <v>165</v>
      </c>
      <c r="AV1256" s="143"/>
      <c r="BC1256" s="2"/>
    </row>
    <row r="1257" spans="1:55" x14ac:dyDescent="0.2">
      <c r="A1257" s="4" t="s">
        <v>2701</v>
      </c>
      <c r="B1257" s="4" t="s">
        <v>2689</v>
      </c>
      <c r="C1257" s="4" t="s">
        <v>2735</v>
      </c>
      <c r="D1257" s="4" t="s">
        <v>2740</v>
      </c>
      <c r="E1257" s="4" t="s">
        <v>1154</v>
      </c>
      <c r="F1257" s="4" t="s">
        <v>1137</v>
      </c>
      <c r="G1257" s="41" t="s">
        <v>1138</v>
      </c>
      <c r="H1257" s="59" t="s">
        <v>1155</v>
      </c>
      <c r="I1257" s="59">
        <v>500000011020</v>
      </c>
      <c r="J1257" s="5">
        <v>2014</v>
      </c>
      <c r="K1257" s="5">
        <v>10</v>
      </c>
      <c r="L1257" s="9">
        <f t="shared" si="24"/>
        <v>-2</v>
      </c>
      <c r="M1257" s="6" t="s">
        <v>90</v>
      </c>
      <c r="N1257" s="9" t="s">
        <v>94</v>
      </c>
      <c r="O1257" s="6" t="s">
        <v>37</v>
      </c>
      <c r="P1257" s="9" t="s">
        <v>42</v>
      </c>
      <c r="Q1257" s="5" t="s">
        <v>37</v>
      </c>
      <c r="R1257" s="9" t="s">
        <v>41</v>
      </c>
      <c r="S1257" s="11">
        <v>2023</v>
      </c>
      <c r="T1257" s="6" t="s">
        <v>126</v>
      </c>
      <c r="U1257" s="4" t="s">
        <v>210</v>
      </c>
      <c r="V1257" s="4" t="s">
        <v>4403</v>
      </c>
      <c r="W1257" s="75">
        <v>1675296.75</v>
      </c>
      <c r="X1257" s="9">
        <v>4</v>
      </c>
      <c r="Y1257" s="11"/>
      <c r="Z1257" s="11" t="s">
        <v>33</v>
      </c>
      <c r="AA1257" s="11"/>
      <c r="AB1257" s="11"/>
      <c r="AC1257" s="11" t="s">
        <v>33</v>
      </c>
      <c r="AD1257" s="11"/>
      <c r="AE1257" s="11"/>
      <c r="AF1257" s="11" t="s">
        <v>33</v>
      </c>
      <c r="AG1257" s="11"/>
      <c r="AH1257" s="11"/>
      <c r="AI1257" s="11" t="s">
        <v>33</v>
      </c>
      <c r="AJ1257" s="11"/>
      <c r="AK1257" s="143"/>
      <c r="AL1257" s="143" t="s">
        <v>165</v>
      </c>
      <c r="AM1257" s="143"/>
      <c r="AN1257" s="143"/>
      <c r="AO1257" s="143" t="s">
        <v>165</v>
      </c>
      <c r="AP1257" s="143"/>
      <c r="AQ1257" s="143"/>
      <c r="AR1257" s="143" t="s">
        <v>165</v>
      </c>
      <c r="AS1257" s="143"/>
      <c r="AT1257" s="143"/>
      <c r="AU1257" s="143" t="s">
        <v>165</v>
      </c>
      <c r="AV1257" s="143"/>
      <c r="BC1257" s="2"/>
    </row>
    <row r="1258" spans="1:55" x14ac:dyDescent="0.2">
      <c r="A1258" s="4" t="s">
        <v>2717</v>
      </c>
      <c r="B1258" s="4" t="s">
        <v>2690</v>
      </c>
      <c r="C1258" s="4" t="s">
        <v>2735</v>
      </c>
      <c r="D1258" s="4" t="s">
        <v>2740</v>
      </c>
      <c r="E1258" s="4" t="s">
        <v>1156</v>
      </c>
      <c r="F1258" s="4" t="s">
        <v>1137</v>
      </c>
      <c r="G1258" s="41" t="s">
        <v>1138</v>
      </c>
      <c r="H1258" s="59" t="s">
        <v>1157</v>
      </c>
      <c r="I1258" s="59" t="s">
        <v>136</v>
      </c>
      <c r="J1258" s="5">
        <v>2014</v>
      </c>
      <c r="K1258" s="5">
        <v>10</v>
      </c>
      <c r="L1258" s="9">
        <f t="shared" si="24"/>
        <v>-2</v>
      </c>
      <c r="M1258" s="6" t="s">
        <v>90</v>
      </c>
      <c r="N1258" s="9" t="s">
        <v>94</v>
      </c>
      <c r="O1258" s="6" t="s">
        <v>37</v>
      </c>
      <c r="P1258" s="9" t="s">
        <v>42</v>
      </c>
      <c r="Q1258" s="5" t="s">
        <v>37</v>
      </c>
      <c r="R1258" s="9" t="s">
        <v>41</v>
      </c>
      <c r="S1258" s="11">
        <v>2023</v>
      </c>
      <c r="T1258" s="6" t="s">
        <v>126</v>
      </c>
      <c r="U1258" s="4" t="s">
        <v>210</v>
      </c>
      <c r="V1258" s="4" t="s">
        <v>4403</v>
      </c>
      <c r="W1258" s="75">
        <v>1675296.75</v>
      </c>
      <c r="X1258" s="9">
        <v>4</v>
      </c>
      <c r="Y1258" s="11"/>
      <c r="Z1258" s="11" t="s">
        <v>33</v>
      </c>
      <c r="AA1258" s="11"/>
      <c r="AB1258" s="11"/>
      <c r="AC1258" s="11" t="s">
        <v>33</v>
      </c>
      <c r="AD1258" s="11"/>
      <c r="AE1258" s="11"/>
      <c r="AF1258" s="11" t="s">
        <v>33</v>
      </c>
      <c r="AG1258" s="11"/>
      <c r="AH1258" s="11"/>
      <c r="AI1258" s="11" t="s">
        <v>33</v>
      </c>
      <c r="AJ1258" s="11"/>
      <c r="AK1258" s="143"/>
      <c r="AL1258" s="143" t="s">
        <v>165</v>
      </c>
      <c r="AM1258" s="143"/>
      <c r="AN1258" s="143"/>
      <c r="AO1258" s="143" t="s">
        <v>165</v>
      </c>
      <c r="AP1258" s="143"/>
      <c r="AQ1258" s="143"/>
      <c r="AR1258" s="143" t="s">
        <v>165</v>
      </c>
      <c r="AS1258" s="143"/>
      <c r="AT1258" s="143"/>
      <c r="AU1258" s="143" t="s">
        <v>165</v>
      </c>
      <c r="AV1258" s="143"/>
      <c r="BC1258" s="2"/>
    </row>
    <row r="1259" spans="1:55" x14ac:dyDescent="0.2">
      <c r="A1259" s="4" t="s">
        <v>2726</v>
      </c>
      <c r="B1259" s="4" t="s">
        <v>2690</v>
      </c>
      <c r="C1259" s="4" t="s">
        <v>2735</v>
      </c>
      <c r="D1259" s="4" t="s">
        <v>2740</v>
      </c>
      <c r="E1259" s="4" t="s">
        <v>334</v>
      </c>
      <c r="F1259" s="4" t="s">
        <v>1137</v>
      </c>
      <c r="G1259" s="41" t="s">
        <v>1138</v>
      </c>
      <c r="H1259" s="59" t="s">
        <v>2340</v>
      </c>
      <c r="I1259" s="59" t="s">
        <v>136</v>
      </c>
      <c r="J1259" s="5">
        <v>2014</v>
      </c>
      <c r="K1259" s="5">
        <v>10</v>
      </c>
      <c r="L1259" s="9">
        <f t="shared" si="24"/>
        <v>-2</v>
      </c>
      <c r="M1259" s="6" t="s">
        <v>90</v>
      </c>
      <c r="N1259" s="9" t="s">
        <v>94</v>
      </c>
      <c r="O1259" s="6" t="s">
        <v>37</v>
      </c>
      <c r="P1259" s="9" t="s">
        <v>42</v>
      </c>
      <c r="Q1259" s="5" t="s">
        <v>37</v>
      </c>
      <c r="R1259" s="9" t="s">
        <v>41</v>
      </c>
      <c r="S1259" s="11">
        <v>2023</v>
      </c>
      <c r="T1259" s="6" t="s">
        <v>126</v>
      </c>
      <c r="U1259" s="4" t="s">
        <v>210</v>
      </c>
      <c r="V1259" s="4" t="s">
        <v>4403</v>
      </c>
      <c r="W1259" s="75">
        <v>1675296.75</v>
      </c>
      <c r="X1259" s="9">
        <v>4</v>
      </c>
      <c r="Y1259" s="11"/>
      <c r="Z1259" s="11" t="s">
        <v>33</v>
      </c>
      <c r="AA1259" s="11"/>
      <c r="AB1259" s="11"/>
      <c r="AC1259" s="11" t="s">
        <v>33</v>
      </c>
      <c r="AD1259" s="11"/>
      <c r="AE1259" s="11"/>
      <c r="AF1259" s="11" t="s">
        <v>33</v>
      </c>
      <c r="AG1259" s="11"/>
      <c r="AH1259" s="11"/>
      <c r="AI1259" s="11" t="s">
        <v>33</v>
      </c>
      <c r="AJ1259" s="11"/>
      <c r="AK1259" s="143"/>
      <c r="AL1259" s="143" t="s">
        <v>165</v>
      </c>
      <c r="AM1259" s="143"/>
      <c r="AN1259" s="143"/>
      <c r="AO1259" s="143" t="s">
        <v>165</v>
      </c>
      <c r="AP1259" s="143"/>
      <c r="AQ1259" s="143"/>
      <c r="AR1259" s="143" t="s">
        <v>165</v>
      </c>
      <c r="AS1259" s="143"/>
      <c r="AT1259" s="143"/>
      <c r="AU1259" s="143" t="s">
        <v>165</v>
      </c>
      <c r="AV1259" s="143"/>
      <c r="BC1259" s="2"/>
    </row>
    <row r="1260" spans="1:55" x14ac:dyDescent="0.2">
      <c r="A1260" s="4" t="s">
        <v>3090</v>
      </c>
      <c r="B1260" s="4" t="s">
        <v>2687</v>
      </c>
      <c r="C1260" s="4" t="s">
        <v>2735</v>
      </c>
      <c r="D1260" s="4" t="s">
        <v>2740</v>
      </c>
      <c r="E1260" s="4" t="s">
        <v>334</v>
      </c>
      <c r="F1260" s="4" t="s">
        <v>1137</v>
      </c>
      <c r="G1260" s="41" t="s">
        <v>1138</v>
      </c>
      <c r="H1260" s="59" t="s">
        <v>3678</v>
      </c>
      <c r="I1260" s="59" t="s">
        <v>136</v>
      </c>
      <c r="J1260" s="5">
        <v>2014</v>
      </c>
      <c r="K1260" s="5">
        <v>10</v>
      </c>
      <c r="L1260" s="9">
        <f t="shared" si="24"/>
        <v>-2</v>
      </c>
      <c r="M1260" s="6" t="s">
        <v>90</v>
      </c>
      <c r="N1260" s="9" t="s">
        <v>94</v>
      </c>
      <c r="O1260" s="6" t="s">
        <v>37</v>
      </c>
      <c r="P1260" s="9" t="s">
        <v>42</v>
      </c>
      <c r="Q1260" s="5" t="s">
        <v>37</v>
      </c>
      <c r="R1260" s="9" t="s">
        <v>41</v>
      </c>
      <c r="S1260" s="11">
        <v>2023</v>
      </c>
      <c r="T1260" s="6" t="s">
        <v>126</v>
      </c>
      <c r="U1260" s="4" t="s">
        <v>210</v>
      </c>
      <c r="V1260" s="4" t="s">
        <v>4403</v>
      </c>
      <c r="W1260" s="75">
        <v>1675296.75</v>
      </c>
      <c r="X1260" s="9">
        <v>4</v>
      </c>
      <c r="Y1260" s="11"/>
      <c r="Z1260" s="11" t="s">
        <v>33</v>
      </c>
      <c r="AA1260" s="11"/>
      <c r="AB1260" s="11"/>
      <c r="AC1260" s="11" t="s">
        <v>33</v>
      </c>
      <c r="AD1260" s="11"/>
      <c r="AE1260" s="11"/>
      <c r="AF1260" s="11" t="s">
        <v>33</v>
      </c>
      <c r="AG1260" s="11"/>
      <c r="AH1260" s="11"/>
      <c r="AI1260" s="11" t="s">
        <v>33</v>
      </c>
      <c r="AJ1260" s="11"/>
      <c r="AK1260" s="143"/>
      <c r="AL1260" s="143" t="s">
        <v>165</v>
      </c>
      <c r="AM1260" s="143"/>
      <c r="AN1260" s="143"/>
      <c r="AO1260" s="143" t="s">
        <v>165</v>
      </c>
      <c r="AP1260" s="143"/>
      <c r="AQ1260" s="143"/>
      <c r="AR1260" s="143" t="s">
        <v>165</v>
      </c>
      <c r="AS1260" s="143"/>
      <c r="AT1260" s="143"/>
      <c r="AU1260" s="143" t="s">
        <v>165</v>
      </c>
      <c r="AV1260" s="143"/>
      <c r="BC1260" s="2"/>
    </row>
    <row r="1261" spans="1:55" x14ac:dyDescent="0.2">
      <c r="A1261" s="4" t="s">
        <v>2709</v>
      </c>
      <c r="B1261" s="4" t="s">
        <v>2690</v>
      </c>
      <c r="C1261" s="4" t="s">
        <v>2735</v>
      </c>
      <c r="D1261" s="4" t="s">
        <v>2740</v>
      </c>
      <c r="E1261" s="4" t="s">
        <v>2768</v>
      </c>
      <c r="F1261" s="4" t="s">
        <v>1137</v>
      </c>
      <c r="G1261" s="41" t="s">
        <v>1138</v>
      </c>
      <c r="H1261" s="41" t="s">
        <v>2767</v>
      </c>
      <c r="I1261" s="59" t="s">
        <v>136</v>
      </c>
      <c r="J1261" s="5">
        <v>2014</v>
      </c>
      <c r="K1261" s="5">
        <v>10</v>
      </c>
      <c r="L1261" s="9">
        <f t="shared" si="24"/>
        <v>-2</v>
      </c>
      <c r="M1261" s="6" t="s">
        <v>90</v>
      </c>
      <c r="N1261" s="9" t="s">
        <v>94</v>
      </c>
      <c r="O1261" s="6" t="s">
        <v>37</v>
      </c>
      <c r="P1261" s="9" t="s">
        <v>42</v>
      </c>
      <c r="Q1261" s="5" t="s">
        <v>37</v>
      </c>
      <c r="R1261" s="9" t="s">
        <v>41</v>
      </c>
      <c r="S1261" s="11">
        <v>2023</v>
      </c>
      <c r="T1261" s="6" t="s">
        <v>126</v>
      </c>
      <c r="U1261" s="4" t="s">
        <v>210</v>
      </c>
      <c r="V1261" s="4" t="s">
        <v>4403</v>
      </c>
      <c r="W1261" s="75">
        <v>1675296.75</v>
      </c>
      <c r="X1261" s="9">
        <v>4</v>
      </c>
      <c r="Y1261" s="11"/>
      <c r="Z1261" s="11" t="s">
        <v>33</v>
      </c>
      <c r="AA1261" s="11"/>
      <c r="AB1261" s="11"/>
      <c r="AC1261" s="11" t="s">
        <v>33</v>
      </c>
      <c r="AD1261" s="11"/>
      <c r="AE1261" s="11"/>
      <c r="AF1261" s="11" t="s">
        <v>33</v>
      </c>
      <c r="AG1261" s="11"/>
      <c r="AH1261" s="11"/>
      <c r="AI1261" s="11" t="s">
        <v>33</v>
      </c>
      <c r="AJ1261" s="11"/>
      <c r="AK1261" s="143"/>
      <c r="AL1261" s="143" t="s">
        <v>165</v>
      </c>
      <c r="AM1261" s="143"/>
      <c r="AN1261" s="143"/>
      <c r="AO1261" s="143" t="s">
        <v>165</v>
      </c>
      <c r="AP1261" s="143"/>
      <c r="AQ1261" s="143"/>
      <c r="AR1261" s="143" t="s">
        <v>165</v>
      </c>
      <c r="AS1261" s="143"/>
      <c r="AT1261" s="143"/>
      <c r="AU1261" s="143" t="s">
        <v>165</v>
      </c>
      <c r="AV1261" s="143"/>
      <c r="BC1261" s="2"/>
    </row>
    <row r="1262" spans="1:55" x14ac:dyDescent="0.2">
      <c r="A1262" s="4" t="s">
        <v>2725</v>
      </c>
      <c r="B1262" s="4" t="s">
        <v>2688</v>
      </c>
      <c r="C1262" s="4" t="s">
        <v>2730</v>
      </c>
      <c r="D1262" s="4" t="s">
        <v>2741</v>
      </c>
      <c r="E1262" s="4" t="s">
        <v>2376</v>
      </c>
      <c r="F1262" s="4" t="s">
        <v>2377</v>
      </c>
      <c r="G1262" s="41" t="s">
        <v>2378</v>
      </c>
      <c r="H1262" s="59" t="s">
        <v>2379</v>
      </c>
      <c r="I1262" s="59">
        <v>500000010845</v>
      </c>
      <c r="J1262" s="5">
        <v>2021</v>
      </c>
      <c r="K1262" s="5">
        <v>8</v>
      </c>
      <c r="L1262" s="9">
        <f t="shared" si="24"/>
        <v>3</v>
      </c>
      <c r="M1262" s="6" t="s">
        <v>90</v>
      </c>
      <c r="N1262" s="9" t="s">
        <v>94</v>
      </c>
      <c r="O1262" s="6" t="s">
        <v>37</v>
      </c>
      <c r="P1262" s="9" t="s">
        <v>42</v>
      </c>
      <c r="Q1262" s="5" t="s">
        <v>37</v>
      </c>
      <c r="R1262" s="9" t="s">
        <v>42</v>
      </c>
      <c r="S1262" s="11" t="s">
        <v>136</v>
      </c>
      <c r="T1262" s="6" t="s">
        <v>44</v>
      </c>
      <c r="U1262" s="4" t="s">
        <v>2380</v>
      </c>
      <c r="V1262" s="4" t="s">
        <v>2381</v>
      </c>
      <c r="W1262" s="75">
        <v>0</v>
      </c>
      <c r="X1262" s="9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43"/>
      <c r="AL1262" s="143"/>
      <c r="AM1262" s="143"/>
      <c r="AN1262" s="143"/>
      <c r="AO1262" s="143"/>
      <c r="AP1262" s="143"/>
      <c r="AQ1262" s="143"/>
      <c r="AR1262" s="143"/>
      <c r="AS1262" s="143"/>
      <c r="AT1262" s="143"/>
      <c r="AU1262" s="143"/>
      <c r="AV1262" s="143"/>
      <c r="BC1262" s="2"/>
    </row>
    <row r="1263" spans="1:55" ht="13.5" customHeight="1" x14ac:dyDescent="0.2">
      <c r="A1263" s="4" t="s">
        <v>2725</v>
      </c>
      <c r="B1263" s="4" t="s">
        <v>2688</v>
      </c>
      <c r="C1263" s="4" t="s">
        <v>2730</v>
      </c>
      <c r="D1263" s="4" t="s">
        <v>2741</v>
      </c>
      <c r="E1263" s="4" t="s">
        <v>2376</v>
      </c>
      <c r="F1263" s="4" t="s">
        <v>2377</v>
      </c>
      <c r="G1263" s="41" t="s">
        <v>2378</v>
      </c>
      <c r="H1263" s="59" t="s">
        <v>2382</v>
      </c>
      <c r="I1263" s="59">
        <v>500000010846</v>
      </c>
      <c r="J1263" s="5">
        <v>2021</v>
      </c>
      <c r="K1263" s="5">
        <v>8</v>
      </c>
      <c r="L1263" s="9">
        <f t="shared" si="24"/>
        <v>3</v>
      </c>
      <c r="M1263" s="6" t="s">
        <v>90</v>
      </c>
      <c r="N1263" s="9" t="s">
        <v>94</v>
      </c>
      <c r="O1263" s="6" t="s">
        <v>37</v>
      </c>
      <c r="P1263" s="9" t="s">
        <v>42</v>
      </c>
      <c r="Q1263" s="5" t="s">
        <v>37</v>
      </c>
      <c r="R1263" s="9" t="s">
        <v>42</v>
      </c>
      <c r="S1263" s="11" t="s">
        <v>136</v>
      </c>
      <c r="T1263" s="6" t="s">
        <v>44</v>
      </c>
      <c r="U1263" s="4" t="s">
        <v>2380</v>
      </c>
      <c r="V1263" s="4" t="s">
        <v>2381</v>
      </c>
      <c r="W1263" s="75">
        <v>0</v>
      </c>
      <c r="X1263" s="9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43"/>
      <c r="AL1263" s="143"/>
      <c r="AM1263" s="143"/>
      <c r="AN1263" s="143"/>
      <c r="AO1263" s="143"/>
      <c r="AP1263" s="143"/>
      <c r="AQ1263" s="143"/>
      <c r="AR1263" s="143"/>
      <c r="AS1263" s="143"/>
      <c r="AT1263" s="143"/>
      <c r="AU1263" s="143"/>
      <c r="AV1263" s="143"/>
      <c r="BC1263" s="2"/>
    </row>
    <row r="1264" spans="1:55" ht="12.75" customHeight="1" x14ac:dyDescent="0.2">
      <c r="A1264" s="4" t="s">
        <v>2696</v>
      </c>
      <c r="B1264" s="4" t="s">
        <v>2691</v>
      </c>
      <c r="C1264" s="4" t="s">
        <v>2737</v>
      </c>
      <c r="D1264" s="4" t="s">
        <v>2741</v>
      </c>
      <c r="E1264" s="4" t="s">
        <v>1368</v>
      </c>
      <c r="F1264" s="4" t="s">
        <v>1362</v>
      </c>
      <c r="G1264" s="41" t="s">
        <v>1369</v>
      </c>
      <c r="H1264" s="59">
        <v>6958</v>
      </c>
      <c r="I1264" s="59" t="s">
        <v>136</v>
      </c>
      <c r="J1264" s="5">
        <v>2013</v>
      </c>
      <c r="K1264" s="5">
        <v>5</v>
      </c>
      <c r="L1264" s="9">
        <f t="shared" si="24"/>
        <v>-8</v>
      </c>
      <c r="M1264" s="6" t="s">
        <v>90</v>
      </c>
      <c r="N1264" s="9" t="s">
        <v>94</v>
      </c>
      <c r="O1264" s="6" t="s">
        <v>37</v>
      </c>
      <c r="P1264" s="9" t="s">
        <v>42</v>
      </c>
      <c r="Q1264" s="5" t="s">
        <v>37</v>
      </c>
      <c r="R1264" s="9" t="s">
        <v>41</v>
      </c>
      <c r="S1264" s="11">
        <v>2023</v>
      </c>
      <c r="T1264" s="6" t="s">
        <v>126</v>
      </c>
      <c r="U1264" s="4" t="s">
        <v>3880</v>
      </c>
      <c r="V1264" s="4" t="s">
        <v>3881</v>
      </c>
      <c r="W1264" s="75">
        <v>2092976.4</v>
      </c>
      <c r="X1264" s="9">
        <v>3</v>
      </c>
      <c r="Y1264" s="11"/>
      <c r="Z1264" s="11" t="s">
        <v>33</v>
      </c>
      <c r="AA1264" s="11"/>
      <c r="AB1264" s="11"/>
      <c r="AC1264" s="11"/>
      <c r="AD1264" s="11" t="s">
        <v>33</v>
      </c>
      <c r="AE1264" s="11"/>
      <c r="AF1264" s="11"/>
      <c r="AG1264" s="11"/>
      <c r="AH1264" s="11" t="s">
        <v>33</v>
      </c>
      <c r="AI1264" s="11"/>
      <c r="AJ1264" s="11"/>
      <c r="AK1264" s="143"/>
      <c r="AL1264" s="143" t="s">
        <v>165</v>
      </c>
      <c r="AM1264" s="143"/>
      <c r="AN1264" s="143"/>
      <c r="AO1264" s="143"/>
      <c r="AP1264" s="143" t="s">
        <v>165</v>
      </c>
      <c r="AQ1264" s="143"/>
      <c r="AR1264" s="143"/>
      <c r="AS1264" s="143"/>
      <c r="AT1264" s="143" t="s">
        <v>165</v>
      </c>
      <c r="AU1264" s="143"/>
      <c r="AV1264" s="143"/>
      <c r="BC1264" s="2"/>
    </row>
    <row r="1265" spans="1:57" x14ac:dyDescent="0.2">
      <c r="A1265" s="4" t="s">
        <v>2726</v>
      </c>
      <c r="B1265" s="4" t="s">
        <v>2690</v>
      </c>
      <c r="C1265" s="4" t="s">
        <v>2733</v>
      </c>
      <c r="D1265" s="4" t="s">
        <v>2742</v>
      </c>
      <c r="E1265" s="4" t="s">
        <v>1123</v>
      </c>
      <c r="F1265" s="4" t="s">
        <v>1124</v>
      </c>
      <c r="G1265" s="41" t="s">
        <v>1125</v>
      </c>
      <c r="H1265" s="59">
        <v>301213001</v>
      </c>
      <c r="I1265" s="59">
        <v>500000007072</v>
      </c>
      <c r="J1265" s="5">
        <v>2013</v>
      </c>
      <c r="K1265" s="5">
        <v>5</v>
      </c>
      <c r="L1265" s="9">
        <f t="shared" si="24"/>
        <v>-8</v>
      </c>
      <c r="M1265" s="6" t="s">
        <v>90</v>
      </c>
      <c r="N1265" s="9" t="s">
        <v>94</v>
      </c>
      <c r="O1265" s="6" t="s">
        <v>2743</v>
      </c>
      <c r="P1265" s="9" t="s">
        <v>42</v>
      </c>
      <c r="Q1265" s="5">
        <v>2023</v>
      </c>
      <c r="R1265" s="9" t="s">
        <v>41</v>
      </c>
      <c r="S1265" s="11">
        <v>2023</v>
      </c>
      <c r="T1265" s="6" t="s">
        <v>126</v>
      </c>
      <c r="U1265" s="4" t="s">
        <v>1108</v>
      </c>
      <c r="V1265" s="83" t="s">
        <v>3779</v>
      </c>
      <c r="W1265" s="90">
        <v>169410</v>
      </c>
      <c r="X1265" s="9">
        <v>2</v>
      </c>
      <c r="Y1265" s="11"/>
      <c r="Z1265" s="11"/>
      <c r="AA1265" s="11"/>
      <c r="AB1265" s="11" t="s">
        <v>33</v>
      </c>
      <c r="AC1265" s="11"/>
      <c r="AD1265" s="11"/>
      <c r="AE1265" s="11"/>
      <c r="AF1265" s="11"/>
      <c r="AG1265" s="11"/>
      <c r="AH1265" s="11" t="s">
        <v>33</v>
      </c>
      <c r="AI1265" s="11"/>
      <c r="AJ1265" s="11"/>
      <c r="AK1265" s="143"/>
      <c r="AL1265" s="143"/>
      <c r="AM1265" s="143"/>
      <c r="AN1265" s="143" t="s">
        <v>165</v>
      </c>
      <c r="AO1265" s="143"/>
      <c r="AP1265" s="143"/>
      <c r="AQ1265" s="143"/>
      <c r="AR1265" s="143"/>
      <c r="AS1265" s="143"/>
      <c r="AT1265" s="143" t="s">
        <v>165</v>
      </c>
      <c r="AU1265" s="143"/>
      <c r="AV1265" s="143"/>
      <c r="BC1265" s="2"/>
    </row>
    <row r="1266" spans="1:57" x14ac:dyDescent="0.2">
      <c r="A1266" s="4" t="s">
        <v>2695</v>
      </c>
      <c r="B1266" s="4" t="s">
        <v>2689</v>
      </c>
      <c r="C1266" s="4" t="s">
        <v>2734</v>
      </c>
      <c r="D1266" s="4" t="s">
        <v>2742</v>
      </c>
      <c r="E1266" s="4" t="s">
        <v>1127</v>
      </c>
      <c r="F1266" s="4" t="s">
        <v>1124</v>
      </c>
      <c r="G1266" s="41" t="s">
        <v>1128</v>
      </c>
      <c r="H1266" s="59">
        <v>140114001</v>
      </c>
      <c r="I1266" s="59">
        <v>500000005821</v>
      </c>
      <c r="J1266" s="5">
        <v>2013</v>
      </c>
      <c r="K1266" s="5">
        <v>5</v>
      </c>
      <c r="L1266" s="9">
        <f t="shared" si="24"/>
        <v>-8</v>
      </c>
      <c r="M1266" s="6" t="s">
        <v>90</v>
      </c>
      <c r="N1266" s="9" t="s">
        <v>94</v>
      </c>
      <c r="O1266" s="6" t="s">
        <v>2743</v>
      </c>
      <c r="P1266" s="9" t="s">
        <v>42</v>
      </c>
      <c r="Q1266" s="5">
        <v>2023</v>
      </c>
      <c r="R1266" s="9" t="s">
        <v>41</v>
      </c>
      <c r="S1266" s="11">
        <v>2023</v>
      </c>
      <c r="T1266" s="6" t="s">
        <v>126</v>
      </c>
      <c r="U1266" s="4" t="s">
        <v>1108</v>
      </c>
      <c r="V1266" s="83" t="s">
        <v>3779</v>
      </c>
      <c r="W1266" s="90">
        <v>169410</v>
      </c>
      <c r="X1266" s="9">
        <v>2</v>
      </c>
      <c r="Y1266" s="11"/>
      <c r="Z1266" s="11"/>
      <c r="AA1266" s="11"/>
      <c r="AB1266" s="11" t="s">
        <v>33</v>
      </c>
      <c r="AC1266" s="11"/>
      <c r="AD1266" s="11"/>
      <c r="AE1266" s="11"/>
      <c r="AF1266" s="11"/>
      <c r="AG1266" s="11"/>
      <c r="AH1266" s="11" t="s">
        <v>33</v>
      </c>
      <c r="AI1266" s="11"/>
      <c r="AJ1266" s="11"/>
      <c r="AK1266" s="143"/>
      <c r="AL1266" s="143"/>
      <c r="AM1266" s="143"/>
      <c r="AN1266" s="143" t="s">
        <v>165</v>
      </c>
      <c r="AO1266" s="143"/>
      <c r="AP1266" s="143"/>
      <c r="AQ1266" s="143"/>
      <c r="AR1266" s="143"/>
      <c r="AS1266" s="143"/>
      <c r="AT1266" s="143" t="s">
        <v>165</v>
      </c>
      <c r="AU1266" s="143"/>
      <c r="AV1266" s="143"/>
      <c r="BC1266" s="2"/>
    </row>
    <row r="1267" spans="1:57" s="58" customFormat="1" x14ac:dyDescent="0.2">
      <c r="A1267" s="4" t="s">
        <v>2695</v>
      </c>
      <c r="B1267" s="4" t="s">
        <v>2689</v>
      </c>
      <c r="C1267" s="4" t="s">
        <v>2734</v>
      </c>
      <c r="D1267" s="4" t="s">
        <v>2742</v>
      </c>
      <c r="E1267" s="4" t="s">
        <v>1127</v>
      </c>
      <c r="F1267" s="4" t="s">
        <v>1124</v>
      </c>
      <c r="G1267" s="41" t="s">
        <v>1128</v>
      </c>
      <c r="H1267" s="59">
        <v>140114002</v>
      </c>
      <c r="I1267" s="59">
        <v>500000005876</v>
      </c>
      <c r="J1267" s="5">
        <v>2013</v>
      </c>
      <c r="K1267" s="5">
        <v>5</v>
      </c>
      <c r="L1267" s="9">
        <f t="shared" si="24"/>
        <v>-8</v>
      </c>
      <c r="M1267" s="6" t="s">
        <v>90</v>
      </c>
      <c r="N1267" s="9" t="s">
        <v>94</v>
      </c>
      <c r="O1267" s="6" t="s">
        <v>2743</v>
      </c>
      <c r="P1267" s="9" t="s">
        <v>42</v>
      </c>
      <c r="Q1267" s="5">
        <v>2023</v>
      </c>
      <c r="R1267" s="9" t="s">
        <v>41</v>
      </c>
      <c r="S1267" s="11">
        <v>2023</v>
      </c>
      <c r="T1267" s="6" t="s">
        <v>126</v>
      </c>
      <c r="U1267" s="4" t="s">
        <v>1108</v>
      </c>
      <c r="V1267" s="83" t="s">
        <v>3779</v>
      </c>
      <c r="W1267" s="90">
        <v>169410</v>
      </c>
      <c r="X1267" s="9">
        <v>2</v>
      </c>
      <c r="Y1267" s="11"/>
      <c r="Z1267" s="11"/>
      <c r="AA1267" s="11"/>
      <c r="AB1267" s="11" t="s">
        <v>33</v>
      </c>
      <c r="AC1267" s="11"/>
      <c r="AD1267" s="11"/>
      <c r="AE1267" s="11"/>
      <c r="AF1267" s="11"/>
      <c r="AG1267" s="11"/>
      <c r="AH1267" s="11" t="s">
        <v>33</v>
      </c>
      <c r="AI1267" s="11"/>
      <c r="AJ1267" s="11"/>
      <c r="AK1267" s="143"/>
      <c r="AL1267" s="143"/>
      <c r="AM1267" s="143"/>
      <c r="AN1267" s="143" t="s">
        <v>165</v>
      </c>
      <c r="AO1267" s="143"/>
      <c r="AP1267" s="143"/>
      <c r="AQ1267" s="143"/>
      <c r="AR1267" s="143"/>
      <c r="AS1267" s="143"/>
      <c r="AT1267" s="143" t="s">
        <v>165</v>
      </c>
      <c r="AU1267" s="143"/>
      <c r="AV1267" s="143"/>
      <c r="AW1267" s="10"/>
      <c r="AX1267" s="10"/>
      <c r="AY1267" s="10"/>
      <c r="AZ1267" s="10"/>
      <c r="BA1267" s="10"/>
      <c r="BB1267" s="10"/>
      <c r="BC1267" s="2"/>
      <c r="BD1267" s="2"/>
      <c r="BE1267" s="2"/>
    </row>
    <row r="1268" spans="1:57" x14ac:dyDescent="0.2">
      <c r="A1268" s="4" t="s">
        <v>2719</v>
      </c>
      <c r="B1268" s="4" t="s">
        <v>2694</v>
      </c>
      <c r="C1268" s="4" t="s">
        <v>2730</v>
      </c>
      <c r="D1268" s="4" t="s">
        <v>2740</v>
      </c>
      <c r="E1268" s="4" t="s">
        <v>4535</v>
      </c>
      <c r="F1268" s="4" t="s">
        <v>182</v>
      </c>
      <c r="G1268" s="41" t="s">
        <v>183</v>
      </c>
      <c r="H1268" s="59">
        <v>162990000654</v>
      </c>
      <c r="I1268" s="59" t="s">
        <v>136</v>
      </c>
      <c r="J1268" s="5">
        <v>2015</v>
      </c>
      <c r="K1268" s="5">
        <v>5</v>
      </c>
      <c r="L1268" s="9">
        <f t="shared" si="24"/>
        <v>-6</v>
      </c>
      <c r="M1268" s="6" t="s">
        <v>90</v>
      </c>
      <c r="N1268" s="9" t="s">
        <v>94</v>
      </c>
      <c r="O1268" s="6" t="s">
        <v>37</v>
      </c>
      <c r="P1268" s="9" t="s">
        <v>42</v>
      </c>
      <c r="Q1268" s="5" t="s">
        <v>37</v>
      </c>
      <c r="R1268" s="9" t="s">
        <v>42</v>
      </c>
      <c r="S1268" s="11" t="s">
        <v>136</v>
      </c>
      <c r="T1268" s="6" t="s">
        <v>43</v>
      </c>
      <c r="U1268" s="4" t="s">
        <v>184</v>
      </c>
      <c r="V1268" s="4" t="s">
        <v>136</v>
      </c>
      <c r="W1268" s="75">
        <v>0</v>
      </c>
      <c r="X1268" s="9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43"/>
      <c r="AL1268" s="143"/>
      <c r="AM1268" s="143"/>
      <c r="AN1268" s="143"/>
      <c r="AO1268" s="143"/>
      <c r="AP1268" s="143"/>
      <c r="AQ1268" s="143"/>
      <c r="AR1268" s="143"/>
      <c r="AS1268" s="143"/>
      <c r="AT1268" s="143"/>
      <c r="AU1268" s="143"/>
      <c r="AV1268" s="143"/>
      <c r="BC1268" s="2"/>
    </row>
    <row r="1269" spans="1:57" x14ac:dyDescent="0.2">
      <c r="A1269" s="4" t="s">
        <v>2719</v>
      </c>
      <c r="B1269" s="4" t="s">
        <v>2694</v>
      </c>
      <c r="C1269" s="4" t="s">
        <v>2730</v>
      </c>
      <c r="D1269" s="4" t="s">
        <v>2740</v>
      </c>
      <c r="E1269" s="4" t="s">
        <v>4535</v>
      </c>
      <c r="F1269" s="4" t="s">
        <v>182</v>
      </c>
      <c r="G1269" s="41" t="s">
        <v>183</v>
      </c>
      <c r="H1269" s="59">
        <v>162990000852</v>
      </c>
      <c r="I1269" s="59" t="s">
        <v>136</v>
      </c>
      <c r="J1269" s="5">
        <v>2015</v>
      </c>
      <c r="K1269" s="5">
        <v>5</v>
      </c>
      <c r="L1269" s="9">
        <f t="shared" si="24"/>
        <v>-6</v>
      </c>
      <c r="M1269" s="6" t="s">
        <v>90</v>
      </c>
      <c r="N1269" s="9" t="s">
        <v>94</v>
      </c>
      <c r="O1269" s="6" t="s">
        <v>37</v>
      </c>
      <c r="P1269" s="9" t="s">
        <v>42</v>
      </c>
      <c r="Q1269" s="5" t="s">
        <v>37</v>
      </c>
      <c r="R1269" s="9" t="s">
        <v>42</v>
      </c>
      <c r="S1269" s="11" t="s">
        <v>136</v>
      </c>
      <c r="T1269" s="6" t="s">
        <v>43</v>
      </c>
      <c r="U1269" s="4" t="s">
        <v>184</v>
      </c>
      <c r="V1269" s="4" t="s">
        <v>136</v>
      </c>
      <c r="W1269" s="75">
        <v>0</v>
      </c>
      <c r="X1269" s="9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43"/>
      <c r="AL1269" s="143"/>
      <c r="AM1269" s="143"/>
      <c r="AN1269" s="143"/>
      <c r="AO1269" s="143"/>
      <c r="AP1269" s="143"/>
      <c r="AQ1269" s="143"/>
      <c r="AR1269" s="143"/>
      <c r="AS1269" s="143"/>
      <c r="AT1269" s="143"/>
      <c r="AU1269" s="143"/>
      <c r="AV1269" s="143"/>
      <c r="BC1269" s="2"/>
    </row>
    <row r="1270" spans="1:57" x14ac:dyDescent="0.2">
      <c r="A1270" s="4" t="s">
        <v>2703</v>
      </c>
      <c r="B1270" s="4" t="s">
        <v>2691</v>
      </c>
      <c r="C1270" s="4" t="s">
        <v>2733</v>
      </c>
      <c r="D1270" s="4" t="s">
        <v>2742</v>
      </c>
      <c r="E1270" s="4" t="s">
        <v>2628</v>
      </c>
      <c r="F1270" s="4" t="s">
        <v>2629</v>
      </c>
      <c r="G1270" s="41" t="s">
        <v>2630</v>
      </c>
      <c r="H1270" s="59" t="s">
        <v>136</v>
      </c>
      <c r="I1270" s="59" t="s">
        <v>136</v>
      </c>
      <c r="J1270" s="5">
        <v>2022</v>
      </c>
      <c r="K1270" s="5">
        <v>5</v>
      </c>
      <c r="L1270" s="9">
        <f t="shared" si="24"/>
        <v>1</v>
      </c>
      <c r="M1270" s="6" t="s">
        <v>90</v>
      </c>
      <c r="N1270" s="9" t="s">
        <v>94</v>
      </c>
      <c r="O1270" s="6" t="s">
        <v>2743</v>
      </c>
      <c r="P1270" s="9" t="s">
        <v>41</v>
      </c>
      <c r="Q1270" s="5">
        <v>2025</v>
      </c>
      <c r="R1270" s="9" t="s">
        <v>41</v>
      </c>
      <c r="S1270" s="11">
        <v>2025</v>
      </c>
      <c r="T1270" s="6" t="s">
        <v>126</v>
      </c>
      <c r="U1270" s="4" t="s">
        <v>2765</v>
      </c>
      <c r="V1270" s="4" t="s">
        <v>2631</v>
      </c>
      <c r="W1270" s="75">
        <v>400000</v>
      </c>
      <c r="X1270" s="9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43"/>
      <c r="AL1270" s="143"/>
      <c r="AM1270" s="143"/>
      <c r="AN1270" s="143"/>
      <c r="AO1270" s="143"/>
      <c r="AP1270" s="143"/>
      <c r="AQ1270" s="143"/>
      <c r="AR1270" s="143"/>
      <c r="AS1270" s="143"/>
      <c r="AT1270" s="143"/>
      <c r="AU1270" s="143"/>
      <c r="AV1270" s="143"/>
      <c r="BC1270" s="2"/>
    </row>
    <row r="1271" spans="1:57" x14ac:dyDescent="0.2">
      <c r="A1271" s="4" t="s">
        <v>2703</v>
      </c>
      <c r="B1271" s="4" t="s">
        <v>2691</v>
      </c>
      <c r="C1271" s="4" t="s">
        <v>2733</v>
      </c>
      <c r="D1271" s="4" t="s">
        <v>2742</v>
      </c>
      <c r="E1271" s="4" t="s">
        <v>2628</v>
      </c>
      <c r="F1271" s="4" t="s">
        <v>2629</v>
      </c>
      <c r="G1271" s="41" t="s">
        <v>2630</v>
      </c>
      <c r="H1271" s="59" t="s">
        <v>136</v>
      </c>
      <c r="I1271" s="59" t="s">
        <v>136</v>
      </c>
      <c r="J1271" s="5">
        <v>2022</v>
      </c>
      <c r="K1271" s="5">
        <v>5</v>
      </c>
      <c r="L1271" s="9">
        <f t="shared" si="24"/>
        <v>1</v>
      </c>
      <c r="M1271" s="6" t="s">
        <v>90</v>
      </c>
      <c r="N1271" s="9" t="s">
        <v>94</v>
      </c>
      <c r="O1271" s="6" t="s">
        <v>2743</v>
      </c>
      <c r="P1271" s="9" t="s">
        <v>41</v>
      </c>
      <c r="Q1271" s="5">
        <v>2025</v>
      </c>
      <c r="R1271" s="9" t="s">
        <v>41</v>
      </c>
      <c r="S1271" s="11">
        <v>2025</v>
      </c>
      <c r="T1271" s="6" t="s">
        <v>126</v>
      </c>
      <c r="U1271" s="4" t="s">
        <v>2765</v>
      </c>
      <c r="V1271" s="4" t="s">
        <v>2631</v>
      </c>
      <c r="W1271" s="75">
        <v>400000</v>
      </c>
      <c r="X1271" s="9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43"/>
      <c r="AL1271" s="143"/>
      <c r="AM1271" s="143"/>
      <c r="AN1271" s="143"/>
      <c r="AO1271" s="143"/>
      <c r="AP1271" s="143"/>
      <c r="AQ1271" s="143"/>
      <c r="AR1271" s="143"/>
      <c r="AS1271" s="143"/>
      <c r="AT1271" s="143"/>
      <c r="AU1271" s="143"/>
      <c r="AV1271" s="143"/>
      <c r="BC1271" s="2"/>
    </row>
    <row r="1272" spans="1:57" x14ac:dyDescent="0.2">
      <c r="A1272" s="4" t="s">
        <v>2703</v>
      </c>
      <c r="B1272" s="4" t="s">
        <v>2691</v>
      </c>
      <c r="C1272" s="4" t="s">
        <v>2733</v>
      </c>
      <c r="D1272" s="4" t="s">
        <v>2742</v>
      </c>
      <c r="E1272" s="4" t="s">
        <v>2628</v>
      </c>
      <c r="F1272" s="4" t="s">
        <v>2629</v>
      </c>
      <c r="G1272" s="41" t="s">
        <v>2630</v>
      </c>
      <c r="H1272" s="59" t="s">
        <v>136</v>
      </c>
      <c r="I1272" s="59" t="s">
        <v>136</v>
      </c>
      <c r="J1272" s="5">
        <v>2022</v>
      </c>
      <c r="K1272" s="5">
        <v>5</v>
      </c>
      <c r="L1272" s="9">
        <f t="shared" si="24"/>
        <v>1</v>
      </c>
      <c r="M1272" s="6" t="s">
        <v>90</v>
      </c>
      <c r="N1272" s="9" t="s">
        <v>94</v>
      </c>
      <c r="O1272" s="6" t="s">
        <v>2743</v>
      </c>
      <c r="P1272" s="9" t="s">
        <v>41</v>
      </c>
      <c r="Q1272" s="5">
        <v>2025</v>
      </c>
      <c r="R1272" s="9" t="s">
        <v>41</v>
      </c>
      <c r="S1272" s="11">
        <v>2025</v>
      </c>
      <c r="T1272" s="6" t="s">
        <v>126</v>
      </c>
      <c r="U1272" s="4" t="s">
        <v>2765</v>
      </c>
      <c r="V1272" s="4" t="s">
        <v>2631</v>
      </c>
      <c r="W1272" s="75">
        <v>400000</v>
      </c>
      <c r="X1272" s="9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43"/>
      <c r="AL1272" s="143"/>
      <c r="AM1272" s="143"/>
      <c r="AN1272" s="143"/>
      <c r="AO1272" s="143"/>
      <c r="AP1272" s="143"/>
      <c r="AQ1272" s="143"/>
      <c r="AR1272" s="143"/>
      <c r="AS1272" s="143"/>
      <c r="AT1272" s="143"/>
      <c r="AU1272" s="143"/>
      <c r="AV1272" s="143"/>
      <c r="BC1272" s="2"/>
    </row>
    <row r="1273" spans="1:57" x14ac:dyDescent="0.2">
      <c r="A1273" s="4" t="s">
        <v>2703</v>
      </c>
      <c r="B1273" s="4" t="s">
        <v>2691</v>
      </c>
      <c r="C1273" s="4" t="s">
        <v>2733</v>
      </c>
      <c r="D1273" s="4" t="s">
        <v>2742</v>
      </c>
      <c r="E1273" s="4" t="s">
        <v>2628</v>
      </c>
      <c r="F1273" s="4" t="s">
        <v>2629</v>
      </c>
      <c r="G1273" s="41" t="s">
        <v>2630</v>
      </c>
      <c r="H1273" s="59" t="s">
        <v>136</v>
      </c>
      <c r="I1273" s="59" t="s">
        <v>136</v>
      </c>
      <c r="J1273" s="5">
        <v>2022</v>
      </c>
      <c r="K1273" s="5">
        <v>5</v>
      </c>
      <c r="L1273" s="9">
        <f t="shared" si="24"/>
        <v>1</v>
      </c>
      <c r="M1273" s="6" t="s">
        <v>90</v>
      </c>
      <c r="N1273" s="9" t="s">
        <v>94</v>
      </c>
      <c r="O1273" s="6" t="s">
        <v>2743</v>
      </c>
      <c r="P1273" s="9" t="s">
        <v>41</v>
      </c>
      <c r="Q1273" s="5">
        <v>2025</v>
      </c>
      <c r="R1273" s="9" t="s">
        <v>41</v>
      </c>
      <c r="S1273" s="11">
        <v>2025</v>
      </c>
      <c r="T1273" s="6" t="s">
        <v>126</v>
      </c>
      <c r="U1273" s="4" t="s">
        <v>2765</v>
      </c>
      <c r="V1273" s="4" t="s">
        <v>2631</v>
      </c>
      <c r="W1273" s="75">
        <v>400000</v>
      </c>
      <c r="X1273" s="9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43"/>
      <c r="AL1273" s="143"/>
      <c r="AM1273" s="143"/>
      <c r="AN1273" s="143"/>
      <c r="AO1273" s="143"/>
      <c r="AP1273" s="143"/>
      <c r="AQ1273" s="143"/>
      <c r="AR1273" s="143"/>
      <c r="AS1273" s="143"/>
      <c r="AT1273" s="143"/>
      <c r="AU1273" s="143"/>
      <c r="AV1273" s="143"/>
      <c r="BC1273" s="2"/>
    </row>
    <row r="1274" spans="1:57" s="58" customFormat="1" x14ac:dyDescent="0.2">
      <c r="A1274" s="4" t="s">
        <v>2703</v>
      </c>
      <c r="B1274" s="4" t="s">
        <v>2691</v>
      </c>
      <c r="C1274" s="4" t="s">
        <v>2733</v>
      </c>
      <c r="D1274" s="4" t="s">
        <v>2742</v>
      </c>
      <c r="E1274" s="4" t="s">
        <v>2628</v>
      </c>
      <c r="F1274" s="4" t="s">
        <v>2629</v>
      </c>
      <c r="G1274" s="41" t="s">
        <v>2630</v>
      </c>
      <c r="H1274" s="59" t="s">
        <v>136</v>
      </c>
      <c r="I1274" s="59" t="s">
        <v>136</v>
      </c>
      <c r="J1274" s="5">
        <v>2022</v>
      </c>
      <c r="K1274" s="5">
        <v>5</v>
      </c>
      <c r="L1274" s="9">
        <f t="shared" si="24"/>
        <v>1</v>
      </c>
      <c r="M1274" s="6" t="s">
        <v>90</v>
      </c>
      <c r="N1274" s="9" t="s">
        <v>94</v>
      </c>
      <c r="O1274" s="6" t="s">
        <v>2743</v>
      </c>
      <c r="P1274" s="9" t="s">
        <v>41</v>
      </c>
      <c r="Q1274" s="5">
        <v>2025</v>
      </c>
      <c r="R1274" s="9" t="s">
        <v>41</v>
      </c>
      <c r="S1274" s="11">
        <v>2025</v>
      </c>
      <c r="T1274" s="6" t="s">
        <v>126</v>
      </c>
      <c r="U1274" s="4" t="s">
        <v>2765</v>
      </c>
      <c r="V1274" s="4" t="s">
        <v>2631</v>
      </c>
      <c r="W1274" s="75">
        <v>400000</v>
      </c>
      <c r="X1274" s="9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43"/>
      <c r="AL1274" s="143"/>
      <c r="AM1274" s="143"/>
      <c r="AN1274" s="143"/>
      <c r="AO1274" s="143"/>
      <c r="AP1274" s="143"/>
      <c r="AQ1274" s="143"/>
      <c r="AR1274" s="143"/>
      <c r="AS1274" s="143"/>
      <c r="AT1274" s="143"/>
      <c r="AU1274" s="143"/>
      <c r="AV1274" s="143"/>
      <c r="AW1274" s="10"/>
      <c r="AX1274" s="10"/>
      <c r="AY1274" s="10"/>
      <c r="AZ1274" s="10"/>
      <c r="BA1274" s="10"/>
      <c r="BB1274" s="10"/>
      <c r="BC1274" s="2"/>
      <c r="BD1274" s="2"/>
      <c r="BE1274" s="2"/>
    </row>
    <row r="1275" spans="1:57" x14ac:dyDescent="0.2">
      <c r="A1275" s="4" t="s">
        <v>2724</v>
      </c>
      <c r="B1275" s="4" t="s">
        <v>2689</v>
      </c>
      <c r="C1275" s="4" t="s">
        <v>2736</v>
      </c>
      <c r="D1275" s="4" t="s">
        <v>2741</v>
      </c>
      <c r="E1275" s="4" t="s">
        <v>270</v>
      </c>
      <c r="F1275" s="4" t="s">
        <v>271</v>
      </c>
      <c r="G1275" s="41" t="s">
        <v>272</v>
      </c>
      <c r="H1275" s="59" t="s">
        <v>273</v>
      </c>
      <c r="I1275" s="59">
        <v>500000003604</v>
      </c>
      <c r="J1275" s="5">
        <v>2013</v>
      </c>
      <c r="K1275" s="5">
        <v>5</v>
      </c>
      <c r="L1275" s="9">
        <f t="shared" si="24"/>
        <v>-8</v>
      </c>
      <c r="M1275" s="6" t="s">
        <v>90</v>
      </c>
      <c r="N1275" s="9" t="s">
        <v>94</v>
      </c>
      <c r="O1275" s="6" t="s">
        <v>37</v>
      </c>
      <c r="P1275" s="9" t="s">
        <v>42</v>
      </c>
      <c r="Q1275" s="5" t="s">
        <v>37</v>
      </c>
      <c r="R1275" s="9" t="s">
        <v>42</v>
      </c>
      <c r="S1275" s="11" t="s">
        <v>136</v>
      </c>
      <c r="T1275" s="6" t="s">
        <v>43</v>
      </c>
      <c r="U1275" s="4" t="s">
        <v>43</v>
      </c>
      <c r="V1275" s="4" t="s">
        <v>136</v>
      </c>
      <c r="W1275" s="75">
        <v>0</v>
      </c>
      <c r="X1275" s="9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43"/>
      <c r="AL1275" s="143"/>
      <c r="AM1275" s="143"/>
      <c r="AN1275" s="143"/>
      <c r="AO1275" s="143"/>
      <c r="AP1275" s="143"/>
      <c r="AQ1275" s="143"/>
      <c r="AR1275" s="143"/>
      <c r="AS1275" s="143"/>
      <c r="AT1275" s="143"/>
      <c r="AU1275" s="143"/>
      <c r="AV1275" s="143"/>
      <c r="BC1275" s="2"/>
    </row>
    <row r="1276" spans="1:57" x14ac:dyDescent="0.2">
      <c r="A1276" s="4" t="s">
        <v>2728</v>
      </c>
      <c r="B1276" s="4" t="s">
        <v>2689</v>
      </c>
      <c r="C1276" s="4" t="s">
        <v>2738</v>
      </c>
      <c r="D1276" s="4" t="s">
        <v>2741</v>
      </c>
      <c r="E1276" s="4" t="s">
        <v>2142</v>
      </c>
      <c r="F1276" s="4" t="s">
        <v>1992</v>
      </c>
      <c r="G1276" s="41" t="s">
        <v>2143</v>
      </c>
      <c r="H1276" s="59" t="s">
        <v>2144</v>
      </c>
      <c r="I1276" s="59">
        <v>500000010602</v>
      </c>
      <c r="J1276" s="5">
        <v>2020</v>
      </c>
      <c r="K1276" s="5">
        <v>8</v>
      </c>
      <c r="L1276" s="9">
        <f t="shared" si="24"/>
        <v>2</v>
      </c>
      <c r="M1276" s="6" t="s">
        <v>90</v>
      </c>
      <c r="N1276" s="9" t="s">
        <v>94</v>
      </c>
      <c r="O1276" s="6" t="s">
        <v>201</v>
      </c>
      <c r="P1276" s="9" t="s">
        <v>42</v>
      </c>
      <c r="Q1276" s="5" t="s">
        <v>37</v>
      </c>
      <c r="R1276" s="9" t="s">
        <v>42</v>
      </c>
      <c r="S1276" s="11">
        <v>2023</v>
      </c>
      <c r="T1276" s="6" t="s">
        <v>126</v>
      </c>
      <c r="U1276" s="4" t="s">
        <v>1401</v>
      </c>
      <c r="V1276" s="4" t="s">
        <v>4548</v>
      </c>
      <c r="W1276" s="75">
        <v>785400</v>
      </c>
      <c r="X1276" s="9">
        <v>2</v>
      </c>
      <c r="Y1276" s="11"/>
      <c r="Z1276" s="11"/>
      <c r="AA1276" s="11"/>
      <c r="AB1276" s="11"/>
      <c r="AC1276" s="11"/>
      <c r="AD1276" s="11" t="s">
        <v>33</v>
      </c>
      <c r="AE1276" s="11"/>
      <c r="AF1276" s="11"/>
      <c r="AG1276" s="11"/>
      <c r="AH1276" s="11"/>
      <c r="AI1276" s="11"/>
      <c r="AJ1276" s="11" t="s">
        <v>33</v>
      </c>
      <c r="AK1276" s="143"/>
      <c r="AL1276" s="143"/>
      <c r="AM1276" s="143"/>
      <c r="AN1276" s="143"/>
      <c r="AO1276" s="143"/>
      <c r="AP1276" s="153" t="s">
        <v>165</v>
      </c>
      <c r="AQ1276" s="143"/>
      <c r="AR1276" s="143"/>
      <c r="AS1276" s="143"/>
      <c r="AT1276" s="143"/>
      <c r="AU1276" s="143"/>
      <c r="AV1276" s="153" t="s">
        <v>165</v>
      </c>
      <c r="BC1276" s="2"/>
    </row>
    <row r="1277" spans="1:57" ht="12.75" customHeight="1" x14ac:dyDescent="0.2">
      <c r="A1277" s="4" t="s">
        <v>2728</v>
      </c>
      <c r="B1277" s="4" t="s">
        <v>2689</v>
      </c>
      <c r="C1277" s="4" t="s">
        <v>2738</v>
      </c>
      <c r="D1277" s="4" t="s">
        <v>2741</v>
      </c>
      <c r="E1277" s="4" t="s">
        <v>2142</v>
      </c>
      <c r="F1277" s="4" t="s">
        <v>1992</v>
      </c>
      <c r="G1277" s="41" t="s">
        <v>2143</v>
      </c>
      <c r="H1277" s="59" t="s">
        <v>2145</v>
      </c>
      <c r="I1277" s="59">
        <v>500000010603</v>
      </c>
      <c r="J1277" s="5">
        <v>2020</v>
      </c>
      <c r="K1277" s="5">
        <v>8</v>
      </c>
      <c r="L1277" s="9">
        <f t="shared" si="24"/>
        <v>2</v>
      </c>
      <c r="M1277" s="6" t="s">
        <v>90</v>
      </c>
      <c r="N1277" s="9" t="s">
        <v>94</v>
      </c>
      <c r="O1277" s="6" t="s">
        <v>201</v>
      </c>
      <c r="P1277" s="9" t="s">
        <v>42</v>
      </c>
      <c r="Q1277" s="5" t="s">
        <v>37</v>
      </c>
      <c r="R1277" s="9" t="s">
        <v>42</v>
      </c>
      <c r="S1277" s="11">
        <v>2023</v>
      </c>
      <c r="T1277" s="6" t="s">
        <v>126</v>
      </c>
      <c r="U1277" s="4" t="s">
        <v>1401</v>
      </c>
      <c r="V1277" s="4" t="s">
        <v>4548</v>
      </c>
      <c r="W1277" s="75">
        <v>785400</v>
      </c>
      <c r="X1277" s="9">
        <v>2</v>
      </c>
      <c r="Y1277" s="11"/>
      <c r="Z1277" s="11"/>
      <c r="AA1277" s="11"/>
      <c r="AB1277" s="11"/>
      <c r="AC1277" s="11"/>
      <c r="AD1277" s="11" t="s">
        <v>33</v>
      </c>
      <c r="AE1277" s="11"/>
      <c r="AF1277" s="11"/>
      <c r="AG1277" s="11"/>
      <c r="AH1277" s="11"/>
      <c r="AI1277" s="11"/>
      <c r="AJ1277" s="11" t="s">
        <v>33</v>
      </c>
      <c r="AK1277" s="143"/>
      <c r="AL1277" s="143"/>
      <c r="AM1277" s="143"/>
      <c r="AN1277" s="143"/>
      <c r="AO1277" s="143"/>
      <c r="AP1277" s="153" t="s">
        <v>165</v>
      </c>
      <c r="AQ1277" s="143"/>
      <c r="AR1277" s="143"/>
      <c r="AS1277" s="143"/>
      <c r="AT1277" s="143"/>
      <c r="AU1277" s="143"/>
      <c r="AV1277" s="153" t="s">
        <v>165</v>
      </c>
      <c r="BC1277" s="2"/>
    </row>
    <row r="1278" spans="1:57" x14ac:dyDescent="0.2">
      <c r="A1278" s="4" t="s">
        <v>2728</v>
      </c>
      <c r="B1278" s="4" t="s">
        <v>2689</v>
      </c>
      <c r="C1278" s="4" t="s">
        <v>2738</v>
      </c>
      <c r="D1278" s="4" t="s">
        <v>2741</v>
      </c>
      <c r="E1278" s="4" t="s">
        <v>2142</v>
      </c>
      <c r="F1278" s="4" t="s">
        <v>1992</v>
      </c>
      <c r="G1278" s="41" t="s">
        <v>2143</v>
      </c>
      <c r="H1278" s="59" t="s">
        <v>2146</v>
      </c>
      <c r="I1278" s="59">
        <v>500000010604</v>
      </c>
      <c r="J1278" s="5">
        <v>2020</v>
      </c>
      <c r="K1278" s="5">
        <v>8</v>
      </c>
      <c r="L1278" s="9">
        <f t="shared" si="24"/>
        <v>2</v>
      </c>
      <c r="M1278" s="6" t="s">
        <v>90</v>
      </c>
      <c r="N1278" s="9" t="s">
        <v>94</v>
      </c>
      <c r="O1278" s="6" t="s">
        <v>201</v>
      </c>
      <c r="P1278" s="9" t="s">
        <v>42</v>
      </c>
      <c r="Q1278" s="5" t="s">
        <v>37</v>
      </c>
      <c r="R1278" s="9" t="s">
        <v>42</v>
      </c>
      <c r="S1278" s="11">
        <v>2023</v>
      </c>
      <c r="T1278" s="6" t="s">
        <v>126</v>
      </c>
      <c r="U1278" s="4" t="s">
        <v>1401</v>
      </c>
      <c r="V1278" s="4" t="s">
        <v>4548</v>
      </c>
      <c r="W1278" s="75">
        <v>785400</v>
      </c>
      <c r="X1278" s="9">
        <v>2</v>
      </c>
      <c r="Y1278" s="11"/>
      <c r="Z1278" s="11"/>
      <c r="AA1278" s="11"/>
      <c r="AB1278" s="11"/>
      <c r="AC1278" s="11"/>
      <c r="AD1278" s="11" t="s">
        <v>33</v>
      </c>
      <c r="AE1278" s="11"/>
      <c r="AF1278" s="11"/>
      <c r="AG1278" s="11"/>
      <c r="AH1278" s="11"/>
      <c r="AI1278" s="11"/>
      <c r="AJ1278" s="11" t="s">
        <v>33</v>
      </c>
      <c r="AK1278" s="143"/>
      <c r="AL1278" s="143"/>
      <c r="AM1278" s="143"/>
      <c r="AN1278" s="143"/>
      <c r="AO1278" s="143"/>
      <c r="AP1278" s="153" t="s">
        <v>165</v>
      </c>
      <c r="AQ1278" s="143"/>
      <c r="AR1278" s="143"/>
      <c r="AS1278" s="143"/>
      <c r="AT1278" s="143"/>
      <c r="AU1278" s="143"/>
      <c r="AV1278" s="153" t="s">
        <v>165</v>
      </c>
      <c r="BC1278" s="2"/>
    </row>
    <row r="1279" spans="1:57" x14ac:dyDescent="0.2">
      <c r="A1279" s="4" t="s">
        <v>2692</v>
      </c>
      <c r="B1279" s="4" t="s">
        <v>2688</v>
      </c>
      <c r="C1279" s="4" t="s">
        <v>2730</v>
      </c>
      <c r="D1279" s="4" t="s">
        <v>2740</v>
      </c>
      <c r="E1279" s="4" t="s">
        <v>2488</v>
      </c>
      <c r="F1279" s="4" t="s">
        <v>182</v>
      </c>
      <c r="G1279" s="41" t="s">
        <v>2984</v>
      </c>
      <c r="H1279" s="59" t="s">
        <v>2985</v>
      </c>
      <c r="I1279" s="59" t="s">
        <v>2994</v>
      </c>
      <c r="J1279" s="5">
        <v>2023</v>
      </c>
      <c r="K1279" s="5">
        <v>5</v>
      </c>
      <c r="L1279" s="9">
        <f t="shared" si="24"/>
        <v>2</v>
      </c>
      <c r="M1279" s="6" t="s">
        <v>92</v>
      </c>
      <c r="N1279" s="9" t="s">
        <v>94</v>
      </c>
      <c r="O1279" s="6" t="s">
        <v>37</v>
      </c>
      <c r="P1279" s="9" t="s">
        <v>41</v>
      </c>
      <c r="Q1279" s="5" t="s">
        <v>37</v>
      </c>
      <c r="R1279" s="9" t="s">
        <v>41</v>
      </c>
      <c r="S1279" s="11">
        <v>2023</v>
      </c>
      <c r="T1279" s="6" t="s">
        <v>136</v>
      </c>
      <c r="U1279" s="4" t="s">
        <v>136</v>
      </c>
      <c r="V1279" s="4" t="s">
        <v>136</v>
      </c>
      <c r="W1279" s="75">
        <v>0</v>
      </c>
      <c r="X1279" s="9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43"/>
      <c r="AL1279" s="143"/>
      <c r="AM1279" s="143"/>
      <c r="AN1279" s="143"/>
      <c r="AO1279" s="143"/>
      <c r="AP1279" s="143"/>
      <c r="AQ1279" s="143"/>
      <c r="AR1279" s="143"/>
      <c r="AS1279" s="143"/>
      <c r="AT1279" s="143"/>
      <c r="AU1279" s="143"/>
      <c r="AV1279" s="143"/>
      <c r="BC1279" s="2"/>
    </row>
    <row r="1280" spans="1:57" ht="15" customHeight="1" x14ac:dyDescent="0.2">
      <c r="A1280" s="4" t="s">
        <v>2710</v>
      </c>
      <c r="B1280" s="4" t="s">
        <v>2689</v>
      </c>
      <c r="C1280" s="4" t="s">
        <v>2710</v>
      </c>
      <c r="D1280" s="4" t="s">
        <v>2741</v>
      </c>
      <c r="E1280" s="4" t="s">
        <v>2798</v>
      </c>
      <c r="F1280" s="4" t="s">
        <v>2799</v>
      </c>
      <c r="G1280" s="41" t="s">
        <v>2901</v>
      </c>
      <c r="H1280" s="59">
        <v>6706</v>
      </c>
      <c r="I1280" s="59" t="s">
        <v>136</v>
      </c>
      <c r="J1280" s="5">
        <v>2023</v>
      </c>
      <c r="K1280" s="5">
        <v>5</v>
      </c>
      <c r="L1280" s="9">
        <f t="shared" si="24"/>
        <v>2</v>
      </c>
      <c r="M1280" s="6" t="s">
        <v>92</v>
      </c>
      <c r="N1280" s="9" t="s">
        <v>94</v>
      </c>
      <c r="O1280" s="6" t="s">
        <v>37</v>
      </c>
      <c r="P1280" s="9" t="s">
        <v>41</v>
      </c>
      <c r="Q1280" s="5">
        <v>2024</v>
      </c>
      <c r="R1280" s="9" t="s">
        <v>41</v>
      </c>
      <c r="S1280" s="11">
        <v>2024</v>
      </c>
      <c r="T1280" s="6" t="s">
        <v>126</v>
      </c>
      <c r="U1280" s="4" t="s">
        <v>1867</v>
      </c>
      <c r="V1280" s="4" t="s">
        <v>2800</v>
      </c>
      <c r="W1280" s="75">
        <v>0</v>
      </c>
      <c r="X1280" s="9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43"/>
      <c r="AL1280" s="143"/>
      <c r="AM1280" s="143"/>
      <c r="AN1280" s="143"/>
      <c r="AO1280" s="143"/>
      <c r="AP1280" s="143"/>
      <c r="AQ1280" s="143"/>
      <c r="AR1280" s="143"/>
      <c r="AS1280" s="143"/>
      <c r="AT1280" s="143"/>
      <c r="AU1280" s="143"/>
      <c r="AV1280" s="143"/>
      <c r="BC1280" s="2"/>
    </row>
    <row r="1281" spans="1:55" x14ac:dyDescent="0.2">
      <c r="A1281" s="4" t="s">
        <v>2710</v>
      </c>
      <c r="B1281" s="4" t="s">
        <v>2689</v>
      </c>
      <c r="C1281" s="4" t="s">
        <v>2710</v>
      </c>
      <c r="D1281" s="4" t="s">
        <v>2741</v>
      </c>
      <c r="E1281" s="4" t="s">
        <v>2798</v>
      </c>
      <c r="F1281" s="4" t="s">
        <v>2799</v>
      </c>
      <c r="G1281" s="41" t="s">
        <v>2901</v>
      </c>
      <c r="H1281" s="59">
        <v>7438</v>
      </c>
      <c r="I1281" s="59" t="s">
        <v>136</v>
      </c>
      <c r="J1281" s="5">
        <v>2023</v>
      </c>
      <c r="K1281" s="5">
        <v>5</v>
      </c>
      <c r="L1281" s="9">
        <f t="shared" si="24"/>
        <v>2</v>
      </c>
      <c r="M1281" s="6" t="s">
        <v>92</v>
      </c>
      <c r="N1281" s="9" t="s">
        <v>94</v>
      </c>
      <c r="O1281" s="6" t="s">
        <v>37</v>
      </c>
      <c r="P1281" s="9" t="s">
        <v>41</v>
      </c>
      <c r="Q1281" s="5">
        <v>2024</v>
      </c>
      <c r="R1281" s="9" t="s">
        <v>41</v>
      </c>
      <c r="S1281" s="11">
        <v>2024</v>
      </c>
      <c r="T1281" s="6" t="s">
        <v>126</v>
      </c>
      <c r="U1281" s="4" t="s">
        <v>1867</v>
      </c>
      <c r="V1281" s="4" t="s">
        <v>2800</v>
      </c>
      <c r="W1281" s="75">
        <v>0</v>
      </c>
      <c r="X1281" s="9">
        <v>1</v>
      </c>
      <c r="Y1281" s="11"/>
      <c r="Z1281" s="11"/>
      <c r="AA1281" s="11"/>
      <c r="AB1281" s="11" t="s">
        <v>33</v>
      </c>
      <c r="AC1281" s="11"/>
      <c r="AD1281" s="11"/>
      <c r="AE1281" s="11"/>
      <c r="AF1281" s="11"/>
      <c r="AG1281" s="11"/>
      <c r="AH1281" s="11"/>
      <c r="AI1281" s="11"/>
      <c r="AJ1281" s="11"/>
      <c r="AK1281" s="143"/>
      <c r="AL1281" s="143"/>
      <c r="AM1281" s="143"/>
      <c r="AN1281" s="143" t="s">
        <v>165</v>
      </c>
      <c r="AO1281" s="143"/>
      <c r="AP1281" s="143"/>
      <c r="AQ1281" s="143"/>
      <c r="AR1281" s="143"/>
      <c r="AS1281" s="143"/>
      <c r="AT1281" s="143"/>
      <c r="AU1281" s="143"/>
      <c r="AV1281" s="143"/>
      <c r="BC1281" s="2"/>
    </row>
    <row r="1282" spans="1:55" x14ac:dyDescent="0.2">
      <c r="A1282" s="4" t="s">
        <v>2723</v>
      </c>
      <c r="B1282" s="4" t="s">
        <v>2690</v>
      </c>
      <c r="C1282" s="4" t="s">
        <v>2734</v>
      </c>
      <c r="D1282" s="4" t="s">
        <v>2741</v>
      </c>
      <c r="E1282" s="4" t="s">
        <v>1424</v>
      </c>
      <c r="F1282" s="4" t="s">
        <v>536</v>
      </c>
      <c r="G1282" s="41" t="s">
        <v>1425</v>
      </c>
      <c r="H1282" s="59" t="s">
        <v>1426</v>
      </c>
      <c r="I1282" s="59">
        <v>500000001499</v>
      </c>
      <c r="J1282" s="5">
        <v>2013</v>
      </c>
      <c r="K1282" s="5">
        <v>8</v>
      </c>
      <c r="L1282" s="9">
        <f t="shared" si="24"/>
        <v>-5</v>
      </c>
      <c r="M1282" s="6" t="s">
        <v>90</v>
      </c>
      <c r="N1282" s="9" t="s">
        <v>94</v>
      </c>
      <c r="O1282" s="6" t="s">
        <v>2743</v>
      </c>
      <c r="P1282" s="9" t="s">
        <v>42</v>
      </c>
      <c r="Q1282" s="5" t="s">
        <v>37</v>
      </c>
      <c r="R1282" s="9" t="s">
        <v>41</v>
      </c>
      <c r="S1282" s="11">
        <v>2023</v>
      </c>
      <c r="T1282" s="6" t="s">
        <v>126</v>
      </c>
      <c r="U1282" s="4" t="s">
        <v>545</v>
      </c>
      <c r="V1282" s="4" t="s">
        <v>3686</v>
      </c>
      <c r="W1282" s="75">
        <v>377401.16129032261</v>
      </c>
      <c r="X1282" s="9">
        <v>1</v>
      </c>
      <c r="Y1282" s="11"/>
      <c r="Z1282" s="11"/>
      <c r="AA1282" s="11"/>
      <c r="AB1282" s="11" t="s">
        <v>33</v>
      </c>
      <c r="AC1282" s="11"/>
      <c r="AD1282" s="11"/>
      <c r="AE1282" s="11"/>
      <c r="AF1282" s="11"/>
      <c r="AG1282" s="11"/>
      <c r="AH1282" s="11"/>
      <c r="AI1282" s="11"/>
      <c r="AJ1282" s="11"/>
      <c r="AK1282" s="143"/>
      <c r="AL1282" s="143"/>
      <c r="AM1282" s="143"/>
      <c r="AN1282" s="143" t="s">
        <v>165</v>
      </c>
      <c r="AO1282" s="143"/>
      <c r="AP1282" s="143"/>
      <c r="AQ1282" s="143"/>
      <c r="AR1282" s="143"/>
      <c r="AS1282" s="143"/>
      <c r="AT1282" s="143"/>
      <c r="AU1282" s="143"/>
      <c r="AV1282" s="143"/>
      <c r="BC1282" s="2"/>
    </row>
    <row r="1283" spans="1:55" x14ac:dyDescent="0.2">
      <c r="A1283" s="4" t="s">
        <v>2723</v>
      </c>
      <c r="B1283" s="4" t="s">
        <v>2690</v>
      </c>
      <c r="C1283" s="4" t="s">
        <v>2734</v>
      </c>
      <c r="D1283" s="4" t="s">
        <v>2741</v>
      </c>
      <c r="E1283" s="4" t="s">
        <v>1424</v>
      </c>
      <c r="F1283" s="4" t="s">
        <v>536</v>
      </c>
      <c r="G1283" s="41" t="s">
        <v>1425</v>
      </c>
      <c r="H1283" s="59" t="s">
        <v>1427</v>
      </c>
      <c r="I1283" s="59">
        <v>500000002905</v>
      </c>
      <c r="J1283" s="5">
        <v>2013</v>
      </c>
      <c r="K1283" s="5">
        <v>8</v>
      </c>
      <c r="L1283" s="9">
        <f t="shared" si="24"/>
        <v>-5</v>
      </c>
      <c r="M1283" s="6" t="s">
        <v>90</v>
      </c>
      <c r="N1283" s="9" t="s">
        <v>94</v>
      </c>
      <c r="O1283" s="6" t="s">
        <v>2743</v>
      </c>
      <c r="P1283" s="9" t="s">
        <v>42</v>
      </c>
      <c r="Q1283" s="5" t="s">
        <v>37</v>
      </c>
      <c r="R1283" s="9" t="s">
        <v>41</v>
      </c>
      <c r="S1283" s="11">
        <v>2023</v>
      </c>
      <c r="T1283" s="6" t="s">
        <v>126</v>
      </c>
      <c r="U1283" s="4" t="s">
        <v>545</v>
      </c>
      <c r="V1283" s="4" t="s">
        <v>3686</v>
      </c>
      <c r="W1283" s="75">
        <v>377401.16129032261</v>
      </c>
      <c r="X1283" s="9">
        <v>1</v>
      </c>
      <c r="Y1283" s="11"/>
      <c r="Z1283" s="11"/>
      <c r="AA1283" s="11"/>
      <c r="AB1283" s="11" t="s">
        <v>33</v>
      </c>
      <c r="AC1283" s="11"/>
      <c r="AD1283" s="11"/>
      <c r="AE1283" s="11"/>
      <c r="AF1283" s="11"/>
      <c r="AG1283" s="11"/>
      <c r="AH1283" s="11"/>
      <c r="AI1283" s="11"/>
      <c r="AJ1283" s="11"/>
      <c r="AK1283" s="143"/>
      <c r="AL1283" s="143"/>
      <c r="AM1283" s="143"/>
      <c r="AN1283" s="143" t="s">
        <v>165</v>
      </c>
      <c r="AO1283" s="143"/>
      <c r="AP1283" s="143"/>
      <c r="AQ1283" s="143"/>
      <c r="AR1283" s="143"/>
      <c r="AS1283" s="143"/>
      <c r="AT1283" s="143"/>
      <c r="AU1283" s="143"/>
      <c r="AV1283" s="143"/>
      <c r="BC1283" s="2"/>
    </row>
    <row r="1284" spans="1:55" x14ac:dyDescent="0.2">
      <c r="A1284" s="4" t="s">
        <v>2723</v>
      </c>
      <c r="B1284" s="4" t="s">
        <v>2690</v>
      </c>
      <c r="C1284" s="4" t="s">
        <v>2734</v>
      </c>
      <c r="D1284" s="4" t="s">
        <v>2741</v>
      </c>
      <c r="E1284" s="4" t="s">
        <v>1424</v>
      </c>
      <c r="F1284" s="4" t="s">
        <v>536</v>
      </c>
      <c r="G1284" s="41" t="s">
        <v>1425</v>
      </c>
      <c r="H1284" s="59" t="s">
        <v>1428</v>
      </c>
      <c r="I1284" s="59">
        <v>500000003024</v>
      </c>
      <c r="J1284" s="5">
        <v>2013</v>
      </c>
      <c r="K1284" s="5">
        <v>8</v>
      </c>
      <c r="L1284" s="9">
        <f t="shared" si="24"/>
        <v>-5</v>
      </c>
      <c r="M1284" s="6" t="s">
        <v>90</v>
      </c>
      <c r="N1284" s="9" t="s">
        <v>94</v>
      </c>
      <c r="O1284" s="6" t="s">
        <v>2743</v>
      </c>
      <c r="P1284" s="9" t="s">
        <v>42</v>
      </c>
      <c r="Q1284" s="5" t="s">
        <v>37</v>
      </c>
      <c r="R1284" s="9" t="s">
        <v>41</v>
      </c>
      <c r="S1284" s="11">
        <v>2023</v>
      </c>
      <c r="T1284" s="6" t="s">
        <v>126</v>
      </c>
      <c r="U1284" s="4" t="s">
        <v>545</v>
      </c>
      <c r="V1284" s="4" t="s">
        <v>3686</v>
      </c>
      <c r="W1284" s="75">
        <v>377401.16129032261</v>
      </c>
      <c r="X1284" s="9">
        <v>1</v>
      </c>
      <c r="Y1284" s="11"/>
      <c r="Z1284" s="11"/>
      <c r="AA1284" s="11"/>
      <c r="AB1284" s="11" t="s">
        <v>33</v>
      </c>
      <c r="AC1284" s="11"/>
      <c r="AD1284" s="11"/>
      <c r="AE1284" s="11"/>
      <c r="AF1284" s="11"/>
      <c r="AG1284" s="11"/>
      <c r="AH1284" s="11"/>
      <c r="AI1284" s="11"/>
      <c r="AJ1284" s="11"/>
      <c r="AK1284" s="143"/>
      <c r="AL1284" s="143"/>
      <c r="AM1284" s="143"/>
      <c r="AN1284" s="143" t="s">
        <v>165</v>
      </c>
      <c r="AO1284" s="143"/>
      <c r="AP1284" s="143"/>
      <c r="AQ1284" s="143"/>
      <c r="AR1284" s="143"/>
      <c r="AS1284" s="143"/>
      <c r="AT1284" s="143"/>
      <c r="AU1284" s="143"/>
      <c r="AV1284" s="143"/>
      <c r="BC1284" s="2"/>
    </row>
    <row r="1285" spans="1:55" x14ac:dyDescent="0.2">
      <c r="A1285" s="4" t="s">
        <v>2723</v>
      </c>
      <c r="B1285" s="4" t="s">
        <v>2690</v>
      </c>
      <c r="C1285" s="4" t="s">
        <v>2734</v>
      </c>
      <c r="D1285" s="4" t="s">
        <v>2741</v>
      </c>
      <c r="E1285" s="4" t="s">
        <v>1424</v>
      </c>
      <c r="F1285" s="4" t="s">
        <v>536</v>
      </c>
      <c r="G1285" s="41" t="s">
        <v>1425</v>
      </c>
      <c r="H1285" s="59" t="s">
        <v>1429</v>
      </c>
      <c r="I1285" s="59">
        <v>500000003025</v>
      </c>
      <c r="J1285" s="5">
        <v>2013</v>
      </c>
      <c r="K1285" s="5">
        <v>8</v>
      </c>
      <c r="L1285" s="9">
        <f t="shared" si="24"/>
        <v>-5</v>
      </c>
      <c r="M1285" s="6" t="s">
        <v>90</v>
      </c>
      <c r="N1285" s="9" t="s">
        <v>94</v>
      </c>
      <c r="O1285" s="6" t="s">
        <v>2743</v>
      </c>
      <c r="P1285" s="9" t="s">
        <v>42</v>
      </c>
      <c r="Q1285" s="5" t="s">
        <v>37</v>
      </c>
      <c r="R1285" s="9" t="s">
        <v>41</v>
      </c>
      <c r="S1285" s="11">
        <v>2023</v>
      </c>
      <c r="T1285" s="6" t="s">
        <v>126</v>
      </c>
      <c r="U1285" s="4" t="s">
        <v>545</v>
      </c>
      <c r="V1285" s="4" t="s">
        <v>3686</v>
      </c>
      <c r="W1285" s="75">
        <v>377401.16129032261</v>
      </c>
      <c r="X1285" s="9">
        <v>1</v>
      </c>
      <c r="Y1285" s="11"/>
      <c r="Z1285" s="11"/>
      <c r="AA1285" s="11"/>
      <c r="AB1285" s="11" t="s">
        <v>33</v>
      </c>
      <c r="AC1285" s="11"/>
      <c r="AD1285" s="11"/>
      <c r="AE1285" s="11"/>
      <c r="AF1285" s="11"/>
      <c r="AG1285" s="11"/>
      <c r="AH1285" s="11"/>
      <c r="AI1285" s="11"/>
      <c r="AJ1285" s="11"/>
      <c r="AK1285" s="143"/>
      <c r="AL1285" s="143"/>
      <c r="AM1285" s="143"/>
      <c r="AN1285" s="143" t="s">
        <v>165</v>
      </c>
      <c r="AO1285" s="143"/>
      <c r="AP1285" s="143"/>
      <c r="AQ1285" s="143"/>
      <c r="AR1285" s="143"/>
      <c r="AS1285" s="143"/>
      <c r="AT1285" s="143"/>
      <c r="AU1285" s="143"/>
      <c r="AV1285" s="143"/>
      <c r="BC1285" s="2"/>
    </row>
    <row r="1286" spans="1:55" x14ac:dyDescent="0.2">
      <c r="A1286" s="4" t="s">
        <v>2723</v>
      </c>
      <c r="B1286" s="4" t="s">
        <v>2690</v>
      </c>
      <c r="C1286" s="4" t="s">
        <v>2734</v>
      </c>
      <c r="D1286" s="4" t="s">
        <v>2741</v>
      </c>
      <c r="E1286" s="4" t="s">
        <v>1424</v>
      </c>
      <c r="F1286" s="4" t="s">
        <v>536</v>
      </c>
      <c r="G1286" s="41" t="s">
        <v>1425</v>
      </c>
      <c r="H1286" s="59" t="s">
        <v>1430</v>
      </c>
      <c r="I1286" s="59">
        <v>500000003026</v>
      </c>
      <c r="J1286" s="5">
        <v>2013</v>
      </c>
      <c r="K1286" s="5">
        <v>8</v>
      </c>
      <c r="L1286" s="9">
        <f t="shared" si="24"/>
        <v>-5</v>
      </c>
      <c r="M1286" s="6" t="s">
        <v>90</v>
      </c>
      <c r="N1286" s="9" t="s">
        <v>94</v>
      </c>
      <c r="O1286" s="6" t="s">
        <v>2743</v>
      </c>
      <c r="P1286" s="9" t="s">
        <v>42</v>
      </c>
      <c r="Q1286" s="5" t="s">
        <v>37</v>
      </c>
      <c r="R1286" s="9" t="s">
        <v>41</v>
      </c>
      <c r="S1286" s="11">
        <v>2023</v>
      </c>
      <c r="T1286" s="6" t="s">
        <v>126</v>
      </c>
      <c r="U1286" s="4" t="s">
        <v>545</v>
      </c>
      <c r="V1286" s="4" t="s">
        <v>3686</v>
      </c>
      <c r="W1286" s="75">
        <v>377401.16129032261</v>
      </c>
      <c r="X1286" s="9">
        <v>1</v>
      </c>
      <c r="Y1286" s="11"/>
      <c r="Z1286" s="11"/>
      <c r="AA1286" s="11"/>
      <c r="AB1286" s="11" t="s">
        <v>33</v>
      </c>
      <c r="AC1286" s="11"/>
      <c r="AD1286" s="11"/>
      <c r="AE1286" s="11"/>
      <c r="AF1286" s="11"/>
      <c r="AG1286" s="11"/>
      <c r="AH1286" s="11"/>
      <c r="AI1286" s="11"/>
      <c r="AJ1286" s="11"/>
      <c r="AK1286" s="143"/>
      <c r="AL1286" s="143"/>
      <c r="AM1286" s="143"/>
      <c r="AN1286" s="143" t="s">
        <v>165</v>
      </c>
      <c r="AO1286" s="143"/>
      <c r="AP1286" s="143"/>
      <c r="AQ1286" s="143"/>
      <c r="AR1286" s="143"/>
      <c r="AS1286" s="143"/>
      <c r="AT1286" s="143"/>
      <c r="AU1286" s="143"/>
      <c r="AV1286" s="143"/>
      <c r="BC1286" s="2"/>
    </row>
    <row r="1287" spans="1:55" x14ac:dyDescent="0.2">
      <c r="A1287" s="4" t="s">
        <v>2723</v>
      </c>
      <c r="B1287" s="4" t="s">
        <v>2690</v>
      </c>
      <c r="C1287" s="4" t="s">
        <v>2734</v>
      </c>
      <c r="D1287" s="4" t="s">
        <v>2741</v>
      </c>
      <c r="E1287" s="4" t="s">
        <v>1424</v>
      </c>
      <c r="F1287" s="4" t="s">
        <v>536</v>
      </c>
      <c r="G1287" s="41" t="s">
        <v>1425</v>
      </c>
      <c r="H1287" s="59" t="s">
        <v>1431</v>
      </c>
      <c r="I1287" s="59">
        <v>500000001498</v>
      </c>
      <c r="J1287" s="5">
        <v>2013</v>
      </c>
      <c r="K1287" s="5">
        <v>8</v>
      </c>
      <c r="L1287" s="9">
        <f t="shared" si="24"/>
        <v>-5</v>
      </c>
      <c r="M1287" s="6" t="s">
        <v>90</v>
      </c>
      <c r="N1287" s="9" t="s">
        <v>94</v>
      </c>
      <c r="O1287" s="6" t="s">
        <v>2743</v>
      </c>
      <c r="P1287" s="9" t="s">
        <v>42</v>
      </c>
      <c r="Q1287" s="5" t="s">
        <v>37</v>
      </c>
      <c r="R1287" s="9" t="s">
        <v>41</v>
      </c>
      <c r="S1287" s="11">
        <v>2023</v>
      </c>
      <c r="T1287" s="6" t="s">
        <v>126</v>
      </c>
      <c r="U1287" s="4" t="s">
        <v>545</v>
      </c>
      <c r="V1287" s="4" t="s">
        <v>3686</v>
      </c>
      <c r="W1287" s="75">
        <v>377401.16129032261</v>
      </c>
      <c r="X1287" s="9">
        <v>1</v>
      </c>
      <c r="Y1287" s="11"/>
      <c r="Z1287" s="11"/>
      <c r="AA1287" s="11"/>
      <c r="AB1287" s="11" t="s">
        <v>33</v>
      </c>
      <c r="AC1287" s="11"/>
      <c r="AD1287" s="11"/>
      <c r="AE1287" s="11"/>
      <c r="AF1287" s="11"/>
      <c r="AG1287" s="11"/>
      <c r="AH1287" s="11"/>
      <c r="AI1287" s="11"/>
      <c r="AJ1287" s="11"/>
      <c r="AK1287" s="143"/>
      <c r="AL1287" s="143"/>
      <c r="AM1287" s="143"/>
      <c r="AN1287" s="143" t="s">
        <v>165</v>
      </c>
      <c r="AO1287" s="143"/>
      <c r="AP1287" s="143"/>
      <c r="AQ1287" s="143"/>
      <c r="AR1287" s="143"/>
      <c r="AS1287" s="143"/>
      <c r="AT1287" s="143"/>
      <c r="AU1287" s="143"/>
      <c r="AV1287" s="143"/>
      <c r="BC1287" s="2"/>
    </row>
    <row r="1288" spans="1:55" x14ac:dyDescent="0.2">
      <c r="A1288" s="4" t="s">
        <v>2723</v>
      </c>
      <c r="B1288" s="4" t="s">
        <v>2690</v>
      </c>
      <c r="C1288" s="4" t="s">
        <v>2734</v>
      </c>
      <c r="D1288" s="4" t="s">
        <v>2741</v>
      </c>
      <c r="E1288" s="4" t="s">
        <v>1424</v>
      </c>
      <c r="F1288" s="4" t="s">
        <v>536</v>
      </c>
      <c r="G1288" s="41" t="s">
        <v>1425</v>
      </c>
      <c r="H1288" s="59" t="s">
        <v>1432</v>
      </c>
      <c r="I1288" s="59">
        <v>500000003029</v>
      </c>
      <c r="J1288" s="5">
        <v>2013</v>
      </c>
      <c r="K1288" s="5">
        <v>8</v>
      </c>
      <c r="L1288" s="9">
        <f t="shared" si="24"/>
        <v>-5</v>
      </c>
      <c r="M1288" s="6" t="s">
        <v>90</v>
      </c>
      <c r="N1288" s="9" t="s">
        <v>94</v>
      </c>
      <c r="O1288" s="6" t="s">
        <v>2743</v>
      </c>
      <c r="P1288" s="9" t="s">
        <v>42</v>
      </c>
      <c r="Q1288" s="5" t="s">
        <v>37</v>
      </c>
      <c r="R1288" s="9" t="s">
        <v>41</v>
      </c>
      <c r="S1288" s="11">
        <v>2023</v>
      </c>
      <c r="T1288" s="6" t="s">
        <v>126</v>
      </c>
      <c r="U1288" s="4" t="s">
        <v>545</v>
      </c>
      <c r="V1288" s="4" t="s">
        <v>3686</v>
      </c>
      <c r="W1288" s="75">
        <v>377401.16129032261</v>
      </c>
      <c r="X1288" s="9">
        <v>1</v>
      </c>
      <c r="Y1288" s="11"/>
      <c r="Z1288" s="11"/>
      <c r="AA1288" s="11"/>
      <c r="AB1288" s="11" t="s">
        <v>33</v>
      </c>
      <c r="AC1288" s="11"/>
      <c r="AD1288" s="11"/>
      <c r="AE1288" s="11"/>
      <c r="AF1288" s="11"/>
      <c r="AG1288" s="11"/>
      <c r="AH1288" s="11"/>
      <c r="AI1288" s="11"/>
      <c r="AJ1288" s="11"/>
      <c r="AK1288" s="143"/>
      <c r="AL1288" s="143"/>
      <c r="AM1288" s="143"/>
      <c r="AN1288" s="143" t="s">
        <v>165</v>
      </c>
      <c r="AO1288" s="143"/>
      <c r="AP1288" s="143"/>
      <c r="AQ1288" s="143"/>
      <c r="AR1288" s="143"/>
      <c r="AS1288" s="143"/>
      <c r="AT1288" s="143"/>
      <c r="AU1288" s="143"/>
      <c r="AV1288" s="143"/>
      <c r="BC1288" s="2"/>
    </row>
    <row r="1289" spans="1:55" x14ac:dyDescent="0.2">
      <c r="A1289" s="4" t="s">
        <v>2723</v>
      </c>
      <c r="B1289" s="4" t="s">
        <v>2690</v>
      </c>
      <c r="C1289" s="4" t="s">
        <v>2734</v>
      </c>
      <c r="D1289" s="4" t="s">
        <v>2741</v>
      </c>
      <c r="E1289" s="4" t="s">
        <v>1424</v>
      </c>
      <c r="F1289" s="4" t="s">
        <v>536</v>
      </c>
      <c r="G1289" s="41" t="s">
        <v>1425</v>
      </c>
      <c r="H1289" s="59" t="s">
        <v>1433</v>
      </c>
      <c r="I1289" s="59">
        <v>500000001496</v>
      </c>
      <c r="J1289" s="5">
        <v>2013</v>
      </c>
      <c r="K1289" s="5">
        <v>8</v>
      </c>
      <c r="L1289" s="9">
        <f t="shared" si="24"/>
        <v>-5</v>
      </c>
      <c r="M1289" s="6" t="s">
        <v>90</v>
      </c>
      <c r="N1289" s="9" t="s">
        <v>94</v>
      </c>
      <c r="O1289" s="6" t="s">
        <v>2743</v>
      </c>
      <c r="P1289" s="9" t="s">
        <v>42</v>
      </c>
      <c r="Q1289" s="5" t="s">
        <v>37</v>
      </c>
      <c r="R1289" s="9" t="s">
        <v>41</v>
      </c>
      <c r="S1289" s="11">
        <v>2023</v>
      </c>
      <c r="T1289" s="6" t="s">
        <v>126</v>
      </c>
      <c r="U1289" s="4" t="s">
        <v>545</v>
      </c>
      <c r="V1289" s="4" t="s">
        <v>3686</v>
      </c>
      <c r="W1289" s="75">
        <v>377401.16129032261</v>
      </c>
      <c r="X1289" s="9">
        <v>1</v>
      </c>
      <c r="Y1289" s="11"/>
      <c r="Z1289" s="11"/>
      <c r="AA1289" s="11"/>
      <c r="AB1289" s="11" t="s">
        <v>33</v>
      </c>
      <c r="AC1289" s="11"/>
      <c r="AD1289" s="11"/>
      <c r="AE1289" s="11"/>
      <c r="AF1289" s="11"/>
      <c r="AG1289" s="11"/>
      <c r="AH1289" s="11"/>
      <c r="AI1289" s="11"/>
      <c r="AJ1289" s="11"/>
      <c r="AK1289" s="143"/>
      <c r="AL1289" s="143"/>
      <c r="AM1289" s="143"/>
      <c r="AN1289" s="143" t="s">
        <v>165</v>
      </c>
      <c r="AO1289" s="143"/>
      <c r="AP1289" s="143"/>
      <c r="AQ1289" s="143"/>
      <c r="AR1289" s="143"/>
      <c r="AS1289" s="143"/>
      <c r="AT1289" s="143"/>
      <c r="AU1289" s="143"/>
      <c r="AV1289" s="143"/>
      <c r="BC1289" s="2"/>
    </row>
    <row r="1290" spans="1:55" ht="12.75" customHeight="1" x14ac:dyDescent="0.2">
      <c r="A1290" s="4" t="s">
        <v>2721</v>
      </c>
      <c r="B1290" s="4" t="s">
        <v>2687</v>
      </c>
      <c r="C1290" s="4" t="s">
        <v>2734</v>
      </c>
      <c r="D1290" s="4" t="s">
        <v>2741</v>
      </c>
      <c r="E1290" s="4" t="s">
        <v>1424</v>
      </c>
      <c r="F1290" s="4" t="s">
        <v>536</v>
      </c>
      <c r="G1290" s="41" t="s">
        <v>1425</v>
      </c>
      <c r="H1290" s="59" t="s">
        <v>1434</v>
      </c>
      <c r="I1290" s="59">
        <v>500000003023</v>
      </c>
      <c r="J1290" s="5">
        <v>2013</v>
      </c>
      <c r="K1290" s="5">
        <v>8</v>
      </c>
      <c r="L1290" s="9">
        <f t="shared" si="24"/>
        <v>-5</v>
      </c>
      <c r="M1290" s="6" t="s">
        <v>90</v>
      </c>
      <c r="N1290" s="9" t="s">
        <v>94</v>
      </c>
      <c r="O1290" s="6" t="s">
        <v>2743</v>
      </c>
      <c r="P1290" s="9" t="s">
        <v>42</v>
      </c>
      <c r="Q1290" s="5" t="s">
        <v>37</v>
      </c>
      <c r="R1290" s="9" t="s">
        <v>41</v>
      </c>
      <c r="S1290" s="11">
        <v>2023</v>
      </c>
      <c r="T1290" s="6" t="s">
        <v>126</v>
      </c>
      <c r="U1290" s="4" t="s">
        <v>545</v>
      </c>
      <c r="V1290" s="4" t="s">
        <v>3686</v>
      </c>
      <c r="W1290" s="75">
        <v>377401.16129032261</v>
      </c>
      <c r="X1290" s="9">
        <v>1</v>
      </c>
      <c r="Y1290" s="11"/>
      <c r="Z1290" s="11"/>
      <c r="AA1290" s="11"/>
      <c r="AB1290" s="11" t="s">
        <v>33</v>
      </c>
      <c r="AC1290" s="11"/>
      <c r="AD1290" s="11"/>
      <c r="AE1290" s="11"/>
      <c r="AF1290" s="11"/>
      <c r="AG1290" s="11"/>
      <c r="AH1290" s="11"/>
      <c r="AI1290" s="11"/>
      <c r="AJ1290" s="11"/>
      <c r="AK1290" s="143"/>
      <c r="AL1290" s="143"/>
      <c r="AM1290" s="143"/>
      <c r="AN1290" s="143" t="s">
        <v>165</v>
      </c>
      <c r="AO1290" s="143"/>
      <c r="AP1290" s="143"/>
      <c r="AQ1290" s="143"/>
      <c r="AR1290" s="143"/>
      <c r="AS1290" s="143"/>
      <c r="AT1290" s="143"/>
      <c r="AU1290" s="143"/>
      <c r="AV1290" s="143"/>
      <c r="BC1290" s="2"/>
    </row>
    <row r="1291" spans="1:55" x14ac:dyDescent="0.2">
      <c r="A1291" s="4" t="s">
        <v>2723</v>
      </c>
      <c r="B1291" s="4" t="s">
        <v>2690</v>
      </c>
      <c r="C1291" s="4" t="s">
        <v>2734</v>
      </c>
      <c r="D1291" s="4" t="s">
        <v>2741</v>
      </c>
      <c r="E1291" s="4" t="s">
        <v>1424</v>
      </c>
      <c r="F1291" s="4" t="s">
        <v>536</v>
      </c>
      <c r="G1291" s="41" t="s">
        <v>1425</v>
      </c>
      <c r="H1291" s="59" t="s">
        <v>1435</v>
      </c>
      <c r="I1291" s="59">
        <v>500000002906</v>
      </c>
      <c r="J1291" s="5">
        <v>2013</v>
      </c>
      <c r="K1291" s="5">
        <v>8</v>
      </c>
      <c r="L1291" s="9">
        <f t="shared" si="24"/>
        <v>-5</v>
      </c>
      <c r="M1291" s="6" t="s">
        <v>90</v>
      </c>
      <c r="N1291" s="9" t="s">
        <v>94</v>
      </c>
      <c r="O1291" s="6" t="s">
        <v>2743</v>
      </c>
      <c r="P1291" s="9" t="s">
        <v>42</v>
      </c>
      <c r="Q1291" s="5" t="s">
        <v>37</v>
      </c>
      <c r="R1291" s="9" t="s">
        <v>41</v>
      </c>
      <c r="S1291" s="11">
        <v>2023</v>
      </c>
      <c r="T1291" s="6" t="s">
        <v>126</v>
      </c>
      <c r="U1291" s="4" t="s">
        <v>545</v>
      </c>
      <c r="V1291" s="4" t="s">
        <v>3686</v>
      </c>
      <c r="W1291" s="75">
        <v>377401.16129032261</v>
      </c>
      <c r="X1291" s="9">
        <v>1</v>
      </c>
      <c r="Y1291" s="11"/>
      <c r="Z1291" s="11"/>
      <c r="AA1291" s="11"/>
      <c r="AB1291" s="11" t="s">
        <v>33</v>
      </c>
      <c r="AC1291" s="11"/>
      <c r="AD1291" s="11"/>
      <c r="AE1291" s="11"/>
      <c r="AF1291" s="11"/>
      <c r="AG1291" s="11"/>
      <c r="AH1291" s="11"/>
      <c r="AI1291" s="11"/>
      <c r="AJ1291" s="11"/>
      <c r="AK1291" s="143"/>
      <c r="AL1291" s="143"/>
      <c r="AM1291" s="143"/>
      <c r="AN1291" s="143" t="s">
        <v>165</v>
      </c>
      <c r="AO1291" s="143"/>
      <c r="AP1291" s="143"/>
      <c r="AQ1291" s="143"/>
      <c r="AR1291" s="143"/>
      <c r="AS1291" s="143"/>
      <c r="AT1291" s="143"/>
      <c r="AU1291" s="143"/>
      <c r="AV1291" s="143"/>
      <c r="BC1291" s="2"/>
    </row>
    <row r="1292" spans="1:55" x14ac:dyDescent="0.2">
      <c r="A1292" s="4" t="s">
        <v>2723</v>
      </c>
      <c r="B1292" s="4" t="s">
        <v>2690</v>
      </c>
      <c r="C1292" s="4" t="s">
        <v>2734</v>
      </c>
      <c r="D1292" s="4" t="s">
        <v>2741</v>
      </c>
      <c r="E1292" s="4" t="s">
        <v>1424</v>
      </c>
      <c r="F1292" s="4" t="s">
        <v>536</v>
      </c>
      <c r="G1292" s="41" t="s">
        <v>1425</v>
      </c>
      <c r="H1292" s="59" t="s">
        <v>1436</v>
      </c>
      <c r="I1292" s="59">
        <v>500000003028</v>
      </c>
      <c r="J1292" s="5">
        <v>2013</v>
      </c>
      <c r="K1292" s="5">
        <v>8</v>
      </c>
      <c r="L1292" s="9">
        <f t="shared" si="24"/>
        <v>-5</v>
      </c>
      <c r="M1292" s="6" t="s">
        <v>90</v>
      </c>
      <c r="N1292" s="9" t="s">
        <v>94</v>
      </c>
      <c r="O1292" s="6" t="s">
        <v>2743</v>
      </c>
      <c r="P1292" s="9" t="s">
        <v>42</v>
      </c>
      <c r="Q1292" s="5" t="s">
        <v>37</v>
      </c>
      <c r="R1292" s="9" t="s">
        <v>41</v>
      </c>
      <c r="S1292" s="11">
        <v>2023</v>
      </c>
      <c r="T1292" s="6" t="s">
        <v>126</v>
      </c>
      <c r="U1292" s="4" t="s">
        <v>545</v>
      </c>
      <c r="V1292" s="4" t="s">
        <v>3686</v>
      </c>
      <c r="W1292" s="75">
        <v>377401.16129032261</v>
      </c>
      <c r="X1292" s="9">
        <v>1</v>
      </c>
      <c r="Y1292" s="11"/>
      <c r="Z1292" s="11"/>
      <c r="AA1292" s="11"/>
      <c r="AB1292" s="11" t="s">
        <v>33</v>
      </c>
      <c r="AC1292" s="11"/>
      <c r="AD1292" s="11"/>
      <c r="AE1292" s="11"/>
      <c r="AF1292" s="11"/>
      <c r="AG1292" s="11"/>
      <c r="AH1292" s="11"/>
      <c r="AI1292" s="11"/>
      <c r="AJ1292" s="11"/>
      <c r="AK1292" s="143"/>
      <c r="AL1292" s="143"/>
      <c r="AM1292" s="143"/>
      <c r="AN1292" s="143" t="s">
        <v>165</v>
      </c>
      <c r="AO1292" s="143"/>
      <c r="AP1292" s="143"/>
      <c r="AQ1292" s="143"/>
      <c r="AR1292" s="143"/>
      <c r="AS1292" s="143"/>
      <c r="AT1292" s="143"/>
      <c r="AU1292" s="143"/>
      <c r="AV1292" s="143"/>
      <c r="BC1292" s="2"/>
    </row>
    <row r="1293" spans="1:55" x14ac:dyDescent="0.2">
      <c r="A1293" s="4" t="s">
        <v>2723</v>
      </c>
      <c r="B1293" s="4" t="s">
        <v>2690</v>
      </c>
      <c r="C1293" s="4" t="s">
        <v>2734</v>
      </c>
      <c r="D1293" s="4" t="s">
        <v>2741</v>
      </c>
      <c r="E1293" s="4" t="s">
        <v>1424</v>
      </c>
      <c r="F1293" s="4" t="s">
        <v>536</v>
      </c>
      <c r="G1293" s="41" t="s">
        <v>1425</v>
      </c>
      <c r="H1293" s="59" t="s">
        <v>1437</v>
      </c>
      <c r="I1293" s="59">
        <v>500000007091</v>
      </c>
      <c r="J1293" s="5">
        <v>2013</v>
      </c>
      <c r="K1293" s="5">
        <v>8</v>
      </c>
      <c r="L1293" s="9">
        <f t="shared" ref="L1293:L1353" si="25">IF(AND(J1293=0,K1293=0),"",K1293-($B$9-J1293))</f>
        <v>-5</v>
      </c>
      <c r="M1293" s="6" t="s">
        <v>90</v>
      </c>
      <c r="N1293" s="9" t="s">
        <v>94</v>
      </c>
      <c r="O1293" s="6" t="s">
        <v>2743</v>
      </c>
      <c r="P1293" s="9" t="s">
        <v>42</v>
      </c>
      <c r="Q1293" s="5" t="s">
        <v>37</v>
      </c>
      <c r="R1293" s="9" t="s">
        <v>41</v>
      </c>
      <c r="S1293" s="11">
        <v>2023</v>
      </c>
      <c r="T1293" s="6" t="s">
        <v>126</v>
      </c>
      <c r="U1293" s="4" t="s">
        <v>545</v>
      </c>
      <c r="V1293" s="4" t="s">
        <v>3686</v>
      </c>
      <c r="W1293" s="75">
        <v>377401.16129032261</v>
      </c>
      <c r="X1293" s="9">
        <v>1</v>
      </c>
      <c r="Y1293" s="11"/>
      <c r="Z1293" s="11"/>
      <c r="AA1293" s="11"/>
      <c r="AB1293" s="11" t="s">
        <v>33</v>
      </c>
      <c r="AC1293" s="11"/>
      <c r="AD1293" s="11"/>
      <c r="AE1293" s="11"/>
      <c r="AF1293" s="11"/>
      <c r="AG1293" s="11"/>
      <c r="AH1293" s="11"/>
      <c r="AI1293" s="11"/>
      <c r="AJ1293" s="11"/>
      <c r="AK1293" s="143"/>
      <c r="AL1293" s="143"/>
      <c r="AM1293" s="143"/>
      <c r="AN1293" s="143" t="s">
        <v>165</v>
      </c>
      <c r="AO1293" s="143"/>
      <c r="AP1293" s="143"/>
      <c r="AQ1293" s="143"/>
      <c r="AR1293" s="143"/>
      <c r="AS1293" s="143"/>
      <c r="AT1293" s="143"/>
      <c r="AU1293" s="143"/>
      <c r="AV1293" s="143"/>
      <c r="BC1293" s="2"/>
    </row>
    <row r="1294" spans="1:55" x14ac:dyDescent="0.2">
      <c r="A1294" s="4" t="s">
        <v>2723</v>
      </c>
      <c r="B1294" s="4" t="s">
        <v>2690</v>
      </c>
      <c r="C1294" s="4" t="s">
        <v>2734</v>
      </c>
      <c r="D1294" s="4" t="s">
        <v>2741</v>
      </c>
      <c r="E1294" s="4" t="s">
        <v>1424</v>
      </c>
      <c r="F1294" s="4" t="s">
        <v>536</v>
      </c>
      <c r="G1294" s="41" t="s">
        <v>1425</v>
      </c>
      <c r="H1294" s="59" t="s">
        <v>1438</v>
      </c>
      <c r="I1294" s="59">
        <v>500000001497</v>
      </c>
      <c r="J1294" s="5">
        <v>2013</v>
      </c>
      <c r="K1294" s="5">
        <v>8</v>
      </c>
      <c r="L1294" s="9">
        <f t="shared" si="25"/>
        <v>-5</v>
      </c>
      <c r="M1294" s="6" t="s">
        <v>90</v>
      </c>
      <c r="N1294" s="9" t="s">
        <v>94</v>
      </c>
      <c r="O1294" s="6" t="s">
        <v>2743</v>
      </c>
      <c r="P1294" s="9" t="s">
        <v>42</v>
      </c>
      <c r="Q1294" s="5" t="s">
        <v>37</v>
      </c>
      <c r="R1294" s="9" t="s">
        <v>41</v>
      </c>
      <c r="S1294" s="11">
        <v>2023</v>
      </c>
      <c r="T1294" s="6" t="s">
        <v>126</v>
      </c>
      <c r="U1294" s="4" t="s">
        <v>545</v>
      </c>
      <c r="V1294" s="4" t="s">
        <v>3686</v>
      </c>
      <c r="W1294" s="75">
        <v>377401.16129032261</v>
      </c>
      <c r="X1294" s="9">
        <v>1</v>
      </c>
      <c r="Y1294" s="11"/>
      <c r="Z1294" s="11"/>
      <c r="AA1294" s="11"/>
      <c r="AB1294" s="11" t="s">
        <v>33</v>
      </c>
      <c r="AC1294" s="11"/>
      <c r="AD1294" s="11"/>
      <c r="AE1294" s="11"/>
      <c r="AF1294" s="11"/>
      <c r="AG1294" s="11"/>
      <c r="AH1294" s="11"/>
      <c r="AI1294" s="11"/>
      <c r="AJ1294" s="11"/>
      <c r="AK1294" s="143"/>
      <c r="AL1294" s="143"/>
      <c r="AM1294" s="143"/>
      <c r="AN1294" s="143" t="s">
        <v>165</v>
      </c>
      <c r="AO1294" s="143"/>
      <c r="AP1294" s="143"/>
      <c r="AQ1294" s="143"/>
      <c r="AR1294" s="143"/>
      <c r="AS1294" s="143"/>
      <c r="AT1294" s="143"/>
      <c r="AU1294" s="143"/>
      <c r="AV1294" s="143"/>
      <c r="BC1294" s="2"/>
    </row>
    <row r="1295" spans="1:55" x14ac:dyDescent="0.2">
      <c r="A1295" s="4" t="s">
        <v>2723</v>
      </c>
      <c r="B1295" s="4" t="s">
        <v>2690</v>
      </c>
      <c r="C1295" s="4" t="s">
        <v>2734</v>
      </c>
      <c r="D1295" s="4" t="s">
        <v>2741</v>
      </c>
      <c r="E1295" s="4" t="s">
        <v>1424</v>
      </c>
      <c r="F1295" s="4" t="s">
        <v>536</v>
      </c>
      <c r="G1295" s="41" t="s">
        <v>1425</v>
      </c>
      <c r="H1295" s="59" t="s">
        <v>1439</v>
      </c>
      <c r="I1295" s="59">
        <v>500000002904</v>
      </c>
      <c r="J1295" s="5">
        <v>2013</v>
      </c>
      <c r="K1295" s="5">
        <v>8</v>
      </c>
      <c r="L1295" s="9">
        <f t="shared" si="25"/>
        <v>-5</v>
      </c>
      <c r="M1295" s="6" t="s">
        <v>90</v>
      </c>
      <c r="N1295" s="9" t="s">
        <v>94</v>
      </c>
      <c r="O1295" s="6" t="s">
        <v>2743</v>
      </c>
      <c r="P1295" s="9" t="s">
        <v>42</v>
      </c>
      <c r="Q1295" s="5" t="s">
        <v>37</v>
      </c>
      <c r="R1295" s="9" t="s">
        <v>41</v>
      </c>
      <c r="S1295" s="11">
        <v>2023</v>
      </c>
      <c r="T1295" s="6" t="s">
        <v>126</v>
      </c>
      <c r="U1295" s="4" t="s">
        <v>545</v>
      </c>
      <c r="V1295" s="4" t="s">
        <v>3686</v>
      </c>
      <c r="W1295" s="75">
        <v>377401.16129032261</v>
      </c>
      <c r="X1295" s="9">
        <v>1</v>
      </c>
      <c r="Y1295" s="11"/>
      <c r="Z1295" s="11"/>
      <c r="AA1295" s="11"/>
      <c r="AB1295" s="11" t="s">
        <v>33</v>
      </c>
      <c r="AC1295" s="11"/>
      <c r="AD1295" s="11"/>
      <c r="AE1295" s="11"/>
      <c r="AF1295" s="11"/>
      <c r="AG1295" s="11"/>
      <c r="AH1295" s="11"/>
      <c r="AI1295" s="11"/>
      <c r="AJ1295" s="11"/>
      <c r="AK1295" s="143"/>
      <c r="AL1295" s="143"/>
      <c r="AM1295" s="143"/>
      <c r="AN1295" s="143" t="s">
        <v>165</v>
      </c>
      <c r="AO1295" s="143"/>
      <c r="AP1295" s="143"/>
      <c r="AQ1295" s="143"/>
      <c r="AR1295" s="143"/>
      <c r="AS1295" s="143"/>
      <c r="AT1295" s="143"/>
      <c r="AU1295" s="143"/>
      <c r="AV1295" s="143"/>
      <c r="BC1295" s="2"/>
    </row>
    <row r="1296" spans="1:55" x14ac:dyDescent="0.2">
      <c r="A1296" s="4" t="s">
        <v>2723</v>
      </c>
      <c r="B1296" s="4" t="s">
        <v>2690</v>
      </c>
      <c r="C1296" s="4" t="s">
        <v>2734</v>
      </c>
      <c r="D1296" s="4" t="s">
        <v>2741</v>
      </c>
      <c r="E1296" s="4" t="s">
        <v>1424</v>
      </c>
      <c r="F1296" s="4" t="s">
        <v>536</v>
      </c>
      <c r="G1296" s="41" t="s">
        <v>1425</v>
      </c>
      <c r="H1296" s="59" t="s">
        <v>1440</v>
      </c>
      <c r="I1296" s="59">
        <v>500000001495</v>
      </c>
      <c r="J1296" s="5">
        <v>2013</v>
      </c>
      <c r="K1296" s="5">
        <v>8</v>
      </c>
      <c r="L1296" s="9">
        <f t="shared" si="25"/>
        <v>-5</v>
      </c>
      <c r="M1296" s="6" t="s">
        <v>90</v>
      </c>
      <c r="N1296" s="9" t="s">
        <v>94</v>
      </c>
      <c r="O1296" s="6" t="s">
        <v>2743</v>
      </c>
      <c r="P1296" s="9" t="s">
        <v>42</v>
      </c>
      <c r="Q1296" s="5" t="s">
        <v>37</v>
      </c>
      <c r="R1296" s="9" t="s">
        <v>41</v>
      </c>
      <c r="S1296" s="11">
        <v>2023</v>
      </c>
      <c r="T1296" s="6" t="s">
        <v>126</v>
      </c>
      <c r="U1296" s="4" t="s">
        <v>545</v>
      </c>
      <c r="V1296" s="4" t="s">
        <v>3686</v>
      </c>
      <c r="W1296" s="75">
        <v>377401.16129032261</v>
      </c>
      <c r="X1296" s="9">
        <v>1</v>
      </c>
      <c r="Y1296" s="11"/>
      <c r="Z1296" s="11"/>
      <c r="AA1296" s="11"/>
      <c r="AB1296" s="11" t="s">
        <v>33</v>
      </c>
      <c r="AC1296" s="11"/>
      <c r="AD1296" s="11"/>
      <c r="AE1296" s="11"/>
      <c r="AF1296" s="11"/>
      <c r="AG1296" s="11"/>
      <c r="AH1296" s="11"/>
      <c r="AI1296" s="11"/>
      <c r="AJ1296" s="11"/>
      <c r="AK1296" s="143"/>
      <c r="AL1296" s="143"/>
      <c r="AM1296" s="143"/>
      <c r="AN1296" s="143" t="s">
        <v>165</v>
      </c>
      <c r="AO1296" s="143"/>
      <c r="AP1296" s="143"/>
      <c r="AQ1296" s="143"/>
      <c r="AR1296" s="143"/>
      <c r="AS1296" s="143"/>
      <c r="AT1296" s="143"/>
      <c r="AU1296" s="143"/>
      <c r="AV1296" s="143"/>
      <c r="BC1296" s="2"/>
    </row>
    <row r="1297" spans="1:55" x14ac:dyDescent="0.2">
      <c r="A1297" s="4" t="s">
        <v>2723</v>
      </c>
      <c r="B1297" s="4" t="s">
        <v>2690</v>
      </c>
      <c r="C1297" s="4" t="s">
        <v>2734</v>
      </c>
      <c r="D1297" s="4" t="s">
        <v>2741</v>
      </c>
      <c r="E1297" s="4" t="s">
        <v>1424</v>
      </c>
      <c r="F1297" s="4" t="s">
        <v>536</v>
      </c>
      <c r="G1297" s="41" t="s">
        <v>1425</v>
      </c>
      <c r="H1297" s="59" t="s">
        <v>1441</v>
      </c>
      <c r="I1297" s="59">
        <v>500000001494</v>
      </c>
      <c r="J1297" s="5">
        <v>2013</v>
      </c>
      <c r="K1297" s="5">
        <v>8</v>
      </c>
      <c r="L1297" s="9">
        <f t="shared" si="25"/>
        <v>-5</v>
      </c>
      <c r="M1297" s="6" t="s">
        <v>90</v>
      </c>
      <c r="N1297" s="9" t="s">
        <v>94</v>
      </c>
      <c r="O1297" s="6" t="s">
        <v>2743</v>
      </c>
      <c r="P1297" s="9" t="s">
        <v>42</v>
      </c>
      <c r="Q1297" s="5" t="s">
        <v>37</v>
      </c>
      <c r="R1297" s="9" t="s">
        <v>41</v>
      </c>
      <c r="S1297" s="11">
        <v>2023</v>
      </c>
      <c r="T1297" s="6" t="s">
        <v>126</v>
      </c>
      <c r="U1297" s="4" t="s">
        <v>545</v>
      </c>
      <c r="V1297" s="4" t="s">
        <v>3686</v>
      </c>
      <c r="W1297" s="75">
        <v>377401.16129032261</v>
      </c>
      <c r="X1297" s="9">
        <v>1</v>
      </c>
      <c r="Y1297" s="11"/>
      <c r="Z1297" s="11"/>
      <c r="AA1297" s="11"/>
      <c r="AB1297" s="11" t="s">
        <v>33</v>
      </c>
      <c r="AC1297" s="11"/>
      <c r="AD1297" s="11"/>
      <c r="AE1297" s="11"/>
      <c r="AF1297" s="11"/>
      <c r="AG1297" s="11"/>
      <c r="AH1297" s="11"/>
      <c r="AI1297" s="11"/>
      <c r="AJ1297" s="11"/>
      <c r="AK1297" s="143"/>
      <c r="AL1297" s="143"/>
      <c r="AM1297" s="143"/>
      <c r="AN1297" s="143" t="s">
        <v>165</v>
      </c>
      <c r="AO1297" s="143"/>
      <c r="AP1297" s="143"/>
      <c r="AQ1297" s="143"/>
      <c r="AR1297" s="143"/>
      <c r="AS1297" s="143"/>
      <c r="AT1297" s="143"/>
      <c r="AU1297" s="143"/>
      <c r="AV1297" s="143"/>
      <c r="BC1297" s="2"/>
    </row>
    <row r="1298" spans="1:55" x14ac:dyDescent="0.2">
      <c r="A1298" s="4" t="s">
        <v>2701</v>
      </c>
      <c r="B1298" s="4" t="s">
        <v>2689</v>
      </c>
      <c r="C1298" s="4" t="s">
        <v>2710</v>
      </c>
      <c r="D1298" s="4" t="s">
        <v>2741</v>
      </c>
      <c r="E1298" s="4" t="s">
        <v>439</v>
      </c>
      <c r="F1298" s="4" t="s">
        <v>536</v>
      </c>
      <c r="G1298" s="41" t="s">
        <v>2253</v>
      </c>
      <c r="H1298" s="59" t="s">
        <v>2254</v>
      </c>
      <c r="I1298" s="59" t="s">
        <v>2255</v>
      </c>
      <c r="J1298" s="5">
        <v>2021</v>
      </c>
      <c r="K1298" s="5">
        <v>8</v>
      </c>
      <c r="L1298" s="9">
        <f t="shared" si="25"/>
        <v>3</v>
      </c>
      <c r="M1298" s="6" t="s">
        <v>2745</v>
      </c>
      <c r="N1298" s="9" t="s">
        <v>94</v>
      </c>
      <c r="O1298" s="6" t="s">
        <v>47</v>
      </c>
      <c r="P1298" s="9" t="s">
        <v>41</v>
      </c>
      <c r="Q1298" s="5">
        <v>2023</v>
      </c>
      <c r="R1298" s="9" t="s">
        <v>41</v>
      </c>
      <c r="S1298" s="11">
        <v>2023</v>
      </c>
      <c r="T1298" s="6" t="s">
        <v>126</v>
      </c>
      <c r="U1298" s="97" t="s">
        <v>3775</v>
      </c>
      <c r="V1298" s="4" t="s">
        <v>4548</v>
      </c>
      <c r="W1298" s="75">
        <v>3022600</v>
      </c>
      <c r="X1298" s="9">
        <v>2</v>
      </c>
      <c r="Y1298" s="11"/>
      <c r="Z1298" s="11"/>
      <c r="AA1298" s="11"/>
      <c r="AB1298" s="11" t="s">
        <v>33</v>
      </c>
      <c r="AC1298" s="11"/>
      <c r="AD1298" s="11"/>
      <c r="AE1298" s="11"/>
      <c r="AF1298" s="11"/>
      <c r="AG1298" s="11"/>
      <c r="AH1298" s="11" t="s">
        <v>33</v>
      </c>
      <c r="AI1298" s="11"/>
      <c r="AJ1298" s="11"/>
      <c r="AK1298" s="143"/>
      <c r="AL1298" s="143"/>
      <c r="AM1298" s="143"/>
      <c r="AN1298" s="153" t="s">
        <v>165</v>
      </c>
      <c r="AO1298" s="143"/>
      <c r="AP1298" s="143"/>
      <c r="AQ1298" s="143"/>
      <c r="AR1298" s="143"/>
      <c r="AS1298" s="143"/>
      <c r="AT1298" s="143" t="s">
        <v>165</v>
      </c>
      <c r="AU1298" s="143"/>
      <c r="AV1298" s="143"/>
      <c r="BC1298" s="2"/>
    </row>
    <row r="1299" spans="1:55" x14ac:dyDescent="0.2">
      <c r="A1299" s="4" t="s">
        <v>2717</v>
      </c>
      <c r="B1299" s="4" t="s">
        <v>2690</v>
      </c>
      <c r="C1299" s="4" t="s">
        <v>2710</v>
      </c>
      <c r="D1299" s="4" t="s">
        <v>2741</v>
      </c>
      <c r="E1299" s="4" t="s">
        <v>439</v>
      </c>
      <c r="F1299" s="4" t="s">
        <v>536</v>
      </c>
      <c r="G1299" s="41" t="s">
        <v>2253</v>
      </c>
      <c r="H1299" s="59" t="s">
        <v>2256</v>
      </c>
      <c r="I1299" s="59" t="s">
        <v>2257</v>
      </c>
      <c r="J1299" s="5">
        <v>2021</v>
      </c>
      <c r="K1299" s="5">
        <v>8</v>
      </c>
      <c r="L1299" s="9">
        <f t="shared" si="25"/>
        <v>3</v>
      </c>
      <c r="M1299" s="6" t="s">
        <v>2745</v>
      </c>
      <c r="N1299" s="9" t="s">
        <v>94</v>
      </c>
      <c r="O1299" s="6" t="s">
        <v>47</v>
      </c>
      <c r="P1299" s="9" t="s">
        <v>41</v>
      </c>
      <c r="Q1299" s="5">
        <v>2023</v>
      </c>
      <c r="R1299" s="9" t="s">
        <v>41</v>
      </c>
      <c r="S1299" s="11">
        <v>2023</v>
      </c>
      <c r="T1299" s="6" t="s">
        <v>126</v>
      </c>
      <c r="U1299" s="97" t="s">
        <v>3775</v>
      </c>
      <c r="V1299" s="4" t="s">
        <v>4548</v>
      </c>
      <c r="W1299" s="75">
        <v>3022600</v>
      </c>
      <c r="X1299" s="9">
        <v>2</v>
      </c>
      <c r="Y1299" s="11"/>
      <c r="Z1299" s="11"/>
      <c r="AA1299" s="11"/>
      <c r="AB1299" s="11" t="s">
        <v>33</v>
      </c>
      <c r="AC1299" s="11"/>
      <c r="AD1299" s="11"/>
      <c r="AE1299" s="11"/>
      <c r="AF1299" s="11"/>
      <c r="AG1299" s="11"/>
      <c r="AH1299" s="11" t="s">
        <v>33</v>
      </c>
      <c r="AI1299" s="11"/>
      <c r="AJ1299" s="11"/>
      <c r="AK1299" s="143"/>
      <c r="AL1299" s="143"/>
      <c r="AM1299" s="143"/>
      <c r="AN1299" s="153" t="s">
        <v>165</v>
      </c>
      <c r="AO1299" s="143"/>
      <c r="AP1299" s="143"/>
      <c r="AQ1299" s="143"/>
      <c r="AR1299" s="143"/>
      <c r="AS1299" s="143"/>
      <c r="AT1299" s="143" t="s">
        <v>165</v>
      </c>
      <c r="AU1299" s="143"/>
      <c r="AV1299" s="143"/>
      <c r="BC1299" s="2"/>
    </row>
    <row r="1300" spans="1:55" x14ac:dyDescent="0.2">
      <c r="A1300" s="4" t="s">
        <v>2701</v>
      </c>
      <c r="B1300" s="4" t="s">
        <v>2689</v>
      </c>
      <c r="C1300" s="4" t="s">
        <v>2738</v>
      </c>
      <c r="D1300" s="4" t="s">
        <v>2741</v>
      </c>
      <c r="E1300" s="4" t="s">
        <v>1344</v>
      </c>
      <c r="F1300" s="4" t="s">
        <v>2560</v>
      </c>
      <c r="G1300" s="41" t="s">
        <v>2561</v>
      </c>
      <c r="H1300" s="59">
        <v>50028791</v>
      </c>
      <c r="I1300" s="59">
        <v>500000011134</v>
      </c>
      <c r="J1300" s="5">
        <v>2022</v>
      </c>
      <c r="K1300" s="5">
        <v>8</v>
      </c>
      <c r="L1300" s="9">
        <f t="shared" si="25"/>
        <v>4</v>
      </c>
      <c r="M1300" s="6" t="s">
        <v>90</v>
      </c>
      <c r="N1300" s="9" t="s">
        <v>94</v>
      </c>
      <c r="O1300" s="6" t="s">
        <v>201</v>
      </c>
      <c r="P1300" s="9" t="s">
        <v>41</v>
      </c>
      <c r="Q1300" s="5">
        <v>2023</v>
      </c>
      <c r="R1300" s="9" t="s">
        <v>41</v>
      </c>
      <c r="S1300" s="11">
        <v>2023</v>
      </c>
      <c r="T1300" s="6" t="s">
        <v>126</v>
      </c>
      <c r="U1300" s="4" t="s">
        <v>1401</v>
      </c>
      <c r="V1300" s="4" t="s">
        <v>4548</v>
      </c>
      <c r="W1300" s="75">
        <v>916300</v>
      </c>
      <c r="X1300" s="9">
        <v>2</v>
      </c>
      <c r="Y1300" s="11"/>
      <c r="Z1300" s="11"/>
      <c r="AA1300" s="11" t="s">
        <v>33</v>
      </c>
      <c r="AB1300" s="11"/>
      <c r="AC1300" s="11"/>
      <c r="AD1300" s="11"/>
      <c r="AE1300" s="11"/>
      <c r="AF1300" s="11"/>
      <c r="AG1300" s="11" t="s">
        <v>33</v>
      </c>
      <c r="AH1300" s="11"/>
      <c r="AI1300" s="11"/>
      <c r="AJ1300" s="11"/>
      <c r="AK1300" s="143"/>
      <c r="AL1300" s="143"/>
      <c r="AM1300" s="153" t="s">
        <v>165</v>
      </c>
      <c r="AN1300" s="143"/>
      <c r="AO1300" s="143"/>
      <c r="AP1300" s="143"/>
      <c r="AQ1300" s="143"/>
      <c r="AR1300" s="143"/>
      <c r="AS1300" s="153" t="s">
        <v>165</v>
      </c>
      <c r="AT1300" s="143"/>
      <c r="AU1300" s="143"/>
      <c r="AV1300" s="143"/>
      <c r="BC1300" s="2"/>
    </row>
    <row r="1301" spans="1:55" x14ac:dyDescent="0.2">
      <c r="A1301" s="4" t="s">
        <v>2701</v>
      </c>
      <c r="B1301" s="4" t="s">
        <v>2689</v>
      </c>
      <c r="C1301" s="4" t="s">
        <v>2738</v>
      </c>
      <c r="D1301" s="4" t="s">
        <v>2741</v>
      </c>
      <c r="E1301" s="4" t="s">
        <v>1344</v>
      </c>
      <c r="F1301" s="4" t="s">
        <v>2560</v>
      </c>
      <c r="G1301" s="41" t="s">
        <v>2561</v>
      </c>
      <c r="H1301" s="59">
        <v>50028731</v>
      </c>
      <c r="I1301" s="59">
        <v>500000011136</v>
      </c>
      <c r="J1301" s="5">
        <v>2022</v>
      </c>
      <c r="K1301" s="5">
        <v>8</v>
      </c>
      <c r="L1301" s="9">
        <f t="shared" si="25"/>
        <v>4</v>
      </c>
      <c r="M1301" s="6" t="s">
        <v>90</v>
      </c>
      <c r="N1301" s="9" t="s">
        <v>94</v>
      </c>
      <c r="O1301" s="6" t="s">
        <v>201</v>
      </c>
      <c r="P1301" s="9" t="s">
        <v>41</v>
      </c>
      <c r="Q1301" s="5">
        <v>2023</v>
      </c>
      <c r="R1301" s="9" t="s">
        <v>41</v>
      </c>
      <c r="S1301" s="11">
        <v>2023</v>
      </c>
      <c r="T1301" s="6" t="s">
        <v>126</v>
      </c>
      <c r="U1301" s="4" t="s">
        <v>1401</v>
      </c>
      <c r="V1301" s="4" t="s">
        <v>4548</v>
      </c>
      <c r="W1301" s="75">
        <v>916300</v>
      </c>
      <c r="X1301" s="9">
        <v>2</v>
      </c>
      <c r="Y1301" s="11"/>
      <c r="Z1301" s="11"/>
      <c r="AA1301" s="11" t="s">
        <v>33</v>
      </c>
      <c r="AB1301" s="11"/>
      <c r="AC1301" s="11"/>
      <c r="AD1301" s="11"/>
      <c r="AE1301" s="11"/>
      <c r="AF1301" s="11"/>
      <c r="AG1301" s="11" t="s">
        <v>33</v>
      </c>
      <c r="AH1301" s="11"/>
      <c r="AI1301" s="11"/>
      <c r="AJ1301" s="11"/>
      <c r="AK1301" s="143"/>
      <c r="AL1301" s="143"/>
      <c r="AM1301" s="153" t="s">
        <v>165</v>
      </c>
      <c r="AN1301" s="143"/>
      <c r="AO1301" s="143"/>
      <c r="AP1301" s="143"/>
      <c r="AQ1301" s="143"/>
      <c r="AR1301" s="143"/>
      <c r="AS1301" s="153" t="s">
        <v>165</v>
      </c>
      <c r="AT1301" s="143"/>
      <c r="AU1301" s="143"/>
      <c r="AV1301" s="143"/>
      <c r="BC1301" s="2"/>
    </row>
    <row r="1302" spans="1:55" x14ac:dyDescent="0.2">
      <c r="A1302" s="4" t="s">
        <v>2701</v>
      </c>
      <c r="B1302" s="4" t="s">
        <v>2689</v>
      </c>
      <c r="C1302" s="4" t="s">
        <v>2738</v>
      </c>
      <c r="D1302" s="4" t="s">
        <v>2741</v>
      </c>
      <c r="E1302" s="4" t="s">
        <v>1344</v>
      </c>
      <c r="F1302" s="4" t="s">
        <v>2560</v>
      </c>
      <c r="G1302" s="41" t="s">
        <v>2561</v>
      </c>
      <c r="H1302" s="59">
        <v>49453950</v>
      </c>
      <c r="I1302" s="59">
        <v>500000011135</v>
      </c>
      <c r="J1302" s="5">
        <v>2022</v>
      </c>
      <c r="K1302" s="5">
        <v>8</v>
      </c>
      <c r="L1302" s="9">
        <f t="shared" si="25"/>
        <v>4</v>
      </c>
      <c r="M1302" s="6" t="s">
        <v>90</v>
      </c>
      <c r="N1302" s="9" t="s">
        <v>94</v>
      </c>
      <c r="O1302" s="6" t="s">
        <v>201</v>
      </c>
      <c r="P1302" s="9" t="s">
        <v>41</v>
      </c>
      <c r="Q1302" s="5">
        <v>2023</v>
      </c>
      <c r="R1302" s="9" t="s">
        <v>41</v>
      </c>
      <c r="S1302" s="11">
        <v>2023</v>
      </c>
      <c r="T1302" s="6" t="s">
        <v>126</v>
      </c>
      <c r="U1302" s="4" t="s">
        <v>1401</v>
      </c>
      <c r="V1302" s="4" t="s">
        <v>4548</v>
      </c>
      <c r="W1302" s="75">
        <v>916300</v>
      </c>
      <c r="X1302" s="9">
        <v>2</v>
      </c>
      <c r="Y1302" s="11"/>
      <c r="Z1302" s="11"/>
      <c r="AA1302" s="11" t="s">
        <v>33</v>
      </c>
      <c r="AB1302" s="11"/>
      <c r="AC1302" s="11"/>
      <c r="AD1302" s="11"/>
      <c r="AE1302" s="11"/>
      <c r="AF1302" s="11"/>
      <c r="AG1302" s="11" t="s">
        <v>33</v>
      </c>
      <c r="AH1302" s="11"/>
      <c r="AI1302" s="11"/>
      <c r="AJ1302" s="11"/>
      <c r="AK1302" s="143"/>
      <c r="AL1302" s="143"/>
      <c r="AM1302" s="153" t="s">
        <v>165</v>
      </c>
      <c r="AN1302" s="143"/>
      <c r="AO1302" s="143"/>
      <c r="AP1302" s="143"/>
      <c r="AQ1302" s="143"/>
      <c r="AR1302" s="143"/>
      <c r="AS1302" s="153" t="s">
        <v>165</v>
      </c>
      <c r="AT1302" s="143"/>
      <c r="AU1302" s="143"/>
      <c r="AV1302" s="143"/>
      <c r="BC1302" s="2"/>
    </row>
    <row r="1303" spans="1:55" x14ac:dyDescent="0.2">
      <c r="A1303" s="4" t="s">
        <v>2701</v>
      </c>
      <c r="B1303" s="4" t="s">
        <v>2689</v>
      </c>
      <c r="C1303" s="4" t="s">
        <v>2738</v>
      </c>
      <c r="D1303" s="4" t="s">
        <v>2741</v>
      </c>
      <c r="E1303" s="4" t="s">
        <v>1344</v>
      </c>
      <c r="F1303" s="4" t="s">
        <v>2560</v>
      </c>
      <c r="G1303" s="41" t="s">
        <v>2561</v>
      </c>
      <c r="H1303" s="59">
        <v>50215148</v>
      </c>
      <c r="I1303" s="59">
        <v>500000011358</v>
      </c>
      <c r="J1303" s="5">
        <v>2022</v>
      </c>
      <c r="K1303" s="5">
        <v>8</v>
      </c>
      <c r="L1303" s="9">
        <f t="shared" si="25"/>
        <v>4</v>
      </c>
      <c r="M1303" s="6" t="s">
        <v>90</v>
      </c>
      <c r="N1303" s="9" t="s">
        <v>94</v>
      </c>
      <c r="O1303" s="6" t="s">
        <v>201</v>
      </c>
      <c r="P1303" s="9" t="s">
        <v>41</v>
      </c>
      <c r="Q1303" s="5">
        <v>2025</v>
      </c>
      <c r="R1303" s="9" t="s">
        <v>41</v>
      </c>
      <c r="S1303" s="11">
        <v>2025</v>
      </c>
      <c r="T1303" s="6" t="s">
        <v>44</v>
      </c>
      <c r="U1303" s="4" t="s">
        <v>1401</v>
      </c>
      <c r="V1303" s="4" t="s">
        <v>4548</v>
      </c>
      <c r="W1303" s="75">
        <v>916300</v>
      </c>
      <c r="X1303" s="9">
        <v>2</v>
      </c>
      <c r="Y1303" s="11"/>
      <c r="Z1303" s="11"/>
      <c r="AA1303" s="11"/>
      <c r="AB1303" s="11"/>
      <c r="AC1303" s="11"/>
      <c r="AD1303" s="11" t="s">
        <v>33</v>
      </c>
      <c r="AE1303" s="11"/>
      <c r="AF1303" s="11"/>
      <c r="AG1303" s="11"/>
      <c r="AH1303" s="11"/>
      <c r="AI1303" s="11"/>
      <c r="AJ1303" s="11" t="s">
        <v>33</v>
      </c>
      <c r="AK1303" s="143"/>
      <c r="AL1303" s="143"/>
      <c r="AM1303" s="143"/>
      <c r="AN1303" s="143"/>
      <c r="AO1303" s="143"/>
      <c r="AP1303" s="153" t="s">
        <v>165</v>
      </c>
      <c r="AQ1303" s="143"/>
      <c r="AR1303" s="143"/>
      <c r="AS1303" s="143"/>
      <c r="AT1303" s="143"/>
      <c r="AU1303" s="143"/>
      <c r="AV1303" s="153" t="s">
        <v>165</v>
      </c>
      <c r="BC1303" s="2"/>
    </row>
    <row r="1304" spans="1:55" x14ac:dyDescent="0.2">
      <c r="A1304" s="4" t="s">
        <v>2729</v>
      </c>
      <c r="B1304" s="4" t="s">
        <v>2691</v>
      </c>
      <c r="C1304" s="4" t="s">
        <v>2737</v>
      </c>
      <c r="D1304" s="4" t="s">
        <v>2741</v>
      </c>
      <c r="E1304" s="4" t="s">
        <v>2574</v>
      </c>
      <c r="F1304" s="4" t="s">
        <v>2575</v>
      </c>
      <c r="G1304" s="41" t="s">
        <v>2576</v>
      </c>
      <c r="H1304" s="59" t="s">
        <v>2577</v>
      </c>
      <c r="I1304" s="59">
        <v>500000011114</v>
      </c>
      <c r="J1304" s="5">
        <v>2022</v>
      </c>
      <c r="K1304" s="5">
        <v>5</v>
      </c>
      <c r="L1304" s="9">
        <f t="shared" si="25"/>
        <v>1</v>
      </c>
      <c r="M1304" s="6" t="s">
        <v>90</v>
      </c>
      <c r="N1304" s="9" t="s">
        <v>94</v>
      </c>
      <c r="O1304" s="6" t="s">
        <v>37</v>
      </c>
      <c r="P1304" s="9" t="s">
        <v>41</v>
      </c>
      <c r="Q1304" s="5">
        <v>2024</v>
      </c>
      <c r="R1304" s="9" t="s">
        <v>41</v>
      </c>
      <c r="S1304" s="11">
        <v>2024</v>
      </c>
      <c r="T1304" s="6" t="s">
        <v>126</v>
      </c>
      <c r="U1304" s="4" t="s">
        <v>3240</v>
      </c>
      <c r="V1304" s="4" t="s">
        <v>2573</v>
      </c>
      <c r="W1304" s="75">
        <v>0</v>
      </c>
      <c r="X1304" s="9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43"/>
      <c r="AL1304" s="143"/>
      <c r="AM1304" s="143"/>
      <c r="AN1304" s="143"/>
      <c r="AO1304" s="143"/>
      <c r="AP1304" s="143"/>
      <c r="AQ1304" s="143"/>
      <c r="AR1304" s="143"/>
      <c r="AS1304" s="143"/>
      <c r="AT1304" s="143"/>
      <c r="AU1304" s="143"/>
      <c r="AV1304" s="143"/>
      <c r="BC1304" s="2"/>
    </row>
    <row r="1305" spans="1:55" x14ac:dyDescent="0.2">
      <c r="A1305" s="4" t="s">
        <v>2712</v>
      </c>
      <c r="B1305" s="4" t="s">
        <v>2691</v>
      </c>
      <c r="C1305" s="4" t="s">
        <v>2735</v>
      </c>
      <c r="D1305" s="4" t="s">
        <v>2741</v>
      </c>
      <c r="E1305" s="4" t="s">
        <v>440</v>
      </c>
      <c r="F1305" s="4" t="s">
        <v>441</v>
      </c>
      <c r="G1305" s="41" t="s">
        <v>442</v>
      </c>
      <c r="H1305" s="59" t="s">
        <v>443</v>
      </c>
      <c r="I1305" s="59">
        <v>500000004259</v>
      </c>
      <c r="J1305" s="5">
        <v>2013</v>
      </c>
      <c r="K1305" s="5">
        <v>10</v>
      </c>
      <c r="L1305" s="9">
        <f t="shared" si="25"/>
        <v>-3</v>
      </c>
      <c r="M1305" s="6" t="s">
        <v>90</v>
      </c>
      <c r="N1305" s="9" t="s">
        <v>94</v>
      </c>
      <c r="O1305" s="6" t="s">
        <v>47</v>
      </c>
      <c r="P1305" s="9" t="s">
        <v>42</v>
      </c>
      <c r="Q1305" s="5" t="s">
        <v>37</v>
      </c>
      <c r="R1305" s="9" t="s">
        <v>41</v>
      </c>
      <c r="S1305" s="11">
        <v>2023</v>
      </c>
      <c r="T1305" s="6" t="s">
        <v>126</v>
      </c>
      <c r="U1305" s="83" t="s">
        <v>3805</v>
      </c>
      <c r="V1305" s="4" t="s">
        <v>3806</v>
      </c>
      <c r="W1305" s="75">
        <v>595000</v>
      </c>
      <c r="X1305" s="9">
        <v>1</v>
      </c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 t="s">
        <v>33</v>
      </c>
      <c r="AK1305" s="143"/>
      <c r="AL1305" s="143"/>
      <c r="AM1305" s="143"/>
      <c r="AN1305" s="143"/>
      <c r="AO1305" s="143"/>
      <c r="AP1305" s="143"/>
      <c r="AQ1305" s="143"/>
      <c r="AR1305" s="143"/>
      <c r="AS1305" s="143"/>
      <c r="AT1305" s="143"/>
      <c r="AU1305" s="143"/>
      <c r="AV1305" s="153" t="s">
        <v>165</v>
      </c>
      <c r="BC1305" s="2"/>
    </row>
    <row r="1306" spans="1:55" x14ac:dyDescent="0.2">
      <c r="A1306" s="4" t="s">
        <v>2726</v>
      </c>
      <c r="B1306" s="4" t="s">
        <v>2690</v>
      </c>
      <c r="C1306" s="4" t="s">
        <v>2733</v>
      </c>
      <c r="D1306" s="4" t="s">
        <v>2741</v>
      </c>
      <c r="E1306" s="4" t="s">
        <v>1653</v>
      </c>
      <c r="F1306" s="4" t="s">
        <v>1654</v>
      </c>
      <c r="G1306" s="41" t="s">
        <v>1655</v>
      </c>
      <c r="H1306" s="59" t="s">
        <v>1656</v>
      </c>
      <c r="I1306" s="59">
        <v>500000003990</v>
      </c>
      <c r="J1306" s="5">
        <v>2013</v>
      </c>
      <c r="K1306" s="5">
        <v>8</v>
      </c>
      <c r="L1306" s="9">
        <f t="shared" si="25"/>
        <v>-5</v>
      </c>
      <c r="M1306" s="6" t="s">
        <v>90</v>
      </c>
      <c r="N1306" s="9" t="s">
        <v>94</v>
      </c>
      <c r="O1306" s="6" t="s">
        <v>2743</v>
      </c>
      <c r="P1306" s="9" t="s">
        <v>42</v>
      </c>
      <c r="Q1306" s="5" t="s">
        <v>37</v>
      </c>
      <c r="R1306" s="9" t="s">
        <v>41</v>
      </c>
      <c r="S1306" s="11">
        <v>2023</v>
      </c>
      <c r="T1306" s="6" t="s">
        <v>126</v>
      </c>
      <c r="U1306" s="4" t="s">
        <v>2765</v>
      </c>
      <c r="V1306" s="4" t="s">
        <v>3883</v>
      </c>
      <c r="W1306" s="75">
        <v>879843.2</v>
      </c>
      <c r="X1306" s="9">
        <v>2</v>
      </c>
      <c r="Y1306" s="11" t="s">
        <v>33</v>
      </c>
      <c r="Z1306" s="11"/>
      <c r="AA1306" s="11"/>
      <c r="AB1306" s="11"/>
      <c r="AC1306" s="11"/>
      <c r="AD1306" s="11"/>
      <c r="AE1306" s="11" t="s">
        <v>33</v>
      </c>
      <c r="AF1306" s="11"/>
      <c r="AG1306" s="11"/>
      <c r="AH1306" s="11"/>
      <c r="AI1306" s="11"/>
      <c r="AJ1306" s="11"/>
      <c r="AK1306" s="143" t="s">
        <v>165</v>
      </c>
      <c r="AL1306" s="143"/>
      <c r="AM1306" s="143"/>
      <c r="AN1306" s="143"/>
      <c r="AO1306" s="143"/>
      <c r="AP1306" s="143"/>
      <c r="AQ1306" s="143" t="s">
        <v>165</v>
      </c>
      <c r="AR1306" s="143"/>
      <c r="AS1306" s="143"/>
      <c r="AT1306" s="143"/>
      <c r="AU1306" s="143"/>
      <c r="AV1306" s="143"/>
      <c r="BC1306" s="2"/>
    </row>
    <row r="1307" spans="1:55" x14ac:dyDescent="0.2">
      <c r="A1307" s="4" t="s">
        <v>2726</v>
      </c>
      <c r="B1307" s="4" t="s">
        <v>2690</v>
      </c>
      <c r="C1307" s="4" t="s">
        <v>2733</v>
      </c>
      <c r="D1307" s="4" t="s">
        <v>2741</v>
      </c>
      <c r="E1307" s="4" t="s">
        <v>1653</v>
      </c>
      <c r="F1307" s="4" t="s">
        <v>1654</v>
      </c>
      <c r="G1307" s="41" t="s">
        <v>1655</v>
      </c>
      <c r="H1307" s="59" t="s">
        <v>1657</v>
      </c>
      <c r="I1307" s="59">
        <v>500000001809</v>
      </c>
      <c r="J1307" s="5">
        <v>2013</v>
      </c>
      <c r="K1307" s="5">
        <v>8</v>
      </c>
      <c r="L1307" s="9">
        <f t="shared" si="25"/>
        <v>-5</v>
      </c>
      <c r="M1307" s="6" t="s">
        <v>90</v>
      </c>
      <c r="N1307" s="9" t="s">
        <v>94</v>
      </c>
      <c r="O1307" s="6" t="s">
        <v>2743</v>
      </c>
      <c r="P1307" s="9" t="s">
        <v>42</v>
      </c>
      <c r="Q1307" s="5" t="s">
        <v>37</v>
      </c>
      <c r="R1307" s="9" t="s">
        <v>41</v>
      </c>
      <c r="S1307" s="11">
        <v>2023</v>
      </c>
      <c r="T1307" s="6" t="s">
        <v>126</v>
      </c>
      <c r="U1307" s="4" t="s">
        <v>2765</v>
      </c>
      <c r="V1307" s="4" t="s">
        <v>3883</v>
      </c>
      <c r="W1307" s="75">
        <v>879843.2</v>
      </c>
      <c r="X1307" s="9">
        <v>2</v>
      </c>
      <c r="Y1307" s="11" t="s">
        <v>33</v>
      </c>
      <c r="Z1307" s="11"/>
      <c r="AA1307" s="11"/>
      <c r="AB1307" s="11"/>
      <c r="AC1307" s="11"/>
      <c r="AD1307" s="11"/>
      <c r="AE1307" s="11" t="s">
        <v>33</v>
      </c>
      <c r="AF1307" s="11"/>
      <c r="AG1307" s="11"/>
      <c r="AH1307" s="11"/>
      <c r="AI1307" s="11"/>
      <c r="AJ1307" s="11"/>
      <c r="AK1307" s="143" t="s">
        <v>165</v>
      </c>
      <c r="AL1307" s="143"/>
      <c r="AM1307" s="143"/>
      <c r="AN1307" s="143"/>
      <c r="AO1307" s="143"/>
      <c r="AP1307" s="143"/>
      <c r="AQ1307" s="143" t="s">
        <v>165</v>
      </c>
      <c r="AR1307" s="143"/>
      <c r="AS1307" s="143"/>
      <c r="AT1307" s="143"/>
      <c r="AU1307" s="143"/>
      <c r="AV1307" s="143"/>
      <c r="BC1307" s="2"/>
    </row>
    <row r="1308" spans="1:55" x14ac:dyDescent="0.2">
      <c r="A1308" s="4" t="s">
        <v>2726</v>
      </c>
      <c r="B1308" s="4" t="s">
        <v>2690</v>
      </c>
      <c r="C1308" s="4" t="s">
        <v>2733</v>
      </c>
      <c r="D1308" s="4" t="s">
        <v>2741</v>
      </c>
      <c r="E1308" s="4" t="s">
        <v>1653</v>
      </c>
      <c r="F1308" s="4" t="s">
        <v>1654</v>
      </c>
      <c r="G1308" s="41" t="s">
        <v>1655</v>
      </c>
      <c r="H1308" s="59" t="s">
        <v>1658</v>
      </c>
      <c r="I1308" s="59">
        <v>500000001841</v>
      </c>
      <c r="J1308" s="5">
        <v>2013</v>
      </c>
      <c r="K1308" s="5">
        <v>8</v>
      </c>
      <c r="L1308" s="9">
        <f t="shared" si="25"/>
        <v>-5</v>
      </c>
      <c r="M1308" s="6" t="s">
        <v>90</v>
      </c>
      <c r="N1308" s="9" t="s">
        <v>94</v>
      </c>
      <c r="O1308" s="6" t="s">
        <v>2743</v>
      </c>
      <c r="P1308" s="9" t="s">
        <v>42</v>
      </c>
      <c r="Q1308" s="5" t="s">
        <v>37</v>
      </c>
      <c r="R1308" s="9" t="s">
        <v>41</v>
      </c>
      <c r="S1308" s="11">
        <v>2023</v>
      </c>
      <c r="T1308" s="6" t="s">
        <v>126</v>
      </c>
      <c r="U1308" s="4" t="s">
        <v>2765</v>
      </c>
      <c r="V1308" s="4" t="s">
        <v>3883</v>
      </c>
      <c r="W1308" s="75">
        <v>879843.2</v>
      </c>
      <c r="X1308" s="9">
        <v>2</v>
      </c>
      <c r="Y1308" s="11" t="s">
        <v>33</v>
      </c>
      <c r="Z1308" s="11"/>
      <c r="AA1308" s="11"/>
      <c r="AB1308" s="11"/>
      <c r="AC1308" s="11"/>
      <c r="AD1308" s="11"/>
      <c r="AE1308" s="11" t="s">
        <v>33</v>
      </c>
      <c r="AF1308" s="11"/>
      <c r="AG1308" s="11"/>
      <c r="AH1308" s="11"/>
      <c r="AI1308" s="11"/>
      <c r="AJ1308" s="11"/>
      <c r="AK1308" s="143" t="s">
        <v>165</v>
      </c>
      <c r="AL1308" s="143"/>
      <c r="AM1308" s="143"/>
      <c r="AN1308" s="143"/>
      <c r="AO1308" s="143"/>
      <c r="AP1308" s="143"/>
      <c r="AQ1308" s="143" t="s">
        <v>165</v>
      </c>
      <c r="AR1308" s="143"/>
      <c r="AS1308" s="143"/>
      <c r="AT1308" s="143"/>
      <c r="AU1308" s="143"/>
      <c r="AV1308" s="143"/>
      <c r="BC1308" s="2"/>
    </row>
    <row r="1309" spans="1:55" x14ac:dyDescent="0.2">
      <c r="A1309" s="4" t="s">
        <v>2726</v>
      </c>
      <c r="B1309" s="4" t="s">
        <v>2690</v>
      </c>
      <c r="C1309" s="4" t="s">
        <v>2733</v>
      </c>
      <c r="D1309" s="4" t="s">
        <v>2741</v>
      </c>
      <c r="E1309" s="4" t="s">
        <v>1653</v>
      </c>
      <c r="F1309" s="4" t="s">
        <v>1654</v>
      </c>
      <c r="G1309" s="41" t="s">
        <v>1655</v>
      </c>
      <c r="H1309" s="59" t="s">
        <v>1659</v>
      </c>
      <c r="I1309" s="59">
        <v>500000001873</v>
      </c>
      <c r="J1309" s="5">
        <v>2013</v>
      </c>
      <c r="K1309" s="5">
        <v>8</v>
      </c>
      <c r="L1309" s="9">
        <f t="shared" si="25"/>
        <v>-5</v>
      </c>
      <c r="M1309" s="6" t="s">
        <v>90</v>
      </c>
      <c r="N1309" s="9" t="s">
        <v>94</v>
      </c>
      <c r="O1309" s="6" t="s">
        <v>2743</v>
      </c>
      <c r="P1309" s="9" t="s">
        <v>42</v>
      </c>
      <c r="Q1309" s="5" t="s">
        <v>37</v>
      </c>
      <c r="R1309" s="9" t="s">
        <v>41</v>
      </c>
      <c r="S1309" s="11">
        <v>2023</v>
      </c>
      <c r="T1309" s="6" t="s">
        <v>126</v>
      </c>
      <c r="U1309" s="4" t="s">
        <v>2765</v>
      </c>
      <c r="V1309" s="4" t="s">
        <v>3883</v>
      </c>
      <c r="W1309" s="75">
        <v>879843.2</v>
      </c>
      <c r="X1309" s="9">
        <v>2</v>
      </c>
      <c r="Y1309" s="11" t="s">
        <v>33</v>
      </c>
      <c r="Z1309" s="11"/>
      <c r="AA1309" s="11"/>
      <c r="AB1309" s="11"/>
      <c r="AC1309" s="11"/>
      <c r="AD1309" s="11"/>
      <c r="AE1309" s="11" t="s">
        <v>33</v>
      </c>
      <c r="AF1309" s="11"/>
      <c r="AG1309" s="11"/>
      <c r="AH1309" s="11"/>
      <c r="AI1309" s="11"/>
      <c r="AJ1309" s="11"/>
      <c r="AK1309" s="143" t="s">
        <v>165</v>
      </c>
      <c r="AL1309" s="143"/>
      <c r="AM1309" s="143"/>
      <c r="AN1309" s="143"/>
      <c r="AO1309" s="143"/>
      <c r="AP1309" s="143"/>
      <c r="AQ1309" s="143" t="s">
        <v>165</v>
      </c>
      <c r="AR1309" s="143"/>
      <c r="AS1309" s="143"/>
      <c r="AT1309" s="143"/>
      <c r="AU1309" s="143"/>
      <c r="AV1309" s="143"/>
      <c r="BC1309" s="2"/>
    </row>
    <row r="1310" spans="1:55" x14ac:dyDescent="0.2">
      <c r="A1310" s="4" t="s">
        <v>2726</v>
      </c>
      <c r="B1310" s="4" t="s">
        <v>2690</v>
      </c>
      <c r="C1310" s="4" t="s">
        <v>2733</v>
      </c>
      <c r="D1310" s="4" t="s">
        <v>2741</v>
      </c>
      <c r="E1310" s="4" t="s">
        <v>1653</v>
      </c>
      <c r="F1310" s="4" t="s">
        <v>1654</v>
      </c>
      <c r="G1310" s="41" t="s">
        <v>1655</v>
      </c>
      <c r="H1310" s="59" t="s">
        <v>1660</v>
      </c>
      <c r="I1310" s="59">
        <v>500000001908</v>
      </c>
      <c r="J1310" s="5">
        <v>2013</v>
      </c>
      <c r="K1310" s="5">
        <v>8</v>
      </c>
      <c r="L1310" s="9">
        <f t="shared" si="25"/>
        <v>-5</v>
      </c>
      <c r="M1310" s="6" t="s">
        <v>90</v>
      </c>
      <c r="N1310" s="9" t="s">
        <v>94</v>
      </c>
      <c r="O1310" s="6" t="s">
        <v>2743</v>
      </c>
      <c r="P1310" s="9" t="s">
        <v>42</v>
      </c>
      <c r="Q1310" s="5" t="s">
        <v>37</v>
      </c>
      <c r="R1310" s="9" t="s">
        <v>41</v>
      </c>
      <c r="S1310" s="11">
        <v>2023</v>
      </c>
      <c r="T1310" s="6" t="s">
        <v>126</v>
      </c>
      <c r="U1310" s="4" t="s">
        <v>2765</v>
      </c>
      <c r="V1310" s="4" t="s">
        <v>3883</v>
      </c>
      <c r="W1310" s="75">
        <v>879843.2</v>
      </c>
      <c r="X1310" s="9">
        <v>2</v>
      </c>
      <c r="Y1310" s="11" t="s">
        <v>33</v>
      </c>
      <c r="Z1310" s="11"/>
      <c r="AA1310" s="11"/>
      <c r="AB1310" s="11"/>
      <c r="AC1310" s="11"/>
      <c r="AD1310" s="11"/>
      <c r="AE1310" s="11" t="s">
        <v>33</v>
      </c>
      <c r="AF1310" s="11"/>
      <c r="AG1310" s="11"/>
      <c r="AH1310" s="11"/>
      <c r="AI1310" s="11"/>
      <c r="AJ1310" s="11"/>
      <c r="AK1310" s="143" t="s">
        <v>165</v>
      </c>
      <c r="AL1310" s="143"/>
      <c r="AM1310" s="143"/>
      <c r="AN1310" s="143"/>
      <c r="AO1310" s="143"/>
      <c r="AP1310" s="143"/>
      <c r="AQ1310" s="143" t="s">
        <v>165</v>
      </c>
      <c r="AR1310" s="143"/>
      <c r="AS1310" s="143"/>
      <c r="AT1310" s="143"/>
      <c r="AU1310" s="143"/>
      <c r="AV1310" s="143"/>
      <c r="BC1310" s="2"/>
    </row>
    <row r="1311" spans="1:55" x14ac:dyDescent="0.2">
      <c r="A1311" s="4" t="s">
        <v>2726</v>
      </c>
      <c r="B1311" s="4" t="s">
        <v>2690</v>
      </c>
      <c r="C1311" s="4" t="s">
        <v>2733</v>
      </c>
      <c r="D1311" s="4" t="s">
        <v>2741</v>
      </c>
      <c r="E1311" s="4" t="s">
        <v>1653</v>
      </c>
      <c r="F1311" s="4" t="s">
        <v>1654</v>
      </c>
      <c r="G1311" s="41" t="s">
        <v>1655</v>
      </c>
      <c r="H1311" s="59" t="s">
        <v>1661</v>
      </c>
      <c r="I1311" s="59">
        <v>500000001942</v>
      </c>
      <c r="J1311" s="5">
        <v>2013</v>
      </c>
      <c r="K1311" s="5">
        <v>8</v>
      </c>
      <c r="L1311" s="9">
        <f t="shared" si="25"/>
        <v>-5</v>
      </c>
      <c r="M1311" s="6" t="s">
        <v>90</v>
      </c>
      <c r="N1311" s="9" t="s">
        <v>94</v>
      </c>
      <c r="O1311" s="6" t="s">
        <v>2743</v>
      </c>
      <c r="P1311" s="9" t="s">
        <v>42</v>
      </c>
      <c r="Q1311" s="5" t="s">
        <v>37</v>
      </c>
      <c r="R1311" s="9" t="s">
        <v>41</v>
      </c>
      <c r="S1311" s="11">
        <v>2023</v>
      </c>
      <c r="T1311" s="6" t="s">
        <v>126</v>
      </c>
      <c r="U1311" s="4" t="s">
        <v>2765</v>
      </c>
      <c r="V1311" s="4" t="s">
        <v>3883</v>
      </c>
      <c r="W1311" s="75">
        <v>879843.2</v>
      </c>
      <c r="X1311" s="9">
        <v>2</v>
      </c>
      <c r="Y1311" s="11" t="s">
        <v>33</v>
      </c>
      <c r="Z1311" s="11"/>
      <c r="AA1311" s="11"/>
      <c r="AB1311" s="11"/>
      <c r="AC1311" s="11"/>
      <c r="AD1311" s="11"/>
      <c r="AE1311" s="11" t="s">
        <v>33</v>
      </c>
      <c r="AF1311" s="11"/>
      <c r="AG1311" s="11"/>
      <c r="AH1311" s="11"/>
      <c r="AI1311" s="11"/>
      <c r="AJ1311" s="11"/>
      <c r="AK1311" s="143" t="s">
        <v>165</v>
      </c>
      <c r="AL1311" s="143"/>
      <c r="AM1311" s="143"/>
      <c r="AN1311" s="143"/>
      <c r="AO1311" s="143"/>
      <c r="AP1311" s="143"/>
      <c r="AQ1311" s="143" t="s">
        <v>165</v>
      </c>
      <c r="AR1311" s="143"/>
      <c r="AS1311" s="143"/>
      <c r="AT1311" s="143"/>
      <c r="AU1311" s="143"/>
      <c r="AV1311" s="143"/>
      <c r="BC1311" s="2"/>
    </row>
    <row r="1312" spans="1:55" x14ac:dyDescent="0.2">
      <c r="A1312" s="4" t="s">
        <v>2726</v>
      </c>
      <c r="B1312" s="4" t="s">
        <v>2690</v>
      </c>
      <c r="C1312" s="4" t="s">
        <v>2733</v>
      </c>
      <c r="D1312" s="4" t="s">
        <v>2741</v>
      </c>
      <c r="E1312" s="4" t="s">
        <v>1653</v>
      </c>
      <c r="F1312" s="4" t="s">
        <v>1654</v>
      </c>
      <c r="G1312" s="41" t="s">
        <v>1655</v>
      </c>
      <c r="H1312" s="59" t="s">
        <v>1662</v>
      </c>
      <c r="I1312" s="59">
        <v>500000001974</v>
      </c>
      <c r="J1312" s="5">
        <v>2013</v>
      </c>
      <c r="K1312" s="5">
        <v>8</v>
      </c>
      <c r="L1312" s="9">
        <f t="shared" si="25"/>
        <v>-5</v>
      </c>
      <c r="M1312" s="6" t="s">
        <v>90</v>
      </c>
      <c r="N1312" s="9" t="s">
        <v>94</v>
      </c>
      <c r="O1312" s="6" t="s">
        <v>2743</v>
      </c>
      <c r="P1312" s="9" t="s">
        <v>42</v>
      </c>
      <c r="Q1312" s="5" t="s">
        <v>37</v>
      </c>
      <c r="R1312" s="9" t="s">
        <v>41</v>
      </c>
      <c r="S1312" s="11">
        <v>2023</v>
      </c>
      <c r="T1312" s="6" t="s">
        <v>126</v>
      </c>
      <c r="U1312" s="4" t="s">
        <v>2765</v>
      </c>
      <c r="V1312" s="4" t="s">
        <v>3883</v>
      </c>
      <c r="W1312" s="75">
        <v>879843.2</v>
      </c>
      <c r="X1312" s="9">
        <v>2</v>
      </c>
      <c r="Y1312" s="11" t="s">
        <v>33</v>
      </c>
      <c r="Z1312" s="11"/>
      <c r="AA1312" s="11"/>
      <c r="AB1312" s="11"/>
      <c r="AC1312" s="11"/>
      <c r="AD1312" s="11"/>
      <c r="AE1312" s="11" t="s">
        <v>33</v>
      </c>
      <c r="AF1312" s="11"/>
      <c r="AG1312" s="11"/>
      <c r="AH1312" s="11"/>
      <c r="AI1312" s="11"/>
      <c r="AJ1312" s="11"/>
      <c r="AK1312" s="143" t="s">
        <v>165</v>
      </c>
      <c r="AL1312" s="143"/>
      <c r="AM1312" s="143"/>
      <c r="AN1312" s="143"/>
      <c r="AO1312" s="143"/>
      <c r="AP1312" s="143"/>
      <c r="AQ1312" s="143" t="s">
        <v>165</v>
      </c>
      <c r="AR1312" s="143"/>
      <c r="AS1312" s="143"/>
      <c r="AT1312" s="143"/>
      <c r="AU1312" s="143"/>
      <c r="AV1312" s="143"/>
      <c r="BC1312" s="2"/>
    </row>
    <row r="1313" spans="1:55" x14ac:dyDescent="0.2">
      <c r="A1313" s="4" t="s">
        <v>2726</v>
      </c>
      <c r="B1313" s="4" t="s">
        <v>2690</v>
      </c>
      <c r="C1313" s="4" t="s">
        <v>2733</v>
      </c>
      <c r="D1313" s="4" t="s">
        <v>2741</v>
      </c>
      <c r="E1313" s="4" t="s">
        <v>1653</v>
      </c>
      <c r="F1313" s="4" t="s">
        <v>1654</v>
      </c>
      <c r="G1313" s="41" t="s">
        <v>1655</v>
      </c>
      <c r="H1313" s="59" t="s">
        <v>1675</v>
      </c>
      <c r="I1313" s="59">
        <v>500000002004</v>
      </c>
      <c r="J1313" s="5">
        <v>2013</v>
      </c>
      <c r="K1313" s="5">
        <v>8</v>
      </c>
      <c r="L1313" s="9">
        <f t="shared" si="25"/>
        <v>-5</v>
      </c>
      <c r="M1313" s="6" t="s">
        <v>90</v>
      </c>
      <c r="N1313" s="9" t="s">
        <v>94</v>
      </c>
      <c r="O1313" s="6" t="s">
        <v>2743</v>
      </c>
      <c r="P1313" s="9" t="s">
        <v>42</v>
      </c>
      <c r="Q1313" s="5" t="s">
        <v>37</v>
      </c>
      <c r="R1313" s="9" t="s">
        <v>41</v>
      </c>
      <c r="S1313" s="11">
        <v>2023</v>
      </c>
      <c r="T1313" s="6" t="s">
        <v>126</v>
      </c>
      <c r="U1313" s="4" t="s">
        <v>2765</v>
      </c>
      <c r="V1313" s="4" t="s">
        <v>3883</v>
      </c>
      <c r="W1313" s="75">
        <v>879843.2</v>
      </c>
      <c r="X1313" s="9">
        <v>2</v>
      </c>
      <c r="Y1313" s="11" t="s">
        <v>33</v>
      </c>
      <c r="Z1313" s="11"/>
      <c r="AA1313" s="11"/>
      <c r="AB1313" s="11"/>
      <c r="AC1313" s="11"/>
      <c r="AD1313" s="11"/>
      <c r="AE1313" s="11" t="s">
        <v>33</v>
      </c>
      <c r="AF1313" s="11"/>
      <c r="AG1313" s="11"/>
      <c r="AH1313" s="11"/>
      <c r="AI1313" s="11"/>
      <c r="AJ1313" s="11"/>
      <c r="AK1313" s="143" t="s">
        <v>165</v>
      </c>
      <c r="AL1313" s="143"/>
      <c r="AM1313" s="143"/>
      <c r="AN1313" s="143"/>
      <c r="AO1313" s="143"/>
      <c r="AP1313" s="143"/>
      <c r="AQ1313" s="143" t="s">
        <v>165</v>
      </c>
      <c r="AR1313" s="143"/>
      <c r="AS1313" s="143"/>
      <c r="AT1313" s="143"/>
      <c r="AU1313" s="143"/>
      <c r="AV1313" s="143"/>
      <c r="BC1313" s="2"/>
    </row>
    <row r="1314" spans="1:55" x14ac:dyDescent="0.2">
      <c r="A1314" s="4" t="s">
        <v>2726</v>
      </c>
      <c r="B1314" s="4" t="s">
        <v>2690</v>
      </c>
      <c r="C1314" s="4" t="s">
        <v>2733</v>
      </c>
      <c r="D1314" s="4" t="s">
        <v>2741</v>
      </c>
      <c r="E1314" s="4" t="s">
        <v>1653</v>
      </c>
      <c r="F1314" s="4" t="s">
        <v>1654</v>
      </c>
      <c r="G1314" s="41" t="s">
        <v>1655</v>
      </c>
      <c r="H1314" s="59" t="s">
        <v>1676</v>
      </c>
      <c r="I1314" s="59">
        <v>500000002036</v>
      </c>
      <c r="J1314" s="5">
        <v>2013</v>
      </c>
      <c r="K1314" s="5">
        <v>8</v>
      </c>
      <c r="L1314" s="9">
        <f t="shared" si="25"/>
        <v>-5</v>
      </c>
      <c r="M1314" s="6" t="s">
        <v>90</v>
      </c>
      <c r="N1314" s="9" t="s">
        <v>94</v>
      </c>
      <c r="O1314" s="6" t="s">
        <v>2743</v>
      </c>
      <c r="P1314" s="9" t="s">
        <v>42</v>
      </c>
      <c r="Q1314" s="5" t="s">
        <v>37</v>
      </c>
      <c r="R1314" s="9" t="s">
        <v>41</v>
      </c>
      <c r="S1314" s="11">
        <v>2023</v>
      </c>
      <c r="T1314" s="6" t="s">
        <v>126</v>
      </c>
      <c r="U1314" s="4" t="s">
        <v>2765</v>
      </c>
      <c r="V1314" s="4" t="s">
        <v>3883</v>
      </c>
      <c r="W1314" s="75">
        <v>879843.2</v>
      </c>
      <c r="X1314" s="9">
        <v>2</v>
      </c>
      <c r="Y1314" s="11" t="s">
        <v>33</v>
      </c>
      <c r="Z1314" s="11"/>
      <c r="AA1314" s="11"/>
      <c r="AB1314" s="11"/>
      <c r="AC1314" s="11"/>
      <c r="AD1314" s="11"/>
      <c r="AE1314" s="11" t="s">
        <v>33</v>
      </c>
      <c r="AF1314" s="11"/>
      <c r="AG1314" s="11"/>
      <c r="AH1314" s="11"/>
      <c r="AI1314" s="11"/>
      <c r="AJ1314" s="11"/>
      <c r="AK1314" s="143" t="s">
        <v>165</v>
      </c>
      <c r="AL1314" s="143"/>
      <c r="AM1314" s="143"/>
      <c r="AN1314" s="143"/>
      <c r="AO1314" s="143"/>
      <c r="AP1314" s="143"/>
      <c r="AQ1314" s="143" t="s">
        <v>165</v>
      </c>
      <c r="AR1314" s="143"/>
      <c r="AS1314" s="143"/>
      <c r="AT1314" s="143"/>
      <c r="AU1314" s="143"/>
      <c r="AV1314" s="143"/>
      <c r="BC1314" s="2"/>
    </row>
    <row r="1315" spans="1:55" x14ac:dyDescent="0.2">
      <c r="A1315" s="4" t="s">
        <v>2726</v>
      </c>
      <c r="B1315" s="4" t="s">
        <v>2690</v>
      </c>
      <c r="C1315" s="4" t="s">
        <v>2733</v>
      </c>
      <c r="D1315" s="4" t="s">
        <v>2741</v>
      </c>
      <c r="E1315" s="4" t="s">
        <v>1653</v>
      </c>
      <c r="F1315" s="4" t="s">
        <v>1654</v>
      </c>
      <c r="G1315" s="41" t="s">
        <v>1655</v>
      </c>
      <c r="H1315" s="59" t="s">
        <v>1677</v>
      </c>
      <c r="I1315" s="59">
        <v>500000002068</v>
      </c>
      <c r="J1315" s="5">
        <v>2013</v>
      </c>
      <c r="K1315" s="5">
        <v>8</v>
      </c>
      <c r="L1315" s="9">
        <f t="shared" si="25"/>
        <v>-5</v>
      </c>
      <c r="M1315" s="6" t="s">
        <v>90</v>
      </c>
      <c r="N1315" s="9" t="s">
        <v>94</v>
      </c>
      <c r="O1315" s="6" t="s">
        <v>2743</v>
      </c>
      <c r="P1315" s="9" t="s">
        <v>42</v>
      </c>
      <c r="Q1315" s="5" t="s">
        <v>37</v>
      </c>
      <c r="R1315" s="9" t="s">
        <v>41</v>
      </c>
      <c r="S1315" s="11">
        <v>2023</v>
      </c>
      <c r="T1315" s="6" t="s">
        <v>126</v>
      </c>
      <c r="U1315" s="4" t="s">
        <v>2765</v>
      </c>
      <c r="V1315" s="4" t="s">
        <v>3883</v>
      </c>
      <c r="W1315" s="75">
        <v>879843.2</v>
      </c>
      <c r="X1315" s="9">
        <v>2</v>
      </c>
      <c r="Y1315" s="11" t="s">
        <v>33</v>
      </c>
      <c r="Z1315" s="11"/>
      <c r="AA1315" s="11"/>
      <c r="AB1315" s="11"/>
      <c r="AC1315" s="11"/>
      <c r="AD1315" s="11"/>
      <c r="AE1315" s="11" t="s">
        <v>33</v>
      </c>
      <c r="AF1315" s="11"/>
      <c r="AG1315" s="11"/>
      <c r="AH1315" s="11"/>
      <c r="AI1315" s="11"/>
      <c r="AJ1315" s="11"/>
      <c r="AK1315" s="143" t="s">
        <v>165</v>
      </c>
      <c r="AL1315" s="143"/>
      <c r="AM1315" s="143"/>
      <c r="AN1315" s="143"/>
      <c r="AO1315" s="143"/>
      <c r="AP1315" s="143"/>
      <c r="AQ1315" s="143" t="s">
        <v>165</v>
      </c>
      <c r="AR1315" s="143"/>
      <c r="AS1315" s="143"/>
      <c r="AT1315" s="143"/>
      <c r="AU1315" s="143"/>
      <c r="AV1315" s="143"/>
      <c r="BC1315" s="2"/>
    </row>
    <row r="1316" spans="1:55" x14ac:dyDescent="0.2">
      <c r="A1316" s="4" t="s">
        <v>2726</v>
      </c>
      <c r="B1316" s="4" t="s">
        <v>2690</v>
      </c>
      <c r="C1316" s="4" t="s">
        <v>2733</v>
      </c>
      <c r="D1316" s="4" t="s">
        <v>2741</v>
      </c>
      <c r="E1316" s="4" t="s">
        <v>1653</v>
      </c>
      <c r="F1316" s="4" t="s">
        <v>1654</v>
      </c>
      <c r="G1316" s="41" t="s">
        <v>1655</v>
      </c>
      <c r="H1316" s="59" t="s">
        <v>1678</v>
      </c>
      <c r="I1316" s="59">
        <v>500000002134</v>
      </c>
      <c r="J1316" s="5">
        <v>2013</v>
      </c>
      <c r="K1316" s="5">
        <v>8</v>
      </c>
      <c r="L1316" s="9">
        <f t="shared" si="25"/>
        <v>-5</v>
      </c>
      <c r="M1316" s="6" t="s">
        <v>90</v>
      </c>
      <c r="N1316" s="9" t="s">
        <v>94</v>
      </c>
      <c r="O1316" s="6" t="s">
        <v>2743</v>
      </c>
      <c r="P1316" s="9" t="s">
        <v>42</v>
      </c>
      <c r="Q1316" s="5" t="s">
        <v>37</v>
      </c>
      <c r="R1316" s="9" t="s">
        <v>41</v>
      </c>
      <c r="S1316" s="11">
        <v>2023</v>
      </c>
      <c r="T1316" s="6" t="s">
        <v>126</v>
      </c>
      <c r="U1316" s="4" t="s">
        <v>2765</v>
      </c>
      <c r="V1316" s="4" t="s">
        <v>3883</v>
      </c>
      <c r="W1316" s="75">
        <v>879843.2</v>
      </c>
      <c r="X1316" s="9">
        <v>2</v>
      </c>
      <c r="Y1316" s="11" t="s">
        <v>33</v>
      </c>
      <c r="Z1316" s="11"/>
      <c r="AA1316" s="11"/>
      <c r="AB1316" s="11"/>
      <c r="AC1316" s="11"/>
      <c r="AD1316" s="11"/>
      <c r="AE1316" s="11" t="s">
        <v>33</v>
      </c>
      <c r="AF1316" s="11"/>
      <c r="AG1316" s="11"/>
      <c r="AH1316" s="11"/>
      <c r="AI1316" s="11"/>
      <c r="AJ1316" s="11"/>
      <c r="AK1316" s="143" t="s">
        <v>165</v>
      </c>
      <c r="AL1316" s="143"/>
      <c r="AM1316" s="143"/>
      <c r="AN1316" s="143"/>
      <c r="AO1316" s="143"/>
      <c r="AP1316" s="143"/>
      <c r="AQ1316" s="143" t="s">
        <v>165</v>
      </c>
      <c r="AR1316" s="143"/>
      <c r="AS1316" s="143"/>
      <c r="AT1316" s="143"/>
      <c r="AU1316" s="143"/>
      <c r="AV1316" s="143"/>
      <c r="BC1316" s="2"/>
    </row>
    <row r="1317" spans="1:55" x14ac:dyDescent="0.2">
      <c r="A1317" s="4" t="s">
        <v>2695</v>
      </c>
      <c r="B1317" s="4" t="s">
        <v>2689</v>
      </c>
      <c r="C1317" s="4" t="s">
        <v>2730</v>
      </c>
      <c r="D1317" s="4" t="s">
        <v>2740</v>
      </c>
      <c r="E1317" s="4" t="s">
        <v>1571</v>
      </c>
      <c r="F1317" s="4" t="s">
        <v>1572</v>
      </c>
      <c r="G1317" s="41" t="s">
        <v>1573</v>
      </c>
      <c r="H1317" s="59">
        <v>1312027</v>
      </c>
      <c r="I1317" s="59">
        <v>500000004255</v>
      </c>
      <c r="J1317" s="5">
        <v>2013</v>
      </c>
      <c r="K1317" s="5">
        <v>5</v>
      </c>
      <c r="L1317" s="9">
        <f t="shared" si="25"/>
        <v>-8</v>
      </c>
      <c r="M1317" s="6" t="s">
        <v>90</v>
      </c>
      <c r="N1317" s="9" t="s">
        <v>94</v>
      </c>
      <c r="O1317" s="6" t="s">
        <v>37</v>
      </c>
      <c r="P1317" s="9" t="s">
        <v>42</v>
      </c>
      <c r="Q1317" s="5" t="s">
        <v>37</v>
      </c>
      <c r="R1317" s="9" t="s">
        <v>42</v>
      </c>
      <c r="S1317" s="11" t="s">
        <v>136</v>
      </c>
      <c r="T1317" s="6" t="s">
        <v>43</v>
      </c>
      <c r="U1317" s="4" t="s">
        <v>184</v>
      </c>
      <c r="V1317" s="4" t="s">
        <v>136</v>
      </c>
      <c r="W1317" s="75">
        <v>0</v>
      </c>
      <c r="X1317" s="9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43"/>
      <c r="AL1317" s="143"/>
      <c r="AM1317" s="143"/>
      <c r="AN1317" s="143"/>
      <c r="AO1317" s="143"/>
      <c r="AP1317" s="143"/>
      <c r="AQ1317" s="143"/>
      <c r="AR1317" s="143"/>
      <c r="AS1317" s="143"/>
      <c r="AT1317" s="143"/>
      <c r="AU1317" s="143"/>
      <c r="AV1317" s="143"/>
      <c r="BC1317" s="2"/>
    </row>
    <row r="1318" spans="1:55" x14ac:dyDescent="0.2">
      <c r="A1318" s="4" t="s">
        <v>2695</v>
      </c>
      <c r="B1318" s="4" t="s">
        <v>2689</v>
      </c>
      <c r="C1318" s="4" t="s">
        <v>2730</v>
      </c>
      <c r="D1318" s="4" t="s">
        <v>2740</v>
      </c>
      <c r="E1318" s="4" t="s">
        <v>1571</v>
      </c>
      <c r="F1318" s="4" t="s">
        <v>1572</v>
      </c>
      <c r="G1318" s="41" t="s">
        <v>1573</v>
      </c>
      <c r="H1318" s="59">
        <v>1312039</v>
      </c>
      <c r="I1318" s="59">
        <v>500000005843</v>
      </c>
      <c r="J1318" s="5">
        <v>2013</v>
      </c>
      <c r="K1318" s="5">
        <v>5</v>
      </c>
      <c r="L1318" s="9">
        <f t="shared" si="25"/>
        <v>-8</v>
      </c>
      <c r="M1318" s="6" t="s">
        <v>90</v>
      </c>
      <c r="N1318" s="9" t="s">
        <v>94</v>
      </c>
      <c r="O1318" s="6" t="s">
        <v>37</v>
      </c>
      <c r="P1318" s="9" t="s">
        <v>42</v>
      </c>
      <c r="Q1318" s="5" t="s">
        <v>37</v>
      </c>
      <c r="R1318" s="9" t="s">
        <v>42</v>
      </c>
      <c r="S1318" s="11" t="s">
        <v>136</v>
      </c>
      <c r="T1318" s="6" t="s">
        <v>43</v>
      </c>
      <c r="U1318" s="4" t="s">
        <v>184</v>
      </c>
      <c r="V1318" s="4" t="s">
        <v>136</v>
      </c>
      <c r="W1318" s="75">
        <v>0</v>
      </c>
      <c r="X1318" s="9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43"/>
      <c r="AL1318" s="143"/>
      <c r="AM1318" s="143"/>
      <c r="AN1318" s="143"/>
      <c r="AO1318" s="143"/>
      <c r="AP1318" s="143"/>
      <c r="AQ1318" s="143"/>
      <c r="AR1318" s="143"/>
      <c r="AS1318" s="143"/>
      <c r="AT1318" s="143"/>
      <c r="AU1318" s="143"/>
      <c r="AV1318" s="143"/>
      <c r="BC1318" s="2"/>
    </row>
    <row r="1319" spans="1:55" x14ac:dyDescent="0.2">
      <c r="A1319" s="4" t="s">
        <v>2695</v>
      </c>
      <c r="B1319" s="4" t="s">
        <v>2689</v>
      </c>
      <c r="C1319" s="4" t="s">
        <v>2730</v>
      </c>
      <c r="D1319" s="4" t="s">
        <v>2740</v>
      </c>
      <c r="E1319" s="4" t="s">
        <v>1571</v>
      </c>
      <c r="F1319" s="4" t="s">
        <v>1572</v>
      </c>
      <c r="G1319" s="41" t="s">
        <v>1573</v>
      </c>
      <c r="H1319" s="59">
        <v>1312035</v>
      </c>
      <c r="I1319" s="59">
        <v>500000005981</v>
      </c>
      <c r="J1319" s="5">
        <v>2013</v>
      </c>
      <c r="K1319" s="5">
        <v>5</v>
      </c>
      <c r="L1319" s="9">
        <f t="shared" si="25"/>
        <v>-8</v>
      </c>
      <c r="M1319" s="6" t="s">
        <v>90</v>
      </c>
      <c r="N1319" s="9" t="s">
        <v>94</v>
      </c>
      <c r="O1319" s="6" t="s">
        <v>37</v>
      </c>
      <c r="P1319" s="9" t="s">
        <v>42</v>
      </c>
      <c r="Q1319" s="5" t="s">
        <v>37</v>
      </c>
      <c r="R1319" s="9" t="s">
        <v>42</v>
      </c>
      <c r="S1319" s="11" t="s">
        <v>136</v>
      </c>
      <c r="T1319" s="6" t="s">
        <v>43</v>
      </c>
      <c r="U1319" s="4" t="s">
        <v>184</v>
      </c>
      <c r="V1319" s="4" t="s">
        <v>136</v>
      </c>
      <c r="W1319" s="75">
        <v>0</v>
      </c>
      <c r="X1319" s="9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43"/>
      <c r="AL1319" s="143"/>
      <c r="AM1319" s="143"/>
      <c r="AN1319" s="143"/>
      <c r="AO1319" s="143"/>
      <c r="AP1319" s="143"/>
      <c r="AQ1319" s="143"/>
      <c r="AR1319" s="143"/>
      <c r="AS1319" s="143"/>
      <c r="AT1319" s="143"/>
      <c r="AU1319" s="143"/>
      <c r="AV1319" s="143"/>
      <c r="BC1319" s="2"/>
    </row>
    <row r="1320" spans="1:55" x14ac:dyDescent="0.2">
      <c r="A1320" s="4" t="s">
        <v>2695</v>
      </c>
      <c r="B1320" s="4" t="s">
        <v>2689</v>
      </c>
      <c r="C1320" s="4" t="s">
        <v>2730</v>
      </c>
      <c r="D1320" s="4" t="s">
        <v>2740</v>
      </c>
      <c r="E1320" s="4" t="s">
        <v>1571</v>
      </c>
      <c r="F1320" s="4" t="s">
        <v>1572</v>
      </c>
      <c r="G1320" s="41" t="s">
        <v>1573</v>
      </c>
      <c r="H1320" s="59">
        <v>1312032</v>
      </c>
      <c r="I1320" s="59">
        <v>500000005982</v>
      </c>
      <c r="J1320" s="5">
        <v>2013</v>
      </c>
      <c r="K1320" s="5">
        <v>5</v>
      </c>
      <c r="L1320" s="9">
        <f t="shared" si="25"/>
        <v>-8</v>
      </c>
      <c r="M1320" s="6" t="s">
        <v>90</v>
      </c>
      <c r="N1320" s="9" t="s">
        <v>94</v>
      </c>
      <c r="O1320" s="6" t="s">
        <v>37</v>
      </c>
      <c r="P1320" s="9" t="s">
        <v>42</v>
      </c>
      <c r="Q1320" s="5" t="s">
        <v>37</v>
      </c>
      <c r="R1320" s="9" t="s">
        <v>42</v>
      </c>
      <c r="S1320" s="11" t="s">
        <v>136</v>
      </c>
      <c r="T1320" s="6" t="s">
        <v>43</v>
      </c>
      <c r="U1320" s="4" t="s">
        <v>184</v>
      </c>
      <c r="V1320" s="4" t="s">
        <v>136</v>
      </c>
      <c r="W1320" s="75">
        <v>0</v>
      </c>
      <c r="X1320" s="9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43"/>
      <c r="AL1320" s="143"/>
      <c r="AM1320" s="143"/>
      <c r="AN1320" s="143"/>
      <c r="AO1320" s="143"/>
      <c r="AP1320" s="143"/>
      <c r="AQ1320" s="143"/>
      <c r="AR1320" s="143"/>
      <c r="AS1320" s="143"/>
      <c r="AT1320" s="143"/>
      <c r="AU1320" s="143"/>
      <c r="AV1320" s="143"/>
      <c r="BC1320" s="2"/>
    </row>
    <row r="1321" spans="1:55" x14ac:dyDescent="0.2">
      <c r="A1321" s="4" t="s">
        <v>2695</v>
      </c>
      <c r="B1321" s="4" t="s">
        <v>2689</v>
      </c>
      <c r="C1321" s="4" t="s">
        <v>2730</v>
      </c>
      <c r="D1321" s="4" t="s">
        <v>2740</v>
      </c>
      <c r="E1321" s="4" t="s">
        <v>1571</v>
      </c>
      <c r="F1321" s="4" t="s">
        <v>1572</v>
      </c>
      <c r="G1321" s="41" t="s">
        <v>1573</v>
      </c>
      <c r="H1321" s="59">
        <v>1312046</v>
      </c>
      <c r="I1321" s="59">
        <v>500000006913</v>
      </c>
      <c r="J1321" s="5">
        <v>2013</v>
      </c>
      <c r="K1321" s="5">
        <v>5</v>
      </c>
      <c r="L1321" s="9">
        <f t="shared" si="25"/>
        <v>-8</v>
      </c>
      <c r="M1321" s="6" t="s">
        <v>90</v>
      </c>
      <c r="N1321" s="9" t="s">
        <v>94</v>
      </c>
      <c r="O1321" s="6" t="s">
        <v>37</v>
      </c>
      <c r="P1321" s="9" t="s">
        <v>42</v>
      </c>
      <c r="Q1321" s="5" t="s">
        <v>37</v>
      </c>
      <c r="R1321" s="9" t="s">
        <v>42</v>
      </c>
      <c r="S1321" s="11" t="s">
        <v>136</v>
      </c>
      <c r="T1321" s="6" t="s">
        <v>43</v>
      </c>
      <c r="U1321" s="4" t="s">
        <v>184</v>
      </c>
      <c r="V1321" s="4" t="s">
        <v>136</v>
      </c>
      <c r="W1321" s="75">
        <v>0</v>
      </c>
      <c r="X1321" s="9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43"/>
      <c r="AL1321" s="143"/>
      <c r="AM1321" s="143"/>
      <c r="AN1321" s="143"/>
      <c r="AO1321" s="143"/>
      <c r="AP1321" s="143"/>
      <c r="AQ1321" s="143"/>
      <c r="AR1321" s="143"/>
      <c r="AS1321" s="143"/>
      <c r="AT1321" s="143"/>
      <c r="AU1321" s="143"/>
      <c r="AV1321" s="143"/>
      <c r="BC1321" s="2"/>
    </row>
    <row r="1322" spans="1:55" x14ac:dyDescent="0.2">
      <c r="A1322" s="4" t="s">
        <v>2695</v>
      </c>
      <c r="B1322" s="4" t="s">
        <v>2689</v>
      </c>
      <c r="C1322" s="4" t="s">
        <v>2730</v>
      </c>
      <c r="D1322" s="4" t="s">
        <v>2740</v>
      </c>
      <c r="E1322" s="4" t="s">
        <v>1571</v>
      </c>
      <c r="F1322" s="4" t="s">
        <v>1572</v>
      </c>
      <c r="G1322" s="41" t="s">
        <v>1573</v>
      </c>
      <c r="H1322" s="59">
        <v>1312021</v>
      </c>
      <c r="I1322" s="59">
        <v>500000006981</v>
      </c>
      <c r="J1322" s="5">
        <v>2013</v>
      </c>
      <c r="K1322" s="5">
        <v>5</v>
      </c>
      <c r="L1322" s="9">
        <f t="shared" si="25"/>
        <v>-8</v>
      </c>
      <c r="M1322" s="6" t="s">
        <v>90</v>
      </c>
      <c r="N1322" s="9" t="s">
        <v>94</v>
      </c>
      <c r="O1322" s="6" t="s">
        <v>37</v>
      </c>
      <c r="P1322" s="9" t="s">
        <v>42</v>
      </c>
      <c r="Q1322" s="5" t="s">
        <v>37</v>
      </c>
      <c r="R1322" s="9" t="s">
        <v>42</v>
      </c>
      <c r="S1322" s="11" t="s">
        <v>136</v>
      </c>
      <c r="T1322" s="6" t="s">
        <v>43</v>
      </c>
      <c r="U1322" s="4" t="s">
        <v>184</v>
      </c>
      <c r="V1322" s="4" t="s">
        <v>136</v>
      </c>
      <c r="W1322" s="75">
        <v>0</v>
      </c>
      <c r="X1322" s="9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43"/>
      <c r="AL1322" s="143"/>
      <c r="AM1322" s="143"/>
      <c r="AN1322" s="143"/>
      <c r="AO1322" s="143"/>
      <c r="AP1322" s="143"/>
      <c r="AQ1322" s="143"/>
      <c r="AR1322" s="143"/>
      <c r="AS1322" s="143"/>
      <c r="AT1322" s="143"/>
      <c r="AU1322" s="143"/>
      <c r="AV1322" s="143"/>
      <c r="BC1322" s="2"/>
    </row>
    <row r="1323" spans="1:55" x14ac:dyDescent="0.2">
      <c r="A1323" s="4" t="s">
        <v>2702</v>
      </c>
      <c r="B1323" s="4" t="s">
        <v>2689</v>
      </c>
      <c r="C1323" s="4" t="s">
        <v>2730</v>
      </c>
      <c r="D1323" s="4" t="s">
        <v>2740</v>
      </c>
      <c r="E1323" s="4" t="s">
        <v>1571</v>
      </c>
      <c r="F1323" s="4" t="s">
        <v>1572</v>
      </c>
      <c r="G1323" s="41" t="s">
        <v>1573</v>
      </c>
      <c r="H1323" s="59">
        <v>1312045</v>
      </c>
      <c r="I1323" s="59">
        <v>500000006999</v>
      </c>
      <c r="J1323" s="5">
        <v>2013</v>
      </c>
      <c r="K1323" s="5">
        <v>5</v>
      </c>
      <c r="L1323" s="9">
        <f t="shared" si="25"/>
        <v>-8</v>
      </c>
      <c r="M1323" s="6" t="s">
        <v>90</v>
      </c>
      <c r="N1323" s="9" t="s">
        <v>94</v>
      </c>
      <c r="O1323" s="6" t="s">
        <v>37</v>
      </c>
      <c r="P1323" s="9" t="s">
        <v>42</v>
      </c>
      <c r="Q1323" s="5" t="s">
        <v>37</v>
      </c>
      <c r="R1323" s="9" t="s">
        <v>42</v>
      </c>
      <c r="S1323" s="11" t="s">
        <v>136</v>
      </c>
      <c r="T1323" s="6" t="s">
        <v>43</v>
      </c>
      <c r="U1323" s="4" t="s">
        <v>184</v>
      </c>
      <c r="V1323" s="4" t="s">
        <v>136</v>
      </c>
      <c r="W1323" s="75">
        <v>0</v>
      </c>
      <c r="X1323" s="9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43"/>
      <c r="AL1323" s="143"/>
      <c r="AM1323" s="143"/>
      <c r="AN1323" s="143"/>
      <c r="AO1323" s="143"/>
      <c r="AP1323" s="143"/>
      <c r="AQ1323" s="143"/>
      <c r="AR1323" s="143"/>
      <c r="AS1323" s="143"/>
      <c r="AT1323" s="143"/>
      <c r="AU1323" s="143"/>
      <c r="AV1323" s="143"/>
      <c r="BC1323" s="2"/>
    </row>
    <row r="1324" spans="1:55" x14ac:dyDescent="0.2">
      <c r="A1324" s="4" t="s">
        <v>2695</v>
      </c>
      <c r="B1324" s="4" t="s">
        <v>2689</v>
      </c>
      <c r="C1324" s="4" t="s">
        <v>2730</v>
      </c>
      <c r="D1324" s="4" t="s">
        <v>2740</v>
      </c>
      <c r="E1324" s="4" t="s">
        <v>1571</v>
      </c>
      <c r="F1324" s="4" t="s">
        <v>1572</v>
      </c>
      <c r="G1324" s="41" t="s">
        <v>1573</v>
      </c>
      <c r="H1324" s="59">
        <v>1312014</v>
      </c>
      <c r="I1324" s="59">
        <v>500000007000</v>
      </c>
      <c r="J1324" s="5">
        <v>2013</v>
      </c>
      <c r="K1324" s="5">
        <v>5</v>
      </c>
      <c r="L1324" s="9">
        <f t="shared" si="25"/>
        <v>-8</v>
      </c>
      <c r="M1324" s="6" t="s">
        <v>90</v>
      </c>
      <c r="N1324" s="9" t="s">
        <v>94</v>
      </c>
      <c r="O1324" s="6" t="s">
        <v>37</v>
      </c>
      <c r="P1324" s="9" t="s">
        <v>42</v>
      </c>
      <c r="Q1324" s="5" t="s">
        <v>37</v>
      </c>
      <c r="R1324" s="9" t="s">
        <v>42</v>
      </c>
      <c r="S1324" s="11" t="s">
        <v>136</v>
      </c>
      <c r="T1324" s="6" t="s">
        <v>43</v>
      </c>
      <c r="U1324" s="4" t="s">
        <v>184</v>
      </c>
      <c r="V1324" s="4" t="s">
        <v>136</v>
      </c>
      <c r="W1324" s="75">
        <v>0</v>
      </c>
      <c r="X1324" s="9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43"/>
      <c r="AL1324" s="143"/>
      <c r="AM1324" s="143"/>
      <c r="AN1324" s="143"/>
      <c r="AO1324" s="143"/>
      <c r="AP1324" s="143"/>
      <c r="AQ1324" s="143"/>
      <c r="AR1324" s="143"/>
      <c r="AS1324" s="143"/>
      <c r="AT1324" s="143"/>
      <c r="AU1324" s="143"/>
      <c r="AV1324" s="143"/>
      <c r="BC1324" s="2"/>
    </row>
    <row r="1325" spans="1:55" x14ac:dyDescent="0.2">
      <c r="A1325" s="83" t="s">
        <v>2700</v>
      </c>
      <c r="B1325" s="4" t="s">
        <v>2690</v>
      </c>
      <c r="C1325" s="4" t="s">
        <v>2730</v>
      </c>
      <c r="D1325" s="4" t="s">
        <v>2740</v>
      </c>
      <c r="E1325" s="4" t="s">
        <v>1571</v>
      </c>
      <c r="F1325" s="4" t="s">
        <v>1572</v>
      </c>
      <c r="G1325" s="41" t="s">
        <v>1573</v>
      </c>
      <c r="H1325" s="59">
        <v>1312040</v>
      </c>
      <c r="I1325" s="59">
        <v>500000007170</v>
      </c>
      <c r="J1325" s="5">
        <v>2013</v>
      </c>
      <c r="K1325" s="5">
        <v>5</v>
      </c>
      <c r="L1325" s="9">
        <f t="shared" si="25"/>
        <v>-8</v>
      </c>
      <c r="M1325" s="6" t="s">
        <v>90</v>
      </c>
      <c r="N1325" s="9" t="s">
        <v>94</v>
      </c>
      <c r="O1325" s="6" t="s">
        <v>37</v>
      </c>
      <c r="P1325" s="9" t="s">
        <v>42</v>
      </c>
      <c r="Q1325" s="5" t="s">
        <v>37</v>
      </c>
      <c r="R1325" s="9" t="s">
        <v>42</v>
      </c>
      <c r="S1325" s="11" t="s">
        <v>136</v>
      </c>
      <c r="T1325" s="6" t="s">
        <v>43</v>
      </c>
      <c r="U1325" s="4" t="s">
        <v>184</v>
      </c>
      <c r="V1325" s="4" t="s">
        <v>136</v>
      </c>
      <c r="W1325" s="75">
        <v>0</v>
      </c>
      <c r="X1325" s="9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43"/>
      <c r="AL1325" s="143"/>
      <c r="AM1325" s="143"/>
      <c r="AN1325" s="143"/>
      <c r="AO1325" s="143"/>
      <c r="AP1325" s="143"/>
      <c r="AQ1325" s="143"/>
      <c r="AR1325" s="143"/>
      <c r="AS1325" s="143"/>
      <c r="AT1325" s="143"/>
      <c r="AU1325" s="143"/>
      <c r="AV1325" s="143"/>
      <c r="BC1325" s="2"/>
    </row>
    <row r="1326" spans="1:55" x14ac:dyDescent="0.2">
      <c r="A1326" s="4" t="s">
        <v>2695</v>
      </c>
      <c r="B1326" s="4" t="s">
        <v>2689</v>
      </c>
      <c r="C1326" s="4" t="s">
        <v>2730</v>
      </c>
      <c r="D1326" s="4" t="s">
        <v>2740</v>
      </c>
      <c r="E1326" s="4" t="s">
        <v>1571</v>
      </c>
      <c r="F1326" s="4" t="s">
        <v>1572</v>
      </c>
      <c r="G1326" s="41" t="s">
        <v>1573</v>
      </c>
      <c r="H1326" s="59">
        <v>1312011</v>
      </c>
      <c r="I1326" s="59">
        <v>500000007366</v>
      </c>
      <c r="J1326" s="5">
        <v>2013</v>
      </c>
      <c r="K1326" s="5">
        <v>5</v>
      </c>
      <c r="L1326" s="9">
        <f t="shared" si="25"/>
        <v>-8</v>
      </c>
      <c r="M1326" s="6" t="s">
        <v>90</v>
      </c>
      <c r="N1326" s="9" t="s">
        <v>94</v>
      </c>
      <c r="O1326" s="6" t="s">
        <v>37</v>
      </c>
      <c r="P1326" s="9" t="s">
        <v>42</v>
      </c>
      <c r="Q1326" s="5" t="s">
        <v>37</v>
      </c>
      <c r="R1326" s="9" t="s">
        <v>42</v>
      </c>
      <c r="S1326" s="11" t="s">
        <v>136</v>
      </c>
      <c r="T1326" s="6" t="s">
        <v>43</v>
      </c>
      <c r="U1326" s="4" t="s">
        <v>184</v>
      </c>
      <c r="V1326" s="4" t="s">
        <v>136</v>
      </c>
      <c r="W1326" s="75">
        <v>0</v>
      </c>
      <c r="X1326" s="9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43"/>
      <c r="AL1326" s="143"/>
      <c r="AM1326" s="143"/>
      <c r="AN1326" s="143"/>
      <c r="AO1326" s="143"/>
      <c r="AP1326" s="143"/>
      <c r="AQ1326" s="143"/>
      <c r="AR1326" s="143"/>
      <c r="AS1326" s="143"/>
      <c r="AT1326" s="143"/>
      <c r="AU1326" s="143"/>
      <c r="AV1326" s="143"/>
      <c r="BC1326" s="2"/>
    </row>
    <row r="1327" spans="1:55" x14ac:dyDescent="0.2">
      <c r="A1327" s="4" t="s">
        <v>2711</v>
      </c>
      <c r="B1327" s="4" t="s">
        <v>2691</v>
      </c>
      <c r="C1327" s="4" t="s">
        <v>2730</v>
      </c>
      <c r="D1327" s="4" t="s">
        <v>2740</v>
      </c>
      <c r="E1327" s="4" t="s">
        <v>1571</v>
      </c>
      <c r="F1327" s="4" t="s">
        <v>1572</v>
      </c>
      <c r="G1327" s="41" t="s">
        <v>1573</v>
      </c>
      <c r="H1327" s="59">
        <v>1312054</v>
      </c>
      <c r="I1327" s="59">
        <v>500000007327</v>
      </c>
      <c r="J1327" s="5">
        <v>2013</v>
      </c>
      <c r="K1327" s="5">
        <v>5</v>
      </c>
      <c r="L1327" s="9">
        <f t="shared" si="25"/>
        <v>-8</v>
      </c>
      <c r="M1327" s="6" t="s">
        <v>90</v>
      </c>
      <c r="N1327" s="9" t="s">
        <v>94</v>
      </c>
      <c r="O1327" s="6" t="s">
        <v>37</v>
      </c>
      <c r="P1327" s="9" t="s">
        <v>42</v>
      </c>
      <c r="Q1327" s="5" t="s">
        <v>37</v>
      </c>
      <c r="R1327" s="9" t="s">
        <v>42</v>
      </c>
      <c r="S1327" s="11" t="s">
        <v>136</v>
      </c>
      <c r="T1327" s="6" t="s">
        <v>43</v>
      </c>
      <c r="U1327" s="4" t="s">
        <v>184</v>
      </c>
      <c r="V1327" s="4" t="s">
        <v>136</v>
      </c>
      <c r="W1327" s="75">
        <v>0</v>
      </c>
      <c r="X1327" s="9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43"/>
      <c r="AL1327" s="143"/>
      <c r="AM1327" s="143"/>
      <c r="AN1327" s="143"/>
      <c r="AO1327" s="143"/>
      <c r="AP1327" s="143"/>
      <c r="AQ1327" s="143"/>
      <c r="AR1327" s="143"/>
      <c r="AS1327" s="143"/>
      <c r="AT1327" s="143"/>
      <c r="AU1327" s="143"/>
      <c r="AV1327" s="143"/>
      <c r="BC1327" s="2"/>
    </row>
    <row r="1328" spans="1:55" x14ac:dyDescent="0.2">
      <c r="A1328" s="66" t="s">
        <v>2711</v>
      </c>
      <c r="B1328" s="4" t="s">
        <v>2691</v>
      </c>
      <c r="C1328" s="4" t="s">
        <v>2730</v>
      </c>
      <c r="D1328" s="4" t="s">
        <v>2740</v>
      </c>
      <c r="E1328" s="4" t="s">
        <v>1571</v>
      </c>
      <c r="F1328" s="4" t="s">
        <v>1572</v>
      </c>
      <c r="G1328" s="41" t="s">
        <v>1573</v>
      </c>
      <c r="H1328" s="59">
        <v>1312010</v>
      </c>
      <c r="I1328" s="59">
        <v>500000007328</v>
      </c>
      <c r="J1328" s="5">
        <v>2013</v>
      </c>
      <c r="K1328" s="5">
        <v>5</v>
      </c>
      <c r="L1328" s="9">
        <f t="shared" si="25"/>
        <v>-8</v>
      </c>
      <c r="M1328" s="6" t="s">
        <v>90</v>
      </c>
      <c r="N1328" s="9" t="s">
        <v>94</v>
      </c>
      <c r="O1328" s="6" t="s">
        <v>37</v>
      </c>
      <c r="P1328" s="9" t="s">
        <v>42</v>
      </c>
      <c r="Q1328" s="5" t="s">
        <v>37</v>
      </c>
      <c r="R1328" s="9" t="s">
        <v>42</v>
      </c>
      <c r="S1328" s="11" t="s">
        <v>136</v>
      </c>
      <c r="T1328" s="6" t="s">
        <v>43</v>
      </c>
      <c r="U1328" s="4" t="s">
        <v>184</v>
      </c>
      <c r="V1328" s="4" t="s">
        <v>136</v>
      </c>
      <c r="W1328" s="75">
        <v>0</v>
      </c>
      <c r="X1328" s="9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43"/>
      <c r="AL1328" s="143"/>
      <c r="AM1328" s="143"/>
      <c r="AN1328" s="143"/>
      <c r="AO1328" s="143"/>
      <c r="AP1328" s="143"/>
      <c r="AQ1328" s="143"/>
      <c r="AR1328" s="143"/>
      <c r="AS1328" s="143"/>
      <c r="AT1328" s="143"/>
      <c r="AU1328" s="143"/>
      <c r="AV1328" s="143"/>
      <c r="BC1328" s="2"/>
    </row>
    <row r="1329" spans="1:55" x14ac:dyDescent="0.2">
      <c r="A1329" s="83" t="s">
        <v>2700</v>
      </c>
      <c r="B1329" s="4" t="s">
        <v>2690</v>
      </c>
      <c r="C1329" s="4" t="s">
        <v>2730</v>
      </c>
      <c r="D1329" s="4" t="s">
        <v>2740</v>
      </c>
      <c r="E1329" s="4" t="s">
        <v>1571</v>
      </c>
      <c r="F1329" s="4" t="s">
        <v>1572</v>
      </c>
      <c r="G1329" s="41" t="s">
        <v>1573</v>
      </c>
      <c r="H1329" s="59">
        <v>1312030</v>
      </c>
      <c r="I1329" s="59">
        <v>500000003715</v>
      </c>
      <c r="J1329" s="5">
        <v>2013</v>
      </c>
      <c r="K1329" s="5">
        <v>5</v>
      </c>
      <c r="L1329" s="9">
        <f t="shared" si="25"/>
        <v>-8</v>
      </c>
      <c r="M1329" s="6" t="s">
        <v>90</v>
      </c>
      <c r="N1329" s="9" t="s">
        <v>94</v>
      </c>
      <c r="O1329" s="6" t="s">
        <v>37</v>
      </c>
      <c r="P1329" s="9" t="s">
        <v>42</v>
      </c>
      <c r="Q1329" s="5" t="s">
        <v>37</v>
      </c>
      <c r="R1329" s="9" t="s">
        <v>42</v>
      </c>
      <c r="S1329" s="11" t="s">
        <v>136</v>
      </c>
      <c r="T1329" s="6" t="s">
        <v>43</v>
      </c>
      <c r="U1329" s="4" t="s">
        <v>184</v>
      </c>
      <c r="V1329" s="4" t="s">
        <v>136</v>
      </c>
      <c r="W1329" s="75">
        <v>0</v>
      </c>
      <c r="X1329" s="9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43"/>
      <c r="AL1329" s="143"/>
      <c r="AM1329" s="143"/>
      <c r="AN1329" s="143"/>
      <c r="AO1329" s="143"/>
      <c r="AP1329" s="143"/>
      <c r="AQ1329" s="143"/>
      <c r="AR1329" s="143"/>
      <c r="AS1329" s="143"/>
      <c r="AT1329" s="143"/>
      <c r="AU1329" s="143"/>
      <c r="AV1329" s="143"/>
      <c r="BC1329" s="2"/>
    </row>
    <row r="1330" spans="1:55" x14ac:dyDescent="0.2">
      <c r="A1330" s="4" t="s">
        <v>2697</v>
      </c>
      <c r="B1330" s="4" t="s">
        <v>2691</v>
      </c>
      <c r="C1330" s="4" t="s">
        <v>2730</v>
      </c>
      <c r="D1330" s="4" t="s">
        <v>2740</v>
      </c>
      <c r="E1330" s="4" t="s">
        <v>1571</v>
      </c>
      <c r="F1330" s="4" t="s">
        <v>1572</v>
      </c>
      <c r="G1330" s="41" t="s">
        <v>1573</v>
      </c>
      <c r="H1330" s="59">
        <v>1312036</v>
      </c>
      <c r="I1330" s="59">
        <v>500000007967</v>
      </c>
      <c r="J1330" s="5">
        <v>2013</v>
      </c>
      <c r="K1330" s="5">
        <v>5</v>
      </c>
      <c r="L1330" s="9">
        <f t="shared" si="25"/>
        <v>-8</v>
      </c>
      <c r="M1330" s="6" t="s">
        <v>90</v>
      </c>
      <c r="N1330" s="9" t="s">
        <v>94</v>
      </c>
      <c r="O1330" s="6" t="s">
        <v>37</v>
      </c>
      <c r="P1330" s="9" t="s">
        <v>42</v>
      </c>
      <c r="Q1330" s="5" t="s">
        <v>37</v>
      </c>
      <c r="R1330" s="9" t="s">
        <v>42</v>
      </c>
      <c r="S1330" s="11" t="s">
        <v>136</v>
      </c>
      <c r="T1330" s="6" t="s">
        <v>43</v>
      </c>
      <c r="U1330" s="4" t="s">
        <v>184</v>
      </c>
      <c r="V1330" s="4" t="s">
        <v>136</v>
      </c>
      <c r="W1330" s="75">
        <v>0</v>
      </c>
      <c r="X1330" s="9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43"/>
      <c r="AL1330" s="143"/>
      <c r="AM1330" s="143"/>
      <c r="AN1330" s="143"/>
      <c r="AO1330" s="143"/>
      <c r="AP1330" s="143"/>
      <c r="AQ1330" s="143"/>
      <c r="AR1330" s="143"/>
      <c r="AS1330" s="143"/>
      <c r="AT1330" s="143"/>
      <c r="AU1330" s="143"/>
      <c r="AV1330" s="143"/>
      <c r="BC1330" s="2"/>
    </row>
    <row r="1331" spans="1:55" x14ac:dyDescent="0.2">
      <c r="A1331" s="4" t="s">
        <v>2714</v>
      </c>
      <c r="B1331" s="4" t="s">
        <v>2687</v>
      </c>
      <c r="C1331" s="4" t="s">
        <v>2730</v>
      </c>
      <c r="D1331" s="4" t="s">
        <v>2740</v>
      </c>
      <c r="E1331" s="4" t="s">
        <v>1571</v>
      </c>
      <c r="F1331" s="4" t="s">
        <v>1572</v>
      </c>
      <c r="G1331" s="41" t="s">
        <v>1573</v>
      </c>
      <c r="H1331" s="59">
        <v>1312013</v>
      </c>
      <c r="I1331" s="59">
        <v>500000001705</v>
      </c>
      <c r="J1331" s="5">
        <v>2013</v>
      </c>
      <c r="K1331" s="5">
        <v>5</v>
      </c>
      <c r="L1331" s="9">
        <f t="shared" si="25"/>
        <v>-8</v>
      </c>
      <c r="M1331" s="6" t="s">
        <v>90</v>
      </c>
      <c r="N1331" s="9" t="s">
        <v>94</v>
      </c>
      <c r="O1331" s="6" t="s">
        <v>37</v>
      </c>
      <c r="P1331" s="9" t="s">
        <v>42</v>
      </c>
      <c r="Q1331" s="5" t="s">
        <v>37</v>
      </c>
      <c r="R1331" s="9" t="s">
        <v>42</v>
      </c>
      <c r="S1331" s="11" t="s">
        <v>136</v>
      </c>
      <c r="T1331" s="6" t="s">
        <v>43</v>
      </c>
      <c r="U1331" s="4" t="s">
        <v>184</v>
      </c>
      <c r="V1331" s="4" t="s">
        <v>136</v>
      </c>
      <c r="W1331" s="75">
        <v>0</v>
      </c>
      <c r="X1331" s="9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43"/>
      <c r="AL1331" s="143"/>
      <c r="AM1331" s="143"/>
      <c r="AN1331" s="143"/>
      <c r="AO1331" s="143"/>
      <c r="AP1331" s="143"/>
      <c r="AQ1331" s="143"/>
      <c r="AR1331" s="143"/>
      <c r="AS1331" s="143"/>
      <c r="AT1331" s="143"/>
      <c r="AU1331" s="143"/>
      <c r="AV1331" s="143"/>
      <c r="BC1331" s="2"/>
    </row>
    <row r="1332" spans="1:55" x14ac:dyDescent="0.2">
      <c r="A1332" s="4" t="s">
        <v>2720</v>
      </c>
      <c r="B1332" s="4" t="s">
        <v>2690</v>
      </c>
      <c r="C1332" s="4" t="s">
        <v>2730</v>
      </c>
      <c r="D1332" s="4" t="s">
        <v>2740</v>
      </c>
      <c r="E1332" s="4" t="s">
        <v>1571</v>
      </c>
      <c r="F1332" s="4" t="s">
        <v>1572</v>
      </c>
      <c r="G1332" s="41" t="s">
        <v>1573</v>
      </c>
      <c r="H1332" s="59">
        <v>1312019</v>
      </c>
      <c r="I1332" s="59">
        <v>500000003986</v>
      </c>
      <c r="J1332" s="5">
        <v>2013</v>
      </c>
      <c r="K1332" s="5">
        <v>5</v>
      </c>
      <c r="L1332" s="9">
        <f t="shared" si="25"/>
        <v>-8</v>
      </c>
      <c r="M1332" s="6" t="s">
        <v>90</v>
      </c>
      <c r="N1332" s="9" t="s">
        <v>94</v>
      </c>
      <c r="O1332" s="6" t="s">
        <v>37</v>
      </c>
      <c r="P1332" s="9" t="s">
        <v>42</v>
      </c>
      <c r="Q1332" s="5" t="s">
        <v>37</v>
      </c>
      <c r="R1332" s="9" t="s">
        <v>42</v>
      </c>
      <c r="S1332" s="11" t="s">
        <v>136</v>
      </c>
      <c r="T1332" s="6" t="s">
        <v>43</v>
      </c>
      <c r="U1332" s="4" t="s">
        <v>184</v>
      </c>
      <c r="V1332" s="4" t="s">
        <v>136</v>
      </c>
      <c r="W1332" s="75">
        <v>0</v>
      </c>
      <c r="X1332" s="9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43"/>
      <c r="AL1332" s="143"/>
      <c r="AM1332" s="143"/>
      <c r="AN1332" s="143"/>
      <c r="AO1332" s="143"/>
      <c r="AP1332" s="143"/>
      <c r="AQ1332" s="143"/>
      <c r="AR1332" s="143"/>
      <c r="AS1332" s="143"/>
      <c r="AT1332" s="143"/>
      <c r="AU1332" s="143"/>
      <c r="AV1332" s="143"/>
      <c r="BC1332" s="2"/>
    </row>
    <row r="1333" spans="1:55" x14ac:dyDescent="0.2">
      <c r="A1333" s="4" t="str">
        <f>UPPER("Pediatría")</f>
        <v>PEDIATRÍA</v>
      </c>
      <c r="B1333" s="4" t="s">
        <v>2688</v>
      </c>
      <c r="C1333" s="4" t="s">
        <v>2730</v>
      </c>
      <c r="D1333" s="4" t="s">
        <v>2740</v>
      </c>
      <c r="E1333" s="4" t="s">
        <v>1571</v>
      </c>
      <c r="F1333" s="4" t="s">
        <v>1572</v>
      </c>
      <c r="G1333" s="41" t="s">
        <v>1573</v>
      </c>
      <c r="H1333" s="59">
        <v>1312006</v>
      </c>
      <c r="I1333" s="59">
        <v>500000005849</v>
      </c>
      <c r="J1333" s="5">
        <v>2013</v>
      </c>
      <c r="K1333" s="5">
        <v>5</v>
      </c>
      <c r="L1333" s="9">
        <f t="shared" si="25"/>
        <v>-8</v>
      </c>
      <c r="M1333" s="6" t="s">
        <v>90</v>
      </c>
      <c r="N1333" s="9" t="s">
        <v>94</v>
      </c>
      <c r="O1333" s="6" t="s">
        <v>37</v>
      </c>
      <c r="P1333" s="9" t="s">
        <v>42</v>
      </c>
      <c r="Q1333" s="5" t="s">
        <v>37</v>
      </c>
      <c r="R1333" s="9" t="s">
        <v>42</v>
      </c>
      <c r="S1333" s="11" t="s">
        <v>136</v>
      </c>
      <c r="T1333" s="6" t="s">
        <v>43</v>
      </c>
      <c r="U1333" s="4" t="s">
        <v>184</v>
      </c>
      <c r="V1333" s="4" t="s">
        <v>136</v>
      </c>
      <c r="W1333" s="75">
        <v>0</v>
      </c>
      <c r="X1333" s="9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43"/>
      <c r="AL1333" s="143"/>
      <c r="AM1333" s="143"/>
      <c r="AN1333" s="143"/>
      <c r="AO1333" s="143"/>
      <c r="AP1333" s="143"/>
      <c r="AQ1333" s="143"/>
      <c r="AR1333" s="143"/>
      <c r="AS1333" s="143"/>
      <c r="AT1333" s="143"/>
      <c r="AU1333" s="143"/>
      <c r="AV1333" s="143"/>
      <c r="BC1333" s="2"/>
    </row>
    <row r="1334" spans="1:55" x14ac:dyDescent="0.2">
      <c r="A1334" s="4" t="s">
        <v>2722</v>
      </c>
      <c r="B1334" s="4" t="s">
        <v>2690</v>
      </c>
      <c r="C1334" s="4" t="s">
        <v>2730</v>
      </c>
      <c r="D1334" s="4" t="s">
        <v>2740</v>
      </c>
      <c r="E1334" s="4" t="s">
        <v>1571</v>
      </c>
      <c r="F1334" s="4" t="s">
        <v>1572</v>
      </c>
      <c r="G1334" s="41" t="s">
        <v>1573</v>
      </c>
      <c r="H1334" s="59">
        <v>1312049</v>
      </c>
      <c r="I1334" s="59">
        <v>500000006095</v>
      </c>
      <c r="J1334" s="5">
        <v>2013</v>
      </c>
      <c r="K1334" s="5">
        <v>5</v>
      </c>
      <c r="L1334" s="9">
        <f t="shared" si="25"/>
        <v>-8</v>
      </c>
      <c r="M1334" s="6" t="s">
        <v>90</v>
      </c>
      <c r="N1334" s="9" t="s">
        <v>94</v>
      </c>
      <c r="O1334" s="6" t="s">
        <v>37</v>
      </c>
      <c r="P1334" s="9" t="s">
        <v>42</v>
      </c>
      <c r="Q1334" s="5" t="s">
        <v>37</v>
      </c>
      <c r="R1334" s="9" t="s">
        <v>42</v>
      </c>
      <c r="S1334" s="11" t="s">
        <v>136</v>
      </c>
      <c r="T1334" s="6" t="s">
        <v>43</v>
      </c>
      <c r="U1334" s="4" t="s">
        <v>184</v>
      </c>
      <c r="V1334" s="4" t="s">
        <v>136</v>
      </c>
      <c r="W1334" s="75">
        <v>0</v>
      </c>
      <c r="X1334" s="9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43"/>
      <c r="AL1334" s="143"/>
      <c r="AM1334" s="143"/>
      <c r="AN1334" s="143"/>
      <c r="AO1334" s="143"/>
      <c r="AP1334" s="143"/>
      <c r="AQ1334" s="143"/>
      <c r="AR1334" s="143"/>
      <c r="AS1334" s="143"/>
      <c r="AT1334" s="143"/>
      <c r="AU1334" s="143"/>
      <c r="AV1334" s="143"/>
      <c r="BC1334" s="2"/>
    </row>
    <row r="1335" spans="1:55" x14ac:dyDescent="0.2">
      <c r="A1335" s="4" t="s">
        <v>2722</v>
      </c>
      <c r="B1335" s="4" t="s">
        <v>2690</v>
      </c>
      <c r="C1335" s="4" t="s">
        <v>2730</v>
      </c>
      <c r="D1335" s="4" t="s">
        <v>2740</v>
      </c>
      <c r="E1335" s="4" t="s">
        <v>1571</v>
      </c>
      <c r="F1335" s="4" t="s">
        <v>1572</v>
      </c>
      <c r="G1335" s="41" t="s">
        <v>1573</v>
      </c>
      <c r="H1335" s="59">
        <v>1312034</v>
      </c>
      <c r="I1335" s="59">
        <v>500000006096</v>
      </c>
      <c r="J1335" s="5">
        <v>2013</v>
      </c>
      <c r="K1335" s="5">
        <v>5</v>
      </c>
      <c r="L1335" s="9">
        <f t="shared" si="25"/>
        <v>-8</v>
      </c>
      <c r="M1335" s="6" t="s">
        <v>90</v>
      </c>
      <c r="N1335" s="9" t="s">
        <v>94</v>
      </c>
      <c r="O1335" s="6" t="s">
        <v>37</v>
      </c>
      <c r="P1335" s="9" t="s">
        <v>42</v>
      </c>
      <c r="Q1335" s="5" t="s">
        <v>37</v>
      </c>
      <c r="R1335" s="9" t="s">
        <v>42</v>
      </c>
      <c r="S1335" s="11" t="s">
        <v>136</v>
      </c>
      <c r="T1335" s="6" t="s">
        <v>43</v>
      </c>
      <c r="U1335" s="4" t="s">
        <v>184</v>
      </c>
      <c r="V1335" s="4" t="s">
        <v>136</v>
      </c>
      <c r="W1335" s="75">
        <v>0</v>
      </c>
      <c r="X1335" s="9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43"/>
      <c r="AL1335" s="143"/>
      <c r="AM1335" s="143"/>
      <c r="AN1335" s="143"/>
      <c r="AO1335" s="143"/>
      <c r="AP1335" s="143"/>
      <c r="AQ1335" s="143"/>
      <c r="AR1335" s="143"/>
      <c r="AS1335" s="143"/>
      <c r="AT1335" s="143"/>
      <c r="AU1335" s="143"/>
      <c r="AV1335" s="143"/>
      <c r="BC1335" s="2"/>
    </row>
    <row r="1336" spans="1:55" x14ac:dyDescent="0.2">
      <c r="A1336" s="4" t="s">
        <v>2726</v>
      </c>
      <c r="B1336" s="4" t="s">
        <v>2690</v>
      </c>
      <c r="C1336" s="4" t="s">
        <v>2730</v>
      </c>
      <c r="D1336" s="4" t="s">
        <v>2740</v>
      </c>
      <c r="E1336" s="4" t="s">
        <v>1571</v>
      </c>
      <c r="F1336" s="4" t="s">
        <v>1572</v>
      </c>
      <c r="G1336" s="41" t="s">
        <v>1573</v>
      </c>
      <c r="H1336" s="59">
        <v>1312024</v>
      </c>
      <c r="I1336" s="59">
        <v>500000006192</v>
      </c>
      <c r="J1336" s="5">
        <v>2013</v>
      </c>
      <c r="K1336" s="5">
        <v>5</v>
      </c>
      <c r="L1336" s="9">
        <f t="shared" si="25"/>
        <v>-8</v>
      </c>
      <c r="M1336" s="6" t="s">
        <v>90</v>
      </c>
      <c r="N1336" s="9" t="s">
        <v>94</v>
      </c>
      <c r="O1336" s="6" t="s">
        <v>37</v>
      </c>
      <c r="P1336" s="9" t="s">
        <v>42</v>
      </c>
      <c r="Q1336" s="5" t="s">
        <v>37</v>
      </c>
      <c r="R1336" s="9" t="s">
        <v>42</v>
      </c>
      <c r="S1336" s="11" t="s">
        <v>136</v>
      </c>
      <c r="T1336" s="6" t="s">
        <v>43</v>
      </c>
      <c r="U1336" s="4" t="s">
        <v>184</v>
      </c>
      <c r="V1336" s="4" t="s">
        <v>136</v>
      </c>
      <c r="W1336" s="75">
        <v>0</v>
      </c>
      <c r="X1336" s="9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43"/>
      <c r="AL1336" s="143"/>
      <c r="AM1336" s="143"/>
      <c r="AN1336" s="143"/>
      <c r="AO1336" s="143"/>
      <c r="AP1336" s="143"/>
      <c r="AQ1336" s="143"/>
      <c r="AR1336" s="143"/>
      <c r="AS1336" s="143"/>
      <c r="AT1336" s="143"/>
      <c r="AU1336" s="143"/>
      <c r="AV1336" s="143"/>
      <c r="BC1336" s="2"/>
    </row>
    <row r="1337" spans="1:55" x14ac:dyDescent="0.2">
      <c r="A1337" s="83" t="s">
        <v>2698</v>
      </c>
      <c r="B1337" s="4" t="s">
        <v>2689</v>
      </c>
      <c r="C1337" s="4" t="s">
        <v>2730</v>
      </c>
      <c r="D1337" s="4" t="s">
        <v>2740</v>
      </c>
      <c r="E1337" s="4" t="s">
        <v>1571</v>
      </c>
      <c r="F1337" s="4" t="s">
        <v>1572</v>
      </c>
      <c r="G1337" s="41" t="s">
        <v>1573</v>
      </c>
      <c r="H1337" s="59">
        <v>1312031</v>
      </c>
      <c r="I1337" s="59">
        <v>500000006902</v>
      </c>
      <c r="J1337" s="5">
        <v>2013</v>
      </c>
      <c r="K1337" s="5">
        <v>5</v>
      </c>
      <c r="L1337" s="9">
        <f t="shared" si="25"/>
        <v>-8</v>
      </c>
      <c r="M1337" s="6" t="s">
        <v>90</v>
      </c>
      <c r="N1337" s="9" t="s">
        <v>94</v>
      </c>
      <c r="O1337" s="6" t="s">
        <v>37</v>
      </c>
      <c r="P1337" s="9" t="s">
        <v>42</v>
      </c>
      <c r="Q1337" s="5" t="s">
        <v>37</v>
      </c>
      <c r="R1337" s="9" t="s">
        <v>42</v>
      </c>
      <c r="S1337" s="11" t="s">
        <v>136</v>
      </c>
      <c r="T1337" s="6" t="s">
        <v>43</v>
      </c>
      <c r="U1337" s="4" t="s">
        <v>184</v>
      </c>
      <c r="V1337" s="4" t="s">
        <v>136</v>
      </c>
      <c r="W1337" s="75">
        <v>0</v>
      </c>
      <c r="X1337" s="9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43"/>
      <c r="AL1337" s="143"/>
      <c r="AM1337" s="143"/>
      <c r="AN1337" s="143"/>
      <c r="AO1337" s="143"/>
      <c r="AP1337" s="143"/>
      <c r="AQ1337" s="143"/>
      <c r="AR1337" s="143"/>
      <c r="AS1337" s="143"/>
      <c r="AT1337" s="143"/>
      <c r="AU1337" s="143"/>
      <c r="AV1337" s="143"/>
      <c r="BC1337" s="2"/>
    </row>
    <row r="1338" spans="1:55" x14ac:dyDescent="0.2">
      <c r="A1338" s="4" t="s">
        <v>2702</v>
      </c>
      <c r="B1338" s="4" t="s">
        <v>2689</v>
      </c>
      <c r="C1338" s="4" t="s">
        <v>2730</v>
      </c>
      <c r="D1338" s="4" t="s">
        <v>2740</v>
      </c>
      <c r="E1338" s="4" t="s">
        <v>1571</v>
      </c>
      <c r="F1338" s="4" t="s">
        <v>1572</v>
      </c>
      <c r="G1338" s="41" t="s">
        <v>1573</v>
      </c>
      <c r="H1338" s="59">
        <v>1312053</v>
      </c>
      <c r="I1338" s="59">
        <v>500000007024</v>
      </c>
      <c r="J1338" s="5">
        <v>2013</v>
      </c>
      <c r="K1338" s="5">
        <v>5</v>
      </c>
      <c r="L1338" s="9">
        <f t="shared" si="25"/>
        <v>-8</v>
      </c>
      <c r="M1338" s="6" t="s">
        <v>90</v>
      </c>
      <c r="N1338" s="9" t="s">
        <v>94</v>
      </c>
      <c r="O1338" s="6" t="s">
        <v>37</v>
      </c>
      <c r="P1338" s="9" t="s">
        <v>42</v>
      </c>
      <c r="Q1338" s="5" t="s">
        <v>37</v>
      </c>
      <c r="R1338" s="9" t="s">
        <v>42</v>
      </c>
      <c r="S1338" s="11" t="s">
        <v>136</v>
      </c>
      <c r="T1338" s="6" t="s">
        <v>43</v>
      </c>
      <c r="U1338" s="4" t="s">
        <v>184</v>
      </c>
      <c r="V1338" s="4" t="s">
        <v>136</v>
      </c>
      <c r="W1338" s="75">
        <v>0</v>
      </c>
      <c r="X1338" s="9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43"/>
      <c r="AL1338" s="143"/>
      <c r="AM1338" s="143"/>
      <c r="AN1338" s="143"/>
      <c r="AO1338" s="143"/>
      <c r="AP1338" s="143"/>
      <c r="AQ1338" s="143"/>
      <c r="AR1338" s="143"/>
      <c r="AS1338" s="143"/>
      <c r="AT1338" s="143"/>
      <c r="AU1338" s="143"/>
      <c r="AV1338" s="143"/>
      <c r="BC1338" s="2"/>
    </row>
    <row r="1339" spans="1:55" x14ac:dyDescent="0.2">
      <c r="A1339" s="66" t="s">
        <v>2716</v>
      </c>
      <c r="B1339" s="4" t="s">
        <v>2690</v>
      </c>
      <c r="C1339" s="4" t="s">
        <v>2730</v>
      </c>
      <c r="D1339" s="4" t="s">
        <v>2740</v>
      </c>
      <c r="E1339" s="4" t="s">
        <v>1571</v>
      </c>
      <c r="F1339" s="4" t="s">
        <v>1572</v>
      </c>
      <c r="G1339" s="41" t="s">
        <v>1573</v>
      </c>
      <c r="H1339" s="59">
        <v>1312005</v>
      </c>
      <c r="I1339" s="59">
        <v>500000007041</v>
      </c>
      <c r="J1339" s="5">
        <v>2013</v>
      </c>
      <c r="K1339" s="5">
        <v>5</v>
      </c>
      <c r="L1339" s="9">
        <f t="shared" si="25"/>
        <v>-8</v>
      </c>
      <c r="M1339" s="6" t="s">
        <v>90</v>
      </c>
      <c r="N1339" s="9" t="s">
        <v>94</v>
      </c>
      <c r="O1339" s="6" t="s">
        <v>37</v>
      </c>
      <c r="P1339" s="9" t="s">
        <v>42</v>
      </c>
      <c r="Q1339" s="5" t="s">
        <v>37</v>
      </c>
      <c r="R1339" s="9" t="s">
        <v>42</v>
      </c>
      <c r="S1339" s="11" t="s">
        <v>136</v>
      </c>
      <c r="T1339" s="6" t="s">
        <v>43</v>
      </c>
      <c r="U1339" s="4" t="s">
        <v>184</v>
      </c>
      <c r="V1339" s="4" t="s">
        <v>136</v>
      </c>
      <c r="W1339" s="75">
        <v>0</v>
      </c>
      <c r="X1339" s="9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43"/>
      <c r="AL1339" s="143"/>
      <c r="AM1339" s="143"/>
      <c r="AN1339" s="143"/>
      <c r="AO1339" s="143"/>
      <c r="AP1339" s="143"/>
      <c r="AQ1339" s="143"/>
      <c r="AR1339" s="143"/>
      <c r="AS1339" s="143"/>
      <c r="AT1339" s="143"/>
      <c r="AU1339" s="143"/>
      <c r="AV1339" s="143"/>
      <c r="BC1339" s="2"/>
    </row>
    <row r="1340" spans="1:55" x14ac:dyDescent="0.2">
      <c r="A1340" s="4" t="s">
        <v>2720</v>
      </c>
      <c r="B1340" s="4" t="s">
        <v>2690</v>
      </c>
      <c r="C1340" s="4" t="s">
        <v>2730</v>
      </c>
      <c r="D1340" s="4" t="s">
        <v>2740</v>
      </c>
      <c r="E1340" s="4" t="s">
        <v>1571</v>
      </c>
      <c r="F1340" s="4" t="s">
        <v>1572</v>
      </c>
      <c r="G1340" s="41" t="s">
        <v>1573</v>
      </c>
      <c r="H1340" s="59">
        <v>1312041</v>
      </c>
      <c r="I1340" s="59">
        <v>500000007045</v>
      </c>
      <c r="J1340" s="5">
        <v>2013</v>
      </c>
      <c r="K1340" s="5">
        <v>5</v>
      </c>
      <c r="L1340" s="9">
        <f t="shared" si="25"/>
        <v>-8</v>
      </c>
      <c r="M1340" s="6" t="s">
        <v>90</v>
      </c>
      <c r="N1340" s="9" t="s">
        <v>94</v>
      </c>
      <c r="O1340" s="6" t="s">
        <v>37</v>
      </c>
      <c r="P1340" s="9" t="s">
        <v>42</v>
      </c>
      <c r="Q1340" s="5" t="s">
        <v>37</v>
      </c>
      <c r="R1340" s="9" t="s">
        <v>42</v>
      </c>
      <c r="S1340" s="11" t="s">
        <v>136</v>
      </c>
      <c r="T1340" s="6" t="s">
        <v>43</v>
      </c>
      <c r="U1340" s="4" t="s">
        <v>184</v>
      </c>
      <c r="V1340" s="4" t="s">
        <v>136</v>
      </c>
      <c r="W1340" s="75">
        <v>0</v>
      </c>
      <c r="X1340" s="9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43"/>
      <c r="AL1340" s="143"/>
      <c r="AM1340" s="143"/>
      <c r="AN1340" s="143"/>
      <c r="AO1340" s="143"/>
      <c r="AP1340" s="143"/>
      <c r="AQ1340" s="143"/>
      <c r="AR1340" s="143"/>
      <c r="AS1340" s="143"/>
      <c r="AT1340" s="143"/>
      <c r="AU1340" s="143"/>
      <c r="AV1340" s="143"/>
      <c r="BC1340" s="2"/>
    </row>
    <row r="1341" spans="1:55" x14ac:dyDescent="0.2">
      <c r="A1341" s="4" t="s">
        <v>2720</v>
      </c>
      <c r="B1341" s="4" t="s">
        <v>2690</v>
      </c>
      <c r="C1341" s="4" t="s">
        <v>2730</v>
      </c>
      <c r="D1341" s="4" t="s">
        <v>2740</v>
      </c>
      <c r="E1341" s="4" t="s">
        <v>1571</v>
      </c>
      <c r="F1341" s="4" t="s">
        <v>1572</v>
      </c>
      <c r="G1341" s="41" t="s">
        <v>1573</v>
      </c>
      <c r="H1341" s="59">
        <v>1312008</v>
      </c>
      <c r="I1341" s="59">
        <v>500000007047</v>
      </c>
      <c r="J1341" s="5">
        <v>2013</v>
      </c>
      <c r="K1341" s="5">
        <v>5</v>
      </c>
      <c r="L1341" s="9">
        <f t="shared" si="25"/>
        <v>-8</v>
      </c>
      <c r="M1341" s="6" t="s">
        <v>90</v>
      </c>
      <c r="N1341" s="9" t="s">
        <v>94</v>
      </c>
      <c r="O1341" s="6" t="s">
        <v>37</v>
      </c>
      <c r="P1341" s="9" t="s">
        <v>42</v>
      </c>
      <c r="Q1341" s="5" t="s">
        <v>37</v>
      </c>
      <c r="R1341" s="9" t="s">
        <v>42</v>
      </c>
      <c r="S1341" s="11" t="s">
        <v>136</v>
      </c>
      <c r="T1341" s="6" t="s">
        <v>43</v>
      </c>
      <c r="U1341" s="4" t="s">
        <v>184</v>
      </c>
      <c r="V1341" s="4" t="s">
        <v>136</v>
      </c>
      <c r="W1341" s="75">
        <v>0</v>
      </c>
      <c r="X1341" s="9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43"/>
      <c r="AL1341" s="143"/>
      <c r="AM1341" s="143"/>
      <c r="AN1341" s="143"/>
      <c r="AO1341" s="143"/>
      <c r="AP1341" s="143"/>
      <c r="AQ1341" s="143"/>
      <c r="AR1341" s="143"/>
      <c r="AS1341" s="143"/>
      <c r="AT1341" s="143"/>
      <c r="AU1341" s="143"/>
      <c r="AV1341" s="143"/>
      <c r="BC1341" s="2"/>
    </row>
    <row r="1342" spans="1:55" x14ac:dyDescent="0.2">
      <c r="A1342" s="4" t="s">
        <v>2723</v>
      </c>
      <c r="B1342" s="4" t="s">
        <v>2690</v>
      </c>
      <c r="C1342" s="4" t="s">
        <v>2730</v>
      </c>
      <c r="D1342" s="4" t="s">
        <v>2740</v>
      </c>
      <c r="E1342" s="4" t="s">
        <v>1571</v>
      </c>
      <c r="F1342" s="4" t="s">
        <v>1572</v>
      </c>
      <c r="G1342" s="41" t="s">
        <v>1573</v>
      </c>
      <c r="H1342" s="59">
        <v>1312038</v>
      </c>
      <c r="I1342" s="59">
        <v>500000007077</v>
      </c>
      <c r="J1342" s="5">
        <v>2013</v>
      </c>
      <c r="K1342" s="5">
        <v>5</v>
      </c>
      <c r="L1342" s="9">
        <f t="shared" si="25"/>
        <v>-8</v>
      </c>
      <c r="M1342" s="6" t="s">
        <v>90</v>
      </c>
      <c r="N1342" s="9" t="s">
        <v>94</v>
      </c>
      <c r="O1342" s="6" t="s">
        <v>37</v>
      </c>
      <c r="P1342" s="9" t="s">
        <v>42</v>
      </c>
      <c r="Q1342" s="5" t="s">
        <v>37</v>
      </c>
      <c r="R1342" s="9" t="s">
        <v>42</v>
      </c>
      <c r="S1342" s="11" t="s">
        <v>136</v>
      </c>
      <c r="T1342" s="6" t="s">
        <v>43</v>
      </c>
      <c r="U1342" s="4" t="s">
        <v>184</v>
      </c>
      <c r="V1342" s="4" t="s">
        <v>136</v>
      </c>
      <c r="W1342" s="75">
        <v>0</v>
      </c>
      <c r="X1342" s="9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43"/>
      <c r="AL1342" s="143"/>
      <c r="AM1342" s="143"/>
      <c r="AN1342" s="143"/>
      <c r="AO1342" s="143"/>
      <c r="AP1342" s="143"/>
      <c r="AQ1342" s="143"/>
      <c r="AR1342" s="143"/>
      <c r="AS1342" s="143"/>
      <c r="AT1342" s="143"/>
      <c r="AU1342" s="143"/>
      <c r="AV1342" s="143"/>
      <c r="BC1342" s="2"/>
    </row>
    <row r="1343" spans="1:55" x14ac:dyDescent="0.2">
      <c r="A1343" s="4" t="s">
        <v>2723</v>
      </c>
      <c r="B1343" s="4" t="s">
        <v>2690</v>
      </c>
      <c r="C1343" s="4" t="s">
        <v>2730</v>
      </c>
      <c r="D1343" s="4" t="s">
        <v>2740</v>
      </c>
      <c r="E1343" s="4" t="s">
        <v>1571</v>
      </c>
      <c r="F1343" s="4" t="s">
        <v>1572</v>
      </c>
      <c r="G1343" s="41" t="s">
        <v>1573</v>
      </c>
      <c r="H1343" s="59">
        <v>1312001</v>
      </c>
      <c r="I1343" s="59">
        <v>500000007078</v>
      </c>
      <c r="J1343" s="5">
        <v>2013</v>
      </c>
      <c r="K1343" s="5">
        <v>5</v>
      </c>
      <c r="L1343" s="9">
        <f t="shared" si="25"/>
        <v>-8</v>
      </c>
      <c r="M1343" s="6" t="s">
        <v>90</v>
      </c>
      <c r="N1343" s="9" t="s">
        <v>94</v>
      </c>
      <c r="O1343" s="6" t="s">
        <v>37</v>
      </c>
      <c r="P1343" s="9" t="s">
        <v>42</v>
      </c>
      <c r="Q1343" s="5" t="s">
        <v>37</v>
      </c>
      <c r="R1343" s="9" t="s">
        <v>42</v>
      </c>
      <c r="S1343" s="11" t="s">
        <v>136</v>
      </c>
      <c r="T1343" s="6" t="s">
        <v>43</v>
      </c>
      <c r="U1343" s="4" t="s">
        <v>184</v>
      </c>
      <c r="V1343" s="4" t="s">
        <v>136</v>
      </c>
      <c r="W1343" s="75">
        <v>0</v>
      </c>
      <c r="X1343" s="9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43"/>
      <c r="AL1343" s="143"/>
      <c r="AM1343" s="143"/>
      <c r="AN1343" s="143"/>
      <c r="AO1343" s="143"/>
      <c r="AP1343" s="143"/>
      <c r="AQ1343" s="143"/>
      <c r="AR1343" s="143"/>
      <c r="AS1343" s="143"/>
      <c r="AT1343" s="143"/>
      <c r="AU1343" s="143"/>
      <c r="AV1343" s="143"/>
      <c r="BC1343" s="2"/>
    </row>
    <row r="1344" spans="1:55" x14ac:dyDescent="0.2">
      <c r="A1344" s="4" t="s">
        <v>2723</v>
      </c>
      <c r="B1344" s="4" t="s">
        <v>2690</v>
      </c>
      <c r="C1344" s="4" t="s">
        <v>2730</v>
      </c>
      <c r="D1344" s="4" t="s">
        <v>2740</v>
      </c>
      <c r="E1344" s="4" t="s">
        <v>1571</v>
      </c>
      <c r="F1344" s="4" t="s">
        <v>1572</v>
      </c>
      <c r="G1344" s="41" t="s">
        <v>1573</v>
      </c>
      <c r="H1344" s="59">
        <v>1312004</v>
      </c>
      <c r="I1344" s="59">
        <v>500000007079</v>
      </c>
      <c r="J1344" s="5">
        <v>2013</v>
      </c>
      <c r="K1344" s="5">
        <v>5</v>
      </c>
      <c r="L1344" s="9">
        <f t="shared" si="25"/>
        <v>-8</v>
      </c>
      <c r="M1344" s="6" t="s">
        <v>90</v>
      </c>
      <c r="N1344" s="9" t="s">
        <v>94</v>
      </c>
      <c r="O1344" s="6" t="s">
        <v>37</v>
      </c>
      <c r="P1344" s="9" t="s">
        <v>42</v>
      </c>
      <c r="Q1344" s="5" t="s">
        <v>37</v>
      </c>
      <c r="R1344" s="9" t="s">
        <v>42</v>
      </c>
      <c r="S1344" s="11" t="s">
        <v>136</v>
      </c>
      <c r="T1344" s="6" t="s">
        <v>43</v>
      </c>
      <c r="U1344" s="4" t="s">
        <v>184</v>
      </c>
      <c r="V1344" s="4" t="s">
        <v>136</v>
      </c>
      <c r="W1344" s="75">
        <v>0</v>
      </c>
      <c r="X1344" s="9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43"/>
      <c r="AL1344" s="143"/>
      <c r="AM1344" s="143"/>
      <c r="AN1344" s="143"/>
      <c r="AO1344" s="143"/>
      <c r="AP1344" s="143"/>
      <c r="AQ1344" s="143"/>
      <c r="AR1344" s="143"/>
      <c r="AS1344" s="143"/>
      <c r="AT1344" s="143"/>
      <c r="AU1344" s="143"/>
      <c r="AV1344" s="143"/>
      <c r="BC1344" s="2"/>
    </row>
    <row r="1345" spans="1:57" x14ac:dyDescent="0.2">
      <c r="A1345" s="4" t="s">
        <v>2686</v>
      </c>
      <c r="B1345" s="4" t="s">
        <v>2687</v>
      </c>
      <c r="C1345" s="4" t="s">
        <v>2730</v>
      </c>
      <c r="D1345" s="4" t="s">
        <v>2740</v>
      </c>
      <c r="E1345" s="4" t="s">
        <v>1571</v>
      </c>
      <c r="F1345" s="4" t="s">
        <v>1572</v>
      </c>
      <c r="G1345" s="41" t="s">
        <v>1573</v>
      </c>
      <c r="H1345" s="59">
        <v>1312044</v>
      </c>
      <c r="I1345" s="59">
        <v>500000007163</v>
      </c>
      <c r="J1345" s="5">
        <v>2013</v>
      </c>
      <c r="K1345" s="5">
        <v>5</v>
      </c>
      <c r="L1345" s="9">
        <f t="shared" si="25"/>
        <v>-8</v>
      </c>
      <c r="M1345" s="6" t="s">
        <v>90</v>
      </c>
      <c r="N1345" s="9" t="s">
        <v>94</v>
      </c>
      <c r="O1345" s="6" t="s">
        <v>37</v>
      </c>
      <c r="P1345" s="9" t="s">
        <v>42</v>
      </c>
      <c r="Q1345" s="5" t="s">
        <v>37</v>
      </c>
      <c r="R1345" s="9" t="s">
        <v>42</v>
      </c>
      <c r="S1345" s="11" t="s">
        <v>136</v>
      </c>
      <c r="T1345" s="6" t="s">
        <v>43</v>
      </c>
      <c r="U1345" s="4" t="s">
        <v>184</v>
      </c>
      <c r="V1345" s="4" t="s">
        <v>136</v>
      </c>
      <c r="W1345" s="75">
        <v>0</v>
      </c>
      <c r="X1345" s="9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43"/>
      <c r="AL1345" s="143"/>
      <c r="AM1345" s="143"/>
      <c r="AN1345" s="143"/>
      <c r="AO1345" s="143"/>
      <c r="AP1345" s="143"/>
      <c r="AQ1345" s="143"/>
      <c r="AR1345" s="143"/>
      <c r="AS1345" s="143"/>
      <c r="AT1345" s="143"/>
      <c r="AU1345" s="143"/>
      <c r="AV1345" s="143"/>
      <c r="BC1345" s="2"/>
    </row>
    <row r="1346" spans="1:57" x14ac:dyDescent="0.2">
      <c r="A1346" s="4" t="s">
        <v>2717</v>
      </c>
      <c r="B1346" s="4" t="s">
        <v>2690</v>
      </c>
      <c r="C1346" s="4" t="s">
        <v>2730</v>
      </c>
      <c r="D1346" s="4" t="s">
        <v>2740</v>
      </c>
      <c r="E1346" s="4" t="s">
        <v>1571</v>
      </c>
      <c r="F1346" s="4" t="s">
        <v>1572</v>
      </c>
      <c r="G1346" s="41" t="s">
        <v>1573</v>
      </c>
      <c r="H1346" s="59">
        <v>1312051</v>
      </c>
      <c r="I1346" s="59">
        <v>500000007288</v>
      </c>
      <c r="J1346" s="5">
        <v>2013</v>
      </c>
      <c r="K1346" s="5">
        <v>5</v>
      </c>
      <c r="L1346" s="9">
        <f t="shared" si="25"/>
        <v>-8</v>
      </c>
      <c r="M1346" s="6" t="s">
        <v>90</v>
      </c>
      <c r="N1346" s="9" t="s">
        <v>94</v>
      </c>
      <c r="O1346" s="6" t="s">
        <v>37</v>
      </c>
      <c r="P1346" s="9" t="s">
        <v>42</v>
      </c>
      <c r="Q1346" s="5" t="s">
        <v>37</v>
      </c>
      <c r="R1346" s="9" t="s">
        <v>42</v>
      </c>
      <c r="S1346" s="11" t="s">
        <v>136</v>
      </c>
      <c r="T1346" s="6" t="s">
        <v>43</v>
      </c>
      <c r="U1346" s="4" t="s">
        <v>184</v>
      </c>
      <c r="V1346" s="4" t="s">
        <v>136</v>
      </c>
      <c r="W1346" s="75">
        <v>0</v>
      </c>
      <c r="X1346" s="9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43"/>
      <c r="AL1346" s="143"/>
      <c r="AM1346" s="143"/>
      <c r="AN1346" s="143"/>
      <c r="AO1346" s="143"/>
      <c r="AP1346" s="143"/>
      <c r="AQ1346" s="143"/>
      <c r="AR1346" s="143"/>
      <c r="AS1346" s="143"/>
      <c r="AT1346" s="143"/>
      <c r="AU1346" s="143"/>
      <c r="AV1346" s="143"/>
      <c r="BC1346" s="2"/>
    </row>
    <row r="1347" spans="1:57" x14ac:dyDescent="0.2">
      <c r="A1347" s="4" t="s">
        <v>2717</v>
      </c>
      <c r="B1347" s="4" t="s">
        <v>2690</v>
      </c>
      <c r="C1347" s="4" t="s">
        <v>2730</v>
      </c>
      <c r="D1347" s="4" t="s">
        <v>2740</v>
      </c>
      <c r="E1347" s="4" t="s">
        <v>1571</v>
      </c>
      <c r="F1347" s="4" t="s">
        <v>1572</v>
      </c>
      <c r="G1347" s="41" t="s">
        <v>1573</v>
      </c>
      <c r="H1347" s="59">
        <v>1312022</v>
      </c>
      <c r="I1347" s="59">
        <v>500000007289</v>
      </c>
      <c r="J1347" s="5">
        <v>2013</v>
      </c>
      <c r="K1347" s="5">
        <v>5</v>
      </c>
      <c r="L1347" s="9">
        <f t="shared" si="25"/>
        <v>-8</v>
      </c>
      <c r="M1347" s="6" t="s">
        <v>90</v>
      </c>
      <c r="N1347" s="9" t="s">
        <v>94</v>
      </c>
      <c r="O1347" s="6" t="s">
        <v>37</v>
      </c>
      <c r="P1347" s="9" t="s">
        <v>42</v>
      </c>
      <c r="Q1347" s="5" t="s">
        <v>37</v>
      </c>
      <c r="R1347" s="9" t="s">
        <v>42</v>
      </c>
      <c r="S1347" s="11" t="s">
        <v>136</v>
      </c>
      <c r="T1347" s="6" t="s">
        <v>43</v>
      </c>
      <c r="U1347" s="4" t="s">
        <v>184</v>
      </c>
      <c r="V1347" s="4" t="s">
        <v>136</v>
      </c>
      <c r="W1347" s="75">
        <v>0</v>
      </c>
      <c r="X1347" s="9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43"/>
      <c r="AL1347" s="143"/>
      <c r="AM1347" s="143"/>
      <c r="AN1347" s="143"/>
      <c r="AO1347" s="143"/>
      <c r="AP1347" s="143"/>
      <c r="AQ1347" s="143"/>
      <c r="AR1347" s="143"/>
      <c r="AS1347" s="143"/>
      <c r="AT1347" s="143"/>
      <c r="AU1347" s="143"/>
      <c r="AV1347" s="143"/>
      <c r="BC1347" s="2"/>
    </row>
    <row r="1348" spans="1:57" x14ac:dyDescent="0.2">
      <c r="A1348" s="4" t="s">
        <v>2718</v>
      </c>
      <c r="B1348" s="4" t="s">
        <v>2690</v>
      </c>
      <c r="C1348" s="4" t="s">
        <v>2730</v>
      </c>
      <c r="D1348" s="4" t="s">
        <v>2740</v>
      </c>
      <c r="E1348" s="4" t="s">
        <v>1571</v>
      </c>
      <c r="F1348" s="4" t="s">
        <v>1572</v>
      </c>
      <c r="G1348" s="41" t="s">
        <v>1573</v>
      </c>
      <c r="H1348" s="59">
        <v>1312026</v>
      </c>
      <c r="I1348" s="59">
        <v>500000007300</v>
      </c>
      <c r="J1348" s="5">
        <v>2013</v>
      </c>
      <c r="K1348" s="5">
        <v>5</v>
      </c>
      <c r="L1348" s="9">
        <f t="shared" si="25"/>
        <v>-8</v>
      </c>
      <c r="M1348" s="6" t="s">
        <v>90</v>
      </c>
      <c r="N1348" s="9" t="s">
        <v>94</v>
      </c>
      <c r="O1348" s="6" t="s">
        <v>37</v>
      </c>
      <c r="P1348" s="9" t="s">
        <v>42</v>
      </c>
      <c r="Q1348" s="5" t="s">
        <v>37</v>
      </c>
      <c r="R1348" s="9" t="s">
        <v>42</v>
      </c>
      <c r="S1348" s="11" t="s">
        <v>136</v>
      </c>
      <c r="T1348" s="6" t="s">
        <v>43</v>
      </c>
      <c r="U1348" s="4" t="s">
        <v>184</v>
      </c>
      <c r="V1348" s="4" t="s">
        <v>136</v>
      </c>
      <c r="W1348" s="75">
        <v>0</v>
      </c>
      <c r="X1348" s="9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43"/>
      <c r="AL1348" s="143"/>
      <c r="AM1348" s="143"/>
      <c r="AN1348" s="143"/>
      <c r="AO1348" s="143"/>
      <c r="AP1348" s="143"/>
      <c r="AQ1348" s="143"/>
      <c r="AR1348" s="143"/>
      <c r="AS1348" s="143"/>
      <c r="AT1348" s="143"/>
      <c r="AU1348" s="143"/>
      <c r="AV1348" s="143"/>
      <c r="BC1348" s="2"/>
    </row>
    <row r="1349" spans="1:57" x14ac:dyDescent="0.2">
      <c r="A1349" s="4" t="s">
        <v>2697</v>
      </c>
      <c r="B1349" s="4" t="s">
        <v>2691</v>
      </c>
      <c r="C1349" s="4" t="s">
        <v>2730</v>
      </c>
      <c r="D1349" s="4" t="s">
        <v>2740</v>
      </c>
      <c r="E1349" s="4" t="s">
        <v>1571</v>
      </c>
      <c r="F1349" s="4" t="s">
        <v>1572</v>
      </c>
      <c r="G1349" s="41" t="s">
        <v>1573</v>
      </c>
      <c r="H1349" s="59">
        <v>1312023</v>
      </c>
      <c r="I1349" s="59">
        <v>500000007390</v>
      </c>
      <c r="J1349" s="5">
        <v>2013</v>
      </c>
      <c r="K1349" s="5">
        <v>5</v>
      </c>
      <c r="L1349" s="9">
        <f t="shared" si="25"/>
        <v>-8</v>
      </c>
      <c r="M1349" s="6" t="s">
        <v>90</v>
      </c>
      <c r="N1349" s="9" t="s">
        <v>94</v>
      </c>
      <c r="O1349" s="6" t="s">
        <v>37</v>
      </c>
      <c r="P1349" s="9" t="s">
        <v>42</v>
      </c>
      <c r="Q1349" s="5" t="s">
        <v>37</v>
      </c>
      <c r="R1349" s="9" t="s">
        <v>42</v>
      </c>
      <c r="S1349" s="11" t="s">
        <v>136</v>
      </c>
      <c r="T1349" s="6" t="s">
        <v>43</v>
      </c>
      <c r="U1349" s="4" t="s">
        <v>184</v>
      </c>
      <c r="V1349" s="4" t="s">
        <v>136</v>
      </c>
      <c r="W1349" s="75">
        <v>0</v>
      </c>
      <c r="X1349" s="9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43"/>
      <c r="AL1349" s="143"/>
      <c r="AM1349" s="143"/>
      <c r="AN1349" s="143"/>
      <c r="AO1349" s="143"/>
      <c r="AP1349" s="143"/>
      <c r="AQ1349" s="143"/>
      <c r="AR1349" s="143"/>
      <c r="AS1349" s="143"/>
      <c r="AT1349" s="143"/>
      <c r="AU1349" s="143"/>
      <c r="AV1349" s="143"/>
      <c r="BC1349" s="2"/>
    </row>
    <row r="1350" spans="1:57" x14ac:dyDescent="0.2">
      <c r="A1350" s="4" t="s">
        <v>2714</v>
      </c>
      <c r="B1350" s="4" t="s">
        <v>2687</v>
      </c>
      <c r="C1350" s="4" t="s">
        <v>2730</v>
      </c>
      <c r="D1350" s="4" t="s">
        <v>2740</v>
      </c>
      <c r="E1350" s="4" t="s">
        <v>1571</v>
      </c>
      <c r="F1350" s="4" t="s">
        <v>1572</v>
      </c>
      <c r="G1350" s="41" t="s">
        <v>1573</v>
      </c>
      <c r="H1350" s="59">
        <v>1312015</v>
      </c>
      <c r="I1350" s="59">
        <v>500000007424</v>
      </c>
      <c r="J1350" s="5">
        <v>2013</v>
      </c>
      <c r="K1350" s="5">
        <v>5</v>
      </c>
      <c r="L1350" s="9">
        <f t="shared" si="25"/>
        <v>-8</v>
      </c>
      <c r="M1350" s="6" t="s">
        <v>90</v>
      </c>
      <c r="N1350" s="9" t="s">
        <v>94</v>
      </c>
      <c r="O1350" s="6" t="s">
        <v>37</v>
      </c>
      <c r="P1350" s="9" t="s">
        <v>42</v>
      </c>
      <c r="Q1350" s="5" t="s">
        <v>37</v>
      </c>
      <c r="R1350" s="9" t="s">
        <v>42</v>
      </c>
      <c r="S1350" s="11" t="s">
        <v>136</v>
      </c>
      <c r="T1350" s="6" t="s">
        <v>43</v>
      </c>
      <c r="U1350" s="4" t="s">
        <v>184</v>
      </c>
      <c r="V1350" s="4" t="s">
        <v>136</v>
      </c>
      <c r="W1350" s="75">
        <v>0</v>
      </c>
      <c r="X1350" s="9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43"/>
      <c r="AL1350" s="143"/>
      <c r="AM1350" s="143"/>
      <c r="AN1350" s="143"/>
      <c r="AO1350" s="143"/>
      <c r="AP1350" s="143"/>
      <c r="AQ1350" s="143"/>
      <c r="AR1350" s="143"/>
      <c r="AS1350" s="143"/>
      <c r="AT1350" s="143"/>
      <c r="AU1350" s="143"/>
      <c r="AV1350" s="143"/>
      <c r="BC1350" s="2"/>
    </row>
    <row r="1351" spans="1:57" x14ac:dyDescent="0.2">
      <c r="A1351" s="66" t="s">
        <v>2705</v>
      </c>
      <c r="B1351" s="4" t="s">
        <v>2688</v>
      </c>
      <c r="C1351" s="4" t="s">
        <v>2730</v>
      </c>
      <c r="D1351" s="4" t="s">
        <v>2740</v>
      </c>
      <c r="E1351" s="4" t="s">
        <v>1571</v>
      </c>
      <c r="F1351" s="4" t="s">
        <v>1572</v>
      </c>
      <c r="G1351" s="41" t="s">
        <v>1573</v>
      </c>
      <c r="H1351" s="59">
        <v>1312018</v>
      </c>
      <c r="I1351" s="59">
        <v>500000007425</v>
      </c>
      <c r="J1351" s="5">
        <v>2013</v>
      </c>
      <c r="K1351" s="5">
        <v>5</v>
      </c>
      <c r="L1351" s="9">
        <f t="shared" si="25"/>
        <v>-8</v>
      </c>
      <c r="M1351" s="6" t="s">
        <v>90</v>
      </c>
      <c r="N1351" s="9" t="s">
        <v>94</v>
      </c>
      <c r="O1351" s="6" t="s">
        <v>37</v>
      </c>
      <c r="P1351" s="9" t="s">
        <v>42</v>
      </c>
      <c r="Q1351" s="5" t="s">
        <v>37</v>
      </c>
      <c r="R1351" s="9" t="s">
        <v>42</v>
      </c>
      <c r="S1351" s="11" t="s">
        <v>136</v>
      </c>
      <c r="T1351" s="6" t="s">
        <v>43</v>
      </c>
      <c r="U1351" s="4" t="s">
        <v>184</v>
      </c>
      <c r="V1351" s="4" t="s">
        <v>136</v>
      </c>
      <c r="W1351" s="75">
        <v>0</v>
      </c>
      <c r="X1351" s="9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43"/>
      <c r="AL1351" s="143"/>
      <c r="AM1351" s="143"/>
      <c r="AN1351" s="143"/>
      <c r="AO1351" s="143"/>
      <c r="AP1351" s="143"/>
      <c r="AQ1351" s="143"/>
      <c r="AR1351" s="143"/>
      <c r="AS1351" s="143"/>
      <c r="AT1351" s="143"/>
      <c r="AU1351" s="143"/>
      <c r="AV1351" s="143"/>
      <c r="BC1351" s="2"/>
    </row>
    <row r="1352" spans="1:57" x14ac:dyDescent="0.2">
      <c r="A1352" s="4" t="s">
        <v>2699</v>
      </c>
      <c r="B1352" s="4" t="s">
        <v>2688</v>
      </c>
      <c r="C1352" s="4" t="s">
        <v>2730</v>
      </c>
      <c r="D1352" s="4" t="s">
        <v>2740</v>
      </c>
      <c r="E1352" s="4" t="s">
        <v>1571</v>
      </c>
      <c r="F1352" s="4" t="s">
        <v>1572</v>
      </c>
      <c r="G1352" s="41" t="s">
        <v>1573</v>
      </c>
      <c r="H1352" s="59">
        <v>1312033</v>
      </c>
      <c r="I1352" s="59">
        <v>500000007434</v>
      </c>
      <c r="J1352" s="5">
        <v>2013</v>
      </c>
      <c r="K1352" s="5">
        <v>5</v>
      </c>
      <c r="L1352" s="9">
        <f t="shared" si="25"/>
        <v>-8</v>
      </c>
      <c r="M1352" s="6" t="s">
        <v>90</v>
      </c>
      <c r="N1352" s="9" t="s">
        <v>94</v>
      </c>
      <c r="O1352" s="6" t="s">
        <v>37</v>
      </c>
      <c r="P1352" s="9" t="s">
        <v>42</v>
      </c>
      <c r="Q1352" s="5" t="s">
        <v>37</v>
      </c>
      <c r="R1352" s="9" t="s">
        <v>42</v>
      </c>
      <c r="S1352" s="11" t="s">
        <v>136</v>
      </c>
      <c r="T1352" s="6" t="s">
        <v>43</v>
      </c>
      <c r="U1352" s="4" t="s">
        <v>184</v>
      </c>
      <c r="V1352" s="4" t="s">
        <v>136</v>
      </c>
      <c r="W1352" s="75">
        <v>0</v>
      </c>
      <c r="X1352" s="9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43"/>
      <c r="AL1352" s="143"/>
      <c r="AM1352" s="143"/>
      <c r="AN1352" s="143"/>
      <c r="AO1352" s="143"/>
      <c r="AP1352" s="143"/>
      <c r="AQ1352" s="143"/>
      <c r="AR1352" s="143"/>
      <c r="AS1352" s="143"/>
      <c r="AT1352" s="143"/>
      <c r="AU1352" s="143"/>
      <c r="AV1352" s="143"/>
      <c r="BC1352" s="2"/>
    </row>
    <row r="1353" spans="1:57" s="58" customFormat="1" x14ac:dyDescent="0.2">
      <c r="A1353" s="4" t="s">
        <v>2709</v>
      </c>
      <c r="B1353" s="4" t="s">
        <v>2688</v>
      </c>
      <c r="C1353" s="4" t="s">
        <v>2730</v>
      </c>
      <c r="D1353" s="4" t="s">
        <v>2740</v>
      </c>
      <c r="E1353" s="4" t="s">
        <v>1571</v>
      </c>
      <c r="F1353" s="4" t="s">
        <v>1572</v>
      </c>
      <c r="G1353" s="41" t="s">
        <v>1573</v>
      </c>
      <c r="H1353" s="59">
        <v>1312007</v>
      </c>
      <c r="I1353" s="59">
        <v>500000007435</v>
      </c>
      <c r="J1353" s="5">
        <v>2013</v>
      </c>
      <c r="K1353" s="5">
        <v>5</v>
      </c>
      <c r="L1353" s="9">
        <f t="shared" si="25"/>
        <v>-8</v>
      </c>
      <c r="M1353" s="6" t="s">
        <v>90</v>
      </c>
      <c r="N1353" s="9" t="s">
        <v>94</v>
      </c>
      <c r="O1353" s="6" t="s">
        <v>37</v>
      </c>
      <c r="P1353" s="9" t="s">
        <v>42</v>
      </c>
      <c r="Q1353" s="5" t="s">
        <v>37</v>
      </c>
      <c r="R1353" s="9" t="s">
        <v>42</v>
      </c>
      <c r="S1353" s="11" t="s">
        <v>136</v>
      </c>
      <c r="T1353" s="6" t="s">
        <v>43</v>
      </c>
      <c r="U1353" s="4" t="s">
        <v>184</v>
      </c>
      <c r="V1353" s="4" t="s">
        <v>136</v>
      </c>
      <c r="W1353" s="75">
        <v>0</v>
      </c>
      <c r="X1353" s="9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43"/>
      <c r="AL1353" s="143"/>
      <c r="AM1353" s="143"/>
      <c r="AN1353" s="143"/>
      <c r="AO1353" s="143"/>
      <c r="AP1353" s="143"/>
      <c r="AQ1353" s="143"/>
      <c r="AR1353" s="143"/>
      <c r="AS1353" s="143"/>
      <c r="AT1353" s="143"/>
      <c r="AU1353" s="143"/>
      <c r="AV1353" s="143"/>
      <c r="AW1353" s="10"/>
      <c r="AX1353" s="10"/>
      <c r="AY1353" s="10"/>
      <c r="AZ1353" s="10"/>
      <c r="BA1353" s="10"/>
      <c r="BB1353" s="10"/>
      <c r="BC1353" s="2"/>
      <c r="BD1353" s="2"/>
      <c r="BE1353" s="2"/>
    </row>
    <row r="1354" spans="1:57" x14ac:dyDescent="0.2">
      <c r="A1354" s="4" t="s">
        <v>2716</v>
      </c>
      <c r="B1354" s="4" t="s">
        <v>2690</v>
      </c>
      <c r="C1354" s="4" t="s">
        <v>2730</v>
      </c>
      <c r="D1354" s="4" t="s">
        <v>2740</v>
      </c>
      <c r="E1354" s="4" t="s">
        <v>1571</v>
      </c>
      <c r="F1354" s="4" t="s">
        <v>1572</v>
      </c>
      <c r="G1354" s="41" t="s">
        <v>1573</v>
      </c>
      <c r="H1354" s="59">
        <v>1312052</v>
      </c>
      <c r="I1354" s="59">
        <v>500000009991</v>
      </c>
      <c r="J1354" s="5">
        <v>2013</v>
      </c>
      <c r="K1354" s="5">
        <v>5</v>
      </c>
      <c r="L1354" s="9">
        <f t="shared" ref="L1354:L1415" si="26">IF(AND(J1354=0,K1354=0),"",K1354-($B$9-J1354))</f>
        <v>-8</v>
      </c>
      <c r="M1354" s="6" t="s">
        <v>90</v>
      </c>
      <c r="N1354" s="9" t="s">
        <v>94</v>
      </c>
      <c r="O1354" s="6" t="s">
        <v>37</v>
      </c>
      <c r="P1354" s="9" t="s">
        <v>42</v>
      </c>
      <c r="Q1354" s="5" t="s">
        <v>37</v>
      </c>
      <c r="R1354" s="9" t="s">
        <v>42</v>
      </c>
      <c r="S1354" s="11" t="s">
        <v>136</v>
      </c>
      <c r="T1354" s="6" t="s">
        <v>43</v>
      </c>
      <c r="U1354" s="4" t="s">
        <v>184</v>
      </c>
      <c r="V1354" s="4" t="s">
        <v>136</v>
      </c>
      <c r="W1354" s="75">
        <v>0</v>
      </c>
      <c r="X1354" s="9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43"/>
      <c r="AL1354" s="143"/>
      <c r="AM1354" s="143"/>
      <c r="AN1354" s="143"/>
      <c r="AO1354" s="143"/>
      <c r="AP1354" s="143"/>
      <c r="AQ1354" s="143"/>
      <c r="AR1354" s="143"/>
      <c r="AS1354" s="143"/>
      <c r="AT1354" s="143"/>
      <c r="AU1354" s="143"/>
      <c r="AV1354" s="143"/>
      <c r="BC1354" s="2"/>
    </row>
    <row r="1355" spans="1:57" x14ac:dyDescent="0.2">
      <c r="A1355" s="4" t="s">
        <v>2712</v>
      </c>
      <c r="B1355" s="4" t="s">
        <v>2691</v>
      </c>
      <c r="C1355" s="4" t="s">
        <v>2730</v>
      </c>
      <c r="D1355" s="4" t="s">
        <v>2740</v>
      </c>
      <c r="E1355" s="4" t="s">
        <v>1571</v>
      </c>
      <c r="F1355" s="4" t="s">
        <v>1572</v>
      </c>
      <c r="G1355" s="41" t="s">
        <v>1573</v>
      </c>
      <c r="H1355" s="59">
        <v>1312029</v>
      </c>
      <c r="I1355" s="59">
        <v>500000009971</v>
      </c>
      <c r="J1355" s="5">
        <v>2013</v>
      </c>
      <c r="K1355" s="5">
        <v>5</v>
      </c>
      <c r="L1355" s="9">
        <f t="shared" si="26"/>
        <v>-8</v>
      </c>
      <c r="M1355" s="6" t="s">
        <v>90</v>
      </c>
      <c r="N1355" s="9" t="s">
        <v>94</v>
      </c>
      <c r="O1355" s="6" t="s">
        <v>37</v>
      </c>
      <c r="P1355" s="9" t="s">
        <v>42</v>
      </c>
      <c r="Q1355" s="5" t="s">
        <v>37</v>
      </c>
      <c r="R1355" s="9" t="s">
        <v>42</v>
      </c>
      <c r="S1355" s="11" t="s">
        <v>136</v>
      </c>
      <c r="T1355" s="6" t="s">
        <v>43</v>
      </c>
      <c r="U1355" s="4" t="s">
        <v>184</v>
      </c>
      <c r="V1355" s="4" t="s">
        <v>136</v>
      </c>
      <c r="W1355" s="75">
        <v>0</v>
      </c>
      <c r="X1355" s="9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43"/>
      <c r="AL1355" s="143"/>
      <c r="AM1355" s="143"/>
      <c r="AN1355" s="143"/>
      <c r="AO1355" s="143"/>
      <c r="AP1355" s="143"/>
      <c r="AQ1355" s="143"/>
      <c r="AR1355" s="143"/>
      <c r="AS1355" s="143"/>
      <c r="AT1355" s="143"/>
      <c r="AU1355" s="143"/>
      <c r="AV1355" s="143"/>
      <c r="BC1355" s="2"/>
    </row>
    <row r="1356" spans="1:57" x14ac:dyDescent="0.2">
      <c r="A1356" s="4" t="s">
        <v>2712</v>
      </c>
      <c r="B1356" s="4" t="s">
        <v>2691</v>
      </c>
      <c r="C1356" s="4" t="s">
        <v>2730</v>
      </c>
      <c r="D1356" s="4" t="s">
        <v>2740</v>
      </c>
      <c r="E1356" s="4" t="s">
        <v>1571</v>
      </c>
      <c r="F1356" s="4" t="s">
        <v>1572</v>
      </c>
      <c r="G1356" s="41" t="s">
        <v>1573</v>
      </c>
      <c r="H1356" s="59">
        <v>1312043</v>
      </c>
      <c r="I1356" s="59">
        <v>500000009990</v>
      </c>
      <c r="J1356" s="5">
        <v>2013</v>
      </c>
      <c r="K1356" s="5">
        <v>5</v>
      </c>
      <c r="L1356" s="9">
        <f t="shared" si="26"/>
        <v>-8</v>
      </c>
      <c r="M1356" s="6" t="s">
        <v>90</v>
      </c>
      <c r="N1356" s="9" t="s">
        <v>94</v>
      </c>
      <c r="O1356" s="6" t="s">
        <v>37</v>
      </c>
      <c r="P1356" s="9" t="s">
        <v>42</v>
      </c>
      <c r="Q1356" s="5" t="s">
        <v>37</v>
      </c>
      <c r="R1356" s="9" t="s">
        <v>42</v>
      </c>
      <c r="S1356" s="11" t="s">
        <v>136</v>
      </c>
      <c r="T1356" s="6" t="s">
        <v>43</v>
      </c>
      <c r="U1356" s="4" t="s">
        <v>184</v>
      </c>
      <c r="V1356" s="4" t="s">
        <v>136</v>
      </c>
      <c r="W1356" s="75">
        <v>0</v>
      </c>
      <c r="X1356" s="9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43"/>
      <c r="AL1356" s="143"/>
      <c r="AM1356" s="143"/>
      <c r="AN1356" s="143"/>
      <c r="AO1356" s="143"/>
      <c r="AP1356" s="143"/>
      <c r="AQ1356" s="143"/>
      <c r="AR1356" s="143"/>
      <c r="AS1356" s="143"/>
      <c r="AT1356" s="143"/>
      <c r="AU1356" s="143"/>
      <c r="AV1356" s="143"/>
      <c r="BC1356" s="2"/>
    </row>
    <row r="1357" spans="1:57" x14ac:dyDescent="0.2">
      <c r="A1357" s="66" t="s">
        <v>2712</v>
      </c>
      <c r="B1357" s="4" t="s">
        <v>2691</v>
      </c>
      <c r="C1357" s="4" t="s">
        <v>2730</v>
      </c>
      <c r="D1357" s="4" t="s">
        <v>2740</v>
      </c>
      <c r="E1357" s="4" t="s">
        <v>1571</v>
      </c>
      <c r="F1357" s="4" t="s">
        <v>1572</v>
      </c>
      <c r="G1357" s="41" t="s">
        <v>1573</v>
      </c>
      <c r="H1357" s="59">
        <v>1312048</v>
      </c>
      <c r="I1357" s="59">
        <v>500000009964</v>
      </c>
      <c r="J1357" s="5">
        <v>2013</v>
      </c>
      <c r="K1357" s="5">
        <v>5</v>
      </c>
      <c r="L1357" s="9">
        <f t="shared" si="26"/>
        <v>-8</v>
      </c>
      <c r="M1357" s="6" t="s">
        <v>90</v>
      </c>
      <c r="N1357" s="9" t="s">
        <v>94</v>
      </c>
      <c r="O1357" s="6" t="s">
        <v>37</v>
      </c>
      <c r="P1357" s="9" t="s">
        <v>42</v>
      </c>
      <c r="Q1357" s="5" t="s">
        <v>37</v>
      </c>
      <c r="R1357" s="9" t="s">
        <v>42</v>
      </c>
      <c r="S1357" s="11" t="s">
        <v>136</v>
      </c>
      <c r="T1357" s="6" t="s">
        <v>43</v>
      </c>
      <c r="U1357" s="4" t="s">
        <v>184</v>
      </c>
      <c r="V1357" s="4" t="s">
        <v>136</v>
      </c>
      <c r="W1357" s="75">
        <v>0</v>
      </c>
      <c r="X1357" s="9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43"/>
      <c r="AL1357" s="143"/>
      <c r="AM1357" s="143"/>
      <c r="AN1357" s="143"/>
      <c r="AO1357" s="143"/>
      <c r="AP1357" s="143"/>
      <c r="AQ1357" s="143"/>
      <c r="AR1357" s="143"/>
      <c r="AS1357" s="143"/>
      <c r="AT1357" s="143"/>
      <c r="AU1357" s="143"/>
      <c r="AV1357" s="143"/>
      <c r="BC1357" s="2"/>
    </row>
    <row r="1358" spans="1:57" x14ac:dyDescent="0.2">
      <c r="A1358" s="4" t="s">
        <v>2712</v>
      </c>
      <c r="B1358" s="4" t="s">
        <v>2691</v>
      </c>
      <c r="C1358" s="4" t="s">
        <v>2730</v>
      </c>
      <c r="D1358" s="4" t="s">
        <v>2740</v>
      </c>
      <c r="E1358" s="4" t="s">
        <v>1571</v>
      </c>
      <c r="F1358" s="4" t="s">
        <v>1572</v>
      </c>
      <c r="G1358" s="41" t="s">
        <v>1573</v>
      </c>
      <c r="H1358" s="59">
        <v>1312002</v>
      </c>
      <c r="I1358" s="59">
        <v>500000009993</v>
      </c>
      <c r="J1358" s="5">
        <v>2013</v>
      </c>
      <c r="K1358" s="5">
        <v>5</v>
      </c>
      <c r="L1358" s="9">
        <f t="shared" si="26"/>
        <v>-8</v>
      </c>
      <c r="M1358" s="6" t="s">
        <v>90</v>
      </c>
      <c r="N1358" s="9" t="s">
        <v>94</v>
      </c>
      <c r="O1358" s="6" t="s">
        <v>37</v>
      </c>
      <c r="P1358" s="9" t="s">
        <v>42</v>
      </c>
      <c r="Q1358" s="5" t="s">
        <v>37</v>
      </c>
      <c r="R1358" s="9" t="s">
        <v>42</v>
      </c>
      <c r="S1358" s="11" t="s">
        <v>136</v>
      </c>
      <c r="T1358" s="6" t="s">
        <v>43</v>
      </c>
      <c r="U1358" s="4" t="s">
        <v>184</v>
      </c>
      <c r="V1358" s="4" t="s">
        <v>136</v>
      </c>
      <c r="W1358" s="75">
        <v>0</v>
      </c>
      <c r="X1358" s="9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43"/>
      <c r="AL1358" s="143"/>
      <c r="AM1358" s="143"/>
      <c r="AN1358" s="143"/>
      <c r="AO1358" s="143"/>
      <c r="AP1358" s="143"/>
      <c r="AQ1358" s="143"/>
      <c r="AR1358" s="143"/>
      <c r="AS1358" s="143"/>
      <c r="AT1358" s="143"/>
      <c r="AU1358" s="143"/>
      <c r="AV1358" s="143"/>
      <c r="BC1358" s="2"/>
    </row>
    <row r="1359" spans="1:57" x14ac:dyDescent="0.2">
      <c r="A1359" s="4" t="s">
        <v>2711</v>
      </c>
      <c r="B1359" s="4" t="s">
        <v>2691</v>
      </c>
      <c r="C1359" s="4" t="s">
        <v>2730</v>
      </c>
      <c r="D1359" s="4" t="s">
        <v>2740</v>
      </c>
      <c r="E1359" s="4" t="s">
        <v>1571</v>
      </c>
      <c r="F1359" s="4" t="s">
        <v>1572</v>
      </c>
      <c r="G1359" s="41" t="s">
        <v>1573</v>
      </c>
      <c r="H1359" s="59">
        <v>1312037</v>
      </c>
      <c r="I1359" s="59">
        <v>500000007133</v>
      </c>
      <c r="J1359" s="5">
        <v>2013</v>
      </c>
      <c r="K1359" s="5">
        <v>5</v>
      </c>
      <c r="L1359" s="9">
        <f t="shared" si="26"/>
        <v>-8</v>
      </c>
      <c r="M1359" s="6" t="s">
        <v>90</v>
      </c>
      <c r="N1359" s="9" t="s">
        <v>94</v>
      </c>
      <c r="O1359" s="6" t="s">
        <v>37</v>
      </c>
      <c r="P1359" s="9" t="s">
        <v>42</v>
      </c>
      <c r="Q1359" s="5" t="s">
        <v>37</v>
      </c>
      <c r="R1359" s="9" t="s">
        <v>42</v>
      </c>
      <c r="S1359" s="11" t="s">
        <v>136</v>
      </c>
      <c r="T1359" s="6" t="s">
        <v>43</v>
      </c>
      <c r="U1359" s="4" t="s">
        <v>184</v>
      </c>
      <c r="V1359" s="4" t="s">
        <v>136</v>
      </c>
      <c r="W1359" s="75">
        <v>0</v>
      </c>
      <c r="X1359" s="9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43"/>
      <c r="AL1359" s="143"/>
      <c r="AM1359" s="143"/>
      <c r="AN1359" s="143"/>
      <c r="AO1359" s="143"/>
      <c r="AP1359" s="143"/>
      <c r="AQ1359" s="143"/>
      <c r="AR1359" s="143"/>
      <c r="AS1359" s="143"/>
      <c r="AT1359" s="143"/>
      <c r="AU1359" s="143"/>
      <c r="AV1359" s="143"/>
      <c r="BC1359" s="2"/>
    </row>
    <row r="1360" spans="1:57" x14ac:dyDescent="0.2">
      <c r="A1360" s="4" t="s">
        <v>2696</v>
      </c>
      <c r="B1360" s="4" t="s">
        <v>2691</v>
      </c>
      <c r="C1360" s="4" t="s">
        <v>2735</v>
      </c>
      <c r="D1360" s="4" t="s">
        <v>2741</v>
      </c>
      <c r="E1360" s="4" t="s">
        <v>1508</v>
      </c>
      <c r="F1360" s="4" t="s">
        <v>1509</v>
      </c>
      <c r="G1360" s="41" t="s">
        <v>1510</v>
      </c>
      <c r="H1360" s="59">
        <v>14090242</v>
      </c>
      <c r="I1360" s="59" t="s">
        <v>1511</v>
      </c>
      <c r="J1360" s="5">
        <v>2014</v>
      </c>
      <c r="K1360" s="5">
        <v>10</v>
      </c>
      <c r="L1360" s="9">
        <f t="shared" si="26"/>
        <v>-2</v>
      </c>
      <c r="M1360" s="6" t="s">
        <v>90</v>
      </c>
      <c r="N1360" s="9" t="s">
        <v>94</v>
      </c>
      <c r="O1360" s="6" t="s">
        <v>2743</v>
      </c>
      <c r="P1360" s="9" t="s">
        <v>42</v>
      </c>
      <c r="Q1360" s="5" t="s">
        <v>37</v>
      </c>
      <c r="R1360" s="9" t="s">
        <v>41</v>
      </c>
      <c r="S1360" s="11">
        <v>2023</v>
      </c>
      <c r="T1360" s="6" t="s">
        <v>126</v>
      </c>
      <c r="U1360" s="4" t="s">
        <v>210</v>
      </c>
      <c r="V1360" s="4" t="s">
        <v>4403</v>
      </c>
      <c r="W1360" s="75">
        <v>1675296.75</v>
      </c>
      <c r="X1360" s="9">
        <v>4</v>
      </c>
      <c r="Y1360" s="11"/>
      <c r="Z1360" s="11" t="s">
        <v>33</v>
      </c>
      <c r="AA1360" s="11"/>
      <c r="AB1360" s="11"/>
      <c r="AC1360" s="11" t="s">
        <v>33</v>
      </c>
      <c r="AD1360" s="11"/>
      <c r="AE1360" s="11"/>
      <c r="AF1360" s="11" t="s">
        <v>33</v>
      </c>
      <c r="AG1360" s="11"/>
      <c r="AH1360" s="11"/>
      <c r="AI1360" s="11" t="s">
        <v>33</v>
      </c>
      <c r="AJ1360" s="11"/>
      <c r="AK1360" s="143"/>
      <c r="AL1360" s="143" t="s">
        <v>165</v>
      </c>
      <c r="AM1360" s="143"/>
      <c r="AN1360" s="143"/>
      <c r="AO1360" s="143" t="s">
        <v>165</v>
      </c>
      <c r="AP1360" s="143"/>
      <c r="AQ1360" s="143"/>
      <c r="AR1360" s="143" t="s">
        <v>165</v>
      </c>
      <c r="AS1360" s="143"/>
      <c r="AT1360" s="143"/>
      <c r="AU1360" s="143" t="s">
        <v>165</v>
      </c>
      <c r="AV1360" s="143"/>
      <c r="BC1360" s="2"/>
    </row>
    <row r="1361" spans="1:55" x14ac:dyDescent="0.2">
      <c r="A1361" s="4" t="s">
        <v>2704</v>
      </c>
      <c r="B1361" s="4" t="s">
        <v>2691</v>
      </c>
      <c r="C1361" s="4" t="s">
        <v>2735</v>
      </c>
      <c r="D1361" s="4" t="s">
        <v>2741</v>
      </c>
      <c r="E1361" s="4" t="s">
        <v>1508</v>
      </c>
      <c r="F1361" s="4" t="s">
        <v>1509</v>
      </c>
      <c r="G1361" s="41" t="s">
        <v>1510</v>
      </c>
      <c r="H1361" s="59">
        <v>13100826</v>
      </c>
      <c r="I1361" s="59">
        <v>500000008232</v>
      </c>
      <c r="J1361" s="5">
        <v>2014</v>
      </c>
      <c r="K1361" s="5">
        <v>10</v>
      </c>
      <c r="L1361" s="9">
        <f t="shared" si="26"/>
        <v>-2</v>
      </c>
      <c r="M1361" s="6" t="s">
        <v>90</v>
      </c>
      <c r="N1361" s="9" t="s">
        <v>94</v>
      </c>
      <c r="O1361" s="6" t="s">
        <v>2743</v>
      </c>
      <c r="P1361" s="9" t="s">
        <v>42</v>
      </c>
      <c r="Q1361" s="5" t="s">
        <v>37</v>
      </c>
      <c r="R1361" s="9" t="s">
        <v>41</v>
      </c>
      <c r="S1361" s="11">
        <v>2023</v>
      </c>
      <c r="T1361" s="6" t="s">
        <v>126</v>
      </c>
      <c r="U1361" s="4" t="s">
        <v>210</v>
      </c>
      <c r="V1361" s="4" t="s">
        <v>4403</v>
      </c>
      <c r="W1361" s="75">
        <v>1675296.75</v>
      </c>
      <c r="X1361" s="9">
        <v>4</v>
      </c>
      <c r="Y1361" s="11"/>
      <c r="Z1361" s="11" t="s">
        <v>33</v>
      </c>
      <c r="AA1361" s="11"/>
      <c r="AB1361" s="11"/>
      <c r="AC1361" s="11" t="s">
        <v>33</v>
      </c>
      <c r="AD1361" s="11"/>
      <c r="AE1361" s="11"/>
      <c r="AF1361" s="11" t="s">
        <v>33</v>
      </c>
      <c r="AG1361" s="11"/>
      <c r="AH1361" s="11"/>
      <c r="AI1361" s="11" t="s">
        <v>33</v>
      </c>
      <c r="AJ1361" s="11"/>
      <c r="AK1361" s="143"/>
      <c r="AL1361" s="143" t="s">
        <v>165</v>
      </c>
      <c r="AM1361" s="143"/>
      <c r="AN1361" s="143"/>
      <c r="AO1361" s="143" t="s">
        <v>165</v>
      </c>
      <c r="AP1361" s="143"/>
      <c r="AQ1361" s="143"/>
      <c r="AR1361" s="143" t="s">
        <v>165</v>
      </c>
      <c r="AS1361" s="143"/>
      <c r="AT1361" s="143"/>
      <c r="AU1361" s="143" t="s">
        <v>165</v>
      </c>
      <c r="AV1361" s="143"/>
      <c r="BC1361" s="2"/>
    </row>
    <row r="1362" spans="1:55" x14ac:dyDescent="0.2">
      <c r="A1362" s="4" t="s">
        <v>2704</v>
      </c>
      <c r="B1362" s="4" t="s">
        <v>2691</v>
      </c>
      <c r="C1362" s="4" t="s">
        <v>2732</v>
      </c>
      <c r="D1362" s="4" t="s">
        <v>2742</v>
      </c>
      <c r="E1362" s="4" t="s">
        <v>1085</v>
      </c>
      <c r="F1362" s="4" t="s">
        <v>1086</v>
      </c>
      <c r="G1362" s="41" t="s">
        <v>1087</v>
      </c>
      <c r="H1362" s="59">
        <v>101001679</v>
      </c>
      <c r="I1362" s="59">
        <v>500000004330</v>
      </c>
      <c r="J1362" s="5">
        <v>2013</v>
      </c>
      <c r="K1362" s="5">
        <v>8</v>
      </c>
      <c r="L1362" s="9">
        <f t="shared" si="26"/>
        <v>-5</v>
      </c>
      <c r="M1362" s="6" t="s">
        <v>90</v>
      </c>
      <c r="N1362" s="9" t="s">
        <v>94</v>
      </c>
      <c r="O1362" s="6" t="s">
        <v>37</v>
      </c>
      <c r="P1362" s="9" t="s">
        <v>42</v>
      </c>
      <c r="Q1362" s="5" t="s">
        <v>37</v>
      </c>
      <c r="R1362" s="9" t="s">
        <v>41</v>
      </c>
      <c r="S1362" s="11">
        <v>2023</v>
      </c>
      <c r="T1362" s="6" t="s">
        <v>126</v>
      </c>
      <c r="U1362" s="4" t="s">
        <v>605</v>
      </c>
      <c r="V1362" s="4" t="s">
        <v>3167</v>
      </c>
      <c r="W1362" s="90">
        <v>4853758</v>
      </c>
      <c r="X1362" s="9">
        <v>2</v>
      </c>
      <c r="Y1362" s="11"/>
      <c r="Z1362" s="11"/>
      <c r="AA1362" s="11"/>
      <c r="AB1362" s="11"/>
      <c r="AC1362" s="11"/>
      <c r="AD1362" s="11" t="s">
        <v>33</v>
      </c>
      <c r="AE1362" s="11"/>
      <c r="AF1362" s="11"/>
      <c r="AG1362" s="11"/>
      <c r="AH1362" s="11"/>
      <c r="AI1362" s="11"/>
      <c r="AJ1362" s="11" t="s">
        <v>33</v>
      </c>
      <c r="AK1362" s="143"/>
      <c r="AL1362" s="143"/>
      <c r="AM1362" s="143"/>
      <c r="AN1362" s="143"/>
      <c r="AO1362" s="143"/>
      <c r="AP1362" s="143" t="s">
        <v>165</v>
      </c>
      <c r="AQ1362" s="143"/>
      <c r="AR1362" s="143"/>
      <c r="AS1362" s="143"/>
      <c r="AT1362" s="143"/>
      <c r="AU1362" s="143"/>
      <c r="AV1362" s="143" t="s">
        <v>165</v>
      </c>
      <c r="BC1362" s="2"/>
    </row>
    <row r="1363" spans="1:55" x14ac:dyDescent="0.2">
      <c r="A1363" s="4" t="s">
        <v>2704</v>
      </c>
      <c r="B1363" s="4" t="s">
        <v>2691</v>
      </c>
      <c r="C1363" s="4" t="s">
        <v>2732</v>
      </c>
      <c r="D1363" s="4" t="s">
        <v>2742</v>
      </c>
      <c r="E1363" s="4" t="s">
        <v>1085</v>
      </c>
      <c r="F1363" s="4" t="s">
        <v>1086</v>
      </c>
      <c r="G1363" s="41" t="s">
        <v>1087</v>
      </c>
      <c r="H1363" s="59">
        <v>101001678</v>
      </c>
      <c r="I1363" s="59">
        <v>500000004331</v>
      </c>
      <c r="J1363" s="5">
        <v>2013</v>
      </c>
      <c r="K1363" s="5">
        <v>8</v>
      </c>
      <c r="L1363" s="9">
        <f t="shared" si="26"/>
        <v>-5</v>
      </c>
      <c r="M1363" s="6" t="s">
        <v>90</v>
      </c>
      <c r="N1363" s="9" t="s">
        <v>94</v>
      </c>
      <c r="O1363" s="6" t="s">
        <v>37</v>
      </c>
      <c r="P1363" s="9" t="s">
        <v>42</v>
      </c>
      <c r="Q1363" s="5" t="s">
        <v>37</v>
      </c>
      <c r="R1363" s="9" t="s">
        <v>41</v>
      </c>
      <c r="S1363" s="11">
        <v>2023</v>
      </c>
      <c r="T1363" s="6" t="s">
        <v>126</v>
      </c>
      <c r="U1363" s="4" t="s">
        <v>605</v>
      </c>
      <c r="V1363" s="4" t="s">
        <v>3167</v>
      </c>
      <c r="W1363" s="90">
        <v>4853758</v>
      </c>
      <c r="X1363" s="9">
        <v>2</v>
      </c>
      <c r="Y1363" s="11"/>
      <c r="Z1363" s="11"/>
      <c r="AA1363" s="11"/>
      <c r="AB1363" s="11"/>
      <c r="AC1363" s="11"/>
      <c r="AD1363" s="11" t="s">
        <v>33</v>
      </c>
      <c r="AE1363" s="11"/>
      <c r="AF1363" s="11"/>
      <c r="AG1363" s="11"/>
      <c r="AH1363" s="11"/>
      <c r="AI1363" s="11"/>
      <c r="AJ1363" s="11" t="s">
        <v>33</v>
      </c>
      <c r="AK1363" s="143"/>
      <c r="AL1363" s="143"/>
      <c r="AM1363" s="143"/>
      <c r="AN1363" s="143"/>
      <c r="AO1363" s="143"/>
      <c r="AP1363" s="143" t="s">
        <v>165</v>
      </c>
      <c r="AQ1363" s="143"/>
      <c r="AR1363" s="143"/>
      <c r="AS1363" s="143"/>
      <c r="AT1363" s="143"/>
      <c r="AU1363" s="143"/>
      <c r="AV1363" s="143" t="s">
        <v>165</v>
      </c>
      <c r="BC1363" s="2"/>
    </row>
    <row r="1364" spans="1:55" x14ac:dyDescent="0.2">
      <c r="A1364" s="4" t="s">
        <v>2704</v>
      </c>
      <c r="B1364" s="4" t="s">
        <v>2691</v>
      </c>
      <c r="C1364" s="4" t="s">
        <v>2732</v>
      </c>
      <c r="D1364" s="4" t="s">
        <v>2742</v>
      </c>
      <c r="E1364" s="4" t="s">
        <v>1085</v>
      </c>
      <c r="F1364" s="4" t="s">
        <v>1086</v>
      </c>
      <c r="G1364" s="41" t="s">
        <v>1087</v>
      </c>
      <c r="H1364" s="59">
        <v>101001677</v>
      </c>
      <c r="I1364" s="59">
        <v>500000004116</v>
      </c>
      <c r="J1364" s="5">
        <v>2013</v>
      </c>
      <c r="K1364" s="5">
        <v>8</v>
      </c>
      <c r="L1364" s="9">
        <f t="shared" si="26"/>
        <v>-5</v>
      </c>
      <c r="M1364" s="6" t="s">
        <v>90</v>
      </c>
      <c r="N1364" s="9" t="s">
        <v>94</v>
      </c>
      <c r="O1364" s="6" t="s">
        <v>37</v>
      </c>
      <c r="P1364" s="9" t="s">
        <v>42</v>
      </c>
      <c r="Q1364" s="5" t="s">
        <v>37</v>
      </c>
      <c r="R1364" s="9" t="s">
        <v>41</v>
      </c>
      <c r="S1364" s="11">
        <v>2023</v>
      </c>
      <c r="T1364" s="6" t="s">
        <v>126</v>
      </c>
      <c r="U1364" s="4" t="s">
        <v>605</v>
      </c>
      <c r="V1364" s="4" t="s">
        <v>3167</v>
      </c>
      <c r="W1364" s="90">
        <v>4853758</v>
      </c>
      <c r="X1364" s="9">
        <v>2</v>
      </c>
      <c r="Y1364" s="11"/>
      <c r="Z1364" s="11"/>
      <c r="AA1364" s="11"/>
      <c r="AB1364" s="11"/>
      <c r="AC1364" s="11"/>
      <c r="AD1364" s="11" t="s">
        <v>33</v>
      </c>
      <c r="AE1364" s="11"/>
      <c r="AF1364" s="11"/>
      <c r="AG1364" s="11"/>
      <c r="AH1364" s="11"/>
      <c r="AI1364" s="11"/>
      <c r="AJ1364" s="11" t="s">
        <v>33</v>
      </c>
      <c r="AK1364" s="143"/>
      <c r="AL1364" s="143"/>
      <c r="AM1364" s="143"/>
      <c r="AN1364" s="143"/>
      <c r="AO1364" s="143"/>
      <c r="AP1364" s="143" t="s">
        <v>165</v>
      </c>
      <c r="AQ1364" s="143"/>
      <c r="AR1364" s="143"/>
      <c r="AS1364" s="143"/>
      <c r="AT1364" s="143"/>
      <c r="AU1364" s="143"/>
      <c r="AV1364" s="143" t="s">
        <v>165</v>
      </c>
      <c r="BC1364" s="2"/>
    </row>
    <row r="1365" spans="1:55" x14ac:dyDescent="0.2">
      <c r="A1365" s="4" t="s">
        <v>2695</v>
      </c>
      <c r="B1365" s="4" t="s">
        <v>2689</v>
      </c>
      <c r="C1365" s="4" t="s">
        <v>2730</v>
      </c>
      <c r="D1365" s="4" t="s">
        <v>2741</v>
      </c>
      <c r="E1365" s="4" t="s">
        <v>2431</v>
      </c>
      <c r="F1365" s="4" t="s">
        <v>225</v>
      </c>
      <c r="G1365" s="41" t="s">
        <v>2432</v>
      </c>
      <c r="H1365" s="59" t="s">
        <v>2433</v>
      </c>
      <c r="I1365" s="59" t="s">
        <v>136</v>
      </c>
      <c r="J1365" s="5">
        <v>2021</v>
      </c>
      <c r="K1365" s="5">
        <v>5</v>
      </c>
      <c r="L1365" s="9">
        <f t="shared" si="26"/>
        <v>0</v>
      </c>
      <c r="M1365" s="6" t="s">
        <v>90</v>
      </c>
      <c r="N1365" s="9" t="s">
        <v>94</v>
      </c>
      <c r="O1365" s="6" t="s">
        <v>2743</v>
      </c>
      <c r="P1365" s="9" t="s">
        <v>41</v>
      </c>
      <c r="Q1365" s="5">
        <v>2024</v>
      </c>
      <c r="R1365" s="9" t="s">
        <v>41</v>
      </c>
      <c r="S1365" s="11">
        <v>2024</v>
      </c>
      <c r="T1365" s="6" t="s">
        <v>126</v>
      </c>
      <c r="U1365" s="4" t="s">
        <v>215</v>
      </c>
      <c r="V1365" s="4" t="s">
        <v>3816</v>
      </c>
      <c r="W1365" s="75">
        <v>0</v>
      </c>
      <c r="X1365" s="9">
        <v>1</v>
      </c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 t="s">
        <v>33</v>
      </c>
      <c r="AK1365" s="143"/>
      <c r="AL1365" s="143"/>
      <c r="AM1365" s="143"/>
      <c r="AN1365" s="143"/>
      <c r="AO1365" s="143"/>
      <c r="AP1365" s="143"/>
      <c r="AQ1365" s="143"/>
      <c r="AR1365" s="143"/>
      <c r="AS1365" s="143"/>
      <c r="AT1365" s="143"/>
      <c r="AU1365" s="143"/>
      <c r="AV1365" s="143" t="s">
        <v>165</v>
      </c>
      <c r="BC1365" s="2"/>
    </row>
    <row r="1366" spans="1:55" x14ac:dyDescent="0.2">
      <c r="A1366" s="4" t="s">
        <v>2710</v>
      </c>
      <c r="B1366" s="4" t="s">
        <v>2689</v>
      </c>
      <c r="C1366" s="4" t="s">
        <v>2737</v>
      </c>
      <c r="D1366" s="4" t="s">
        <v>2741</v>
      </c>
      <c r="E1366" s="4" t="s">
        <v>1082</v>
      </c>
      <c r="F1366" s="4" t="s">
        <v>1083</v>
      </c>
      <c r="G1366" s="41" t="s">
        <v>1084</v>
      </c>
      <c r="H1366" s="59">
        <v>1406056045</v>
      </c>
      <c r="I1366" s="59" t="s">
        <v>136</v>
      </c>
      <c r="J1366" s="5">
        <v>2014</v>
      </c>
      <c r="K1366" s="5">
        <v>8</v>
      </c>
      <c r="L1366" s="9">
        <f t="shared" si="26"/>
        <v>-4</v>
      </c>
      <c r="M1366" s="6" t="s">
        <v>90</v>
      </c>
      <c r="N1366" s="9" t="s">
        <v>94</v>
      </c>
      <c r="O1366" s="6" t="s">
        <v>37</v>
      </c>
      <c r="P1366" s="9" t="s">
        <v>42</v>
      </c>
      <c r="Q1366" s="5" t="s">
        <v>37</v>
      </c>
      <c r="R1366" s="9" t="s">
        <v>41</v>
      </c>
      <c r="S1366" s="11">
        <v>2023</v>
      </c>
      <c r="T1366" s="6" t="s">
        <v>126</v>
      </c>
      <c r="U1366" s="4" t="s">
        <v>3813</v>
      </c>
      <c r="V1366" s="4" t="s">
        <v>3815</v>
      </c>
      <c r="W1366" s="75">
        <v>0</v>
      </c>
      <c r="X1366" s="9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43"/>
      <c r="AL1366" s="143"/>
      <c r="AM1366" s="143"/>
      <c r="AN1366" s="143"/>
      <c r="AO1366" s="143"/>
      <c r="AP1366" s="143"/>
      <c r="AQ1366" s="143"/>
      <c r="AR1366" s="143"/>
      <c r="AS1366" s="143"/>
      <c r="AT1366" s="143"/>
      <c r="AU1366" s="143"/>
      <c r="AV1366" s="143"/>
      <c r="BC1366" s="2"/>
    </row>
    <row r="1367" spans="1:55" x14ac:dyDescent="0.2">
      <c r="A1367" s="4" t="s">
        <v>2723</v>
      </c>
      <c r="B1367" s="4" t="s">
        <v>2690</v>
      </c>
      <c r="C1367" s="4" t="s">
        <v>2734</v>
      </c>
      <c r="D1367" s="4" t="s">
        <v>2741</v>
      </c>
      <c r="E1367" s="4" t="s">
        <v>2750</v>
      </c>
      <c r="F1367" s="4" t="s">
        <v>2749</v>
      </c>
      <c r="G1367" s="41" t="s">
        <v>458</v>
      </c>
      <c r="H1367" s="59">
        <v>140930000865</v>
      </c>
      <c r="I1367" s="59">
        <v>500000002155</v>
      </c>
      <c r="J1367" s="5">
        <v>2014</v>
      </c>
      <c r="K1367" s="5">
        <v>8</v>
      </c>
      <c r="L1367" s="9">
        <f t="shared" si="26"/>
        <v>-4</v>
      </c>
      <c r="M1367" s="6" t="s">
        <v>90</v>
      </c>
      <c r="N1367" s="9" t="s">
        <v>94</v>
      </c>
      <c r="O1367" s="6" t="s">
        <v>37</v>
      </c>
      <c r="P1367" s="9" t="s">
        <v>42</v>
      </c>
      <c r="Q1367" s="5" t="s">
        <v>37</v>
      </c>
      <c r="R1367" s="9" t="s">
        <v>42</v>
      </c>
      <c r="S1367" s="11" t="s">
        <v>136</v>
      </c>
      <c r="T1367" s="6" t="s">
        <v>43</v>
      </c>
      <c r="U1367" s="4" t="s">
        <v>43</v>
      </c>
      <c r="V1367" s="4" t="s">
        <v>136</v>
      </c>
      <c r="W1367" s="75">
        <v>0</v>
      </c>
      <c r="X1367" s="9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43"/>
      <c r="AL1367" s="143"/>
      <c r="AM1367" s="143"/>
      <c r="AN1367" s="143"/>
      <c r="AO1367" s="143"/>
      <c r="AP1367" s="143"/>
      <c r="AQ1367" s="143"/>
      <c r="AR1367" s="143"/>
      <c r="AS1367" s="143"/>
      <c r="AT1367" s="143"/>
      <c r="AU1367" s="143"/>
      <c r="AV1367" s="143"/>
      <c r="BC1367" s="2"/>
    </row>
    <row r="1368" spans="1:55" x14ac:dyDescent="0.2">
      <c r="A1368" s="4" t="s">
        <v>2723</v>
      </c>
      <c r="B1368" s="4" t="s">
        <v>2690</v>
      </c>
      <c r="C1368" s="4" t="s">
        <v>2734</v>
      </c>
      <c r="D1368" s="4" t="s">
        <v>2741</v>
      </c>
      <c r="E1368" s="4" t="s">
        <v>2750</v>
      </c>
      <c r="F1368" s="4" t="s">
        <v>2749</v>
      </c>
      <c r="G1368" s="41" t="s">
        <v>458</v>
      </c>
      <c r="H1368" s="59">
        <v>140812000790</v>
      </c>
      <c r="I1368" s="59">
        <v>500000002157</v>
      </c>
      <c r="J1368" s="5">
        <v>2014</v>
      </c>
      <c r="K1368" s="5">
        <v>8</v>
      </c>
      <c r="L1368" s="9">
        <f t="shared" si="26"/>
        <v>-4</v>
      </c>
      <c r="M1368" s="6" t="s">
        <v>90</v>
      </c>
      <c r="N1368" s="9" t="s">
        <v>94</v>
      </c>
      <c r="O1368" s="6" t="s">
        <v>37</v>
      </c>
      <c r="P1368" s="9" t="s">
        <v>42</v>
      </c>
      <c r="Q1368" s="5" t="s">
        <v>37</v>
      </c>
      <c r="R1368" s="9" t="s">
        <v>42</v>
      </c>
      <c r="S1368" s="11" t="s">
        <v>136</v>
      </c>
      <c r="T1368" s="6" t="s">
        <v>43</v>
      </c>
      <c r="U1368" s="4" t="s">
        <v>43</v>
      </c>
      <c r="V1368" s="4" t="s">
        <v>136</v>
      </c>
      <c r="W1368" s="75">
        <v>0</v>
      </c>
      <c r="X1368" s="9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43"/>
      <c r="AL1368" s="143"/>
      <c r="AM1368" s="143"/>
      <c r="AN1368" s="143"/>
      <c r="AO1368" s="143"/>
      <c r="AP1368" s="143"/>
      <c r="AQ1368" s="143"/>
      <c r="AR1368" s="143"/>
      <c r="AS1368" s="143"/>
      <c r="AT1368" s="143"/>
      <c r="AU1368" s="143"/>
      <c r="AV1368" s="143"/>
      <c r="BC1368" s="2"/>
    </row>
    <row r="1369" spans="1:55" x14ac:dyDescent="0.2">
      <c r="A1369" s="4" t="s">
        <v>2723</v>
      </c>
      <c r="B1369" s="4" t="s">
        <v>2690</v>
      </c>
      <c r="C1369" s="4" t="s">
        <v>2734</v>
      </c>
      <c r="D1369" s="4" t="s">
        <v>2741</v>
      </c>
      <c r="E1369" s="4" t="s">
        <v>2750</v>
      </c>
      <c r="F1369" s="4" t="s">
        <v>2749</v>
      </c>
      <c r="G1369" s="41" t="s">
        <v>458</v>
      </c>
      <c r="H1369" s="59">
        <v>130814000703</v>
      </c>
      <c r="I1369" s="59">
        <v>500000009126</v>
      </c>
      <c r="J1369" s="5">
        <v>2014</v>
      </c>
      <c r="K1369" s="5">
        <v>8</v>
      </c>
      <c r="L1369" s="9">
        <f t="shared" si="26"/>
        <v>-4</v>
      </c>
      <c r="M1369" s="6" t="s">
        <v>90</v>
      </c>
      <c r="N1369" s="9" t="s">
        <v>94</v>
      </c>
      <c r="O1369" s="6" t="s">
        <v>37</v>
      </c>
      <c r="P1369" s="9" t="s">
        <v>42</v>
      </c>
      <c r="Q1369" s="5" t="s">
        <v>37</v>
      </c>
      <c r="R1369" s="9" t="s">
        <v>42</v>
      </c>
      <c r="S1369" s="11" t="s">
        <v>136</v>
      </c>
      <c r="T1369" s="6" t="s">
        <v>43</v>
      </c>
      <c r="U1369" s="4" t="s">
        <v>43</v>
      </c>
      <c r="V1369" s="4" t="s">
        <v>136</v>
      </c>
      <c r="W1369" s="75">
        <v>0</v>
      </c>
      <c r="X1369" s="9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43"/>
      <c r="AL1369" s="143"/>
      <c r="AM1369" s="143"/>
      <c r="AN1369" s="143"/>
      <c r="AO1369" s="143"/>
      <c r="AP1369" s="143"/>
      <c r="AQ1369" s="143"/>
      <c r="AR1369" s="143"/>
      <c r="AS1369" s="143"/>
      <c r="AT1369" s="143"/>
      <c r="AU1369" s="143"/>
      <c r="AV1369" s="143"/>
      <c r="BC1369" s="2"/>
    </row>
    <row r="1370" spans="1:55" x14ac:dyDescent="0.2">
      <c r="A1370" s="4" t="s">
        <v>2723</v>
      </c>
      <c r="B1370" s="4" t="s">
        <v>2690</v>
      </c>
      <c r="C1370" s="4" t="s">
        <v>2734</v>
      </c>
      <c r="D1370" s="4" t="s">
        <v>2741</v>
      </c>
      <c r="E1370" s="4" t="s">
        <v>2750</v>
      </c>
      <c r="F1370" s="4" t="s">
        <v>2749</v>
      </c>
      <c r="G1370" s="41" t="s">
        <v>458</v>
      </c>
      <c r="H1370" s="59">
        <v>140801000779</v>
      </c>
      <c r="I1370" s="59">
        <v>500000009128</v>
      </c>
      <c r="J1370" s="5">
        <v>2014</v>
      </c>
      <c r="K1370" s="5">
        <v>8</v>
      </c>
      <c r="L1370" s="9">
        <f t="shared" si="26"/>
        <v>-4</v>
      </c>
      <c r="M1370" s="6" t="s">
        <v>90</v>
      </c>
      <c r="N1370" s="9" t="s">
        <v>94</v>
      </c>
      <c r="O1370" s="6" t="s">
        <v>37</v>
      </c>
      <c r="P1370" s="9" t="s">
        <v>42</v>
      </c>
      <c r="Q1370" s="5" t="s">
        <v>37</v>
      </c>
      <c r="R1370" s="9" t="s">
        <v>42</v>
      </c>
      <c r="S1370" s="11" t="s">
        <v>136</v>
      </c>
      <c r="T1370" s="6" t="s">
        <v>43</v>
      </c>
      <c r="U1370" s="4" t="s">
        <v>43</v>
      </c>
      <c r="V1370" s="4" t="s">
        <v>136</v>
      </c>
      <c r="W1370" s="75">
        <v>0</v>
      </c>
      <c r="X1370" s="9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43"/>
      <c r="AL1370" s="143"/>
      <c r="AM1370" s="143"/>
      <c r="AN1370" s="143"/>
      <c r="AO1370" s="143"/>
      <c r="AP1370" s="143"/>
      <c r="AQ1370" s="143"/>
      <c r="AR1370" s="143"/>
      <c r="AS1370" s="143"/>
      <c r="AT1370" s="143"/>
      <c r="AU1370" s="143"/>
      <c r="AV1370" s="143"/>
      <c r="BC1370" s="2"/>
    </row>
    <row r="1371" spans="1:55" ht="12.75" customHeight="1" x14ac:dyDescent="0.2">
      <c r="A1371" s="4" t="s">
        <v>2723</v>
      </c>
      <c r="B1371" s="4" t="s">
        <v>2690</v>
      </c>
      <c r="C1371" s="4" t="s">
        <v>2734</v>
      </c>
      <c r="D1371" s="4" t="s">
        <v>2741</v>
      </c>
      <c r="E1371" s="4" t="s">
        <v>2750</v>
      </c>
      <c r="F1371" s="4" t="s">
        <v>2749</v>
      </c>
      <c r="G1371" s="41" t="s">
        <v>458</v>
      </c>
      <c r="H1371" s="59">
        <v>141021000915</v>
      </c>
      <c r="I1371" s="59">
        <v>500000009125</v>
      </c>
      <c r="J1371" s="5">
        <v>2014</v>
      </c>
      <c r="K1371" s="5">
        <v>8</v>
      </c>
      <c r="L1371" s="9">
        <f t="shared" si="26"/>
        <v>-4</v>
      </c>
      <c r="M1371" s="6" t="s">
        <v>90</v>
      </c>
      <c r="N1371" s="9" t="s">
        <v>94</v>
      </c>
      <c r="O1371" s="6" t="s">
        <v>37</v>
      </c>
      <c r="P1371" s="9" t="s">
        <v>42</v>
      </c>
      <c r="Q1371" s="5" t="s">
        <v>37</v>
      </c>
      <c r="R1371" s="9" t="s">
        <v>42</v>
      </c>
      <c r="S1371" s="11" t="s">
        <v>136</v>
      </c>
      <c r="T1371" s="6" t="s">
        <v>43</v>
      </c>
      <c r="U1371" s="4" t="s">
        <v>43</v>
      </c>
      <c r="V1371" s="4" t="s">
        <v>136</v>
      </c>
      <c r="W1371" s="75">
        <v>0</v>
      </c>
      <c r="X1371" s="9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43"/>
      <c r="AL1371" s="143"/>
      <c r="AM1371" s="143"/>
      <c r="AN1371" s="143"/>
      <c r="AO1371" s="143"/>
      <c r="AP1371" s="143"/>
      <c r="AQ1371" s="143"/>
      <c r="AR1371" s="143"/>
      <c r="AS1371" s="143"/>
      <c r="AT1371" s="143"/>
      <c r="AU1371" s="143"/>
      <c r="AV1371" s="143"/>
      <c r="BC1371" s="2"/>
    </row>
    <row r="1372" spans="1:55" ht="12.75" customHeight="1" x14ac:dyDescent="0.2">
      <c r="A1372" s="4" t="s">
        <v>2710</v>
      </c>
      <c r="B1372" s="4" t="s">
        <v>2689</v>
      </c>
      <c r="C1372" s="4" t="s">
        <v>2710</v>
      </c>
      <c r="D1372" s="4" t="s">
        <v>2742</v>
      </c>
      <c r="E1372" s="4" t="s">
        <v>439</v>
      </c>
      <c r="F1372" s="4" t="s">
        <v>1517</v>
      </c>
      <c r="G1372" s="41" t="s">
        <v>1553</v>
      </c>
      <c r="H1372" s="59" t="s">
        <v>1554</v>
      </c>
      <c r="I1372" s="59">
        <v>500000000818</v>
      </c>
      <c r="J1372" s="5">
        <v>2015</v>
      </c>
      <c r="K1372" s="5">
        <v>8</v>
      </c>
      <c r="L1372" s="9">
        <f t="shared" si="26"/>
        <v>-3</v>
      </c>
      <c r="M1372" s="6" t="s">
        <v>90</v>
      </c>
      <c r="N1372" s="9" t="s">
        <v>94</v>
      </c>
      <c r="O1372" s="6" t="s">
        <v>47</v>
      </c>
      <c r="P1372" s="9" t="s">
        <v>42</v>
      </c>
      <c r="Q1372" s="5">
        <v>2023</v>
      </c>
      <c r="R1372" s="9" t="s">
        <v>41</v>
      </c>
      <c r="S1372" s="11">
        <v>2023</v>
      </c>
      <c r="T1372" s="6" t="s">
        <v>44</v>
      </c>
      <c r="U1372" s="83" t="s">
        <v>3805</v>
      </c>
      <c r="V1372" s="83" t="s">
        <v>3812</v>
      </c>
      <c r="W1372" s="75">
        <v>74970</v>
      </c>
      <c r="X1372" s="9">
        <v>2</v>
      </c>
      <c r="Y1372" s="11"/>
      <c r="Z1372" s="11" t="s">
        <v>33</v>
      </c>
      <c r="AA1372" s="11"/>
      <c r="AB1372" s="11"/>
      <c r="AC1372" s="11"/>
      <c r="AD1372" s="11"/>
      <c r="AE1372" s="11"/>
      <c r="AF1372" s="11" t="s">
        <v>33</v>
      </c>
      <c r="AG1372" s="11"/>
      <c r="AH1372" s="11"/>
      <c r="AI1372" s="11"/>
      <c r="AJ1372" s="11"/>
      <c r="AK1372" s="143"/>
      <c r="AL1372" s="153" t="s">
        <v>165</v>
      </c>
      <c r="AM1372" s="143"/>
      <c r="AN1372" s="143"/>
      <c r="AO1372" s="143"/>
      <c r="AP1372" s="143"/>
      <c r="AQ1372" s="143"/>
      <c r="AR1372" s="143" t="s">
        <v>165</v>
      </c>
      <c r="AS1372" s="143"/>
      <c r="AT1372" s="143"/>
      <c r="AU1372" s="143"/>
      <c r="AV1372" s="143"/>
      <c r="BC1372" s="2"/>
    </row>
    <row r="1373" spans="1:55" x14ac:dyDescent="0.2">
      <c r="A1373" s="4" t="s">
        <v>2710</v>
      </c>
      <c r="B1373" s="4" t="s">
        <v>2689</v>
      </c>
      <c r="C1373" s="4" t="s">
        <v>2710</v>
      </c>
      <c r="D1373" s="4" t="s">
        <v>2742</v>
      </c>
      <c r="E1373" s="4" t="s">
        <v>439</v>
      </c>
      <c r="F1373" s="4" t="s">
        <v>1517</v>
      </c>
      <c r="G1373" s="41" t="s">
        <v>1553</v>
      </c>
      <c r="H1373" s="59" t="s">
        <v>1555</v>
      </c>
      <c r="I1373" s="59">
        <v>500000000819</v>
      </c>
      <c r="J1373" s="5">
        <v>2015</v>
      </c>
      <c r="K1373" s="5">
        <v>8</v>
      </c>
      <c r="L1373" s="9">
        <f t="shared" si="26"/>
        <v>-3</v>
      </c>
      <c r="M1373" s="6" t="s">
        <v>90</v>
      </c>
      <c r="N1373" s="9" t="s">
        <v>94</v>
      </c>
      <c r="O1373" s="6" t="s">
        <v>47</v>
      </c>
      <c r="P1373" s="9" t="s">
        <v>42</v>
      </c>
      <c r="Q1373" s="5">
        <v>2023</v>
      </c>
      <c r="R1373" s="9" t="s">
        <v>41</v>
      </c>
      <c r="S1373" s="11">
        <v>2023</v>
      </c>
      <c r="T1373" s="6" t="s">
        <v>44</v>
      </c>
      <c r="U1373" s="83" t="s">
        <v>3805</v>
      </c>
      <c r="V1373" s="83" t="s">
        <v>3812</v>
      </c>
      <c r="W1373" s="75">
        <v>74970</v>
      </c>
      <c r="X1373" s="9">
        <v>2</v>
      </c>
      <c r="Y1373" s="11"/>
      <c r="Z1373" s="11" t="s">
        <v>33</v>
      </c>
      <c r="AA1373" s="11"/>
      <c r="AB1373" s="11"/>
      <c r="AC1373" s="11"/>
      <c r="AD1373" s="11"/>
      <c r="AE1373" s="11"/>
      <c r="AF1373" s="11" t="s">
        <v>33</v>
      </c>
      <c r="AG1373" s="11"/>
      <c r="AH1373" s="11"/>
      <c r="AI1373" s="11"/>
      <c r="AJ1373" s="11"/>
      <c r="AK1373" s="143"/>
      <c r="AL1373" s="153" t="s">
        <v>165</v>
      </c>
      <c r="AM1373" s="143"/>
      <c r="AN1373" s="143"/>
      <c r="AO1373" s="143"/>
      <c r="AP1373" s="143"/>
      <c r="AQ1373" s="143"/>
      <c r="AR1373" s="143" t="s">
        <v>165</v>
      </c>
      <c r="AS1373" s="143"/>
      <c r="AT1373" s="143"/>
      <c r="AU1373" s="143"/>
      <c r="AV1373" s="143"/>
      <c r="BC1373" s="2"/>
    </row>
    <row r="1374" spans="1:55" x14ac:dyDescent="0.2">
      <c r="A1374" s="4" t="s">
        <v>2710</v>
      </c>
      <c r="B1374" s="4" t="s">
        <v>2689</v>
      </c>
      <c r="C1374" s="4" t="s">
        <v>2710</v>
      </c>
      <c r="D1374" s="4" t="s">
        <v>2742</v>
      </c>
      <c r="E1374" s="4" t="s">
        <v>439</v>
      </c>
      <c r="F1374" s="4" t="s">
        <v>1517</v>
      </c>
      <c r="G1374" s="41" t="s">
        <v>1553</v>
      </c>
      <c r="H1374" s="59" t="s">
        <v>1556</v>
      </c>
      <c r="I1374" s="59">
        <v>500000000814</v>
      </c>
      <c r="J1374" s="5">
        <v>2015</v>
      </c>
      <c r="K1374" s="5">
        <v>8</v>
      </c>
      <c r="L1374" s="9">
        <f t="shared" si="26"/>
        <v>-3</v>
      </c>
      <c r="M1374" s="6" t="s">
        <v>90</v>
      </c>
      <c r="N1374" s="9" t="s">
        <v>94</v>
      </c>
      <c r="O1374" s="6" t="s">
        <v>47</v>
      </c>
      <c r="P1374" s="9" t="s">
        <v>42</v>
      </c>
      <c r="Q1374" s="5">
        <v>2023</v>
      </c>
      <c r="R1374" s="9" t="s">
        <v>41</v>
      </c>
      <c r="S1374" s="11">
        <v>2023</v>
      </c>
      <c r="T1374" s="6" t="s">
        <v>44</v>
      </c>
      <c r="U1374" s="83" t="s">
        <v>3805</v>
      </c>
      <c r="V1374" s="83" t="s">
        <v>3812</v>
      </c>
      <c r="W1374" s="75">
        <v>74970</v>
      </c>
      <c r="X1374" s="9">
        <v>2</v>
      </c>
      <c r="Y1374" s="11"/>
      <c r="Z1374" s="11" t="s">
        <v>33</v>
      </c>
      <c r="AA1374" s="11"/>
      <c r="AB1374" s="11"/>
      <c r="AC1374" s="11"/>
      <c r="AD1374" s="11"/>
      <c r="AE1374" s="11"/>
      <c r="AF1374" s="11" t="s">
        <v>33</v>
      </c>
      <c r="AG1374" s="11"/>
      <c r="AH1374" s="11"/>
      <c r="AI1374" s="11"/>
      <c r="AJ1374" s="11"/>
      <c r="AK1374" s="143"/>
      <c r="AL1374" s="153" t="s">
        <v>165</v>
      </c>
      <c r="AM1374" s="143"/>
      <c r="AN1374" s="143"/>
      <c r="AO1374" s="143"/>
      <c r="AP1374" s="143"/>
      <c r="AQ1374" s="143"/>
      <c r="AR1374" s="143" t="s">
        <v>165</v>
      </c>
      <c r="AS1374" s="143"/>
      <c r="AT1374" s="143"/>
      <c r="AU1374" s="143"/>
      <c r="AV1374" s="143"/>
      <c r="BC1374" s="2"/>
    </row>
    <row r="1375" spans="1:55" x14ac:dyDescent="0.2">
      <c r="A1375" s="4" t="s">
        <v>2726</v>
      </c>
      <c r="B1375" s="4" t="s">
        <v>2690</v>
      </c>
      <c r="C1375" s="4" t="s">
        <v>2730</v>
      </c>
      <c r="D1375" s="4" t="s">
        <v>2740</v>
      </c>
      <c r="E1375" s="4" t="s">
        <v>2636</v>
      </c>
      <c r="F1375" s="4" t="s">
        <v>2637</v>
      </c>
      <c r="G1375" s="41" t="s">
        <v>2638</v>
      </c>
      <c r="H1375" s="59">
        <v>211100113</v>
      </c>
      <c r="I1375" s="59">
        <v>500000011354</v>
      </c>
      <c r="J1375" s="5">
        <v>2022</v>
      </c>
      <c r="K1375" s="5">
        <v>5</v>
      </c>
      <c r="L1375" s="9">
        <f t="shared" si="26"/>
        <v>1</v>
      </c>
      <c r="M1375" s="6" t="s">
        <v>90</v>
      </c>
      <c r="N1375" s="9" t="s">
        <v>94</v>
      </c>
      <c r="O1375" s="6" t="s">
        <v>37</v>
      </c>
      <c r="P1375" s="9" t="s">
        <v>41</v>
      </c>
      <c r="Q1375" s="5">
        <v>2025</v>
      </c>
      <c r="R1375" s="9" t="s">
        <v>41</v>
      </c>
      <c r="S1375" s="11">
        <v>2025</v>
      </c>
      <c r="T1375" s="6" t="s">
        <v>126</v>
      </c>
      <c r="U1375" s="4" t="s">
        <v>2639</v>
      </c>
      <c r="V1375" s="4" t="s">
        <v>2640</v>
      </c>
      <c r="W1375" s="75">
        <v>0</v>
      </c>
      <c r="X1375" s="9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43"/>
      <c r="AL1375" s="143"/>
      <c r="AM1375" s="143"/>
      <c r="AN1375" s="143"/>
      <c r="AO1375" s="143"/>
      <c r="AP1375" s="143"/>
      <c r="AQ1375" s="143"/>
      <c r="AR1375" s="143"/>
      <c r="AS1375" s="143"/>
      <c r="AT1375" s="143"/>
      <c r="AU1375" s="143"/>
      <c r="AV1375" s="143"/>
      <c r="BC1375" s="2"/>
    </row>
    <row r="1376" spans="1:55" x14ac:dyDescent="0.2">
      <c r="A1376" s="4" t="s">
        <v>2726</v>
      </c>
      <c r="B1376" s="4" t="s">
        <v>2690</v>
      </c>
      <c r="C1376" s="4" t="s">
        <v>2730</v>
      </c>
      <c r="D1376" s="4" t="s">
        <v>2740</v>
      </c>
      <c r="E1376" s="4" t="s">
        <v>2636</v>
      </c>
      <c r="F1376" s="4" t="s">
        <v>2637</v>
      </c>
      <c r="G1376" s="41" t="s">
        <v>2638</v>
      </c>
      <c r="H1376" s="59">
        <v>211100112</v>
      </c>
      <c r="I1376" s="59">
        <v>500000011355</v>
      </c>
      <c r="J1376" s="5">
        <v>2022</v>
      </c>
      <c r="K1376" s="5">
        <v>5</v>
      </c>
      <c r="L1376" s="9">
        <f t="shared" si="26"/>
        <v>1</v>
      </c>
      <c r="M1376" s="6" t="s">
        <v>90</v>
      </c>
      <c r="N1376" s="9" t="s">
        <v>94</v>
      </c>
      <c r="O1376" s="6" t="s">
        <v>37</v>
      </c>
      <c r="P1376" s="9" t="s">
        <v>41</v>
      </c>
      <c r="Q1376" s="5">
        <v>2025</v>
      </c>
      <c r="R1376" s="9" t="s">
        <v>41</v>
      </c>
      <c r="S1376" s="11">
        <v>2025</v>
      </c>
      <c r="T1376" s="6" t="s">
        <v>126</v>
      </c>
      <c r="U1376" s="4" t="s">
        <v>2639</v>
      </c>
      <c r="V1376" s="4" t="s">
        <v>2640</v>
      </c>
      <c r="W1376" s="75">
        <v>0</v>
      </c>
      <c r="X1376" s="9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43"/>
      <c r="AL1376" s="143"/>
      <c r="AM1376" s="143"/>
      <c r="AN1376" s="143"/>
      <c r="AO1376" s="143"/>
      <c r="AP1376" s="143"/>
      <c r="AQ1376" s="143"/>
      <c r="AR1376" s="143"/>
      <c r="AS1376" s="143"/>
      <c r="AT1376" s="143"/>
      <c r="AU1376" s="143"/>
      <c r="AV1376" s="143"/>
      <c r="BC1376" s="2"/>
    </row>
    <row r="1377" spans="1:55" x14ac:dyDescent="0.2">
      <c r="A1377" s="4" t="s">
        <v>2726</v>
      </c>
      <c r="B1377" s="4" t="s">
        <v>2690</v>
      </c>
      <c r="C1377" s="4" t="s">
        <v>2730</v>
      </c>
      <c r="D1377" s="4" t="s">
        <v>2740</v>
      </c>
      <c r="E1377" s="4" t="s">
        <v>2636</v>
      </c>
      <c r="F1377" s="4" t="s">
        <v>2637</v>
      </c>
      <c r="G1377" s="41" t="s">
        <v>2638</v>
      </c>
      <c r="H1377" s="59">
        <v>211100111</v>
      </c>
      <c r="I1377" s="59">
        <v>500000011356</v>
      </c>
      <c r="J1377" s="5">
        <v>2022</v>
      </c>
      <c r="K1377" s="5">
        <v>5</v>
      </c>
      <c r="L1377" s="9">
        <f t="shared" si="26"/>
        <v>1</v>
      </c>
      <c r="M1377" s="6" t="s">
        <v>90</v>
      </c>
      <c r="N1377" s="9" t="s">
        <v>94</v>
      </c>
      <c r="O1377" s="6" t="s">
        <v>37</v>
      </c>
      <c r="P1377" s="9" t="s">
        <v>41</v>
      </c>
      <c r="Q1377" s="5">
        <v>2025</v>
      </c>
      <c r="R1377" s="9" t="s">
        <v>41</v>
      </c>
      <c r="S1377" s="11">
        <v>2025</v>
      </c>
      <c r="T1377" s="6" t="s">
        <v>126</v>
      </c>
      <c r="U1377" s="4" t="s">
        <v>2639</v>
      </c>
      <c r="V1377" s="4" t="s">
        <v>2640</v>
      </c>
      <c r="W1377" s="75">
        <v>0</v>
      </c>
      <c r="X1377" s="9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43"/>
      <c r="AL1377" s="143"/>
      <c r="AM1377" s="143"/>
      <c r="AN1377" s="143"/>
      <c r="AO1377" s="143"/>
      <c r="AP1377" s="143"/>
      <c r="AQ1377" s="143"/>
      <c r="AR1377" s="143"/>
      <c r="AS1377" s="143"/>
      <c r="AT1377" s="143"/>
      <c r="AU1377" s="143"/>
      <c r="AV1377" s="143"/>
      <c r="BC1377" s="2"/>
    </row>
    <row r="1378" spans="1:55" x14ac:dyDescent="0.2">
      <c r="A1378" s="4" t="s">
        <v>2726</v>
      </c>
      <c r="B1378" s="4" t="s">
        <v>2690</v>
      </c>
      <c r="C1378" s="4" t="s">
        <v>2730</v>
      </c>
      <c r="D1378" s="4" t="s">
        <v>2740</v>
      </c>
      <c r="E1378" s="4" t="s">
        <v>2636</v>
      </c>
      <c r="F1378" s="4" t="s">
        <v>2637</v>
      </c>
      <c r="G1378" s="41" t="s">
        <v>2638</v>
      </c>
      <c r="H1378" s="59">
        <v>211100110</v>
      </c>
      <c r="I1378" s="59">
        <v>500000011357</v>
      </c>
      <c r="J1378" s="5">
        <v>2022</v>
      </c>
      <c r="K1378" s="5">
        <v>5</v>
      </c>
      <c r="L1378" s="9">
        <f t="shared" si="26"/>
        <v>1</v>
      </c>
      <c r="M1378" s="6" t="s">
        <v>90</v>
      </c>
      <c r="N1378" s="9" t="s">
        <v>94</v>
      </c>
      <c r="O1378" s="6" t="s">
        <v>37</v>
      </c>
      <c r="P1378" s="9" t="s">
        <v>41</v>
      </c>
      <c r="Q1378" s="5">
        <v>2025</v>
      </c>
      <c r="R1378" s="9" t="s">
        <v>41</v>
      </c>
      <c r="S1378" s="11">
        <v>2025</v>
      </c>
      <c r="T1378" s="6" t="s">
        <v>126</v>
      </c>
      <c r="U1378" s="4" t="s">
        <v>2639</v>
      </c>
      <c r="V1378" s="4" t="s">
        <v>2640</v>
      </c>
      <c r="W1378" s="75">
        <v>0</v>
      </c>
      <c r="X1378" s="9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43"/>
      <c r="AL1378" s="143"/>
      <c r="AM1378" s="143"/>
      <c r="AN1378" s="143"/>
      <c r="AO1378" s="143"/>
      <c r="AP1378" s="143"/>
      <c r="AQ1378" s="143"/>
      <c r="AR1378" s="143"/>
      <c r="AS1378" s="143"/>
      <c r="AT1378" s="143"/>
      <c r="AU1378" s="143"/>
      <c r="AV1378" s="143"/>
      <c r="BC1378" s="2"/>
    </row>
    <row r="1379" spans="1:55" x14ac:dyDescent="0.2">
      <c r="A1379" s="4" t="s">
        <v>2712</v>
      </c>
      <c r="B1379" s="4" t="s">
        <v>2691</v>
      </c>
      <c r="C1379" s="4" t="s">
        <v>2735</v>
      </c>
      <c r="D1379" s="4" t="s">
        <v>2740</v>
      </c>
      <c r="E1379" s="4" t="s">
        <v>2245</v>
      </c>
      <c r="F1379" s="4" t="s">
        <v>2269</v>
      </c>
      <c r="G1379" s="41" t="s">
        <v>2270</v>
      </c>
      <c r="H1379" s="59" t="s">
        <v>2271</v>
      </c>
      <c r="I1379" s="59" t="s">
        <v>2278</v>
      </c>
      <c r="J1379" s="5">
        <v>2014</v>
      </c>
      <c r="K1379" s="5">
        <v>8</v>
      </c>
      <c r="L1379" s="9">
        <f t="shared" si="26"/>
        <v>-4</v>
      </c>
      <c r="M1379" s="6" t="s">
        <v>92</v>
      </c>
      <c r="N1379" s="9" t="s">
        <v>94</v>
      </c>
      <c r="O1379" s="6" t="s">
        <v>37</v>
      </c>
      <c r="P1379" s="9" t="s">
        <v>41</v>
      </c>
      <c r="Q1379" s="5">
        <v>2023</v>
      </c>
      <c r="R1379" s="9" t="s">
        <v>41</v>
      </c>
      <c r="S1379" s="11">
        <v>2023</v>
      </c>
      <c r="T1379" s="6" t="s">
        <v>126</v>
      </c>
      <c r="U1379" s="4" t="s">
        <v>43</v>
      </c>
      <c r="V1379" s="4" t="s">
        <v>2273</v>
      </c>
      <c r="W1379" s="75">
        <v>0</v>
      </c>
      <c r="X1379" s="9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43"/>
      <c r="AL1379" s="143"/>
      <c r="AM1379" s="143"/>
      <c r="AN1379" s="143"/>
      <c r="AO1379" s="143"/>
      <c r="AP1379" s="143"/>
      <c r="AQ1379" s="143"/>
      <c r="AR1379" s="143"/>
      <c r="AS1379" s="143"/>
      <c r="AT1379" s="143"/>
      <c r="AU1379" s="143"/>
      <c r="AV1379" s="143"/>
      <c r="BC1379" s="2"/>
    </row>
    <row r="1380" spans="1:55" x14ac:dyDescent="0.2">
      <c r="A1380" s="4" t="s">
        <v>2695</v>
      </c>
      <c r="B1380" s="4" t="s">
        <v>2689</v>
      </c>
      <c r="C1380" s="4" t="s">
        <v>2738</v>
      </c>
      <c r="D1380" s="4" t="s">
        <v>2741</v>
      </c>
      <c r="E1380" s="4" t="s">
        <v>269</v>
      </c>
      <c r="F1380" s="4" t="s">
        <v>1221</v>
      </c>
      <c r="G1380" s="41" t="s">
        <v>1222</v>
      </c>
      <c r="H1380" s="59" t="s">
        <v>1223</v>
      </c>
      <c r="I1380" s="59">
        <v>500000004029</v>
      </c>
      <c r="J1380" s="5">
        <v>2014</v>
      </c>
      <c r="K1380" s="5">
        <v>8</v>
      </c>
      <c r="L1380" s="9">
        <f t="shared" si="26"/>
        <v>-4</v>
      </c>
      <c r="M1380" s="6" t="s">
        <v>90</v>
      </c>
      <c r="N1380" s="9" t="s">
        <v>94</v>
      </c>
      <c r="O1380" s="6" t="s">
        <v>380</v>
      </c>
      <c r="P1380" s="9" t="s">
        <v>42</v>
      </c>
      <c r="Q1380" s="5" t="s">
        <v>37</v>
      </c>
      <c r="R1380" s="9" t="s">
        <v>41</v>
      </c>
      <c r="S1380" s="11">
        <v>2023</v>
      </c>
      <c r="T1380" s="6" t="s">
        <v>126</v>
      </c>
      <c r="U1380" s="4" t="s">
        <v>3228</v>
      </c>
      <c r="V1380" s="4" t="s">
        <v>3229</v>
      </c>
      <c r="W1380" s="75">
        <f t="shared" ref="W1380:W1387" si="27">366770*12</f>
        <v>4401240</v>
      </c>
      <c r="X1380" s="9">
        <v>2</v>
      </c>
      <c r="Y1380" s="11"/>
      <c r="Z1380" s="11"/>
      <c r="AA1380" s="11" t="s">
        <v>33</v>
      </c>
      <c r="AB1380" s="11"/>
      <c r="AC1380" s="11"/>
      <c r="AD1380" s="11"/>
      <c r="AE1380" s="11"/>
      <c r="AF1380" s="11"/>
      <c r="AG1380" s="11" t="s">
        <v>33</v>
      </c>
      <c r="AH1380" s="11"/>
      <c r="AI1380" s="11"/>
      <c r="AJ1380" s="11"/>
      <c r="AK1380" s="143"/>
      <c r="AL1380" s="143"/>
      <c r="AM1380" s="153" t="s">
        <v>165</v>
      </c>
      <c r="AN1380" s="143"/>
      <c r="AO1380" s="143"/>
      <c r="AP1380" s="143"/>
      <c r="AQ1380" s="143"/>
      <c r="AR1380" s="143"/>
      <c r="AS1380" s="153" t="s">
        <v>165</v>
      </c>
      <c r="AT1380" s="143"/>
      <c r="AU1380" s="143"/>
      <c r="AV1380" s="143"/>
      <c r="BC1380" s="2"/>
    </row>
    <row r="1381" spans="1:55" x14ac:dyDescent="0.2">
      <c r="A1381" s="4" t="s">
        <v>2718</v>
      </c>
      <c r="B1381" s="4" t="s">
        <v>2687</v>
      </c>
      <c r="C1381" s="4" t="s">
        <v>2738</v>
      </c>
      <c r="D1381" s="4" t="s">
        <v>2741</v>
      </c>
      <c r="E1381" s="4" t="s">
        <v>269</v>
      </c>
      <c r="F1381" s="4" t="s">
        <v>1221</v>
      </c>
      <c r="G1381" s="41" t="s">
        <v>1222</v>
      </c>
      <c r="H1381" s="59" t="s">
        <v>1224</v>
      </c>
      <c r="I1381" s="59">
        <v>500000002195</v>
      </c>
      <c r="J1381" s="5">
        <v>2014</v>
      </c>
      <c r="K1381" s="5">
        <v>8</v>
      </c>
      <c r="L1381" s="9">
        <f t="shared" si="26"/>
        <v>-4</v>
      </c>
      <c r="M1381" s="6" t="s">
        <v>90</v>
      </c>
      <c r="N1381" s="9" t="s">
        <v>94</v>
      </c>
      <c r="O1381" s="6" t="s">
        <v>380</v>
      </c>
      <c r="P1381" s="9" t="s">
        <v>42</v>
      </c>
      <c r="Q1381" s="5" t="s">
        <v>37</v>
      </c>
      <c r="R1381" s="9" t="s">
        <v>41</v>
      </c>
      <c r="S1381" s="11">
        <v>2023</v>
      </c>
      <c r="T1381" s="6" t="s">
        <v>126</v>
      </c>
      <c r="U1381" s="4" t="s">
        <v>3228</v>
      </c>
      <c r="V1381" s="4" t="s">
        <v>3229</v>
      </c>
      <c r="W1381" s="75">
        <f t="shared" si="27"/>
        <v>4401240</v>
      </c>
      <c r="X1381" s="9">
        <v>2</v>
      </c>
      <c r="Y1381" s="11"/>
      <c r="Z1381" s="11"/>
      <c r="AA1381" s="11" t="s">
        <v>33</v>
      </c>
      <c r="AB1381" s="11"/>
      <c r="AC1381" s="11"/>
      <c r="AD1381" s="11"/>
      <c r="AE1381" s="11"/>
      <c r="AF1381" s="11"/>
      <c r="AG1381" s="11" t="s">
        <v>33</v>
      </c>
      <c r="AH1381" s="11"/>
      <c r="AI1381" s="11"/>
      <c r="AJ1381" s="11"/>
      <c r="AK1381" s="143"/>
      <c r="AL1381" s="143"/>
      <c r="AM1381" s="153" t="s">
        <v>165</v>
      </c>
      <c r="AN1381" s="143"/>
      <c r="AO1381" s="143"/>
      <c r="AP1381" s="143"/>
      <c r="AQ1381" s="143"/>
      <c r="AR1381" s="143"/>
      <c r="AS1381" s="153" t="s">
        <v>165</v>
      </c>
      <c r="AT1381" s="143"/>
      <c r="AU1381" s="143"/>
      <c r="AV1381" s="143"/>
      <c r="BC1381" s="2"/>
    </row>
    <row r="1382" spans="1:55" x14ac:dyDescent="0.2">
      <c r="A1382" s="4" t="s">
        <v>3980</v>
      </c>
      <c r="B1382" s="4" t="s">
        <v>2687</v>
      </c>
      <c r="C1382" s="4" t="s">
        <v>2738</v>
      </c>
      <c r="D1382" s="4" t="s">
        <v>2741</v>
      </c>
      <c r="E1382" s="4" t="s">
        <v>269</v>
      </c>
      <c r="F1382" s="4" t="s">
        <v>1221</v>
      </c>
      <c r="G1382" s="41" t="s">
        <v>1222</v>
      </c>
      <c r="H1382" s="59" t="s">
        <v>1225</v>
      </c>
      <c r="I1382" s="59">
        <v>500000000058</v>
      </c>
      <c r="J1382" s="5">
        <v>2014</v>
      </c>
      <c r="K1382" s="5">
        <v>8</v>
      </c>
      <c r="L1382" s="9">
        <f t="shared" si="26"/>
        <v>-4</v>
      </c>
      <c r="M1382" s="6" t="s">
        <v>90</v>
      </c>
      <c r="N1382" s="9" t="s">
        <v>94</v>
      </c>
      <c r="O1382" s="6" t="s">
        <v>380</v>
      </c>
      <c r="P1382" s="9" t="s">
        <v>42</v>
      </c>
      <c r="Q1382" s="5" t="s">
        <v>37</v>
      </c>
      <c r="R1382" s="9" t="s">
        <v>41</v>
      </c>
      <c r="S1382" s="11">
        <v>2023</v>
      </c>
      <c r="T1382" s="6" t="s">
        <v>126</v>
      </c>
      <c r="U1382" s="4" t="s">
        <v>3228</v>
      </c>
      <c r="V1382" s="4" t="s">
        <v>3229</v>
      </c>
      <c r="W1382" s="75">
        <f t="shared" si="27"/>
        <v>4401240</v>
      </c>
      <c r="X1382" s="9">
        <v>2</v>
      </c>
      <c r="Y1382" s="11"/>
      <c r="Z1382" s="11"/>
      <c r="AA1382" s="11" t="s">
        <v>33</v>
      </c>
      <c r="AB1382" s="11"/>
      <c r="AC1382" s="11"/>
      <c r="AD1382" s="11"/>
      <c r="AE1382" s="11"/>
      <c r="AF1382" s="11"/>
      <c r="AG1382" s="11" t="s">
        <v>33</v>
      </c>
      <c r="AH1382" s="11"/>
      <c r="AI1382" s="11"/>
      <c r="AJ1382" s="11"/>
      <c r="AK1382" s="143"/>
      <c r="AL1382" s="143"/>
      <c r="AM1382" s="153" t="s">
        <v>165</v>
      </c>
      <c r="AN1382" s="143"/>
      <c r="AO1382" s="143"/>
      <c r="AP1382" s="143"/>
      <c r="AQ1382" s="143"/>
      <c r="AR1382" s="143"/>
      <c r="AS1382" s="153" t="s">
        <v>165</v>
      </c>
      <c r="AT1382" s="143"/>
      <c r="AU1382" s="143"/>
      <c r="AV1382" s="143"/>
      <c r="BC1382" s="2"/>
    </row>
    <row r="1383" spans="1:55" x14ac:dyDescent="0.2">
      <c r="A1383" s="4" t="s">
        <v>2726</v>
      </c>
      <c r="B1383" s="4" t="s">
        <v>2687</v>
      </c>
      <c r="C1383" s="4" t="s">
        <v>2738</v>
      </c>
      <c r="D1383" s="4" t="s">
        <v>2741</v>
      </c>
      <c r="E1383" s="4" t="s">
        <v>269</v>
      </c>
      <c r="F1383" s="4" t="s">
        <v>1221</v>
      </c>
      <c r="G1383" s="41" t="s">
        <v>1222</v>
      </c>
      <c r="H1383" s="59" t="s">
        <v>1226</v>
      </c>
      <c r="I1383" s="59">
        <v>500000003892</v>
      </c>
      <c r="J1383" s="5">
        <v>2016</v>
      </c>
      <c r="K1383" s="5">
        <v>8</v>
      </c>
      <c r="L1383" s="9">
        <f t="shared" si="26"/>
        <v>-2</v>
      </c>
      <c r="M1383" s="6" t="s">
        <v>90</v>
      </c>
      <c r="N1383" s="9" t="s">
        <v>94</v>
      </c>
      <c r="O1383" s="6" t="s">
        <v>380</v>
      </c>
      <c r="P1383" s="9" t="s">
        <v>42</v>
      </c>
      <c r="Q1383" s="5" t="s">
        <v>37</v>
      </c>
      <c r="R1383" s="9" t="s">
        <v>41</v>
      </c>
      <c r="S1383" s="11">
        <v>2023</v>
      </c>
      <c r="T1383" s="6" t="s">
        <v>126</v>
      </c>
      <c r="U1383" s="4" t="s">
        <v>3228</v>
      </c>
      <c r="V1383" s="4" t="s">
        <v>3229</v>
      </c>
      <c r="W1383" s="75">
        <f t="shared" si="27"/>
        <v>4401240</v>
      </c>
      <c r="X1383" s="9">
        <v>2</v>
      </c>
      <c r="Y1383" s="11"/>
      <c r="Z1383" s="11"/>
      <c r="AA1383" s="11" t="s">
        <v>33</v>
      </c>
      <c r="AB1383" s="11"/>
      <c r="AC1383" s="11"/>
      <c r="AD1383" s="11"/>
      <c r="AE1383" s="11"/>
      <c r="AF1383" s="11"/>
      <c r="AG1383" s="11" t="s">
        <v>33</v>
      </c>
      <c r="AH1383" s="11"/>
      <c r="AI1383" s="11"/>
      <c r="AJ1383" s="11"/>
      <c r="AK1383" s="143"/>
      <c r="AL1383" s="143"/>
      <c r="AM1383" s="153" t="s">
        <v>165</v>
      </c>
      <c r="AN1383" s="143"/>
      <c r="AO1383" s="143"/>
      <c r="AP1383" s="143"/>
      <c r="AQ1383" s="143"/>
      <c r="AR1383" s="143"/>
      <c r="AS1383" s="153" t="s">
        <v>165</v>
      </c>
      <c r="AT1383" s="143"/>
      <c r="AU1383" s="143"/>
      <c r="AV1383" s="143"/>
      <c r="BC1383" s="2"/>
    </row>
    <row r="1384" spans="1:55" x14ac:dyDescent="0.2">
      <c r="A1384" s="4" t="s">
        <v>3980</v>
      </c>
      <c r="B1384" s="4" t="s">
        <v>2687</v>
      </c>
      <c r="C1384" s="4" t="s">
        <v>2738</v>
      </c>
      <c r="D1384" s="4" t="s">
        <v>2741</v>
      </c>
      <c r="E1384" s="4" t="s">
        <v>269</v>
      </c>
      <c r="F1384" s="4" t="s">
        <v>1221</v>
      </c>
      <c r="G1384" s="41" t="s">
        <v>1222</v>
      </c>
      <c r="H1384" s="59" t="s">
        <v>1227</v>
      </c>
      <c r="I1384" s="59">
        <v>500000003899</v>
      </c>
      <c r="J1384" s="5">
        <v>2016</v>
      </c>
      <c r="K1384" s="5">
        <v>8</v>
      </c>
      <c r="L1384" s="9">
        <f t="shared" si="26"/>
        <v>-2</v>
      </c>
      <c r="M1384" s="6" t="s">
        <v>90</v>
      </c>
      <c r="N1384" s="9" t="s">
        <v>94</v>
      </c>
      <c r="O1384" s="6" t="s">
        <v>380</v>
      </c>
      <c r="P1384" s="9" t="s">
        <v>42</v>
      </c>
      <c r="Q1384" s="5" t="s">
        <v>37</v>
      </c>
      <c r="R1384" s="9" t="s">
        <v>41</v>
      </c>
      <c r="S1384" s="11">
        <v>2023</v>
      </c>
      <c r="T1384" s="6" t="s">
        <v>126</v>
      </c>
      <c r="U1384" s="4" t="s">
        <v>3228</v>
      </c>
      <c r="V1384" s="4" t="s">
        <v>3229</v>
      </c>
      <c r="W1384" s="75">
        <f t="shared" si="27"/>
        <v>4401240</v>
      </c>
      <c r="X1384" s="9">
        <v>2</v>
      </c>
      <c r="Y1384" s="11"/>
      <c r="Z1384" s="11"/>
      <c r="AA1384" s="11" t="s">
        <v>33</v>
      </c>
      <c r="AB1384" s="11"/>
      <c r="AC1384" s="11"/>
      <c r="AD1384" s="11"/>
      <c r="AE1384" s="11"/>
      <c r="AF1384" s="11"/>
      <c r="AG1384" s="11" t="s">
        <v>33</v>
      </c>
      <c r="AH1384" s="11"/>
      <c r="AI1384" s="11"/>
      <c r="AJ1384" s="11"/>
      <c r="AK1384" s="143"/>
      <c r="AL1384" s="143"/>
      <c r="AM1384" s="153" t="s">
        <v>165</v>
      </c>
      <c r="AN1384" s="143"/>
      <c r="AO1384" s="143"/>
      <c r="AP1384" s="143"/>
      <c r="AQ1384" s="143"/>
      <c r="AR1384" s="143"/>
      <c r="AS1384" s="153" t="s">
        <v>165</v>
      </c>
      <c r="AT1384" s="143"/>
      <c r="AU1384" s="143"/>
      <c r="AV1384" s="143"/>
      <c r="BC1384" s="2"/>
    </row>
    <row r="1385" spans="1:55" x14ac:dyDescent="0.2">
      <c r="A1385" s="4" t="s">
        <v>4028</v>
      </c>
      <c r="B1385" s="4" t="s">
        <v>2690</v>
      </c>
      <c r="C1385" s="4" t="s">
        <v>2738</v>
      </c>
      <c r="D1385" s="4" t="s">
        <v>2741</v>
      </c>
      <c r="E1385" s="4" t="s">
        <v>269</v>
      </c>
      <c r="F1385" s="4" t="s">
        <v>1221</v>
      </c>
      <c r="G1385" s="41" t="s">
        <v>1222</v>
      </c>
      <c r="H1385" s="59" t="s">
        <v>1228</v>
      </c>
      <c r="I1385" s="59">
        <v>500000003849</v>
      </c>
      <c r="J1385" s="5">
        <v>2016</v>
      </c>
      <c r="K1385" s="5">
        <v>8</v>
      </c>
      <c r="L1385" s="9">
        <f t="shared" si="26"/>
        <v>-2</v>
      </c>
      <c r="M1385" s="6" t="s">
        <v>90</v>
      </c>
      <c r="N1385" s="9" t="s">
        <v>94</v>
      </c>
      <c r="O1385" s="6" t="s">
        <v>380</v>
      </c>
      <c r="P1385" s="9" t="s">
        <v>42</v>
      </c>
      <c r="Q1385" s="5" t="s">
        <v>37</v>
      </c>
      <c r="R1385" s="9" t="s">
        <v>41</v>
      </c>
      <c r="S1385" s="11">
        <v>2023</v>
      </c>
      <c r="T1385" s="6" t="s">
        <v>126</v>
      </c>
      <c r="U1385" s="4" t="s">
        <v>3228</v>
      </c>
      <c r="V1385" s="4" t="s">
        <v>3229</v>
      </c>
      <c r="W1385" s="75">
        <f t="shared" si="27"/>
        <v>4401240</v>
      </c>
      <c r="X1385" s="9">
        <v>2</v>
      </c>
      <c r="Y1385" s="11"/>
      <c r="Z1385" s="11"/>
      <c r="AA1385" s="11" t="s">
        <v>33</v>
      </c>
      <c r="AB1385" s="11"/>
      <c r="AC1385" s="11"/>
      <c r="AD1385" s="11"/>
      <c r="AE1385" s="11"/>
      <c r="AF1385" s="11"/>
      <c r="AG1385" s="11" t="s">
        <v>33</v>
      </c>
      <c r="AH1385" s="11"/>
      <c r="AI1385" s="11"/>
      <c r="AJ1385" s="11"/>
      <c r="AK1385" s="143"/>
      <c r="AL1385" s="143"/>
      <c r="AM1385" s="153" t="s">
        <v>165</v>
      </c>
      <c r="AN1385" s="143"/>
      <c r="AO1385" s="143"/>
      <c r="AP1385" s="143"/>
      <c r="AQ1385" s="143"/>
      <c r="AR1385" s="143"/>
      <c r="AS1385" s="153" t="s">
        <v>165</v>
      </c>
      <c r="AT1385" s="143"/>
      <c r="AU1385" s="143"/>
      <c r="AV1385" s="143"/>
      <c r="BC1385" s="2"/>
    </row>
    <row r="1386" spans="1:55" x14ac:dyDescent="0.2">
      <c r="A1386" s="4" t="s">
        <v>2722</v>
      </c>
      <c r="B1386" s="4" t="s">
        <v>2690</v>
      </c>
      <c r="C1386" s="4" t="s">
        <v>2738</v>
      </c>
      <c r="D1386" s="4" t="s">
        <v>2741</v>
      </c>
      <c r="E1386" s="4" t="s">
        <v>269</v>
      </c>
      <c r="F1386" s="4" t="s">
        <v>1221</v>
      </c>
      <c r="G1386" s="41" t="s">
        <v>1222</v>
      </c>
      <c r="H1386" s="59" t="s">
        <v>1229</v>
      </c>
      <c r="I1386" s="59">
        <v>500000007270</v>
      </c>
      <c r="J1386" s="5">
        <v>2014</v>
      </c>
      <c r="K1386" s="5">
        <v>8</v>
      </c>
      <c r="L1386" s="9">
        <f t="shared" si="26"/>
        <v>-4</v>
      </c>
      <c r="M1386" s="6" t="s">
        <v>90</v>
      </c>
      <c r="N1386" s="9" t="s">
        <v>94</v>
      </c>
      <c r="O1386" s="6" t="s">
        <v>380</v>
      </c>
      <c r="P1386" s="9" t="s">
        <v>42</v>
      </c>
      <c r="Q1386" s="5" t="s">
        <v>37</v>
      </c>
      <c r="R1386" s="9" t="s">
        <v>41</v>
      </c>
      <c r="S1386" s="11">
        <v>2023</v>
      </c>
      <c r="T1386" s="6" t="s">
        <v>126</v>
      </c>
      <c r="U1386" s="4" t="s">
        <v>3228</v>
      </c>
      <c r="V1386" s="4" t="s">
        <v>3229</v>
      </c>
      <c r="W1386" s="75">
        <f t="shared" si="27"/>
        <v>4401240</v>
      </c>
      <c r="X1386" s="9">
        <v>2</v>
      </c>
      <c r="Y1386" s="11"/>
      <c r="Z1386" s="11"/>
      <c r="AA1386" s="11" t="s">
        <v>33</v>
      </c>
      <c r="AB1386" s="11"/>
      <c r="AC1386" s="11"/>
      <c r="AD1386" s="11"/>
      <c r="AE1386" s="11"/>
      <c r="AF1386" s="11"/>
      <c r="AG1386" s="11" t="s">
        <v>33</v>
      </c>
      <c r="AH1386" s="11"/>
      <c r="AI1386" s="11"/>
      <c r="AJ1386" s="11"/>
      <c r="AK1386" s="143"/>
      <c r="AL1386" s="143"/>
      <c r="AM1386" s="153" t="s">
        <v>165</v>
      </c>
      <c r="AN1386" s="143"/>
      <c r="AO1386" s="143"/>
      <c r="AP1386" s="143"/>
      <c r="AQ1386" s="143"/>
      <c r="AR1386" s="143"/>
      <c r="AS1386" s="153" t="s">
        <v>165</v>
      </c>
      <c r="AT1386" s="143"/>
      <c r="AU1386" s="143"/>
      <c r="AV1386" s="143"/>
      <c r="BC1386" s="2"/>
    </row>
    <row r="1387" spans="1:55" x14ac:dyDescent="0.2">
      <c r="A1387" s="4" t="s">
        <v>2702</v>
      </c>
      <c r="B1387" s="4" t="s">
        <v>2689</v>
      </c>
      <c r="C1387" s="4" t="s">
        <v>2738</v>
      </c>
      <c r="D1387" s="4" t="s">
        <v>2741</v>
      </c>
      <c r="E1387" s="4" t="s">
        <v>269</v>
      </c>
      <c r="F1387" s="4" t="s">
        <v>1221</v>
      </c>
      <c r="G1387" s="41" t="s">
        <v>1222</v>
      </c>
      <c r="H1387" s="59" t="s">
        <v>1230</v>
      </c>
      <c r="I1387" s="59">
        <v>500000009802</v>
      </c>
      <c r="J1387" s="5">
        <v>2014</v>
      </c>
      <c r="K1387" s="5">
        <v>8</v>
      </c>
      <c r="L1387" s="9">
        <f t="shared" si="26"/>
        <v>-4</v>
      </c>
      <c r="M1387" s="6" t="s">
        <v>90</v>
      </c>
      <c r="N1387" s="9" t="s">
        <v>94</v>
      </c>
      <c r="O1387" s="6" t="s">
        <v>380</v>
      </c>
      <c r="P1387" s="9" t="s">
        <v>42</v>
      </c>
      <c r="Q1387" s="5" t="s">
        <v>37</v>
      </c>
      <c r="R1387" s="9" t="s">
        <v>41</v>
      </c>
      <c r="S1387" s="11">
        <v>2023</v>
      </c>
      <c r="T1387" s="6" t="s">
        <v>126</v>
      </c>
      <c r="U1387" s="4" t="s">
        <v>3228</v>
      </c>
      <c r="V1387" s="4" t="s">
        <v>3229</v>
      </c>
      <c r="W1387" s="75">
        <f t="shared" si="27"/>
        <v>4401240</v>
      </c>
      <c r="X1387" s="9">
        <v>2</v>
      </c>
      <c r="Y1387" s="11"/>
      <c r="Z1387" s="11"/>
      <c r="AA1387" s="11" t="s">
        <v>33</v>
      </c>
      <c r="AB1387" s="11"/>
      <c r="AC1387" s="11"/>
      <c r="AD1387" s="11"/>
      <c r="AE1387" s="11"/>
      <c r="AF1387" s="11"/>
      <c r="AG1387" s="11" t="s">
        <v>33</v>
      </c>
      <c r="AH1387" s="11"/>
      <c r="AI1387" s="11"/>
      <c r="AJ1387" s="11"/>
      <c r="AK1387" s="143"/>
      <c r="AL1387" s="143"/>
      <c r="AM1387" s="153" t="s">
        <v>165</v>
      </c>
      <c r="AN1387" s="143"/>
      <c r="AO1387" s="143"/>
      <c r="AP1387" s="143"/>
      <c r="AQ1387" s="143"/>
      <c r="AR1387" s="143"/>
      <c r="AS1387" s="153" t="s">
        <v>165</v>
      </c>
      <c r="AT1387" s="143"/>
      <c r="AU1387" s="143"/>
      <c r="AV1387" s="143"/>
      <c r="BC1387" s="2"/>
    </row>
    <row r="1388" spans="1:55" x14ac:dyDescent="0.2">
      <c r="A1388" s="4" t="s">
        <v>2710</v>
      </c>
      <c r="B1388" s="4" t="s">
        <v>2689</v>
      </c>
      <c r="C1388" s="4" t="s">
        <v>2738</v>
      </c>
      <c r="D1388" s="4" t="s">
        <v>2741</v>
      </c>
      <c r="E1388" s="4" t="s">
        <v>269</v>
      </c>
      <c r="F1388" s="4" t="s">
        <v>1221</v>
      </c>
      <c r="G1388" s="41" t="s">
        <v>1222</v>
      </c>
      <c r="H1388" s="59" t="s">
        <v>1233</v>
      </c>
      <c r="I1388" s="59">
        <v>500000002646</v>
      </c>
      <c r="J1388" s="5">
        <v>2014</v>
      </c>
      <c r="K1388" s="5">
        <v>8</v>
      </c>
      <c r="L1388" s="9">
        <f t="shared" si="26"/>
        <v>-4</v>
      </c>
      <c r="M1388" s="6" t="s">
        <v>90</v>
      </c>
      <c r="N1388" s="9" t="s">
        <v>94</v>
      </c>
      <c r="O1388" s="6" t="s">
        <v>380</v>
      </c>
      <c r="P1388" s="9" t="s">
        <v>42</v>
      </c>
      <c r="Q1388" s="5" t="s">
        <v>37</v>
      </c>
      <c r="R1388" s="9" t="s">
        <v>41</v>
      </c>
      <c r="S1388" s="11">
        <v>2023</v>
      </c>
      <c r="T1388" s="6" t="s">
        <v>126</v>
      </c>
      <c r="U1388" s="4" t="s">
        <v>3231</v>
      </c>
      <c r="V1388" s="4" t="s">
        <v>3230</v>
      </c>
      <c r="W1388" s="75">
        <v>78659</v>
      </c>
      <c r="X1388" s="9">
        <v>2</v>
      </c>
      <c r="Y1388" s="11"/>
      <c r="Z1388" s="11"/>
      <c r="AA1388" s="11" t="s">
        <v>33</v>
      </c>
      <c r="AB1388" s="11"/>
      <c r="AC1388" s="11"/>
      <c r="AD1388" s="11"/>
      <c r="AE1388" s="11"/>
      <c r="AF1388" s="11"/>
      <c r="AG1388" s="11" t="s">
        <v>33</v>
      </c>
      <c r="AH1388" s="11"/>
      <c r="AI1388" s="11"/>
      <c r="AJ1388" s="11"/>
      <c r="AK1388" s="143"/>
      <c r="AL1388" s="143"/>
      <c r="AM1388" s="153" t="s">
        <v>165</v>
      </c>
      <c r="AN1388" s="143"/>
      <c r="AO1388" s="143"/>
      <c r="AP1388" s="143"/>
      <c r="AQ1388" s="143"/>
      <c r="AR1388" s="143"/>
      <c r="AS1388" s="153" t="s">
        <v>165</v>
      </c>
      <c r="AT1388" s="143"/>
      <c r="AU1388" s="143"/>
      <c r="AV1388" s="143"/>
      <c r="BC1388" s="2"/>
    </row>
    <row r="1389" spans="1:55" x14ac:dyDescent="0.2">
      <c r="A1389" s="4" t="s">
        <v>2722</v>
      </c>
      <c r="B1389" s="4" t="s">
        <v>2690</v>
      </c>
      <c r="C1389" s="4" t="s">
        <v>2738</v>
      </c>
      <c r="D1389" s="4" t="s">
        <v>2741</v>
      </c>
      <c r="E1389" s="4" t="s">
        <v>269</v>
      </c>
      <c r="F1389" s="4" t="s">
        <v>1221</v>
      </c>
      <c r="G1389" s="41" t="s">
        <v>1222</v>
      </c>
      <c r="H1389" s="59" t="s">
        <v>1236</v>
      </c>
      <c r="I1389" s="59">
        <v>500000002645</v>
      </c>
      <c r="J1389" s="5">
        <v>2014</v>
      </c>
      <c r="K1389" s="5">
        <v>8</v>
      </c>
      <c r="L1389" s="9">
        <f t="shared" si="26"/>
        <v>-4</v>
      </c>
      <c r="M1389" s="6" t="s">
        <v>90</v>
      </c>
      <c r="N1389" s="9" t="s">
        <v>94</v>
      </c>
      <c r="O1389" s="6" t="s">
        <v>380</v>
      </c>
      <c r="P1389" s="9" t="s">
        <v>42</v>
      </c>
      <c r="Q1389" s="5" t="s">
        <v>37</v>
      </c>
      <c r="R1389" s="9" t="s">
        <v>41</v>
      </c>
      <c r="S1389" s="11">
        <v>2023</v>
      </c>
      <c r="T1389" s="6" t="s">
        <v>126</v>
      </c>
      <c r="U1389" s="4" t="s">
        <v>3228</v>
      </c>
      <c r="V1389" s="4" t="s">
        <v>3229</v>
      </c>
      <c r="W1389" s="75">
        <f t="shared" ref="W1389:W1415" si="28">366770*12</f>
        <v>4401240</v>
      </c>
      <c r="X1389" s="9">
        <v>2</v>
      </c>
      <c r="Y1389" s="11"/>
      <c r="Z1389" s="11"/>
      <c r="AA1389" s="11" t="s">
        <v>33</v>
      </c>
      <c r="AB1389" s="11"/>
      <c r="AC1389" s="11"/>
      <c r="AD1389" s="11"/>
      <c r="AE1389" s="11"/>
      <c r="AF1389" s="11"/>
      <c r="AG1389" s="11" t="s">
        <v>33</v>
      </c>
      <c r="AH1389" s="11"/>
      <c r="AI1389" s="11"/>
      <c r="AJ1389" s="11"/>
      <c r="AK1389" s="143"/>
      <c r="AL1389" s="143"/>
      <c r="AM1389" s="153" t="s">
        <v>165</v>
      </c>
      <c r="AN1389" s="143"/>
      <c r="AO1389" s="143"/>
      <c r="AP1389" s="143"/>
      <c r="AQ1389" s="143"/>
      <c r="AR1389" s="143"/>
      <c r="AS1389" s="153" t="s">
        <v>165</v>
      </c>
      <c r="AT1389" s="143"/>
      <c r="AU1389" s="143"/>
      <c r="AV1389" s="143"/>
      <c r="BC1389" s="2"/>
    </row>
    <row r="1390" spans="1:55" x14ac:dyDescent="0.2">
      <c r="A1390" s="4" t="s">
        <v>2699</v>
      </c>
      <c r="B1390" s="4" t="s">
        <v>2688</v>
      </c>
      <c r="C1390" s="4" t="s">
        <v>2738</v>
      </c>
      <c r="D1390" s="4" t="s">
        <v>2741</v>
      </c>
      <c r="E1390" s="4" t="s">
        <v>269</v>
      </c>
      <c r="F1390" s="4" t="s">
        <v>1221</v>
      </c>
      <c r="G1390" s="41" t="s">
        <v>1222</v>
      </c>
      <c r="H1390" s="59" t="s">
        <v>1240</v>
      </c>
      <c r="I1390" s="59">
        <v>500000002744</v>
      </c>
      <c r="J1390" s="5">
        <v>2014</v>
      </c>
      <c r="K1390" s="5">
        <v>8</v>
      </c>
      <c r="L1390" s="9">
        <f t="shared" si="26"/>
        <v>-4</v>
      </c>
      <c r="M1390" s="6" t="s">
        <v>90</v>
      </c>
      <c r="N1390" s="9" t="s">
        <v>94</v>
      </c>
      <c r="O1390" s="6" t="s">
        <v>380</v>
      </c>
      <c r="P1390" s="9" t="s">
        <v>42</v>
      </c>
      <c r="Q1390" s="5" t="s">
        <v>37</v>
      </c>
      <c r="R1390" s="9" t="s">
        <v>41</v>
      </c>
      <c r="S1390" s="11">
        <v>2023</v>
      </c>
      <c r="T1390" s="6" t="s">
        <v>126</v>
      </c>
      <c r="U1390" s="4" t="s">
        <v>3228</v>
      </c>
      <c r="V1390" s="4" t="s">
        <v>3229</v>
      </c>
      <c r="W1390" s="75">
        <f t="shared" si="28"/>
        <v>4401240</v>
      </c>
      <c r="X1390" s="9">
        <v>2</v>
      </c>
      <c r="Y1390" s="11"/>
      <c r="Z1390" s="11"/>
      <c r="AA1390" s="11" t="s">
        <v>33</v>
      </c>
      <c r="AB1390" s="11"/>
      <c r="AC1390" s="11"/>
      <c r="AD1390" s="11"/>
      <c r="AE1390" s="11"/>
      <c r="AF1390" s="11"/>
      <c r="AG1390" s="11" t="s">
        <v>33</v>
      </c>
      <c r="AH1390" s="11"/>
      <c r="AI1390" s="11"/>
      <c r="AJ1390" s="11"/>
      <c r="AK1390" s="143"/>
      <c r="AL1390" s="143"/>
      <c r="AM1390" s="153" t="s">
        <v>165</v>
      </c>
      <c r="AN1390" s="143"/>
      <c r="AO1390" s="143"/>
      <c r="AP1390" s="143"/>
      <c r="AQ1390" s="143"/>
      <c r="AR1390" s="143"/>
      <c r="AS1390" s="153" t="s">
        <v>165</v>
      </c>
      <c r="AT1390" s="143"/>
      <c r="AU1390" s="143"/>
      <c r="AV1390" s="143"/>
      <c r="BC1390" s="2"/>
    </row>
    <row r="1391" spans="1:55" x14ac:dyDescent="0.2">
      <c r="A1391" s="4" t="s">
        <v>2699</v>
      </c>
      <c r="B1391" s="4" t="s">
        <v>2688</v>
      </c>
      <c r="C1391" s="4" t="s">
        <v>2738</v>
      </c>
      <c r="D1391" s="4" t="s">
        <v>2741</v>
      </c>
      <c r="E1391" s="4" t="s">
        <v>269</v>
      </c>
      <c r="F1391" s="4" t="s">
        <v>1221</v>
      </c>
      <c r="G1391" s="41" t="s">
        <v>1222</v>
      </c>
      <c r="H1391" s="59" t="s">
        <v>1241</v>
      </c>
      <c r="I1391" s="59">
        <v>500000002733</v>
      </c>
      <c r="J1391" s="5">
        <v>2014</v>
      </c>
      <c r="K1391" s="5">
        <v>8</v>
      </c>
      <c r="L1391" s="9">
        <f t="shared" si="26"/>
        <v>-4</v>
      </c>
      <c r="M1391" s="6" t="s">
        <v>90</v>
      </c>
      <c r="N1391" s="9" t="s">
        <v>94</v>
      </c>
      <c r="O1391" s="6" t="s">
        <v>380</v>
      </c>
      <c r="P1391" s="9" t="s">
        <v>42</v>
      </c>
      <c r="Q1391" s="5" t="s">
        <v>37</v>
      </c>
      <c r="R1391" s="9" t="s">
        <v>41</v>
      </c>
      <c r="S1391" s="11">
        <v>2023</v>
      </c>
      <c r="T1391" s="6" t="s">
        <v>126</v>
      </c>
      <c r="U1391" s="4" t="s">
        <v>3228</v>
      </c>
      <c r="V1391" s="4" t="s">
        <v>3229</v>
      </c>
      <c r="W1391" s="75">
        <f t="shared" si="28"/>
        <v>4401240</v>
      </c>
      <c r="X1391" s="9">
        <v>2</v>
      </c>
      <c r="Y1391" s="11"/>
      <c r="Z1391" s="11"/>
      <c r="AA1391" s="11" t="s">
        <v>33</v>
      </c>
      <c r="AB1391" s="11"/>
      <c r="AC1391" s="11"/>
      <c r="AD1391" s="11"/>
      <c r="AE1391" s="11"/>
      <c r="AF1391" s="11"/>
      <c r="AG1391" s="11" t="s">
        <v>33</v>
      </c>
      <c r="AH1391" s="11"/>
      <c r="AI1391" s="11"/>
      <c r="AJ1391" s="11"/>
      <c r="AK1391" s="143"/>
      <c r="AL1391" s="143"/>
      <c r="AM1391" s="153" t="s">
        <v>165</v>
      </c>
      <c r="AN1391" s="143"/>
      <c r="AO1391" s="143"/>
      <c r="AP1391" s="143"/>
      <c r="AQ1391" s="143"/>
      <c r="AR1391" s="143"/>
      <c r="AS1391" s="153" t="s">
        <v>165</v>
      </c>
      <c r="AT1391" s="143"/>
      <c r="AU1391" s="143"/>
      <c r="AV1391" s="143"/>
      <c r="BC1391" s="2"/>
    </row>
    <row r="1392" spans="1:55" ht="12.75" customHeight="1" x14ac:dyDescent="0.2">
      <c r="A1392" s="4" t="s">
        <v>2702</v>
      </c>
      <c r="B1392" s="4" t="s">
        <v>2689</v>
      </c>
      <c r="C1392" s="4" t="s">
        <v>2738</v>
      </c>
      <c r="D1392" s="4" t="s">
        <v>2741</v>
      </c>
      <c r="E1392" s="4" t="s">
        <v>269</v>
      </c>
      <c r="F1392" s="4" t="s">
        <v>1221</v>
      </c>
      <c r="G1392" s="41" t="s">
        <v>1222</v>
      </c>
      <c r="H1392" s="59" t="s">
        <v>1242</v>
      </c>
      <c r="I1392" s="59">
        <v>500000002351</v>
      </c>
      <c r="J1392" s="5">
        <v>2014</v>
      </c>
      <c r="K1392" s="5">
        <v>8</v>
      </c>
      <c r="L1392" s="9">
        <f t="shared" si="26"/>
        <v>-4</v>
      </c>
      <c r="M1392" s="6" t="s">
        <v>90</v>
      </c>
      <c r="N1392" s="9" t="s">
        <v>94</v>
      </c>
      <c r="O1392" s="6" t="s">
        <v>380</v>
      </c>
      <c r="P1392" s="9" t="s">
        <v>42</v>
      </c>
      <c r="Q1392" s="5" t="s">
        <v>37</v>
      </c>
      <c r="R1392" s="9" t="s">
        <v>41</v>
      </c>
      <c r="S1392" s="11">
        <v>2023</v>
      </c>
      <c r="T1392" s="6" t="s">
        <v>126</v>
      </c>
      <c r="U1392" s="4" t="s">
        <v>3228</v>
      </c>
      <c r="V1392" s="4" t="s">
        <v>3229</v>
      </c>
      <c r="W1392" s="75">
        <f t="shared" si="28"/>
        <v>4401240</v>
      </c>
      <c r="X1392" s="9">
        <v>2</v>
      </c>
      <c r="Y1392" s="11"/>
      <c r="Z1392" s="11"/>
      <c r="AA1392" s="11" t="s">
        <v>33</v>
      </c>
      <c r="AB1392" s="11"/>
      <c r="AC1392" s="11"/>
      <c r="AD1392" s="11"/>
      <c r="AE1392" s="11"/>
      <c r="AF1392" s="11"/>
      <c r="AG1392" s="11" t="s">
        <v>33</v>
      </c>
      <c r="AH1392" s="11"/>
      <c r="AI1392" s="11"/>
      <c r="AJ1392" s="11"/>
      <c r="AK1392" s="143"/>
      <c r="AL1392" s="143"/>
      <c r="AM1392" s="153" t="s">
        <v>165</v>
      </c>
      <c r="AN1392" s="143"/>
      <c r="AO1392" s="143"/>
      <c r="AP1392" s="143"/>
      <c r="AQ1392" s="143"/>
      <c r="AR1392" s="143"/>
      <c r="AS1392" s="153" t="s">
        <v>165</v>
      </c>
      <c r="AT1392" s="143"/>
      <c r="AU1392" s="143"/>
      <c r="AV1392" s="143"/>
      <c r="BC1392" s="2"/>
    </row>
    <row r="1393" spans="1:55" x14ac:dyDescent="0.2">
      <c r="A1393" s="4" t="s">
        <v>3980</v>
      </c>
      <c r="B1393" s="4" t="s">
        <v>2687</v>
      </c>
      <c r="C1393" s="4" t="s">
        <v>2738</v>
      </c>
      <c r="D1393" s="4" t="s">
        <v>2741</v>
      </c>
      <c r="E1393" s="4" t="s">
        <v>269</v>
      </c>
      <c r="F1393" s="4" t="s">
        <v>1221</v>
      </c>
      <c r="G1393" s="41" t="s">
        <v>1222</v>
      </c>
      <c r="H1393" s="59" t="s">
        <v>1243</v>
      </c>
      <c r="I1393" s="59">
        <v>500000007420</v>
      </c>
      <c r="J1393" s="5">
        <v>2014</v>
      </c>
      <c r="K1393" s="5">
        <v>8</v>
      </c>
      <c r="L1393" s="9">
        <f t="shared" si="26"/>
        <v>-4</v>
      </c>
      <c r="M1393" s="6" t="s">
        <v>90</v>
      </c>
      <c r="N1393" s="9" t="s">
        <v>94</v>
      </c>
      <c r="O1393" s="6" t="s">
        <v>380</v>
      </c>
      <c r="P1393" s="9" t="s">
        <v>42</v>
      </c>
      <c r="Q1393" s="5" t="s">
        <v>37</v>
      </c>
      <c r="R1393" s="9" t="s">
        <v>41</v>
      </c>
      <c r="S1393" s="11">
        <v>2023</v>
      </c>
      <c r="T1393" s="6" t="s">
        <v>126</v>
      </c>
      <c r="U1393" s="4" t="s">
        <v>3228</v>
      </c>
      <c r="V1393" s="4" t="s">
        <v>3229</v>
      </c>
      <c r="W1393" s="75">
        <f t="shared" si="28"/>
        <v>4401240</v>
      </c>
      <c r="X1393" s="9">
        <v>2</v>
      </c>
      <c r="Y1393" s="11"/>
      <c r="Z1393" s="11"/>
      <c r="AA1393" s="11" t="s">
        <v>33</v>
      </c>
      <c r="AB1393" s="11"/>
      <c r="AC1393" s="11"/>
      <c r="AD1393" s="11"/>
      <c r="AE1393" s="11"/>
      <c r="AF1393" s="11"/>
      <c r="AG1393" s="11" t="s">
        <v>33</v>
      </c>
      <c r="AH1393" s="11"/>
      <c r="AI1393" s="11"/>
      <c r="AJ1393" s="11"/>
      <c r="AK1393" s="143"/>
      <c r="AL1393" s="143"/>
      <c r="AM1393" s="153" t="s">
        <v>165</v>
      </c>
      <c r="AN1393" s="143"/>
      <c r="AO1393" s="143"/>
      <c r="AP1393" s="143"/>
      <c r="AQ1393" s="143"/>
      <c r="AR1393" s="143"/>
      <c r="AS1393" s="153" t="s">
        <v>165</v>
      </c>
      <c r="AT1393" s="143"/>
      <c r="AU1393" s="143"/>
      <c r="AV1393" s="143"/>
      <c r="BC1393" s="2"/>
    </row>
    <row r="1394" spans="1:55" x14ac:dyDescent="0.2">
      <c r="A1394" s="4" t="s">
        <v>3980</v>
      </c>
      <c r="B1394" s="4" t="s">
        <v>2687</v>
      </c>
      <c r="C1394" s="4" t="s">
        <v>2738</v>
      </c>
      <c r="D1394" s="4" t="s">
        <v>2741</v>
      </c>
      <c r="E1394" s="4" t="s">
        <v>269</v>
      </c>
      <c r="F1394" s="4" t="s">
        <v>1221</v>
      </c>
      <c r="G1394" s="41" t="s">
        <v>1222</v>
      </c>
      <c r="H1394" s="59" t="s">
        <v>1244</v>
      </c>
      <c r="I1394" s="59">
        <v>500000003072</v>
      </c>
      <c r="J1394" s="5">
        <v>2014</v>
      </c>
      <c r="K1394" s="5">
        <v>8</v>
      </c>
      <c r="L1394" s="9">
        <f t="shared" si="26"/>
        <v>-4</v>
      </c>
      <c r="M1394" s="6" t="s">
        <v>90</v>
      </c>
      <c r="N1394" s="9" t="s">
        <v>94</v>
      </c>
      <c r="O1394" s="6" t="s">
        <v>380</v>
      </c>
      <c r="P1394" s="9" t="s">
        <v>42</v>
      </c>
      <c r="Q1394" s="5" t="s">
        <v>37</v>
      </c>
      <c r="R1394" s="9" t="s">
        <v>41</v>
      </c>
      <c r="S1394" s="11">
        <v>2023</v>
      </c>
      <c r="T1394" s="6" t="s">
        <v>126</v>
      </c>
      <c r="U1394" s="4" t="s">
        <v>3228</v>
      </c>
      <c r="V1394" s="4" t="s">
        <v>3229</v>
      </c>
      <c r="W1394" s="75">
        <f t="shared" si="28"/>
        <v>4401240</v>
      </c>
      <c r="X1394" s="9">
        <v>2</v>
      </c>
      <c r="Y1394" s="11"/>
      <c r="Z1394" s="11"/>
      <c r="AA1394" s="11" t="s">
        <v>33</v>
      </c>
      <c r="AB1394" s="11"/>
      <c r="AC1394" s="11"/>
      <c r="AD1394" s="11"/>
      <c r="AE1394" s="11"/>
      <c r="AF1394" s="11"/>
      <c r="AG1394" s="11" t="s">
        <v>33</v>
      </c>
      <c r="AH1394" s="11"/>
      <c r="AI1394" s="11"/>
      <c r="AJ1394" s="11"/>
      <c r="AK1394" s="143"/>
      <c r="AL1394" s="143"/>
      <c r="AM1394" s="153" t="s">
        <v>165</v>
      </c>
      <c r="AN1394" s="143"/>
      <c r="AO1394" s="143"/>
      <c r="AP1394" s="143"/>
      <c r="AQ1394" s="143"/>
      <c r="AR1394" s="143"/>
      <c r="AS1394" s="153" t="s">
        <v>165</v>
      </c>
      <c r="AT1394" s="143"/>
      <c r="AU1394" s="143"/>
      <c r="AV1394" s="143"/>
      <c r="BC1394" s="2"/>
    </row>
    <row r="1395" spans="1:55" x14ac:dyDescent="0.2">
      <c r="A1395" s="4" t="s">
        <v>3980</v>
      </c>
      <c r="B1395" s="4" t="s">
        <v>2687</v>
      </c>
      <c r="C1395" s="4" t="s">
        <v>2738</v>
      </c>
      <c r="D1395" s="4" t="s">
        <v>2741</v>
      </c>
      <c r="E1395" s="4" t="s">
        <v>269</v>
      </c>
      <c r="F1395" s="4" t="s">
        <v>1221</v>
      </c>
      <c r="G1395" s="41" t="s">
        <v>1222</v>
      </c>
      <c r="H1395" s="59" t="s">
        <v>1245</v>
      </c>
      <c r="I1395" s="59">
        <v>500000003365</v>
      </c>
      <c r="J1395" s="5">
        <v>2014</v>
      </c>
      <c r="K1395" s="5">
        <v>8</v>
      </c>
      <c r="L1395" s="9">
        <f t="shared" si="26"/>
        <v>-4</v>
      </c>
      <c r="M1395" s="6" t="s">
        <v>90</v>
      </c>
      <c r="N1395" s="9" t="s">
        <v>94</v>
      </c>
      <c r="O1395" s="6" t="s">
        <v>380</v>
      </c>
      <c r="P1395" s="9" t="s">
        <v>42</v>
      </c>
      <c r="Q1395" s="5" t="s">
        <v>37</v>
      </c>
      <c r="R1395" s="9" t="s">
        <v>41</v>
      </c>
      <c r="S1395" s="11">
        <v>2023</v>
      </c>
      <c r="T1395" s="6" t="s">
        <v>126</v>
      </c>
      <c r="U1395" s="4" t="s">
        <v>3228</v>
      </c>
      <c r="V1395" s="4" t="s">
        <v>3229</v>
      </c>
      <c r="W1395" s="75">
        <f t="shared" si="28"/>
        <v>4401240</v>
      </c>
      <c r="X1395" s="9">
        <v>2</v>
      </c>
      <c r="Y1395" s="11"/>
      <c r="Z1395" s="11"/>
      <c r="AA1395" s="11" t="s">
        <v>33</v>
      </c>
      <c r="AB1395" s="11"/>
      <c r="AC1395" s="11"/>
      <c r="AD1395" s="11"/>
      <c r="AE1395" s="11"/>
      <c r="AF1395" s="11"/>
      <c r="AG1395" s="11" t="s">
        <v>33</v>
      </c>
      <c r="AH1395" s="11"/>
      <c r="AI1395" s="11"/>
      <c r="AJ1395" s="11"/>
      <c r="AK1395" s="143"/>
      <c r="AL1395" s="143"/>
      <c r="AM1395" s="153" t="s">
        <v>165</v>
      </c>
      <c r="AN1395" s="143"/>
      <c r="AO1395" s="143"/>
      <c r="AP1395" s="143"/>
      <c r="AQ1395" s="143"/>
      <c r="AR1395" s="143"/>
      <c r="AS1395" s="153" t="s">
        <v>165</v>
      </c>
      <c r="AT1395" s="143"/>
      <c r="AU1395" s="143"/>
      <c r="AV1395" s="143"/>
      <c r="BC1395" s="2"/>
    </row>
    <row r="1396" spans="1:55" x14ac:dyDescent="0.2">
      <c r="A1396" s="4" t="s">
        <v>2722</v>
      </c>
      <c r="B1396" s="4" t="s">
        <v>2690</v>
      </c>
      <c r="C1396" s="4" t="s">
        <v>2738</v>
      </c>
      <c r="D1396" s="4" t="s">
        <v>2741</v>
      </c>
      <c r="E1396" s="4" t="s">
        <v>269</v>
      </c>
      <c r="F1396" s="4" t="s">
        <v>1221</v>
      </c>
      <c r="G1396" s="41" t="s">
        <v>1222</v>
      </c>
      <c r="H1396" s="59" t="s">
        <v>1246</v>
      </c>
      <c r="I1396" s="59">
        <v>500000003367</v>
      </c>
      <c r="J1396" s="5">
        <v>2014</v>
      </c>
      <c r="K1396" s="5">
        <v>8</v>
      </c>
      <c r="L1396" s="9">
        <f t="shared" si="26"/>
        <v>-4</v>
      </c>
      <c r="M1396" s="6" t="s">
        <v>90</v>
      </c>
      <c r="N1396" s="9" t="s">
        <v>94</v>
      </c>
      <c r="O1396" s="6" t="s">
        <v>380</v>
      </c>
      <c r="P1396" s="9" t="s">
        <v>42</v>
      </c>
      <c r="Q1396" s="5" t="s">
        <v>37</v>
      </c>
      <c r="R1396" s="9" t="s">
        <v>41</v>
      </c>
      <c r="S1396" s="11">
        <v>2023</v>
      </c>
      <c r="T1396" s="6" t="s">
        <v>126</v>
      </c>
      <c r="U1396" s="4" t="s">
        <v>3228</v>
      </c>
      <c r="V1396" s="4" t="s">
        <v>3229</v>
      </c>
      <c r="W1396" s="75">
        <f t="shared" si="28"/>
        <v>4401240</v>
      </c>
      <c r="X1396" s="9">
        <v>2</v>
      </c>
      <c r="Y1396" s="11"/>
      <c r="Z1396" s="11"/>
      <c r="AA1396" s="11" t="s">
        <v>33</v>
      </c>
      <c r="AB1396" s="11"/>
      <c r="AC1396" s="11"/>
      <c r="AD1396" s="11"/>
      <c r="AE1396" s="11"/>
      <c r="AF1396" s="11"/>
      <c r="AG1396" s="11" t="s">
        <v>33</v>
      </c>
      <c r="AH1396" s="11"/>
      <c r="AI1396" s="11"/>
      <c r="AJ1396" s="11"/>
      <c r="AK1396" s="143"/>
      <c r="AL1396" s="143"/>
      <c r="AM1396" s="153" t="s">
        <v>165</v>
      </c>
      <c r="AN1396" s="143"/>
      <c r="AO1396" s="143"/>
      <c r="AP1396" s="143"/>
      <c r="AQ1396" s="143"/>
      <c r="AR1396" s="143"/>
      <c r="AS1396" s="153" t="s">
        <v>165</v>
      </c>
      <c r="AT1396" s="143"/>
      <c r="AU1396" s="143"/>
      <c r="AV1396" s="143"/>
      <c r="BC1396" s="2"/>
    </row>
    <row r="1397" spans="1:55" x14ac:dyDescent="0.2">
      <c r="A1397" s="4" t="s">
        <v>3980</v>
      </c>
      <c r="B1397" s="4" t="s">
        <v>2687</v>
      </c>
      <c r="C1397" s="4" t="s">
        <v>2738</v>
      </c>
      <c r="D1397" s="4" t="s">
        <v>2741</v>
      </c>
      <c r="E1397" s="4" t="s">
        <v>269</v>
      </c>
      <c r="F1397" s="4" t="s">
        <v>1221</v>
      </c>
      <c r="G1397" s="41" t="s">
        <v>1222</v>
      </c>
      <c r="H1397" s="59" t="s">
        <v>1247</v>
      </c>
      <c r="I1397" s="59">
        <v>500000003371</v>
      </c>
      <c r="J1397" s="5">
        <v>2014</v>
      </c>
      <c r="K1397" s="5">
        <v>8</v>
      </c>
      <c r="L1397" s="9">
        <f t="shared" si="26"/>
        <v>-4</v>
      </c>
      <c r="M1397" s="6" t="s">
        <v>90</v>
      </c>
      <c r="N1397" s="9" t="s">
        <v>94</v>
      </c>
      <c r="O1397" s="6" t="s">
        <v>380</v>
      </c>
      <c r="P1397" s="9" t="s">
        <v>42</v>
      </c>
      <c r="Q1397" s="5" t="s">
        <v>37</v>
      </c>
      <c r="R1397" s="9" t="s">
        <v>41</v>
      </c>
      <c r="S1397" s="11">
        <v>2023</v>
      </c>
      <c r="T1397" s="6" t="s">
        <v>126</v>
      </c>
      <c r="U1397" s="4" t="s">
        <v>3228</v>
      </c>
      <c r="V1397" s="4" t="s">
        <v>3229</v>
      </c>
      <c r="W1397" s="75">
        <f t="shared" si="28"/>
        <v>4401240</v>
      </c>
      <c r="X1397" s="9">
        <v>2</v>
      </c>
      <c r="Y1397" s="11"/>
      <c r="Z1397" s="11"/>
      <c r="AA1397" s="11" t="s">
        <v>33</v>
      </c>
      <c r="AB1397" s="11"/>
      <c r="AC1397" s="11"/>
      <c r="AD1397" s="11"/>
      <c r="AE1397" s="11"/>
      <c r="AF1397" s="11"/>
      <c r="AG1397" s="11" t="s">
        <v>33</v>
      </c>
      <c r="AH1397" s="11"/>
      <c r="AI1397" s="11"/>
      <c r="AJ1397" s="11"/>
      <c r="AK1397" s="143"/>
      <c r="AL1397" s="143"/>
      <c r="AM1397" s="153" t="s">
        <v>165</v>
      </c>
      <c r="AN1397" s="143"/>
      <c r="AO1397" s="143"/>
      <c r="AP1397" s="143"/>
      <c r="AQ1397" s="143"/>
      <c r="AR1397" s="143"/>
      <c r="AS1397" s="153" t="s">
        <v>165</v>
      </c>
      <c r="AT1397" s="143"/>
      <c r="AU1397" s="143"/>
      <c r="AV1397" s="143"/>
      <c r="BC1397" s="2"/>
    </row>
    <row r="1398" spans="1:55" x14ac:dyDescent="0.2">
      <c r="A1398" s="4" t="s">
        <v>3980</v>
      </c>
      <c r="B1398" s="4" t="s">
        <v>2687</v>
      </c>
      <c r="C1398" s="4" t="s">
        <v>2738</v>
      </c>
      <c r="D1398" s="4" t="s">
        <v>2741</v>
      </c>
      <c r="E1398" s="4" t="s">
        <v>269</v>
      </c>
      <c r="F1398" s="4" t="s">
        <v>1221</v>
      </c>
      <c r="G1398" s="41" t="s">
        <v>1222</v>
      </c>
      <c r="H1398" s="59" t="s">
        <v>1248</v>
      </c>
      <c r="I1398" s="59">
        <v>500000002350</v>
      </c>
      <c r="J1398" s="5">
        <v>2014</v>
      </c>
      <c r="K1398" s="5">
        <v>8</v>
      </c>
      <c r="L1398" s="9">
        <f t="shared" si="26"/>
        <v>-4</v>
      </c>
      <c r="M1398" s="6" t="s">
        <v>90</v>
      </c>
      <c r="N1398" s="9" t="s">
        <v>94</v>
      </c>
      <c r="O1398" s="6" t="s">
        <v>380</v>
      </c>
      <c r="P1398" s="9" t="s">
        <v>42</v>
      </c>
      <c r="Q1398" s="5" t="s">
        <v>37</v>
      </c>
      <c r="R1398" s="9" t="s">
        <v>41</v>
      </c>
      <c r="S1398" s="11">
        <v>2023</v>
      </c>
      <c r="T1398" s="6" t="s">
        <v>126</v>
      </c>
      <c r="U1398" s="4" t="s">
        <v>3228</v>
      </c>
      <c r="V1398" s="4" t="s">
        <v>3229</v>
      </c>
      <c r="W1398" s="75">
        <f t="shared" si="28"/>
        <v>4401240</v>
      </c>
      <c r="X1398" s="9">
        <v>2</v>
      </c>
      <c r="Y1398" s="11"/>
      <c r="Z1398" s="11"/>
      <c r="AA1398" s="11" t="s">
        <v>33</v>
      </c>
      <c r="AB1398" s="11"/>
      <c r="AC1398" s="11"/>
      <c r="AD1398" s="11"/>
      <c r="AE1398" s="11"/>
      <c r="AF1398" s="11"/>
      <c r="AG1398" s="11" t="s">
        <v>33</v>
      </c>
      <c r="AH1398" s="11"/>
      <c r="AI1398" s="11"/>
      <c r="AJ1398" s="11"/>
      <c r="AK1398" s="143"/>
      <c r="AL1398" s="143"/>
      <c r="AM1398" s="153" t="s">
        <v>165</v>
      </c>
      <c r="AN1398" s="143"/>
      <c r="AO1398" s="143"/>
      <c r="AP1398" s="143"/>
      <c r="AQ1398" s="143"/>
      <c r="AR1398" s="143"/>
      <c r="AS1398" s="153" t="s">
        <v>165</v>
      </c>
      <c r="AT1398" s="143"/>
      <c r="AU1398" s="143"/>
      <c r="AV1398" s="143"/>
      <c r="BC1398" s="2"/>
    </row>
    <row r="1399" spans="1:55" x14ac:dyDescent="0.2">
      <c r="A1399" s="4" t="s">
        <v>3980</v>
      </c>
      <c r="B1399" s="4" t="s">
        <v>2687</v>
      </c>
      <c r="C1399" s="4" t="s">
        <v>2738</v>
      </c>
      <c r="D1399" s="4" t="s">
        <v>2741</v>
      </c>
      <c r="E1399" s="4" t="s">
        <v>269</v>
      </c>
      <c r="F1399" s="4" t="s">
        <v>1221</v>
      </c>
      <c r="G1399" s="41" t="s">
        <v>1222</v>
      </c>
      <c r="H1399" s="59" t="s">
        <v>1249</v>
      </c>
      <c r="I1399" s="59">
        <v>500000003199</v>
      </c>
      <c r="J1399" s="5">
        <v>2014</v>
      </c>
      <c r="K1399" s="5">
        <v>8</v>
      </c>
      <c r="L1399" s="9">
        <f t="shared" si="26"/>
        <v>-4</v>
      </c>
      <c r="M1399" s="6" t="s">
        <v>90</v>
      </c>
      <c r="N1399" s="9" t="s">
        <v>94</v>
      </c>
      <c r="O1399" s="6" t="s">
        <v>380</v>
      </c>
      <c r="P1399" s="9" t="s">
        <v>42</v>
      </c>
      <c r="Q1399" s="5" t="s">
        <v>37</v>
      </c>
      <c r="R1399" s="9" t="s">
        <v>41</v>
      </c>
      <c r="S1399" s="11">
        <v>2023</v>
      </c>
      <c r="T1399" s="6" t="s">
        <v>126</v>
      </c>
      <c r="U1399" s="4" t="s">
        <v>3228</v>
      </c>
      <c r="V1399" s="4" t="s">
        <v>3229</v>
      </c>
      <c r="W1399" s="75">
        <f t="shared" si="28"/>
        <v>4401240</v>
      </c>
      <c r="X1399" s="9">
        <v>2</v>
      </c>
      <c r="Y1399" s="11"/>
      <c r="Z1399" s="11"/>
      <c r="AA1399" s="11" t="s">
        <v>33</v>
      </c>
      <c r="AB1399" s="11"/>
      <c r="AC1399" s="11"/>
      <c r="AD1399" s="11"/>
      <c r="AE1399" s="11"/>
      <c r="AF1399" s="11"/>
      <c r="AG1399" s="11" t="s">
        <v>33</v>
      </c>
      <c r="AH1399" s="11"/>
      <c r="AI1399" s="11"/>
      <c r="AJ1399" s="11"/>
      <c r="AK1399" s="143"/>
      <c r="AL1399" s="143"/>
      <c r="AM1399" s="153" t="s">
        <v>165</v>
      </c>
      <c r="AN1399" s="143"/>
      <c r="AO1399" s="143"/>
      <c r="AP1399" s="143"/>
      <c r="AQ1399" s="143"/>
      <c r="AR1399" s="143"/>
      <c r="AS1399" s="153" t="s">
        <v>165</v>
      </c>
      <c r="AT1399" s="143"/>
      <c r="AU1399" s="143"/>
      <c r="AV1399" s="143"/>
      <c r="BC1399" s="2"/>
    </row>
    <row r="1400" spans="1:55" x14ac:dyDescent="0.2">
      <c r="A1400" s="4" t="s">
        <v>2709</v>
      </c>
      <c r="B1400" s="4" t="s">
        <v>2688</v>
      </c>
      <c r="C1400" s="4" t="s">
        <v>2738</v>
      </c>
      <c r="D1400" s="4" t="s">
        <v>2741</v>
      </c>
      <c r="E1400" s="4" t="s">
        <v>269</v>
      </c>
      <c r="F1400" s="4" t="s">
        <v>1221</v>
      </c>
      <c r="G1400" s="41" t="s">
        <v>1222</v>
      </c>
      <c r="H1400" s="59" t="s">
        <v>1252</v>
      </c>
      <c r="I1400" s="59">
        <v>500000003917</v>
      </c>
      <c r="J1400" s="5">
        <v>2016</v>
      </c>
      <c r="K1400" s="5">
        <v>8</v>
      </c>
      <c r="L1400" s="9">
        <f t="shared" si="26"/>
        <v>-2</v>
      </c>
      <c r="M1400" s="6" t="s">
        <v>90</v>
      </c>
      <c r="N1400" s="9" t="s">
        <v>94</v>
      </c>
      <c r="O1400" s="6" t="s">
        <v>380</v>
      </c>
      <c r="P1400" s="9" t="s">
        <v>42</v>
      </c>
      <c r="Q1400" s="5" t="s">
        <v>37</v>
      </c>
      <c r="R1400" s="9" t="s">
        <v>41</v>
      </c>
      <c r="S1400" s="11">
        <v>2023</v>
      </c>
      <c r="T1400" s="6" t="s">
        <v>126</v>
      </c>
      <c r="U1400" s="4" t="s">
        <v>3228</v>
      </c>
      <c r="V1400" s="4" t="s">
        <v>3229</v>
      </c>
      <c r="W1400" s="75">
        <f t="shared" si="28"/>
        <v>4401240</v>
      </c>
      <c r="X1400" s="9">
        <v>2</v>
      </c>
      <c r="Y1400" s="11"/>
      <c r="Z1400" s="11"/>
      <c r="AA1400" s="11" t="s">
        <v>33</v>
      </c>
      <c r="AB1400" s="11"/>
      <c r="AC1400" s="11"/>
      <c r="AD1400" s="11"/>
      <c r="AE1400" s="11"/>
      <c r="AF1400" s="11"/>
      <c r="AG1400" s="11" t="s">
        <v>33</v>
      </c>
      <c r="AH1400" s="11"/>
      <c r="AI1400" s="11"/>
      <c r="AJ1400" s="11"/>
      <c r="AK1400" s="143"/>
      <c r="AL1400" s="143"/>
      <c r="AM1400" s="153" t="s">
        <v>165</v>
      </c>
      <c r="AN1400" s="143"/>
      <c r="AO1400" s="143"/>
      <c r="AP1400" s="143"/>
      <c r="AQ1400" s="143"/>
      <c r="AR1400" s="143"/>
      <c r="AS1400" s="153" t="s">
        <v>165</v>
      </c>
      <c r="AT1400" s="143"/>
      <c r="AU1400" s="143"/>
      <c r="AV1400" s="143"/>
      <c r="BC1400" s="2"/>
    </row>
    <row r="1401" spans="1:55" x14ac:dyDescent="0.2">
      <c r="A1401" s="4" t="s">
        <v>2709</v>
      </c>
      <c r="B1401" s="4" t="s">
        <v>2688</v>
      </c>
      <c r="C1401" s="4" t="s">
        <v>2738</v>
      </c>
      <c r="D1401" s="4" t="s">
        <v>2741</v>
      </c>
      <c r="E1401" s="4" t="s">
        <v>269</v>
      </c>
      <c r="F1401" s="4" t="s">
        <v>1221</v>
      </c>
      <c r="G1401" s="41" t="s">
        <v>1222</v>
      </c>
      <c r="H1401" s="59" t="s">
        <v>1253</v>
      </c>
      <c r="I1401" s="59">
        <v>500000003805</v>
      </c>
      <c r="J1401" s="5">
        <v>2016</v>
      </c>
      <c r="K1401" s="5">
        <v>8</v>
      </c>
      <c r="L1401" s="9">
        <f t="shared" si="26"/>
        <v>-2</v>
      </c>
      <c r="M1401" s="6" t="s">
        <v>90</v>
      </c>
      <c r="N1401" s="9" t="s">
        <v>94</v>
      </c>
      <c r="O1401" s="6" t="s">
        <v>380</v>
      </c>
      <c r="P1401" s="9" t="s">
        <v>42</v>
      </c>
      <c r="Q1401" s="5" t="s">
        <v>37</v>
      </c>
      <c r="R1401" s="9" t="s">
        <v>41</v>
      </c>
      <c r="S1401" s="11">
        <v>2023</v>
      </c>
      <c r="T1401" s="6" t="s">
        <v>126</v>
      </c>
      <c r="U1401" s="4" t="s">
        <v>3228</v>
      </c>
      <c r="V1401" s="4" t="s">
        <v>3229</v>
      </c>
      <c r="W1401" s="75">
        <f t="shared" si="28"/>
        <v>4401240</v>
      </c>
      <c r="X1401" s="9">
        <v>2</v>
      </c>
      <c r="Y1401" s="11"/>
      <c r="Z1401" s="11"/>
      <c r="AA1401" s="11" t="s">
        <v>33</v>
      </c>
      <c r="AB1401" s="11"/>
      <c r="AC1401" s="11"/>
      <c r="AD1401" s="11"/>
      <c r="AE1401" s="11"/>
      <c r="AF1401" s="11"/>
      <c r="AG1401" s="11" t="s">
        <v>33</v>
      </c>
      <c r="AH1401" s="11"/>
      <c r="AI1401" s="11"/>
      <c r="AJ1401" s="11"/>
      <c r="AK1401" s="143"/>
      <c r="AL1401" s="143"/>
      <c r="AM1401" s="153" t="s">
        <v>165</v>
      </c>
      <c r="AN1401" s="143"/>
      <c r="AO1401" s="143"/>
      <c r="AP1401" s="143"/>
      <c r="AQ1401" s="143"/>
      <c r="AR1401" s="143"/>
      <c r="AS1401" s="153" t="s">
        <v>165</v>
      </c>
      <c r="AT1401" s="143"/>
      <c r="AU1401" s="143"/>
      <c r="AV1401" s="143"/>
      <c r="BC1401" s="2"/>
    </row>
    <row r="1402" spans="1:55" x14ac:dyDescent="0.2">
      <c r="A1402" s="4" t="s">
        <v>3980</v>
      </c>
      <c r="B1402" s="4" t="s">
        <v>2687</v>
      </c>
      <c r="C1402" s="4" t="s">
        <v>2738</v>
      </c>
      <c r="D1402" s="4" t="s">
        <v>2741</v>
      </c>
      <c r="E1402" s="4" t="s">
        <v>269</v>
      </c>
      <c r="F1402" s="4" t="s">
        <v>1221</v>
      </c>
      <c r="G1402" s="41" t="s">
        <v>1222</v>
      </c>
      <c r="H1402" s="59" t="s">
        <v>1254</v>
      </c>
      <c r="I1402" s="59">
        <v>500000003906</v>
      </c>
      <c r="J1402" s="5">
        <v>2016</v>
      </c>
      <c r="K1402" s="5">
        <v>8</v>
      </c>
      <c r="L1402" s="9">
        <f t="shared" si="26"/>
        <v>-2</v>
      </c>
      <c r="M1402" s="6" t="s">
        <v>90</v>
      </c>
      <c r="N1402" s="9" t="s">
        <v>94</v>
      </c>
      <c r="O1402" s="6" t="s">
        <v>380</v>
      </c>
      <c r="P1402" s="9" t="s">
        <v>42</v>
      </c>
      <c r="Q1402" s="5" t="s">
        <v>37</v>
      </c>
      <c r="R1402" s="9" t="s">
        <v>41</v>
      </c>
      <c r="S1402" s="11">
        <v>2023</v>
      </c>
      <c r="T1402" s="6" t="s">
        <v>126</v>
      </c>
      <c r="U1402" s="4" t="s">
        <v>3228</v>
      </c>
      <c r="V1402" s="4" t="s">
        <v>3229</v>
      </c>
      <c r="W1402" s="75">
        <f t="shared" si="28"/>
        <v>4401240</v>
      </c>
      <c r="X1402" s="9">
        <v>2</v>
      </c>
      <c r="Y1402" s="11"/>
      <c r="Z1402" s="11"/>
      <c r="AA1402" s="11" t="s">
        <v>33</v>
      </c>
      <c r="AB1402" s="11"/>
      <c r="AC1402" s="11"/>
      <c r="AD1402" s="11"/>
      <c r="AE1402" s="11"/>
      <c r="AF1402" s="11"/>
      <c r="AG1402" s="11" t="s">
        <v>33</v>
      </c>
      <c r="AH1402" s="11"/>
      <c r="AI1402" s="11"/>
      <c r="AJ1402" s="11"/>
      <c r="AK1402" s="143"/>
      <c r="AL1402" s="143"/>
      <c r="AM1402" s="153" t="s">
        <v>165</v>
      </c>
      <c r="AN1402" s="143"/>
      <c r="AO1402" s="143"/>
      <c r="AP1402" s="143"/>
      <c r="AQ1402" s="143"/>
      <c r="AR1402" s="143"/>
      <c r="AS1402" s="153" t="s">
        <v>165</v>
      </c>
      <c r="AT1402" s="143"/>
      <c r="AU1402" s="143"/>
      <c r="AV1402" s="143"/>
      <c r="BC1402" s="2"/>
    </row>
    <row r="1403" spans="1:55" x14ac:dyDescent="0.2">
      <c r="A1403" s="4" t="s">
        <v>2709</v>
      </c>
      <c r="B1403" s="4" t="s">
        <v>2688</v>
      </c>
      <c r="C1403" s="4" t="s">
        <v>2738</v>
      </c>
      <c r="D1403" s="4" t="s">
        <v>2741</v>
      </c>
      <c r="E1403" s="4" t="s">
        <v>269</v>
      </c>
      <c r="F1403" s="4" t="s">
        <v>1221</v>
      </c>
      <c r="G1403" s="41" t="s">
        <v>1222</v>
      </c>
      <c r="H1403" s="59" t="s">
        <v>1255</v>
      </c>
      <c r="I1403" s="59">
        <v>500000003844</v>
      </c>
      <c r="J1403" s="5">
        <v>2016</v>
      </c>
      <c r="K1403" s="5">
        <v>8</v>
      </c>
      <c r="L1403" s="9">
        <f t="shared" si="26"/>
        <v>-2</v>
      </c>
      <c r="M1403" s="6" t="s">
        <v>90</v>
      </c>
      <c r="N1403" s="9" t="s">
        <v>94</v>
      </c>
      <c r="O1403" s="6" t="s">
        <v>380</v>
      </c>
      <c r="P1403" s="9" t="s">
        <v>42</v>
      </c>
      <c r="Q1403" s="5" t="s">
        <v>37</v>
      </c>
      <c r="R1403" s="9" t="s">
        <v>41</v>
      </c>
      <c r="S1403" s="11">
        <v>2023</v>
      </c>
      <c r="T1403" s="6" t="s">
        <v>126</v>
      </c>
      <c r="U1403" s="4" t="s">
        <v>3228</v>
      </c>
      <c r="V1403" s="4" t="s">
        <v>3229</v>
      </c>
      <c r="W1403" s="75">
        <f t="shared" si="28"/>
        <v>4401240</v>
      </c>
      <c r="X1403" s="9">
        <v>2</v>
      </c>
      <c r="Y1403" s="11"/>
      <c r="Z1403" s="11"/>
      <c r="AA1403" s="11" t="s">
        <v>33</v>
      </c>
      <c r="AB1403" s="11"/>
      <c r="AC1403" s="11"/>
      <c r="AD1403" s="11"/>
      <c r="AE1403" s="11"/>
      <c r="AF1403" s="11"/>
      <c r="AG1403" s="11" t="s">
        <v>33</v>
      </c>
      <c r="AH1403" s="11"/>
      <c r="AI1403" s="11"/>
      <c r="AJ1403" s="11"/>
      <c r="AK1403" s="143"/>
      <c r="AL1403" s="143"/>
      <c r="AM1403" s="153" t="s">
        <v>165</v>
      </c>
      <c r="AN1403" s="143"/>
      <c r="AO1403" s="143"/>
      <c r="AP1403" s="143"/>
      <c r="AQ1403" s="143"/>
      <c r="AR1403" s="143"/>
      <c r="AS1403" s="153" t="s">
        <v>165</v>
      </c>
      <c r="AT1403" s="143"/>
      <c r="AU1403" s="143"/>
      <c r="AV1403" s="143"/>
      <c r="BC1403" s="2"/>
    </row>
    <row r="1404" spans="1:55" x14ac:dyDescent="0.2">
      <c r="A1404" s="4" t="s">
        <v>3980</v>
      </c>
      <c r="B1404" s="4" t="s">
        <v>2687</v>
      </c>
      <c r="C1404" s="4" t="s">
        <v>2738</v>
      </c>
      <c r="D1404" s="4" t="s">
        <v>2741</v>
      </c>
      <c r="E1404" s="4" t="s">
        <v>269</v>
      </c>
      <c r="F1404" s="4" t="s">
        <v>1221</v>
      </c>
      <c r="G1404" s="41" t="s">
        <v>1222</v>
      </c>
      <c r="H1404" s="59" t="s">
        <v>1256</v>
      </c>
      <c r="I1404" s="59">
        <v>500000003854</v>
      </c>
      <c r="J1404" s="5">
        <v>2016</v>
      </c>
      <c r="K1404" s="5">
        <v>8</v>
      </c>
      <c r="L1404" s="9">
        <f t="shared" si="26"/>
        <v>-2</v>
      </c>
      <c r="M1404" s="6" t="s">
        <v>90</v>
      </c>
      <c r="N1404" s="9" t="s">
        <v>94</v>
      </c>
      <c r="O1404" s="6" t="s">
        <v>380</v>
      </c>
      <c r="P1404" s="9" t="s">
        <v>42</v>
      </c>
      <c r="Q1404" s="5" t="s">
        <v>37</v>
      </c>
      <c r="R1404" s="9" t="s">
        <v>41</v>
      </c>
      <c r="S1404" s="11">
        <v>2023</v>
      </c>
      <c r="T1404" s="6" t="s">
        <v>126</v>
      </c>
      <c r="U1404" s="4" t="s">
        <v>3228</v>
      </c>
      <c r="V1404" s="4" t="s">
        <v>3229</v>
      </c>
      <c r="W1404" s="75">
        <f t="shared" si="28"/>
        <v>4401240</v>
      </c>
      <c r="X1404" s="9">
        <v>2</v>
      </c>
      <c r="Y1404" s="11"/>
      <c r="Z1404" s="11"/>
      <c r="AA1404" s="11" t="s">
        <v>33</v>
      </c>
      <c r="AB1404" s="11"/>
      <c r="AC1404" s="11"/>
      <c r="AD1404" s="11"/>
      <c r="AE1404" s="11"/>
      <c r="AF1404" s="11"/>
      <c r="AG1404" s="11" t="s">
        <v>33</v>
      </c>
      <c r="AH1404" s="11"/>
      <c r="AI1404" s="11"/>
      <c r="AJ1404" s="11"/>
      <c r="AK1404" s="143"/>
      <c r="AL1404" s="143"/>
      <c r="AM1404" s="153" t="s">
        <v>165</v>
      </c>
      <c r="AN1404" s="143"/>
      <c r="AO1404" s="143"/>
      <c r="AP1404" s="143"/>
      <c r="AQ1404" s="143"/>
      <c r="AR1404" s="143"/>
      <c r="AS1404" s="153" t="s">
        <v>165</v>
      </c>
      <c r="AT1404" s="143"/>
      <c r="AU1404" s="143"/>
      <c r="AV1404" s="143"/>
      <c r="BC1404" s="2"/>
    </row>
    <row r="1405" spans="1:55" x14ac:dyDescent="0.2">
      <c r="A1405" s="4" t="str">
        <f>UPPER("Pediatría")</f>
        <v>PEDIATRÍA</v>
      </c>
      <c r="B1405" s="4" t="s">
        <v>2688</v>
      </c>
      <c r="C1405" s="4" t="s">
        <v>2738</v>
      </c>
      <c r="D1405" s="4" t="s">
        <v>2741</v>
      </c>
      <c r="E1405" s="4" t="s">
        <v>269</v>
      </c>
      <c r="F1405" s="4" t="s">
        <v>1221</v>
      </c>
      <c r="G1405" s="41" t="s">
        <v>1222</v>
      </c>
      <c r="H1405" s="59" t="s">
        <v>1257</v>
      </c>
      <c r="I1405" s="59">
        <v>500000003912</v>
      </c>
      <c r="J1405" s="5">
        <v>2016</v>
      </c>
      <c r="K1405" s="5">
        <v>8</v>
      </c>
      <c r="L1405" s="9">
        <f t="shared" si="26"/>
        <v>-2</v>
      </c>
      <c r="M1405" s="6" t="s">
        <v>90</v>
      </c>
      <c r="N1405" s="9" t="s">
        <v>94</v>
      </c>
      <c r="O1405" s="6" t="s">
        <v>380</v>
      </c>
      <c r="P1405" s="9" t="s">
        <v>42</v>
      </c>
      <c r="Q1405" s="5" t="s">
        <v>37</v>
      </c>
      <c r="R1405" s="9" t="s">
        <v>41</v>
      </c>
      <c r="S1405" s="11">
        <v>2023</v>
      </c>
      <c r="T1405" s="6" t="s">
        <v>126</v>
      </c>
      <c r="U1405" s="4" t="s">
        <v>3228</v>
      </c>
      <c r="V1405" s="4" t="s">
        <v>3229</v>
      </c>
      <c r="W1405" s="75">
        <f t="shared" si="28"/>
        <v>4401240</v>
      </c>
      <c r="X1405" s="9">
        <v>2</v>
      </c>
      <c r="Y1405" s="11"/>
      <c r="Z1405" s="11"/>
      <c r="AA1405" s="11" t="s">
        <v>33</v>
      </c>
      <c r="AB1405" s="11"/>
      <c r="AC1405" s="11"/>
      <c r="AD1405" s="11"/>
      <c r="AE1405" s="11"/>
      <c r="AF1405" s="11"/>
      <c r="AG1405" s="11" t="s">
        <v>33</v>
      </c>
      <c r="AH1405" s="11"/>
      <c r="AI1405" s="11"/>
      <c r="AJ1405" s="11"/>
      <c r="AK1405" s="143"/>
      <c r="AL1405" s="143"/>
      <c r="AM1405" s="153" t="s">
        <v>165</v>
      </c>
      <c r="AN1405" s="143"/>
      <c r="AO1405" s="143"/>
      <c r="AP1405" s="143"/>
      <c r="AQ1405" s="143"/>
      <c r="AR1405" s="143"/>
      <c r="AS1405" s="153" t="s">
        <v>165</v>
      </c>
      <c r="AT1405" s="143"/>
      <c r="AU1405" s="143"/>
      <c r="AV1405" s="143"/>
      <c r="BC1405" s="2"/>
    </row>
    <row r="1406" spans="1:55" ht="12.75" customHeight="1" x14ac:dyDescent="0.2">
      <c r="A1406" s="4" t="s">
        <v>2709</v>
      </c>
      <c r="B1406" s="4" t="s">
        <v>2688</v>
      </c>
      <c r="C1406" s="4" t="s">
        <v>2738</v>
      </c>
      <c r="D1406" s="4" t="s">
        <v>2741</v>
      </c>
      <c r="E1406" s="4" t="s">
        <v>269</v>
      </c>
      <c r="F1406" s="4" t="s">
        <v>1221</v>
      </c>
      <c r="G1406" s="41" t="s">
        <v>1222</v>
      </c>
      <c r="H1406" s="59" t="s">
        <v>1258</v>
      </c>
      <c r="I1406" s="59">
        <v>500000003837</v>
      </c>
      <c r="J1406" s="5">
        <v>2016</v>
      </c>
      <c r="K1406" s="5">
        <v>8</v>
      </c>
      <c r="L1406" s="9">
        <f t="shared" si="26"/>
        <v>-2</v>
      </c>
      <c r="M1406" s="6" t="s">
        <v>90</v>
      </c>
      <c r="N1406" s="9" t="s">
        <v>94</v>
      </c>
      <c r="O1406" s="6" t="s">
        <v>380</v>
      </c>
      <c r="P1406" s="9" t="s">
        <v>42</v>
      </c>
      <c r="Q1406" s="5" t="s">
        <v>37</v>
      </c>
      <c r="R1406" s="9" t="s">
        <v>41</v>
      </c>
      <c r="S1406" s="11">
        <v>2023</v>
      </c>
      <c r="T1406" s="6" t="s">
        <v>126</v>
      </c>
      <c r="U1406" s="4" t="s">
        <v>3228</v>
      </c>
      <c r="V1406" s="4" t="s">
        <v>3229</v>
      </c>
      <c r="W1406" s="75">
        <f t="shared" si="28"/>
        <v>4401240</v>
      </c>
      <c r="X1406" s="9">
        <v>2</v>
      </c>
      <c r="Y1406" s="11"/>
      <c r="Z1406" s="11"/>
      <c r="AA1406" s="11" t="s">
        <v>33</v>
      </c>
      <c r="AB1406" s="11"/>
      <c r="AC1406" s="11"/>
      <c r="AD1406" s="11"/>
      <c r="AE1406" s="11"/>
      <c r="AF1406" s="11"/>
      <c r="AG1406" s="11" t="s">
        <v>33</v>
      </c>
      <c r="AH1406" s="11"/>
      <c r="AI1406" s="11"/>
      <c r="AJ1406" s="11"/>
      <c r="AK1406" s="143"/>
      <c r="AL1406" s="143"/>
      <c r="AM1406" s="153" t="s">
        <v>165</v>
      </c>
      <c r="AN1406" s="143"/>
      <c r="AO1406" s="143"/>
      <c r="AP1406" s="143"/>
      <c r="AQ1406" s="143"/>
      <c r="AR1406" s="143"/>
      <c r="AS1406" s="153" t="s">
        <v>165</v>
      </c>
      <c r="AT1406" s="143"/>
      <c r="AU1406" s="143"/>
      <c r="AV1406" s="143"/>
      <c r="BC1406" s="2"/>
    </row>
    <row r="1407" spans="1:55" x14ac:dyDescent="0.2">
      <c r="A1407" s="4" t="s">
        <v>2723</v>
      </c>
      <c r="B1407" s="4" t="s">
        <v>2690</v>
      </c>
      <c r="C1407" s="4" t="s">
        <v>2738</v>
      </c>
      <c r="D1407" s="4" t="s">
        <v>2741</v>
      </c>
      <c r="E1407" s="4" t="s">
        <v>269</v>
      </c>
      <c r="F1407" s="4" t="s">
        <v>1221</v>
      </c>
      <c r="G1407" s="41" t="s">
        <v>1222</v>
      </c>
      <c r="H1407" s="59" t="s">
        <v>1259</v>
      </c>
      <c r="I1407" s="59">
        <v>500000005795</v>
      </c>
      <c r="J1407" s="5">
        <v>2014</v>
      </c>
      <c r="K1407" s="5">
        <v>8</v>
      </c>
      <c r="L1407" s="9">
        <f t="shared" si="26"/>
        <v>-4</v>
      </c>
      <c r="M1407" s="6" t="s">
        <v>90</v>
      </c>
      <c r="N1407" s="9" t="s">
        <v>94</v>
      </c>
      <c r="O1407" s="6" t="s">
        <v>380</v>
      </c>
      <c r="P1407" s="9" t="s">
        <v>42</v>
      </c>
      <c r="Q1407" s="5" t="s">
        <v>37</v>
      </c>
      <c r="R1407" s="9" t="s">
        <v>41</v>
      </c>
      <c r="S1407" s="11">
        <v>2023</v>
      </c>
      <c r="T1407" s="6" t="s">
        <v>126</v>
      </c>
      <c r="U1407" s="4" t="s">
        <v>3228</v>
      </c>
      <c r="V1407" s="4" t="s">
        <v>3229</v>
      </c>
      <c r="W1407" s="75">
        <f t="shared" si="28"/>
        <v>4401240</v>
      </c>
      <c r="X1407" s="9">
        <v>2</v>
      </c>
      <c r="Y1407" s="11"/>
      <c r="Z1407" s="11"/>
      <c r="AA1407" s="11" t="s">
        <v>33</v>
      </c>
      <c r="AB1407" s="11"/>
      <c r="AC1407" s="11"/>
      <c r="AD1407" s="11"/>
      <c r="AE1407" s="11"/>
      <c r="AF1407" s="11"/>
      <c r="AG1407" s="11" t="s">
        <v>33</v>
      </c>
      <c r="AH1407" s="11"/>
      <c r="AI1407" s="11"/>
      <c r="AJ1407" s="11"/>
      <c r="AK1407" s="143"/>
      <c r="AL1407" s="143"/>
      <c r="AM1407" s="153" t="s">
        <v>165</v>
      </c>
      <c r="AN1407" s="143"/>
      <c r="AO1407" s="143"/>
      <c r="AP1407" s="143"/>
      <c r="AQ1407" s="143"/>
      <c r="AR1407" s="143"/>
      <c r="AS1407" s="153" t="s">
        <v>165</v>
      </c>
      <c r="AT1407" s="143"/>
      <c r="AU1407" s="143"/>
      <c r="AV1407" s="143"/>
      <c r="BC1407" s="2"/>
    </row>
    <row r="1408" spans="1:55" x14ac:dyDescent="0.2">
      <c r="A1408" s="4" t="s">
        <v>2723</v>
      </c>
      <c r="B1408" s="4" t="s">
        <v>2690</v>
      </c>
      <c r="C1408" s="4" t="s">
        <v>2738</v>
      </c>
      <c r="D1408" s="4" t="s">
        <v>2741</v>
      </c>
      <c r="E1408" s="4" t="s">
        <v>269</v>
      </c>
      <c r="F1408" s="4" t="s">
        <v>1221</v>
      </c>
      <c r="G1408" s="41" t="s">
        <v>1222</v>
      </c>
      <c r="H1408" s="59" t="s">
        <v>1260</v>
      </c>
      <c r="I1408" s="59">
        <v>500000007183</v>
      </c>
      <c r="J1408" s="5">
        <v>2014</v>
      </c>
      <c r="K1408" s="5">
        <v>8</v>
      </c>
      <c r="L1408" s="9">
        <f t="shared" si="26"/>
        <v>-4</v>
      </c>
      <c r="M1408" s="6" t="s">
        <v>90</v>
      </c>
      <c r="N1408" s="9" t="s">
        <v>94</v>
      </c>
      <c r="O1408" s="6" t="s">
        <v>380</v>
      </c>
      <c r="P1408" s="9" t="s">
        <v>42</v>
      </c>
      <c r="Q1408" s="5" t="s">
        <v>37</v>
      </c>
      <c r="R1408" s="9" t="s">
        <v>41</v>
      </c>
      <c r="S1408" s="11">
        <v>2023</v>
      </c>
      <c r="T1408" s="6" t="s">
        <v>126</v>
      </c>
      <c r="U1408" s="4" t="s">
        <v>3228</v>
      </c>
      <c r="V1408" s="4" t="s">
        <v>3229</v>
      </c>
      <c r="W1408" s="75">
        <f t="shared" si="28"/>
        <v>4401240</v>
      </c>
      <c r="X1408" s="9">
        <v>2</v>
      </c>
      <c r="Y1408" s="11"/>
      <c r="Z1408" s="11"/>
      <c r="AA1408" s="11" t="s">
        <v>33</v>
      </c>
      <c r="AB1408" s="11"/>
      <c r="AC1408" s="11"/>
      <c r="AD1408" s="11"/>
      <c r="AE1408" s="11"/>
      <c r="AF1408" s="11"/>
      <c r="AG1408" s="11" t="s">
        <v>33</v>
      </c>
      <c r="AH1408" s="11"/>
      <c r="AI1408" s="11"/>
      <c r="AJ1408" s="11"/>
      <c r="AK1408" s="143"/>
      <c r="AL1408" s="143"/>
      <c r="AM1408" s="153" t="s">
        <v>165</v>
      </c>
      <c r="AN1408" s="143"/>
      <c r="AO1408" s="143"/>
      <c r="AP1408" s="143"/>
      <c r="AQ1408" s="143"/>
      <c r="AR1408" s="143"/>
      <c r="AS1408" s="153" t="s">
        <v>165</v>
      </c>
      <c r="AT1408" s="143"/>
      <c r="AU1408" s="143"/>
      <c r="AV1408" s="143"/>
      <c r="BC1408" s="2"/>
    </row>
    <row r="1409" spans="1:55" x14ac:dyDescent="0.2">
      <c r="A1409" s="4" t="s">
        <v>2723</v>
      </c>
      <c r="B1409" s="4" t="s">
        <v>2690</v>
      </c>
      <c r="C1409" s="4" t="s">
        <v>2738</v>
      </c>
      <c r="D1409" s="4" t="s">
        <v>2741</v>
      </c>
      <c r="E1409" s="4" t="s">
        <v>269</v>
      </c>
      <c r="F1409" s="4" t="s">
        <v>1221</v>
      </c>
      <c r="G1409" s="41" t="s">
        <v>1222</v>
      </c>
      <c r="H1409" s="59" t="s">
        <v>1261</v>
      </c>
      <c r="I1409" s="59">
        <v>500000007178</v>
      </c>
      <c r="J1409" s="5">
        <v>2014</v>
      </c>
      <c r="K1409" s="5">
        <v>8</v>
      </c>
      <c r="L1409" s="9">
        <f t="shared" si="26"/>
        <v>-4</v>
      </c>
      <c r="M1409" s="6" t="s">
        <v>90</v>
      </c>
      <c r="N1409" s="9" t="s">
        <v>94</v>
      </c>
      <c r="O1409" s="6" t="s">
        <v>380</v>
      </c>
      <c r="P1409" s="9" t="s">
        <v>42</v>
      </c>
      <c r="Q1409" s="5" t="s">
        <v>37</v>
      </c>
      <c r="R1409" s="9" t="s">
        <v>41</v>
      </c>
      <c r="S1409" s="11">
        <v>2023</v>
      </c>
      <c r="T1409" s="6" t="s">
        <v>126</v>
      </c>
      <c r="U1409" s="4" t="s">
        <v>3228</v>
      </c>
      <c r="V1409" s="4" t="s">
        <v>3229</v>
      </c>
      <c r="W1409" s="75">
        <f t="shared" si="28"/>
        <v>4401240</v>
      </c>
      <c r="X1409" s="9">
        <v>2</v>
      </c>
      <c r="Y1409" s="11"/>
      <c r="Z1409" s="11"/>
      <c r="AA1409" s="11" t="s">
        <v>33</v>
      </c>
      <c r="AB1409" s="11"/>
      <c r="AC1409" s="11"/>
      <c r="AD1409" s="11"/>
      <c r="AE1409" s="11"/>
      <c r="AF1409" s="11"/>
      <c r="AG1409" s="11" t="s">
        <v>33</v>
      </c>
      <c r="AH1409" s="11"/>
      <c r="AI1409" s="11"/>
      <c r="AJ1409" s="11"/>
      <c r="AK1409" s="143"/>
      <c r="AL1409" s="143"/>
      <c r="AM1409" s="153" t="s">
        <v>165</v>
      </c>
      <c r="AN1409" s="143"/>
      <c r="AO1409" s="143"/>
      <c r="AP1409" s="143"/>
      <c r="AQ1409" s="143"/>
      <c r="AR1409" s="143"/>
      <c r="AS1409" s="153" t="s">
        <v>165</v>
      </c>
      <c r="AT1409" s="143"/>
      <c r="AU1409" s="143"/>
      <c r="AV1409" s="143"/>
      <c r="BC1409" s="2"/>
    </row>
    <row r="1410" spans="1:55" x14ac:dyDescent="0.2">
      <c r="A1410" s="4" t="s">
        <v>2723</v>
      </c>
      <c r="B1410" s="4" t="s">
        <v>2690</v>
      </c>
      <c r="C1410" s="4" t="s">
        <v>2738</v>
      </c>
      <c r="D1410" s="4" t="s">
        <v>2741</v>
      </c>
      <c r="E1410" s="4" t="s">
        <v>269</v>
      </c>
      <c r="F1410" s="4" t="s">
        <v>1221</v>
      </c>
      <c r="G1410" s="41" t="s">
        <v>1222</v>
      </c>
      <c r="H1410" s="59" t="s">
        <v>1262</v>
      </c>
      <c r="I1410" s="59">
        <v>500000007182</v>
      </c>
      <c r="J1410" s="5">
        <v>2014</v>
      </c>
      <c r="K1410" s="5">
        <v>8</v>
      </c>
      <c r="L1410" s="9">
        <f t="shared" si="26"/>
        <v>-4</v>
      </c>
      <c r="M1410" s="6" t="s">
        <v>90</v>
      </c>
      <c r="N1410" s="9" t="s">
        <v>94</v>
      </c>
      <c r="O1410" s="6" t="s">
        <v>380</v>
      </c>
      <c r="P1410" s="9" t="s">
        <v>42</v>
      </c>
      <c r="Q1410" s="5" t="s">
        <v>37</v>
      </c>
      <c r="R1410" s="9" t="s">
        <v>41</v>
      </c>
      <c r="S1410" s="11">
        <v>2023</v>
      </c>
      <c r="T1410" s="6" t="s">
        <v>126</v>
      </c>
      <c r="U1410" s="4" t="s">
        <v>3228</v>
      </c>
      <c r="V1410" s="4" t="s">
        <v>3229</v>
      </c>
      <c r="W1410" s="75">
        <f t="shared" si="28"/>
        <v>4401240</v>
      </c>
      <c r="X1410" s="9">
        <v>2</v>
      </c>
      <c r="Y1410" s="11"/>
      <c r="Z1410" s="11"/>
      <c r="AA1410" s="11" t="s">
        <v>33</v>
      </c>
      <c r="AB1410" s="11"/>
      <c r="AC1410" s="11"/>
      <c r="AD1410" s="11"/>
      <c r="AE1410" s="11"/>
      <c r="AF1410" s="11"/>
      <c r="AG1410" s="11" t="s">
        <v>33</v>
      </c>
      <c r="AH1410" s="11"/>
      <c r="AI1410" s="11"/>
      <c r="AJ1410" s="11"/>
      <c r="AK1410" s="143"/>
      <c r="AL1410" s="143"/>
      <c r="AM1410" s="153" t="s">
        <v>165</v>
      </c>
      <c r="AN1410" s="143"/>
      <c r="AO1410" s="143"/>
      <c r="AP1410" s="143"/>
      <c r="AQ1410" s="143"/>
      <c r="AR1410" s="143"/>
      <c r="AS1410" s="153" t="s">
        <v>165</v>
      </c>
      <c r="AT1410" s="143"/>
      <c r="AU1410" s="143"/>
      <c r="AV1410" s="143"/>
      <c r="BC1410" s="2"/>
    </row>
    <row r="1411" spans="1:55" x14ac:dyDescent="0.2">
      <c r="A1411" s="4" t="s">
        <v>2723</v>
      </c>
      <c r="B1411" s="4" t="s">
        <v>2690</v>
      </c>
      <c r="C1411" s="4" t="s">
        <v>2738</v>
      </c>
      <c r="D1411" s="4" t="s">
        <v>2741</v>
      </c>
      <c r="E1411" s="4" t="s">
        <v>269</v>
      </c>
      <c r="F1411" s="4" t="s">
        <v>1221</v>
      </c>
      <c r="G1411" s="41" t="s">
        <v>1222</v>
      </c>
      <c r="H1411" s="59" t="s">
        <v>1263</v>
      </c>
      <c r="I1411" s="59">
        <v>500000003038</v>
      </c>
      <c r="J1411" s="5">
        <v>2014</v>
      </c>
      <c r="K1411" s="5">
        <v>8</v>
      </c>
      <c r="L1411" s="9">
        <f t="shared" si="26"/>
        <v>-4</v>
      </c>
      <c r="M1411" s="6" t="s">
        <v>90</v>
      </c>
      <c r="N1411" s="9" t="s">
        <v>94</v>
      </c>
      <c r="O1411" s="6" t="s">
        <v>380</v>
      </c>
      <c r="P1411" s="9" t="s">
        <v>42</v>
      </c>
      <c r="Q1411" s="5" t="s">
        <v>37</v>
      </c>
      <c r="R1411" s="9" t="s">
        <v>41</v>
      </c>
      <c r="S1411" s="11">
        <v>2023</v>
      </c>
      <c r="T1411" s="6" t="s">
        <v>126</v>
      </c>
      <c r="U1411" s="4" t="s">
        <v>3228</v>
      </c>
      <c r="V1411" s="4" t="s">
        <v>3229</v>
      </c>
      <c r="W1411" s="75">
        <f t="shared" si="28"/>
        <v>4401240</v>
      </c>
      <c r="X1411" s="9">
        <v>2</v>
      </c>
      <c r="Y1411" s="11"/>
      <c r="Z1411" s="11"/>
      <c r="AA1411" s="11" t="s">
        <v>33</v>
      </c>
      <c r="AB1411" s="11"/>
      <c r="AC1411" s="11"/>
      <c r="AD1411" s="11"/>
      <c r="AE1411" s="11"/>
      <c r="AF1411" s="11"/>
      <c r="AG1411" s="11" t="s">
        <v>33</v>
      </c>
      <c r="AH1411" s="11"/>
      <c r="AI1411" s="11"/>
      <c r="AJ1411" s="11"/>
      <c r="AK1411" s="143"/>
      <c r="AL1411" s="143"/>
      <c r="AM1411" s="153" t="s">
        <v>165</v>
      </c>
      <c r="AN1411" s="143"/>
      <c r="AO1411" s="143"/>
      <c r="AP1411" s="143"/>
      <c r="AQ1411" s="143"/>
      <c r="AR1411" s="143"/>
      <c r="AS1411" s="153" t="s">
        <v>165</v>
      </c>
      <c r="AT1411" s="143"/>
      <c r="AU1411" s="143"/>
      <c r="AV1411" s="143"/>
      <c r="BC1411" s="2"/>
    </row>
    <row r="1412" spans="1:55" x14ac:dyDescent="0.2">
      <c r="A1412" s="4" t="s">
        <v>2723</v>
      </c>
      <c r="B1412" s="4" t="s">
        <v>2690</v>
      </c>
      <c r="C1412" s="4" t="s">
        <v>2738</v>
      </c>
      <c r="D1412" s="4" t="s">
        <v>2741</v>
      </c>
      <c r="E1412" s="4" t="s">
        <v>269</v>
      </c>
      <c r="F1412" s="4" t="s">
        <v>1221</v>
      </c>
      <c r="G1412" s="41" t="s">
        <v>1222</v>
      </c>
      <c r="H1412" s="59" t="s">
        <v>1264</v>
      </c>
      <c r="I1412" s="59">
        <v>500000001831</v>
      </c>
      <c r="J1412" s="5">
        <v>2014</v>
      </c>
      <c r="K1412" s="5">
        <v>8</v>
      </c>
      <c r="L1412" s="9">
        <f t="shared" si="26"/>
        <v>-4</v>
      </c>
      <c r="M1412" s="6" t="s">
        <v>90</v>
      </c>
      <c r="N1412" s="9" t="s">
        <v>94</v>
      </c>
      <c r="O1412" s="6" t="s">
        <v>380</v>
      </c>
      <c r="P1412" s="9" t="s">
        <v>42</v>
      </c>
      <c r="Q1412" s="5" t="s">
        <v>37</v>
      </c>
      <c r="R1412" s="9" t="s">
        <v>41</v>
      </c>
      <c r="S1412" s="11">
        <v>2023</v>
      </c>
      <c r="T1412" s="6" t="s">
        <v>126</v>
      </c>
      <c r="U1412" s="4" t="s">
        <v>3228</v>
      </c>
      <c r="V1412" s="4" t="s">
        <v>3229</v>
      </c>
      <c r="W1412" s="75">
        <f t="shared" si="28"/>
        <v>4401240</v>
      </c>
      <c r="X1412" s="9">
        <v>2</v>
      </c>
      <c r="Y1412" s="11"/>
      <c r="Z1412" s="11"/>
      <c r="AA1412" s="11" t="s">
        <v>33</v>
      </c>
      <c r="AB1412" s="11"/>
      <c r="AC1412" s="11"/>
      <c r="AD1412" s="11"/>
      <c r="AE1412" s="11"/>
      <c r="AF1412" s="11"/>
      <c r="AG1412" s="11" t="s">
        <v>33</v>
      </c>
      <c r="AH1412" s="11"/>
      <c r="AI1412" s="11"/>
      <c r="AJ1412" s="11"/>
      <c r="AK1412" s="143"/>
      <c r="AL1412" s="143"/>
      <c r="AM1412" s="153" t="s">
        <v>165</v>
      </c>
      <c r="AN1412" s="143"/>
      <c r="AO1412" s="143"/>
      <c r="AP1412" s="143"/>
      <c r="AQ1412" s="143"/>
      <c r="AR1412" s="143"/>
      <c r="AS1412" s="153" t="s">
        <v>165</v>
      </c>
      <c r="AT1412" s="143"/>
      <c r="AU1412" s="143"/>
      <c r="AV1412" s="143"/>
      <c r="BC1412" s="2"/>
    </row>
    <row r="1413" spans="1:55" x14ac:dyDescent="0.2">
      <c r="A1413" s="4" t="s">
        <v>2723</v>
      </c>
      <c r="B1413" s="4" t="s">
        <v>2690</v>
      </c>
      <c r="C1413" s="4" t="s">
        <v>2738</v>
      </c>
      <c r="D1413" s="4" t="s">
        <v>2741</v>
      </c>
      <c r="E1413" s="4" t="s">
        <v>269</v>
      </c>
      <c r="F1413" s="4" t="s">
        <v>1221</v>
      </c>
      <c r="G1413" s="41" t="s">
        <v>1222</v>
      </c>
      <c r="H1413" s="59" t="s">
        <v>1265</v>
      </c>
      <c r="I1413" s="59">
        <v>500000003037</v>
      </c>
      <c r="J1413" s="5">
        <v>2014</v>
      </c>
      <c r="K1413" s="5">
        <v>8</v>
      </c>
      <c r="L1413" s="9">
        <f t="shared" si="26"/>
        <v>-4</v>
      </c>
      <c r="M1413" s="6" t="s">
        <v>90</v>
      </c>
      <c r="N1413" s="9" t="s">
        <v>94</v>
      </c>
      <c r="O1413" s="6" t="s">
        <v>380</v>
      </c>
      <c r="P1413" s="9" t="s">
        <v>42</v>
      </c>
      <c r="Q1413" s="5" t="s">
        <v>37</v>
      </c>
      <c r="R1413" s="9" t="s">
        <v>41</v>
      </c>
      <c r="S1413" s="11">
        <v>2023</v>
      </c>
      <c r="T1413" s="6" t="s">
        <v>126</v>
      </c>
      <c r="U1413" s="4" t="s">
        <v>3228</v>
      </c>
      <c r="V1413" s="4" t="s">
        <v>3229</v>
      </c>
      <c r="W1413" s="75">
        <f t="shared" si="28"/>
        <v>4401240</v>
      </c>
      <c r="X1413" s="9">
        <v>2</v>
      </c>
      <c r="Y1413" s="11"/>
      <c r="Z1413" s="11"/>
      <c r="AA1413" s="11" t="s">
        <v>33</v>
      </c>
      <c r="AB1413" s="11"/>
      <c r="AC1413" s="11"/>
      <c r="AD1413" s="11"/>
      <c r="AE1413" s="11"/>
      <c r="AF1413" s="11"/>
      <c r="AG1413" s="11" t="s">
        <v>33</v>
      </c>
      <c r="AH1413" s="11"/>
      <c r="AI1413" s="11"/>
      <c r="AJ1413" s="11"/>
      <c r="AK1413" s="143"/>
      <c r="AL1413" s="143"/>
      <c r="AM1413" s="153" t="s">
        <v>165</v>
      </c>
      <c r="AN1413" s="143"/>
      <c r="AO1413" s="143"/>
      <c r="AP1413" s="143"/>
      <c r="AQ1413" s="143"/>
      <c r="AR1413" s="143"/>
      <c r="AS1413" s="153" t="s">
        <v>165</v>
      </c>
      <c r="AT1413" s="143"/>
      <c r="AU1413" s="143"/>
      <c r="AV1413" s="143"/>
      <c r="BC1413" s="2"/>
    </row>
    <row r="1414" spans="1:55" x14ac:dyDescent="0.2">
      <c r="A1414" s="4" t="s">
        <v>2723</v>
      </c>
      <c r="B1414" s="4" t="s">
        <v>2690</v>
      </c>
      <c r="C1414" s="4" t="s">
        <v>2738</v>
      </c>
      <c r="D1414" s="4" t="s">
        <v>2741</v>
      </c>
      <c r="E1414" s="4" t="s">
        <v>269</v>
      </c>
      <c r="F1414" s="4" t="s">
        <v>1221</v>
      </c>
      <c r="G1414" s="41" t="s">
        <v>1222</v>
      </c>
      <c r="H1414" s="59" t="s">
        <v>1266</v>
      </c>
      <c r="I1414" s="59">
        <v>500000003036</v>
      </c>
      <c r="J1414" s="5">
        <v>2014</v>
      </c>
      <c r="K1414" s="5">
        <v>8</v>
      </c>
      <c r="L1414" s="9">
        <f t="shared" si="26"/>
        <v>-4</v>
      </c>
      <c r="M1414" s="6" t="s">
        <v>90</v>
      </c>
      <c r="N1414" s="9" t="s">
        <v>94</v>
      </c>
      <c r="O1414" s="6" t="s">
        <v>380</v>
      </c>
      <c r="P1414" s="9" t="s">
        <v>42</v>
      </c>
      <c r="Q1414" s="5" t="s">
        <v>37</v>
      </c>
      <c r="R1414" s="9" t="s">
        <v>41</v>
      </c>
      <c r="S1414" s="11">
        <v>2023</v>
      </c>
      <c r="T1414" s="6" t="s">
        <v>126</v>
      </c>
      <c r="U1414" s="4" t="s">
        <v>3228</v>
      </c>
      <c r="V1414" s="4" t="s">
        <v>3229</v>
      </c>
      <c r="W1414" s="75">
        <f t="shared" si="28"/>
        <v>4401240</v>
      </c>
      <c r="X1414" s="9">
        <v>2</v>
      </c>
      <c r="Y1414" s="11"/>
      <c r="Z1414" s="11"/>
      <c r="AA1414" s="11" t="s">
        <v>33</v>
      </c>
      <c r="AB1414" s="11"/>
      <c r="AC1414" s="11"/>
      <c r="AD1414" s="11"/>
      <c r="AE1414" s="11"/>
      <c r="AF1414" s="11"/>
      <c r="AG1414" s="11" t="s">
        <v>33</v>
      </c>
      <c r="AH1414" s="11"/>
      <c r="AI1414" s="11"/>
      <c r="AJ1414" s="11"/>
      <c r="AK1414" s="143"/>
      <c r="AL1414" s="143"/>
      <c r="AM1414" s="153" t="s">
        <v>165</v>
      </c>
      <c r="AN1414" s="143"/>
      <c r="AO1414" s="143"/>
      <c r="AP1414" s="143"/>
      <c r="AQ1414" s="143"/>
      <c r="AR1414" s="143"/>
      <c r="AS1414" s="153" t="s">
        <v>165</v>
      </c>
      <c r="AT1414" s="143"/>
      <c r="AU1414" s="143"/>
      <c r="AV1414" s="143"/>
      <c r="BC1414" s="2"/>
    </row>
    <row r="1415" spans="1:55" x14ac:dyDescent="0.2">
      <c r="A1415" s="4" t="s">
        <v>2723</v>
      </c>
      <c r="B1415" s="4" t="s">
        <v>2690</v>
      </c>
      <c r="C1415" s="4" t="s">
        <v>2738</v>
      </c>
      <c r="D1415" s="4" t="s">
        <v>2741</v>
      </c>
      <c r="E1415" s="4" t="s">
        <v>269</v>
      </c>
      <c r="F1415" s="4" t="s">
        <v>1221</v>
      </c>
      <c r="G1415" s="41" t="s">
        <v>1222</v>
      </c>
      <c r="H1415" s="59" t="s">
        <v>1267</v>
      </c>
      <c r="I1415" s="59">
        <v>500000002023</v>
      </c>
      <c r="J1415" s="5">
        <v>2014</v>
      </c>
      <c r="K1415" s="5">
        <v>8</v>
      </c>
      <c r="L1415" s="9">
        <f t="shared" si="26"/>
        <v>-4</v>
      </c>
      <c r="M1415" s="6" t="s">
        <v>90</v>
      </c>
      <c r="N1415" s="9" t="s">
        <v>94</v>
      </c>
      <c r="O1415" s="6" t="s">
        <v>380</v>
      </c>
      <c r="P1415" s="9" t="s">
        <v>42</v>
      </c>
      <c r="Q1415" s="5" t="s">
        <v>37</v>
      </c>
      <c r="R1415" s="9" t="s">
        <v>41</v>
      </c>
      <c r="S1415" s="11">
        <v>2023</v>
      </c>
      <c r="T1415" s="6" t="s">
        <v>126</v>
      </c>
      <c r="U1415" s="4" t="s">
        <v>3228</v>
      </c>
      <c r="V1415" s="4" t="s">
        <v>3229</v>
      </c>
      <c r="W1415" s="75">
        <f t="shared" si="28"/>
        <v>4401240</v>
      </c>
      <c r="X1415" s="9">
        <v>2</v>
      </c>
      <c r="Y1415" s="11"/>
      <c r="Z1415" s="11"/>
      <c r="AA1415" s="11" t="s">
        <v>33</v>
      </c>
      <c r="AB1415" s="11"/>
      <c r="AC1415" s="11"/>
      <c r="AD1415" s="11"/>
      <c r="AE1415" s="11"/>
      <c r="AF1415" s="11"/>
      <c r="AG1415" s="11" t="s">
        <v>33</v>
      </c>
      <c r="AH1415" s="11"/>
      <c r="AI1415" s="11"/>
      <c r="AJ1415" s="11"/>
      <c r="AK1415" s="143"/>
      <c r="AL1415" s="143"/>
      <c r="AM1415" s="153" t="s">
        <v>165</v>
      </c>
      <c r="AN1415" s="143"/>
      <c r="AO1415" s="143"/>
      <c r="AP1415" s="143"/>
      <c r="AQ1415" s="143"/>
      <c r="AR1415" s="143"/>
      <c r="AS1415" s="153" t="s">
        <v>165</v>
      </c>
      <c r="AT1415" s="143"/>
      <c r="AU1415" s="143"/>
      <c r="AV1415" s="143"/>
      <c r="BC1415" s="2"/>
    </row>
    <row r="1416" spans="1:55" x14ac:dyDescent="0.2">
      <c r="A1416" s="4" t="s">
        <v>2726</v>
      </c>
      <c r="B1416" s="4" t="s">
        <v>2690</v>
      </c>
      <c r="C1416" s="4" t="s">
        <v>2738</v>
      </c>
      <c r="D1416" s="4" t="s">
        <v>2741</v>
      </c>
      <c r="E1416" s="4" t="s">
        <v>269</v>
      </c>
      <c r="F1416" s="4" t="s">
        <v>1221</v>
      </c>
      <c r="G1416" s="41" t="s">
        <v>1222</v>
      </c>
      <c r="H1416" s="59" t="s">
        <v>1280</v>
      </c>
      <c r="I1416" s="59">
        <v>500000002514</v>
      </c>
      <c r="J1416" s="5">
        <v>2014</v>
      </c>
      <c r="K1416" s="5">
        <v>8</v>
      </c>
      <c r="L1416" s="9">
        <f t="shared" ref="L1416:L1479" si="29">IF(AND(J1416=0,K1416=0),"",K1416-($B$9-J1416))</f>
        <v>-4</v>
      </c>
      <c r="M1416" s="6" t="s">
        <v>90</v>
      </c>
      <c r="N1416" s="9" t="s">
        <v>94</v>
      </c>
      <c r="O1416" s="6" t="s">
        <v>380</v>
      </c>
      <c r="P1416" s="9" t="s">
        <v>42</v>
      </c>
      <c r="Q1416" s="5" t="s">
        <v>37</v>
      </c>
      <c r="R1416" s="9" t="s">
        <v>41</v>
      </c>
      <c r="S1416" s="11">
        <v>2023</v>
      </c>
      <c r="T1416" s="6" t="s">
        <v>126</v>
      </c>
      <c r="U1416" s="4" t="s">
        <v>3231</v>
      </c>
      <c r="V1416" s="4" t="s">
        <v>3230</v>
      </c>
      <c r="W1416" s="75">
        <v>78659</v>
      </c>
      <c r="X1416" s="9">
        <v>2</v>
      </c>
      <c r="Y1416" s="11"/>
      <c r="Z1416" s="11"/>
      <c r="AA1416" s="11" t="s">
        <v>33</v>
      </c>
      <c r="AB1416" s="11"/>
      <c r="AC1416" s="11"/>
      <c r="AD1416" s="11"/>
      <c r="AE1416" s="11"/>
      <c r="AF1416" s="11"/>
      <c r="AG1416" s="11" t="s">
        <v>33</v>
      </c>
      <c r="AH1416" s="11"/>
      <c r="AI1416" s="11"/>
      <c r="AJ1416" s="11"/>
      <c r="AK1416" s="143"/>
      <c r="AL1416" s="143"/>
      <c r="AM1416" s="153" t="s">
        <v>165</v>
      </c>
      <c r="AN1416" s="143"/>
      <c r="AO1416" s="143"/>
      <c r="AP1416" s="143"/>
      <c r="AQ1416" s="143"/>
      <c r="AR1416" s="143"/>
      <c r="AS1416" s="153" t="s">
        <v>165</v>
      </c>
      <c r="AT1416" s="143"/>
      <c r="AU1416" s="143"/>
      <c r="AV1416" s="143"/>
      <c r="BC1416" s="2"/>
    </row>
    <row r="1417" spans="1:55" x14ac:dyDescent="0.2">
      <c r="A1417" s="4" t="s">
        <v>2726</v>
      </c>
      <c r="B1417" s="4" t="s">
        <v>2690</v>
      </c>
      <c r="C1417" s="4" t="s">
        <v>2738</v>
      </c>
      <c r="D1417" s="4" t="s">
        <v>2741</v>
      </c>
      <c r="E1417" s="4" t="s">
        <v>269</v>
      </c>
      <c r="F1417" s="4" t="s">
        <v>1221</v>
      </c>
      <c r="G1417" s="41" t="s">
        <v>1222</v>
      </c>
      <c r="H1417" s="59" t="s">
        <v>1281</v>
      </c>
      <c r="I1417" s="59">
        <v>500000002430</v>
      </c>
      <c r="J1417" s="5">
        <v>2014</v>
      </c>
      <c r="K1417" s="5">
        <v>8</v>
      </c>
      <c r="L1417" s="9">
        <f t="shared" si="29"/>
        <v>-4</v>
      </c>
      <c r="M1417" s="6" t="s">
        <v>90</v>
      </c>
      <c r="N1417" s="9" t="s">
        <v>94</v>
      </c>
      <c r="O1417" s="6" t="s">
        <v>380</v>
      </c>
      <c r="P1417" s="9" t="s">
        <v>42</v>
      </c>
      <c r="Q1417" s="5" t="s">
        <v>37</v>
      </c>
      <c r="R1417" s="9" t="s">
        <v>41</v>
      </c>
      <c r="S1417" s="11">
        <v>2023</v>
      </c>
      <c r="T1417" s="6" t="s">
        <v>126</v>
      </c>
      <c r="U1417" s="4" t="s">
        <v>3231</v>
      </c>
      <c r="V1417" s="4" t="s">
        <v>3230</v>
      </c>
      <c r="W1417" s="75">
        <v>78659</v>
      </c>
      <c r="X1417" s="9">
        <v>2</v>
      </c>
      <c r="Y1417" s="11"/>
      <c r="Z1417" s="11"/>
      <c r="AA1417" s="11" t="s">
        <v>33</v>
      </c>
      <c r="AB1417" s="11"/>
      <c r="AC1417" s="11"/>
      <c r="AD1417" s="11"/>
      <c r="AE1417" s="11"/>
      <c r="AF1417" s="11"/>
      <c r="AG1417" s="11" t="s">
        <v>33</v>
      </c>
      <c r="AH1417" s="11"/>
      <c r="AI1417" s="11"/>
      <c r="AJ1417" s="11"/>
      <c r="AK1417" s="143"/>
      <c r="AL1417" s="143"/>
      <c r="AM1417" s="153" t="s">
        <v>165</v>
      </c>
      <c r="AN1417" s="143"/>
      <c r="AO1417" s="143"/>
      <c r="AP1417" s="143"/>
      <c r="AQ1417" s="143"/>
      <c r="AR1417" s="143"/>
      <c r="AS1417" s="153" t="s">
        <v>165</v>
      </c>
      <c r="AT1417" s="143"/>
      <c r="AU1417" s="143"/>
      <c r="AV1417" s="143"/>
      <c r="BC1417" s="2"/>
    </row>
    <row r="1418" spans="1:55" x14ac:dyDescent="0.2">
      <c r="A1418" s="4" t="s">
        <v>2726</v>
      </c>
      <c r="B1418" s="4" t="s">
        <v>2690</v>
      </c>
      <c r="C1418" s="4" t="s">
        <v>2738</v>
      </c>
      <c r="D1418" s="4" t="s">
        <v>2741</v>
      </c>
      <c r="E1418" s="4" t="s">
        <v>269</v>
      </c>
      <c r="F1418" s="4" t="s">
        <v>1221</v>
      </c>
      <c r="G1418" s="41" t="s">
        <v>1222</v>
      </c>
      <c r="H1418" s="59" t="s">
        <v>1282</v>
      </c>
      <c r="I1418" s="59">
        <v>500000007232</v>
      </c>
      <c r="J1418" s="5">
        <v>2014</v>
      </c>
      <c r="K1418" s="5">
        <v>8</v>
      </c>
      <c r="L1418" s="9">
        <f t="shared" si="29"/>
        <v>-4</v>
      </c>
      <c r="M1418" s="6" t="s">
        <v>90</v>
      </c>
      <c r="N1418" s="9" t="s">
        <v>94</v>
      </c>
      <c r="O1418" s="6" t="s">
        <v>380</v>
      </c>
      <c r="P1418" s="9" t="s">
        <v>42</v>
      </c>
      <c r="Q1418" s="5" t="s">
        <v>37</v>
      </c>
      <c r="R1418" s="9" t="s">
        <v>41</v>
      </c>
      <c r="S1418" s="11">
        <v>2023</v>
      </c>
      <c r="T1418" s="6" t="s">
        <v>126</v>
      </c>
      <c r="U1418" s="4" t="s">
        <v>3231</v>
      </c>
      <c r="V1418" s="4" t="s">
        <v>3230</v>
      </c>
      <c r="W1418" s="75">
        <v>78659</v>
      </c>
      <c r="X1418" s="9">
        <v>2</v>
      </c>
      <c r="Y1418" s="11"/>
      <c r="Z1418" s="11"/>
      <c r="AA1418" s="11" t="s">
        <v>33</v>
      </c>
      <c r="AB1418" s="11"/>
      <c r="AC1418" s="11"/>
      <c r="AD1418" s="11"/>
      <c r="AE1418" s="11"/>
      <c r="AF1418" s="11"/>
      <c r="AG1418" s="11" t="s">
        <v>33</v>
      </c>
      <c r="AH1418" s="11"/>
      <c r="AI1418" s="11"/>
      <c r="AJ1418" s="11"/>
      <c r="AK1418" s="143"/>
      <c r="AL1418" s="143"/>
      <c r="AM1418" s="153" t="s">
        <v>165</v>
      </c>
      <c r="AN1418" s="143"/>
      <c r="AO1418" s="143"/>
      <c r="AP1418" s="143"/>
      <c r="AQ1418" s="143"/>
      <c r="AR1418" s="143"/>
      <c r="AS1418" s="153" t="s">
        <v>165</v>
      </c>
      <c r="AT1418" s="143"/>
      <c r="AU1418" s="143"/>
      <c r="AV1418" s="143"/>
      <c r="BC1418" s="2"/>
    </row>
    <row r="1419" spans="1:55" x14ac:dyDescent="0.2">
      <c r="A1419" s="4" t="s">
        <v>2726</v>
      </c>
      <c r="B1419" s="4" t="s">
        <v>2690</v>
      </c>
      <c r="C1419" s="4" t="s">
        <v>2738</v>
      </c>
      <c r="D1419" s="4" t="s">
        <v>2741</v>
      </c>
      <c r="E1419" s="4" t="s">
        <v>269</v>
      </c>
      <c r="F1419" s="4" t="s">
        <v>1221</v>
      </c>
      <c r="G1419" s="41" t="s">
        <v>1222</v>
      </c>
      <c r="H1419" s="59" t="s">
        <v>1283</v>
      </c>
      <c r="I1419" s="59">
        <v>500000002642</v>
      </c>
      <c r="J1419" s="5">
        <v>2014</v>
      </c>
      <c r="K1419" s="5">
        <v>8</v>
      </c>
      <c r="L1419" s="9">
        <f t="shared" si="29"/>
        <v>-4</v>
      </c>
      <c r="M1419" s="6" t="s">
        <v>90</v>
      </c>
      <c r="N1419" s="9" t="s">
        <v>94</v>
      </c>
      <c r="O1419" s="6" t="s">
        <v>380</v>
      </c>
      <c r="P1419" s="9" t="s">
        <v>42</v>
      </c>
      <c r="Q1419" s="5" t="s">
        <v>37</v>
      </c>
      <c r="R1419" s="9" t="s">
        <v>41</v>
      </c>
      <c r="S1419" s="11">
        <v>2023</v>
      </c>
      <c r="T1419" s="6" t="s">
        <v>126</v>
      </c>
      <c r="U1419" s="4" t="s">
        <v>3231</v>
      </c>
      <c r="V1419" s="4" t="s">
        <v>3230</v>
      </c>
      <c r="W1419" s="75">
        <v>78659</v>
      </c>
      <c r="X1419" s="9">
        <v>2</v>
      </c>
      <c r="Y1419" s="11"/>
      <c r="Z1419" s="11"/>
      <c r="AA1419" s="11" t="s">
        <v>33</v>
      </c>
      <c r="AB1419" s="11"/>
      <c r="AC1419" s="11"/>
      <c r="AD1419" s="11"/>
      <c r="AE1419" s="11"/>
      <c r="AF1419" s="11"/>
      <c r="AG1419" s="11" t="s">
        <v>33</v>
      </c>
      <c r="AH1419" s="11"/>
      <c r="AI1419" s="11"/>
      <c r="AJ1419" s="11"/>
      <c r="AK1419" s="143"/>
      <c r="AL1419" s="143"/>
      <c r="AM1419" s="153" t="s">
        <v>165</v>
      </c>
      <c r="AN1419" s="143"/>
      <c r="AO1419" s="143"/>
      <c r="AP1419" s="143"/>
      <c r="AQ1419" s="143"/>
      <c r="AR1419" s="143"/>
      <c r="AS1419" s="153" t="s">
        <v>165</v>
      </c>
      <c r="AT1419" s="143"/>
      <c r="AU1419" s="143"/>
      <c r="AV1419" s="143"/>
      <c r="BC1419" s="2"/>
    </row>
    <row r="1420" spans="1:55" x14ac:dyDescent="0.2">
      <c r="A1420" s="4" t="s">
        <v>2726</v>
      </c>
      <c r="B1420" s="4" t="s">
        <v>2690</v>
      </c>
      <c r="C1420" s="4" t="s">
        <v>2738</v>
      </c>
      <c r="D1420" s="4" t="s">
        <v>2741</v>
      </c>
      <c r="E1420" s="4" t="s">
        <v>269</v>
      </c>
      <c r="F1420" s="4" t="s">
        <v>1221</v>
      </c>
      <c r="G1420" s="41" t="s">
        <v>1222</v>
      </c>
      <c r="H1420" s="59" t="s">
        <v>1284</v>
      </c>
      <c r="I1420" s="59">
        <v>500000002641</v>
      </c>
      <c r="J1420" s="5">
        <v>2014</v>
      </c>
      <c r="K1420" s="5">
        <v>8</v>
      </c>
      <c r="L1420" s="9">
        <f t="shared" si="29"/>
        <v>-4</v>
      </c>
      <c r="M1420" s="6" t="s">
        <v>90</v>
      </c>
      <c r="N1420" s="9" t="s">
        <v>94</v>
      </c>
      <c r="O1420" s="6" t="s">
        <v>380</v>
      </c>
      <c r="P1420" s="9" t="s">
        <v>42</v>
      </c>
      <c r="Q1420" s="5" t="s">
        <v>37</v>
      </c>
      <c r="R1420" s="9" t="s">
        <v>41</v>
      </c>
      <c r="S1420" s="11">
        <v>2023</v>
      </c>
      <c r="T1420" s="6" t="s">
        <v>126</v>
      </c>
      <c r="U1420" s="4" t="s">
        <v>3231</v>
      </c>
      <c r="V1420" s="4" t="s">
        <v>3230</v>
      </c>
      <c r="W1420" s="75">
        <v>78659</v>
      </c>
      <c r="X1420" s="9">
        <v>2</v>
      </c>
      <c r="Y1420" s="11"/>
      <c r="Z1420" s="11"/>
      <c r="AA1420" s="11" t="s">
        <v>33</v>
      </c>
      <c r="AB1420" s="11"/>
      <c r="AC1420" s="11"/>
      <c r="AD1420" s="11"/>
      <c r="AE1420" s="11"/>
      <c r="AF1420" s="11"/>
      <c r="AG1420" s="11" t="s">
        <v>33</v>
      </c>
      <c r="AH1420" s="11"/>
      <c r="AI1420" s="11"/>
      <c r="AJ1420" s="11"/>
      <c r="AK1420" s="143"/>
      <c r="AL1420" s="143"/>
      <c r="AM1420" s="153" t="s">
        <v>165</v>
      </c>
      <c r="AN1420" s="143"/>
      <c r="AO1420" s="143"/>
      <c r="AP1420" s="143"/>
      <c r="AQ1420" s="143"/>
      <c r="AR1420" s="143"/>
      <c r="AS1420" s="153" t="s">
        <v>165</v>
      </c>
      <c r="AT1420" s="143"/>
      <c r="AU1420" s="143"/>
      <c r="AV1420" s="143"/>
      <c r="BC1420" s="2"/>
    </row>
    <row r="1421" spans="1:55" x14ac:dyDescent="0.2">
      <c r="A1421" s="4" t="s">
        <v>2726</v>
      </c>
      <c r="B1421" s="4" t="s">
        <v>2690</v>
      </c>
      <c r="C1421" s="4" t="s">
        <v>2738</v>
      </c>
      <c r="D1421" s="4" t="s">
        <v>2741</v>
      </c>
      <c r="E1421" s="4" t="s">
        <v>269</v>
      </c>
      <c r="F1421" s="4" t="s">
        <v>1221</v>
      </c>
      <c r="G1421" s="41" t="s">
        <v>1222</v>
      </c>
      <c r="H1421" s="59" t="s">
        <v>1285</v>
      </c>
      <c r="I1421" s="59">
        <v>500000002644</v>
      </c>
      <c r="J1421" s="5">
        <v>2014</v>
      </c>
      <c r="K1421" s="5">
        <v>8</v>
      </c>
      <c r="L1421" s="9">
        <f t="shared" si="29"/>
        <v>-4</v>
      </c>
      <c r="M1421" s="6" t="s">
        <v>90</v>
      </c>
      <c r="N1421" s="9" t="s">
        <v>94</v>
      </c>
      <c r="O1421" s="6" t="s">
        <v>380</v>
      </c>
      <c r="P1421" s="9" t="s">
        <v>42</v>
      </c>
      <c r="Q1421" s="5" t="s">
        <v>37</v>
      </c>
      <c r="R1421" s="9" t="s">
        <v>41</v>
      </c>
      <c r="S1421" s="11">
        <v>2023</v>
      </c>
      <c r="T1421" s="6" t="s">
        <v>126</v>
      </c>
      <c r="U1421" s="4" t="s">
        <v>3231</v>
      </c>
      <c r="V1421" s="4" t="s">
        <v>3230</v>
      </c>
      <c r="W1421" s="75">
        <v>78659</v>
      </c>
      <c r="X1421" s="9">
        <v>2</v>
      </c>
      <c r="Y1421" s="11"/>
      <c r="Z1421" s="11"/>
      <c r="AA1421" s="11" t="s">
        <v>33</v>
      </c>
      <c r="AB1421" s="11"/>
      <c r="AC1421" s="11"/>
      <c r="AD1421" s="11"/>
      <c r="AE1421" s="11"/>
      <c r="AF1421" s="11"/>
      <c r="AG1421" s="11" t="s">
        <v>33</v>
      </c>
      <c r="AH1421" s="11"/>
      <c r="AI1421" s="11"/>
      <c r="AJ1421" s="11"/>
      <c r="AK1421" s="143"/>
      <c r="AL1421" s="143"/>
      <c r="AM1421" s="153" t="s">
        <v>165</v>
      </c>
      <c r="AN1421" s="143"/>
      <c r="AO1421" s="143"/>
      <c r="AP1421" s="143"/>
      <c r="AQ1421" s="143"/>
      <c r="AR1421" s="143"/>
      <c r="AS1421" s="153" t="s">
        <v>165</v>
      </c>
      <c r="AT1421" s="143"/>
      <c r="AU1421" s="143"/>
      <c r="AV1421" s="143"/>
      <c r="BC1421" s="2"/>
    </row>
    <row r="1422" spans="1:55" x14ac:dyDescent="0.2">
      <c r="A1422" s="4" t="s">
        <v>2726</v>
      </c>
      <c r="B1422" s="4" t="s">
        <v>2690</v>
      </c>
      <c r="C1422" s="4" t="s">
        <v>2738</v>
      </c>
      <c r="D1422" s="4" t="s">
        <v>2741</v>
      </c>
      <c r="E1422" s="4" t="s">
        <v>269</v>
      </c>
      <c r="F1422" s="4" t="s">
        <v>1221</v>
      </c>
      <c r="G1422" s="41" t="s">
        <v>1222</v>
      </c>
      <c r="H1422" s="59" t="s">
        <v>1286</v>
      </c>
      <c r="I1422" s="59">
        <v>500000002643</v>
      </c>
      <c r="J1422" s="5">
        <v>2014</v>
      </c>
      <c r="K1422" s="5">
        <v>8</v>
      </c>
      <c r="L1422" s="9">
        <f t="shared" si="29"/>
        <v>-4</v>
      </c>
      <c r="M1422" s="6" t="s">
        <v>90</v>
      </c>
      <c r="N1422" s="9" t="s">
        <v>94</v>
      </c>
      <c r="O1422" s="6" t="s">
        <v>380</v>
      </c>
      <c r="P1422" s="9" t="s">
        <v>42</v>
      </c>
      <c r="Q1422" s="5" t="s">
        <v>37</v>
      </c>
      <c r="R1422" s="9" t="s">
        <v>41</v>
      </c>
      <c r="S1422" s="11">
        <v>2023</v>
      </c>
      <c r="T1422" s="6" t="s">
        <v>126</v>
      </c>
      <c r="U1422" s="4" t="s">
        <v>3231</v>
      </c>
      <c r="V1422" s="4" t="s">
        <v>3230</v>
      </c>
      <c r="W1422" s="75">
        <v>78659</v>
      </c>
      <c r="X1422" s="9">
        <v>2</v>
      </c>
      <c r="Y1422" s="11"/>
      <c r="Z1422" s="11"/>
      <c r="AA1422" s="11" t="s">
        <v>33</v>
      </c>
      <c r="AB1422" s="11"/>
      <c r="AC1422" s="11"/>
      <c r="AD1422" s="11"/>
      <c r="AE1422" s="11"/>
      <c r="AF1422" s="11"/>
      <c r="AG1422" s="11" t="s">
        <v>33</v>
      </c>
      <c r="AH1422" s="11"/>
      <c r="AI1422" s="11"/>
      <c r="AJ1422" s="11"/>
      <c r="AK1422" s="143"/>
      <c r="AL1422" s="143"/>
      <c r="AM1422" s="153" t="s">
        <v>165</v>
      </c>
      <c r="AN1422" s="143"/>
      <c r="AO1422" s="143"/>
      <c r="AP1422" s="143"/>
      <c r="AQ1422" s="143"/>
      <c r="AR1422" s="143"/>
      <c r="AS1422" s="153" t="s">
        <v>165</v>
      </c>
      <c r="AT1422" s="143"/>
      <c r="AU1422" s="143"/>
      <c r="AV1422" s="143"/>
      <c r="BC1422" s="2"/>
    </row>
    <row r="1423" spans="1:55" x14ac:dyDescent="0.2">
      <c r="A1423" s="4" t="s">
        <v>2726</v>
      </c>
      <c r="B1423" s="4" t="s">
        <v>2690</v>
      </c>
      <c r="C1423" s="4" t="s">
        <v>2738</v>
      </c>
      <c r="D1423" s="4" t="s">
        <v>2741</v>
      </c>
      <c r="E1423" s="4" t="s">
        <v>269</v>
      </c>
      <c r="F1423" s="4" t="s">
        <v>1221</v>
      </c>
      <c r="G1423" s="41" t="s">
        <v>1222</v>
      </c>
      <c r="H1423" s="59" t="s">
        <v>1287</v>
      </c>
      <c r="I1423" s="59">
        <v>500000002424</v>
      </c>
      <c r="J1423" s="5">
        <v>2014</v>
      </c>
      <c r="K1423" s="5">
        <v>8</v>
      </c>
      <c r="L1423" s="9">
        <f t="shared" si="29"/>
        <v>-4</v>
      </c>
      <c r="M1423" s="6" t="s">
        <v>90</v>
      </c>
      <c r="N1423" s="9" t="s">
        <v>94</v>
      </c>
      <c r="O1423" s="6" t="s">
        <v>380</v>
      </c>
      <c r="P1423" s="9" t="s">
        <v>42</v>
      </c>
      <c r="Q1423" s="5" t="s">
        <v>37</v>
      </c>
      <c r="R1423" s="9" t="s">
        <v>41</v>
      </c>
      <c r="S1423" s="11">
        <v>2023</v>
      </c>
      <c r="T1423" s="6" t="s">
        <v>126</v>
      </c>
      <c r="U1423" s="4" t="s">
        <v>3231</v>
      </c>
      <c r="V1423" s="4" t="s">
        <v>3230</v>
      </c>
      <c r="W1423" s="75">
        <v>78659</v>
      </c>
      <c r="X1423" s="9">
        <v>2</v>
      </c>
      <c r="Y1423" s="11"/>
      <c r="Z1423" s="11"/>
      <c r="AA1423" s="11" t="s">
        <v>33</v>
      </c>
      <c r="AB1423" s="11"/>
      <c r="AC1423" s="11"/>
      <c r="AD1423" s="11"/>
      <c r="AE1423" s="11"/>
      <c r="AF1423" s="11"/>
      <c r="AG1423" s="11" t="s">
        <v>33</v>
      </c>
      <c r="AH1423" s="11"/>
      <c r="AI1423" s="11"/>
      <c r="AJ1423" s="11"/>
      <c r="AK1423" s="143"/>
      <c r="AL1423" s="143"/>
      <c r="AM1423" s="153" t="s">
        <v>165</v>
      </c>
      <c r="AN1423" s="143"/>
      <c r="AO1423" s="143"/>
      <c r="AP1423" s="143"/>
      <c r="AQ1423" s="143"/>
      <c r="AR1423" s="143"/>
      <c r="AS1423" s="153" t="s">
        <v>165</v>
      </c>
      <c r="AT1423" s="143"/>
      <c r="AU1423" s="143"/>
      <c r="AV1423" s="143"/>
      <c r="BC1423" s="2"/>
    </row>
    <row r="1424" spans="1:55" x14ac:dyDescent="0.2">
      <c r="A1424" s="4" t="s">
        <v>2726</v>
      </c>
      <c r="B1424" s="4" t="s">
        <v>2690</v>
      </c>
      <c r="C1424" s="4" t="s">
        <v>2738</v>
      </c>
      <c r="D1424" s="4" t="s">
        <v>2741</v>
      </c>
      <c r="E1424" s="4" t="s">
        <v>269</v>
      </c>
      <c r="F1424" s="4" t="s">
        <v>1221</v>
      </c>
      <c r="G1424" s="41" t="s">
        <v>1222</v>
      </c>
      <c r="H1424" s="59" t="s">
        <v>1288</v>
      </c>
      <c r="I1424" s="59">
        <v>500000001863</v>
      </c>
      <c r="J1424" s="5">
        <v>2014</v>
      </c>
      <c r="K1424" s="5">
        <v>8</v>
      </c>
      <c r="L1424" s="9">
        <f t="shared" si="29"/>
        <v>-4</v>
      </c>
      <c r="M1424" s="6" t="s">
        <v>90</v>
      </c>
      <c r="N1424" s="9" t="s">
        <v>94</v>
      </c>
      <c r="O1424" s="6" t="s">
        <v>380</v>
      </c>
      <c r="P1424" s="9" t="s">
        <v>42</v>
      </c>
      <c r="Q1424" s="5" t="s">
        <v>37</v>
      </c>
      <c r="R1424" s="9" t="s">
        <v>41</v>
      </c>
      <c r="S1424" s="11">
        <v>2023</v>
      </c>
      <c r="T1424" s="6" t="s">
        <v>126</v>
      </c>
      <c r="U1424" s="4" t="s">
        <v>3231</v>
      </c>
      <c r="V1424" s="4" t="s">
        <v>3230</v>
      </c>
      <c r="W1424" s="75">
        <v>78659</v>
      </c>
      <c r="X1424" s="9">
        <v>2</v>
      </c>
      <c r="Y1424" s="11"/>
      <c r="Z1424" s="11"/>
      <c r="AA1424" s="11" t="s">
        <v>33</v>
      </c>
      <c r="AB1424" s="11"/>
      <c r="AC1424" s="11"/>
      <c r="AD1424" s="11"/>
      <c r="AE1424" s="11"/>
      <c r="AF1424" s="11"/>
      <c r="AG1424" s="11" t="s">
        <v>33</v>
      </c>
      <c r="AH1424" s="11"/>
      <c r="AI1424" s="11"/>
      <c r="AJ1424" s="11"/>
      <c r="AK1424" s="143"/>
      <c r="AL1424" s="143"/>
      <c r="AM1424" s="153" t="s">
        <v>165</v>
      </c>
      <c r="AN1424" s="143"/>
      <c r="AO1424" s="143"/>
      <c r="AP1424" s="143"/>
      <c r="AQ1424" s="143"/>
      <c r="AR1424" s="143"/>
      <c r="AS1424" s="153" t="s">
        <v>165</v>
      </c>
      <c r="AT1424" s="143"/>
      <c r="AU1424" s="143"/>
      <c r="AV1424" s="143"/>
      <c r="BC1424" s="2"/>
    </row>
    <row r="1425" spans="1:55" x14ac:dyDescent="0.2">
      <c r="A1425" s="4" t="s">
        <v>2726</v>
      </c>
      <c r="B1425" s="4" t="s">
        <v>2690</v>
      </c>
      <c r="C1425" s="4" t="s">
        <v>2738</v>
      </c>
      <c r="D1425" s="4" t="s">
        <v>2741</v>
      </c>
      <c r="E1425" s="4" t="s">
        <v>269</v>
      </c>
      <c r="F1425" s="4" t="s">
        <v>1221</v>
      </c>
      <c r="G1425" s="41" t="s">
        <v>1222</v>
      </c>
      <c r="H1425" s="59" t="s">
        <v>1289</v>
      </c>
      <c r="I1425" s="59">
        <v>500000001931</v>
      </c>
      <c r="J1425" s="5">
        <v>2014</v>
      </c>
      <c r="K1425" s="5">
        <v>8</v>
      </c>
      <c r="L1425" s="9">
        <f t="shared" si="29"/>
        <v>-4</v>
      </c>
      <c r="M1425" s="6" t="s">
        <v>90</v>
      </c>
      <c r="N1425" s="9" t="s">
        <v>94</v>
      </c>
      <c r="O1425" s="6" t="s">
        <v>380</v>
      </c>
      <c r="P1425" s="9" t="s">
        <v>42</v>
      </c>
      <c r="Q1425" s="5" t="s">
        <v>37</v>
      </c>
      <c r="R1425" s="9" t="s">
        <v>41</v>
      </c>
      <c r="S1425" s="11">
        <v>2023</v>
      </c>
      <c r="T1425" s="6" t="s">
        <v>126</v>
      </c>
      <c r="U1425" s="4" t="s">
        <v>3231</v>
      </c>
      <c r="V1425" s="4" t="s">
        <v>3230</v>
      </c>
      <c r="W1425" s="75">
        <v>78659</v>
      </c>
      <c r="X1425" s="9">
        <v>2</v>
      </c>
      <c r="Y1425" s="11"/>
      <c r="Z1425" s="11"/>
      <c r="AA1425" s="11" t="s">
        <v>33</v>
      </c>
      <c r="AB1425" s="11"/>
      <c r="AC1425" s="11"/>
      <c r="AD1425" s="11"/>
      <c r="AE1425" s="11"/>
      <c r="AF1425" s="11"/>
      <c r="AG1425" s="11" t="s">
        <v>33</v>
      </c>
      <c r="AH1425" s="11"/>
      <c r="AI1425" s="11"/>
      <c r="AJ1425" s="11"/>
      <c r="AK1425" s="143"/>
      <c r="AL1425" s="143"/>
      <c r="AM1425" s="153" t="s">
        <v>165</v>
      </c>
      <c r="AN1425" s="143"/>
      <c r="AO1425" s="143"/>
      <c r="AP1425" s="143"/>
      <c r="AQ1425" s="143"/>
      <c r="AR1425" s="143"/>
      <c r="AS1425" s="153" t="s">
        <v>165</v>
      </c>
      <c r="AT1425" s="143"/>
      <c r="AU1425" s="143"/>
      <c r="AV1425" s="143"/>
      <c r="BC1425" s="2"/>
    </row>
    <row r="1426" spans="1:55" x14ac:dyDescent="0.2">
      <c r="A1426" s="4" t="s">
        <v>2726</v>
      </c>
      <c r="B1426" s="4" t="s">
        <v>2690</v>
      </c>
      <c r="C1426" s="4" t="s">
        <v>2738</v>
      </c>
      <c r="D1426" s="4" t="s">
        <v>2741</v>
      </c>
      <c r="E1426" s="4" t="s">
        <v>269</v>
      </c>
      <c r="F1426" s="4" t="s">
        <v>1221</v>
      </c>
      <c r="G1426" s="41" t="s">
        <v>1222</v>
      </c>
      <c r="H1426" s="59" t="s">
        <v>1290</v>
      </c>
      <c r="I1426" s="59">
        <v>500000002402</v>
      </c>
      <c r="J1426" s="5">
        <v>2014</v>
      </c>
      <c r="K1426" s="5">
        <v>8</v>
      </c>
      <c r="L1426" s="9">
        <f t="shared" si="29"/>
        <v>-4</v>
      </c>
      <c r="M1426" s="6" t="s">
        <v>90</v>
      </c>
      <c r="N1426" s="9" t="s">
        <v>94</v>
      </c>
      <c r="O1426" s="6" t="s">
        <v>380</v>
      </c>
      <c r="P1426" s="9" t="s">
        <v>42</v>
      </c>
      <c r="Q1426" s="5" t="s">
        <v>37</v>
      </c>
      <c r="R1426" s="9" t="s">
        <v>41</v>
      </c>
      <c r="S1426" s="11">
        <v>2023</v>
      </c>
      <c r="T1426" s="6" t="s">
        <v>126</v>
      </c>
      <c r="U1426" s="4" t="s">
        <v>3231</v>
      </c>
      <c r="V1426" s="4" t="s">
        <v>3230</v>
      </c>
      <c r="W1426" s="75">
        <v>78659</v>
      </c>
      <c r="X1426" s="9">
        <v>2</v>
      </c>
      <c r="Y1426" s="11"/>
      <c r="Z1426" s="11"/>
      <c r="AA1426" s="11" t="s">
        <v>33</v>
      </c>
      <c r="AB1426" s="11"/>
      <c r="AC1426" s="11"/>
      <c r="AD1426" s="11"/>
      <c r="AE1426" s="11"/>
      <c r="AF1426" s="11"/>
      <c r="AG1426" s="11" t="s">
        <v>33</v>
      </c>
      <c r="AH1426" s="11"/>
      <c r="AI1426" s="11"/>
      <c r="AJ1426" s="11"/>
      <c r="AK1426" s="143"/>
      <c r="AL1426" s="143"/>
      <c r="AM1426" s="153" t="s">
        <v>165</v>
      </c>
      <c r="AN1426" s="143"/>
      <c r="AO1426" s="143"/>
      <c r="AP1426" s="143"/>
      <c r="AQ1426" s="143"/>
      <c r="AR1426" s="143"/>
      <c r="AS1426" s="153" t="s">
        <v>165</v>
      </c>
      <c r="AT1426" s="143"/>
      <c r="AU1426" s="143"/>
      <c r="AV1426" s="143"/>
      <c r="BC1426" s="2"/>
    </row>
    <row r="1427" spans="1:55" ht="15" customHeight="1" x14ac:dyDescent="0.2">
      <c r="A1427" s="4" t="s">
        <v>2721</v>
      </c>
      <c r="B1427" s="4" t="s">
        <v>2687</v>
      </c>
      <c r="C1427" s="4" t="s">
        <v>2738</v>
      </c>
      <c r="D1427" s="4" t="s">
        <v>2741</v>
      </c>
      <c r="E1427" s="4" t="s">
        <v>269</v>
      </c>
      <c r="F1427" s="4" t="s">
        <v>1221</v>
      </c>
      <c r="G1427" s="41" t="s">
        <v>1222</v>
      </c>
      <c r="H1427" s="59" t="s">
        <v>1291</v>
      </c>
      <c r="I1427" s="59">
        <v>500000001798</v>
      </c>
      <c r="J1427" s="5">
        <v>2014</v>
      </c>
      <c r="K1427" s="5">
        <v>8</v>
      </c>
      <c r="L1427" s="9">
        <f t="shared" si="29"/>
        <v>-4</v>
      </c>
      <c r="M1427" s="6" t="s">
        <v>90</v>
      </c>
      <c r="N1427" s="9" t="s">
        <v>94</v>
      </c>
      <c r="O1427" s="6" t="s">
        <v>380</v>
      </c>
      <c r="P1427" s="9" t="s">
        <v>42</v>
      </c>
      <c r="Q1427" s="5" t="s">
        <v>37</v>
      </c>
      <c r="R1427" s="9" t="s">
        <v>41</v>
      </c>
      <c r="S1427" s="11">
        <v>2023</v>
      </c>
      <c r="T1427" s="6" t="s">
        <v>126</v>
      </c>
      <c r="U1427" s="4" t="s">
        <v>3228</v>
      </c>
      <c r="V1427" s="4" t="s">
        <v>3229</v>
      </c>
      <c r="W1427" s="75">
        <f>366770*12</f>
        <v>4401240</v>
      </c>
      <c r="X1427" s="9">
        <v>2</v>
      </c>
      <c r="Y1427" s="11"/>
      <c r="Z1427" s="11"/>
      <c r="AA1427" s="11" t="s">
        <v>33</v>
      </c>
      <c r="AB1427" s="11"/>
      <c r="AC1427" s="11"/>
      <c r="AD1427" s="11"/>
      <c r="AE1427" s="11"/>
      <c r="AF1427" s="11"/>
      <c r="AG1427" s="11" t="s">
        <v>33</v>
      </c>
      <c r="AH1427" s="11"/>
      <c r="AI1427" s="11"/>
      <c r="AJ1427" s="11"/>
      <c r="AK1427" s="143"/>
      <c r="AL1427" s="143"/>
      <c r="AM1427" s="153" t="s">
        <v>165</v>
      </c>
      <c r="AN1427" s="143"/>
      <c r="AO1427" s="143"/>
      <c r="AP1427" s="143"/>
      <c r="AQ1427" s="143"/>
      <c r="AR1427" s="143"/>
      <c r="AS1427" s="153" t="s">
        <v>165</v>
      </c>
      <c r="AT1427" s="143"/>
      <c r="AU1427" s="143"/>
      <c r="AV1427" s="143"/>
      <c r="BC1427" s="2"/>
    </row>
    <row r="1428" spans="1:55" ht="15" customHeight="1" x14ac:dyDescent="0.2">
      <c r="A1428" s="4" t="s">
        <v>2726</v>
      </c>
      <c r="B1428" s="4" t="s">
        <v>2690</v>
      </c>
      <c r="C1428" s="4" t="s">
        <v>2738</v>
      </c>
      <c r="D1428" s="4" t="s">
        <v>2741</v>
      </c>
      <c r="E1428" s="4" t="s">
        <v>269</v>
      </c>
      <c r="F1428" s="4" t="s">
        <v>1221</v>
      </c>
      <c r="G1428" s="41" t="s">
        <v>1222</v>
      </c>
      <c r="H1428" s="59" t="s">
        <v>1292</v>
      </c>
      <c r="I1428" s="59">
        <v>500000007084</v>
      </c>
      <c r="J1428" s="5">
        <v>2014</v>
      </c>
      <c r="K1428" s="5">
        <v>8</v>
      </c>
      <c r="L1428" s="9">
        <f t="shared" si="29"/>
        <v>-4</v>
      </c>
      <c r="M1428" s="6" t="s">
        <v>90</v>
      </c>
      <c r="N1428" s="9" t="s">
        <v>94</v>
      </c>
      <c r="O1428" s="6" t="s">
        <v>380</v>
      </c>
      <c r="P1428" s="9" t="s">
        <v>42</v>
      </c>
      <c r="Q1428" s="5" t="s">
        <v>37</v>
      </c>
      <c r="R1428" s="9" t="s">
        <v>41</v>
      </c>
      <c r="S1428" s="11">
        <v>2023</v>
      </c>
      <c r="T1428" s="6" t="s">
        <v>126</v>
      </c>
      <c r="U1428" s="4" t="s">
        <v>3231</v>
      </c>
      <c r="V1428" s="4" t="s">
        <v>3230</v>
      </c>
      <c r="W1428" s="75">
        <v>78659</v>
      </c>
      <c r="X1428" s="9">
        <v>2</v>
      </c>
      <c r="Y1428" s="11"/>
      <c r="Z1428" s="11"/>
      <c r="AA1428" s="11" t="s">
        <v>33</v>
      </c>
      <c r="AB1428" s="11"/>
      <c r="AC1428" s="11"/>
      <c r="AD1428" s="11"/>
      <c r="AE1428" s="11"/>
      <c r="AF1428" s="11"/>
      <c r="AG1428" s="11" t="s">
        <v>33</v>
      </c>
      <c r="AH1428" s="11"/>
      <c r="AI1428" s="11"/>
      <c r="AJ1428" s="11"/>
      <c r="AK1428" s="143"/>
      <c r="AL1428" s="143"/>
      <c r="AM1428" s="153" t="s">
        <v>165</v>
      </c>
      <c r="AN1428" s="143"/>
      <c r="AO1428" s="143"/>
      <c r="AP1428" s="143"/>
      <c r="AQ1428" s="143"/>
      <c r="AR1428" s="143"/>
      <c r="AS1428" s="153" t="s">
        <v>165</v>
      </c>
      <c r="AT1428" s="143"/>
      <c r="AU1428" s="143"/>
      <c r="AV1428" s="143"/>
      <c r="BC1428" s="2"/>
    </row>
    <row r="1429" spans="1:55" ht="15" customHeight="1" x14ac:dyDescent="0.2">
      <c r="A1429" s="4" t="s">
        <v>2721</v>
      </c>
      <c r="B1429" s="4" t="s">
        <v>2687</v>
      </c>
      <c r="C1429" s="4" t="s">
        <v>2738</v>
      </c>
      <c r="D1429" s="4" t="s">
        <v>2741</v>
      </c>
      <c r="E1429" s="4" t="s">
        <v>269</v>
      </c>
      <c r="F1429" s="4" t="s">
        <v>1221</v>
      </c>
      <c r="G1429" s="41" t="s">
        <v>1222</v>
      </c>
      <c r="H1429" s="59" t="s">
        <v>1297</v>
      </c>
      <c r="I1429" s="59">
        <v>500000007162</v>
      </c>
      <c r="J1429" s="5">
        <v>2014</v>
      </c>
      <c r="K1429" s="5">
        <v>8</v>
      </c>
      <c r="L1429" s="9">
        <f t="shared" si="29"/>
        <v>-4</v>
      </c>
      <c r="M1429" s="6" t="s">
        <v>90</v>
      </c>
      <c r="N1429" s="9" t="s">
        <v>94</v>
      </c>
      <c r="O1429" s="6" t="s">
        <v>380</v>
      </c>
      <c r="P1429" s="9" t="s">
        <v>42</v>
      </c>
      <c r="Q1429" s="5" t="s">
        <v>37</v>
      </c>
      <c r="R1429" s="9" t="s">
        <v>41</v>
      </c>
      <c r="S1429" s="11">
        <v>2023</v>
      </c>
      <c r="T1429" s="6" t="s">
        <v>126</v>
      </c>
      <c r="U1429" s="4" t="s">
        <v>3228</v>
      </c>
      <c r="V1429" s="4" t="s">
        <v>3229</v>
      </c>
      <c r="W1429" s="75">
        <f t="shared" ref="W1429:W1466" si="30">366770*12</f>
        <v>4401240</v>
      </c>
      <c r="X1429" s="9">
        <v>2</v>
      </c>
      <c r="Y1429" s="11"/>
      <c r="Z1429" s="11"/>
      <c r="AA1429" s="11" t="s">
        <v>33</v>
      </c>
      <c r="AB1429" s="11"/>
      <c r="AC1429" s="11"/>
      <c r="AD1429" s="11"/>
      <c r="AE1429" s="11"/>
      <c r="AF1429" s="11"/>
      <c r="AG1429" s="11" t="s">
        <v>33</v>
      </c>
      <c r="AH1429" s="11"/>
      <c r="AI1429" s="11"/>
      <c r="AJ1429" s="11"/>
      <c r="AK1429" s="143"/>
      <c r="AL1429" s="143"/>
      <c r="AM1429" s="153" t="s">
        <v>165</v>
      </c>
      <c r="AN1429" s="143"/>
      <c r="AO1429" s="143"/>
      <c r="AP1429" s="143"/>
      <c r="AQ1429" s="143"/>
      <c r="AR1429" s="143"/>
      <c r="AS1429" s="153" t="s">
        <v>165</v>
      </c>
      <c r="AT1429" s="143"/>
      <c r="AU1429" s="143"/>
      <c r="AV1429" s="143"/>
      <c r="BC1429" s="2"/>
    </row>
    <row r="1430" spans="1:55" ht="15" customHeight="1" x14ac:dyDescent="0.2">
      <c r="A1430" s="4" t="s">
        <v>2720</v>
      </c>
      <c r="B1430" s="4" t="s">
        <v>2690</v>
      </c>
      <c r="C1430" s="4" t="s">
        <v>2738</v>
      </c>
      <c r="D1430" s="4" t="s">
        <v>2741</v>
      </c>
      <c r="E1430" s="4" t="s">
        <v>269</v>
      </c>
      <c r="F1430" s="4" t="s">
        <v>1221</v>
      </c>
      <c r="G1430" s="41" t="s">
        <v>1222</v>
      </c>
      <c r="H1430" s="59" t="s">
        <v>1298</v>
      </c>
      <c r="I1430" s="59">
        <v>500000002827</v>
      </c>
      <c r="J1430" s="5">
        <v>2014</v>
      </c>
      <c r="K1430" s="5">
        <v>8</v>
      </c>
      <c r="L1430" s="9">
        <f t="shared" si="29"/>
        <v>-4</v>
      </c>
      <c r="M1430" s="6" t="s">
        <v>90</v>
      </c>
      <c r="N1430" s="9" t="s">
        <v>94</v>
      </c>
      <c r="O1430" s="6" t="s">
        <v>380</v>
      </c>
      <c r="P1430" s="9" t="s">
        <v>42</v>
      </c>
      <c r="Q1430" s="5" t="s">
        <v>37</v>
      </c>
      <c r="R1430" s="9" t="s">
        <v>41</v>
      </c>
      <c r="S1430" s="11">
        <v>2023</v>
      </c>
      <c r="T1430" s="6" t="s">
        <v>126</v>
      </c>
      <c r="U1430" s="4" t="s">
        <v>3228</v>
      </c>
      <c r="V1430" s="4" t="s">
        <v>3229</v>
      </c>
      <c r="W1430" s="75">
        <f t="shared" si="30"/>
        <v>4401240</v>
      </c>
      <c r="X1430" s="9">
        <v>2</v>
      </c>
      <c r="Y1430" s="11"/>
      <c r="Z1430" s="11"/>
      <c r="AA1430" s="11" t="s">
        <v>33</v>
      </c>
      <c r="AB1430" s="11"/>
      <c r="AC1430" s="11"/>
      <c r="AD1430" s="11"/>
      <c r="AE1430" s="11"/>
      <c r="AF1430" s="11"/>
      <c r="AG1430" s="11" t="s">
        <v>33</v>
      </c>
      <c r="AH1430" s="11"/>
      <c r="AI1430" s="11"/>
      <c r="AJ1430" s="11"/>
      <c r="AK1430" s="143"/>
      <c r="AL1430" s="143"/>
      <c r="AM1430" s="153" t="s">
        <v>165</v>
      </c>
      <c r="AN1430" s="143"/>
      <c r="AO1430" s="143"/>
      <c r="AP1430" s="143"/>
      <c r="AQ1430" s="143"/>
      <c r="AR1430" s="143"/>
      <c r="AS1430" s="153" t="s">
        <v>165</v>
      </c>
      <c r="AT1430" s="143"/>
      <c r="AU1430" s="143"/>
      <c r="AV1430" s="143"/>
      <c r="BC1430" s="2"/>
    </row>
    <row r="1431" spans="1:55" x14ac:dyDescent="0.2">
      <c r="A1431" s="4" t="s">
        <v>2720</v>
      </c>
      <c r="B1431" s="4" t="s">
        <v>2690</v>
      </c>
      <c r="C1431" s="4" t="s">
        <v>2738</v>
      </c>
      <c r="D1431" s="4" t="s">
        <v>2741</v>
      </c>
      <c r="E1431" s="4" t="s">
        <v>269</v>
      </c>
      <c r="F1431" s="4" t="s">
        <v>1221</v>
      </c>
      <c r="G1431" s="41" t="s">
        <v>1222</v>
      </c>
      <c r="H1431" s="59" t="s">
        <v>1299</v>
      </c>
      <c r="I1431" s="59">
        <v>500000007135</v>
      </c>
      <c r="J1431" s="5">
        <v>2014</v>
      </c>
      <c r="K1431" s="5">
        <v>8</v>
      </c>
      <c r="L1431" s="9">
        <f t="shared" si="29"/>
        <v>-4</v>
      </c>
      <c r="M1431" s="6" t="s">
        <v>90</v>
      </c>
      <c r="N1431" s="9" t="s">
        <v>94</v>
      </c>
      <c r="O1431" s="6" t="s">
        <v>380</v>
      </c>
      <c r="P1431" s="9" t="s">
        <v>42</v>
      </c>
      <c r="Q1431" s="5" t="s">
        <v>37</v>
      </c>
      <c r="R1431" s="9" t="s">
        <v>41</v>
      </c>
      <c r="S1431" s="11">
        <v>2023</v>
      </c>
      <c r="T1431" s="6" t="s">
        <v>126</v>
      </c>
      <c r="U1431" s="4" t="s">
        <v>3228</v>
      </c>
      <c r="V1431" s="4" t="s">
        <v>3229</v>
      </c>
      <c r="W1431" s="75">
        <f t="shared" si="30"/>
        <v>4401240</v>
      </c>
      <c r="X1431" s="9">
        <v>2</v>
      </c>
      <c r="Y1431" s="11"/>
      <c r="Z1431" s="11"/>
      <c r="AA1431" s="11" t="s">
        <v>33</v>
      </c>
      <c r="AB1431" s="11"/>
      <c r="AC1431" s="11"/>
      <c r="AD1431" s="11"/>
      <c r="AE1431" s="11"/>
      <c r="AF1431" s="11"/>
      <c r="AG1431" s="11" t="s">
        <v>33</v>
      </c>
      <c r="AH1431" s="11"/>
      <c r="AI1431" s="11"/>
      <c r="AJ1431" s="11"/>
      <c r="AK1431" s="143"/>
      <c r="AL1431" s="143"/>
      <c r="AM1431" s="153" t="s">
        <v>165</v>
      </c>
      <c r="AN1431" s="143"/>
      <c r="AO1431" s="143"/>
      <c r="AP1431" s="143"/>
      <c r="AQ1431" s="143"/>
      <c r="AR1431" s="143"/>
      <c r="AS1431" s="153" t="s">
        <v>165</v>
      </c>
      <c r="AT1431" s="143"/>
      <c r="AU1431" s="143"/>
      <c r="AV1431" s="143"/>
      <c r="BC1431" s="2"/>
    </row>
    <row r="1432" spans="1:55" x14ac:dyDescent="0.2">
      <c r="A1432" s="4" t="s">
        <v>2720</v>
      </c>
      <c r="B1432" s="4" t="s">
        <v>2690</v>
      </c>
      <c r="C1432" s="4" t="s">
        <v>2738</v>
      </c>
      <c r="D1432" s="4" t="s">
        <v>2741</v>
      </c>
      <c r="E1432" s="4" t="s">
        <v>269</v>
      </c>
      <c r="F1432" s="4" t="s">
        <v>1221</v>
      </c>
      <c r="G1432" s="41" t="s">
        <v>1222</v>
      </c>
      <c r="H1432" s="59" t="s">
        <v>1300</v>
      </c>
      <c r="I1432" s="59">
        <v>500000002785</v>
      </c>
      <c r="J1432" s="5">
        <v>2014</v>
      </c>
      <c r="K1432" s="5">
        <v>8</v>
      </c>
      <c r="L1432" s="9">
        <f t="shared" si="29"/>
        <v>-4</v>
      </c>
      <c r="M1432" s="6" t="s">
        <v>90</v>
      </c>
      <c r="N1432" s="9" t="s">
        <v>94</v>
      </c>
      <c r="O1432" s="6" t="s">
        <v>380</v>
      </c>
      <c r="P1432" s="9" t="s">
        <v>42</v>
      </c>
      <c r="Q1432" s="5" t="s">
        <v>37</v>
      </c>
      <c r="R1432" s="9" t="s">
        <v>41</v>
      </c>
      <c r="S1432" s="11">
        <v>2023</v>
      </c>
      <c r="T1432" s="6" t="s">
        <v>126</v>
      </c>
      <c r="U1432" s="4" t="s">
        <v>3228</v>
      </c>
      <c r="V1432" s="4" t="s">
        <v>3229</v>
      </c>
      <c r="W1432" s="75">
        <f t="shared" si="30"/>
        <v>4401240</v>
      </c>
      <c r="X1432" s="9">
        <v>2</v>
      </c>
      <c r="Y1432" s="11"/>
      <c r="Z1432" s="11"/>
      <c r="AA1432" s="11" t="s">
        <v>33</v>
      </c>
      <c r="AB1432" s="11"/>
      <c r="AC1432" s="11"/>
      <c r="AD1432" s="11"/>
      <c r="AE1432" s="11"/>
      <c r="AF1432" s="11"/>
      <c r="AG1432" s="11" t="s">
        <v>33</v>
      </c>
      <c r="AH1432" s="11"/>
      <c r="AI1432" s="11"/>
      <c r="AJ1432" s="11"/>
      <c r="AK1432" s="143"/>
      <c r="AL1432" s="143"/>
      <c r="AM1432" s="153" t="s">
        <v>165</v>
      </c>
      <c r="AN1432" s="143"/>
      <c r="AO1432" s="143"/>
      <c r="AP1432" s="143"/>
      <c r="AQ1432" s="143"/>
      <c r="AR1432" s="143"/>
      <c r="AS1432" s="153" t="s">
        <v>165</v>
      </c>
      <c r="AT1432" s="143"/>
      <c r="AU1432" s="143"/>
      <c r="AV1432" s="143"/>
      <c r="BC1432" s="2"/>
    </row>
    <row r="1433" spans="1:55" x14ac:dyDescent="0.2">
      <c r="A1433" s="4" t="s">
        <v>3980</v>
      </c>
      <c r="B1433" s="4" t="s">
        <v>2687</v>
      </c>
      <c r="C1433" s="4" t="s">
        <v>2738</v>
      </c>
      <c r="D1433" s="4" t="s">
        <v>2741</v>
      </c>
      <c r="E1433" s="4" t="s">
        <v>269</v>
      </c>
      <c r="F1433" s="4" t="s">
        <v>1221</v>
      </c>
      <c r="G1433" s="41" t="s">
        <v>1222</v>
      </c>
      <c r="H1433" s="59" t="s">
        <v>1301</v>
      </c>
      <c r="I1433" s="59">
        <v>500000000047</v>
      </c>
      <c r="J1433" s="5">
        <v>2014</v>
      </c>
      <c r="K1433" s="5">
        <v>8</v>
      </c>
      <c r="L1433" s="9">
        <f t="shared" si="29"/>
        <v>-4</v>
      </c>
      <c r="M1433" s="6" t="s">
        <v>90</v>
      </c>
      <c r="N1433" s="9" t="s">
        <v>94</v>
      </c>
      <c r="O1433" s="6" t="s">
        <v>380</v>
      </c>
      <c r="P1433" s="9" t="s">
        <v>42</v>
      </c>
      <c r="Q1433" s="5" t="s">
        <v>37</v>
      </c>
      <c r="R1433" s="9" t="s">
        <v>41</v>
      </c>
      <c r="S1433" s="11">
        <v>2023</v>
      </c>
      <c r="T1433" s="6" t="s">
        <v>126</v>
      </c>
      <c r="U1433" s="4" t="s">
        <v>3228</v>
      </c>
      <c r="V1433" s="4" t="s">
        <v>3229</v>
      </c>
      <c r="W1433" s="75">
        <f t="shared" si="30"/>
        <v>4401240</v>
      </c>
      <c r="X1433" s="9">
        <v>2</v>
      </c>
      <c r="Y1433" s="11"/>
      <c r="Z1433" s="11"/>
      <c r="AA1433" s="11" t="s">
        <v>33</v>
      </c>
      <c r="AB1433" s="11"/>
      <c r="AC1433" s="11"/>
      <c r="AD1433" s="11"/>
      <c r="AE1433" s="11"/>
      <c r="AF1433" s="11"/>
      <c r="AG1433" s="11" t="s">
        <v>33</v>
      </c>
      <c r="AH1433" s="11"/>
      <c r="AI1433" s="11"/>
      <c r="AJ1433" s="11"/>
      <c r="AK1433" s="143"/>
      <c r="AL1433" s="143"/>
      <c r="AM1433" s="153" t="s">
        <v>165</v>
      </c>
      <c r="AN1433" s="143"/>
      <c r="AO1433" s="143"/>
      <c r="AP1433" s="143"/>
      <c r="AQ1433" s="143"/>
      <c r="AR1433" s="143"/>
      <c r="AS1433" s="153" t="s">
        <v>165</v>
      </c>
      <c r="AT1433" s="143"/>
      <c r="AU1433" s="143"/>
      <c r="AV1433" s="143"/>
      <c r="BC1433" s="2"/>
    </row>
    <row r="1434" spans="1:55" x14ac:dyDescent="0.2">
      <c r="A1434" s="4" t="s">
        <v>2717</v>
      </c>
      <c r="B1434" s="4" t="s">
        <v>2690</v>
      </c>
      <c r="C1434" s="4" t="s">
        <v>2738</v>
      </c>
      <c r="D1434" s="4" t="s">
        <v>2741</v>
      </c>
      <c r="E1434" s="4" t="s">
        <v>269</v>
      </c>
      <c r="F1434" s="4" t="s">
        <v>1221</v>
      </c>
      <c r="G1434" s="41" t="s">
        <v>1222</v>
      </c>
      <c r="H1434" s="59" t="s">
        <v>1302</v>
      </c>
      <c r="I1434" s="59">
        <v>500000002384</v>
      </c>
      <c r="J1434" s="5">
        <v>2014</v>
      </c>
      <c r="K1434" s="5">
        <v>8</v>
      </c>
      <c r="L1434" s="9">
        <f t="shared" si="29"/>
        <v>-4</v>
      </c>
      <c r="M1434" s="6" t="s">
        <v>90</v>
      </c>
      <c r="N1434" s="9" t="s">
        <v>94</v>
      </c>
      <c r="O1434" s="6" t="s">
        <v>380</v>
      </c>
      <c r="P1434" s="9" t="s">
        <v>42</v>
      </c>
      <c r="Q1434" s="5" t="s">
        <v>37</v>
      </c>
      <c r="R1434" s="9" t="s">
        <v>41</v>
      </c>
      <c r="S1434" s="11">
        <v>2023</v>
      </c>
      <c r="T1434" s="6" t="s">
        <v>126</v>
      </c>
      <c r="U1434" s="4" t="s">
        <v>3228</v>
      </c>
      <c r="V1434" s="4" t="s">
        <v>3229</v>
      </c>
      <c r="W1434" s="75">
        <f t="shared" si="30"/>
        <v>4401240</v>
      </c>
      <c r="X1434" s="9">
        <v>2</v>
      </c>
      <c r="Y1434" s="11"/>
      <c r="Z1434" s="11"/>
      <c r="AA1434" s="11" t="s">
        <v>33</v>
      </c>
      <c r="AB1434" s="11"/>
      <c r="AC1434" s="11"/>
      <c r="AD1434" s="11"/>
      <c r="AE1434" s="11"/>
      <c r="AF1434" s="11"/>
      <c r="AG1434" s="11" t="s">
        <v>33</v>
      </c>
      <c r="AH1434" s="11"/>
      <c r="AI1434" s="11"/>
      <c r="AJ1434" s="11"/>
      <c r="AK1434" s="143"/>
      <c r="AL1434" s="143"/>
      <c r="AM1434" s="153" t="s">
        <v>165</v>
      </c>
      <c r="AN1434" s="143"/>
      <c r="AO1434" s="143"/>
      <c r="AP1434" s="143"/>
      <c r="AQ1434" s="143"/>
      <c r="AR1434" s="143"/>
      <c r="AS1434" s="153" t="s">
        <v>165</v>
      </c>
      <c r="AT1434" s="143"/>
      <c r="AU1434" s="143"/>
      <c r="AV1434" s="143"/>
      <c r="BC1434" s="2"/>
    </row>
    <row r="1435" spans="1:55" x14ac:dyDescent="0.2">
      <c r="A1435" s="4" t="s">
        <v>2717</v>
      </c>
      <c r="B1435" s="4" t="s">
        <v>2690</v>
      </c>
      <c r="C1435" s="4" t="s">
        <v>2738</v>
      </c>
      <c r="D1435" s="4" t="s">
        <v>2741</v>
      </c>
      <c r="E1435" s="4" t="s">
        <v>269</v>
      </c>
      <c r="F1435" s="4" t="s">
        <v>1221</v>
      </c>
      <c r="G1435" s="41" t="s">
        <v>1222</v>
      </c>
      <c r="H1435" s="59" t="s">
        <v>1303</v>
      </c>
      <c r="I1435" s="59">
        <v>500000002390</v>
      </c>
      <c r="J1435" s="5">
        <v>2014</v>
      </c>
      <c r="K1435" s="5">
        <v>8</v>
      </c>
      <c r="L1435" s="9">
        <f t="shared" si="29"/>
        <v>-4</v>
      </c>
      <c r="M1435" s="6" t="s">
        <v>90</v>
      </c>
      <c r="N1435" s="9" t="s">
        <v>94</v>
      </c>
      <c r="O1435" s="6" t="s">
        <v>380</v>
      </c>
      <c r="P1435" s="9" t="s">
        <v>42</v>
      </c>
      <c r="Q1435" s="5" t="s">
        <v>37</v>
      </c>
      <c r="R1435" s="9" t="s">
        <v>41</v>
      </c>
      <c r="S1435" s="11">
        <v>2023</v>
      </c>
      <c r="T1435" s="6" t="s">
        <v>126</v>
      </c>
      <c r="U1435" s="4" t="s">
        <v>3228</v>
      </c>
      <c r="V1435" s="4" t="s">
        <v>3229</v>
      </c>
      <c r="W1435" s="75">
        <f t="shared" si="30"/>
        <v>4401240</v>
      </c>
      <c r="X1435" s="9">
        <v>2</v>
      </c>
      <c r="Y1435" s="11"/>
      <c r="Z1435" s="11"/>
      <c r="AA1435" s="11" t="s">
        <v>33</v>
      </c>
      <c r="AB1435" s="11"/>
      <c r="AC1435" s="11"/>
      <c r="AD1435" s="11"/>
      <c r="AE1435" s="11"/>
      <c r="AF1435" s="11"/>
      <c r="AG1435" s="11" t="s">
        <v>33</v>
      </c>
      <c r="AH1435" s="11"/>
      <c r="AI1435" s="11"/>
      <c r="AJ1435" s="11"/>
      <c r="AK1435" s="143"/>
      <c r="AL1435" s="143"/>
      <c r="AM1435" s="153" t="s">
        <v>165</v>
      </c>
      <c r="AN1435" s="143"/>
      <c r="AO1435" s="143"/>
      <c r="AP1435" s="143"/>
      <c r="AQ1435" s="143"/>
      <c r="AR1435" s="143"/>
      <c r="AS1435" s="153" t="s">
        <v>165</v>
      </c>
      <c r="AT1435" s="143"/>
      <c r="AU1435" s="143"/>
      <c r="AV1435" s="143"/>
      <c r="BC1435" s="2"/>
    </row>
    <row r="1436" spans="1:55" x14ac:dyDescent="0.2">
      <c r="A1436" s="4" t="s">
        <v>2717</v>
      </c>
      <c r="B1436" s="4" t="s">
        <v>2690</v>
      </c>
      <c r="C1436" s="4" t="s">
        <v>2738</v>
      </c>
      <c r="D1436" s="4" t="s">
        <v>2741</v>
      </c>
      <c r="E1436" s="4" t="s">
        <v>269</v>
      </c>
      <c r="F1436" s="4" t="s">
        <v>1221</v>
      </c>
      <c r="G1436" s="41" t="s">
        <v>1222</v>
      </c>
      <c r="H1436" s="59" t="s">
        <v>1304</v>
      </c>
      <c r="I1436" s="59">
        <v>500000002396</v>
      </c>
      <c r="J1436" s="5">
        <v>2014</v>
      </c>
      <c r="K1436" s="5">
        <v>8</v>
      </c>
      <c r="L1436" s="9">
        <f t="shared" si="29"/>
        <v>-4</v>
      </c>
      <c r="M1436" s="6" t="s">
        <v>90</v>
      </c>
      <c r="N1436" s="9" t="s">
        <v>94</v>
      </c>
      <c r="O1436" s="6" t="s">
        <v>380</v>
      </c>
      <c r="P1436" s="9" t="s">
        <v>42</v>
      </c>
      <c r="Q1436" s="5" t="s">
        <v>37</v>
      </c>
      <c r="R1436" s="9" t="s">
        <v>41</v>
      </c>
      <c r="S1436" s="11">
        <v>2023</v>
      </c>
      <c r="T1436" s="6" t="s">
        <v>126</v>
      </c>
      <c r="U1436" s="4" t="s">
        <v>3228</v>
      </c>
      <c r="V1436" s="4" t="s">
        <v>3229</v>
      </c>
      <c r="W1436" s="75">
        <f t="shared" si="30"/>
        <v>4401240</v>
      </c>
      <c r="X1436" s="9">
        <v>2</v>
      </c>
      <c r="Y1436" s="11"/>
      <c r="Z1436" s="11"/>
      <c r="AA1436" s="11" t="s">
        <v>33</v>
      </c>
      <c r="AB1436" s="11"/>
      <c r="AC1436" s="11"/>
      <c r="AD1436" s="11"/>
      <c r="AE1436" s="11"/>
      <c r="AF1436" s="11"/>
      <c r="AG1436" s="11" t="s">
        <v>33</v>
      </c>
      <c r="AH1436" s="11"/>
      <c r="AI1436" s="11"/>
      <c r="AJ1436" s="11"/>
      <c r="AK1436" s="143"/>
      <c r="AL1436" s="143"/>
      <c r="AM1436" s="153" t="s">
        <v>165</v>
      </c>
      <c r="AN1436" s="143"/>
      <c r="AO1436" s="143"/>
      <c r="AP1436" s="143"/>
      <c r="AQ1436" s="143"/>
      <c r="AR1436" s="143"/>
      <c r="AS1436" s="153" t="s">
        <v>165</v>
      </c>
      <c r="AT1436" s="143"/>
      <c r="AU1436" s="143"/>
      <c r="AV1436" s="143"/>
      <c r="BC1436" s="2"/>
    </row>
    <row r="1437" spans="1:55" x14ac:dyDescent="0.2">
      <c r="A1437" s="4" t="s">
        <v>2717</v>
      </c>
      <c r="B1437" s="4" t="s">
        <v>2690</v>
      </c>
      <c r="C1437" s="4" t="s">
        <v>2738</v>
      </c>
      <c r="D1437" s="4" t="s">
        <v>2741</v>
      </c>
      <c r="E1437" s="4" t="s">
        <v>269</v>
      </c>
      <c r="F1437" s="4" t="s">
        <v>1221</v>
      </c>
      <c r="G1437" s="41" t="s">
        <v>1222</v>
      </c>
      <c r="H1437" s="59" t="s">
        <v>1305</v>
      </c>
      <c r="I1437" s="59">
        <v>500000001896</v>
      </c>
      <c r="J1437" s="5">
        <v>2014</v>
      </c>
      <c r="K1437" s="5">
        <v>8</v>
      </c>
      <c r="L1437" s="9">
        <f t="shared" si="29"/>
        <v>-4</v>
      </c>
      <c r="M1437" s="6" t="s">
        <v>90</v>
      </c>
      <c r="N1437" s="9" t="s">
        <v>94</v>
      </c>
      <c r="O1437" s="6" t="s">
        <v>380</v>
      </c>
      <c r="P1437" s="9" t="s">
        <v>42</v>
      </c>
      <c r="Q1437" s="5" t="s">
        <v>37</v>
      </c>
      <c r="R1437" s="9" t="s">
        <v>41</v>
      </c>
      <c r="S1437" s="11">
        <v>2023</v>
      </c>
      <c r="T1437" s="6" t="s">
        <v>126</v>
      </c>
      <c r="U1437" s="4" t="s">
        <v>3228</v>
      </c>
      <c r="V1437" s="4" t="s">
        <v>3229</v>
      </c>
      <c r="W1437" s="75">
        <f t="shared" si="30"/>
        <v>4401240</v>
      </c>
      <c r="X1437" s="9">
        <v>2</v>
      </c>
      <c r="Y1437" s="11"/>
      <c r="Z1437" s="11"/>
      <c r="AA1437" s="11" t="s">
        <v>33</v>
      </c>
      <c r="AB1437" s="11"/>
      <c r="AC1437" s="11"/>
      <c r="AD1437" s="11"/>
      <c r="AE1437" s="11"/>
      <c r="AF1437" s="11"/>
      <c r="AG1437" s="11" t="s">
        <v>33</v>
      </c>
      <c r="AH1437" s="11"/>
      <c r="AI1437" s="11"/>
      <c r="AJ1437" s="11"/>
      <c r="AK1437" s="143"/>
      <c r="AL1437" s="143"/>
      <c r="AM1437" s="153" t="s">
        <v>165</v>
      </c>
      <c r="AN1437" s="143"/>
      <c r="AO1437" s="143"/>
      <c r="AP1437" s="143"/>
      <c r="AQ1437" s="143"/>
      <c r="AR1437" s="143"/>
      <c r="AS1437" s="153" t="s">
        <v>165</v>
      </c>
      <c r="AT1437" s="143"/>
      <c r="AU1437" s="143"/>
      <c r="AV1437" s="143"/>
      <c r="BC1437" s="2"/>
    </row>
    <row r="1438" spans="1:55" x14ac:dyDescent="0.2">
      <c r="A1438" s="4" t="s">
        <v>2717</v>
      </c>
      <c r="B1438" s="4" t="s">
        <v>2690</v>
      </c>
      <c r="C1438" s="4" t="s">
        <v>2738</v>
      </c>
      <c r="D1438" s="4" t="s">
        <v>2741</v>
      </c>
      <c r="E1438" s="4" t="s">
        <v>269</v>
      </c>
      <c r="F1438" s="4" t="s">
        <v>1221</v>
      </c>
      <c r="G1438" s="41" t="s">
        <v>1222</v>
      </c>
      <c r="H1438" s="59" t="s">
        <v>1306</v>
      </c>
      <c r="I1438" s="59">
        <v>500000002473</v>
      </c>
      <c r="J1438" s="5">
        <v>2014</v>
      </c>
      <c r="K1438" s="5">
        <v>8</v>
      </c>
      <c r="L1438" s="9">
        <f t="shared" si="29"/>
        <v>-4</v>
      </c>
      <c r="M1438" s="6" t="s">
        <v>90</v>
      </c>
      <c r="N1438" s="9" t="s">
        <v>94</v>
      </c>
      <c r="O1438" s="6" t="s">
        <v>380</v>
      </c>
      <c r="P1438" s="9" t="s">
        <v>42</v>
      </c>
      <c r="Q1438" s="5" t="s">
        <v>37</v>
      </c>
      <c r="R1438" s="9" t="s">
        <v>41</v>
      </c>
      <c r="S1438" s="11">
        <v>2023</v>
      </c>
      <c r="T1438" s="6" t="s">
        <v>126</v>
      </c>
      <c r="U1438" s="4" t="s">
        <v>3228</v>
      </c>
      <c r="V1438" s="4" t="s">
        <v>3229</v>
      </c>
      <c r="W1438" s="75">
        <f t="shared" si="30"/>
        <v>4401240</v>
      </c>
      <c r="X1438" s="9">
        <v>2</v>
      </c>
      <c r="Y1438" s="11"/>
      <c r="Z1438" s="11"/>
      <c r="AA1438" s="11" t="s">
        <v>33</v>
      </c>
      <c r="AB1438" s="11"/>
      <c r="AC1438" s="11"/>
      <c r="AD1438" s="11"/>
      <c r="AE1438" s="11"/>
      <c r="AF1438" s="11"/>
      <c r="AG1438" s="11" t="s">
        <v>33</v>
      </c>
      <c r="AH1438" s="11"/>
      <c r="AI1438" s="11"/>
      <c r="AJ1438" s="11"/>
      <c r="AK1438" s="143"/>
      <c r="AL1438" s="143"/>
      <c r="AM1438" s="153" t="s">
        <v>165</v>
      </c>
      <c r="AN1438" s="143"/>
      <c r="AO1438" s="143"/>
      <c r="AP1438" s="143"/>
      <c r="AQ1438" s="143"/>
      <c r="AR1438" s="143"/>
      <c r="AS1438" s="153" t="s">
        <v>165</v>
      </c>
      <c r="AT1438" s="143"/>
      <c r="AU1438" s="143"/>
      <c r="AV1438" s="143"/>
      <c r="BC1438" s="2"/>
    </row>
    <row r="1439" spans="1:55" x14ac:dyDescent="0.2">
      <c r="A1439" s="4" t="s">
        <v>2717</v>
      </c>
      <c r="B1439" s="4" t="s">
        <v>2690</v>
      </c>
      <c r="C1439" s="4" t="s">
        <v>2738</v>
      </c>
      <c r="D1439" s="4" t="s">
        <v>2741</v>
      </c>
      <c r="E1439" s="4" t="s">
        <v>269</v>
      </c>
      <c r="F1439" s="4" t="s">
        <v>1221</v>
      </c>
      <c r="G1439" s="41" t="s">
        <v>1222</v>
      </c>
      <c r="H1439" s="59" t="s">
        <v>1307</v>
      </c>
      <c r="I1439" s="59">
        <v>500000001961</v>
      </c>
      <c r="J1439" s="5">
        <v>2014</v>
      </c>
      <c r="K1439" s="5">
        <v>8</v>
      </c>
      <c r="L1439" s="9">
        <f t="shared" si="29"/>
        <v>-4</v>
      </c>
      <c r="M1439" s="6" t="s">
        <v>90</v>
      </c>
      <c r="N1439" s="9" t="s">
        <v>94</v>
      </c>
      <c r="O1439" s="6" t="s">
        <v>380</v>
      </c>
      <c r="P1439" s="9" t="s">
        <v>42</v>
      </c>
      <c r="Q1439" s="5" t="s">
        <v>37</v>
      </c>
      <c r="R1439" s="9" t="s">
        <v>41</v>
      </c>
      <c r="S1439" s="11">
        <v>2023</v>
      </c>
      <c r="T1439" s="6" t="s">
        <v>126</v>
      </c>
      <c r="U1439" s="4" t="s">
        <v>3228</v>
      </c>
      <c r="V1439" s="4" t="s">
        <v>3229</v>
      </c>
      <c r="W1439" s="75">
        <f t="shared" si="30"/>
        <v>4401240</v>
      </c>
      <c r="X1439" s="9">
        <v>2</v>
      </c>
      <c r="Y1439" s="11"/>
      <c r="Z1439" s="11"/>
      <c r="AA1439" s="11" t="s">
        <v>33</v>
      </c>
      <c r="AB1439" s="11"/>
      <c r="AC1439" s="11"/>
      <c r="AD1439" s="11"/>
      <c r="AE1439" s="11"/>
      <c r="AF1439" s="11"/>
      <c r="AG1439" s="11" t="s">
        <v>33</v>
      </c>
      <c r="AH1439" s="11"/>
      <c r="AI1439" s="11"/>
      <c r="AJ1439" s="11"/>
      <c r="AK1439" s="143"/>
      <c r="AL1439" s="143"/>
      <c r="AM1439" s="153" t="s">
        <v>165</v>
      </c>
      <c r="AN1439" s="143"/>
      <c r="AO1439" s="143"/>
      <c r="AP1439" s="143"/>
      <c r="AQ1439" s="143"/>
      <c r="AR1439" s="143"/>
      <c r="AS1439" s="153" t="s">
        <v>165</v>
      </c>
      <c r="AT1439" s="143"/>
      <c r="AU1439" s="143"/>
      <c r="AV1439" s="143"/>
      <c r="BC1439" s="2"/>
    </row>
    <row r="1440" spans="1:55" x14ac:dyDescent="0.2">
      <c r="A1440" s="4" t="s">
        <v>2717</v>
      </c>
      <c r="B1440" s="4" t="s">
        <v>2690</v>
      </c>
      <c r="C1440" s="4" t="s">
        <v>2738</v>
      </c>
      <c r="D1440" s="4" t="s">
        <v>2741</v>
      </c>
      <c r="E1440" s="4" t="s">
        <v>269</v>
      </c>
      <c r="F1440" s="4" t="s">
        <v>1221</v>
      </c>
      <c r="G1440" s="41" t="s">
        <v>1222</v>
      </c>
      <c r="H1440" s="59" t="s">
        <v>1308</v>
      </c>
      <c r="I1440" s="59">
        <v>500000002436</v>
      </c>
      <c r="J1440" s="5">
        <v>2014</v>
      </c>
      <c r="K1440" s="5">
        <v>8</v>
      </c>
      <c r="L1440" s="9">
        <f t="shared" si="29"/>
        <v>-4</v>
      </c>
      <c r="M1440" s="6" t="s">
        <v>90</v>
      </c>
      <c r="N1440" s="9" t="s">
        <v>94</v>
      </c>
      <c r="O1440" s="6" t="s">
        <v>380</v>
      </c>
      <c r="P1440" s="9" t="s">
        <v>42</v>
      </c>
      <c r="Q1440" s="5" t="s">
        <v>37</v>
      </c>
      <c r="R1440" s="9" t="s">
        <v>41</v>
      </c>
      <c r="S1440" s="11">
        <v>2023</v>
      </c>
      <c r="T1440" s="6" t="s">
        <v>126</v>
      </c>
      <c r="U1440" s="4" t="s">
        <v>3228</v>
      </c>
      <c r="V1440" s="4" t="s">
        <v>3229</v>
      </c>
      <c r="W1440" s="75">
        <f t="shared" si="30"/>
        <v>4401240</v>
      </c>
      <c r="X1440" s="9">
        <v>2</v>
      </c>
      <c r="Y1440" s="11"/>
      <c r="Z1440" s="11"/>
      <c r="AA1440" s="11" t="s">
        <v>33</v>
      </c>
      <c r="AB1440" s="11"/>
      <c r="AC1440" s="11"/>
      <c r="AD1440" s="11"/>
      <c r="AE1440" s="11"/>
      <c r="AF1440" s="11"/>
      <c r="AG1440" s="11" t="s">
        <v>33</v>
      </c>
      <c r="AH1440" s="11"/>
      <c r="AI1440" s="11"/>
      <c r="AJ1440" s="11"/>
      <c r="AK1440" s="143"/>
      <c r="AL1440" s="143"/>
      <c r="AM1440" s="153" t="s">
        <v>165</v>
      </c>
      <c r="AN1440" s="143"/>
      <c r="AO1440" s="143"/>
      <c r="AP1440" s="143"/>
      <c r="AQ1440" s="143"/>
      <c r="AR1440" s="143"/>
      <c r="AS1440" s="153" t="s">
        <v>165</v>
      </c>
      <c r="AT1440" s="143"/>
      <c r="AU1440" s="143"/>
      <c r="AV1440" s="143"/>
      <c r="BC1440" s="2"/>
    </row>
    <row r="1441" spans="1:55" x14ac:dyDescent="0.2">
      <c r="A1441" s="4" t="s">
        <v>2717</v>
      </c>
      <c r="B1441" s="4" t="s">
        <v>2690</v>
      </c>
      <c r="C1441" s="4" t="s">
        <v>2738</v>
      </c>
      <c r="D1441" s="4" t="s">
        <v>2741</v>
      </c>
      <c r="E1441" s="4" t="s">
        <v>269</v>
      </c>
      <c r="F1441" s="4" t="s">
        <v>1221</v>
      </c>
      <c r="G1441" s="41" t="s">
        <v>1222</v>
      </c>
      <c r="H1441" s="59" t="s">
        <v>1309</v>
      </c>
      <c r="I1441" s="59">
        <v>500000003488</v>
      </c>
      <c r="J1441" s="5">
        <v>2014</v>
      </c>
      <c r="K1441" s="5">
        <v>8</v>
      </c>
      <c r="L1441" s="9">
        <f t="shared" si="29"/>
        <v>-4</v>
      </c>
      <c r="M1441" s="6" t="s">
        <v>90</v>
      </c>
      <c r="N1441" s="9" t="s">
        <v>94</v>
      </c>
      <c r="O1441" s="6" t="s">
        <v>380</v>
      </c>
      <c r="P1441" s="9" t="s">
        <v>42</v>
      </c>
      <c r="Q1441" s="5" t="s">
        <v>37</v>
      </c>
      <c r="R1441" s="9" t="s">
        <v>41</v>
      </c>
      <c r="S1441" s="11">
        <v>2023</v>
      </c>
      <c r="T1441" s="6" t="s">
        <v>126</v>
      </c>
      <c r="U1441" s="4" t="s">
        <v>3228</v>
      </c>
      <c r="V1441" s="4" t="s">
        <v>3229</v>
      </c>
      <c r="W1441" s="75">
        <f t="shared" si="30"/>
        <v>4401240</v>
      </c>
      <c r="X1441" s="9">
        <v>2</v>
      </c>
      <c r="Y1441" s="11"/>
      <c r="Z1441" s="11"/>
      <c r="AA1441" s="11" t="s">
        <v>33</v>
      </c>
      <c r="AB1441" s="11"/>
      <c r="AC1441" s="11"/>
      <c r="AD1441" s="11"/>
      <c r="AE1441" s="11"/>
      <c r="AF1441" s="11"/>
      <c r="AG1441" s="11" t="s">
        <v>33</v>
      </c>
      <c r="AH1441" s="11"/>
      <c r="AI1441" s="11"/>
      <c r="AJ1441" s="11"/>
      <c r="AK1441" s="143"/>
      <c r="AL1441" s="143"/>
      <c r="AM1441" s="153" t="s">
        <v>165</v>
      </c>
      <c r="AN1441" s="143"/>
      <c r="AO1441" s="143"/>
      <c r="AP1441" s="143"/>
      <c r="AQ1441" s="143"/>
      <c r="AR1441" s="143"/>
      <c r="AS1441" s="153" t="s">
        <v>165</v>
      </c>
      <c r="AT1441" s="143"/>
      <c r="AU1441" s="143"/>
      <c r="AV1441" s="143"/>
      <c r="BC1441" s="2"/>
    </row>
    <row r="1442" spans="1:55" ht="12.75" customHeight="1" x14ac:dyDescent="0.2">
      <c r="A1442" s="4" t="s">
        <v>2718</v>
      </c>
      <c r="B1442" s="4" t="s">
        <v>2690</v>
      </c>
      <c r="C1442" s="4" t="s">
        <v>2738</v>
      </c>
      <c r="D1442" s="4" t="s">
        <v>2741</v>
      </c>
      <c r="E1442" s="4" t="s">
        <v>269</v>
      </c>
      <c r="F1442" s="4" t="s">
        <v>1221</v>
      </c>
      <c r="G1442" s="41" t="s">
        <v>1222</v>
      </c>
      <c r="H1442" s="59" t="s">
        <v>1310</v>
      </c>
      <c r="I1442" s="59">
        <v>500000002448</v>
      </c>
      <c r="J1442" s="5">
        <v>2014</v>
      </c>
      <c r="K1442" s="5">
        <v>8</v>
      </c>
      <c r="L1442" s="9">
        <f t="shared" si="29"/>
        <v>-4</v>
      </c>
      <c r="M1442" s="6" t="s">
        <v>90</v>
      </c>
      <c r="N1442" s="9" t="s">
        <v>94</v>
      </c>
      <c r="O1442" s="6" t="s">
        <v>380</v>
      </c>
      <c r="P1442" s="9" t="s">
        <v>42</v>
      </c>
      <c r="Q1442" s="5" t="s">
        <v>37</v>
      </c>
      <c r="R1442" s="9" t="s">
        <v>41</v>
      </c>
      <c r="S1442" s="11">
        <v>2023</v>
      </c>
      <c r="T1442" s="6" t="s">
        <v>126</v>
      </c>
      <c r="U1442" s="4" t="s">
        <v>3228</v>
      </c>
      <c r="V1442" s="4" t="s">
        <v>3229</v>
      </c>
      <c r="W1442" s="75">
        <f t="shared" si="30"/>
        <v>4401240</v>
      </c>
      <c r="X1442" s="9">
        <v>2</v>
      </c>
      <c r="Y1442" s="11"/>
      <c r="Z1442" s="11"/>
      <c r="AA1442" s="11" t="s">
        <v>33</v>
      </c>
      <c r="AB1442" s="11"/>
      <c r="AC1442" s="11"/>
      <c r="AD1442" s="11"/>
      <c r="AE1442" s="11"/>
      <c r="AF1442" s="11"/>
      <c r="AG1442" s="11" t="s">
        <v>33</v>
      </c>
      <c r="AH1442" s="11"/>
      <c r="AI1442" s="11"/>
      <c r="AJ1442" s="11"/>
      <c r="AK1442" s="143"/>
      <c r="AL1442" s="143"/>
      <c r="AM1442" s="153" t="s">
        <v>165</v>
      </c>
      <c r="AN1442" s="143"/>
      <c r="AO1442" s="143"/>
      <c r="AP1442" s="143"/>
      <c r="AQ1442" s="143"/>
      <c r="AR1442" s="143"/>
      <c r="AS1442" s="153" t="s">
        <v>165</v>
      </c>
      <c r="AT1442" s="143"/>
      <c r="AU1442" s="143"/>
      <c r="AV1442" s="143"/>
      <c r="BC1442" s="2"/>
    </row>
    <row r="1443" spans="1:55" ht="12.75" customHeight="1" x14ac:dyDescent="0.2">
      <c r="A1443" s="4" t="s">
        <v>2717</v>
      </c>
      <c r="B1443" s="4" t="s">
        <v>2690</v>
      </c>
      <c r="C1443" s="4" t="s">
        <v>2738</v>
      </c>
      <c r="D1443" s="4" t="s">
        <v>2741</v>
      </c>
      <c r="E1443" s="4" t="s">
        <v>269</v>
      </c>
      <c r="F1443" s="4" t="s">
        <v>1221</v>
      </c>
      <c r="G1443" s="41" t="s">
        <v>1222</v>
      </c>
      <c r="H1443" s="59" t="s">
        <v>1311</v>
      </c>
      <c r="I1443" s="59">
        <v>500000002520</v>
      </c>
      <c r="J1443" s="5">
        <v>2014</v>
      </c>
      <c r="K1443" s="5">
        <v>8</v>
      </c>
      <c r="L1443" s="9">
        <f t="shared" si="29"/>
        <v>-4</v>
      </c>
      <c r="M1443" s="6" t="s">
        <v>90</v>
      </c>
      <c r="N1443" s="9" t="s">
        <v>94</v>
      </c>
      <c r="O1443" s="6" t="s">
        <v>380</v>
      </c>
      <c r="P1443" s="9" t="s">
        <v>42</v>
      </c>
      <c r="Q1443" s="5" t="s">
        <v>37</v>
      </c>
      <c r="R1443" s="9" t="s">
        <v>41</v>
      </c>
      <c r="S1443" s="11">
        <v>2023</v>
      </c>
      <c r="T1443" s="6" t="s">
        <v>126</v>
      </c>
      <c r="U1443" s="4" t="s">
        <v>3228</v>
      </c>
      <c r="V1443" s="4" t="s">
        <v>3229</v>
      </c>
      <c r="W1443" s="75">
        <f t="shared" si="30"/>
        <v>4401240</v>
      </c>
      <c r="X1443" s="9">
        <v>2</v>
      </c>
      <c r="Y1443" s="11"/>
      <c r="Z1443" s="11"/>
      <c r="AA1443" s="11" t="s">
        <v>33</v>
      </c>
      <c r="AB1443" s="11"/>
      <c r="AC1443" s="11"/>
      <c r="AD1443" s="11"/>
      <c r="AE1443" s="11"/>
      <c r="AF1443" s="11"/>
      <c r="AG1443" s="11" t="s">
        <v>33</v>
      </c>
      <c r="AH1443" s="11"/>
      <c r="AI1443" s="11"/>
      <c r="AJ1443" s="11"/>
      <c r="AK1443" s="143"/>
      <c r="AL1443" s="143"/>
      <c r="AM1443" s="153" t="s">
        <v>165</v>
      </c>
      <c r="AN1443" s="143"/>
      <c r="AO1443" s="143"/>
      <c r="AP1443" s="143"/>
      <c r="AQ1443" s="143"/>
      <c r="AR1443" s="143"/>
      <c r="AS1443" s="153" t="s">
        <v>165</v>
      </c>
      <c r="AT1443" s="143"/>
      <c r="AU1443" s="143"/>
      <c r="AV1443" s="143"/>
      <c r="BC1443" s="2"/>
    </row>
    <row r="1444" spans="1:55" x14ac:dyDescent="0.2">
      <c r="A1444" s="4" t="s">
        <v>2717</v>
      </c>
      <c r="B1444" s="4" t="s">
        <v>2690</v>
      </c>
      <c r="C1444" s="4" t="s">
        <v>2738</v>
      </c>
      <c r="D1444" s="4" t="s">
        <v>2741</v>
      </c>
      <c r="E1444" s="4" t="s">
        <v>269</v>
      </c>
      <c r="F1444" s="4" t="s">
        <v>1221</v>
      </c>
      <c r="G1444" s="41" t="s">
        <v>1222</v>
      </c>
      <c r="H1444" s="59" t="s">
        <v>1312</v>
      </c>
      <c r="I1444" s="59">
        <v>500000002122</v>
      </c>
      <c r="J1444" s="5">
        <v>2014</v>
      </c>
      <c r="K1444" s="5">
        <v>8</v>
      </c>
      <c r="L1444" s="9">
        <f t="shared" si="29"/>
        <v>-4</v>
      </c>
      <c r="M1444" s="6" t="s">
        <v>90</v>
      </c>
      <c r="N1444" s="9" t="s">
        <v>94</v>
      </c>
      <c r="O1444" s="6" t="s">
        <v>380</v>
      </c>
      <c r="P1444" s="9" t="s">
        <v>42</v>
      </c>
      <c r="Q1444" s="5" t="s">
        <v>37</v>
      </c>
      <c r="R1444" s="9" t="s">
        <v>41</v>
      </c>
      <c r="S1444" s="11">
        <v>2023</v>
      </c>
      <c r="T1444" s="6" t="s">
        <v>126</v>
      </c>
      <c r="U1444" s="4" t="s">
        <v>3228</v>
      </c>
      <c r="V1444" s="4" t="s">
        <v>3229</v>
      </c>
      <c r="W1444" s="75">
        <f t="shared" si="30"/>
        <v>4401240</v>
      </c>
      <c r="X1444" s="9">
        <v>2</v>
      </c>
      <c r="Y1444" s="11"/>
      <c r="Z1444" s="11"/>
      <c r="AA1444" s="11" t="s">
        <v>33</v>
      </c>
      <c r="AB1444" s="11"/>
      <c r="AC1444" s="11"/>
      <c r="AD1444" s="11"/>
      <c r="AE1444" s="11"/>
      <c r="AF1444" s="11"/>
      <c r="AG1444" s="11" t="s">
        <v>33</v>
      </c>
      <c r="AH1444" s="11"/>
      <c r="AI1444" s="11"/>
      <c r="AJ1444" s="11"/>
      <c r="AK1444" s="143"/>
      <c r="AL1444" s="143"/>
      <c r="AM1444" s="153" t="s">
        <v>165</v>
      </c>
      <c r="AN1444" s="143"/>
      <c r="AO1444" s="143"/>
      <c r="AP1444" s="143"/>
      <c r="AQ1444" s="143"/>
      <c r="AR1444" s="143"/>
      <c r="AS1444" s="153" t="s">
        <v>165</v>
      </c>
      <c r="AT1444" s="143"/>
      <c r="AU1444" s="143"/>
      <c r="AV1444" s="143"/>
      <c r="BC1444" s="2"/>
    </row>
    <row r="1445" spans="1:55" x14ac:dyDescent="0.2">
      <c r="A1445" s="4" t="s">
        <v>2717</v>
      </c>
      <c r="B1445" s="4" t="s">
        <v>2690</v>
      </c>
      <c r="C1445" s="4" t="s">
        <v>2738</v>
      </c>
      <c r="D1445" s="4" t="s">
        <v>2741</v>
      </c>
      <c r="E1445" s="4" t="s">
        <v>269</v>
      </c>
      <c r="F1445" s="4" t="s">
        <v>1221</v>
      </c>
      <c r="G1445" s="41" t="s">
        <v>1222</v>
      </c>
      <c r="H1445" s="59" t="s">
        <v>1313</v>
      </c>
      <c r="I1445" s="59">
        <v>500000002456</v>
      </c>
      <c r="J1445" s="5">
        <v>2014</v>
      </c>
      <c r="K1445" s="5">
        <v>8</v>
      </c>
      <c r="L1445" s="9">
        <f t="shared" si="29"/>
        <v>-4</v>
      </c>
      <c r="M1445" s="6" t="s">
        <v>90</v>
      </c>
      <c r="N1445" s="9" t="s">
        <v>94</v>
      </c>
      <c r="O1445" s="6" t="s">
        <v>380</v>
      </c>
      <c r="P1445" s="9" t="s">
        <v>42</v>
      </c>
      <c r="Q1445" s="5" t="s">
        <v>37</v>
      </c>
      <c r="R1445" s="9" t="s">
        <v>41</v>
      </c>
      <c r="S1445" s="11">
        <v>2023</v>
      </c>
      <c r="T1445" s="6" t="s">
        <v>126</v>
      </c>
      <c r="U1445" s="4" t="s">
        <v>3228</v>
      </c>
      <c r="V1445" s="4" t="s">
        <v>3229</v>
      </c>
      <c r="W1445" s="75">
        <f t="shared" si="30"/>
        <v>4401240</v>
      </c>
      <c r="X1445" s="9">
        <v>2</v>
      </c>
      <c r="Y1445" s="11"/>
      <c r="Z1445" s="11"/>
      <c r="AA1445" s="11" t="s">
        <v>33</v>
      </c>
      <c r="AB1445" s="11"/>
      <c r="AC1445" s="11"/>
      <c r="AD1445" s="11"/>
      <c r="AE1445" s="11"/>
      <c r="AF1445" s="11"/>
      <c r="AG1445" s="11" t="s">
        <v>33</v>
      </c>
      <c r="AH1445" s="11"/>
      <c r="AI1445" s="11"/>
      <c r="AJ1445" s="11"/>
      <c r="AK1445" s="143"/>
      <c r="AL1445" s="143"/>
      <c r="AM1445" s="153" t="s">
        <v>165</v>
      </c>
      <c r="AN1445" s="143"/>
      <c r="AO1445" s="143"/>
      <c r="AP1445" s="143"/>
      <c r="AQ1445" s="143"/>
      <c r="AR1445" s="143"/>
      <c r="AS1445" s="153" t="s">
        <v>165</v>
      </c>
      <c r="AT1445" s="143"/>
      <c r="AU1445" s="143"/>
      <c r="AV1445" s="143"/>
      <c r="BC1445" s="2"/>
    </row>
    <row r="1446" spans="1:55" x14ac:dyDescent="0.2">
      <c r="A1446" s="4" t="s">
        <v>2717</v>
      </c>
      <c r="B1446" s="4" t="s">
        <v>2690</v>
      </c>
      <c r="C1446" s="4" t="s">
        <v>2738</v>
      </c>
      <c r="D1446" s="4" t="s">
        <v>2741</v>
      </c>
      <c r="E1446" s="4" t="s">
        <v>269</v>
      </c>
      <c r="F1446" s="4" t="s">
        <v>1221</v>
      </c>
      <c r="G1446" s="41" t="s">
        <v>1222</v>
      </c>
      <c r="H1446" s="59" t="s">
        <v>1314</v>
      </c>
      <c r="I1446" s="59">
        <v>500000002484</v>
      </c>
      <c r="J1446" s="5">
        <v>2014</v>
      </c>
      <c r="K1446" s="5">
        <v>8</v>
      </c>
      <c r="L1446" s="9">
        <f t="shared" si="29"/>
        <v>-4</v>
      </c>
      <c r="M1446" s="6" t="s">
        <v>90</v>
      </c>
      <c r="N1446" s="9" t="s">
        <v>94</v>
      </c>
      <c r="O1446" s="6" t="s">
        <v>380</v>
      </c>
      <c r="P1446" s="9" t="s">
        <v>42</v>
      </c>
      <c r="Q1446" s="5" t="s">
        <v>37</v>
      </c>
      <c r="R1446" s="9" t="s">
        <v>41</v>
      </c>
      <c r="S1446" s="11">
        <v>2023</v>
      </c>
      <c r="T1446" s="6" t="s">
        <v>126</v>
      </c>
      <c r="U1446" s="4" t="s">
        <v>3228</v>
      </c>
      <c r="V1446" s="4" t="s">
        <v>3229</v>
      </c>
      <c r="W1446" s="75">
        <f t="shared" si="30"/>
        <v>4401240</v>
      </c>
      <c r="X1446" s="9">
        <v>2</v>
      </c>
      <c r="Y1446" s="11"/>
      <c r="Z1446" s="11"/>
      <c r="AA1446" s="11" t="s">
        <v>33</v>
      </c>
      <c r="AB1446" s="11"/>
      <c r="AC1446" s="11"/>
      <c r="AD1446" s="11"/>
      <c r="AE1446" s="11"/>
      <c r="AF1446" s="11"/>
      <c r="AG1446" s="11" t="s">
        <v>33</v>
      </c>
      <c r="AH1446" s="11"/>
      <c r="AI1446" s="11"/>
      <c r="AJ1446" s="11"/>
      <c r="AK1446" s="143"/>
      <c r="AL1446" s="143"/>
      <c r="AM1446" s="153" t="s">
        <v>165</v>
      </c>
      <c r="AN1446" s="143"/>
      <c r="AO1446" s="143"/>
      <c r="AP1446" s="143"/>
      <c r="AQ1446" s="143"/>
      <c r="AR1446" s="143"/>
      <c r="AS1446" s="153" t="s">
        <v>165</v>
      </c>
      <c r="AT1446" s="143"/>
      <c r="AU1446" s="143"/>
      <c r="AV1446" s="143"/>
      <c r="BC1446" s="2"/>
    </row>
    <row r="1447" spans="1:55" x14ac:dyDescent="0.2">
      <c r="A1447" s="4" t="s">
        <v>2717</v>
      </c>
      <c r="B1447" s="4" t="s">
        <v>2690</v>
      </c>
      <c r="C1447" s="4" t="s">
        <v>2738</v>
      </c>
      <c r="D1447" s="4" t="s">
        <v>2741</v>
      </c>
      <c r="E1447" s="4" t="s">
        <v>269</v>
      </c>
      <c r="F1447" s="4" t="s">
        <v>1221</v>
      </c>
      <c r="G1447" s="41" t="s">
        <v>1222</v>
      </c>
      <c r="H1447" s="59" t="s">
        <v>1315</v>
      </c>
      <c r="I1447" s="59">
        <v>500000002506</v>
      </c>
      <c r="J1447" s="5">
        <v>2014</v>
      </c>
      <c r="K1447" s="5">
        <v>8</v>
      </c>
      <c r="L1447" s="9">
        <f t="shared" si="29"/>
        <v>-4</v>
      </c>
      <c r="M1447" s="6" t="s">
        <v>90</v>
      </c>
      <c r="N1447" s="9" t="s">
        <v>94</v>
      </c>
      <c r="O1447" s="6" t="s">
        <v>380</v>
      </c>
      <c r="P1447" s="9" t="s">
        <v>42</v>
      </c>
      <c r="Q1447" s="5" t="s">
        <v>37</v>
      </c>
      <c r="R1447" s="9" t="s">
        <v>41</v>
      </c>
      <c r="S1447" s="11">
        <v>2023</v>
      </c>
      <c r="T1447" s="6" t="s">
        <v>126</v>
      </c>
      <c r="U1447" s="4" t="s">
        <v>3228</v>
      </c>
      <c r="V1447" s="4" t="s">
        <v>3229</v>
      </c>
      <c r="W1447" s="75">
        <f t="shared" si="30"/>
        <v>4401240</v>
      </c>
      <c r="X1447" s="9">
        <v>2</v>
      </c>
      <c r="Y1447" s="11"/>
      <c r="Z1447" s="11"/>
      <c r="AA1447" s="11" t="s">
        <v>33</v>
      </c>
      <c r="AB1447" s="11"/>
      <c r="AC1447" s="11"/>
      <c r="AD1447" s="11"/>
      <c r="AE1447" s="11"/>
      <c r="AF1447" s="11"/>
      <c r="AG1447" s="11" t="s">
        <v>33</v>
      </c>
      <c r="AH1447" s="11"/>
      <c r="AI1447" s="11"/>
      <c r="AJ1447" s="11"/>
      <c r="AK1447" s="143"/>
      <c r="AL1447" s="143"/>
      <c r="AM1447" s="153" t="s">
        <v>165</v>
      </c>
      <c r="AN1447" s="143"/>
      <c r="AO1447" s="143"/>
      <c r="AP1447" s="143"/>
      <c r="AQ1447" s="143"/>
      <c r="AR1447" s="143"/>
      <c r="AS1447" s="153" t="s">
        <v>165</v>
      </c>
      <c r="AT1447" s="143"/>
      <c r="AU1447" s="143"/>
      <c r="AV1447" s="143"/>
      <c r="BC1447" s="2"/>
    </row>
    <row r="1448" spans="1:55" x14ac:dyDescent="0.2">
      <c r="A1448" s="4" t="s">
        <v>2717</v>
      </c>
      <c r="B1448" s="4" t="s">
        <v>2690</v>
      </c>
      <c r="C1448" s="4" t="s">
        <v>2738</v>
      </c>
      <c r="D1448" s="4" t="s">
        <v>2741</v>
      </c>
      <c r="E1448" s="4" t="s">
        <v>269</v>
      </c>
      <c r="F1448" s="4" t="s">
        <v>1221</v>
      </c>
      <c r="G1448" s="41" t="s">
        <v>1222</v>
      </c>
      <c r="H1448" s="59" t="s">
        <v>1316</v>
      </c>
      <c r="I1448" s="59">
        <v>500000002196</v>
      </c>
      <c r="J1448" s="5">
        <v>2014</v>
      </c>
      <c r="K1448" s="5">
        <v>8</v>
      </c>
      <c r="L1448" s="9">
        <f t="shared" si="29"/>
        <v>-4</v>
      </c>
      <c r="M1448" s="6" t="s">
        <v>90</v>
      </c>
      <c r="N1448" s="9" t="s">
        <v>94</v>
      </c>
      <c r="O1448" s="6" t="s">
        <v>380</v>
      </c>
      <c r="P1448" s="9" t="s">
        <v>42</v>
      </c>
      <c r="Q1448" s="5" t="s">
        <v>37</v>
      </c>
      <c r="R1448" s="9" t="s">
        <v>41</v>
      </c>
      <c r="S1448" s="11">
        <v>2023</v>
      </c>
      <c r="T1448" s="6" t="s">
        <v>126</v>
      </c>
      <c r="U1448" s="4" t="s">
        <v>3228</v>
      </c>
      <c r="V1448" s="4" t="s">
        <v>3229</v>
      </c>
      <c r="W1448" s="75">
        <f t="shared" si="30"/>
        <v>4401240</v>
      </c>
      <c r="X1448" s="9">
        <v>2</v>
      </c>
      <c r="Y1448" s="11"/>
      <c r="Z1448" s="11"/>
      <c r="AA1448" s="11" t="s">
        <v>33</v>
      </c>
      <c r="AB1448" s="11"/>
      <c r="AC1448" s="11"/>
      <c r="AD1448" s="11"/>
      <c r="AE1448" s="11"/>
      <c r="AF1448" s="11"/>
      <c r="AG1448" s="11" t="s">
        <v>33</v>
      </c>
      <c r="AH1448" s="11"/>
      <c r="AI1448" s="11"/>
      <c r="AJ1448" s="11"/>
      <c r="AK1448" s="143"/>
      <c r="AL1448" s="143"/>
      <c r="AM1448" s="153" t="s">
        <v>165</v>
      </c>
      <c r="AN1448" s="143"/>
      <c r="AO1448" s="143"/>
      <c r="AP1448" s="143"/>
      <c r="AQ1448" s="143"/>
      <c r="AR1448" s="143"/>
      <c r="AS1448" s="153" t="s">
        <v>165</v>
      </c>
      <c r="AT1448" s="143"/>
      <c r="AU1448" s="143"/>
      <c r="AV1448" s="143"/>
      <c r="BC1448" s="2"/>
    </row>
    <row r="1449" spans="1:55" x14ac:dyDescent="0.2">
      <c r="A1449" s="4" t="s">
        <v>2717</v>
      </c>
      <c r="B1449" s="4" t="s">
        <v>2690</v>
      </c>
      <c r="C1449" s="4" t="s">
        <v>2738</v>
      </c>
      <c r="D1449" s="4" t="s">
        <v>2741</v>
      </c>
      <c r="E1449" s="4" t="s">
        <v>269</v>
      </c>
      <c r="F1449" s="4" t="s">
        <v>1221</v>
      </c>
      <c r="G1449" s="41" t="s">
        <v>1222</v>
      </c>
      <c r="H1449" s="59" t="s">
        <v>1317</v>
      </c>
      <c r="I1449" s="59">
        <v>500000003039</v>
      </c>
      <c r="J1449" s="5">
        <v>2014</v>
      </c>
      <c r="K1449" s="5">
        <v>8</v>
      </c>
      <c r="L1449" s="9">
        <f t="shared" si="29"/>
        <v>-4</v>
      </c>
      <c r="M1449" s="6" t="s">
        <v>90</v>
      </c>
      <c r="N1449" s="9" t="s">
        <v>94</v>
      </c>
      <c r="O1449" s="6" t="s">
        <v>380</v>
      </c>
      <c r="P1449" s="9" t="s">
        <v>42</v>
      </c>
      <c r="Q1449" s="5" t="s">
        <v>37</v>
      </c>
      <c r="R1449" s="9" t="s">
        <v>41</v>
      </c>
      <c r="S1449" s="11">
        <v>2023</v>
      </c>
      <c r="T1449" s="6" t="s">
        <v>126</v>
      </c>
      <c r="U1449" s="4" t="s">
        <v>3228</v>
      </c>
      <c r="V1449" s="4" t="s">
        <v>3229</v>
      </c>
      <c r="W1449" s="75">
        <f t="shared" si="30"/>
        <v>4401240</v>
      </c>
      <c r="X1449" s="9">
        <v>2</v>
      </c>
      <c r="Y1449" s="11"/>
      <c r="Z1449" s="11"/>
      <c r="AA1449" s="11" t="s">
        <v>33</v>
      </c>
      <c r="AB1449" s="11"/>
      <c r="AC1449" s="11"/>
      <c r="AD1449" s="11"/>
      <c r="AE1449" s="11"/>
      <c r="AF1449" s="11"/>
      <c r="AG1449" s="11" t="s">
        <v>33</v>
      </c>
      <c r="AH1449" s="11"/>
      <c r="AI1449" s="11"/>
      <c r="AJ1449" s="11"/>
      <c r="AK1449" s="143"/>
      <c r="AL1449" s="143"/>
      <c r="AM1449" s="153" t="s">
        <v>165</v>
      </c>
      <c r="AN1449" s="143"/>
      <c r="AO1449" s="143"/>
      <c r="AP1449" s="143"/>
      <c r="AQ1449" s="143"/>
      <c r="AR1449" s="143"/>
      <c r="AS1449" s="153" t="s">
        <v>165</v>
      </c>
      <c r="AT1449" s="143"/>
      <c r="AU1449" s="143"/>
      <c r="AV1449" s="143"/>
      <c r="BC1449" s="2"/>
    </row>
    <row r="1450" spans="1:55" x14ac:dyDescent="0.2">
      <c r="A1450" s="4" t="s">
        <v>2718</v>
      </c>
      <c r="B1450" s="4" t="s">
        <v>2690</v>
      </c>
      <c r="C1450" s="4" t="s">
        <v>2738</v>
      </c>
      <c r="D1450" s="4" t="s">
        <v>2741</v>
      </c>
      <c r="E1450" s="4" t="s">
        <v>269</v>
      </c>
      <c r="F1450" s="4" t="s">
        <v>1221</v>
      </c>
      <c r="G1450" s="41" t="s">
        <v>1222</v>
      </c>
      <c r="H1450" s="59" t="s">
        <v>1324</v>
      </c>
      <c r="I1450" s="59">
        <v>500000006257</v>
      </c>
      <c r="J1450" s="5">
        <v>2014</v>
      </c>
      <c r="K1450" s="5">
        <v>8</v>
      </c>
      <c r="L1450" s="9">
        <f t="shared" si="29"/>
        <v>-4</v>
      </c>
      <c r="M1450" s="6" t="s">
        <v>90</v>
      </c>
      <c r="N1450" s="9" t="s">
        <v>94</v>
      </c>
      <c r="O1450" s="6" t="s">
        <v>380</v>
      </c>
      <c r="P1450" s="9" t="s">
        <v>42</v>
      </c>
      <c r="Q1450" s="5" t="s">
        <v>37</v>
      </c>
      <c r="R1450" s="9" t="s">
        <v>41</v>
      </c>
      <c r="S1450" s="11">
        <v>2023</v>
      </c>
      <c r="T1450" s="6" t="s">
        <v>126</v>
      </c>
      <c r="U1450" s="4" t="s">
        <v>3228</v>
      </c>
      <c r="V1450" s="4" t="s">
        <v>3229</v>
      </c>
      <c r="W1450" s="75">
        <f t="shared" si="30"/>
        <v>4401240</v>
      </c>
      <c r="X1450" s="9">
        <v>2</v>
      </c>
      <c r="Y1450" s="11"/>
      <c r="Z1450" s="11"/>
      <c r="AA1450" s="11" t="s">
        <v>33</v>
      </c>
      <c r="AB1450" s="11"/>
      <c r="AC1450" s="11"/>
      <c r="AD1450" s="11"/>
      <c r="AE1450" s="11"/>
      <c r="AF1450" s="11"/>
      <c r="AG1450" s="11" t="s">
        <v>33</v>
      </c>
      <c r="AH1450" s="11"/>
      <c r="AI1450" s="11"/>
      <c r="AJ1450" s="11"/>
      <c r="AK1450" s="143"/>
      <c r="AL1450" s="143"/>
      <c r="AM1450" s="153" t="s">
        <v>165</v>
      </c>
      <c r="AN1450" s="143"/>
      <c r="AO1450" s="143"/>
      <c r="AP1450" s="143"/>
      <c r="AQ1450" s="143"/>
      <c r="AR1450" s="143"/>
      <c r="AS1450" s="153" t="s">
        <v>165</v>
      </c>
      <c r="AT1450" s="143"/>
      <c r="AU1450" s="143"/>
      <c r="AV1450" s="143"/>
      <c r="BC1450" s="2"/>
    </row>
    <row r="1451" spans="1:55" x14ac:dyDescent="0.2">
      <c r="A1451" s="4" t="s">
        <v>3980</v>
      </c>
      <c r="B1451" s="4" t="s">
        <v>2687</v>
      </c>
      <c r="C1451" s="4" t="s">
        <v>2738</v>
      </c>
      <c r="D1451" s="4" t="s">
        <v>2741</v>
      </c>
      <c r="E1451" s="4" t="s">
        <v>269</v>
      </c>
      <c r="F1451" s="4" t="s">
        <v>1221</v>
      </c>
      <c r="G1451" s="41" t="s">
        <v>1222</v>
      </c>
      <c r="H1451" s="59" t="s">
        <v>1325</v>
      </c>
      <c r="I1451" s="59">
        <v>500000002552</v>
      </c>
      <c r="J1451" s="5">
        <v>2014</v>
      </c>
      <c r="K1451" s="5">
        <v>8</v>
      </c>
      <c r="L1451" s="9">
        <f t="shared" si="29"/>
        <v>-4</v>
      </c>
      <c r="M1451" s="6" t="s">
        <v>90</v>
      </c>
      <c r="N1451" s="9" t="s">
        <v>94</v>
      </c>
      <c r="O1451" s="6" t="s">
        <v>380</v>
      </c>
      <c r="P1451" s="9" t="s">
        <v>42</v>
      </c>
      <c r="Q1451" s="5" t="s">
        <v>37</v>
      </c>
      <c r="R1451" s="9" t="s">
        <v>41</v>
      </c>
      <c r="S1451" s="11">
        <v>2023</v>
      </c>
      <c r="T1451" s="6" t="s">
        <v>126</v>
      </c>
      <c r="U1451" s="4" t="s">
        <v>3228</v>
      </c>
      <c r="V1451" s="4" t="s">
        <v>3229</v>
      </c>
      <c r="W1451" s="75">
        <f t="shared" si="30"/>
        <v>4401240</v>
      </c>
      <c r="X1451" s="9">
        <v>2</v>
      </c>
      <c r="Y1451" s="11"/>
      <c r="Z1451" s="11"/>
      <c r="AA1451" s="11" t="s">
        <v>33</v>
      </c>
      <c r="AB1451" s="11"/>
      <c r="AC1451" s="11"/>
      <c r="AD1451" s="11"/>
      <c r="AE1451" s="11"/>
      <c r="AF1451" s="11"/>
      <c r="AG1451" s="11" t="s">
        <v>33</v>
      </c>
      <c r="AH1451" s="11"/>
      <c r="AI1451" s="11"/>
      <c r="AJ1451" s="11"/>
      <c r="AK1451" s="143"/>
      <c r="AL1451" s="143"/>
      <c r="AM1451" s="153" t="s">
        <v>165</v>
      </c>
      <c r="AN1451" s="143"/>
      <c r="AO1451" s="143"/>
      <c r="AP1451" s="143"/>
      <c r="AQ1451" s="143"/>
      <c r="AR1451" s="143"/>
      <c r="AS1451" s="153" t="s">
        <v>165</v>
      </c>
      <c r="AT1451" s="143"/>
      <c r="AU1451" s="143"/>
      <c r="AV1451" s="143"/>
      <c r="BC1451" s="2"/>
    </row>
    <row r="1452" spans="1:55" x14ac:dyDescent="0.2">
      <c r="A1452" s="4" t="s">
        <v>2718</v>
      </c>
      <c r="B1452" s="4" t="s">
        <v>2690</v>
      </c>
      <c r="C1452" s="4" t="s">
        <v>2738</v>
      </c>
      <c r="D1452" s="4" t="s">
        <v>2741</v>
      </c>
      <c r="E1452" s="4" t="s">
        <v>269</v>
      </c>
      <c r="F1452" s="4" t="s">
        <v>1221</v>
      </c>
      <c r="G1452" s="41" t="s">
        <v>1222</v>
      </c>
      <c r="H1452" s="59" t="s">
        <v>1326</v>
      </c>
      <c r="I1452" s="59">
        <v>500000002055</v>
      </c>
      <c r="J1452" s="5">
        <v>2014</v>
      </c>
      <c r="K1452" s="5">
        <v>8</v>
      </c>
      <c r="L1452" s="9">
        <f t="shared" si="29"/>
        <v>-4</v>
      </c>
      <c r="M1452" s="6" t="s">
        <v>90</v>
      </c>
      <c r="N1452" s="9" t="s">
        <v>94</v>
      </c>
      <c r="O1452" s="6" t="s">
        <v>380</v>
      </c>
      <c r="P1452" s="9" t="s">
        <v>42</v>
      </c>
      <c r="Q1452" s="5" t="s">
        <v>37</v>
      </c>
      <c r="R1452" s="9" t="s">
        <v>41</v>
      </c>
      <c r="S1452" s="11">
        <v>2023</v>
      </c>
      <c r="T1452" s="6" t="s">
        <v>126</v>
      </c>
      <c r="U1452" s="4" t="s">
        <v>3228</v>
      </c>
      <c r="V1452" s="4" t="s">
        <v>3229</v>
      </c>
      <c r="W1452" s="75">
        <f t="shared" si="30"/>
        <v>4401240</v>
      </c>
      <c r="X1452" s="9">
        <v>2</v>
      </c>
      <c r="Y1452" s="11"/>
      <c r="Z1452" s="11"/>
      <c r="AA1452" s="11" t="s">
        <v>33</v>
      </c>
      <c r="AB1452" s="11"/>
      <c r="AC1452" s="11"/>
      <c r="AD1452" s="11"/>
      <c r="AE1452" s="11"/>
      <c r="AF1452" s="11"/>
      <c r="AG1452" s="11" t="s">
        <v>33</v>
      </c>
      <c r="AH1452" s="11"/>
      <c r="AI1452" s="11"/>
      <c r="AJ1452" s="11"/>
      <c r="AK1452" s="143"/>
      <c r="AL1452" s="143"/>
      <c r="AM1452" s="153" t="s">
        <v>165</v>
      </c>
      <c r="AN1452" s="143"/>
      <c r="AO1452" s="143"/>
      <c r="AP1452" s="143"/>
      <c r="AQ1452" s="143"/>
      <c r="AR1452" s="143"/>
      <c r="AS1452" s="153" t="s">
        <v>165</v>
      </c>
      <c r="AT1452" s="143"/>
      <c r="AU1452" s="143"/>
      <c r="AV1452" s="143"/>
      <c r="BC1452" s="2"/>
    </row>
    <row r="1453" spans="1:55" x14ac:dyDescent="0.2">
      <c r="A1453" s="4" t="s">
        <v>2718</v>
      </c>
      <c r="B1453" s="4" t="s">
        <v>2690</v>
      </c>
      <c r="C1453" s="4" t="s">
        <v>2738</v>
      </c>
      <c r="D1453" s="4" t="s">
        <v>2741</v>
      </c>
      <c r="E1453" s="4" t="s">
        <v>269</v>
      </c>
      <c r="F1453" s="4" t="s">
        <v>1221</v>
      </c>
      <c r="G1453" s="41" t="s">
        <v>1222</v>
      </c>
      <c r="H1453" s="59" t="s">
        <v>1327</v>
      </c>
      <c r="I1453" s="59">
        <v>500000002588</v>
      </c>
      <c r="J1453" s="5">
        <v>2014</v>
      </c>
      <c r="K1453" s="5">
        <v>8</v>
      </c>
      <c r="L1453" s="9">
        <f t="shared" si="29"/>
        <v>-4</v>
      </c>
      <c r="M1453" s="6" t="s">
        <v>90</v>
      </c>
      <c r="N1453" s="9" t="s">
        <v>94</v>
      </c>
      <c r="O1453" s="6" t="s">
        <v>380</v>
      </c>
      <c r="P1453" s="9" t="s">
        <v>42</v>
      </c>
      <c r="Q1453" s="5" t="s">
        <v>37</v>
      </c>
      <c r="R1453" s="9" t="s">
        <v>41</v>
      </c>
      <c r="S1453" s="11">
        <v>2023</v>
      </c>
      <c r="T1453" s="6" t="s">
        <v>126</v>
      </c>
      <c r="U1453" s="4" t="s">
        <v>3228</v>
      </c>
      <c r="V1453" s="4" t="s">
        <v>3229</v>
      </c>
      <c r="W1453" s="75">
        <f t="shared" si="30"/>
        <v>4401240</v>
      </c>
      <c r="X1453" s="9">
        <v>2</v>
      </c>
      <c r="Y1453" s="11"/>
      <c r="Z1453" s="11"/>
      <c r="AA1453" s="11" t="s">
        <v>33</v>
      </c>
      <c r="AB1453" s="11"/>
      <c r="AC1453" s="11"/>
      <c r="AD1453" s="11"/>
      <c r="AE1453" s="11"/>
      <c r="AF1453" s="11"/>
      <c r="AG1453" s="11" t="s">
        <v>33</v>
      </c>
      <c r="AH1453" s="11"/>
      <c r="AI1453" s="11"/>
      <c r="AJ1453" s="11"/>
      <c r="AK1453" s="143"/>
      <c r="AL1453" s="143"/>
      <c r="AM1453" s="153" t="s">
        <v>165</v>
      </c>
      <c r="AN1453" s="143"/>
      <c r="AO1453" s="143"/>
      <c r="AP1453" s="143"/>
      <c r="AQ1453" s="143"/>
      <c r="AR1453" s="143"/>
      <c r="AS1453" s="153" t="s">
        <v>165</v>
      </c>
      <c r="AT1453" s="143"/>
      <c r="AU1453" s="143"/>
      <c r="AV1453" s="143"/>
      <c r="BC1453" s="2"/>
    </row>
    <row r="1454" spans="1:55" x14ac:dyDescent="0.2">
      <c r="A1454" s="4" t="s">
        <v>2718</v>
      </c>
      <c r="B1454" s="4" t="s">
        <v>2690</v>
      </c>
      <c r="C1454" s="4" t="s">
        <v>2738</v>
      </c>
      <c r="D1454" s="4" t="s">
        <v>2741</v>
      </c>
      <c r="E1454" s="4" t="s">
        <v>269</v>
      </c>
      <c r="F1454" s="4" t="s">
        <v>1221</v>
      </c>
      <c r="G1454" s="41" t="s">
        <v>1222</v>
      </c>
      <c r="H1454" s="59" t="s">
        <v>1328</v>
      </c>
      <c r="I1454" s="59">
        <v>500000002579</v>
      </c>
      <c r="J1454" s="5">
        <v>2014</v>
      </c>
      <c r="K1454" s="5">
        <v>8</v>
      </c>
      <c r="L1454" s="9">
        <f t="shared" si="29"/>
        <v>-4</v>
      </c>
      <c r="M1454" s="6" t="s">
        <v>90</v>
      </c>
      <c r="N1454" s="9" t="s">
        <v>94</v>
      </c>
      <c r="O1454" s="6" t="s">
        <v>380</v>
      </c>
      <c r="P1454" s="9" t="s">
        <v>42</v>
      </c>
      <c r="Q1454" s="5" t="s">
        <v>37</v>
      </c>
      <c r="R1454" s="9" t="s">
        <v>41</v>
      </c>
      <c r="S1454" s="11">
        <v>2023</v>
      </c>
      <c r="T1454" s="6" t="s">
        <v>126</v>
      </c>
      <c r="U1454" s="4" t="s">
        <v>3228</v>
      </c>
      <c r="V1454" s="4" t="s">
        <v>3229</v>
      </c>
      <c r="W1454" s="75">
        <f t="shared" si="30"/>
        <v>4401240</v>
      </c>
      <c r="X1454" s="9">
        <v>2</v>
      </c>
      <c r="Y1454" s="11"/>
      <c r="Z1454" s="11"/>
      <c r="AA1454" s="11" t="s">
        <v>33</v>
      </c>
      <c r="AB1454" s="11"/>
      <c r="AC1454" s="11"/>
      <c r="AD1454" s="11"/>
      <c r="AE1454" s="11"/>
      <c r="AF1454" s="11"/>
      <c r="AG1454" s="11" t="s">
        <v>33</v>
      </c>
      <c r="AH1454" s="11"/>
      <c r="AI1454" s="11"/>
      <c r="AJ1454" s="11"/>
      <c r="AK1454" s="143"/>
      <c r="AL1454" s="143"/>
      <c r="AM1454" s="153" t="s">
        <v>165</v>
      </c>
      <c r="AN1454" s="143"/>
      <c r="AO1454" s="143"/>
      <c r="AP1454" s="143"/>
      <c r="AQ1454" s="143"/>
      <c r="AR1454" s="143"/>
      <c r="AS1454" s="153" t="s">
        <v>165</v>
      </c>
      <c r="AT1454" s="143"/>
      <c r="AU1454" s="143"/>
      <c r="AV1454" s="143"/>
      <c r="BC1454" s="2"/>
    </row>
    <row r="1455" spans="1:55" x14ac:dyDescent="0.2">
      <c r="A1455" s="4" t="s">
        <v>2718</v>
      </c>
      <c r="B1455" s="4" t="s">
        <v>2690</v>
      </c>
      <c r="C1455" s="4" t="s">
        <v>2738</v>
      </c>
      <c r="D1455" s="4" t="s">
        <v>2741</v>
      </c>
      <c r="E1455" s="4" t="s">
        <v>269</v>
      </c>
      <c r="F1455" s="4" t="s">
        <v>1221</v>
      </c>
      <c r="G1455" s="41" t="s">
        <v>1222</v>
      </c>
      <c r="H1455" s="59" t="s">
        <v>1329</v>
      </c>
      <c r="I1455" s="59">
        <v>500000002570</v>
      </c>
      <c r="J1455" s="5">
        <v>2014</v>
      </c>
      <c r="K1455" s="5">
        <v>8</v>
      </c>
      <c r="L1455" s="9">
        <f t="shared" si="29"/>
        <v>-4</v>
      </c>
      <c r="M1455" s="6" t="s">
        <v>90</v>
      </c>
      <c r="N1455" s="9" t="s">
        <v>94</v>
      </c>
      <c r="O1455" s="6" t="s">
        <v>380</v>
      </c>
      <c r="P1455" s="9" t="s">
        <v>42</v>
      </c>
      <c r="Q1455" s="5" t="s">
        <v>37</v>
      </c>
      <c r="R1455" s="9" t="s">
        <v>41</v>
      </c>
      <c r="S1455" s="11">
        <v>2023</v>
      </c>
      <c r="T1455" s="6" t="s">
        <v>126</v>
      </c>
      <c r="U1455" s="4" t="s">
        <v>3228</v>
      </c>
      <c r="V1455" s="4" t="s">
        <v>3229</v>
      </c>
      <c r="W1455" s="75">
        <f t="shared" si="30"/>
        <v>4401240</v>
      </c>
      <c r="X1455" s="9">
        <v>2</v>
      </c>
      <c r="Y1455" s="11"/>
      <c r="Z1455" s="11"/>
      <c r="AA1455" s="11" t="s">
        <v>33</v>
      </c>
      <c r="AB1455" s="11"/>
      <c r="AC1455" s="11"/>
      <c r="AD1455" s="11"/>
      <c r="AE1455" s="11"/>
      <c r="AF1455" s="11"/>
      <c r="AG1455" s="11" t="s">
        <v>33</v>
      </c>
      <c r="AH1455" s="11"/>
      <c r="AI1455" s="11"/>
      <c r="AJ1455" s="11"/>
      <c r="AK1455" s="143"/>
      <c r="AL1455" s="143"/>
      <c r="AM1455" s="153" t="s">
        <v>165</v>
      </c>
      <c r="AN1455" s="143"/>
      <c r="AO1455" s="143"/>
      <c r="AP1455" s="143"/>
      <c r="AQ1455" s="143"/>
      <c r="AR1455" s="143"/>
      <c r="AS1455" s="153" t="s">
        <v>165</v>
      </c>
      <c r="AT1455" s="143"/>
      <c r="AU1455" s="143"/>
      <c r="AV1455" s="143"/>
      <c r="BC1455" s="2"/>
    </row>
    <row r="1456" spans="1:55" x14ac:dyDescent="0.2">
      <c r="A1456" s="4" t="s">
        <v>2718</v>
      </c>
      <c r="B1456" s="4" t="s">
        <v>2690</v>
      </c>
      <c r="C1456" s="4" t="s">
        <v>2738</v>
      </c>
      <c r="D1456" s="4" t="s">
        <v>2741</v>
      </c>
      <c r="E1456" s="4" t="s">
        <v>269</v>
      </c>
      <c r="F1456" s="4" t="s">
        <v>1221</v>
      </c>
      <c r="G1456" s="41" t="s">
        <v>1222</v>
      </c>
      <c r="H1456" s="59" t="s">
        <v>1330</v>
      </c>
      <c r="I1456" s="59">
        <v>500000002561</v>
      </c>
      <c r="J1456" s="5">
        <v>2014</v>
      </c>
      <c r="K1456" s="5">
        <v>8</v>
      </c>
      <c r="L1456" s="9">
        <f t="shared" si="29"/>
        <v>-4</v>
      </c>
      <c r="M1456" s="6" t="s">
        <v>90</v>
      </c>
      <c r="N1456" s="9" t="s">
        <v>94</v>
      </c>
      <c r="O1456" s="6" t="s">
        <v>380</v>
      </c>
      <c r="P1456" s="9" t="s">
        <v>42</v>
      </c>
      <c r="Q1456" s="5" t="s">
        <v>37</v>
      </c>
      <c r="R1456" s="9" t="s">
        <v>41</v>
      </c>
      <c r="S1456" s="11">
        <v>2023</v>
      </c>
      <c r="T1456" s="6" t="s">
        <v>126</v>
      </c>
      <c r="U1456" s="4" t="s">
        <v>3228</v>
      </c>
      <c r="V1456" s="4" t="s">
        <v>3229</v>
      </c>
      <c r="W1456" s="75">
        <f t="shared" si="30"/>
        <v>4401240</v>
      </c>
      <c r="X1456" s="9">
        <v>2</v>
      </c>
      <c r="Y1456" s="11"/>
      <c r="Z1456" s="11"/>
      <c r="AA1456" s="11" t="s">
        <v>33</v>
      </c>
      <c r="AB1456" s="11"/>
      <c r="AC1456" s="11"/>
      <c r="AD1456" s="11"/>
      <c r="AE1456" s="11"/>
      <c r="AF1456" s="11"/>
      <c r="AG1456" s="11" t="s">
        <v>33</v>
      </c>
      <c r="AH1456" s="11"/>
      <c r="AI1456" s="11"/>
      <c r="AJ1456" s="11"/>
      <c r="AK1456" s="143"/>
      <c r="AL1456" s="143"/>
      <c r="AM1456" s="153" t="s">
        <v>165</v>
      </c>
      <c r="AN1456" s="143"/>
      <c r="AO1456" s="143"/>
      <c r="AP1456" s="143"/>
      <c r="AQ1456" s="143"/>
      <c r="AR1456" s="143"/>
      <c r="AS1456" s="153" t="s">
        <v>165</v>
      </c>
      <c r="AT1456" s="143"/>
      <c r="AU1456" s="143"/>
      <c r="AV1456" s="143"/>
      <c r="BC1456" s="2"/>
    </row>
    <row r="1457" spans="1:55" x14ac:dyDescent="0.2">
      <c r="A1457" s="4" t="s">
        <v>2701</v>
      </c>
      <c r="B1457" s="4" t="s">
        <v>2689</v>
      </c>
      <c r="C1457" s="4" t="s">
        <v>2738</v>
      </c>
      <c r="D1457" s="4" t="s">
        <v>2741</v>
      </c>
      <c r="E1457" s="4" t="s">
        <v>269</v>
      </c>
      <c r="F1457" s="4" t="s">
        <v>1221</v>
      </c>
      <c r="G1457" s="41" t="s">
        <v>1222</v>
      </c>
      <c r="H1457" s="59" t="s">
        <v>1331</v>
      </c>
      <c r="I1457" s="59">
        <v>500000002465</v>
      </c>
      <c r="J1457" s="5">
        <v>2014</v>
      </c>
      <c r="K1457" s="5">
        <v>8</v>
      </c>
      <c r="L1457" s="9">
        <f t="shared" si="29"/>
        <v>-4</v>
      </c>
      <c r="M1457" s="6" t="s">
        <v>90</v>
      </c>
      <c r="N1457" s="9" t="s">
        <v>94</v>
      </c>
      <c r="O1457" s="6" t="s">
        <v>380</v>
      </c>
      <c r="P1457" s="9" t="s">
        <v>42</v>
      </c>
      <c r="Q1457" s="5" t="s">
        <v>37</v>
      </c>
      <c r="R1457" s="9" t="s">
        <v>41</v>
      </c>
      <c r="S1457" s="11">
        <v>2023</v>
      </c>
      <c r="T1457" s="6" t="s">
        <v>126</v>
      </c>
      <c r="U1457" s="4" t="s">
        <v>3228</v>
      </c>
      <c r="V1457" s="4" t="s">
        <v>3229</v>
      </c>
      <c r="W1457" s="75">
        <f t="shared" si="30"/>
        <v>4401240</v>
      </c>
      <c r="X1457" s="9">
        <v>2</v>
      </c>
      <c r="Y1457" s="11"/>
      <c r="Z1457" s="11"/>
      <c r="AA1457" s="11" t="s">
        <v>33</v>
      </c>
      <c r="AB1457" s="11"/>
      <c r="AC1457" s="11"/>
      <c r="AD1457" s="11"/>
      <c r="AE1457" s="11"/>
      <c r="AF1457" s="11"/>
      <c r="AG1457" s="11" t="s">
        <v>33</v>
      </c>
      <c r="AH1457" s="11"/>
      <c r="AI1457" s="11"/>
      <c r="AJ1457" s="11"/>
      <c r="AK1457" s="143"/>
      <c r="AL1457" s="143"/>
      <c r="AM1457" s="153" t="s">
        <v>165</v>
      </c>
      <c r="AN1457" s="143"/>
      <c r="AO1457" s="143"/>
      <c r="AP1457" s="143"/>
      <c r="AQ1457" s="143"/>
      <c r="AR1457" s="143"/>
      <c r="AS1457" s="153" t="s">
        <v>165</v>
      </c>
      <c r="AT1457" s="143"/>
      <c r="AU1457" s="143"/>
      <c r="AV1457" s="143"/>
      <c r="BC1457" s="2"/>
    </row>
    <row r="1458" spans="1:55" x14ac:dyDescent="0.2">
      <c r="A1458" s="4" t="s">
        <v>2701</v>
      </c>
      <c r="B1458" s="4" t="s">
        <v>2689</v>
      </c>
      <c r="C1458" s="4" t="s">
        <v>2738</v>
      </c>
      <c r="D1458" s="4" t="s">
        <v>2741</v>
      </c>
      <c r="E1458" s="4" t="s">
        <v>269</v>
      </c>
      <c r="F1458" s="4" t="s">
        <v>1221</v>
      </c>
      <c r="G1458" s="41" t="s">
        <v>1222</v>
      </c>
      <c r="H1458" s="59" t="s">
        <v>1332</v>
      </c>
      <c r="I1458" s="59">
        <v>500000002526</v>
      </c>
      <c r="J1458" s="5">
        <v>2014</v>
      </c>
      <c r="K1458" s="5">
        <v>8</v>
      </c>
      <c r="L1458" s="9">
        <f t="shared" si="29"/>
        <v>-4</v>
      </c>
      <c r="M1458" s="6" t="s">
        <v>90</v>
      </c>
      <c r="N1458" s="9" t="s">
        <v>94</v>
      </c>
      <c r="O1458" s="6" t="s">
        <v>380</v>
      </c>
      <c r="P1458" s="9" t="s">
        <v>42</v>
      </c>
      <c r="Q1458" s="5" t="s">
        <v>37</v>
      </c>
      <c r="R1458" s="9" t="s">
        <v>41</v>
      </c>
      <c r="S1458" s="11">
        <v>2023</v>
      </c>
      <c r="T1458" s="6" t="s">
        <v>126</v>
      </c>
      <c r="U1458" s="4" t="s">
        <v>3228</v>
      </c>
      <c r="V1458" s="4" t="s">
        <v>3229</v>
      </c>
      <c r="W1458" s="75">
        <f t="shared" si="30"/>
        <v>4401240</v>
      </c>
      <c r="X1458" s="9">
        <v>2</v>
      </c>
      <c r="Y1458" s="11"/>
      <c r="Z1458" s="11"/>
      <c r="AA1458" s="11" t="s">
        <v>33</v>
      </c>
      <c r="AB1458" s="11"/>
      <c r="AC1458" s="11"/>
      <c r="AD1458" s="11"/>
      <c r="AE1458" s="11"/>
      <c r="AF1458" s="11"/>
      <c r="AG1458" s="11" t="s">
        <v>33</v>
      </c>
      <c r="AH1458" s="11"/>
      <c r="AI1458" s="11"/>
      <c r="AJ1458" s="11"/>
      <c r="AK1458" s="143"/>
      <c r="AL1458" s="143"/>
      <c r="AM1458" s="153" t="s">
        <v>165</v>
      </c>
      <c r="AN1458" s="143"/>
      <c r="AO1458" s="143"/>
      <c r="AP1458" s="143"/>
      <c r="AQ1458" s="143"/>
      <c r="AR1458" s="143"/>
      <c r="AS1458" s="153" t="s">
        <v>165</v>
      </c>
      <c r="AT1458" s="143"/>
      <c r="AU1458" s="143"/>
      <c r="AV1458" s="143"/>
      <c r="BC1458" s="2"/>
    </row>
    <row r="1459" spans="1:55" x14ac:dyDescent="0.2">
      <c r="A1459" s="4" t="s">
        <v>2701</v>
      </c>
      <c r="B1459" s="4" t="s">
        <v>2689</v>
      </c>
      <c r="C1459" s="4" t="s">
        <v>2738</v>
      </c>
      <c r="D1459" s="4" t="s">
        <v>2741</v>
      </c>
      <c r="E1459" s="4" t="s">
        <v>269</v>
      </c>
      <c r="F1459" s="4" t="s">
        <v>1221</v>
      </c>
      <c r="G1459" s="41" t="s">
        <v>1222</v>
      </c>
      <c r="H1459" s="59" t="s">
        <v>1333</v>
      </c>
      <c r="I1459" s="59">
        <v>500000003200</v>
      </c>
      <c r="J1459" s="5">
        <v>2014</v>
      </c>
      <c r="K1459" s="5">
        <v>8</v>
      </c>
      <c r="L1459" s="9">
        <f t="shared" si="29"/>
        <v>-4</v>
      </c>
      <c r="M1459" s="6" t="s">
        <v>90</v>
      </c>
      <c r="N1459" s="9" t="s">
        <v>94</v>
      </c>
      <c r="O1459" s="6" t="s">
        <v>380</v>
      </c>
      <c r="P1459" s="9" t="s">
        <v>42</v>
      </c>
      <c r="Q1459" s="5" t="s">
        <v>37</v>
      </c>
      <c r="R1459" s="9" t="s">
        <v>41</v>
      </c>
      <c r="S1459" s="11">
        <v>2023</v>
      </c>
      <c r="T1459" s="6" t="s">
        <v>126</v>
      </c>
      <c r="U1459" s="4" t="s">
        <v>3228</v>
      </c>
      <c r="V1459" s="4" t="s">
        <v>3229</v>
      </c>
      <c r="W1459" s="75">
        <f t="shared" si="30"/>
        <v>4401240</v>
      </c>
      <c r="X1459" s="9">
        <v>2</v>
      </c>
      <c r="Y1459" s="11"/>
      <c r="Z1459" s="11"/>
      <c r="AA1459" s="11" t="s">
        <v>33</v>
      </c>
      <c r="AB1459" s="11"/>
      <c r="AC1459" s="11"/>
      <c r="AD1459" s="11"/>
      <c r="AE1459" s="11"/>
      <c r="AF1459" s="11"/>
      <c r="AG1459" s="11" t="s">
        <v>33</v>
      </c>
      <c r="AH1459" s="11"/>
      <c r="AI1459" s="11"/>
      <c r="AJ1459" s="11"/>
      <c r="AK1459" s="143"/>
      <c r="AL1459" s="143"/>
      <c r="AM1459" s="153" t="s">
        <v>165</v>
      </c>
      <c r="AN1459" s="143"/>
      <c r="AO1459" s="143"/>
      <c r="AP1459" s="143"/>
      <c r="AQ1459" s="143"/>
      <c r="AR1459" s="143"/>
      <c r="AS1459" s="153" t="s">
        <v>165</v>
      </c>
      <c r="AT1459" s="143"/>
      <c r="AU1459" s="143"/>
      <c r="AV1459" s="143"/>
      <c r="BC1459" s="2"/>
    </row>
    <row r="1460" spans="1:55" x14ac:dyDescent="0.2">
      <c r="A1460" s="4" t="s">
        <v>3980</v>
      </c>
      <c r="B1460" s="4" t="s">
        <v>2687</v>
      </c>
      <c r="C1460" s="4" t="s">
        <v>2738</v>
      </c>
      <c r="D1460" s="4" t="s">
        <v>2741</v>
      </c>
      <c r="E1460" s="4" t="s">
        <v>269</v>
      </c>
      <c r="F1460" s="4" t="s">
        <v>1221</v>
      </c>
      <c r="G1460" s="41" t="s">
        <v>1222</v>
      </c>
      <c r="H1460" s="59" t="s">
        <v>1334</v>
      </c>
      <c r="I1460" s="59">
        <v>500000005794</v>
      </c>
      <c r="J1460" s="5">
        <v>2014</v>
      </c>
      <c r="K1460" s="5">
        <v>8</v>
      </c>
      <c r="L1460" s="9">
        <f t="shared" si="29"/>
        <v>-4</v>
      </c>
      <c r="M1460" s="6" t="s">
        <v>90</v>
      </c>
      <c r="N1460" s="9" t="s">
        <v>94</v>
      </c>
      <c r="O1460" s="6" t="s">
        <v>380</v>
      </c>
      <c r="P1460" s="9" t="s">
        <v>42</v>
      </c>
      <c r="Q1460" s="5" t="s">
        <v>37</v>
      </c>
      <c r="R1460" s="9" t="s">
        <v>41</v>
      </c>
      <c r="S1460" s="11">
        <v>2023</v>
      </c>
      <c r="T1460" s="6" t="s">
        <v>126</v>
      </c>
      <c r="U1460" s="4" t="s">
        <v>3228</v>
      </c>
      <c r="V1460" s="4" t="s">
        <v>3229</v>
      </c>
      <c r="W1460" s="75">
        <f t="shared" si="30"/>
        <v>4401240</v>
      </c>
      <c r="X1460" s="9">
        <v>2</v>
      </c>
      <c r="Y1460" s="11"/>
      <c r="Z1460" s="11"/>
      <c r="AA1460" s="11" t="s">
        <v>33</v>
      </c>
      <c r="AB1460" s="11"/>
      <c r="AC1460" s="11"/>
      <c r="AD1460" s="11"/>
      <c r="AE1460" s="11"/>
      <c r="AF1460" s="11"/>
      <c r="AG1460" s="11" t="s">
        <v>33</v>
      </c>
      <c r="AH1460" s="11"/>
      <c r="AI1460" s="11"/>
      <c r="AJ1460" s="11"/>
      <c r="AK1460" s="143"/>
      <c r="AL1460" s="143"/>
      <c r="AM1460" s="153" t="s">
        <v>165</v>
      </c>
      <c r="AN1460" s="143"/>
      <c r="AO1460" s="143"/>
      <c r="AP1460" s="143"/>
      <c r="AQ1460" s="143"/>
      <c r="AR1460" s="143"/>
      <c r="AS1460" s="153" t="s">
        <v>165</v>
      </c>
      <c r="AT1460" s="143"/>
      <c r="AU1460" s="143"/>
      <c r="AV1460" s="143"/>
      <c r="BC1460" s="2"/>
    </row>
    <row r="1461" spans="1:55" x14ac:dyDescent="0.2">
      <c r="A1461" s="4" t="s">
        <v>2701</v>
      </c>
      <c r="B1461" s="4" t="s">
        <v>2689</v>
      </c>
      <c r="C1461" s="4" t="s">
        <v>2738</v>
      </c>
      <c r="D1461" s="4" t="s">
        <v>2741</v>
      </c>
      <c r="E1461" s="4" t="s">
        <v>269</v>
      </c>
      <c r="F1461" s="4" t="s">
        <v>1221</v>
      </c>
      <c r="G1461" s="41" t="s">
        <v>1222</v>
      </c>
      <c r="H1461" s="59" t="s">
        <v>1335</v>
      </c>
      <c r="I1461" s="59">
        <v>500000009801</v>
      </c>
      <c r="J1461" s="5">
        <v>2014</v>
      </c>
      <c r="K1461" s="5">
        <v>8</v>
      </c>
      <c r="L1461" s="9">
        <f t="shared" si="29"/>
        <v>-4</v>
      </c>
      <c r="M1461" s="6" t="s">
        <v>90</v>
      </c>
      <c r="N1461" s="9" t="s">
        <v>94</v>
      </c>
      <c r="O1461" s="6" t="s">
        <v>380</v>
      </c>
      <c r="P1461" s="9" t="s">
        <v>42</v>
      </c>
      <c r="Q1461" s="5" t="s">
        <v>37</v>
      </c>
      <c r="R1461" s="9" t="s">
        <v>41</v>
      </c>
      <c r="S1461" s="11">
        <v>2023</v>
      </c>
      <c r="T1461" s="6" t="s">
        <v>126</v>
      </c>
      <c r="U1461" s="4" t="s">
        <v>3228</v>
      </c>
      <c r="V1461" s="4" t="s">
        <v>3229</v>
      </c>
      <c r="W1461" s="75">
        <f t="shared" si="30"/>
        <v>4401240</v>
      </c>
      <c r="X1461" s="9">
        <v>2</v>
      </c>
      <c r="Y1461" s="11"/>
      <c r="Z1461" s="11"/>
      <c r="AA1461" s="11" t="s">
        <v>33</v>
      </c>
      <c r="AB1461" s="11"/>
      <c r="AC1461" s="11"/>
      <c r="AD1461" s="11"/>
      <c r="AE1461" s="11"/>
      <c r="AF1461" s="11"/>
      <c r="AG1461" s="11" t="s">
        <v>33</v>
      </c>
      <c r="AH1461" s="11"/>
      <c r="AI1461" s="11"/>
      <c r="AJ1461" s="11"/>
      <c r="AK1461" s="143"/>
      <c r="AL1461" s="143"/>
      <c r="AM1461" s="153" t="s">
        <v>165</v>
      </c>
      <c r="AN1461" s="143"/>
      <c r="AO1461" s="143"/>
      <c r="AP1461" s="143"/>
      <c r="AQ1461" s="143"/>
      <c r="AR1461" s="143"/>
      <c r="AS1461" s="153" t="s">
        <v>165</v>
      </c>
      <c r="AT1461" s="143"/>
      <c r="AU1461" s="143"/>
      <c r="AV1461" s="143"/>
      <c r="BC1461" s="2"/>
    </row>
    <row r="1462" spans="1:55" x14ac:dyDescent="0.2">
      <c r="A1462" s="4" t="s">
        <v>2701</v>
      </c>
      <c r="B1462" s="4" t="s">
        <v>2689</v>
      </c>
      <c r="C1462" s="4" t="s">
        <v>2738</v>
      </c>
      <c r="D1462" s="4" t="s">
        <v>2741</v>
      </c>
      <c r="E1462" s="4" t="s">
        <v>269</v>
      </c>
      <c r="F1462" s="4" t="s">
        <v>1221</v>
      </c>
      <c r="G1462" s="41" t="s">
        <v>1222</v>
      </c>
      <c r="H1462" s="59" t="s">
        <v>1336</v>
      </c>
      <c r="I1462" s="59">
        <v>500000003257</v>
      </c>
      <c r="J1462" s="5">
        <v>2014</v>
      </c>
      <c r="K1462" s="5">
        <v>8</v>
      </c>
      <c r="L1462" s="9">
        <f t="shared" si="29"/>
        <v>-4</v>
      </c>
      <c r="M1462" s="6" t="s">
        <v>90</v>
      </c>
      <c r="N1462" s="9" t="s">
        <v>94</v>
      </c>
      <c r="O1462" s="6" t="s">
        <v>380</v>
      </c>
      <c r="P1462" s="9" t="s">
        <v>42</v>
      </c>
      <c r="Q1462" s="5" t="s">
        <v>37</v>
      </c>
      <c r="R1462" s="9" t="s">
        <v>41</v>
      </c>
      <c r="S1462" s="11">
        <v>2023</v>
      </c>
      <c r="T1462" s="6" t="s">
        <v>126</v>
      </c>
      <c r="U1462" s="4" t="s">
        <v>3228</v>
      </c>
      <c r="V1462" s="4" t="s">
        <v>3229</v>
      </c>
      <c r="W1462" s="75">
        <f t="shared" si="30"/>
        <v>4401240</v>
      </c>
      <c r="X1462" s="9">
        <v>2</v>
      </c>
      <c r="Y1462" s="11"/>
      <c r="Z1462" s="11"/>
      <c r="AA1462" s="11" t="s">
        <v>33</v>
      </c>
      <c r="AB1462" s="11"/>
      <c r="AC1462" s="11"/>
      <c r="AD1462" s="11"/>
      <c r="AE1462" s="11"/>
      <c r="AF1462" s="11"/>
      <c r="AG1462" s="11" t="s">
        <v>33</v>
      </c>
      <c r="AH1462" s="11"/>
      <c r="AI1462" s="11"/>
      <c r="AJ1462" s="11"/>
      <c r="AK1462" s="143"/>
      <c r="AL1462" s="143"/>
      <c r="AM1462" s="153" t="s">
        <v>165</v>
      </c>
      <c r="AN1462" s="143"/>
      <c r="AO1462" s="143"/>
      <c r="AP1462" s="143"/>
      <c r="AQ1462" s="143"/>
      <c r="AR1462" s="143"/>
      <c r="AS1462" s="153" t="s">
        <v>165</v>
      </c>
      <c r="AT1462" s="143"/>
      <c r="AU1462" s="143"/>
      <c r="AV1462" s="143"/>
      <c r="BC1462" s="2"/>
    </row>
    <row r="1463" spans="1:55" x14ac:dyDescent="0.2">
      <c r="A1463" s="4" t="s">
        <v>2695</v>
      </c>
      <c r="B1463" s="4" t="s">
        <v>2689</v>
      </c>
      <c r="C1463" s="4" t="s">
        <v>2738</v>
      </c>
      <c r="D1463" s="4" t="s">
        <v>2741</v>
      </c>
      <c r="E1463" s="4" t="s">
        <v>269</v>
      </c>
      <c r="F1463" s="4" t="s">
        <v>1221</v>
      </c>
      <c r="G1463" s="41" t="s">
        <v>1222</v>
      </c>
      <c r="H1463" s="59" t="s">
        <v>1337</v>
      </c>
      <c r="I1463" s="59">
        <v>500000003368</v>
      </c>
      <c r="J1463" s="5">
        <v>2014</v>
      </c>
      <c r="K1463" s="5">
        <v>8</v>
      </c>
      <c r="L1463" s="9">
        <f t="shared" si="29"/>
        <v>-4</v>
      </c>
      <c r="M1463" s="6" t="s">
        <v>90</v>
      </c>
      <c r="N1463" s="9" t="s">
        <v>94</v>
      </c>
      <c r="O1463" s="6" t="s">
        <v>380</v>
      </c>
      <c r="P1463" s="9" t="s">
        <v>42</v>
      </c>
      <c r="Q1463" s="5" t="s">
        <v>37</v>
      </c>
      <c r="R1463" s="9" t="s">
        <v>41</v>
      </c>
      <c r="S1463" s="11">
        <v>2023</v>
      </c>
      <c r="T1463" s="6" t="s">
        <v>126</v>
      </c>
      <c r="U1463" s="4" t="s">
        <v>3228</v>
      </c>
      <c r="V1463" s="4" t="s">
        <v>3229</v>
      </c>
      <c r="W1463" s="75">
        <f t="shared" si="30"/>
        <v>4401240</v>
      </c>
      <c r="X1463" s="9">
        <v>2</v>
      </c>
      <c r="Y1463" s="11"/>
      <c r="Z1463" s="11"/>
      <c r="AA1463" s="11" t="s">
        <v>33</v>
      </c>
      <c r="AB1463" s="11"/>
      <c r="AC1463" s="11"/>
      <c r="AD1463" s="11"/>
      <c r="AE1463" s="11"/>
      <c r="AF1463" s="11"/>
      <c r="AG1463" s="11" t="s">
        <v>33</v>
      </c>
      <c r="AH1463" s="11"/>
      <c r="AI1463" s="11"/>
      <c r="AJ1463" s="11"/>
      <c r="AK1463" s="143"/>
      <c r="AL1463" s="143"/>
      <c r="AM1463" s="153" t="s">
        <v>165</v>
      </c>
      <c r="AN1463" s="143"/>
      <c r="AO1463" s="143"/>
      <c r="AP1463" s="143"/>
      <c r="AQ1463" s="143"/>
      <c r="AR1463" s="143"/>
      <c r="AS1463" s="153" t="s">
        <v>165</v>
      </c>
      <c r="AT1463" s="143"/>
      <c r="AU1463" s="143"/>
      <c r="AV1463" s="143"/>
      <c r="BC1463" s="2"/>
    </row>
    <row r="1464" spans="1:55" x14ac:dyDescent="0.2">
      <c r="A1464" s="4" t="s">
        <v>2701</v>
      </c>
      <c r="B1464" s="4" t="s">
        <v>2689</v>
      </c>
      <c r="C1464" s="4" t="s">
        <v>2738</v>
      </c>
      <c r="D1464" s="4" t="s">
        <v>2741</v>
      </c>
      <c r="E1464" s="4" t="s">
        <v>269</v>
      </c>
      <c r="F1464" s="4" t="s">
        <v>1221</v>
      </c>
      <c r="G1464" s="41" t="s">
        <v>1222</v>
      </c>
      <c r="H1464" s="59" t="s">
        <v>1338</v>
      </c>
      <c r="I1464" s="59">
        <v>500000003354</v>
      </c>
      <c r="J1464" s="5">
        <v>2014</v>
      </c>
      <c r="K1464" s="5">
        <v>8</v>
      </c>
      <c r="L1464" s="9">
        <f t="shared" si="29"/>
        <v>-4</v>
      </c>
      <c r="M1464" s="6" t="s">
        <v>90</v>
      </c>
      <c r="N1464" s="9" t="s">
        <v>94</v>
      </c>
      <c r="O1464" s="6" t="s">
        <v>380</v>
      </c>
      <c r="P1464" s="9" t="s">
        <v>42</v>
      </c>
      <c r="Q1464" s="5" t="s">
        <v>37</v>
      </c>
      <c r="R1464" s="9" t="s">
        <v>41</v>
      </c>
      <c r="S1464" s="11">
        <v>2023</v>
      </c>
      <c r="T1464" s="6" t="s">
        <v>126</v>
      </c>
      <c r="U1464" s="4" t="s">
        <v>3228</v>
      </c>
      <c r="V1464" s="4" t="s">
        <v>3229</v>
      </c>
      <c r="W1464" s="75">
        <f t="shared" si="30"/>
        <v>4401240</v>
      </c>
      <c r="X1464" s="9">
        <v>2</v>
      </c>
      <c r="Y1464" s="11"/>
      <c r="Z1464" s="11"/>
      <c r="AA1464" s="11" t="s">
        <v>33</v>
      </c>
      <c r="AB1464" s="11"/>
      <c r="AC1464" s="11"/>
      <c r="AD1464" s="11"/>
      <c r="AE1464" s="11"/>
      <c r="AF1464" s="11"/>
      <c r="AG1464" s="11" t="s">
        <v>33</v>
      </c>
      <c r="AH1464" s="11"/>
      <c r="AI1464" s="11"/>
      <c r="AJ1464" s="11"/>
      <c r="AK1464" s="143"/>
      <c r="AL1464" s="143"/>
      <c r="AM1464" s="153" t="s">
        <v>165</v>
      </c>
      <c r="AN1464" s="143"/>
      <c r="AO1464" s="143"/>
      <c r="AP1464" s="143"/>
      <c r="AQ1464" s="143"/>
      <c r="AR1464" s="143"/>
      <c r="AS1464" s="153" t="s">
        <v>165</v>
      </c>
      <c r="AT1464" s="143"/>
      <c r="AU1464" s="143"/>
      <c r="AV1464" s="143"/>
      <c r="BC1464" s="2"/>
    </row>
    <row r="1465" spans="1:55" x14ac:dyDescent="0.2">
      <c r="A1465" s="4" t="s">
        <v>2701</v>
      </c>
      <c r="B1465" s="4" t="s">
        <v>2689</v>
      </c>
      <c r="C1465" s="4" t="s">
        <v>2738</v>
      </c>
      <c r="D1465" s="4" t="s">
        <v>2741</v>
      </c>
      <c r="E1465" s="4" t="s">
        <v>269</v>
      </c>
      <c r="F1465" s="4" t="s">
        <v>1221</v>
      </c>
      <c r="G1465" s="41" t="s">
        <v>1222</v>
      </c>
      <c r="H1465" s="59" t="s">
        <v>1339</v>
      </c>
      <c r="I1465" s="59">
        <v>500000003224</v>
      </c>
      <c r="J1465" s="5">
        <v>2014</v>
      </c>
      <c r="K1465" s="5">
        <v>8</v>
      </c>
      <c r="L1465" s="9">
        <f t="shared" si="29"/>
        <v>-4</v>
      </c>
      <c r="M1465" s="6" t="s">
        <v>90</v>
      </c>
      <c r="N1465" s="9" t="s">
        <v>94</v>
      </c>
      <c r="O1465" s="6" t="s">
        <v>380</v>
      </c>
      <c r="P1465" s="9" t="s">
        <v>42</v>
      </c>
      <c r="Q1465" s="5" t="s">
        <v>37</v>
      </c>
      <c r="R1465" s="9" t="s">
        <v>41</v>
      </c>
      <c r="S1465" s="11">
        <v>2023</v>
      </c>
      <c r="T1465" s="6" t="s">
        <v>126</v>
      </c>
      <c r="U1465" s="4" t="s">
        <v>3228</v>
      </c>
      <c r="V1465" s="4" t="s">
        <v>3229</v>
      </c>
      <c r="W1465" s="75">
        <f t="shared" si="30"/>
        <v>4401240</v>
      </c>
      <c r="X1465" s="9">
        <v>2</v>
      </c>
      <c r="Y1465" s="11"/>
      <c r="Z1465" s="11"/>
      <c r="AA1465" s="11" t="s">
        <v>33</v>
      </c>
      <c r="AB1465" s="11"/>
      <c r="AC1465" s="11"/>
      <c r="AD1465" s="11"/>
      <c r="AE1465" s="11"/>
      <c r="AF1465" s="11"/>
      <c r="AG1465" s="11" t="s">
        <v>33</v>
      </c>
      <c r="AH1465" s="11"/>
      <c r="AI1465" s="11"/>
      <c r="AJ1465" s="11"/>
      <c r="AK1465" s="143"/>
      <c r="AL1465" s="143"/>
      <c r="AM1465" s="153" t="s">
        <v>165</v>
      </c>
      <c r="AN1465" s="143"/>
      <c r="AO1465" s="143"/>
      <c r="AP1465" s="143"/>
      <c r="AQ1465" s="143"/>
      <c r="AR1465" s="143"/>
      <c r="AS1465" s="153" t="s">
        <v>165</v>
      </c>
      <c r="AT1465" s="143"/>
      <c r="AU1465" s="143"/>
      <c r="AV1465" s="143"/>
      <c r="BC1465" s="2"/>
    </row>
    <row r="1466" spans="1:55" x14ac:dyDescent="0.2">
      <c r="A1466" s="4" t="s">
        <v>2717</v>
      </c>
      <c r="B1466" s="4" t="s">
        <v>2690</v>
      </c>
      <c r="C1466" s="4" t="s">
        <v>2738</v>
      </c>
      <c r="D1466" s="4" t="s">
        <v>2741</v>
      </c>
      <c r="E1466" s="4" t="s">
        <v>269</v>
      </c>
      <c r="F1466" s="4" t="s">
        <v>1221</v>
      </c>
      <c r="G1466" s="41" t="s">
        <v>1222</v>
      </c>
      <c r="H1466" s="59" t="s">
        <v>1341</v>
      </c>
      <c r="I1466" s="59">
        <v>500000003366</v>
      </c>
      <c r="J1466" s="5">
        <v>2014</v>
      </c>
      <c r="K1466" s="5">
        <v>8</v>
      </c>
      <c r="L1466" s="9">
        <f t="shared" si="29"/>
        <v>-4</v>
      </c>
      <c r="M1466" s="6" t="s">
        <v>90</v>
      </c>
      <c r="N1466" s="9" t="s">
        <v>94</v>
      </c>
      <c r="O1466" s="6" t="s">
        <v>380</v>
      </c>
      <c r="P1466" s="9" t="s">
        <v>42</v>
      </c>
      <c r="Q1466" s="5" t="s">
        <v>37</v>
      </c>
      <c r="R1466" s="9" t="s">
        <v>41</v>
      </c>
      <c r="S1466" s="11">
        <v>2023</v>
      </c>
      <c r="T1466" s="6" t="s">
        <v>126</v>
      </c>
      <c r="U1466" s="4" t="s">
        <v>3228</v>
      </c>
      <c r="V1466" s="4" t="s">
        <v>3229</v>
      </c>
      <c r="W1466" s="75">
        <f t="shared" si="30"/>
        <v>4401240</v>
      </c>
      <c r="X1466" s="9">
        <v>2</v>
      </c>
      <c r="Y1466" s="11"/>
      <c r="Z1466" s="11"/>
      <c r="AA1466" s="11" t="s">
        <v>33</v>
      </c>
      <c r="AB1466" s="11"/>
      <c r="AC1466" s="11"/>
      <c r="AD1466" s="11"/>
      <c r="AE1466" s="11"/>
      <c r="AF1466" s="11"/>
      <c r="AG1466" s="11" t="s">
        <v>33</v>
      </c>
      <c r="AH1466" s="11"/>
      <c r="AI1466" s="11"/>
      <c r="AJ1466" s="11"/>
      <c r="AK1466" s="143"/>
      <c r="AL1466" s="143"/>
      <c r="AM1466" s="153" t="s">
        <v>165</v>
      </c>
      <c r="AN1466" s="143"/>
      <c r="AO1466" s="143"/>
      <c r="AP1466" s="143"/>
      <c r="AQ1466" s="143"/>
      <c r="AR1466" s="143"/>
      <c r="AS1466" s="153" t="s">
        <v>165</v>
      </c>
      <c r="AT1466" s="143"/>
      <c r="AU1466" s="143"/>
      <c r="AV1466" s="143"/>
      <c r="BC1466" s="2"/>
    </row>
    <row r="1467" spans="1:55" x14ac:dyDescent="0.2">
      <c r="A1467" s="4" t="s">
        <v>2709</v>
      </c>
      <c r="B1467" s="4" t="s">
        <v>2688</v>
      </c>
      <c r="C1467" s="4" t="s">
        <v>2738</v>
      </c>
      <c r="D1467" s="4" t="s">
        <v>2741</v>
      </c>
      <c r="E1467" s="4" t="s">
        <v>269</v>
      </c>
      <c r="F1467" s="4" t="s">
        <v>1221</v>
      </c>
      <c r="G1467" s="41" t="s">
        <v>1250</v>
      </c>
      <c r="H1467" s="59" t="s">
        <v>1251</v>
      </c>
      <c r="I1467" s="59">
        <v>500000004001</v>
      </c>
      <c r="J1467" s="5">
        <v>2014</v>
      </c>
      <c r="K1467" s="5">
        <v>8</v>
      </c>
      <c r="L1467" s="9">
        <f t="shared" si="29"/>
        <v>-4</v>
      </c>
      <c r="M1467" s="6" t="s">
        <v>90</v>
      </c>
      <c r="N1467" s="9" t="s">
        <v>94</v>
      </c>
      <c r="O1467" s="6" t="s">
        <v>380</v>
      </c>
      <c r="P1467" s="9" t="s">
        <v>42</v>
      </c>
      <c r="Q1467" s="5" t="s">
        <v>37</v>
      </c>
      <c r="R1467" s="9" t="s">
        <v>41</v>
      </c>
      <c r="S1467" s="11">
        <v>2023</v>
      </c>
      <c r="T1467" s="6" t="s">
        <v>126</v>
      </c>
      <c r="U1467" s="4" t="s">
        <v>3228</v>
      </c>
      <c r="V1467" s="4" t="s">
        <v>3229</v>
      </c>
      <c r="W1467" s="75">
        <f>9913*12</f>
        <v>118956</v>
      </c>
      <c r="X1467" s="9">
        <v>2</v>
      </c>
      <c r="Y1467" s="11"/>
      <c r="Z1467" s="11"/>
      <c r="AA1467" s="11" t="s">
        <v>33</v>
      </c>
      <c r="AB1467" s="11"/>
      <c r="AC1467" s="11"/>
      <c r="AD1467" s="11"/>
      <c r="AE1467" s="11"/>
      <c r="AF1467" s="11"/>
      <c r="AG1467" s="11" t="s">
        <v>33</v>
      </c>
      <c r="AH1467" s="11"/>
      <c r="AI1467" s="11"/>
      <c r="AJ1467" s="11"/>
      <c r="AK1467" s="143"/>
      <c r="AL1467" s="143"/>
      <c r="AM1467" s="153" t="s">
        <v>165</v>
      </c>
      <c r="AN1467" s="143"/>
      <c r="AO1467" s="143"/>
      <c r="AP1467" s="143"/>
      <c r="AQ1467" s="143"/>
      <c r="AR1467" s="143"/>
      <c r="AS1467" s="153" t="s">
        <v>165</v>
      </c>
      <c r="AT1467" s="143"/>
      <c r="AU1467" s="143"/>
      <c r="AV1467" s="143"/>
      <c r="BC1467" s="2"/>
    </row>
    <row r="1468" spans="1:55" x14ac:dyDescent="0.2">
      <c r="A1468" s="4" t="s">
        <v>2692</v>
      </c>
      <c r="B1468" s="4" t="s">
        <v>2688</v>
      </c>
      <c r="C1468" s="4" t="s">
        <v>2738</v>
      </c>
      <c r="D1468" s="4" t="s">
        <v>2741</v>
      </c>
      <c r="E1468" s="4" t="s">
        <v>269</v>
      </c>
      <c r="F1468" s="4" t="s">
        <v>1221</v>
      </c>
      <c r="G1468" s="41" t="s">
        <v>1250</v>
      </c>
      <c r="H1468" s="59" t="s">
        <v>1340</v>
      </c>
      <c r="I1468" s="59">
        <v>500000007990</v>
      </c>
      <c r="J1468" s="5">
        <v>2014</v>
      </c>
      <c r="K1468" s="5">
        <v>8</v>
      </c>
      <c r="L1468" s="9">
        <f t="shared" si="29"/>
        <v>-4</v>
      </c>
      <c r="M1468" s="6" t="s">
        <v>90</v>
      </c>
      <c r="N1468" s="9" t="s">
        <v>94</v>
      </c>
      <c r="O1468" s="6" t="s">
        <v>380</v>
      </c>
      <c r="P1468" s="9" t="s">
        <v>42</v>
      </c>
      <c r="Q1468" s="5" t="s">
        <v>37</v>
      </c>
      <c r="R1468" s="9" t="s">
        <v>41</v>
      </c>
      <c r="S1468" s="11">
        <v>2023</v>
      </c>
      <c r="T1468" s="6" t="s">
        <v>126</v>
      </c>
      <c r="U1468" s="4" t="s">
        <v>3228</v>
      </c>
      <c r="V1468" s="4" t="s">
        <v>3229</v>
      </c>
      <c r="W1468" s="75">
        <f>9913*12</f>
        <v>118956</v>
      </c>
      <c r="X1468" s="9">
        <v>2</v>
      </c>
      <c r="Y1468" s="11"/>
      <c r="Z1468" s="11"/>
      <c r="AA1468" s="11" t="s">
        <v>33</v>
      </c>
      <c r="AB1468" s="11"/>
      <c r="AC1468" s="11"/>
      <c r="AD1468" s="11"/>
      <c r="AE1468" s="11"/>
      <c r="AF1468" s="11"/>
      <c r="AG1468" s="11" t="s">
        <v>33</v>
      </c>
      <c r="AH1468" s="11"/>
      <c r="AI1468" s="11"/>
      <c r="AJ1468" s="11"/>
      <c r="AK1468" s="143"/>
      <c r="AL1468" s="143"/>
      <c r="AM1468" s="153" t="s">
        <v>165</v>
      </c>
      <c r="AN1468" s="143"/>
      <c r="AO1468" s="143"/>
      <c r="AP1468" s="143"/>
      <c r="AQ1468" s="143"/>
      <c r="AR1468" s="143"/>
      <c r="AS1468" s="153" t="s">
        <v>165</v>
      </c>
      <c r="AT1468" s="143"/>
      <c r="AU1468" s="143"/>
      <c r="AV1468" s="143"/>
      <c r="BC1468" s="2"/>
    </row>
    <row r="1469" spans="1:55" x14ac:dyDescent="0.2">
      <c r="A1469" s="4" t="s">
        <v>2698</v>
      </c>
      <c r="B1469" s="4" t="s">
        <v>2689</v>
      </c>
      <c r="C1469" s="4" t="s">
        <v>2739</v>
      </c>
      <c r="D1469" s="4" t="s">
        <v>2741</v>
      </c>
      <c r="E1469" s="4" t="str">
        <f>UPPER("Generador de Rayos X Dental Intraoral")</f>
        <v>GENERADOR DE RAYOS X DENTAL INTRAORAL</v>
      </c>
      <c r="F1469" s="4" t="s">
        <v>1568</v>
      </c>
      <c r="G1469" s="41" t="s">
        <v>1569</v>
      </c>
      <c r="H1469" s="59" t="s">
        <v>1570</v>
      </c>
      <c r="I1469" s="59">
        <v>500000004064</v>
      </c>
      <c r="J1469" s="5">
        <v>2013</v>
      </c>
      <c r="K1469" s="5">
        <v>10</v>
      </c>
      <c r="L1469" s="9">
        <f t="shared" si="29"/>
        <v>-3</v>
      </c>
      <c r="M1469" s="6" t="s">
        <v>90</v>
      </c>
      <c r="N1469" s="9" t="s">
        <v>94</v>
      </c>
      <c r="O1469" s="6" t="s">
        <v>47</v>
      </c>
      <c r="P1469" s="9" t="s">
        <v>42</v>
      </c>
      <c r="Q1469" s="5">
        <v>2023</v>
      </c>
      <c r="R1469" s="9" t="s">
        <v>41</v>
      </c>
      <c r="S1469" s="11">
        <v>2023</v>
      </c>
      <c r="T1469" s="6" t="s">
        <v>44</v>
      </c>
      <c r="U1469" s="83" t="s">
        <v>3805</v>
      </c>
      <c r="V1469" s="83" t="s">
        <v>3812</v>
      </c>
      <c r="W1469" s="75">
        <v>357000</v>
      </c>
      <c r="X1469" s="9">
        <v>1</v>
      </c>
      <c r="Y1469" s="11"/>
      <c r="Z1469" s="11"/>
      <c r="AA1469" s="11"/>
      <c r="AB1469" s="11"/>
      <c r="AC1469" s="11"/>
      <c r="AD1469" s="11"/>
      <c r="AE1469" s="11"/>
      <c r="AF1469" s="11"/>
      <c r="AG1469" s="11" t="s">
        <v>33</v>
      </c>
      <c r="AH1469" s="11"/>
      <c r="AI1469" s="11"/>
      <c r="AJ1469" s="11"/>
      <c r="AK1469" s="143"/>
      <c r="AL1469" s="143"/>
      <c r="AM1469" s="143"/>
      <c r="AN1469" s="143"/>
      <c r="AO1469" s="143"/>
      <c r="AP1469" s="143"/>
      <c r="AQ1469" s="143"/>
      <c r="AR1469" s="143"/>
      <c r="AS1469" s="153" t="s">
        <v>165</v>
      </c>
      <c r="AT1469" s="143"/>
      <c r="AU1469" s="143"/>
      <c r="AV1469" s="143"/>
      <c r="BC1469" s="2"/>
    </row>
    <row r="1470" spans="1:55" x14ac:dyDescent="0.2">
      <c r="A1470" s="4" t="s">
        <v>2726</v>
      </c>
      <c r="B1470" s="4" t="s">
        <v>2690</v>
      </c>
      <c r="C1470" s="4" t="s">
        <v>2733</v>
      </c>
      <c r="D1470" s="4" t="s">
        <v>2740</v>
      </c>
      <c r="E1470" s="4" t="s">
        <v>1843</v>
      </c>
      <c r="F1470" s="4" t="s">
        <v>2756</v>
      </c>
      <c r="G1470" s="41" t="s">
        <v>1844</v>
      </c>
      <c r="H1470" s="59">
        <v>23641903</v>
      </c>
      <c r="I1470" s="59" t="s">
        <v>136</v>
      </c>
      <c r="J1470" s="5">
        <v>2018</v>
      </c>
      <c r="K1470" s="5">
        <v>5</v>
      </c>
      <c r="L1470" s="9">
        <f t="shared" si="29"/>
        <v>-3</v>
      </c>
      <c r="M1470" s="6" t="s">
        <v>92</v>
      </c>
      <c r="N1470" s="9" t="s">
        <v>94</v>
      </c>
      <c r="O1470" s="6" t="s">
        <v>37</v>
      </c>
      <c r="P1470" s="9" t="s">
        <v>42</v>
      </c>
      <c r="Q1470" s="5" t="s">
        <v>37</v>
      </c>
      <c r="R1470" s="9" t="s">
        <v>42</v>
      </c>
      <c r="S1470" s="11" t="s">
        <v>136</v>
      </c>
      <c r="T1470" s="6" t="s">
        <v>44</v>
      </c>
      <c r="U1470" s="4" t="s">
        <v>2756</v>
      </c>
      <c r="V1470" s="4" t="s">
        <v>136</v>
      </c>
      <c r="W1470" s="75">
        <v>0</v>
      </c>
      <c r="X1470" s="9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43"/>
      <c r="AL1470" s="143"/>
      <c r="AM1470" s="143"/>
      <c r="AN1470" s="143"/>
      <c r="AO1470" s="143"/>
      <c r="AP1470" s="143"/>
      <c r="AQ1470" s="143"/>
      <c r="AR1470" s="143"/>
      <c r="AS1470" s="143"/>
      <c r="AT1470" s="143"/>
      <c r="AU1470" s="143"/>
      <c r="AV1470" s="143"/>
      <c r="BC1470" s="2"/>
    </row>
    <row r="1471" spans="1:55" x14ac:dyDescent="0.2">
      <c r="A1471" s="4" t="s">
        <v>2726</v>
      </c>
      <c r="B1471" s="4" t="s">
        <v>2690</v>
      </c>
      <c r="C1471" s="4" t="s">
        <v>2733</v>
      </c>
      <c r="D1471" s="4" t="s">
        <v>2740</v>
      </c>
      <c r="E1471" s="4" t="s">
        <v>1843</v>
      </c>
      <c r="F1471" s="4" t="s">
        <v>2756</v>
      </c>
      <c r="G1471" s="41" t="s">
        <v>1844</v>
      </c>
      <c r="H1471" s="59">
        <v>23641904</v>
      </c>
      <c r="I1471" s="59" t="s">
        <v>136</v>
      </c>
      <c r="J1471" s="5">
        <v>2018</v>
      </c>
      <c r="K1471" s="5">
        <v>5</v>
      </c>
      <c r="L1471" s="9">
        <f t="shared" si="29"/>
        <v>-3</v>
      </c>
      <c r="M1471" s="6" t="s">
        <v>92</v>
      </c>
      <c r="N1471" s="9" t="s">
        <v>94</v>
      </c>
      <c r="O1471" s="6" t="s">
        <v>37</v>
      </c>
      <c r="P1471" s="9" t="s">
        <v>42</v>
      </c>
      <c r="Q1471" s="5" t="s">
        <v>37</v>
      </c>
      <c r="R1471" s="9" t="s">
        <v>42</v>
      </c>
      <c r="S1471" s="11" t="s">
        <v>136</v>
      </c>
      <c r="T1471" s="6" t="s">
        <v>44</v>
      </c>
      <c r="U1471" s="4" t="s">
        <v>2756</v>
      </c>
      <c r="V1471" s="4" t="s">
        <v>136</v>
      </c>
      <c r="W1471" s="75">
        <v>0</v>
      </c>
      <c r="X1471" s="9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43"/>
      <c r="AL1471" s="143"/>
      <c r="AM1471" s="143"/>
      <c r="AN1471" s="143"/>
      <c r="AO1471" s="143"/>
      <c r="AP1471" s="143"/>
      <c r="AQ1471" s="143"/>
      <c r="AR1471" s="143"/>
      <c r="AS1471" s="143"/>
      <c r="AT1471" s="143"/>
      <c r="AU1471" s="143"/>
      <c r="AV1471" s="143"/>
      <c r="BC1471" s="2"/>
    </row>
    <row r="1472" spans="1:55" x14ac:dyDescent="0.2">
      <c r="A1472" s="4" t="s">
        <v>2726</v>
      </c>
      <c r="B1472" s="4" t="s">
        <v>2690</v>
      </c>
      <c r="C1472" s="4" t="s">
        <v>2733</v>
      </c>
      <c r="D1472" s="4" t="s">
        <v>2740</v>
      </c>
      <c r="E1472" s="4" t="s">
        <v>1843</v>
      </c>
      <c r="F1472" s="4" t="s">
        <v>2756</v>
      </c>
      <c r="G1472" s="41" t="s">
        <v>1844</v>
      </c>
      <c r="H1472" s="59">
        <v>23641905</v>
      </c>
      <c r="I1472" s="59" t="s">
        <v>136</v>
      </c>
      <c r="J1472" s="5">
        <v>2018</v>
      </c>
      <c r="K1472" s="5">
        <v>5</v>
      </c>
      <c r="L1472" s="9">
        <f t="shared" si="29"/>
        <v>-3</v>
      </c>
      <c r="M1472" s="6" t="s">
        <v>92</v>
      </c>
      <c r="N1472" s="9" t="s">
        <v>94</v>
      </c>
      <c r="O1472" s="6" t="s">
        <v>37</v>
      </c>
      <c r="P1472" s="9" t="s">
        <v>42</v>
      </c>
      <c r="Q1472" s="5" t="s">
        <v>37</v>
      </c>
      <c r="R1472" s="9" t="s">
        <v>42</v>
      </c>
      <c r="S1472" s="11" t="s">
        <v>136</v>
      </c>
      <c r="T1472" s="6" t="s">
        <v>44</v>
      </c>
      <c r="U1472" s="4" t="s">
        <v>2756</v>
      </c>
      <c r="V1472" s="4" t="s">
        <v>136</v>
      </c>
      <c r="W1472" s="75">
        <v>0</v>
      </c>
      <c r="X1472" s="9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43"/>
      <c r="AL1472" s="143"/>
      <c r="AM1472" s="143"/>
      <c r="AN1472" s="143"/>
      <c r="AO1472" s="143"/>
      <c r="AP1472" s="143"/>
      <c r="AQ1472" s="143"/>
      <c r="AR1472" s="143"/>
      <c r="AS1472" s="143"/>
      <c r="AT1472" s="143"/>
      <c r="AU1472" s="143"/>
      <c r="AV1472" s="143"/>
      <c r="BC1472" s="2"/>
    </row>
    <row r="1473" spans="1:57" x14ac:dyDescent="0.2">
      <c r="A1473" s="4" t="s">
        <v>2726</v>
      </c>
      <c r="B1473" s="4" t="s">
        <v>2690</v>
      </c>
      <c r="C1473" s="4" t="s">
        <v>2733</v>
      </c>
      <c r="D1473" s="4" t="s">
        <v>2740</v>
      </c>
      <c r="E1473" s="4" t="s">
        <v>1843</v>
      </c>
      <c r="F1473" s="4" t="s">
        <v>2756</v>
      </c>
      <c r="G1473" s="41" t="s">
        <v>1844</v>
      </c>
      <c r="H1473" s="59">
        <v>23641906</v>
      </c>
      <c r="I1473" s="59" t="s">
        <v>136</v>
      </c>
      <c r="J1473" s="5">
        <v>2018</v>
      </c>
      <c r="K1473" s="5">
        <v>5</v>
      </c>
      <c r="L1473" s="9">
        <f t="shared" si="29"/>
        <v>-3</v>
      </c>
      <c r="M1473" s="6" t="s">
        <v>92</v>
      </c>
      <c r="N1473" s="9" t="s">
        <v>94</v>
      </c>
      <c r="O1473" s="6" t="s">
        <v>37</v>
      </c>
      <c r="P1473" s="9" t="s">
        <v>42</v>
      </c>
      <c r="Q1473" s="5" t="s">
        <v>37</v>
      </c>
      <c r="R1473" s="9" t="s">
        <v>42</v>
      </c>
      <c r="S1473" s="11" t="s">
        <v>136</v>
      </c>
      <c r="T1473" s="6" t="s">
        <v>44</v>
      </c>
      <c r="U1473" s="4" t="s">
        <v>2756</v>
      </c>
      <c r="V1473" s="4" t="s">
        <v>136</v>
      </c>
      <c r="W1473" s="75">
        <v>0</v>
      </c>
      <c r="X1473" s="9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43"/>
      <c r="AL1473" s="143"/>
      <c r="AM1473" s="143"/>
      <c r="AN1473" s="143"/>
      <c r="AO1473" s="143"/>
      <c r="AP1473" s="143"/>
      <c r="AQ1473" s="143"/>
      <c r="AR1473" s="143"/>
      <c r="AS1473" s="143"/>
      <c r="AT1473" s="143"/>
      <c r="AU1473" s="143"/>
      <c r="AV1473" s="143"/>
      <c r="BC1473" s="2"/>
    </row>
    <row r="1474" spans="1:57" x14ac:dyDescent="0.2">
      <c r="A1474" s="4" t="s">
        <v>2723</v>
      </c>
      <c r="B1474" s="4" t="s">
        <v>2690</v>
      </c>
      <c r="C1474" s="4" t="s">
        <v>2734</v>
      </c>
      <c r="D1474" s="4" t="s">
        <v>2741</v>
      </c>
      <c r="E1474" s="4" t="s">
        <v>3000</v>
      </c>
      <c r="F1474" s="4" t="s">
        <v>3001</v>
      </c>
      <c r="G1474" s="41" t="s">
        <v>3002</v>
      </c>
      <c r="H1474" s="59">
        <v>616342200051</v>
      </c>
      <c r="I1474" s="136" t="s">
        <v>3063</v>
      </c>
      <c r="J1474" s="5">
        <v>2023</v>
      </c>
      <c r="K1474" s="5">
        <v>5</v>
      </c>
      <c r="L1474" s="9">
        <f t="shared" si="29"/>
        <v>2</v>
      </c>
      <c r="M1474" s="6" t="s">
        <v>91</v>
      </c>
      <c r="N1474" s="9" t="s">
        <v>94</v>
      </c>
      <c r="O1474" s="6" t="s">
        <v>37</v>
      </c>
      <c r="P1474" s="9" t="s">
        <v>41</v>
      </c>
      <c r="Q1474" s="5" t="s">
        <v>37</v>
      </c>
      <c r="R1474" s="9" t="s">
        <v>41</v>
      </c>
      <c r="S1474" s="11">
        <v>2023</v>
      </c>
      <c r="T1474" s="6" t="s">
        <v>136</v>
      </c>
      <c r="U1474" s="4" t="s">
        <v>3004</v>
      </c>
      <c r="V1474" s="4" t="s">
        <v>3007</v>
      </c>
      <c r="W1474" s="75">
        <v>0</v>
      </c>
      <c r="X1474" s="9">
        <v>1</v>
      </c>
      <c r="Y1474" s="11" t="s">
        <v>33</v>
      </c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43" t="s">
        <v>165</v>
      </c>
      <c r="AL1474" s="143"/>
      <c r="AM1474" s="143"/>
      <c r="AN1474" s="143"/>
      <c r="AO1474" s="143"/>
      <c r="AP1474" s="143"/>
      <c r="AQ1474" s="143"/>
      <c r="AR1474" s="143"/>
      <c r="AS1474" s="143"/>
      <c r="AT1474" s="143"/>
      <c r="AU1474" s="143"/>
      <c r="AV1474" s="143"/>
      <c r="BC1474" s="2"/>
    </row>
    <row r="1475" spans="1:57" x14ac:dyDescent="0.2">
      <c r="A1475" s="4" t="s">
        <v>2723</v>
      </c>
      <c r="B1475" s="4" t="s">
        <v>2690</v>
      </c>
      <c r="C1475" s="4" t="s">
        <v>2734</v>
      </c>
      <c r="D1475" s="4" t="s">
        <v>2741</v>
      </c>
      <c r="E1475" s="4" t="s">
        <v>3000</v>
      </c>
      <c r="F1475" s="4" t="s">
        <v>3001</v>
      </c>
      <c r="G1475" s="41" t="s">
        <v>3002</v>
      </c>
      <c r="H1475" s="59">
        <v>616342300024</v>
      </c>
      <c r="I1475" s="59" t="s">
        <v>3060</v>
      </c>
      <c r="J1475" s="5">
        <v>2023</v>
      </c>
      <c r="K1475" s="5">
        <v>5</v>
      </c>
      <c r="L1475" s="9">
        <f t="shared" si="29"/>
        <v>2</v>
      </c>
      <c r="M1475" s="6" t="s">
        <v>91</v>
      </c>
      <c r="N1475" s="9" t="s">
        <v>94</v>
      </c>
      <c r="O1475" s="6" t="s">
        <v>37</v>
      </c>
      <c r="P1475" s="9" t="s">
        <v>41</v>
      </c>
      <c r="Q1475" s="5" t="s">
        <v>37</v>
      </c>
      <c r="R1475" s="9" t="s">
        <v>41</v>
      </c>
      <c r="S1475" s="11">
        <v>2023</v>
      </c>
      <c r="T1475" s="6" t="s">
        <v>136</v>
      </c>
      <c r="U1475" s="4" t="s">
        <v>3004</v>
      </c>
      <c r="V1475" s="4" t="s">
        <v>3007</v>
      </c>
      <c r="W1475" s="75">
        <v>0</v>
      </c>
      <c r="X1475" s="9">
        <v>1</v>
      </c>
      <c r="Y1475" s="11" t="s">
        <v>33</v>
      </c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43" t="s">
        <v>165</v>
      </c>
      <c r="AL1475" s="143"/>
      <c r="AM1475" s="143"/>
      <c r="AN1475" s="143"/>
      <c r="AO1475" s="143"/>
      <c r="AP1475" s="143"/>
      <c r="AQ1475" s="143"/>
      <c r="AR1475" s="143"/>
      <c r="AS1475" s="143"/>
      <c r="AT1475" s="143"/>
      <c r="AU1475" s="143"/>
      <c r="AV1475" s="143"/>
      <c r="BC1475" s="2"/>
    </row>
    <row r="1476" spans="1:57" s="58" customFormat="1" x14ac:dyDescent="0.2">
      <c r="A1476" s="4" t="s">
        <v>2723</v>
      </c>
      <c r="B1476" s="4" t="s">
        <v>2690</v>
      </c>
      <c r="C1476" s="4" t="s">
        <v>2734</v>
      </c>
      <c r="D1476" s="4" t="s">
        <v>2741</v>
      </c>
      <c r="E1476" s="4" t="s">
        <v>3000</v>
      </c>
      <c r="F1476" s="4" t="s">
        <v>3001</v>
      </c>
      <c r="G1476" s="41" t="s">
        <v>3002</v>
      </c>
      <c r="H1476" s="59">
        <v>616342300022</v>
      </c>
      <c r="I1476" s="59" t="s">
        <v>3061</v>
      </c>
      <c r="J1476" s="5">
        <v>2023</v>
      </c>
      <c r="K1476" s="5">
        <v>5</v>
      </c>
      <c r="L1476" s="9">
        <f t="shared" si="29"/>
        <v>2</v>
      </c>
      <c r="M1476" s="6" t="s">
        <v>91</v>
      </c>
      <c r="N1476" s="9" t="s">
        <v>94</v>
      </c>
      <c r="O1476" s="6" t="s">
        <v>37</v>
      </c>
      <c r="P1476" s="9" t="s">
        <v>41</v>
      </c>
      <c r="Q1476" s="5" t="s">
        <v>37</v>
      </c>
      <c r="R1476" s="9" t="s">
        <v>41</v>
      </c>
      <c r="S1476" s="11">
        <v>2023</v>
      </c>
      <c r="T1476" s="6" t="s">
        <v>136</v>
      </c>
      <c r="U1476" s="4" t="s">
        <v>3004</v>
      </c>
      <c r="V1476" s="4" t="s">
        <v>3007</v>
      </c>
      <c r="W1476" s="75">
        <v>0</v>
      </c>
      <c r="X1476" s="9">
        <v>1</v>
      </c>
      <c r="Y1476" s="11" t="s">
        <v>33</v>
      </c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43" t="s">
        <v>165</v>
      </c>
      <c r="AL1476" s="143"/>
      <c r="AM1476" s="143"/>
      <c r="AN1476" s="143"/>
      <c r="AO1476" s="143"/>
      <c r="AP1476" s="143"/>
      <c r="AQ1476" s="143"/>
      <c r="AR1476" s="143"/>
      <c r="AS1476" s="143"/>
      <c r="AT1476" s="143"/>
      <c r="AU1476" s="143"/>
      <c r="AV1476" s="143"/>
      <c r="AW1476" s="10"/>
      <c r="AX1476" s="10"/>
      <c r="AY1476" s="10"/>
      <c r="AZ1476" s="10"/>
      <c r="BA1476" s="10"/>
      <c r="BB1476" s="10"/>
      <c r="BC1476" s="2"/>
      <c r="BD1476" s="2"/>
      <c r="BE1476" s="2"/>
    </row>
    <row r="1477" spans="1:57" s="58" customFormat="1" x14ac:dyDescent="0.2">
      <c r="A1477" s="4" t="s">
        <v>2723</v>
      </c>
      <c r="B1477" s="4" t="s">
        <v>2690</v>
      </c>
      <c r="C1477" s="4" t="s">
        <v>2734</v>
      </c>
      <c r="D1477" s="4" t="s">
        <v>2741</v>
      </c>
      <c r="E1477" s="4" t="s">
        <v>3000</v>
      </c>
      <c r="F1477" s="4" t="s">
        <v>3001</v>
      </c>
      <c r="G1477" s="41" t="s">
        <v>3002</v>
      </c>
      <c r="H1477" s="59">
        <v>616342300026</v>
      </c>
      <c r="I1477" s="59" t="s">
        <v>3062</v>
      </c>
      <c r="J1477" s="5">
        <v>2023</v>
      </c>
      <c r="K1477" s="5">
        <v>5</v>
      </c>
      <c r="L1477" s="9">
        <f t="shared" si="29"/>
        <v>2</v>
      </c>
      <c r="M1477" s="6" t="s">
        <v>91</v>
      </c>
      <c r="N1477" s="9" t="s">
        <v>94</v>
      </c>
      <c r="O1477" s="6" t="s">
        <v>37</v>
      </c>
      <c r="P1477" s="9" t="s">
        <v>41</v>
      </c>
      <c r="Q1477" s="5" t="s">
        <v>37</v>
      </c>
      <c r="R1477" s="9" t="s">
        <v>41</v>
      </c>
      <c r="S1477" s="11">
        <v>2023</v>
      </c>
      <c r="T1477" s="6" t="s">
        <v>136</v>
      </c>
      <c r="U1477" s="4" t="s">
        <v>3004</v>
      </c>
      <c r="V1477" s="4" t="s">
        <v>3007</v>
      </c>
      <c r="W1477" s="75">
        <v>0</v>
      </c>
      <c r="X1477" s="9">
        <v>1</v>
      </c>
      <c r="Y1477" s="11" t="s">
        <v>33</v>
      </c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43" t="s">
        <v>165</v>
      </c>
      <c r="AL1477" s="143"/>
      <c r="AM1477" s="143"/>
      <c r="AN1477" s="143"/>
      <c r="AO1477" s="143"/>
      <c r="AP1477" s="143"/>
      <c r="AQ1477" s="143"/>
      <c r="AR1477" s="143"/>
      <c r="AS1477" s="143"/>
      <c r="AT1477" s="143"/>
      <c r="AU1477" s="143"/>
      <c r="AV1477" s="143"/>
      <c r="AW1477" s="10"/>
      <c r="AX1477" s="10"/>
      <c r="AY1477" s="10"/>
      <c r="AZ1477" s="10"/>
      <c r="BA1477" s="10"/>
      <c r="BB1477" s="10"/>
      <c r="BC1477" s="2"/>
      <c r="BD1477" s="2"/>
      <c r="BE1477" s="2"/>
    </row>
    <row r="1478" spans="1:57" s="58" customFormat="1" x14ac:dyDescent="0.2">
      <c r="A1478" s="4" t="s">
        <v>2712</v>
      </c>
      <c r="B1478" s="4" t="s">
        <v>2691</v>
      </c>
      <c r="C1478" s="4" t="s">
        <v>2735</v>
      </c>
      <c r="D1478" s="4" t="s">
        <v>2741</v>
      </c>
      <c r="E1478" s="4" t="s">
        <v>1198</v>
      </c>
      <c r="F1478" s="4" t="s">
        <v>2776</v>
      </c>
      <c r="G1478" s="41" t="s">
        <v>1199</v>
      </c>
      <c r="H1478" s="59" t="s">
        <v>1200</v>
      </c>
      <c r="I1478" s="59">
        <v>500000009982</v>
      </c>
      <c r="J1478" s="5">
        <v>2013</v>
      </c>
      <c r="K1478" s="5">
        <v>8</v>
      </c>
      <c r="L1478" s="9">
        <f t="shared" si="29"/>
        <v>-5</v>
      </c>
      <c r="M1478" s="6" t="s">
        <v>90</v>
      </c>
      <c r="N1478" s="9" t="s">
        <v>94</v>
      </c>
      <c r="O1478" s="6" t="s">
        <v>37</v>
      </c>
      <c r="P1478" s="9" t="s">
        <v>42</v>
      </c>
      <c r="Q1478" s="5" t="s">
        <v>37</v>
      </c>
      <c r="R1478" s="9" t="s">
        <v>41</v>
      </c>
      <c r="S1478" s="11">
        <v>2023</v>
      </c>
      <c r="T1478" s="6" t="s">
        <v>126</v>
      </c>
      <c r="U1478" s="83" t="s">
        <v>3805</v>
      </c>
      <c r="V1478" s="4" t="s">
        <v>3806</v>
      </c>
      <c r="W1478" s="75">
        <v>357000</v>
      </c>
      <c r="X1478" s="9">
        <v>1</v>
      </c>
      <c r="Y1478" s="11"/>
      <c r="Z1478" s="11"/>
      <c r="AA1478" s="11"/>
      <c r="AB1478" s="11"/>
      <c r="AC1478" s="11"/>
      <c r="AD1478" s="11"/>
      <c r="AE1478" s="11"/>
      <c r="AF1478" s="11"/>
      <c r="AG1478" s="11" t="s">
        <v>33</v>
      </c>
      <c r="AH1478" s="11"/>
      <c r="AI1478" s="11"/>
      <c r="AJ1478" s="11"/>
      <c r="AK1478" s="143"/>
      <c r="AL1478" s="143"/>
      <c r="AM1478" s="143"/>
      <c r="AN1478" s="143"/>
      <c r="AO1478" s="143"/>
      <c r="AP1478" s="143"/>
      <c r="AQ1478" s="143"/>
      <c r="AR1478" s="143"/>
      <c r="AS1478" s="143" t="s">
        <v>165</v>
      </c>
      <c r="AT1478" s="143"/>
      <c r="AU1478" s="143"/>
      <c r="AV1478" s="143"/>
      <c r="AW1478" s="10"/>
      <c r="AX1478" s="10"/>
      <c r="AY1478" s="10"/>
      <c r="AZ1478" s="10"/>
      <c r="BA1478" s="10"/>
      <c r="BB1478" s="10"/>
      <c r="BC1478" s="2"/>
      <c r="BD1478" s="2"/>
      <c r="BE1478" s="2"/>
    </row>
    <row r="1479" spans="1:57" x14ac:dyDescent="0.2">
      <c r="A1479" s="4" t="s">
        <v>2710</v>
      </c>
      <c r="B1479" s="4" t="s">
        <v>2689</v>
      </c>
      <c r="C1479" s="4" t="s">
        <v>2710</v>
      </c>
      <c r="D1479" s="4" t="s">
        <v>2742</v>
      </c>
      <c r="E1479" s="4" t="s">
        <v>3259</v>
      </c>
      <c r="F1479" s="4" t="s">
        <v>1517</v>
      </c>
      <c r="G1479" s="41" t="s">
        <v>2635</v>
      </c>
      <c r="H1479" s="59">
        <v>550168</v>
      </c>
      <c r="I1479" s="59">
        <v>500000011272</v>
      </c>
      <c r="J1479" s="5">
        <v>2022</v>
      </c>
      <c r="K1479" s="5">
        <v>8</v>
      </c>
      <c r="L1479" s="9">
        <f t="shared" si="29"/>
        <v>4</v>
      </c>
      <c r="M1479" s="6" t="s">
        <v>90</v>
      </c>
      <c r="N1479" s="9" t="s">
        <v>94</v>
      </c>
      <c r="O1479" s="6" t="s">
        <v>47</v>
      </c>
      <c r="P1479" s="9" t="s">
        <v>41</v>
      </c>
      <c r="Q1479" s="5">
        <v>2024</v>
      </c>
      <c r="R1479" s="9" t="s">
        <v>41</v>
      </c>
      <c r="S1479" s="11">
        <v>2024</v>
      </c>
      <c r="T1479" s="6" t="s">
        <v>126</v>
      </c>
      <c r="U1479" s="4" t="s">
        <v>3811</v>
      </c>
      <c r="V1479" s="4" t="s">
        <v>3773</v>
      </c>
      <c r="W1479" s="75">
        <v>70000000</v>
      </c>
      <c r="X1479" s="9">
        <v>2</v>
      </c>
      <c r="Y1479" s="11"/>
      <c r="Z1479" s="11"/>
      <c r="AA1479" s="11" t="s">
        <v>33</v>
      </c>
      <c r="AB1479" s="11"/>
      <c r="AC1479" s="11"/>
      <c r="AD1479" s="11"/>
      <c r="AE1479" s="11"/>
      <c r="AF1479" s="11"/>
      <c r="AG1479" s="11" t="s">
        <v>33</v>
      </c>
      <c r="AH1479" s="11"/>
      <c r="AI1479" s="11"/>
      <c r="AJ1479" s="11"/>
      <c r="AK1479" s="143"/>
      <c r="AL1479" s="143"/>
      <c r="AM1479" s="153" t="s">
        <v>165</v>
      </c>
      <c r="AN1479" s="143"/>
      <c r="AO1479" s="143"/>
      <c r="AP1479" s="143"/>
      <c r="AQ1479" s="143"/>
      <c r="AR1479" s="143"/>
      <c r="AS1479" s="153" t="s">
        <v>2801</v>
      </c>
      <c r="AT1479" s="143"/>
      <c r="AU1479" s="143"/>
      <c r="AV1479" s="143"/>
      <c r="BC1479" s="2"/>
    </row>
    <row r="1480" spans="1:57" s="58" customFormat="1" x14ac:dyDescent="0.2">
      <c r="A1480" s="4" t="s">
        <v>2712</v>
      </c>
      <c r="B1480" s="4" t="s">
        <v>2691</v>
      </c>
      <c r="C1480" s="4" t="s">
        <v>2735</v>
      </c>
      <c r="D1480" s="4" t="s">
        <v>2740</v>
      </c>
      <c r="E1480" s="4" t="s">
        <v>1212</v>
      </c>
      <c r="F1480" s="4" t="s">
        <v>2776</v>
      </c>
      <c r="G1480" s="41" t="s">
        <v>1213</v>
      </c>
      <c r="H1480" s="59" t="s">
        <v>1214</v>
      </c>
      <c r="I1480" s="59">
        <v>500000004251</v>
      </c>
      <c r="J1480" s="5">
        <v>2013</v>
      </c>
      <c r="K1480" s="5">
        <v>8</v>
      </c>
      <c r="L1480" s="9">
        <f t="shared" ref="L1480:L1543" si="31">IF(AND(J1480=0,K1480=0),"",K1480-($B$9-J1480))</f>
        <v>-5</v>
      </c>
      <c r="M1480" s="6" t="s">
        <v>90</v>
      </c>
      <c r="N1480" s="9" t="s">
        <v>94</v>
      </c>
      <c r="O1480" s="6" t="s">
        <v>37</v>
      </c>
      <c r="P1480" s="9" t="s">
        <v>42</v>
      </c>
      <c r="Q1480" s="5" t="s">
        <v>37</v>
      </c>
      <c r="R1480" s="9" t="s">
        <v>41</v>
      </c>
      <c r="S1480" s="11">
        <v>2023</v>
      </c>
      <c r="T1480" s="6" t="s">
        <v>126</v>
      </c>
      <c r="U1480" s="83" t="s">
        <v>3805</v>
      </c>
      <c r="V1480" s="4" t="s">
        <v>3806</v>
      </c>
      <c r="W1480" s="75">
        <v>357000</v>
      </c>
      <c r="X1480" s="9">
        <v>1</v>
      </c>
      <c r="Y1480" s="11"/>
      <c r="Z1480" s="11"/>
      <c r="AA1480" s="11"/>
      <c r="AB1480" s="11"/>
      <c r="AC1480" s="11"/>
      <c r="AD1480" s="11"/>
      <c r="AE1480" s="11"/>
      <c r="AF1480" s="11"/>
      <c r="AG1480" s="11" t="s">
        <v>33</v>
      </c>
      <c r="AH1480" s="11"/>
      <c r="AI1480" s="11"/>
      <c r="AJ1480" s="11"/>
      <c r="AK1480" s="143"/>
      <c r="AL1480" s="143"/>
      <c r="AM1480" s="143"/>
      <c r="AN1480" s="143"/>
      <c r="AO1480" s="143"/>
      <c r="AP1480" s="143"/>
      <c r="AQ1480" s="143"/>
      <c r="AR1480" s="143"/>
      <c r="AS1480" s="143" t="s">
        <v>165</v>
      </c>
      <c r="AT1480" s="143"/>
      <c r="AU1480" s="143"/>
      <c r="AV1480" s="143"/>
      <c r="AW1480" s="10"/>
      <c r="AX1480" s="10"/>
      <c r="AY1480" s="10"/>
      <c r="AZ1480" s="10"/>
      <c r="BA1480" s="10"/>
      <c r="BB1480" s="10"/>
      <c r="BC1480" s="2"/>
      <c r="BD1480" s="2"/>
      <c r="BE1480" s="2"/>
    </row>
    <row r="1481" spans="1:57" x14ac:dyDescent="0.2">
      <c r="A1481" s="4" t="s">
        <v>2696</v>
      </c>
      <c r="B1481" s="4" t="s">
        <v>2691</v>
      </c>
      <c r="C1481" s="4" t="s">
        <v>2735</v>
      </c>
      <c r="D1481" s="4" t="s">
        <v>2740</v>
      </c>
      <c r="E1481" s="4" t="s">
        <v>1212</v>
      </c>
      <c r="F1481" s="4" t="s">
        <v>2776</v>
      </c>
      <c r="G1481" s="41" t="s">
        <v>1213</v>
      </c>
      <c r="H1481" s="59" t="s">
        <v>1215</v>
      </c>
      <c r="I1481" s="59">
        <v>500000004228</v>
      </c>
      <c r="J1481" s="5">
        <v>2013</v>
      </c>
      <c r="K1481" s="5">
        <v>8</v>
      </c>
      <c r="L1481" s="9">
        <f t="shared" si="31"/>
        <v>-5</v>
      </c>
      <c r="M1481" s="6" t="s">
        <v>90</v>
      </c>
      <c r="N1481" s="9" t="s">
        <v>94</v>
      </c>
      <c r="O1481" s="6" t="s">
        <v>37</v>
      </c>
      <c r="P1481" s="9" t="s">
        <v>42</v>
      </c>
      <c r="Q1481" s="5" t="s">
        <v>37</v>
      </c>
      <c r="R1481" s="9" t="s">
        <v>41</v>
      </c>
      <c r="S1481" s="11">
        <v>2023</v>
      </c>
      <c r="T1481" s="6" t="s">
        <v>126</v>
      </c>
      <c r="U1481" s="83" t="s">
        <v>3805</v>
      </c>
      <c r="V1481" s="4" t="s">
        <v>3806</v>
      </c>
      <c r="W1481" s="75">
        <v>357000</v>
      </c>
      <c r="X1481" s="9">
        <v>1</v>
      </c>
      <c r="Y1481" s="11"/>
      <c r="Z1481" s="11"/>
      <c r="AA1481" s="11"/>
      <c r="AB1481" s="11"/>
      <c r="AC1481" s="11"/>
      <c r="AD1481" s="11"/>
      <c r="AE1481" s="11"/>
      <c r="AF1481" s="11"/>
      <c r="AG1481" s="11" t="s">
        <v>33</v>
      </c>
      <c r="AH1481" s="11"/>
      <c r="AI1481" s="11"/>
      <c r="AJ1481" s="11"/>
      <c r="AK1481" s="143"/>
      <c r="AL1481" s="143"/>
      <c r="AM1481" s="143"/>
      <c r="AN1481" s="143"/>
      <c r="AO1481" s="143"/>
      <c r="AP1481" s="143"/>
      <c r="AQ1481" s="143"/>
      <c r="AR1481" s="143"/>
      <c r="AS1481" s="143" t="s">
        <v>2801</v>
      </c>
      <c r="AT1481" s="143"/>
      <c r="AU1481" s="143"/>
      <c r="AV1481" s="143"/>
      <c r="BC1481" s="2"/>
    </row>
    <row r="1482" spans="1:57" x14ac:dyDescent="0.2">
      <c r="A1482" s="4" t="s">
        <v>2712</v>
      </c>
      <c r="B1482" s="4" t="s">
        <v>2691</v>
      </c>
      <c r="C1482" s="4" t="s">
        <v>2735</v>
      </c>
      <c r="D1482" s="4" t="s">
        <v>2740</v>
      </c>
      <c r="E1482" s="4" t="s">
        <v>2775</v>
      </c>
      <c r="F1482" s="4" t="s">
        <v>2776</v>
      </c>
      <c r="G1482" s="41" t="s">
        <v>2777</v>
      </c>
      <c r="H1482" s="77" t="s">
        <v>3323</v>
      </c>
      <c r="I1482" s="41" t="s">
        <v>3284</v>
      </c>
      <c r="J1482" s="5">
        <v>2023</v>
      </c>
      <c r="K1482" s="5">
        <v>8</v>
      </c>
      <c r="L1482" s="9">
        <f t="shared" si="31"/>
        <v>5</v>
      </c>
      <c r="M1482" s="6" t="s">
        <v>92</v>
      </c>
      <c r="N1482" s="9" t="s">
        <v>94</v>
      </c>
      <c r="O1482" s="6" t="s">
        <v>37</v>
      </c>
      <c r="P1482" s="9" t="s">
        <v>41</v>
      </c>
      <c r="Q1482" s="5" t="s">
        <v>37</v>
      </c>
      <c r="R1482" s="9" t="s">
        <v>41</v>
      </c>
      <c r="S1482" s="11">
        <v>2023</v>
      </c>
      <c r="T1482" s="6" t="s">
        <v>44</v>
      </c>
      <c r="U1482" s="9" t="s">
        <v>3325</v>
      </c>
      <c r="V1482" s="11" t="s">
        <v>3285</v>
      </c>
      <c r="W1482" s="75">
        <v>0</v>
      </c>
      <c r="X1482" s="9">
        <v>1</v>
      </c>
      <c r="Y1482" s="11"/>
      <c r="Z1482" s="11"/>
      <c r="AA1482" s="11" t="s">
        <v>33</v>
      </c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43"/>
      <c r="AL1482" s="143"/>
      <c r="AM1482" s="143" t="s">
        <v>165</v>
      </c>
      <c r="AN1482" s="143"/>
      <c r="AO1482" s="143"/>
      <c r="AP1482" s="143"/>
      <c r="AQ1482" s="143"/>
      <c r="AR1482" s="143"/>
      <c r="AS1482" s="143"/>
      <c r="AT1482" s="143"/>
      <c r="AU1482" s="143"/>
      <c r="AV1482" s="143"/>
      <c r="BC1482" s="2"/>
    </row>
    <row r="1483" spans="1:57" x14ac:dyDescent="0.2">
      <c r="A1483" s="4" t="s">
        <v>2711</v>
      </c>
      <c r="B1483" s="4" t="s">
        <v>2691</v>
      </c>
      <c r="C1483" s="4" t="s">
        <v>2735</v>
      </c>
      <c r="D1483" s="4" t="s">
        <v>2741</v>
      </c>
      <c r="E1483" s="4" t="s">
        <v>474</v>
      </c>
      <c r="F1483" s="4" t="s">
        <v>2752</v>
      </c>
      <c r="G1483" s="41" t="s">
        <v>475</v>
      </c>
      <c r="H1483" s="59">
        <v>3344036</v>
      </c>
      <c r="I1483" s="59">
        <v>500000003721</v>
      </c>
      <c r="J1483" s="5">
        <v>2016</v>
      </c>
      <c r="K1483" s="5">
        <v>10</v>
      </c>
      <c r="L1483" s="9">
        <f t="shared" si="31"/>
        <v>0</v>
      </c>
      <c r="M1483" s="6" t="s">
        <v>90</v>
      </c>
      <c r="N1483" s="9" t="s">
        <v>94</v>
      </c>
      <c r="O1483" s="6" t="s">
        <v>37</v>
      </c>
      <c r="P1483" s="9" t="s">
        <v>42</v>
      </c>
      <c r="Q1483" s="5" t="s">
        <v>37</v>
      </c>
      <c r="R1483" s="9" t="s">
        <v>42</v>
      </c>
      <c r="S1483" s="11">
        <v>2023</v>
      </c>
      <c r="T1483" s="6" t="s">
        <v>44</v>
      </c>
      <c r="U1483" s="4" t="s">
        <v>135</v>
      </c>
      <c r="V1483" s="4" t="s">
        <v>136</v>
      </c>
      <c r="W1483" s="75">
        <v>898006.13</v>
      </c>
      <c r="X1483" s="9">
        <v>1</v>
      </c>
      <c r="Y1483" s="11"/>
      <c r="Z1483" s="11"/>
      <c r="AA1483" s="11"/>
      <c r="AB1483" s="11" t="s">
        <v>33</v>
      </c>
      <c r="AC1483" s="11"/>
      <c r="AD1483" s="11"/>
      <c r="AE1483" s="11"/>
      <c r="AF1483" s="11"/>
      <c r="AG1483" s="11"/>
      <c r="AH1483" s="11"/>
      <c r="AI1483" s="11"/>
      <c r="AJ1483" s="11"/>
      <c r="AK1483" s="143"/>
      <c r="AL1483" s="143"/>
      <c r="AM1483" s="143"/>
      <c r="AN1483" s="143" t="s">
        <v>165</v>
      </c>
      <c r="AO1483" s="143"/>
      <c r="AP1483" s="143"/>
      <c r="AQ1483" s="143"/>
      <c r="AR1483" s="143"/>
      <c r="AS1483" s="143"/>
      <c r="AT1483" s="143"/>
      <c r="AU1483" s="143"/>
      <c r="AV1483" s="143"/>
      <c r="BC1483" s="2"/>
    </row>
    <row r="1484" spans="1:57" x14ac:dyDescent="0.2">
      <c r="A1484" s="4" t="s">
        <v>2692</v>
      </c>
      <c r="B1484" s="4" t="s">
        <v>2688</v>
      </c>
      <c r="C1484" s="4" t="s">
        <v>2738</v>
      </c>
      <c r="D1484" s="4" t="s">
        <v>2741</v>
      </c>
      <c r="E1484" s="4" t="s">
        <v>1808</v>
      </c>
      <c r="F1484" s="4" t="s">
        <v>1221</v>
      </c>
      <c r="G1484" s="41" t="s">
        <v>2982</v>
      </c>
      <c r="H1484" s="59" t="s">
        <v>2983</v>
      </c>
      <c r="I1484" s="59" t="s">
        <v>2993</v>
      </c>
      <c r="J1484" s="5">
        <v>2023</v>
      </c>
      <c r="K1484" s="5">
        <v>8</v>
      </c>
      <c r="L1484" s="9">
        <f t="shared" si="31"/>
        <v>5</v>
      </c>
      <c r="M1484" s="6" t="s">
        <v>92</v>
      </c>
      <c r="N1484" s="9" t="s">
        <v>94</v>
      </c>
      <c r="O1484" s="6" t="s">
        <v>380</v>
      </c>
      <c r="P1484" s="9" t="s">
        <v>41</v>
      </c>
      <c r="Q1484" s="5" t="s">
        <v>37</v>
      </c>
      <c r="R1484" s="9" t="s">
        <v>41</v>
      </c>
      <c r="S1484" s="11">
        <v>2023</v>
      </c>
      <c r="T1484" s="6" t="s">
        <v>136</v>
      </c>
      <c r="U1484" s="4" t="s">
        <v>184</v>
      </c>
      <c r="V1484" s="4" t="s">
        <v>136</v>
      </c>
      <c r="W1484" s="75">
        <v>0</v>
      </c>
      <c r="X1484" s="9">
        <v>2</v>
      </c>
      <c r="Y1484" s="11"/>
      <c r="Z1484" s="11"/>
      <c r="AA1484" s="11"/>
      <c r="AB1484" s="11"/>
      <c r="AC1484" s="11"/>
      <c r="AD1484" s="11" t="s">
        <v>33</v>
      </c>
      <c r="AE1484" s="11"/>
      <c r="AF1484" s="11"/>
      <c r="AG1484" s="11"/>
      <c r="AH1484" s="11"/>
      <c r="AI1484" s="11"/>
      <c r="AJ1484" s="11" t="s">
        <v>33</v>
      </c>
      <c r="AK1484" s="143"/>
      <c r="AL1484" s="143"/>
      <c r="AM1484" s="143"/>
      <c r="AN1484" s="143"/>
      <c r="AO1484" s="143"/>
      <c r="AP1484" s="153" t="s">
        <v>165</v>
      </c>
      <c r="AQ1484" s="143"/>
      <c r="AR1484" s="143"/>
      <c r="AS1484" s="143"/>
      <c r="AT1484" s="143"/>
      <c r="AU1484" s="143"/>
      <c r="AV1484" s="153" t="s">
        <v>165</v>
      </c>
      <c r="BC1484" s="2"/>
    </row>
    <row r="1485" spans="1:57" x14ac:dyDescent="0.2">
      <c r="A1485" s="4" t="s">
        <v>2701</v>
      </c>
      <c r="B1485" s="4" t="s">
        <v>2690</v>
      </c>
      <c r="C1485" s="4" t="s">
        <v>2738</v>
      </c>
      <c r="D1485" s="4" t="s">
        <v>2741</v>
      </c>
      <c r="E1485" s="4" t="s">
        <v>1808</v>
      </c>
      <c r="F1485" s="4" t="s">
        <v>1954</v>
      </c>
      <c r="G1485" s="41" t="s">
        <v>2001</v>
      </c>
      <c r="H1485" s="59" t="s">
        <v>2002</v>
      </c>
      <c r="I1485" s="59">
        <v>500000010223</v>
      </c>
      <c r="J1485" s="5">
        <v>2020</v>
      </c>
      <c r="K1485" s="5">
        <v>8</v>
      </c>
      <c r="L1485" s="9">
        <f t="shared" si="31"/>
        <v>2</v>
      </c>
      <c r="M1485" s="6" t="s">
        <v>90</v>
      </c>
      <c r="N1485" s="9" t="s">
        <v>94</v>
      </c>
      <c r="O1485" s="6" t="s">
        <v>201</v>
      </c>
      <c r="P1485" s="9" t="s">
        <v>42</v>
      </c>
      <c r="Q1485" s="5" t="s">
        <v>37</v>
      </c>
      <c r="R1485" s="9" t="s">
        <v>41</v>
      </c>
      <c r="S1485" s="11">
        <v>2023</v>
      </c>
      <c r="T1485" s="6" t="s">
        <v>126</v>
      </c>
      <c r="U1485" s="4" t="s">
        <v>4064</v>
      </c>
      <c r="V1485" s="4" t="s">
        <v>4063</v>
      </c>
      <c r="W1485" s="75">
        <v>130904.36842105263</v>
      </c>
      <c r="X1485" s="9">
        <v>2</v>
      </c>
      <c r="Y1485" s="11"/>
      <c r="Z1485" s="11"/>
      <c r="AA1485" s="11"/>
      <c r="AB1485" s="11"/>
      <c r="AC1485" s="11" t="s">
        <v>33</v>
      </c>
      <c r="AD1485" s="11"/>
      <c r="AE1485" s="11"/>
      <c r="AF1485" s="11"/>
      <c r="AG1485" s="11"/>
      <c r="AH1485" s="11"/>
      <c r="AI1485" s="11" t="s">
        <v>33</v>
      </c>
      <c r="AJ1485" s="11"/>
      <c r="AK1485" s="143"/>
      <c r="AL1485" s="143"/>
      <c r="AM1485" s="143"/>
      <c r="AN1485" s="143"/>
      <c r="AO1485" s="153" t="s">
        <v>165</v>
      </c>
      <c r="AP1485" s="143"/>
      <c r="AQ1485" s="143"/>
      <c r="AR1485" s="143"/>
      <c r="AS1485" s="143"/>
      <c r="AT1485" s="143"/>
      <c r="AU1485" s="153" t="s">
        <v>165</v>
      </c>
      <c r="AV1485" s="143"/>
      <c r="BC1485" s="2"/>
    </row>
    <row r="1486" spans="1:57" x14ac:dyDescent="0.2">
      <c r="A1486" s="4" t="s">
        <v>2701</v>
      </c>
      <c r="B1486" s="4" t="s">
        <v>2689</v>
      </c>
      <c r="C1486" s="4" t="s">
        <v>2738</v>
      </c>
      <c r="D1486" s="4" t="s">
        <v>2741</v>
      </c>
      <c r="E1486" s="4" t="s">
        <v>1808</v>
      </c>
      <c r="F1486" s="4" t="s">
        <v>1954</v>
      </c>
      <c r="G1486" s="41" t="s">
        <v>2001</v>
      </c>
      <c r="H1486" s="59" t="s">
        <v>2003</v>
      </c>
      <c r="I1486" s="59">
        <v>500000010222</v>
      </c>
      <c r="J1486" s="5">
        <v>2020</v>
      </c>
      <c r="K1486" s="5">
        <v>8</v>
      </c>
      <c r="L1486" s="9">
        <f t="shared" si="31"/>
        <v>2</v>
      </c>
      <c r="M1486" s="6" t="s">
        <v>90</v>
      </c>
      <c r="N1486" s="9" t="s">
        <v>94</v>
      </c>
      <c r="O1486" s="6" t="s">
        <v>201</v>
      </c>
      <c r="P1486" s="9" t="s">
        <v>42</v>
      </c>
      <c r="Q1486" s="5" t="s">
        <v>37</v>
      </c>
      <c r="R1486" s="9" t="s">
        <v>41</v>
      </c>
      <c r="S1486" s="11">
        <v>2023</v>
      </c>
      <c r="T1486" s="6" t="s">
        <v>126</v>
      </c>
      <c r="U1486" s="4" t="s">
        <v>4064</v>
      </c>
      <c r="V1486" s="4" t="s">
        <v>4063</v>
      </c>
      <c r="W1486" s="75">
        <v>130904.36842105263</v>
      </c>
      <c r="X1486" s="9">
        <v>2</v>
      </c>
      <c r="Y1486" s="11"/>
      <c r="Z1486" s="11"/>
      <c r="AA1486" s="11"/>
      <c r="AB1486" s="11"/>
      <c r="AC1486" s="11" t="s">
        <v>33</v>
      </c>
      <c r="AD1486" s="11"/>
      <c r="AE1486" s="11"/>
      <c r="AF1486" s="11"/>
      <c r="AG1486" s="11"/>
      <c r="AH1486" s="11"/>
      <c r="AI1486" s="11" t="s">
        <v>33</v>
      </c>
      <c r="AJ1486" s="11"/>
      <c r="AK1486" s="143"/>
      <c r="AL1486" s="143"/>
      <c r="AM1486" s="143"/>
      <c r="AN1486" s="143"/>
      <c r="AO1486" s="153" t="s">
        <v>165</v>
      </c>
      <c r="AP1486" s="143"/>
      <c r="AQ1486" s="143"/>
      <c r="AR1486" s="143"/>
      <c r="AS1486" s="143"/>
      <c r="AT1486" s="143"/>
      <c r="AU1486" s="153" t="s">
        <v>165</v>
      </c>
      <c r="AV1486" s="143"/>
      <c r="BC1486" s="2"/>
    </row>
    <row r="1487" spans="1:57" x14ac:dyDescent="0.2">
      <c r="A1487" s="4" t="s">
        <v>2701</v>
      </c>
      <c r="B1487" s="4" t="s">
        <v>2689</v>
      </c>
      <c r="C1487" s="4" t="s">
        <v>2738</v>
      </c>
      <c r="D1487" s="4" t="s">
        <v>2741</v>
      </c>
      <c r="E1487" s="4" t="s">
        <v>1808</v>
      </c>
      <c r="F1487" s="4" t="s">
        <v>1954</v>
      </c>
      <c r="G1487" s="41" t="s">
        <v>2001</v>
      </c>
      <c r="H1487" s="59" t="s">
        <v>2004</v>
      </c>
      <c r="I1487" s="59">
        <v>500000010218</v>
      </c>
      <c r="J1487" s="5">
        <v>2020</v>
      </c>
      <c r="K1487" s="5">
        <v>8</v>
      </c>
      <c r="L1487" s="9">
        <f t="shared" si="31"/>
        <v>2</v>
      </c>
      <c r="M1487" s="6" t="s">
        <v>90</v>
      </c>
      <c r="N1487" s="9" t="s">
        <v>94</v>
      </c>
      <c r="O1487" s="6" t="s">
        <v>201</v>
      </c>
      <c r="P1487" s="9" t="s">
        <v>42</v>
      </c>
      <c r="Q1487" s="5" t="s">
        <v>37</v>
      </c>
      <c r="R1487" s="9" t="s">
        <v>41</v>
      </c>
      <c r="S1487" s="11">
        <v>2023</v>
      </c>
      <c r="T1487" s="6" t="s">
        <v>126</v>
      </c>
      <c r="U1487" s="4" t="s">
        <v>4064</v>
      </c>
      <c r="V1487" s="4" t="s">
        <v>4063</v>
      </c>
      <c r="W1487" s="75">
        <v>130904.36842105263</v>
      </c>
      <c r="X1487" s="9">
        <v>2</v>
      </c>
      <c r="Y1487" s="11"/>
      <c r="Z1487" s="11"/>
      <c r="AA1487" s="11"/>
      <c r="AB1487" s="11"/>
      <c r="AC1487" s="11" t="s">
        <v>33</v>
      </c>
      <c r="AD1487" s="11"/>
      <c r="AE1487" s="11"/>
      <c r="AF1487" s="11"/>
      <c r="AG1487" s="11"/>
      <c r="AH1487" s="11"/>
      <c r="AI1487" s="11" t="s">
        <v>33</v>
      </c>
      <c r="AJ1487" s="11"/>
      <c r="AK1487" s="143"/>
      <c r="AL1487" s="143"/>
      <c r="AM1487" s="143"/>
      <c r="AN1487" s="143"/>
      <c r="AO1487" s="153" t="s">
        <v>165</v>
      </c>
      <c r="AP1487" s="143"/>
      <c r="AQ1487" s="143"/>
      <c r="AR1487" s="143"/>
      <c r="AS1487" s="143"/>
      <c r="AT1487" s="143"/>
      <c r="AU1487" s="153" t="s">
        <v>165</v>
      </c>
      <c r="AV1487" s="143"/>
      <c r="BC1487" s="2"/>
    </row>
    <row r="1488" spans="1:57" x14ac:dyDescent="0.2">
      <c r="A1488" s="4" t="s">
        <v>2701</v>
      </c>
      <c r="B1488" s="4" t="s">
        <v>2689</v>
      </c>
      <c r="C1488" s="4" t="s">
        <v>2738</v>
      </c>
      <c r="D1488" s="4" t="s">
        <v>2741</v>
      </c>
      <c r="E1488" s="4" t="s">
        <v>1808</v>
      </c>
      <c r="F1488" s="4" t="s">
        <v>1954</v>
      </c>
      <c r="G1488" s="41" t="s">
        <v>2001</v>
      </c>
      <c r="H1488" s="59" t="s">
        <v>2005</v>
      </c>
      <c r="I1488" s="59">
        <v>500000010220</v>
      </c>
      <c r="J1488" s="5">
        <v>2020</v>
      </c>
      <c r="K1488" s="5">
        <v>8</v>
      </c>
      <c r="L1488" s="9">
        <f t="shared" si="31"/>
        <v>2</v>
      </c>
      <c r="M1488" s="6" t="s">
        <v>90</v>
      </c>
      <c r="N1488" s="9" t="s">
        <v>94</v>
      </c>
      <c r="O1488" s="6" t="s">
        <v>201</v>
      </c>
      <c r="P1488" s="9" t="s">
        <v>42</v>
      </c>
      <c r="Q1488" s="5" t="s">
        <v>37</v>
      </c>
      <c r="R1488" s="9" t="s">
        <v>41</v>
      </c>
      <c r="S1488" s="11">
        <v>2023</v>
      </c>
      <c r="T1488" s="6" t="s">
        <v>126</v>
      </c>
      <c r="U1488" s="4" t="s">
        <v>4064</v>
      </c>
      <c r="V1488" s="4" t="s">
        <v>4063</v>
      </c>
      <c r="W1488" s="75">
        <v>130904.36842105263</v>
      </c>
      <c r="X1488" s="9">
        <v>2</v>
      </c>
      <c r="Y1488" s="11"/>
      <c r="Z1488" s="11"/>
      <c r="AA1488" s="11"/>
      <c r="AB1488" s="11"/>
      <c r="AC1488" s="11" t="s">
        <v>33</v>
      </c>
      <c r="AD1488" s="11"/>
      <c r="AE1488" s="11"/>
      <c r="AF1488" s="11"/>
      <c r="AG1488" s="11"/>
      <c r="AH1488" s="11"/>
      <c r="AI1488" s="11" t="s">
        <v>33</v>
      </c>
      <c r="AJ1488" s="11"/>
      <c r="AK1488" s="143"/>
      <c r="AL1488" s="143"/>
      <c r="AM1488" s="143"/>
      <c r="AN1488" s="143"/>
      <c r="AO1488" s="153" t="s">
        <v>165</v>
      </c>
      <c r="AP1488" s="143"/>
      <c r="AQ1488" s="143"/>
      <c r="AR1488" s="143"/>
      <c r="AS1488" s="143"/>
      <c r="AT1488" s="143"/>
      <c r="AU1488" s="153" t="s">
        <v>165</v>
      </c>
      <c r="AV1488" s="143"/>
      <c r="BC1488" s="2"/>
    </row>
    <row r="1489" spans="1:55" x14ac:dyDescent="0.2">
      <c r="A1489" s="4" t="s">
        <v>2701</v>
      </c>
      <c r="B1489" s="4" t="s">
        <v>2689</v>
      </c>
      <c r="C1489" s="4" t="s">
        <v>2738</v>
      </c>
      <c r="D1489" s="4" t="s">
        <v>2741</v>
      </c>
      <c r="E1489" s="4" t="s">
        <v>1808</v>
      </c>
      <c r="F1489" s="4" t="s">
        <v>1954</v>
      </c>
      <c r="G1489" s="41" t="s">
        <v>2001</v>
      </c>
      <c r="H1489" s="59" t="s">
        <v>2006</v>
      </c>
      <c r="I1489" s="59">
        <v>500000010219</v>
      </c>
      <c r="J1489" s="5">
        <v>2020</v>
      </c>
      <c r="K1489" s="5">
        <v>8</v>
      </c>
      <c r="L1489" s="9">
        <f t="shared" si="31"/>
        <v>2</v>
      </c>
      <c r="M1489" s="6" t="s">
        <v>90</v>
      </c>
      <c r="N1489" s="9" t="s">
        <v>94</v>
      </c>
      <c r="O1489" s="6" t="s">
        <v>201</v>
      </c>
      <c r="P1489" s="9" t="s">
        <v>42</v>
      </c>
      <c r="Q1489" s="5" t="s">
        <v>37</v>
      </c>
      <c r="R1489" s="9" t="s">
        <v>41</v>
      </c>
      <c r="S1489" s="11">
        <v>2023</v>
      </c>
      <c r="T1489" s="6" t="s">
        <v>126</v>
      </c>
      <c r="U1489" s="4" t="s">
        <v>4064</v>
      </c>
      <c r="V1489" s="4" t="s">
        <v>4063</v>
      </c>
      <c r="W1489" s="75">
        <v>130904.36842105263</v>
      </c>
      <c r="X1489" s="9">
        <v>2</v>
      </c>
      <c r="Y1489" s="11"/>
      <c r="Z1489" s="11"/>
      <c r="AA1489" s="11"/>
      <c r="AB1489" s="11"/>
      <c r="AC1489" s="11" t="s">
        <v>33</v>
      </c>
      <c r="AD1489" s="11"/>
      <c r="AE1489" s="11"/>
      <c r="AF1489" s="11"/>
      <c r="AG1489" s="11"/>
      <c r="AH1489" s="11"/>
      <c r="AI1489" s="11" t="s">
        <v>33</v>
      </c>
      <c r="AJ1489" s="11"/>
      <c r="AK1489" s="143"/>
      <c r="AL1489" s="143"/>
      <c r="AM1489" s="143"/>
      <c r="AN1489" s="143"/>
      <c r="AO1489" s="153" t="s">
        <v>165</v>
      </c>
      <c r="AP1489" s="143"/>
      <c r="AQ1489" s="143"/>
      <c r="AR1489" s="143"/>
      <c r="AS1489" s="143"/>
      <c r="AT1489" s="143"/>
      <c r="AU1489" s="153" t="s">
        <v>165</v>
      </c>
      <c r="AV1489" s="143"/>
      <c r="BC1489" s="2"/>
    </row>
    <row r="1490" spans="1:55" x14ac:dyDescent="0.2">
      <c r="A1490" s="4" t="s">
        <v>2701</v>
      </c>
      <c r="B1490" s="4" t="s">
        <v>2689</v>
      </c>
      <c r="C1490" s="4" t="s">
        <v>2738</v>
      </c>
      <c r="D1490" s="4" t="s">
        <v>2741</v>
      </c>
      <c r="E1490" s="4" t="s">
        <v>1808</v>
      </c>
      <c r="F1490" s="4" t="s">
        <v>1954</v>
      </c>
      <c r="G1490" s="41" t="s">
        <v>2001</v>
      </c>
      <c r="H1490" s="59" t="s">
        <v>2007</v>
      </c>
      <c r="I1490" s="59">
        <v>500000010221</v>
      </c>
      <c r="J1490" s="5">
        <v>2020</v>
      </c>
      <c r="K1490" s="5">
        <v>8</v>
      </c>
      <c r="L1490" s="9">
        <f t="shared" si="31"/>
        <v>2</v>
      </c>
      <c r="M1490" s="6" t="s">
        <v>90</v>
      </c>
      <c r="N1490" s="9" t="s">
        <v>94</v>
      </c>
      <c r="O1490" s="6" t="s">
        <v>201</v>
      </c>
      <c r="P1490" s="9" t="s">
        <v>42</v>
      </c>
      <c r="Q1490" s="5" t="s">
        <v>37</v>
      </c>
      <c r="R1490" s="9" t="s">
        <v>41</v>
      </c>
      <c r="S1490" s="11">
        <v>2023</v>
      </c>
      <c r="T1490" s="6" t="s">
        <v>126</v>
      </c>
      <c r="U1490" s="4" t="s">
        <v>4064</v>
      </c>
      <c r="V1490" s="4" t="s">
        <v>4063</v>
      </c>
      <c r="W1490" s="75">
        <v>130904.36842105263</v>
      </c>
      <c r="X1490" s="9">
        <v>2</v>
      </c>
      <c r="Y1490" s="11"/>
      <c r="Z1490" s="11"/>
      <c r="AA1490" s="11"/>
      <c r="AB1490" s="11"/>
      <c r="AC1490" s="11" t="s">
        <v>33</v>
      </c>
      <c r="AD1490" s="11"/>
      <c r="AE1490" s="11"/>
      <c r="AF1490" s="11"/>
      <c r="AG1490" s="11"/>
      <c r="AH1490" s="11"/>
      <c r="AI1490" s="11" t="s">
        <v>33</v>
      </c>
      <c r="AJ1490" s="11"/>
      <c r="AK1490" s="143"/>
      <c r="AL1490" s="143"/>
      <c r="AM1490" s="143"/>
      <c r="AN1490" s="143"/>
      <c r="AO1490" s="153" t="s">
        <v>165</v>
      </c>
      <c r="AP1490" s="143"/>
      <c r="AQ1490" s="143"/>
      <c r="AR1490" s="143"/>
      <c r="AS1490" s="143"/>
      <c r="AT1490" s="143"/>
      <c r="AU1490" s="153" t="s">
        <v>165</v>
      </c>
      <c r="AV1490" s="143"/>
      <c r="BC1490" s="2"/>
    </row>
    <row r="1491" spans="1:55" x14ac:dyDescent="0.2">
      <c r="A1491" s="4" t="s">
        <v>2703</v>
      </c>
      <c r="B1491" s="4" t="s">
        <v>2691</v>
      </c>
      <c r="C1491" s="4" t="s">
        <v>2733</v>
      </c>
      <c r="D1491" s="4" t="s">
        <v>2742</v>
      </c>
      <c r="E1491" s="4" t="s">
        <v>2632</v>
      </c>
      <c r="F1491" s="4" t="s">
        <v>2633</v>
      </c>
      <c r="G1491" s="41" t="s">
        <v>2634</v>
      </c>
      <c r="H1491" s="59" t="s">
        <v>136</v>
      </c>
      <c r="I1491" s="59" t="s">
        <v>136</v>
      </c>
      <c r="J1491" s="5">
        <v>2022</v>
      </c>
      <c r="K1491" s="5">
        <v>5</v>
      </c>
      <c r="L1491" s="9">
        <f t="shared" si="31"/>
        <v>1</v>
      </c>
      <c r="M1491" s="6" t="s">
        <v>90</v>
      </c>
      <c r="N1491" s="9" t="s">
        <v>94</v>
      </c>
      <c r="O1491" s="6" t="s">
        <v>2743</v>
      </c>
      <c r="P1491" s="9" t="s">
        <v>41</v>
      </c>
      <c r="Q1491" s="5">
        <v>2024</v>
      </c>
      <c r="R1491" s="9" t="s">
        <v>41</v>
      </c>
      <c r="S1491" s="11">
        <v>2024</v>
      </c>
      <c r="T1491" s="6" t="s">
        <v>126</v>
      </c>
      <c r="U1491" s="4" t="s">
        <v>1857</v>
      </c>
      <c r="V1491" s="4" t="s">
        <v>2631</v>
      </c>
      <c r="W1491" s="75">
        <v>400000</v>
      </c>
      <c r="X1491" s="9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43"/>
      <c r="AL1491" s="143"/>
      <c r="AM1491" s="143"/>
      <c r="AN1491" s="143"/>
      <c r="AO1491" s="143"/>
      <c r="AP1491" s="143"/>
      <c r="AQ1491" s="143"/>
      <c r="AR1491" s="143"/>
      <c r="AS1491" s="143"/>
      <c r="AT1491" s="143"/>
      <c r="AU1491" s="143"/>
      <c r="AV1491" s="143"/>
      <c r="BC1491" s="2"/>
    </row>
    <row r="1492" spans="1:55" x14ac:dyDescent="0.2">
      <c r="A1492" s="4" t="s">
        <v>2703</v>
      </c>
      <c r="B1492" s="4" t="s">
        <v>2691</v>
      </c>
      <c r="C1492" s="4" t="s">
        <v>2733</v>
      </c>
      <c r="D1492" s="4" t="s">
        <v>2742</v>
      </c>
      <c r="E1492" s="4" t="s">
        <v>2632</v>
      </c>
      <c r="F1492" s="4" t="s">
        <v>2633</v>
      </c>
      <c r="G1492" s="41" t="s">
        <v>2634</v>
      </c>
      <c r="H1492" s="59" t="s">
        <v>136</v>
      </c>
      <c r="I1492" s="59" t="s">
        <v>136</v>
      </c>
      <c r="J1492" s="5">
        <v>2022</v>
      </c>
      <c r="K1492" s="5">
        <v>5</v>
      </c>
      <c r="L1492" s="9">
        <f t="shared" si="31"/>
        <v>1</v>
      </c>
      <c r="M1492" s="6" t="s">
        <v>90</v>
      </c>
      <c r="N1492" s="9" t="s">
        <v>94</v>
      </c>
      <c r="O1492" s="6" t="s">
        <v>2743</v>
      </c>
      <c r="P1492" s="9" t="s">
        <v>41</v>
      </c>
      <c r="Q1492" s="5">
        <v>2024</v>
      </c>
      <c r="R1492" s="9" t="s">
        <v>41</v>
      </c>
      <c r="S1492" s="11">
        <v>2024</v>
      </c>
      <c r="T1492" s="6" t="s">
        <v>126</v>
      </c>
      <c r="U1492" s="4" t="s">
        <v>1857</v>
      </c>
      <c r="V1492" s="4" t="s">
        <v>2631</v>
      </c>
      <c r="W1492" s="75">
        <v>400000</v>
      </c>
      <c r="X1492" s="9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43"/>
      <c r="AL1492" s="143"/>
      <c r="AM1492" s="143"/>
      <c r="AN1492" s="143"/>
      <c r="AO1492" s="143"/>
      <c r="AP1492" s="143"/>
      <c r="AQ1492" s="143"/>
      <c r="AR1492" s="143"/>
      <c r="AS1492" s="143"/>
      <c r="AT1492" s="143"/>
      <c r="AU1492" s="143"/>
      <c r="AV1492" s="143"/>
      <c r="BC1492" s="2"/>
    </row>
    <row r="1493" spans="1:55" x14ac:dyDescent="0.2">
      <c r="A1493" s="4" t="s">
        <v>2703</v>
      </c>
      <c r="B1493" s="4" t="s">
        <v>2691</v>
      </c>
      <c r="C1493" s="4" t="s">
        <v>2733</v>
      </c>
      <c r="D1493" s="4" t="s">
        <v>2742</v>
      </c>
      <c r="E1493" s="4" t="s">
        <v>2632</v>
      </c>
      <c r="F1493" s="4" t="s">
        <v>2633</v>
      </c>
      <c r="G1493" s="41" t="s">
        <v>2634</v>
      </c>
      <c r="H1493" s="59" t="s">
        <v>136</v>
      </c>
      <c r="I1493" s="59" t="s">
        <v>136</v>
      </c>
      <c r="J1493" s="5">
        <v>2022</v>
      </c>
      <c r="K1493" s="5">
        <v>5</v>
      </c>
      <c r="L1493" s="9">
        <f t="shared" si="31"/>
        <v>1</v>
      </c>
      <c r="M1493" s="6" t="s">
        <v>90</v>
      </c>
      <c r="N1493" s="9" t="s">
        <v>94</v>
      </c>
      <c r="O1493" s="6" t="s">
        <v>2743</v>
      </c>
      <c r="P1493" s="9" t="s">
        <v>41</v>
      </c>
      <c r="Q1493" s="5">
        <v>2024</v>
      </c>
      <c r="R1493" s="9" t="s">
        <v>41</v>
      </c>
      <c r="S1493" s="11">
        <v>2024</v>
      </c>
      <c r="T1493" s="6" t="s">
        <v>126</v>
      </c>
      <c r="U1493" s="4" t="s">
        <v>1857</v>
      </c>
      <c r="V1493" s="4" t="s">
        <v>2631</v>
      </c>
      <c r="W1493" s="75">
        <v>400000</v>
      </c>
      <c r="X1493" s="9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43"/>
      <c r="AL1493" s="143"/>
      <c r="AM1493" s="143"/>
      <c r="AN1493" s="143"/>
      <c r="AO1493" s="143"/>
      <c r="AP1493" s="143"/>
      <c r="AQ1493" s="143"/>
      <c r="AR1493" s="143"/>
      <c r="AS1493" s="143"/>
      <c r="AT1493" s="143"/>
      <c r="AU1493" s="143"/>
      <c r="AV1493" s="143"/>
      <c r="BC1493" s="2"/>
    </row>
    <row r="1494" spans="1:55" ht="12.75" customHeight="1" x14ac:dyDescent="0.2">
      <c r="A1494" s="4" t="s">
        <v>2715</v>
      </c>
      <c r="B1494" s="4" t="s">
        <v>2691</v>
      </c>
      <c r="C1494" s="4" t="s">
        <v>2735</v>
      </c>
      <c r="D1494" s="4" t="s">
        <v>2741</v>
      </c>
      <c r="E1494" s="83" t="s">
        <v>2485</v>
      </c>
      <c r="F1494" s="83" t="s">
        <v>2218</v>
      </c>
      <c r="G1494" s="84" t="s">
        <v>2486</v>
      </c>
      <c r="H1494" s="59">
        <v>2600098</v>
      </c>
      <c r="I1494" s="59" t="s">
        <v>3655</v>
      </c>
      <c r="J1494" s="5">
        <v>2023</v>
      </c>
      <c r="K1494" s="5">
        <v>8</v>
      </c>
      <c r="L1494" s="9">
        <f t="shared" si="31"/>
        <v>5</v>
      </c>
      <c r="M1494" s="95" t="s">
        <v>92</v>
      </c>
      <c r="N1494" s="138" t="s">
        <v>94</v>
      </c>
      <c r="O1494" s="6" t="s">
        <v>47</v>
      </c>
      <c r="P1494" s="9" t="s">
        <v>41</v>
      </c>
      <c r="Q1494" s="5" t="s">
        <v>37</v>
      </c>
      <c r="R1494" s="9" t="s">
        <v>41</v>
      </c>
      <c r="S1494" s="11">
        <v>2023</v>
      </c>
      <c r="T1494" s="6" t="s">
        <v>136</v>
      </c>
      <c r="U1494" s="4" t="s">
        <v>3142</v>
      </c>
      <c r="V1494" s="4" t="s">
        <v>136</v>
      </c>
      <c r="W1494" s="75">
        <v>0</v>
      </c>
      <c r="X1494" s="9">
        <v>2</v>
      </c>
      <c r="Y1494" s="11"/>
      <c r="Z1494" s="11"/>
      <c r="AA1494" s="11" t="s">
        <v>33</v>
      </c>
      <c r="AB1494" s="11"/>
      <c r="AC1494" s="11"/>
      <c r="AD1494" s="11"/>
      <c r="AE1494" s="11"/>
      <c r="AF1494" s="11"/>
      <c r="AG1494" s="11" t="s">
        <v>33</v>
      </c>
      <c r="AH1494" s="11"/>
      <c r="AI1494" s="11"/>
      <c r="AJ1494" s="11"/>
      <c r="AK1494" s="143"/>
      <c r="AL1494" s="143"/>
      <c r="AM1494" s="153" t="s">
        <v>165</v>
      </c>
      <c r="AN1494" s="143"/>
      <c r="AO1494" s="143"/>
      <c r="AP1494" s="143"/>
      <c r="AQ1494" s="143"/>
      <c r="AR1494" s="143"/>
      <c r="AS1494" s="153" t="s">
        <v>2801</v>
      </c>
      <c r="AT1494" s="143"/>
      <c r="AU1494" s="143"/>
      <c r="AV1494" s="143"/>
    </row>
    <row r="1495" spans="1:55" x14ac:dyDescent="0.2">
      <c r="A1495" s="83" t="s">
        <v>2715</v>
      </c>
      <c r="B1495" s="4" t="s">
        <v>2691</v>
      </c>
      <c r="C1495" s="4" t="s">
        <v>2735</v>
      </c>
      <c r="D1495" s="4" t="s">
        <v>2741</v>
      </c>
      <c r="E1495" s="4" t="s">
        <v>2217</v>
      </c>
      <c r="F1495" s="4" t="s">
        <v>2218</v>
      </c>
      <c r="G1495" s="41" t="s">
        <v>2219</v>
      </c>
      <c r="H1495" s="59">
        <v>100802</v>
      </c>
      <c r="I1495" s="59" t="s">
        <v>3656</v>
      </c>
      <c r="J1495" s="5">
        <v>2020</v>
      </c>
      <c r="K1495" s="5">
        <v>10</v>
      </c>
      <c r="L1495" s="9">
        <f t="shared" si="31"/>
        <v>4</v>
      </c>
      <c r="M1495" s="6" t="s">
        <v>92</v>
      </c>
      <c r="N1495" s="9" t="s">
        <v>94</v>
      </c>
      <c r="O1495" s="6" t="s">
        <v>37</v>
      </c>
      <c r="P1495" s="9" t="s">
        <v>41</v>
      </c>
      <c r="Q1495" s="5" t="s">
        <v>37</v>
      </c>
      <c r="R1495" s="9" t="s">
        <v>41</v>
      </c>
      <c r="S1495" s="11">
        <v>2023</v>
      </c>
      <c r="T1495" s="6" t="s">
        <v>126</v>
      </c>
      <c r="U1495" s="4" t="s">
        <v>2220</v>
      </c>
      <c r="V1495" s="4" t="s">
        <v>136</v>
      </c>
      <c r="W1495" s="75">
        <v>0</v>
      </c>
      <c r="X1495" s="9">
        <v>2</v>
      </c>
      <c r="Y1495" s="11"/>
      <c r="Z1495" s="11"/>
      <c r="AA1495" s="11" t="s">
        <v>33</v>
      </c>
      <c r="AB1495" s="11"/>
      <c r="AC1495" s="11"/>
      <c r="AD1495" s="11"/>
      <c r="AE1495" s="11"/>
      <c r="AF1495" s="11"/>
      <c r="AG1495" s="11" t="s">
        <v>33</v>
      </c>
      <c r="AH1495" s="11"/>
      <c r="AI1495" s="11"/>
      <c r="AJ1495" s="11"/>
      <c r="AK1495" s="143"/>
      <c r="AL1495" s="143"/>
      <c r="AM1495" s="143" t="s">
        <v>165</v>
      </c>
      <c r="AN1495" s="143"/>
      <c r="AO1495" s="143"/>
      <c r="AP1495" s="143"/>
      <c r="AQ1495" s="143"/>
      <c r="AR1495" s="143"/>
      <c r="AS1495" s="143" t="s">
        <v>165</v>
      </c>
      <c r="AT1495" s="143"/>
      <c r="AU1495" s="143"/>
      <c r="AV1495" s="143"/>
      <c r="BC1495" s="2"/>
    </row>
    <row r="1496" spans="1:55" x14ac:dyDescent="0.2">
      <c r="A1496" s="83" t="s">
        <v>2715</v>
      </c>
      <c r="B1496" s="4" t="s">
        <v>2691</v>
      </c>
      <c r="C1496" s="4" t="s">
        <v>2735</v>
      </c>
      <c r="D1496" s="4" t="s">
        <v>2741</v>
      </c>
      <c r="E1496" s="4" t="s">
        <v>2223</v>
      </c>
      <c r="F1496" s="4" t="s">
        <v>2218</v>
      </c>
      <c r="G1496" s="41" t="s">
        <v>2224</v>
      </c>
      <c r="H1496" s="59">
        <v>101262</v>
      </c>
      <c r="I1496" s="59" t="s">
        <v>3657</v>
      </c>
      <c r="J1496" s="5">
        <v>2020</v>
      </c>
      <c r="K1496" s="5">
        <v>10</v>
      </c>
      <c r="L1496" s="9">
        <f t="shared" si="31"/>
        <v>4</v>
      </c>
      <c r="M1496" s="6" t="s">
        <v>92</v>
      </c>
      <c r="N1496" s="9" t="s">
        <v>94</v>
      </c>
      <c r="O1496" s="6" t="s">
        <v>37</v>
      </c>
      <c r="P1496" s="9" t="s">
        <v>41</v>
      </c>
      <c r="Q1496" s="5" t="s">
        <v>37</v>
      </c>
      <c r="R1496" s="9" t="s">
        <v>41</v>
      </c>
      <c r="S1496" s="11">
        <v>2023</v>
      </c>
      <c r="T1496" s="6" t="s">
        <v>126</v>
      </c>
      <c r="U1496" s="4" t="s">
        <v>2220</v>
      </c>
      <c r="V1496" s="4" t="s">
        <v>136</v>
      </c>
      <c r="W1496" s="75">
        <v>0</v>
      </c>
      <c r="X1496" s="9">
        <v>2</v>
      </c>
      <c r="Y1496" s="11"/>
      <c r="Z1496" s="11"/>
      <c r="AA1496" s="11" t="s">
        <v>33</v>
      </c>
      <c r="AB1496" s="11"/>
      <c r="AC1496" s="11"/>
      <c r="AD1496" s="11"/>
      <c r="AE1496" s="11"/>
      <c r="AF1496" s="11"/>
      <c r="AG1496" s="11" t="s">
        <v>33</v>
      </c>
      <c r="AH1496" s="11"/>
      <c r="AI1496" s="11"/>
      <c r="AJ1496" s="11"/>
      <c r="AK1496" s="143"/>
      <c r="AL1496" s="143"/>
      <c r="AM1496" s="143" t="s">
        <v>165</v>
      </c>
      <c r="AN1496" s="143"/>
      <c r="AO1496" s="143"/>
      <c r="AP1496" s="143"/>
      <c r="AQ1496" s="143"/>
      <c r="AR1496" s="143"/>
      <c r="AS1496" s="143" t="s">
        <v>165</v>
      </c>
      <c r="AT1496" s="143"/>
      <c r="AU1496" s="143"/>
      <c r="AV1496" s="143"/>
      <c r="BC1496" s="2"/>
    </row>
    <row r="1497" spans="1:55" x14ac:dyDescent="0.2">
      <c r="A1497" s="4" t="s">
        <v>2721</v>
      </c>
      <c r="B1497" s="4" t="s">
        <v>2687</v>
      </c>
      <c r="C1497" s="4" t="s">
        <v>2730</v>
      </c>
      <c r="D1497" s="4" t="s">
        <v>2742</v>
      </c>
      <c r="E1497" s="4" t="s">
        <v>1730</v>
      </c>
      <c r="F1497" s="4" t="s">
        <v>1731</v>
      </c>
      <c r="G1497" s="41" t="s">
        <v>1732</v>
      </c>
      <c r="H1497" s="59">
        <v>926311</v>
      </c>
      <c r="I1497" s="59">
        <v>5000000003692</v>
      </c>
      <c r="J1497" s="5">
        <v>2016</v>
      </c>
      <c r="K1497" s="5">
        <v>8</v>
      </c>
      <c r="L1497" s="9">
        <f t="shared" si="31"/>
        <v>-2</v>
      </c>
      <c r="M1497" s="6" t="s">
        <v>90</v>
      </c>
      <c r="N1497" s="9" t="s">
        <v>94</v>
      </c>
      <c r="O1497" s="6" t="s">
        <v>2743</v>
      </c>
      <c r="P1497" s="9" t="s">
        <v>42</v>
      </c>
      <c r="Q1497" s="5" t="s">
        <v>37</v>
      </c>
      <c r="R1497" s="9" t="s">
        <v>42</v>
      </c>
      <c r="S1497" s="11">
        <v>2023</v>
      </c>
      <c r="T1497" s="6" t="s">
        <v>44</v>
      </c>
      <c r="U1497" s="4" t="s">
        <v>1733</v>
      </c>
      <c r="V1497" s="4" t="s">
        <v>3047</v>
      </c>
      <c r="W1497" s="75">
        <v>1200000</v>
      </c>
      <c r="X1497" s="9">
        <v>1</v>
      </c>
      <c r="Y1497" s="11"/>
      <c r="Z1497" s="11"/>
      <c r="AA1497" s="11"/>
      <c r="AB1497" s="11"/>
      <c r="AC1497" s="11"/>
      <c r="AD1497" s="11" t="s">
        <v>33</v>
      </c>
      <c r="AE1497" s="11"/>
      <c r="AF1497" s="11"/>
      <c r="AG1497" s="11"/>
      <c r="AH1497" s="11"/>
      <c r="AI1497" s="11"/>
      <c r="AJ1497" s="11"/>
      <c r="AK1497" s="143"/>
      <c r="AL1497" s="143"/>
      <c r="AM1497" s="143"/>
      <c r="AN1497" s="143"/>
      <c r="AO1497" s="143"/>
      <c r="AP1497" s="143" t="s">
        <v>165</v>
      </c>
      <c r="AQ1497" s="143"/>
      <c r="AR1497" s="143"/>
      <c r="AS1497" s="143"/>
      <c r="AT1497" s="143"/>
      <c r="AU1497" s="143"/>
      <c r="AV1497" s="143"/>
      <c r="BC1497" s="2"/>
    </row>
    <row r="1498" spans="1:55" s="58" customFormat="1" x14ac:dyDescent="0.2">
      <c r="A1498" s="66" t="s">
        <v>2771</v>
      </c>
      <c r="B1498" s="66" t="s">
        <v>2690</v>
      </c>
      <c r="C1498" s="66" t="s">
        <v>2738</v>
      </c>
      <c r="D1498" s="66" t="s">
        <v>2741</v>
      </c>
      <c r="E1498" s="66" t="s">
        <v>1342</v>
      </c>
      <c r="F1498" s="66" t="s">
        <v>2769</v>
      </c>
      <c r="G1498" s="67" t="s">
        <v>1343</v>
      </c>
      <c r="H1498" s="68" t="s">
        <v>2770</v>
      </c>
      <c r="I1498" s="68" t="s">
        <v>136</v>
      </c>
      <c r="J1498" s="69">
        <v>2014</v>
      </c>
      <c r="K1498" s="69">
        <v>8</v>
      </c>
      <c r="L1498" s="9">
        <f t="shared" si="31"/>
        <v>-4</v>
      </c>
      <c r="M1498" s="71" t="s">
        <v>90</v>
      </c>
      <c r="N1498" s="70" t="s">
        <v>96</v>
      </c>
      <c r="O1498" s="71" t="s">
        <v>37</v>
      </c>
      <c r="P1498" s="70" t="s">
        <v>42</v>
      </c>
      <c r="Q1498" s="69" t="s">
        <v>37</v>
      </c>
      <c r="R1498" s="70" t="s">
        <v>42</v>
      </c>
      <c r="S1498" s="72" t="s">
        <v>136</v>
      </c>
      <c r="T1498" s="71" t="s">
        <v>136</v>
      </c>
      <c r="U1498" s="66" t="s">
        <v>43</v>
      </c>
      <c r="V1498" s="66" t="s">
        <v>136</v>
      </c>
      <c r="W1498" s="76">
        <v>0</v>
      </c>
      <c r="X1498" s="70"/>
      <c r="Y1498" s="72"/>
      <c r="Z1498" s="72"/>
      <c r="AA1498" s="72"/>
      <c r="AB1498" s="72"/>
      <c r="AC1498" s="72"/>
      <c r="AD1498" s="72"/>
      <c r="AE1498" s="72"/>
      <c r="AF1498" s="72"/>
      <c r="AG1498" s="72"/>
      <c r="AH1498" s="72"/>
      <c r="AI1498" s="72"/>
      <c r="AJ1498" s="72"/>
      <c r="AK1498" s="143"/>
      <c r="AL1498" s="143"/>
      <c r="AM1498" s="143"/>
      <c r="AN1498" s="143"/>
      <c r="AO1498" s="141"/>
      <c r="AP1498" s="141"/>
      <c r="AQ1498" s="141"/>
      <c r="AR1498" s="141"/>
      <c r="AS1498" s="141"/>
      <c r="AT1498" s="141"/>
      <c r="AU1498" s="141"/>
      <c r="AV1498" s="141"/>
      <c r="AW1498" s="57"/>
      <c r="AX1498" s="57"/>
      <c r="AY1498" s="57"/>
      <c r="AZ1498" s="57"/>
      <c r="BA1498" s="57"/>
      <c r="BB1498" s="57"/>
    </row>
    <row r="1499" spans="1:55" x14ac:dyDescent="0.2">
      <c r="A1499" s="4" t="s">
        <v>2706</v>
      </c>
      <c r="B1499" s="4" t="s">
        <v>2691</v>
      </c>
      <c r="C1499" s="4" t="s">
        <v>2735</v>
      </c>
      <c r="D1499" s="4" t="s">
        <v>2741</v>
      </c>
      <c r="E1499" s="4" t="s">
        <v>2578</v>
      </c>
      <c r="F1499" s="4" t="s">
        <v>611</v>
      </c>
      <c r="G1499" s="41" t="s">
        <v>2579</v>
      </c>
      <c r="H1499" s="59" t="s">
        <v>3195</v>
      </c>
      <c r="I1499" s="59">
        <v>500000011500</v>
      </c>
      <c r="J1499" s="5">
        <v>2022</v>
      </c>
      <c r="K1499" s="5">
        <v>10</v>
      </c>
      <c r="L1499" s="9">
        <f t="shared" si="31"/>
        <v>6</v>
      </c>
      <c r="M1499" s="6" t="s">
        <v>90</v>
      </c>
      <c r="N1499" s="9" t="s">
        <v>94</v>
      </c>
      <c r="O1499" s="6" t="s">
        <v>2743</v>
      </c>
      <c r="P1499" s="9" t="s">
        <v>41</v>
      </c>
      <c r="Q1499" s="5">
        <v>2024</v>
      </c>
      <c r="R1499" s="9" t="s">
        <v>41</v>
      </c>
      <c r="S1499" s="11">
        <v>2024</v>
      </c>
      <c r="T1499" s="6" t="s">
        <v>126</v>
      </c>
      <c r="U1499" s="97" t="s">
        <v>210</v>
      </c>
      <c r="V1499" s="4" t="s">
        <v>4403</v>
      </c>
      <c r="W1499" s="75">
        <v>1700000</v>
      </c>
      <c r="X1499" s="9">
        <v>4</v>
      </c>
      <c r="Y1499" s="11"/>
      <c r="Z1499" s="11" t="s">
        <v>33</v>
      </c>
      <c r="AA1499" s="11"/>
      <c r="AB1499" s="11"/>
      <c r="AC1499" s="11" t="s">
        <v>33</v>
      </c>
      <c r="AD1499" s="11"/>
      <c r="AE1499" s="11"/>
      <c r="AF1499" s="11" t="s">
        <v>33</v>
      </c>
      <c r="AG1499" s="11"/>
      <c r="AH1499" s="11"/>
      <c r="AI1499" s="11" t="s">
        <v>33</v>
      </c>
      <c r="AJ1499" s="11"/>
      <c r="AK1499" s="143"/>
      <c r="AL1499" s="143" t="s">
        <v>165</v>
      </c>
      <c r="AM1499" s="143"/>
      <c r="AN1499" s="143"/>
      <c r="AO1499" s="143" t="s">
        <v>165</v>
      </c>
      <c r="AP1499" s="143"/>
      <c r="AQ1499" s="143"/>
      <c r="AR1499" s="143" t="s">
        <v>165</v>
      </c>
      <c r="AS1499" s="143"/>
      <c r="AT1499" s="143"/>
      <c r="AU1499" s="143" t="s">
        <v>165</v>
      </c>
      <c r="AV1499" s="143"/>
      <c r="BC1499" s="2"/>
    </row>
    <row r="1500" spans="1:55" x14ac:dyDescent="0.2">
      <c r="A1500" s="4" t="s">
        <v>2725</v>
      </c>
      <c r="B1500" s="4" t="s">
        <v>2688</v>
      </c>
      <c r="C1500" s="4" t="s">
        <v>2735</v>
      </c>
      <c r="D1500" s="4" t="s">
        <v>2741</v>
      </c>
      <c r="E1500" s="4" t="s">
        <v>2578</v>
      </c>
      <c r="F1500" s="4" t="s">
        <v>611</v>
      </c>
      <c r="G1500" s="41" t="s">
        <v>2579</v>
      </c>
      <c r="H1500" s="59" t="s">
        <v>3193</v>
      </c>
      <c r="I1500" s="59">
        <v>500000011398</v>
      </c>
      <c r="J1500" s="5">
        <v>2022</v>
      </c>
      <c r="K1500" s="5">
        <v>10</v>
      </c>
      <c r="L1500" s="9">
        <f t="shared" si="31"/>
        <v>6</v>
      </c>
      <c r="M1500" s="6" t="s">
        <v>90</v>
      </c>
      <c r="N1500" s="9" t="s">
        <v>94</v>
      </c>
      <c r="O1500" s="6" t="s">
        <v>2743</v>
      </c>
      <c r="P1500" s="9" t="s">
        <v>41</v>
      </c>
      <c r="Q1500" s="5">
        <v>2024</v>
      </c>
      <c r="R1500" s="9" t="s">
        <v>41</v>
      </c>
      <c r="S1500" s="11">
        <v>2024</v>
      </c>
      <c r="T1500" s="6" t="s">
        <v>126</v>
      </c>
      <c r="U1500" s="97" t="s">
        <v>210</v>
      </c>
      <c r="V1500" s="4" t="s">
        <v>4403</v>
      </c>
      <c r="W1500" s="75">
        <v>1700000</v>
      </c>
      <c r="X1500" s="9">
        <v>4</v>
      </c>
      <c r="Y1500" s="11"/>
      <c r="Z1500" s="11" t="s">
        <v>33</v>
      </c>
      <c r="AA1500" s="11"/>
      <c r="AB1500" s="11"/>
      <c r="AC1500" s="11" t="s">
        <v>33</v>
      </c>
      <c r="AD1500" s="11"/>
      <c r="AE1500" s="11"/>
      <c r="AF1500" s="11" t="s">
        <v>33</v>
      </c>
      <c r="AG1500" s="11"/>
      <c r="AH1500" s="11"/>
      <c r="AI1500" s="11" t="s">
        <v>33</v>
      </c>
      <c r="AJ1500" s="11"/>
      <c r="AK1500" s="143"/>
      <c r="AL1500" s="143" t="s">
        <v>165</v>
      </c>
      <c r="AM1500" s="143"/>
      <c r="AN1500" s="143"/>
      <c r="AO1500" s="143" t="s">
        <v>165</v>
      </c>
      <c r="AP1500" s="143"/>
      <c r="AQ1500" s="143"/>
      <c r="AR1500" s="143" t="s">
        <v>165</v>
      </c>
      <c r="AS1500" s="143"/>
      <c r="AT1500" s="143"/>
      <c r="AU1500" s="143" t="s">
        <v>165</v>
      </c>
      <c r="AV1500" s="143"/>
      <c r="BC1500" s="2"/>
    </row>
    <row r="1501" spans="1:55" x14ac:dyDescent="0.2">
      <c r="A1501" s="4" t="s">
        <v>2725</v>
      </c>
      <c r="B1501" s="4" t="s">
        <v>2688</v>
      </c>
      <c r="C1501" s="4" t="s">
        <v>2735</v>
      </c>
      <c r="D1501" s="4" t="s">
        <v>2741</v>
      </c>
      <c r="E1501" s="4" t="s">
        <v>2578</v>
      </c>
      <c r="F1501" s="4" t="s">
        <v>611</v>
      </c>
      <c r="G1501" s="41" t="s">
        <v>2579</v>
      </c>
      <c r="H1501" s="59" t="s">
        <v>3194</v>
      </c>
      <c r="I1501" s="59">
        <v>500000011399</v>
      </c>
      <c r="J1501" s="5">
        <v>2022</v>
      </c>
      <c r="K1501" s="5">
        <v>10</v>
      </c>
      <c r="L1501" s="9">
        <f t="shared" si="31"/>
        <v>6</v>
      </c>
      <c r="M1501" s="6" t="s">
        <v>90</v>
      </c>
      <c r="N1501" s="9" t="s">
        <v>94</v>
      </c>
      <c r="O1501" s="6" t="s">
        <v>2743</v>
      </c>
      <c r="P1501" s="9" t="s">
        <v>41</v>
      </c>
      <c r="Q1501" s="5">
        <v>2024</v>
      </c>
      <c r="R1501" s="9" t="s">
        <v>41</v>
      </c>
      <c r="S1501" s="11">
        <v>2024</v>
      </c>
      <c r="T1501" s="6" t="s">
        <v>126</v>
      </c>
      <c r="U1501" s="97" t="s">
        <v>210</v>
      </c>
      <c r="V1501" s="4" t="s">
        <v>4403</v>
      </c>
      <c r="W1501" s="75">
        <v>1700000</v>
      </c>
      <c r="X1501" s="9">
        <v>4</v>
      </c>
      <c r="Y1501" s="11"/>
      <c r="Z1501" s="11" t="s">
        <v>33</v>
      </c>
      <c r="AA1501" s="11"/>
      <c r="AB1501" s="11"/>
      <c r="AC1501" s="11" t="s">
        <v>33</v>
      </c>
      <c r="AD1501" s="11"/>
      <c r="AE1501" s="11"/>
      <c r="AF1501" s="11" t="s">
        <v>33</v>
      </c>
      <c r="AG1501" s="11"/>
      <c r="AH1501" s="11"/>
      <c r="AI1501" s="11" t="s">
        <v>33</v>
      </c>
      <c r="AJ1501" s="11"/>
      <c r="AK1501" s="143"/>
      <c r="AL1501" s="143" t="s">
        <v>165</v>
      </c>
      <c r="AM1501" s="143"/>
      <c r="AN1501" s="143"/>
      <c r="AO1501" s="143" t="s">
        <v>165</v>
      </c>
      <c r="AP1501" s="143"/>
      <c r="AQ1501" s="143"/>
      <c r="AR1501" s="143" t="s">
        <v>165</v>
      </c>
      <c r="AS1501" s="143"/>
      <c r="AT1501" s="143"/>
      <c r="AU1501" s="143" t="s">
        <v>165</v>
      </c>
      <c r="AV1501" s="143"/>
      <c r="BC1501" s="2"/>
    </row>
    <row r="1502" spans="1:55" x14ac:dyDescent="0.2">
      <c r="A1502" s="4" t="s">
        <v>2706</v>
      </c>
      <c r="B1502" s="4" t="s">
        <v>2691</v>
      </c>
      <c r="C1502" s="4" t="s">
        <v>2735</v>
      </c>
      <c r="D1502" s="4" t="s">
        <v>2741</v>
      </c>
      <c r="E1502" s="4" t="s">
        <v>2435</v>
      </c>
      <c r="F1502" s="4" t="s">
        <v>611</v>
      </c>
      <c r="G1502" s="41" t="s">
        <v>2436</v>
      </c>
      <c r="H1502" s="59" t="s">
        <v>2437</v>
      </c>
      <c r="I1502" s="59" t="s">
        <v>3798</v>
      </c>
      <c r="J1502" s="5">
        <v>2021</v>
      </c>
      <c r="K1502" s="5">
        <v>10</v>
      </c>
      <c r="L1502" s="9">
        <f t="shared" si="31"/>
        <v>5</v>
      </c>
      <c r="M1502" s="6" t="s">
        <v>2745</v>
      </c>
      <c r="N1502" s="9" t="s">
        <v>94</v>
      </c>
      <c r="O1502" s="6" t="s">
        <v>2743</v>
      </c>
      <c r="P1502" s="9" t="s">
        <v>41</v>
      </c>
      <c r="Q1502" s="5">
        <v>2023</v>
      </c>
      <c r="R1502" s="9" t="s">
        <v>41</v>
      </c>
      <c r="S1502" s="11">
        <v>2023</v>
      </c>
      <c r="T1502" s="6" t="s">
        <v>126</v>
      </c>
      <c r="U1502" s="97" t="s">
        <v>210</v>
      </c>
      <c r="V1502" s="4" t="s">
        <v>4403</v>
      </c>
      <c r="W1502" s="75">
        <v>0</v>
      </c>
      <c r="X1502" s="9">
        <v>4</v>
      </c>
      <c r="Y1502" s="11"/>
      <c r="Z1502" s="11" t="s">
        <v>33</v>
      </c>
      <c r="AA1502" s="11"/>
      <c r="AB1502" s="11"/>
      <c r="AC1502" s="11" t="s">
        <v>33</v>
      </c>
      <c r="AD1502" s="11"/>
      <c r="AE1502" s="11"/>
      <c r="AF1502" s="11" t="s">
        <v>33</v>
      </c>
      <c r="AG1502" s="11"/>
      <c r="AH1502" s="11"/>
      <c r="AI1502" s="11" t="s">
        <v>33</v>
      </c>
      <c r="AJ1502" s="11"/>
      <c r="AK1502" s="143"/>
      <c r="AL1502" s="143" t="s">
        <v>165</v>
      </c>
      <c r="AM1502" s="143"/>
      <c r="AN1502" s="143"/>
      <c r="AO1502" s="143" t="s">
        <v>165</v>
      </c>
      <c r="AP1502" s="143"/>
      <c r="AQ1502" s="143"/>
      <c r="AR1502" s="143" t="s">
        <v>165</v>
      </c>
      <c r="AS1502" s="143"/>
      <c r="AT1502" s="143"/>
      <c r="AU1502" s="143" t="s">
        <v>165</v>
      </c>
      <c r="AV1502" s="143"/>
      <c r="BC1502" s="2"/>
    </row>
    <row r="1503" spans="1:55" x14ac:dyDescent="0.2">
      <c r="A1503" s="4" t="s">
        <v>2704</v>
      </c>
      <c r="B1503" s="4" t="s">
        <v>2691</v>
      </c>
      <c r="C1503" s="4" t="s">
        <v>2735</v>
      </c>
      <c r="D1503" s="4" t="s">
        <v>2741</v>
      </c>
      <c r="E1503" s="4" t="s">
        <v>2435</v>
      </c>
      <c r="F1503" s="4" t="s">
        <v>611</v>
      </c>
      <c r="G1503" s="41" t="s">
        <v>2436</v>
      </c>
      <c r="H1503" s="59" t="s">
        <v>2439</v>
      </c>
      <c r="I1503" s="59" t="s">
        <v>3799</v>
      </c>
      <c r="J1503" s="5">
        <v>2021</v>
      </c>
      <c r="K1503" s="5">
        <v>10</v>
      </c>
      <c r="L1503" s="9">
        <f t="shared" si="31"/>
        <v>5</v>
      </c>
      <c r="M1503" s="6" t="s">
        <v>2745</v>
      </c>
      <c r="N1503" s="9" t="s">
        <v>94</v>
      </c>
      <c r="O1503" s="6" t="s">
        <v>2743</v>
      </c>
      <c r="P1503" s="9" t="s">
        <v>41</v>
      </c>
      <c r="Q1503" s="5">
        <v>2023</v>
      </c>
      <c r="R1503" s="9" t="s">
        <v>41</v>
      </c>
      <c r="S1503" s="11">
        <v>2023</v>
      </c>
      <c r="T1503" s="6" t="s">
        <v>126</v>
      </c>
      <c r="U1503" s="97" t="s">
        <v>210</v>
      </c>
      <c r="V1503" s="4" t="s">
        <v>4403</v>
      </c>
      <c r="W1503" s="75">
        <v>0</v>
      </c>
      <c r="X1503" s="9">
        <v>4</v>
      </c>
      <c r="Y1503" s="11"/>
      <c r="Z1503" s="11" t="s">
        <v>33</v>
      </c>
      <c r="AA1503" s="11"/>
      <c r="AB1503" s="11"/>
      <c r="AC1503" s="11" t="s">
        <v>33</v>
      </c>
      <c r="AD1503" s="11"/>
      <c r="AE1503" s="11"/>
      <c r="AF1503" s="11" t="s">
        <v>33</v>
      </c>
      <c r="AG1503" s="11"/>
      <c r="AH1503" s="11"/>
      <c r="AI1503" s="11" t="s">
        <v>33</v>
      </c>
      <c r="AJ1503" s="11"/>
      <c r="AK1503" s="143"/>
      <c r="AL1503" s="143" t="s">
        <v>165</v>
      </c>
      <c r="AM1503" s="143"/>
      <c r="AN1503" s="143"/>
      <c r="AO1503" s="143" t="s">
        <v>165</v>
      </c>
      <c r="AP1503" s="143"/>
      <c r="AQ1503" s="143"/>
      <c r="AR1503" s="143" t="s">
        <v>165</v>
      </c>
      <c r="AS1503" s="143"/>
      <c r="AT1503" s="143"/>
      <c r="AU1503" s="143" t="s">
        <v>165</v>
      </c>
      <c r="AV1503" s="143"/>
      <c r="BC1503" s="2"/>
    </row>
    <row r="1504" spans="1:55" x14ac:dyDescent="0.2">
      <c r="A1504" s="4" t="s">
        <v>2706</v>
      </c>
      <c r="B1504" s="4" t="s">
        <v>2691</v>
      </c>
      <c r="C1504" s="4" t="s">
        <v>2735</v>
      </c>
      <c r="D1504" s="4" t="s">
        <v>2741</v>
      </c>
      <c r="E1504" s="4" t="s">
        <v>615</v>
      </c>
      <c r="F1504" s="4" t="s">
        <v>611</v>
      </c>
      <c r="G1504" s="41" t="s">
        <v>616</v>
      </c>
      <c r="H1504" s="59" t="s">
        <v>617</v>
      </c>
      <c r="I1504" s="59">
        <v>500000009827</v>
      </c>
      <c r="J1504" s="5">
        <v>2013</v>
      </c>
      <c r="K1504" s="5">
        <v>10</v>
      </c>
      <c r="L1504" s="9">
        <f t="shared" si="31"/>
        <v>-3</v>
      </c>
      <c r="M1504" s="6" t="s">
        <v>90</v>
      </c>
      <c r="N1504" s="9" t="s">
        <v>94</v>
      </c>
      <c r="O1504" s="6" t="s">
        <v>2743</v>
      </c>
      <c r="P1504" s="9" t="s">
        <v>42</v>
      </c>
      <c r="Q1504" s="5" t="s">
        <v>37</v>
      </c>
      <c r="R1504" s="9" t="s">
        <v>41</v>
      </c>
      <c r="S1504" s="11">
        <v>2023</v>
      </c>
      <c r="T1504" s="6" t="s">
        <v>126</v>
      </c>
      <c r="U1504" s="4" t="s">
        <v>210</v>
      </c>
      <c r="V1504" s="4" t="s">
        <v>4403</v>
      </c>
      <c r="W1504" s="75">
        <v>1675296.75</v>
      </c>
      <c r="X1504" s="9">
        <v>4</v>
      </c>
      <c r="Y1504" s="11"/>
      <c r="Z1504" s="11" t="s">
        <v>33</v>
      </c>
      <c r="AA1504" s="11"/>
      <c r="AB1504" s="11"/>
      <c r="AC1504" s="11" t="s">
        <v>33</v>
      </c>
      <c r="AD1504" s="11"/>
      <c r="AE1504" s="11"/>
      <c r="AF1504" s="11" t="s">
        <v>33</v>
      </c>
      <c r="AG1504" s="11"/>
      <c r="AH1504" s="11"/>
      <c r="AI1504" s="11" t="s">
        <v>33</v>
      </c>
      <c r="AJ1504" s="11"/>
      <c r="AK1504" s="143"/>
      <c r="AL1504" s="143" t="s">
        <v>165</v>
      </c>
      <c r="AM1504" s="143"/>
      <c r="AN1504" s="143"/>
      <c r="AO1504" s="143" t="s">
        <v>165</v>
      </c>
      <c r="AP1504" s="143"/>
      <c r="AQ1504" s="143"/>
      <c r="AR1504" s="143" t="s">
        <v>165</v>
      </c>
      <c r="AS1504" s="143"/>
      <c r="AT1504" s="143"/>
      <c r="AU1504" s="143" t="s">
        <v>165</v>
      </c>
      <c r="AV1504" s="143"/>
      <c r="BC1504" s="2"/>
    </row>
    <row r="1505" spans="1:55" x14ac:dyDescent="0.2">
      <c r="A1505" s="4" t="s">
        <v>2706</v>
      </c>
      <c r="B1505" s="4" t="s">
        <v>2691</v>
      </c>
      <c r="C1505" s="4" t="s">
        <v>2735</v>
      </c>
      <c r="D1505" s="4" t="s">
        <v>2741</v>
      </c>
      <c r="E1505" s="4" t="s">
        <v>615</v>
      </c>
      <c r="F1505" s="4" t="s">
        <v>611</v>
      </c>
      <c r="G1505" s="41" t="s">
        <v>616</v>
      </c>
      <c r="H1505" s="59" t="s">
        <v>618</v>
      </c>
      <c r="I1505" s="59">
        <v>500000009817</v>
      </c>
      <c r="J1505" s="5">
        <v>2013</v>
      </c>
      <c r="K1505" s="5">
        <v>10</v>
      </c>
      <c r="L1505" s="9">
        <f t="shared" si="31"/>
        <v>-3</v>
      </c>
      <c r="M1505" s="6" t="s">
        <v>90</v>
      </c>
      <c r="N1505" s="9" t="s">
        <v>94</v>
      </c>
      <c r="O1505" s="6" t="s">
        <v>2743</v>
      </c>
      <c r="P1505" s="9" t="s">
        <v>42</v>
      </c>
      <c r="Q1505" s="5" t="s">
        <v>37</v>
      </c>
      <c r="R1505" s="9" t="s">
        <v>41</v>
      </c>
      <c r="S1505" s="11">
        <v>2023</v>
      </c>
      <c r="T1505" s="6" t="s">
        <v>126</v>
      </c>
      <c r="U1505" s="4" t="s">
        <v>210</v>
      </c>
      <c r="V1505" s="4" t="s">
        <v>4403</v>
      </c>
      <c r="W1505" s="75">
        <v>1675296.75</v>
      </c>
      <c r="X1505" s="9">
        <v>4</v>
      </c>
      <c r="Y1505" s="11"/>
      <c r="Z1505" s="11" t="s">
        <v>33</v>
      </c>
      <c r="AA1505" s="11"/>
      <c r="AB1505" s="11"/>
      <c r="AC1505" s="11" t="s">
        <v>33</v>
      </c>
      <c r="AD1505" s="11"/>
      <c r="AE1505" s="11"/>
      <c r="AF1505" s="11" t="s">
        <v>33</v>
      </c>
      <c r="AG1505" s="11"/>
      <c r="AH1505" s="11"/>
      <c r="AI1505" s="11" t="s">
        <v>33</v>
      </c>
      <c r="AJ1505" s="11"/>
      <c r="AK1505" s="143"/>
      <c r="AL1505" s="143" t="s">
        <v>165</v>
      </c>
      <c r="AM1505" s="143"/>
      <c r="AN1505" s="143"/>
      <c r="AO1505" s="143" t="s">
        <v>165</v>
      </c>
      <c r="AP1505" s="143"/>
      <c r="AQ1505" s="143"/>
      <c r="AR1505" s="143" t="s">
        <v>165</v>
      </c>
      <c r="AS1505" s="143"/>
      <c r="AT1505" s="143"/>
      <c r="AU1505" s="143" t="s">
        <v>165</v>
      </c>
      <c r="AV1505" s="143"/>
      <c r="BC1505" s="2"/>
    </row>
    <row r="1506" spans="1:55" x14ac:dyDescent="0.2">
      <c r="A1506" s="4" t="s">
        <v>2710</v>
      </c>
      <c r="B1506" s="4" t="s">
        <v>2689</v>
      </c>
      <c r="C1506" s="4" t="s">
        <v>2735</v>
      </c>
      <c r="D1506" s="4" t="s">
        <v>2741</v>
      </c>
      <c r="E1506" s="4" t="s">
        <v>612</v>
      </c>
      <c r="F1506" s="4" t="s">
        <v>611</v>
      </c>
      <c r="G1506" s="41" t="s">
        <v>613</v>
      </c>
      <c r="H1506" s="59" t="s">
        <v>614</v>
      </c>
      <c r="I1506" s="59">
        <v>500000008872</v>
      </c>
      <c r="J1506" s="5">
        <v>2015</v>
      </c>
      <c r="K1506" s="5">
        <v>10</v>
      </c>
      <c r="L1506" s="9">
        <f t="shared" si="31"/>
        <v>-1</v>
      </c>
      <c r="M1506" s="6" t="s">
        <v>90</v>
      </c>
      <c r="N1506" s="9" t="s">
        <v>94</v>
      </c>
      <c r="O1506" s="6" t="s">
        <v>2743</v>
      </c>
      <c r="P1506" s="9" t="s">
        <v>42</v>
      </c>
      <c r="Q1506" s="5" t="s">
        <v>37</v>
      </c>
      <c r="R1506" s="9" t="s">
        <v>41</v>
      </c>
      <c r="S1506" s="11">
        <v>2023</v>
      </c>
      <c r="T1506" s="6" t="s">
        <v>126</v>
      </c>
      <c r="U1506" s="4" t="s">
        <v>210</v>
      </c>
      <c r="V1506" s="4" t="s">
        <v>4403</v>
      </c>
      <c r="W1506" s="75">
        <v>1675296.75</v>
      </c>
      <c r="X1506" s="9">
        <v>4</v>
      </c>
      <c r="Y1506" s="11"/>
      <c r="Z1506" s="11" t="s">
        <v>33</v>
      </c>
      <c r="AA1506" s="11"/>
      <c r="AB1506" s="11"/>
      <c r="AC1506" s="11" t="s">
        <v>33</v>
      </c>
      <c r="AD1506" s="11"/>
      <c r="AE1506" s="11"/>
      <c r="AF1506" s="11" t="s">
        <v>33</v>
      </c>
      <c r="AG1506" s="11"/>
      <c r="AH1506" s="11"/>
      <c r="AI1506" s="11" t="s">
        <v>33</v>
      </c>
      <c r="AJ1506" s="11"/>
      <c r="AK1506" s="143"/>
      <c r="AL1506" s="143" t="s">
        <v>165</v>
      </c>
      <c r="AM1506" s="143"/>
      <c r="AN1506" s="143"/>
      <c r="AO1506" s="143" t="s">
        <v>165</v>
      </c>
      <c r="AP1506" s="143"/>
      <c r="AQ1506" s="143"/>
      <c r="AR1506" s="143" t="s">
        <v>165</v>
      </c>
      <c r="AS1506" s="143"/>
      <c r="AT1506" s="143"/>
      <c r="AU1506" s="143" t="s">
        <v>165</v>
      </c>
      <c r="AV1506" s="143"/>
      <c r="BC1506" s="2"/>
    </row>
    <row r="1507" spans="1:55" x14ac:dyDescent="0.2">
      <c r="A1507" s="4" t="s">
        <v>2714</v>
      </c>
      <c r="B1507" s="4" t="s">
        <v>2687</v>
      </c>
      <c r="C1507" s="4" t="s">
        <v>2734</v>
      </c>
      <c r="D1507" s="4" t="s">
        <v>2741</v>
      </c>
      <c r="E1507" s="4" t="s">
        <v>455</v>
      </c>
      <c r="F1507" s="4" t="s">
        <v>2020</v>
      </c>
      <c r="G1507" s="41" t="s">
        <v>2021</v>
      </c>
      <c r="H1507" s="77" t="s">
        <v>3153</v>
      </c>
      <c r="I1507" s="59">
        <v>500000010356</v>
      </c>
      <c r="J1507" s="5">
        <v>2020</v>
      </c>
      <c r="K1507" s="5">
        <v>5</v>
      </c>
      <c r="L1507" s="9">
        <f t="shared" si="31"/>
        <v>-1</v>
      </c>
      <c r="M1507" s="6" t="s">
        <v>90</v>
      </c>
      <c r="N1507" s="9" t="s">
        <v>94</v>
      </c>
      <c r="O1507" s="6" t="s">
        <v>37</v>
      </c>
      <c r="P1507" s="9" t="s">
        <v>42</v>
      </c>
      <c r="Q1507" s="5" t="s">
        <v>37</v>
      </c>
      <c r="R1507" s="9" t="s">
        <v>42</v>
      </c>
      <c r="S1507" s="11" t="s">
        <v>136</v>
      </c>
      <c r="T1507" s="6" t="s">
        <v>44</v>
      </c>
      <c r="U1507" s="4" t="s">
        <v>2325</v>
      </c>
      <c r="V1507" s="4" t="s">
        <v>136</v>
      </c>
      <c r="W1507" s="75">
        <v>0</v>
      </c>
      <c r="X1507" s="9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43"/>
      <c r="AL1507" s="143"/>
      <c r="AM1507" s="143"/>
      <c r="AN1507" s="143"/>
      <c r="AO1507" s="143"/>
      <c r="AP1507" s="143"/>
      <c r="AQ1507" s="143"/>
      <c r="AR1507" s="143"/>
      <c r="AS1507" s="143"/>
      <c r="AT1507" s="143"/>
      <c r="AU1507" s="143"/>
      <c r="AV1507" s="143"/>
      <c r="BC1507" s="2"/>
    </row>
    <row r="1508" spans="1:55" x14ac:dyDescent="0.2">
      <c r="A1508" s="4" t="s">
        <v>2701</v>
      </c>
      <c r="B1508" s="4" t="s">
        <v>2689</v>
      </c>
      <c r="C1508" s="4" t="s">
        <v>2734</v>
      </c>
      <c r="D1508" s="4" t="s">
        <v>2741</v>
      </c>
      <c r="E1508" s="4" t="s">
        <v>455</v>
      </c>
      <c r="F1508" s="4" t="s">
        <v>2020</v>
      </c>
      <c r="G1508" s="41" t="s">
        <v>2021</v>
      </c>
      <c r="H1508" s="77" t="s">
        <v>2022</v>
      </c>
      <c r="I1508" s="59">
        <v>500000010357</v>
      </c>
      <c r="J1508" s="5">
        <v>2020</v>
      </c>
      <c r="K1508" s="5">
        <v>5</v>
      </c>
      <c r="L1508" s="9">
        <f t="shared" si="31"/>
        <v>-1</v>
      </c>
      <c r="M1508" s="6" t="s">
        <v>90</v>
      </c>
      <c r="N1508" s="9" t="s">
        <v>94</v>
      </c>
      <c r="O1508" s="6" t="s">
        <v>37</v>
      </c>
      <c r="P1508" s="9" t="s">
        <v>42</v>
      </c>
      <c r="Q1508" s="5" t="s">
        <v>37</v>
      </c>
      <c r="R1508" s="9" t="s">
        <v>42</v>
      </c>
      <c r="S1508" s="11" t="s">
        <v>136</v>
      </c>
      <c r="T1508" s="6" t="s">
        <v>44</v>
      </c>
      <c r="U1508" s="4" t="s">
        <v>2325</v>
      </c>
      <c r="V1508" s="4" t="s">
        <v>136</v>
      </c>
      <c r="W1508" s="75">
        <v>0</v>
      </c>
      <c r="X1508" s="9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43"/>
      <c r="AL1508" s="143"/>
      <c r="AM1508" s="143"/>
      <c r="AN1508" s="143"/>
      <c r="AO1508" s="143"/>
      <c r="AP1508" s="143"/>
      <c r="AQ1508" s="143"/>
      <c r="AR1508" s="143"/>
      <c r="AS1508" s="143"/>
      <c r="AT1508" s="143"/>
      <c r="AU1508" s="143"/>
      <c r="AV1508" s="143"/>
      <c r="BC1508" s="2"/>
    </row>
    <row r="1509" spans="1:55" x14ac:dyDescent="0.2">
      <c r="A1509" s="4" t="s">
        <v>2714</v>
      </c>
      <c r="B1509" s="4" t="s">
        <v>2687</v>
      </c>
      <c r="C1509" s="4" t="s">
        <v>2734</v>
      </c>
      <c r="D1509" s="4" t="s">
        <v>2741</v>
      </c>
      <c r="E1509" s="4" t="s">
        <v>455</v>
      </c>
      <c r="F1509" s="4" t="s">
        <v>2020</v>
      </c>
      <c r="G1509" s="41" t="s">
        <v>2021</v>
      </c>
      <c r="H1509" s="77" t="s">
        <v>2023</v>
      </c>
      <c r="I1509" s="59">
        <v>500000010360</v>
      </c>
      <c r="J1509" s="5">
        <v>2020</v>
      </c>
      <c r="K1509" s="5">
        <v>5</v>
      </c>
      <c r="L1509" s="9">
        <f t="shared" si="31"/>
        <v>-1</v>
      </c>
      <c r="M1509" s="6" t="s">
        <v>90</v>
      </c>
      <c r="N1509" s="9" t="s">
        <v>94</v>
      </c>
      <c r="O1509" s="6" t="s">
        <v>37</v>
      </c>
      <c r="P1509" s="9" t="s">
        <v>42</v>
      </c>
      <c r="Q1509" s="5" t="s">
        <v>37</v>
      </c>
      <c r="R1509" s="9" t="s">
        <v>42</v>
      </c>
      <c r="S1509" s="11" t="s">
        <v>136</v>
      </c>
      <c r="T1509" s="6" t="s">
        <v>44</v>
      </c>
      <c r="U1509" s="4" t="s">
        <v>2325</v>
      </c>
      <c r="V1509" s="4" t="s">
        <v>136</v>
      </c>
      <c r="W1509" s="75">
        <v>0</v>
      </c>
      <c r="X1509" s="9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43"/>
      <c r="AL1509" s="143"/>
      <c r="AM1509" s="143"/>
      <c r="AN1509" s="143"/>
      <c r="AO1509" s="143"/>
      <c r="AP1509" s="143"/>
      <c r="AQ1509" s="143"/>
      <c r="AR1509" s="143"/>
      <c r="AS1509" s="143"/>
      <c r="AT1509" s="143"/>
      <c r="AU1509" s="143"/>
      <c r="AV1509" s="143"/>
      <c r="BC1509" s="2"/>
    </row>
    <row r="1510" spans="1:55" ht="12.75" customHeight="1" x14ac:dyDescent="0.2">
      <c r="A1510" s="4" t="s">
        <v>2701</v>
      </c>
      <c r="B1510" s="4" t="s">
        <v>2689</v>
      </c>
      <c r="C1510" s="4" t="s">
        <v>2734</v>
      </c>
      <c r="D1510" s="4" t="s">
        <v>2741</v>
      </c>
      <c r="E1510" s="4" t="s">
        <v>455</v>
      </c>
      <c r="F1510" s="4" t="s">
        <v>2020</v>
      </c>
      <c r="G1510" s="41" t="s">
        <v>2021</v>
      </c>
      <c r="H1510" s="77" t="s">
        <v>2024</v>
      </c>
      <c r="I1510" s="59">
        <v>500000010361</v>
      </c>
      <c r="J1510" s="5">
        <v>2020</v>
      </c>
      <c r="K1510" s="5">
        <v>5</v>
      </c>
      <c r="L1510" s="9">
        <f t="shared" si="31"/>
        <v>-1</v>
      </c>
      <c r="M1510" s="6" t="s">
        <v>90</v>
      </c>
      <c r="N1510" s="9" t="s">
        <v>94</v>
      </c>
      <c r="O1510" s="6" t="s">
        <v>37</v>
      </c>
      <c r="P1510" s="9" t="s">
        <v>42</v>
      </c>
      <c r="Q1510" s="5" t="s">
        <v>37</v>
      </c>
      <c r="R1510" s="9" t="s">
        <v>42</v>
      </c>
      <c r="S1510" s="11" t="s">
        <v>136</v>
      </c>
      <c r="T1510" s="6" t="s">
        <v>44</v>
      </c>
      <c r="U1510" s="4" t="s">
        <v>2325</v>
      </c>
      <c r="V1510" s="4" t="s">
        <v>136</v>
      </c>
      <c r="W1510" s="75">
        <v>0</v>
      </c>
      <c r="X1510" s="9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43"/>
      <c r="AL1510" s="143"/>
      <c r="AM1510" s="143"/>
      <c r="AN1510" s="143"/>
      <c r="AO1510" s="143"/>
      <c r="AP1510" s="143"/>
      <c r="AQ1510" s="143"/>
      <c r="AR1510" s="143"/>
      <c r="AS1510" s="143"/>
      <c r="AT1510" s="143"/>
      <c r="AU1510" s="143"/>
      <c r="AV1510" s="143"/>
      <c r="BC1510" s="2"/>
    </row>
    <row r="1511" spans="1:55" x14ac:dyDescent="0.2">
      <c r="A1511" s="4" t="s">
        <v>2701</v>
      </c>
      <c r="B1511" s="4" t="s">
        <v>2689</v>
      </c>
      <c r="C1511" s="4" t="s">
        <v>2734</v>
      </c>
      <c r="D1511" s="4" t="s">
        <v>2741</v>
      </c>
      <c r="E1511" s="4" t="s">
        <v>455</v>
      </c>
      <c r="F1511" s="4" t="s">
        <v>2020</v>
      </c>
      <c r="G1511" s="41" t="s">
        <v>2021</v>
      </c>
      <c r="H1511" s="77" t="s">
        <v>2025</v>
      </c>
      <c r="I1511" s="59">
        <v>500000010362</v>
      </c>
      <c r="J1511" s="5">
        <v>2020</v>
      </c>
      <c r="K1511" s="5">
        <v>5</v>
      </c>
      <c r="L1511" s="9">
        <f t="shared" si="31"/>
        <v>-1</v>
      </c>
      <c r="M1511" s="6" t="s">
        <v>90</v>
      </c>
      <c r="N1511" s="9" t="s">
        <v>94</v>
      </c>
      <c r="O1511" s="6" t="s">
        <v>37</v>
      </c>
      <c r="P1511" s="9" t="s">
        <v>42</v>
      </c>
      <c r="Q1511" s="5" t="s">
        <v>37</v>
      </c>
      <c r="R1511" s="9" t="s">
        <v>42</v>
      </c>
      <c r="S1511" s="11" t="s">
        <v>136</v>
      </c>
      <c r="T1511" s="6" t="s">
        <v>44</v>
      </c>
      <c r="U1511" s="4" t="s">
        <v>2325</v>
      </c>
      <c r="V1511" s="4" t="s">
        <v>136</v>
      </c>
      <c r="W1511" s="75">
        <v>0</v>
      </c>
      <c r="X1511" s="9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43"/>
      <c r="AL1511" s="143"/>
      <c r="AM1511" s="143"/>
      <c r="AN1511" s="143"/>
      <c r="AO1511" s="143"/>
      <c r="AP1511" s="143"/>
      <c r="AQ1511" s="143"/>
      <c r="AR1511" s="143"/>
      <c r="AS1511" s="143"/>
      <c r="AT1511" s="143"/>
      <c r="AU1511" s="143"/>
      <c r="AV1511" s="143"/>
      <c r="BC1511" s="2"/>
    </row>
    <row r="1512" spans="1:55" x14ac:dyDescent="0.2">
      <c r="A1512" s="4" t="s">
        <v>2701</v>
      </c>
      <c r="B1512" s="4" t="s">
        <v>2689</v>
      </c>
      <c r="C1512" s="4" t="s">
        <v>2734</v>
      </c>
      <c r="D1512" s="4" t="s">
        <v>2741</v>
      </c>
      <c r="E1512" s="4" t="s">
        <v>455</v>
      </c>
      <c r="F1512" s="4" t="s">
        <v>2020</v>
      </c>
      <c r="G1512" s="41" t="s">
        <v>2021</v>
      </c>
      <c r="H1512" s="77" t="s">
        <v>2026</v>
      </c>
      <c r="I1512" s="59">
        <v>500000010364</v>
      </c>
      <c r="J1512" s="5">
        <v>2020</v>
      </c>
      <c r="K1512" s="5">
        <v>5</v>
      </c>
      <c r="L1512" s="9">
        <f t="shared" si="31"/>
        <v>-1</v>
      </c>
      <c r="M1512" s="6" t="s">
        <v>90</v>
      </c>
      <c r="N1512" s="9" t="s">
        <v>94</v>
      </c>
      <c r="O1512" s="6" t="s">
        <v>37</v>
      </c>
      <c r="P1512" s="9" t="s">
        <v>42</v>
      </c>
      <c r="Q1512" s="5" t="s">
        <v>37</v>
      </c>
      <c r="R1512" s="9" t="s">
        <v>42</v>
      </c>
      <c r="S1512" s="11" t="s">
        <v>136</v>
      </c>
      <c r="T1512" s="6" t="s">
        <v>44</v>
      </c>
      <c r="U1512" s="4" t="s">
        <v>2325</v>
      </c>
      <c r="V1512" s="4" t="s">
        <v>136</v>
      </c>
      <c r="W1512" s="75">
        <v>0</v>
      </c>
      <c r="X1512" s="9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43"/>
      <c r="AL1512" s="143"/>
      <c r="AM1512" s="143"/>
      <c r="AN1512" s="143"/>
      <c r="AO1512" s="143"/>
      <c r="AP1512" s="143"/>
      <c r="AQ1512" s="143"/>
      <c r="AR1512" s="143"/>
      <c r="AS1512" s="143"/>
      <c r="AT1512" s="143"/>
      <c r="AU1512" s="143"/>
      <c r="AV1512" s="143"/>
      <c r="BC1512" s="2"/>
    </row>
    <row r="1513" spans="1:55" x14ac:dyDescent="0.2">
      <c r="A1513" s="4" t="s">
        <v>2714</v>
      </c>
      <c r="B1513" s="4" t="s">
        <v>2687</v>
      </c>
      <c r="C1513" s="4" t="s">
        <v>2734</v>
      </c>
      <c r="D1513" s="4" t="s">
        <v>2741</v>
      </c>
      <c r="E1513" s="4" t="s">
        <v>455</v>
      </c>
      <c r="F1513" s="4" t="s">
        <v>2020</v>
      </c>
      <c r="G1513" s="41" t="s">
        <v>2021</v>
      </c>
      <c r="H1513" s="77" t="s">
        <v>2027</v>
      </c>
      <c r="I1513" s="59">
        <v>500000010365</v>
      </c>
      <c r="J1513" s="5">
        <v>2020</v>
      </c>
      <c r="K1513" s="5">
        <v>5</v>
      </c>
      <c r="L1513" s="9">
        <f t="shared" si="31"/>
        <v>-1</v>
      </c>
      <c r="M1513" s="6" t="s">
        <v>90</v>
      </c>
      <c r="N1513" s="9" t="s">
        <v>94</v>
      </c>
      <c r="O1513" s="6" t="s">
        <v>37</v>
      </c>
      <c r="P1513" s="9" t="s">
        <v>42</v>
      </c>
      <c r="Q1513" s="5" t="s">
        <v>37</v>
      </c>
      <c r="R1513" s="9" t="s">
        <v>42</v>
      </c>
      <c r="S1513" s="11" t="s">
        <v>136</v>
      </c>
      <c r="T1513" s="6" t="s">
        <v>44</v>
      </c>
      <c r="U1513" s="4" t="s">
        <v>2325</v>
      </c>
      <c r="V1513" s="4" t="s">
        <v>136</v>
      </c>
      <c r="W1513" s="75">
        <v>0</v>
      </c>
      <c r="X1513" s="9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43"/>
      <c r="AL1513" s="143"/>
      <c r="AM1513" s="143"/>
      <c r="AN1513" s="143"/>
      <c r="AO1513" s="143"/>
      <c r="AP1513" s="143"/>
      <c r="AQ1513" s="143"/>
      <c r="AR1513" s="143"/>
      <c r="AS1513" s="143"/>
      <c r="AT1513" s="143"/>
      <c r="AU1513" s="143"/>
      <c r="AV1513" s="143"/>
      <c r="BC1513" s="2"/>
    </row>
    <row r="1514" spans="1:55" x14ac:dyDescent="0.2">
      <c r="A1514" s="4" t="s">
        <v>2714</v>
      </c>
      <c r="B1514" s="4" t="s">
        <v>2687</v>
      </c>
      <c r="C1514" s="4" t="s">
        <v>2734</v>
      </c>
      <c r="D1514" s="4" t="s">
        <v>2741</v>
      </c>
      <c r="E1514" s="4" t="s">
        <v>455</v>
      </c>
      <c r="F1514" s="4" t="s">
        <v>2020</v>
      </c>
      <c r="G1514" s="41" t="s">
        <v>2021</v>
      </c>
      <c r="H1514" s="77" t="s">
        <v>2028</v>
      </c>
      <c r="I1514" s="59">
        <v>500000010366</v>
      </c>
      <c r="J1514" s="5">
        <v>2020</v>
      </c>
      <c r="K1514" s="5">
        <v>5</v>
      </c>
      <c r="L1514" s="9">
        <f t="shared" si="31"/>
        <v>-1</v>
      </c>
      <c r="M1514" s="6" t="s">
        <v>90</v>
      </c>
      <c r="N1514" s="9" t="s">
        <v>94</v>
      </c>
      <c r="O1514" s="6" t="s">
        <v>37</v>
      </c>
      <c r="P1514" s="9" t="s">
        <v>42</v>
      </c>
      <c r="Q1514" s="5" t="s">
        <v>37</v>
      </c>
      <c r="R1514" s="9" t="s">
        <v>42</v>
      </c>
      <c r="S1514" s="11" t="s">
        <v>136</v>
      </c>
      <c r="T1514" s="6" t="s">
        <v>44</v>
      </c>
      <c r="U1514" s="4" t="s">
        <v>2325</v>
      </c>
      <c r="V1514" s="4" t="s">
        <v>136</v>
      </c>
      <c r="W1514" s="75">
        <v>0</v>
      </c>
      <c r="X1514" s="9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43"/>
      <c r="AL1514" s="143"/>
      <c r="AM1514" s="143"/>
      <c r="AN1514" s="143"/>
      <c r="AO1514" s="143"/>
      <c r="AP1514" s="143"/>
      <c r="AQ1514" s="143"/>
      <c r="AR1514" s="143"/>
      <c r="AS1514" s="143"/>
      <c r="AT1514" s="143"/>
      <c r="AU1514" s="143"/>
      <c r="AV1514" s="143"/>
      <c r="BC1514" s="2"/>
    </row>
    <row r="1515" spans="1:55" x14ac:dyDescent="0.2">
      <c r="A1515" s="4" t="s">
        <v>2701</v>
      </c>
      <c r="B1515" s="4" t="s">
        <v>2689</v>
      </c>
      <c r="C1515" s="4" t="s">
        <v>2734</v>
      </c>
      <c r="D1515" s="4" t="s">
        <v>2741</v>
      </c>
      <c r="E1515" s="4" t="s">
        <v>455</v>
      </c>
      <c r="F1515" s="4" t="s">
        <v>2020</v>
      </c>
      <c r="G1515" s="41" t="s">
        <v>2021</v>
      </c>
      <c r="H1515" s="77" t="s">
        <v>2029</v>
      </c>
      <c r="I1515" s="59">
        <v>500000010367</v>
      </c>
      <c r="J1515" s="5">
        <v>2020</v>
      </c>
      <c r="K1515" s="5">
        <v>5</v>
      </c>
      <c r="L1515" s="9">
        <f t="shared" si="31"/>
        <v>-1</v>
      </c>
      <c r="M1515" s="6" t="s">
        <v>90</v>
      </c>
      <c r="N1515" s="9" t="s">
        <v>94</v>
      </c>
      <c r="O1515" s="6" t="s">
        <v>37</v>
      </c>
      <c r="P1515" s="9" t="s">
        <v>42</v>
      </c>
      <c r="Q1515" s="5" t="s">
        <v>37</v>
      </c>
      <c r="R1515" s="9" t="s">
        <v>42</v>
      </c>
      <c r="S1515" s="11" t="s">
        <v>136</v>
      </c>
      <c r="T1515" s="6" t="s">
        <v>44</v>
      </c>
      <c r="U1515" s="4" t="s">
        <v>2325</v>
      </c>
      <c r="V1515" s="4" t="s">
        <v>136</v>
      </c>
      <c r="W1515" s="75">
        <v>0</v>
      </c>
      <c r="X1515" s="9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43"/>
      <c r="AL1515" s="143"/>
      <c r="AM1515" s="143"/>
      <c r="AN1515" s="143"/>
      <c r="AO1515" s="143"/>
      <c r="AP1515" s="143"/>
      <c r="AQ1515" s="143"/>
      <c r="AR1515" s="143"/>
      <c r="AS1515" s="143"/>
      <c r="AT1515" s="143"/>
      <c r="AU1515" s="143"/>
      <c r="AV1515" s="143"/>
      <c r="BC1515" s="2"/>
    </row>
    <row r="1516" spans="1:55" x14ac:dyDescent="0.2">
      <c r="A1516" s="4" t="s">
        <v>2714</v>
      </c>
      <c r="B1516" s="4" t="s">
        <v>2687</v>
      </c>
      <c r="C1516" s="4" t="s">
        <v>2734</v>
      </c>
      <c r="D1516" s="4" t="s">
        <v>2741</v>
      </c>
      <c r="E1516" s="4" t="s">
        <v>455</v>
      </c>
      <c r="F1516" s="4" t="s">
        <v>2020</v>
      </c>
      <c r="G1516" s="41" t="s">
        <v>2021</v>
      </c>
      <c r="H1516" s="77" t="s">
        <v>2030</v>
      </c>
      <c r="I1516" s="59">
        <v>500000010369</v>
      </c>
      <c r="J1516" s="5">
        <v>2020</v>
      </c>
      <c r="K1516" s="5">
        <v>5</v>
      </c>
      <c r="L1516" s="9">
        <f t="shared" si="31"/>
        <v>-1</v>
      </c>
      <c r="M1516" s="6" t="s">
        <v>90</v>
      </c>
      <c r="N1516" s="9" t="s">
        <v>94</v>
      </c>
      <c r="O1516" s="6" t="s">
        <v>37</v>
      </c>
      <c r="P1516" s="9" t="s">
        <v>42</v>
      </c>
      <c r="Q1516" s="5" t="s">
        <v>37</v>
      </c>
      <c r="R1516" s="9" t="s">
        <v>42</v>
      </c>
      <c r="S1516" s="11" t="s">
        <v>136</v>
      </c>
      <c r="T1516" s="6" t="s">
        <v>44</v>
      </c>
      <c r="U1516" s="4" t="s">
        <v>2325</v>
      </c>
      <c r="V1516" s="4" t="s">
        <v>136</v>
      </c>
      <c r="W1516" s="75">
        <v>0</v>
      </c>
      <c r="X1516" s="9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43"/>
      <c r="AL1516" s="143"/>
      <c r="AM1516" s="143"/>
      <c r="AN1516" s="143"/>
      <c r="AO1516" s="143"/>
      <c r="AP1516" s="143"/>
      <c r="AQ1516" s="143"/>
      <c r="AR1516" s="143"/>
      <c r="AS1516" s="143"/>
      <c r="AT1516" s="143"/>
      <c r="AU1516" s="143"/>
      <c r="AV1516" s="143"/>
      <c r="BC1516" s="2"/>
    </row>
    <row r="1517" spans="1:55" x14ac:dyDescent="0.2">
      <c r="A1517" s="4" t="s">
        <v>2699</v>
      </c>
      <c r="B1517" s="4" t="s">
        <v>2688</v>
      </c>
      <c r="C1517" s="4" t="s">
        <v>2734</v>
      </c>
      <c r="D1517" s="4" t="s">
        <v>2741</v>
      </c>
      <c r="E1517" s="4" t="s">
        <v>455</v>
      </c>
      <c r="F1517" s="4" t="s">
        <v>2020</v>
      </c>
      <c r="G1517" s="41" t="s">
        <v>2021</v>
      </c>
      <c r="H1517" s="77" t="s">
        <v>2031</v>
      </c>
      <c r="I1517" s="59">
        <v>500000010370</v>
      </c>
      <c r="J1517" s="5">
        <v>2020</v>
      </c>
      <c r="K1517" s="5">
        <v>5</v>
      </c>
      <c r="L1517" s="9">
        <f t="shared" si="31"/>
        <v>-1</v>
      </c>
      <c r="M1517" s="6" t="s">
        <v>90</v>
      </c>
      <c r="N1517" s="9" t="s">
        <v>94</v>
      </c>
      <c r="O1517" s="6" t="s">
        <v>37</v>
      </c>
      <c r="P1517" s="9" t="s">
        <v>42</v>
      </c>
      <c r="Q1517" s="5" t="s">
        <v>37</v>
      </c>
      <c r="R1517" s="9" t="s">
        <v>42</v>
      </c>
      <c r="S1517" s="11" t="s">
        <v>136</v>
      </c>
      <c r="T1517" s="6" t="s">
        <v>44</v>
      </c>
      <c r="U1517" s="4" t="s">
        <v>2325</v>
      </c>
      <c r="V1517" s="4" t="s">
        <v>136</v>
      </c>
      <c r="W1517" s="75">
        <v>0</v>
      </c>
      <c r="X1517" s="9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43"/>
      <c r="AL1517" s="143"/>
      <c r="AM1517" s="143"/>
      <c r="AN1517" s="143"/>
      <c r="AO1517" s="143"/>
      <c r="AP1517" s="143"/>
      <c r="AQ1517" s="143"/>
      <c r="AR1517" s="143"/>
      <c r="AS1517" s="143"/>
      <c r="AT1517" s="143"/>
      <c r="AU1517" s="143"/>
      <c r="AV1517" s="143"/>
      <c r="BC1517" s="2"/>
    </row>
    <row r="1518" spans="1:55" x14ac:dyDescent="0.2">
      <c r="A1518" s="4" t="s">
        <v>2699</v>
      </c>
      <c r="B1518" s="4" t="s">
        <v>2688</v>
      </c>
      <c r="C1518" s="4" t="s">
        <v>2734</v>
      </c>
      <c r="D1518" s="4" t="s">
        <v>2741</v>
      </c>
      <c r="E1518" s="4" t="s">
        <v>455</v>
      </c>
      <c r="F1518" s="4" t="s">
        <v>2020</v>
      </c>
      <c r="G1518" s="41" t="s">
        <v>2021</v>
      </c>
      <c r="H1518" s="77" t="s">
        <v>2032</v>
      </c>
      <c r="I1518" s="59">
        <v>500000010371</v>
      </c>
      <c r="J1518" s="5">
        <v>2020</v>
      </c>
      <c r="K1518" s="5">
        <v>5</v>
      </c>
      <c r="L1518" s="9">
        <f t="shared" si="31"/>
        <v>-1</v>
      </c>
      <c r="M1518" s="6" t="s">
        <v>90</v>
      </c>
      <c r="N1518" s="9" t="s">
        <v>94</v>
      </c>
      <c r="O1518" s="6" t="s">
        <v>37</v>
      </c>
      <c r="P1518" s="9" t="s">
        <v>42</v>
      </c>
      <c r="Q1518" s="5" t="s">
        <v>37</v>
      </c>
      <c r="R1518" s="9" t="s">
        <v>42</v>
      </c>
      <c r="S1518" s="11" t="s">
        <v>136</v>
      </c>
      <c r="T1518" s="6" t="s">
        <v>44</v>
      </c>
      <c r="U1518" s="4" t="s">
        <v>2325</v>
      </c>
      <c r="V1518" s="4" t="s">
        <v>136</v>
      </c>
      <c r="W1518" s="75">
        <v>0</v>
      </c>
      <c r="X1518" s="9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43"/>
      <c r="AL1518" s="143"/>
      <c r="AM1518" s="143"/>
      <c r="AN1518" s="143"/>
      <c r="AO1518" s="143"/>
      <c r="AP1518" s="143"/>
      <c r="AQ1518" s="143"/>
      <c r="AR1518" s="143"/>
      <c r="AS1518" s="143"/>
      <c r="AT1518" s="143"/>
      <c r="AU1518" s="143"/>
      <c r="AV1518" s="143"/>
      <c r="BC1518" s="2"/>
    </row>
    <row r="1519" spans="1:55" x14ac:dyDescent="0.2">
      <c r="A1519" s="4" t="s">
        <v>2714</v>
      </c>
      <c r="B1519" s="4" t="s">
        <v>2687</v>
      </c>
      <c r="C1519" s="4" t="s">
        <v>2734</v>
      </c>
      <c r="D1519" s="4" t="s">
        <v>2741</v>
      </c>
      <c r="E1519" s="4" t="s">
        <v>455</v>
      </c>
      <c r="F1519" s="4" t="s">
        <v>2020</v>
      </c>
      <c r="G1519" s="41" t="s">
        <v>2021</v>
      </c>
      <c r="H1519" s="77" t="s">
        <v>2033</v>
      </c>
      <c r="I1519" s="59">
        <v>500000010372</v>
      </c>
      <c r="J1519" s="5">
        <v>2020</v>
      </c>
      <c r="K1519" s="5">
        <v>5</v>
      </c>
      <c r="L1519" s="9">
        <f t="shared" si="31"/>
        <v>-1</v>
      </c>
      <c r="M1519" s="6" t="s">
        <v>90</v>
      </c>
      <c r="N1519" s="9" t="s">
        <v>94</v>
      </c>
      <c r="O1519" s="6" t="s">
        <v>37</v>
      </c>
      <c r="P1519" s="9" t="s">
        <v>42</v>
      </c>
      <c r="Q1519" s="5" t="s">
        <v>37</v>
      </c>
      <c r="R1519" s="9" t="s">
        <v>42</v>
      </c>
      <c r="S1519" s="11" t="s">
        <v>136</v>
      </c>
      <c r="T1519" s="6" t="s">
        <v>44</v>
      </c>
      <c r="U1519" s="4" t="s">
        <v>2325</v>
      </c>
      <c r="V1519" s="4" t="s">
        <v>136</v>
      </c>
      <c r="W1519" s="75">
        <v>0</v>
      </c>
      <c r="X1519" s="9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43"/>
      <c r="AL1519" s="143"/>
      <c r="AM1519" s="143"/>
      <c r="AN1519" s="143"/>
      <c r="AO1519" s="143"/>
      <c r="AP1519" s="143"/>
      <c r="AQ1519" s="143"/>
      <c r="AR1519" s="143"/>
      <c r="AS1519" s="143"/>
      <c r="AT1519" s="143"/>
      <c r="AU1519" s="143"/>
      <c r="AV1519" s="143"/>
      <c r="BC1519" s="2"/>
    </row>
    <row r="1520" spans="1:55" x14ac:dyDescent="0.2">
      <c r="A1520" s="4" t="s">
        <v>2714</v>
      </c>
      <c r="B1520" s="4" t="s">
        <v>2687</v>
      </c>
      <c r="C1520" s="4" t="s">
        <v>2734</v>
      </c>
      <c r="D1520" s="4" t="s">
        <v>2741</v>
      </c>
      <c r="E1520" s="4" t="s">
        <v>455</v>
      </c>
      <c r="F1520" s="4" t="s">
        <v>2020</v>
      </c>
      <c r="G1520" s="41" t="s">
        <v>2021</v>
      </c>
      <c r="H1520" s="77" t="s">
        <v>2034</v>
      </c>
      <c r="I1520" s="59">
        <v>500000010373</v>
      </c>
      <c r="J1520" s="5">
        <v>2020</v>
      </c>
      <c r="K1520" s="5">
        <v>5</v>
      </c>
      <c r="L1520" s="9">
        <f t="shared" si="31"/>
        <v>-1</v>
      </c>
      <c r="M1520" s="6" t="s">
        <v>90</v>
      </c>
      <c r="N1520" s="9" t="s">
        <v>94</v>
      </c>
      <c r="O1520" s="6" t="s">
        <v>37</v>
      </c>
      <c r="P1520" s="9" t="s">
        <v>42</v>
      </c>
      <c r="Q1520" s="5" t="s">
        <v>37</v>
      </c>
      <c r="R1520" s="9" t="s">
        <v>42</v>
      </c>
      <c r="S1520" s="11" t="s">
        <v>136</v>
      </c>
      <c r="T1520" s="6" t="s">
        <v>44</v>
      </c>
      <c r="U1520" s="4" t="s">
        <v>2325</v>
      </c>
      <c r="V1520" s="4" t="s">
        <v>136</v>
      </c>
      <c r="W1520" s="75">
        <v>0</v>
      </c>
      <c r="X1520" s="9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43"/>
      <c r="AL1520" s="143"/>
      <c r="AM1520" s="143"/>
      <c r="AN1520" s="143"/>
      <c r="AO1520" s="143"/>
      <c r="AP1520" s="143"/>
      <c r="AQ1520" s="143"/>
      <c r="AR1520" s="143"/>
      <c r="AS1520" s="143"/>
      <c r="AT1520" s="143"/>
      <c r="AU1520" s="143"/>
      <c r="AV1520" s="143"/>
      <c r="BC1520" s="2"/>
    </row>
    <row r="1521" spans="1:55" x14ac:dyDescent="0.2">
      <c r="A1521" s="4" t="s">
        <v>2699</v>
      </c>
      <c r="B1521" s="4" t="s">
        <v>2688</v>
      </c>
      <c r="C1521" s="4" t="s">
        <v>2734</v>
      </c>
      <c r="D1521" s="4" t="s">
        <v>2741</v>
      </c>
      <c r="E1521" s="4" t="s">
        <v>455</v>
      </c>
      <c r="F1521" s="4" t="s">
        <v>2020</v>
      </c>
      <c r="G1521" s="41" t="s">
        <v>2021</v>
      </c>
      <c r="H1521" s="77" t="s">
        <v>3322</v>
      </c>
      <c r="I1521" s="59">
        <v>500000010375</v>
      </c>
      <c r="J1521" s="5">
        <v>2020</v>
      </c>
      <c r="K1521" s="5">
        <v>5</v>
      </c>
      <c r="L1521" s="9">
        <f t="shared" si="31"/>
        <v>-1</v>
      </c>
      <c r="M1521" s="6" t="s">
        <v>90</v>
      </c>
      <c r="N1521" s="9" t="s">
        <v>94</v>
      </c>
      <c r="O1521" s="6" t="s">
        <v>37</v>
      </c>
      <c r="P1521" s="9" t="s">
        <v>42</v>
      </c>
      <c r="Q1521" s="5" t="s">
        <v>37</v>
      </c>
      <c r="R1521" s="9" t="s">
        <v>42</v>
      </c>
      <c r="S1521" s="11" t="s">
        <v>136</v>
      </c>
      <c r="T1521" s="6" t="s">
        <v>44</v>
      </c>
      <c r="U1521" s="4" t="s">
        <v>2325</v>
      </c>
      <c r="V1521" s="4" t="s">
        <v>136</v>
      </c>
      <c r="W1521" s="75">
        <v>0</v>
      </c>
      <c r="X1521" s="9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43"/>
      <c r="AL1521" s="143"/>
      <c r="AM1521" s="143"/>
      <c r="AN1521" s="143"/>
      <c r="AO1521" s="143"/>
      <c r="AP1521" s="143"/>
      <c r="AQ1521" s="143"/>
      <c r="AR1521" s="143"/>
      <c r="AS1521" s="143"/>
      <c r="AT1521" s="143"/>
      <c r="AU1521" s="143"/>
      <c r="AV1521" s="143"/>
      <c r="BC1521" s="2"/>
    </row>
    <row r="1522" spans="1:55" x14ac:dyDescent="0.2">
      <c r="A1522" s="4" t="s">
        <v>2711</v>
      </c>
      <c r="B1522" s="4" t="s">
        <v>2691</v>
      </c>
      <c r="C1522" s="4" t="s">
        <v>2734</v>
      </c>
      <c r="D1522" s="4" t="s">
        <v>2741</v>
      </c>
      <c r="E1522" s="4" t="s">
        <v>455</v>
      </c>
      <c r="F1522" s="4" t="s">
        <v>2020</v>
      </c>
      <c r="G1522" s="41" t="s">
        <v>2021</v>
      </c>
      <c r="H1522" s="77" t="s">
        <v>2134</v>
      </c>
      <c r="I1522" s="59">
        <v>500000010381</v>
      </c>
      <c r="J1522" s="5">
        <v>2020</v>
      </c>
      <c r="K1522" s="5">
        <v>5</v>
      </c>
      <c r="L1522" s="9">
        <f t="shared" si="31"/>
        <v>-1</v>
      </c>
      <c r="M1522" s="6" t="s">
        <v>90</v>
      </c>
      <c r="N1522" s="9" t="s">
        <v>94</v>
      </c>
      <c r="O1522" s="6" t="s">
        <v>37</v>
      </c>
      <c r="P1522" s="9" t="s">
        <v>42</v>
      </c>
      <c r="Q1522" s="5" t="s">
        <v>37</v>
      </c>
      <c r="R1522" s="9" t="s">
        <v>42</v>
      </c>
      <c r="S1522" s="11" t="s">
        <v>136</v>
      </c>
      <c r="T1522" s="6" t="s">
        <v>44</v>
      </c>
      <c r="U1522" s="4" t="s">
        <v>2325</v>
      </c>
      <c r="V1522" s="4" t="s">
        <v>136</v>
      </c>
      <c r="W1522" s="75">
        <v>0</v>
      </c>
      <c r="X1522" s="9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43"/>
      <c r="AL1522" s="143"/>
      <c r="AM1522" s="143"/>
      <c r="AN1522" s="143"/>
      <c r="AO1522" s="143"/>
      <c r="AP1522" s="143"/>
      <c r="AQ1522" s="143"/>
      <c r="AR1522" s="143"/>
      <c r="AS1522" s="143"/>
      <c r="AT1522" s="143"/>
      <c r="AU1522" s="143"/>
      <c r="AV1522" s="143"/>
      <c r="BC1522" s="2"/>
    </row>
    <row r="1523" spans="1:55" x14ac:dyDescent="0.2">
      <c r="A1523" s="4" t="s">
        <v>2711</v>
      </c>
      <c r="B1523" s="4" t="s">
        <v>2691</v>
      </c>
      <c r="C1523" s="4" t="s">
        <v>2734</v>
      </c>
      <c r="D1523" s="4" t="s">
        <v>2741</v>
      </c>
      <c r="E1523" s="4" t="s">
        <v>455</v>
      </c>
      <c r="F1523" s="4" t="s">
        <v>2020</v>
      </c>
      <c r="G1523" s="41" t="s">
        <v>2021</v>
      </c>
      <c r="H1523" s="77" t="s">
        <v>2135</v>
      </c>
      <c r="I1523" s="59">
        <v>500000010382</v>
      </c>
      <c r="J1523" s="5">
        <v>2020</v>
      </c>
      <c r="K1523" s="5">
        <v>5</v>
      </c>
      <c r="L1523" s="9">
        <f t="shared" si="31"/>
        <v>-1</v>
      </c>
      <c r="M1523" s="6" t="s">
        <v>90</v>
      </c>
      <c r="N1523" s="9" t="s">
        <v>94</v>
      </c>
      <c r="O1523" s="6" t="s">
        <v>37</v>
      </c>
      <c r="P1523" s="9" t="s">
        <v>42</v>
      </c>
      <c r="Q1523" s="5" t="s">
        <v>37</v>
      </c>
      <c r="R1523" s="9" t="s">
        <v>42</v>
      </c>
      <c r="S1523" s="11" t="s">
        <v>136</v>
      </c>
      <c r="T1523" s="6" t="s">
        <v>44</v>
      </c>
      <c r="U1523" s="4" t="s">
        <v>2325</v>
      </c>
      <c r="V1523" s="4" t="s">
        <v>136</v>
      </c>
      <c r="W1523" s="75">
        <v>0</v>
      </c>
      <c r="X1523" s="9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43"/>
      <c r="AL1523" s="143"/>
      <c r="AM1523" s="143"/>
      <c r="AN1523" s="143"/>
      <c r="AO1523" s="143"/>
      <c r="AP1523" s="143"/>
      <c r="AQ1523" s="143"/>
      <c r="AR1523" s="143"/>
      <c r="AS1523" s="143"/>
      <c r="AT1523" s="143"/>
      <c r="AU1523" s="143"/>
      <c r="AV1523" s="143"/>
      <c r="BC1523" s="2"/>
    </row>
    <row r="1524" spans="1:55" x14ac:dyDescent="0.2">
      <c r="A1524" s="4" t="s">
        <v>2724</v>
      </c>
      <c r="B1524" s="4" t="s">
        <v>2689</v>
      </c>
      <c r="C1524" s="4" t="s">
        <v>2734</v>
      </c>
      <c r="D1524" s="4" t="s">
        <v>2741</v>
      </c>
      <c r="E1524" s="4" t="s">
        <v>455</v>
      </c>
      <c r="F1524" s="4" t="s">
        <v>2020</v>
      </c>
      <c r="G1524" s="41" t="s">
        <v>2021</v>
      </c>
      <c r="H1524" s="77" t="s">
        <v>2326</v>
      </c>
      <c r="I1524" s="59" t="s">
        <v>2327</v>
      </c>
      <c r="J1524" s="5">
        <v>2021</v>
      </c>
      <c r="K1524" s="5">
        <v>5</v>
      </c>
      <c r="L1524" s="9">
        <f t="shared" si="31"/>
        <v>0</v>
      </c>
      <c r="M1524" s="6" t="s">
        <v>92</v>
      </c>
      <c r="N1524" s="9" t="s">
        <v>94</v>
      </c>
      <c r="O1524" s="6" t="s">
        <v>37</v>
      </c>
      <c r="P1524" s="9" t="s">
        <v>42</v>
      </c>
      <c r="Q1524" s="5" t="s">
        <v>37</v>
      </c>
      <c r="R1524" s="9" t="s">
        <v>42</v>
      </c>
      <c r="S1524" s="11" t="s">
        <v>136</v>
      </c>
      <c r="T1524" s="6" t="s">
        <v>44</v>
      </c>
      <c r="U1524" s="4" t="s">
        <v>2325</v>
      </c>
      <c r="V1524" s="4" t="s">
        <v>136</v>
      </c>
      <c r="W1524" s="75">
        <v>0</v>
      </c>
      <c r="X1524" s="9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43"/>
      <c r="AL1524" s="143"/>
      <c r="AM1524" s="143"/>
      <c r="AN1524" s="143"/>
      <c r="AO1524" s="143"/>
      <c r="AP1524" s="143"/>
      <c r="AQ1524" s="143"/>
      <c r="AR1524" s="143"/>
      <c r="AS1524" s="143"/>
      <c r="AT1524" s="143"/>
      <c r="AU1524" s="143"/>
      <c r="AV1524" s="143"/>
      <c r="BC1524" s="2"/>
    </row>
    <row r="1525" spans="1:55" x14ac:dyDescent="0.2">
      <c r="A1525" s="4" t="s">
        <v>2724</v>
      </c>
      <c r="B1525" s="4" t="s">
        <v>2689</v>
      </c>
      <c r="C1525" s="4" t="s">
        <v>2734</v>
      </c>
      <c r="D1525" s="4" t="s">
        <v>2741</v>
      </c>
      <c r="E1525" s="4" t="s">
        <v>455</v>
      </c>
      <c r="F1525" s="4" t="s">
        <v>2020</v>
      </c>
      <c r="G1525" s="41" t="s">
        <v>2021</v>
      </c>
      <c r="H1525" s="77" t="s">
        <v>3321</v>
      </c>
      <c r="I1525" s="59" t="s">
        <v>2328</v>
      </c>
      <c r="J1525" s="5">
        <v>2021</v>
      </c>
      <c r="K1525" s="5">
        <v>5</v>
      </c>
      <c r="L1525" s="9">
        <f t="shared" si="31"/>
        <v>0</v>
      </c>
      <c r="M1525" s="6" t="s">
        <v>92</v>
      </c>
      <c r="N1525" s="9" t="s">
        <v>94</v>
      </c>
      <c r="O1525" s="6" t="s">
        <v>37</v>
      </c>
      <c r="P1525" s="9" t="s">
        <v>42</v>
      </c>
      <c r="Q1525" s="5" t="s">
        <v>37</v>
      </c>
      <c r="R1525" s="9" t="s">
        <v>42</v>
      </c>
      <c r="S1525" s="11" t="s">
        <v>136</v>
      </c>
      <c r="T1525" s="6" t="s">
        <v>44</v>
      </c>
      <c r="U1525" s="4" t="s">
        <v>2325</v>
      </c>
      <c r="V1525" s="4" t="s">
        <v>136</v>
      </c>
      <c r="W1525" s="75">
        <v>0</v>
      </c>
      <c r="X1525" s="9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43"/>
      <c r="AL1525" s="143"/>
      <c r="AM1525" s="143"/>
      <c r="AN1525" s="143"/>
      <c r="AO1525" s="143"/>
      <c r="AP1525" s="143"/>
      <c r="AQ1525" s="143"/>
      <c r="AR1525" s="143"/>
      <c r="AS1525" s="143"/>
      <c r="AT1525" s="143"/>
      <c r="AU1525" s="143"/>
      <c r="AV1525" s="143"/>
      <c r="BC1525" s="2"/>
    </row>
    <row r="1526" spans="1:55" x14ac:dyDescent="0.2">
      <c r="A1526" s="4" t="s">
        <v>2699</v>
      </c>
      <c r="B1526" s="4" t="s">
        <v>2688</v>
      </c>
      <c r="C1526" s="4" t="s">
        <v>2734</v>
      </c>
      <c r="D1526" s="4" t="s">
        <v>2741</v>
      </c>
      <c r="E1526" s="4" t="s">
        <v>455</v>
      </c>
      <c r="F1526" s="4" t="s">
        <v>2020</v>
      </c>
      <c r="G1526" s="41" t="s">
        <v>2021</v>
      </c>
      <c r="H1526" s="77" t="s">
        <v>2772</v>
      </c>
      <c r="I1526" s="59">
        <v>500000010355</v>
      </c>
      <c r="J1526" s="5">
        <v>2020</v>
      </c>
      <c r="K1526" s="5">
        <v>5</v>
      </c>
      <c r="L1526" s="9">
        <f t="shared" si="31"/>
        <v>-1</v>
      </c>
      <c r="M1526" s="6" t="s">
        <v>90</v>
      </c>
      <c r="N1526" s="9" t="s">
        <v>94</v>
      </c>
      <c r="O1526" s="6" t="s">
        <v>37</v>
      </c>
      <c r="P1526" s="9" t="s">
        <v>42</v>
      </c>
      <c r="Q1526" s="5" t="s">
        <v>37</v>
      </c>
      <c r="R1526" s="9" t="s">
        <v>42</v>
      </c>
      <c r="S1526" s="11">
        <v>2023</v>
      </c>
      <c r="T1526" s="6" t="s">
        <v>44</v>
      </c>
      <c r="U1526" s="4" t="s">
        <v>2325</v>
      </c>
      <c r="V1526" s="4" t="s">
        <v>136</v>
      </c>
      <c r="W1526" s="75">
        <v>0</v>
      </c>
      <c r="X1526" s="9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43"/>
      <c r="AL1526" s="143"/>
      <c r="AM1526" s="143"/>
      <c r="AN1526" s="143"/>
      <c r="AO1526" s="143"/>
      <c r="AP1526" s="143"/>
      <c r="AQ1526" s="143"/>
      <c r="AR1526" s="143"/>
      <c r="AS1526" s="143"/>
      <c r="AT1526" s="143"/>
      <c r="AU1526" s="143"/>
      <c r="AV1526" s="143"/>
      <c r="BC1526" s="2"/>
    </row>
    <row r="1527" spans="1:55" x14ac:dyDescent="0.2">
      <c r="A1527" s="4" t="s">
        <v>2712</v>
      </c>
      <c r="B1527" s="4" t="s">
        <v>2691</v>
      </c>
      <c r="C1527" s="4" t="s">
        <v>2735</v>
      </c>
      <c r="D1527" s="4" t="s">
        <v>2740</v>
      </c>
      <c r="E1527" s="4" t="s">
        <v>2265</v>
      </c>
      <c r="F1527" s="4" t="s">
        <v>2283</v>
      </c>
      <c r="G1527" s="41" t="s">
        <v>2284</v>
      </c>
      <c r="H1527" s="59" t="s">
        <v>2285</v>
      </c>
      <c r="I1527" s="59" t="s">
        <v>2272</v>
      </c>
      <c r="J1527" s="5">
        <v>2014</v>
      </c>
      <c r="K1527" s="5">
        <v>8</v>
      </c>
      <c r="L1527" s="9">
        <f t="shared" si="31"/>
        <v>-4</v>
      </c>
      <c r="M1527" s="6" t="s">
        <v>92</v>
      </c>
      <c r="N1527" s="9" t="s">
        <v>94</v>
      </c>
      <c r="O1527" s="6" t="s">
        <v>37</v>
      </c>
      <c r="P1527" s="9" t="s">
        <v>41</v>
      </c>
      <c r="Q1527" s="5">
        <v>2023</v>
      </c>
      <c r="R1527" s="9" t="s">
        <v>41</v>
      </c>
      <c r="S1527" s="11">
        <v>2023</v>
      </c>
      <c r="T1527" s="6" t="s">
        <v>126</v>
      </c>
      <c r="U1527" s="4" t="s">
        <v>136</v>
      </c>
      <c r="V1527" s="4" t="s">
        <v>2279</v>
      </c>
      <c r="W1527" s="75">
        <v>0</v>
      </c>
      <c r="X1527" s="9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43"/>
      <c r="AL1527" s="143"/>
      <c r="AM1527" s="143"/>
      <c r="AN1527" s="143"/>
      <c r="AO1527" s="143"/>
      <c r="AP1527" s="143"/>
      <c r="AQ1527" s="143"/>
      <c r="AR1527" s="143"/>
      <c r="AS1527" s="143"/>
      <c r="AT1527" s="143"/>
      <c r="AU1527" s="143"/>
      <c r="AV1527" s="143"/>
      <c r="BC1527" s="2"/>
    </row>
    <row r="1528" spans="1:55" x14ac:dyDescent="0.2">
      <c r="A1528" s="4" t="s">
        <v>2703</v>
      </c>
      <c r="B1528" s="4" t="s">
        <v>2691</v>
      </c>
      <c r="C1528" s="4" t="s">
        <v>2703</v>
      </c>
      <c r="D1528" s="4" t="s">
        <v>2742</v>
      </c>
      <c r="E1528" s="4" t="s">
        <v>570</v>
      </c>
      <c r="F1528" s="4" t="s">
        <v>2766</v>
      </c>
      <c r="G1528" s="41" t="s">
        <v>571</v>
      </c>
      <c r="H1528" s="59" t="s">
        <v>572</v>
      </c>
      <c r="I1528" s="59">
        <v>500000004405</v>
      </c>
      <c r="J1528" s="5">
        <v>2013</v>
      </c>
      <c r="K1528" s="5">
        <v>10</v>
      </c>
      <c r="L1528" s="9">
        <f t="shared" si="31"/>
        <v>-3</v>
      </c>
      <c r="M1528" s="6" t="s">
        <v>90</v>
      </c>
      <c r="N1528" s="9" t="s">
        <v>94</v>
      </c>
      <c r="O1528" s="6" t="s">
        <v>47</v>
      </c>
      <c r="P1528" s="9" t="s">
        <v>42</v>
      </c>
      <c r="Q1528" s="5" t="s">
        <v>37</v>
      </c>
      <c r="R1528" s="9" t="s">
        <v>41</v>
      </c>
      <c r="S1528" s="11">
        <v>2023</v>
      </c>
      <c r="T1528" s="6" t="s">
        <v>126</v>
      </c>
      <c r="U1528" s="4" t="s">
        <v>535</v>
      </c>
      <c r="V1528" s="4" t="s">
        <v>3680</v>
      </c>
      <c r="W1528" s="75">
        <v>10251136</v>
      </c>
      <c r="X1528" s="9">
        <v>4</v>
      </c>
      <c r="Y1528" s="11"/>
      <c r="Z1528" s="11"/>
      <c r="AA1528" s="11" t="s">
        <v>33</v>
      </c>
      <c r="AB1528" s="11"/>
      <c r="AC1528" s="11"/>
      <c r="AD1528" s="11" t="s">
        <v>33</v>
      </c>
      <c r="AE1528" s="11"/>
      <c r="AF1528" s="11"/>
      <c r="AG1528" s="11" t="s">
        <v>33</v>
      </c>
      <c r="AH1528" s="11"/>
      <c r="AI1528" s="11"/>
      <c r="AJ1528" s="11" t="s">
        <v>33</v>
      </c>
      <c r="AK1528" s="143"/>
      <c r="AL1528" s="143"/>
      <c r="AM1528" s="153" t="s">
        <v>165</v>
      </c>
      <c r="AN1528" s="143"/>
      <c r="AO1528" s="143"/>
      <c r="AP1528" s="143" t="s">
        <v>165</v>
      </c>
      <c r="AQ1528" s="143"/>
      <c r="AR1528" s="143"/>
      <c r="AS1528" s="153" t="s">
        <v>165</v>
      </c>
      <c r="AT1528" s="143"/>
      <c r="AU1528" s="143"/>
      <c r="AV1528" s="143" t="s">
        <v>165</v>
      </c>
      <c r="BC1528" s="2"/>
    </row>
    <row r="1529" spans="1:55" x14ac:dyDescent="0.2">
      <c r="A1529" s="4" t="s">
        <v>2717</v>
      </c>
      <c r="B1529" s="4" t="s">
        <v>2690</v>
      </c>
      <c r="C1529" s="4" t="s">
        <v>2737</v>
      </c>
      <c r="D1529" s="4" t="s">
        <v>2741</v>
      </c>
      <c r="E1529" s="4" t="s">
        <v>669</v>
      </c>
      <c r="F1529" s="4" t="s">
        <v>659</v>
      </c>
      <c r="G1529" s="41" t="s">
        <v>670</v>
      </c>
      <c r="H1529" s="59" t="s">
        <v>671</v>
      </c>
      <c r="I1529" s="59">
        <v>500000000154</v>
      </c>
      <c r="J1529" s="5">
        <v>2013</v>
      </c>
      <c r="K1529" s="5">
        <v>5</v>
      </c>
      <c r="L1529" s="9">
        <f t="shared" si="31"/>
        <v>-8</v>
      </c>
      <c r="M1529" s="6" t="s">
        <v>90</v>
      </c>
      <c r="N1529" s="9" t="s">
        <v>94</v>
      </c>
      <c r="O1529" s="6" t="s">
        <v>37</v>
      </c>
      <c r="P1529" s="9" t="s">
        <v>42</v>
      </c>
      <c r="Q1529" s="5" t="s">
        <v>37</v>
      </c>
      <c r="R1529" s="9" t="s">
        <v>41</v>
      </c>
      <c r="S1529" s="11">
        <v>2023</v>
      </c>
      <c r="T1529" s="6" t="s">
        <v>126</v>
      </c>
      <c r="U1529" s="4" t="s">
        <v>3813</v>
      </c>
      <c r="V1529" s="4" t="s">
        <v>3814</v>
      </c>
      <c r="W1529" s="75">
        <v>0</v>
      </c>
      <c r="X1529" s="9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43"/>
      <c r="AL1529" s="143"/>
      <c r="AM1529" s="143"/>
      <c r="AN1529" s="143"/>
      <c r="AO1529" s="143"/>
      <c r="AP1529" s="143"/>
      <c r="AQ1529" s="143"/>
      <c r="AR1529" s="143"/>
      <c r="AS1529" s="143"/>
      <c r="AT1529" s="143"/>
      <c r="AU1529" s="143"/>
      <c r="AV1529" s="143"/>
      <c r="BC1529" s="2"/>
    </row>
    <row r="1530" spans="1:55" x14ac:dyDescent="0.2">
      <c r="A1530" s="4" t="s">
        <v>2717</v>
      </c>
      <c r="B1530" s="4" t="s">
        <v>2690</v>
      </c>
      <c r="C1530" s="4" t="s">
        <v>2737</v>
      </c>
      <c r="D1530" s="4" t="s">
        <v>2741</v>
      </c>
      <c r="E1530" s="4" t="s">
        <v>669</v>
      </c>
      <c r="F1530" s="4" t="s">
        <v>659</v>
      </c>
      <c r="G1530" s="41" t="s">
        <v>670</v>
      </c>
      <c r="H1530" s="59" t="s">
        <v>672</v>
      </c>
      <c r="I1530" s="59">
        <v>500000001236</v>
      </c>
      <c r="J1530" s="5">
        <v>2013</v>
      </c>
      <c r="K1530" s="5">
        <v>5</v>
      </c>
      <c r="L1530" s="9">
        <f t="shared" si="31"/>
        <v>-8</v>
      </c>
      <c r="M1530" s="6" t="s">
        <v>90</v>
      </c>
      <c r="N1530" s="9" t="s">
        <v>94</v>
      </c>
      <c r="O1530" s="6" t="s">
        <v>37</v>
      </c>
      <c r="P1530" s="9" t="s">
        <v>42</v>
      </c>
      <c r="Q1530" s="5" t="s">
        <v>37</v>
      </c>
      <c r="R1530" s="9" t="s">
        <v>41</v>
      </c>
      <c r="S1530" s="11">
        <v>2023</v>
      </c>
      <c r="T1530" s="6" t="s">
        <v>126</v>
      </c>
      <c r="U1530" s="4" t="s">
        <v>3813</v>
      </c>
      <c r="V1530" s="4" t="s">
        <v>3814</v>
      </c>
      <c r="W1530" s="75">
        <v>0</v>
      </c>
      <c r="X1530" s="9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43"/>
      <c r="AL1530" s="143"/>
      <c r="AM1530" s="143"/>
      <c r="AN1530" s="143"/>
      <c r="AO1530" s="143"/>
      <c r="AP1530" s="143"/>
      <c r="AQ1530" s="143"/>
      <c r="AR1530" s="143"/>
      <c r="AS1530" s="143"/>
      <c r="AT1530" s="143"/>
      <c r="AU1530" s="143"/>
      <c r="AV1530" s="143"/>
      <c r="BC1530" s="2"/>
    </row>
    <row r="1531" spans="1:55" x14ac:dyDescent="0.2">
      <c r="A1531" s="4" t="s">
        <v>2699</v>
      </c>
      <c r="B1531" s="4" t="s">
        <v>2688</v>
      </c>
      <c r="C1531" s="4" t="s">
        <v>2737</v>
      </c>
      <c r="D1531" s="4" t="s">
        <v>2741</v>
      </c>
      <c r="E1531" s="4" t="s">
        <v>669</v>
      </c>
      <c r="F1531" s="4" t="s">
        <v>659</v>
      </c>
      <c r="G1531" s="41" t="s">
        <v>670</v>
      </c>
      <c r="H1531" s="59" t="s">
        <v>673</v>
      </c>
      <c r="I1531" s="59">
        <v>500000000996</v>
      </c>
      <c r="J1531" s="5">
        <v>2013</v>
      </c>
      <c r="K1531" s="5">
        <v>5</v>
      </c>
      <c r="L1531" s="9">
        <f t="shared" si="31"/>
        <v>-8</v>
      </c>
      <c r="M1531" s="6" t="s">
        <v>90</v>
      </c>
      <c r="N1531" s="9" t="s">
        <v>94</v>
      </c>
      <c r="O1531" s="6" t="s">
        <v>37</v>
      </c>
      <c r="P1531" s="9" t="s">
        <v>42</v>
      </c>
      <c r="Q1531" s="5" t="s">
        <v>37</v>
      </c>
      <c r="R1531" s="9" t="s">
        <v>41</v>
      </c>
      <c r="S1531" s="11">
        <v>2023</v>
      </c>
      <c r="T1531" s="6" t="s">
        <v>126</v>
      </c>
      <c r="U1531" s="4" t="s">
        <v>3813</v>
      </c>
      <c r="V1531" s="4" t="s">
        <v>3814</v>
      </c>
      <c r="W1531" s="75">
        <v>0</v>
      </c>
      <c r="X1531" s="9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43"/>
      <c r="AL1531" s="143"/>
      <c r="AM1531" s="143"/>
      <c r="AN1531" s="143"/>
      <c r="AO1531" s="143"/>
      <c r="AP1531" s="143"/>
      <c r="AQ1531" s="143"/>
      <c r="AR1531" s="143"/>
      <c r="AS1531" s="143"/>
      <c r="AT1531" s="143"/>
      <c r="AU1531" s="143"/>
      <c r="AV1531" s="143"/>
      <c r="BC1531" s="2"/>
    </row>
    <row r="1532" spans="1:55" x14ac:dyDescent="0.2">
      <c r="A1532" s="4" t="str">
        <f t="shared" ref="A1532:A1538" si="32">UPPER("Pediatría")</f>
        <v>PEDIATRÍA</v>
      </c>
      <c r="B1532" s="4" t="s">
        <v>2688</v>
      </c>
      <c r="C1532" s="4" t="s">
        <v>2737</v>
      </c>
      <c r="D1532" s="4" t="s">
        <v>2741</v>
      </c>
      <c r="E1532" s="4" t="s">
        <v>669</v>
      </c>
      <c r="F1532" s="4" t="s">
        <v>659</v>
      </c>
      <c r="G1532" s="41" t="s">
        <v>670</v>
      </c>
      <c r="H1532" s="59" t="s">
        <v>674</v>
      </c>
      <c r="I1532" s="59">
        <v>500000000534</v>
      </c>
      <c r="J1532" s="5">
        <v>2013</v>
      </c>
      <c r="K1532" s="5">
        <v>5</v>
      </c>
      <c r="L1532" s="9">
        <f t="shared" si="31"/>
        <v>-8</v>
      </c>
      <c r="M1532" s="6" t="s">
        <v>90</v>
      </c>
      <c r="N1532" s="9" t="s">
        <v>94</v>
      </c>
      <c r="O1532" s="6" t="s">
        <v>37</v>
      </c>
      <c r="P1532" s="9" t="s">
        <v>42</v>
      </c>
      <c r="Q1532" s="5" t="s">
        <v>37</v>
      </c>
      <c r="R1532" s="9" t="s">
        <v>41</v>
      </c>
      <c r="S1532" s="11">
        <v>2023</v>
      </c>
      <c r="T1532" s="6" t="s">
        <v>126</v>
      </c>
      <c r="U1532" s="4" t="s">
        <v>3813</v>
      </c>
      <c r="V1532" s="4" t="s">
        <v>3814</v>
      </c>
      <c r="W1532" s="75">
        <v>0</v>
      </c>
      <c r="X1532" s="9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43"/>
      <c r="AL1532" s="143"/>
      <c r="AM1532" s="143"/>
      <c r="AN1532" s="143"/>
      <c r="AO1532" s="143"/>
      <c r="AP1532" s="143"/>
      <c r="AQ1532" s="143"/>
      <c r="AR1532" s="143"/>
      <c r="AS1532" s="143"/>
      <c r="AT1532" s="143"/>
      <c r="AU1532" s="143"/>
      <c r="AV1532" s="143"/>
      <c r="BC1532" s="2"/>
    </row>
    <row r="1533" spans="1:55" x14ac:dyDescent="0.2">
      <c r="A1533" s="4" t="str">
        <f t="shared" si="32"/>
        <v>PEDIATRÍA</v>
      </c>
      <c r="B1533" s="4" t="s">
        <v>2688</v>
      </c>
      <c r="C1533" s="4" t="s">
        <v>2737</v>
      </c>
      <c r="D1533" s="4" t="s">
        <v>2741</v>
      </c>
      <c r="E1533" s="4" t="s">
        <v>669</v>
      </c>
      <c r="F1533" s="4" t="s">
        <v>659</v>
      </c>
      <c r="G1533" s="41" t="s">
        <v>670</v>
      </c>
      <c r="H1533" s="59" t="s">
        <v>675</v>
      </c>
      <c r="I1533" s="59">
        <v>500000000700</v>
      </c>
      <c r="J1533" s="5">
        <v>2013</v>
      </c>
      <c r="K1533" s="5">
        <v>5</v>
      </c>
      <c r="L1533" s="9">
        <f t="shared" si="31"/>
        <v>-8</v>
      </c>
      <c r="M1533" s="6" t="s">
        <v>90</v>
      </c>
      <c r="N1533" s="9" t="s">
        <v>94</v>
      </c>
      <c r="O1533" s="6" t="s">
        <v>37</v>
      </c>
      <c r="P1533" s="9" t="s">
        <v>42</v>
      </c>
      <c r="Q1533" s="5" t="s">
        <v>37</v>
      </c>
      <c r="R1533" s="9" t="s">
        <v>41</v>
      </c>
      <c r="S1533" s="11">
        <v>2023</v>
      </c>
      <c r="T1533" s="6" t="s">
        <v>126</v>
      </c>
      <c r="U1533" s="4" t="s">
        <v>3813</v>
      </c>
      <c r="V1533" s="4" t="s">
        <v>3814</v>
      </c>
      <c r="W1533" s="75">
        <v>0</v>
      </c>
      <c r="X1533" s="9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43"/>
      <c r="AL1533" s="143"/>
      <c r="AM1533" s="143"/>
      <c r="AN1533" s="143"/>
      <c r="AO1533" s="143"/>
      <c r="AP1533" s="143"/>
      <c r="AQ1533" s="143"/>
      <c r="AR1533" s="143"/>
      <c r="AS1533" s="143"/>
      <c r="AT1533" s="143"/>
      <c r="AU1533" s="143"/>
      <c r="AV1533" s="143"/>
      <c r="BC1533" s="2"/>
    </row>
    <row r="1534" spans="1:55" x14ac:dyDescent="0.2">
      <c r="A1534" s="4" t="str">
        <f t="shared" si="32"/>
        <v>PEDIATRÍA</v>
      </c>
      <c r="B1534" s="4" t="s">
        <v>2688</v>
      </c>
      <c r="C1534" s="4" t="s">
        <v>2737</v>
      </c>
      <c r="D1534" s="4" t="s">
        <v>2741</v>
      </c>
      <c r="E1534" s="4" t="s">
        <v>669</v>
      </c>
      <c r="F1534" s="4" t="s">
        <v>659</v>
      </c>
      <c r="G1534" s="41" t="s">
        <v>670</v>
      </c>
      <c r="H1534" s="59" t="s">
        <v>676</v>
      </c>
      <c r="I1534" s="59">
        <v>500000000711</v>
      </c>
      <c r="J1534" s="5">
        <v>2013</v>
      </c>
      <c r="K1534" s="5">
        <v>5</v>
      </c>
      <c r="L1534" s="9">
        <f t="shared" si="31"/>
        <v>-8</v>
      </c>
      <c r="M1534" s="6" t="s">
        <v>90</v>
      </c>
      <c r="N1534" s="9" t="s">
        <v>94</v>
      </c>
      <c r="O1534" s="6" t="s">
        <v>37</v>
      </c>
      <c r="P1534" s="9" t="s">
        <v>42</v>
      </c>
      <c r="Q1534" s="5" t="s">
        <v>37</v>
      </c>
      <c r="R1534" s="9" t="s">
        <v>41</v>
      </c>
      <c r="S1534" s="11">
        <v>2023</v>
      </c>
      <c r="T1534" s="6" t="s">
        <v>126</v>
      </c>
      <c r="U1534" s="4" t="s">
        <v>3813</v>
      </c>
      <c r="V1534" s="4" t="s">
        <v>3814</v>
      </c>
      <c r="W1534" s="75">
        <v>0</v>
      </c>
      <c r="X1534" s="9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43"/>
      <c r="AL1534" s="143"/>
      <c r="AM1534" s="143"/>
      <c r="AN1534" s="143"/>
      <c r="AO1534" s="143"/>
      <c r="AP1534" s="143"/>
      <c r="AQ1534" s="143"/>
      <c r="AR1534" s="143"/>
      <c r="AS1534" s="143"/>
      <c r="AT1534" s="143"/>
      <c r="AU1534" s="143"/>
      <c r="AV1534" s="143"/>
      <c r="BC1534" s="2"/>
    </row>
    <row r="1535" spans="1:55" x14ac:dyDescent="0.2">
      <c r="A1535" s="4" t="str">
        <f t="shared" si="32"/>
        <v>PEDIATRÍA</v>
      </c>
      <c r="B1535" s="4" t="s">
        <v>2688</v>
      </c>
      <c r="C1535" s="4" t="s">
        <v>2737</v>
      </c>
      <c r="D1535" s="4" t="s">
        <v>2741</v>
      </c>
      <c r="E1535" s="4" t="s">
        <v>669</v>
      </c>
      <c r="F1535" s="4" t="s">
        <v>659</v>
      </c>
      <c r="G1535" s="41" t="s">
        <v>670</v>
      </c>
      <c r="H1535" s="59" t="s">
        <v>677</v>
      </c>
      <c r="I1535" s="59">
        <v>500000000689</v>
      </c>
      <c r="J1535" s="5">
        <v>2013</v>
      </c>
      <c r="K1535" s="5">
        <v>5</v>
      </c>
      <c r="L1535" s="9">
        <f t="shared" si="31"/>
        <v>-8</v>
      </c>
      <c r="M1535" s="6" t="s">
        <v>90</v>
      </c>
      <c r="N1535" s="9" t="s">
        <v>94</v>
      </c>
      <c r="O1535" s="6" t="s">
        <v>37</v>
      </c>
      <c r="P1535" s="9" t="s">
        <v>42</v>
      </c>
      <c r="Q1535" s="5" t="s">
        <v>37</v>
      </c>
      <c r="R1535" s="9" t="s">
        <v>41</v>
      </c>
      <c r="S1535" s="11">
        <v>2023</v>
      </c>
      <c r="T1535" s="6" t="s">
        <v>126</v>
      </c>
      <c r="U1535" s="4" t="s">
        <v>3813</v>
      </c>
      <c r="V1535" s="4" t="s">
        <v>3814</v>
      </c>
      <c r="W1535" s="75">
        <v>0</v>
      </c>
      <c r="X1535" s="9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43"/>
      <c r="AL1535" s="143"/>
      <c r="AM1535" s="143"/>
      <c r="AN1535" s="143"/>
      <c r="AO1535" s="143"/>
      <c r="AP1535" s="143"/>
      <c r="AQ1535" s="143"/>
      <c r="AR1535" s="143"/>
      <c r="AS1535" s="143"/>
      <c r="AT1535" s="143"/>
      <c r="AU1535" s="143"/>
      <c r="AV1535" s="143"/>
      <c r="BC1535" s="2"/>
    </row>
    <row r="1536" spans="1:55" x14ac:dyDescent="0.2">
      <c r="A1536" s="4" t="str">
        <f t="shared" si="32"/>
        <v>PEDIATRÍA</v>
      </c>
      <c r="B1536" s="4" t="s">
        <v>2688</v>
      </c>
      <c r="C1536" s="4" t="s">
        <v>2737</v>
      </c>
      <c r="D1536" s="4" t="s">
        <v>2741</v>
      </c>
      <c r="E1536" s="4" t="s">
        <v>669</v>
      </c>
      <c r="F1536" s="4" t="s">
        <v>659</v>
      </c>
      <c r="G1536" s="41" t="s">
        <v>670</v>
      </c>
      <c r="H1536" s="59" t="s">
        <v>678</v>
      </c>
      <c r="I1536" s="59" t="s">
        <v>136</v>
      </c>
      <c r="J1536" s="5">
        <v>2013</v>
      </c>
      <c r="K1536" s="5">
        <v>5</v>
      </c>
      <c r="L1536" s="9">
        <f t="shared" si="31"/>
        <v>-8</v>
      </c>
      <c r="M1536" s="6" t="s">
        <v>90</v>
      </c>
      <c r="N1536" s="9" t="s">
        <v>94</v>
      </c>
      <c r="O1536" s="6" t="s">
        <v>37</v>
      </c>
      <c r="P1536" s="9" t="s">
        <v>42</v>
      </c>
      <c r="Q1536" s="5" t="s">
        <v>37</v>
      </c>
      <c r="R1536" s="9" t="s">
        <v>41</v>
      </c>
      <c r="S1536" s="11">
        <v>2023</v>
      </c>
      <c r="T1536" s="6" t="s">
        <v>126</v>
      </c>
      <c r="U1536" s="4" t="s">
        <v>3813</v>
      </c>
      <c r="V1536" s="4" t="s">
        <v>3814</v>
      </c>
      <c r="W1536" s="75">
        <v>0</v>
      </c>
      <c r="X1536" s="9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43"/>
      <c r="AL1536" s="143"/>
      <c r="AM1536" s="143"/>
      <c r="AN1536" s="143"/>
      <c r="AO1536" s="143"/>
      <c r="AP1536" s="143"/>
      <c r="AQ1536" s="143"/>
      <c r="AR1536" s="143"/>
      <c r="AS1536" s="143"/>
      <c r="AT1536" s="143"/>
      <c r="AU1536" s="143"/>
      <c r="AV1536" s="143"/>
      <c r="BC1536" s="2"/>
    </row>
    <row r="1537" spans="1:57" x14ac:dyDescent="0.2">
      <c r="A1537" s="4" t="str">
        <f t="shared" si="32"/>
        <v>PEDIATRÍA</v>
      </c>
      <c r="B1537" s="4" t="s">
        <v>2688</v>
      </c>
      <c r="C1537" s="4" t="s">
        <v>2737</v>
      </c>
      <c r="D1537" s="4" t="s">
        <v>2741</v>
      </c>
      <c r="E1537" s="4" t="s">
        <v>669</v>
      </c>
      <c r="F1537" s="4" t="s">
        <v>659</v>
      </c>
      <c r="G1537" s="41" t="s">
        <v>670</v>
      </c>
      <c r="H1537" s="59" t="s">
        <v>679</v>
      </c>
      <c r="I1537" s="59">
        <v>500000000716</v>
      </c>
      <c r="J1537" s="5">
        <v>2013</v>
      </c>
      <c r="K1537" s="5">
        <v>5</v>
      </c>
      <c r="L1537" s="9">
        <f t="shared" si="31"/>
        <v>-8</v>
      </c>
      <c r="M1537" s="6" t="s">
        <v>90</v>
      </c>
      <c r="N1537" s="9" t="s">
        <v>94</v>
      </c>
      <c r="O1537" s="6" t="s">
        <v>37</v>
      </c>
      <c r="P1537" s="9" t="s">
        <v>42</v>
      </c>
      <c r="Q1537" s="5" t="s">
        <v>37</v>
      </c>
      <c r="R1537" s="9" t="s">
        <v>41</v>
      </c>
      <c r="S1537" s="11">
        <v>2023</v>
      </c>
      <c r="T1537" s="6" t="s">
        <v>126</v>
      </c>
      <c r="U1537" s="4" t="s">
        <v>3813</v>
      </c>
      <c r="V1537" s="4" t="s">
        <v>3814</v>
      </c>
      <c r="W1537" s="75">
        <v>0</v>
      </c>
      <c r="X1537" s="9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43"/>
      <c r="AL1537" s="143"/>
      <c r="AM1537" s="143"/>
      <c r="AN1537" s="143"/>
      <c r="AO1537" s="143"/>
      <c r="AP1537" s="143"/>
      <c r="AQ1537" s="143"/>
      <c r="AR1537" s="143"/>
      <c r="AS1537" s="143"/>
      <c r="AT1537" s="143"/>
      <c r="AU1537" s="143"/>
      <c r="AV1537" s="143"/>
      <c r="BC1537" s="2"/>
    </row>
    <row r="1538" spans="1:57" x14ac:dyDescent="0.2">
      <c r="A1538" s="4" t="str">
        <f t="shared" si="32"/>
        <v>PEDIATRÍA</v>
      </c>
      <c r="B1538" s="4" t="s">
        <v>2688</v>
      </c>
      <c r="C1538" s="4" t="s">
        <v>2737</v>
      </c>
      <c r="D1538" s="4" t="s">
        <v>2741</v>
      </c>
      <c r="E1538" s="4" t="s">
        <v>669</v>
      </c>
      <c r="F1538" s="4" t="s">
        <v>659</v>
      </c>
      <c r="G1538" s="41" t="s">
        <v>670</v>
      </c>
      <c r="H1538" s="59" t="s">
        <v>680</v>
      </c>
      <c r="I1538" s="59">
        <v>500000000608</v>
      </c>
      <c r="J1538" s="5">
        <v>2013</v>
      </c>
      <c r="K1538" s="5">
        <v>5</v>
      </c>
      <c r="L1538" s="9">
        <f t="shared" si="31"/>
        <v>-8</v>
      </c>
      <c r="M1538" s="6" t="s">
        <v>90</v>
      </c>
      <c r="N1538" s="9" t="s">
        <v>94</v>
      </c>
      <c r="O1538" s="6" t="s">
        <v>37</v>
      </c>
      <c r="P1538" s="9" t="s">
        <v>42</v>
      </c>
      <c r="Q1538" s="5" t="s">
        <v>37</v>
      </c>
      <c r="R1538" s="9" t="s">
        <v>41</v>
      </c>
      <c r="S1538" s="11">
        <v>2023</v>
      </c>
      <c r="T1538" s="6" t="s">
        <v>126</v>
      </c>
      <c r="U1538" s="4" t="s">
        <v>3813</v>
      </c>
      <c r="V1538" s="4" t="s">
        <v>3814</v>
      </c>
      <c r="W1538" s="75">
        <v>0</v>
      </c>
      <c r="X1538" s="9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43"/>
      <c r="AL1538" s="143"/>
      <c r="AM1538" s="143"/>
      <c r="AN1538" s="143"/>
      <c r="AO1538" s="143"/>
      <c r="AP1538" s="143"/>
      <c r="AQ1538" s="143"/>
      <c r="AR1538" s="143"/>
      <c r="AS1538" s="143"/>
      <c r="AT1538" s="143"/>
      <c r="AU1538" s="143"/>
      <c r="AV1538" s="143"/>
      <c r="BC1538" s="2"/>
    </row>
    <row r="1539" spans="1:57" x14ac:dyDescent="0.2">
      <c r="A1539" s="4" t="s">
        <v>2709</v>
      </c>
      <c r="B1539" s="4" t="s">
        <v>2688</v>
      </c>
      <c r="C1539" s="4" t="s">
        <v>2737</v>
      </c>
      <c r="D1539" s="4" t="s">
        <v>2741</v>
      </c>
      <c r="E1539" s="4" t="s">
        <v>669</v>
      </c>
      <c r="F1539" s="4" t="s">
        <v>659</v>
      </c>
      <c r="G1539" s="41" t="s">
        <v>670</v>
      </c>
      <c r="H1539" s="59" t="s">
        <v>681</v>
      </c>
      <c r="I1539" s="59">
        <v>500000000607</v>
      </c>
      <c r="J1539" s="5">
        <v>2013</v>
      </c>
      <c r="K1539" s="5">
        <v>5</v>
      </c>
      <c r="L1539" s="9">
        <f t="shared" si="31"/>
        <v>-8</v>
      </c>
      <c r="M1539" s="6" t="s">
        <v>90</v>
      </c>
      <c r="N1539" s="9" t="s">
        <v>94</v>
      </c>
      <c r="O1539" s="6" t="s">
        <v>37</v>
      </c>
      <c r="P1539" s="9" t="s">
        <v>42</v>
      </c>
      <c r="Q1539" s="5" t="s">
        <v>37</v>
      </c>
      <c r="R1539" s="9" t="s">
        <v>41</v>
      </c>
      <c r="S1539" s="11">
        <v>2023</v>
      </c>
      <c r="T1539" s="6" t="s">
        <v>126</v>
      </c>
      <c r="U1539" s="4" t="s">
        <v>3813</v>
      </c>
      <c r="V1539" s="4" t="s">
        <v>3814</v>
      </c>
      <c r="W1539" s="75">
        <v>0</v>
      </c>
      <c r="X1539" s="9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43"/>
      <c r="AL1539" s="143"/>
      <c r="AM1539" s="143"/>
      <c r="AN1539" s="143"/>
      <c r="AO1539" s="143"/>
      <c r="AP1539" s="143"/>
      <c r="AQ1539" s="143"/>
      <c r="AR1539" s="143"/>
      <c r="AS1539" s="143"/>
      <c r="AT1539" s="143"/>
      <c r="AU1539" s="143"/>
      <c r="AV1539" s="143"/>
      <c r="BC1539" s="2"/>
    </row>
    <row r="1540" spans="1:57" x14ac:dyDescent="0.2">
      <c r="A1540" s="4" t="str">
        <f t="shared" ref="A1540:A1545" si="33">UPPER("Pediatría")</f>
        <v>PEDIATRÍA</v>
      </c>
      <c r="B1540" s="4" t="s">
        <v>2688</v>
      </c>
      <c r="C1540" s="4" t="s">
        <v>2737</v>
      </c>
      <c r="D1540" s="4" t="s">
        <v>2741</v>
      </c>
      <c r="E1540" s="4" t="s">
        <v>669</v>
      </c>
      <c r="F1540" s="4" t="s">
        <v>659</v>
      </c>
      <c r="G1540" s="41" t="s">
        <v>670</v>
      </c>
      <c r="H1540" s="59" t="s">
        <v>682</v>
      </c>
      <c r="I1540" s="59">
        <v>500000000203</v>
      </c>
      <c r="J1540" s="5">
        <v>2013</v>
      </c>
      <c r="K1540" s="5">
        <v>5</v>
      </c>
      <c r="L1540" s="9">
        <f t="shared" si="31"/>
        <v>-8</v>
      </c>
      <c r="M1540" s="6" t="s">
        <v>90</v>
      </c>
      <c r="N1540" s="9" t="s">
        <v>94</v>
      </c>
      <c r="O1540" s="6" t="s">
        <v>37</v>
      </c>
      <c r="P1540" s="9" t="s">
        <v>42</v>
      </c>
      <c r="Q1540" s="5" t="s">
        <v>37</v>
      </c>
      <c r="R1540" s="9" t="s">
        <v>41</v>
      </c>
      <c r="S1540" s="11">
        <v>2023</v>
      </c>
      <c r="T1540" s="6" t="s">
        <v>126</v>
      </c>
      <c r="U1540" s="4" t="s">
        <v>3813</v>
      </c>
      <c r="V1540" s="4" t="s">
        <v>3814</v>
      </c>
      <c r="W1540" s="75">
        <v>0</v>
      </c>
      <c r="X1540" s="9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43"/>
      <c r="AL1540" s="143"/>
      <c r="AM1540" s="143"/>
      <c r="AN1540" s="143"/>
      <c r="AO1540" s="143"/>
      <c r="AP1540" s="143"/>
      <c r="AQ1540" s="143"/>
      <c r="AR1540" s="143"/>
      <c r="AS1540" s="143"/>
      <c r="AT1540" s="143"/>
      <c r="AU1540" s="143"/>
      <c r="AV1540" s="143"/>
      <c r="BC1540" s="2"/>
    </row>
    <row r="1541" spans="1:57" x14ac:dyDescent="0.2">
      <c r="A1541" s="4" t="str">
        <f t="shared" si="33"/>
        <v>PEDIATRÍA</v>
      </c>
      <c r="B1541" s="4" t="s">
        <v>2688</v>
      </c>
      <c r="C1541" s="4" t="s">
        <v>2737</v>
      </c>
      <c r="D1541" s="4" t="s">
        <v>2741</v>
      </c>
      <c r="E1541" s="4" t="s">
        <v>669</v>
      </c>
      <c r="F1541" s="4" t="s">
        <v>659</v>
      </c>
      <c r="G1541" s="41" t="s">
        <v>670</v>
      </c>
      <c r="H1541" s="59" t="s">
        <v>683</v>
      </c>
      <c r="I1541" s="59">
        <v>500000000566</v>
      </c>
      <c r="J1541" s="5">
        <v>2013</v>
      </c>
      <c r="K1541" s="5">
        <v>5</v>
      </c>
      <c r="L1541" s="9">
        <f t="shared" si="31"/>
        <v>-8</v>
      </c>
      <c r="M1541" s="6" t="s">
        <v>90</v>
      </c>
      <c r="N1541" s="9" t="s">
        <v>94</v>
      </c>
      <c r="O1541" s="6" t="s">
        <v>37</v>
      </c>
      <c r="P1541" s="9" t="s">
        <v>42</v>
      </c>
      <c r="Q1541" s="5" t="s">
        <v>37</v>
      </c>
      <c r="R1541" s="9" t="s">
        <v>41</v>
      </c>
      <c r="S1541" s="11">
        <v>2023</v>
      </c>
      <c r="T1541" s="6" t="s">
        <v>126</v>
      </c>
      <c r="U1541" s="4" t="s">
        <v>3813</v>
      </c>
      <c r="V1541" s="4" t="s">
        <v>3814</v>
      </c>
      <c r="W1541" s="75">
        <v>0</v>
      </c>
      <c r="X1541" s="9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43"/>
      <c r="AL1541" s="143"/>
      <c r="AM1541" s="143"/>
      <c r="AN1541" s="143"/>
      <c r="AO1541" s="143"/>
      <c r="AP1541" s="143"/>
      <c r="AQ1541" s="143"/>
      <c r="AR1541" s="143"/>
      <c r="AS1541" s="143"/>
      <c r="AT1541" s="143"/>
      <c r="AU1541" s="143"/>
      <c r="AV1541" s="143"/>
      <c r="BC1541" s="2"/>
    </row>
    <row r="1542" spans="1:57" x14ac:dyDescent="0.2">
      <c r="A1542" s="4" t="str">
        <f t="shared" si="33"/>
        <v>PEDIATRÍA</v>
      </c>
      <c r="B1542" s="4" t="s">
        <v>2688</v>
      </c>
      <c r="C1542" s="4" t="s">
        <v>2737</v>
      </c>
      <c r="D1542" s="4" t="s">
        <v>2741</v>
      </c>
      <c r="E1542" s="4" t="s">
        <v>669</v>
      </c>
      <c r="F1542" s="4" t="s">
        <v>659</v>
      </c>
      <c r="G1542" s="41" t="s">
        <v>670</v>
      </c>
      <c r="H1542" s="59" t="s">
        <v>684</v>
      </c>
      <c r="I1542" s="59">
        <v>500000000552</v>
      </c>
      <c r="J1542" s="5">
        <v>2013</v>
      </c>
      <c r="K1542" s="5">
        <v>5</v>
      </c>
      <c r="L1542" s="9">
        <f t="shared" si="31"/>
        <v>-8</v>
      </c>
      <c r="M1542" s="6" t="s">
        <v>90</v>
      </c>
      <c r="N1542" s="9" t="s">
        <v>94</v>
      </c>
      <c r="O1542" s="6" t="s">
        <v>37</v>
      </c>
      <c r="P1542" s="9" t="s">
        <v>42</v>
      </c>
      <c r="Q1542" s="5" t="s">
        <v>37</v>
      </c>
      <c r="R1542" s="9" t="s">
        <v>41</v>
      </c>
      <c r="S1542" s="11">
        <v>2023</v>
      </c>
      <c r="T1542" s="6" t="s">
        <v>126</v>
      </c>
      <c r="U1542" s="4" t="s">
        <v>3813</v>
      </c>
      <c r="V1542" s="4" t="s">
        <v>3814</v>
      </c>
      <c r="W1542" s="75">
        <v>0</v>
      </c>
      <c r="X1542" s="9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43"/>
      <c r="AL1542" s="143"/>
      <c r="AM1542" s="143"/>
      <c r="AN1542" s="143"/>
      <c r="AO1542" s="143"/>
      <c r="AP1542" s="143"/>
      <c r="AQ1542" s="143"/>
      <c r="AR1542" s="143"/>
      <c r="AS1542" s="143"/>
      <c r="AT1542" s="143"/>
      <c r="AU1542" s="143"/>
      <c r="AV1542" s="143"/>
      <c r="BC1542" s="2"/>
    </row>
    <row r="1543" spans="1:57" x14ac:dyDescent="0.2">
      <c r="A1543" s="4" t="str">
        <f t="shared" si="33"/>
        <v>PEDIATRÍA</v>
      </c>
      <c r="B1543" s="4" t="s">
        <v>2688</v>
      </c>
      <c r="C1543" s="4" t="s">
        <v>2737</v>
      </c>
      <c r="D1543" s="4" t="s">
        <v>2741</v>
      </c>
      <c r="E1543" s="4" t="s">
        <v>669</v>
      </c>
      <c r="F1543" s="4" t="s">
        <v>659</v>
      </c>
      <c r="G1543" s="41" t="s">
        <v>670</v>
      </c>
      <c r="H1543" s="59" t="s">
        <v>685</v>
      </c>
      <c r="I1543" s="59">
        <v>500000000551</v>
      </c>
      <c r="J1543" s="5">
        <v>2013</v>
      </c>
      <c r="K1543" s="5">
        <v>5</v>
      </c>
      <c r="L1543" s="9">
        <f t="shared" si="31"/>
        <v>-8</v>
      </c>
      <c r="M1543" s="6" t="s">
        <v>90</v>
      </c>
      <c r="N1543" s="9" t="s">
        <v>94</v>
      </c>
      <c r="O1543" s="6" t="s">
        <v>37</v>
      </c>
      <c r="P1543" s="9" t="s">
        <v>42</v>
      </c>
      <c r="Q1543" s="5" t="s">
        <v>37</v>
      </c>
      <c r="R1543" s="9" t="s">
        <v>41</v>
      </c>
      <c r="S1543" s="11">
        <v>2023</v>
      </c>
      <c r="T1543" s="6" t="s">
        <v>126</v>
      </c>
      <c r="U1543" s="4" t="s">
        <v>3813</v>
      </c>
      <c r="V1543" s="4" t="s">
        <v>3814</v>
      </c>
      <c r="W1543" s="75">
        <v>0</v>
      </c>
      <c r="X1543" s="9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43"/>
      <c r="AL1543" s="143"/>
      <c r="AM1543" s="143"/>
      <c r="AN1543" s="143"/>
      <c r="AO1543" s="143"/>
      <c r="AP1543" s="143"/>
      <c r="AQ1543" s="143"/>
      <c r="AR1543" s="143"/>
      <c r="AS1543" s="143"/>
      <c r="AT1543" s="143"/>
      <c r="AU1543" s="143"/>
      <c r="AV1543" s="143"/>
      <c r="BC1543" s="2"/>
    </row>
    <row r="1544" spans="1:57" x14ac:dyDescent="0.2">
      <c r="A1544" s="4" t="str">
        <f t="shared" si="33"/>
        <v>PEDIATRÍA</v>
      </c>
      <c r="B1544" s="4" t="s">
        <v>2688</v>
      </c>
      <c r="C1544" s="4" t="s">
        <v>2737</v>
      </c>
      <c r="D1544" s="4" t="s">
        <v>2741</v>
      </c>
      <c r="E1544" s="4" t="s">
        <v>669</v>
      </c>
      <c r="F1544" s="4" t="s">
        <v>659</v>
      </c>
      <c r="G1544" s="41" t="s">
        <v>670</v>
      </c>
      <c r="H1544" s="59" t="s">
        <v>686</v>
      </c>
      <c r="I1544" s="59">
        <v>500000000579</v>
      </c>
      <c r="J1544" s="5">
        <v>2013</v>
      </c>
      <c r="K1544" s="5">
        <v>5</v>
      </c>
      <c r="L1544" s="9">
        <f t="shared" ref="L1544:L1607" si="34">IF(AND(J1544=0,K1544=0),"",K1544-($B$9-J1544))</f>
        <v>-8</v>
      </c>
      <c r="M1544" s="6" t="s">
        <v>90</v>
      </c>
      <c r="N1544" s="9" t="s">
        <v>94</v>
      </c>
      <c r="O1544" s="6" t="s">
        <v>37</v>
      </c>
      <c r="P1544" s="9" t="s">
        <v>42</v>
      </c>
      <c r="Q1544" s="5" t="s">
        <v>37</v>
      </c>
      <c r="R1544" s="9" t="s">
        <v>41</v>
      </c>
      <c r="S1544" s="11">
        <v>2023</v>
      </c>
      <c r="T1544" s="6" t="s">
        <v>126</v>
      </c>
      <c r="U1544" s="4" t="s">
        <v>3813</v>
      </c>
      <c r="V1544" s="4" t="s">
        <v>3814</v>
      </c>
      <c r="W1544" s="75">
        <v>0</v>
      </c>
      <c r="X1544" s="9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43"/>
      <c r="AL1544" s="143"/>
      <c r="AM1544" s="143"/>
      <c r="AN1544" s="143"/>
      <c r="AO1544" s="143"/>
      <c r="AP1544" s="143"/>
      <c r="AQ1544" s="143"/>
      <c r="AR1544" s="143"/>
      <c r="AS1544" s="143"/>
      <c r="AT1544" s="143"/>
      <c r="AU1544" s="143"/>
      <c r="AV1544" s="143"/>
      <c r="BC1544" s="2"/>
    </row>
    <row r="1545" spans="1:57" s="58" customFormat="1" x14ac:dyDescent="0.2">
      <c r="A1545" s="4" t="str">
        <f t="shared" si="33"/>
        <v>PEDIATRÍA</v>
      </c>
      <c r="B1545" s="4" t="s">
        <v>2688</v>
      </c>
      <c r="C1545" s="4" t="s">
        <v>2737</v>
      </c>
      <c r="D1545" s="4" t="s">
        <v>2741</v>
      </c>
      <c r="E1545" s="4" t="s">
        <v>669</v>
      </c>
      <c r="F1545" s="4" t="s">
        <v>659</v>
      </c>
      <c r="G1545" s="41" t="s">
        <v>670</v>
      </c>
      <c r="H1545" s="59" t="s">
        <v>687</v>
      </c>
      <c r="I1545" s="59">
        <v>500000000606</v>
      </c>
      <c r="J1545" s="5">
        <v>2013</v>
      </c>
      <c r="K1545" s="5">
        <v>5</v>
      </c>
      <c r="L1545" s="9">
        <f t="shared" si="34"/>
        <v>-8</v>
      </c>
      <c r="M1545" s="6" t="s">
        <v>90</v>
      </c>
      <c r="N1545" s="9" t="s">
        <v>94</v>
      </c>
      <c r="O1545" s="6" t="s">
        <v>37</v>
      </c>
      <c r="P1545" s="9" t="s">
        <v>42</v>
      </c>
      <c r="Q1545" s="5" t="s">
        <v>37</v>
      </c>
      <c r="R1545" s="9" t="s">
        <v>41</v>
      </c>
      <c r="S1545" s="11">
        <v>2023</v>
      </c>
      <c r="T1545" s="6" t="s">
        <v>126</v>
      </c>
      <c r="U1545" s="4" t="s">
        <v>3813</v>
      </c>
      <c r="V1545" s="4" t="s">
        <v>3814</v>
      </c>
      <c r="W1545" s="75">
        <v>0</v>
      </c>
      <c r="X1545" s="9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43"/>
      <c r="AL1545" s="143"/>
      <c r="AM1545" s="143"/>
      <c r="AN1545" s="143"/>
      <c r="AO1545" s="143"/>
      <c r="AP1545" s="143"/>
      <c r="AQ1545" s="143"/>
      <c r="AR1545" s="143"/>
      <c r="AS1545" s="143"/>
      <c r="AT1545" s="143"/>
      <c r="AU1545" s="143"/>
      <c r="AV1545" s="143"/>
      <c r="AW1545" s="10"/>
      <c r="AX1545" s="10"/>
      <c r="AY1545" s="10"/>
      <c r="AZ1545" s="10"/>
      <c r="BA1545" s="10"/>
      <c r="BB1545" s="10"/>
      <c r="BC1545" s="2"/>
      <c r="BD1545" s="2"/>
      <c r="BE1545" s="2"/>
    </row>
    <row r="1546" spans="1:57" x14ac:dyDescent="0.2">
      <c r="A1546" s="4" t="s">
        <v>2686</v>
      </c>
      <c r="B1546" s="4" t="s">
        <v>2687</v>
      </c>
      <c r="C1546" s="4" t="s">
        <v>2737</v>
      </c>
      <c r="D1546" s="4" t="s">
        <v>2741</v>
      </c>
      <c r="E1546" s="4" t="s">
        <v>669</v>
      </c>
      <c r="F1546" s="4" t="s">
        <v>659</v>
      </c>
      <c r="G1546" s="41" t="s">
        <v>670</v>
      </c>
      <c r="H1546" s="59" t="s">
        <v>688</v>
      </c>
      <c r="I1546" s="59">
        <v>500000000443</v>
      </c>
      <c r="J1546" s="5">
        <v>2013</v>
      </c>
      <c r="K1546" s="5">
        <v>5</v>
      </c>
      <c r="L1546" s="9">
        <f t="shared" si="34"/>
        <v>-8</v>
      </c>
      <c r="M1546" s="6" t="s">
        <v>90</v>
      </c>
      <c r="N1546" s="9" t="s">
        <v>94</v>
      </c>
      <c r="O1546" s="6" t="s">
        <v>37</v>
      </c>
      <c r="P1546" s="9" t="s">
        <v>42</v>
      </c>
      <c r="Q1546" s="5" t="s">
        <v>37</v>
      </c>
      <c r="R1546" s="9" t="s">
        <v>41</v>
      </c>
      <c r="S1546" s="11">
        <v>2023</v>
      </c>
      <c r="T1546" s="6" t="s">
        <v>126</v>
      </c>
      <c r="U1546" s="4" t="s">
        <v>3813</v>
      </c>
      <c r="V1546" s="4" t="s">
        <v>3814</v>
      </c>
      <c r="W1546" s="75">
        <v>0</v>
      </c>
      <c r="X1546" s="9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43"/>
      <c r="AL1546" s="143"/>
      <c r="AM1546" s="143"/>
      <c r="AN1546" s="143"/>
      <c r="AO1546" s="143"/>
      <c r="AP1546" s="143"/>
      <c r="AQ1546" s="143"/>
      <c r="AR1546" s="143"/>
      <c r="AS1546" s="143"/>
      <c r="AT1546" s="143"/>
      <c r="AU1546" s="143"/>
      <c r="AV1546" s="143"/>
      <c r="BC1546" s="2"/>
    </row>
    <row r="1547" spans="1:57" x14ac:dyDescent="0.2">
      <c r="A1547" s="4" t="str">
        <f>UPPER("Pediatría")</f>
        <v>PEDIATRÍA</v>
      </c>
      <c r="B1547" s="4" t="s">
        <v>2688</v>
      </c>
      <c r="C1547" s="4" t="s">
        <v>2737</v>
      </c>
      <c r="D1547" s="4" t="s">
        <v>2741</v>
      </c>
      <c r="E1547" s="4" t="s">
        <v>669</v>
      </c>
      <c r="F1547" s="4" t="s">
        <v>659</v>
      </c>
      <c r="G1547" s="41" t="s">
        <v>670</v>
      </c>
      <c r="H1547" s="59" t="s">
        <v>689</v>
      </c>
      <c r="I1547" s="59" t="s">
        <v>136</v>
      </c>
      <c r="J1547" s="5">
        <v>2013</v>
      </c>
      <c r="K1547" s="5">
        <v>5</v>
      </c>
      <c r="L1547" s="9">
        <f t="shared" si="34"/>
        <v>-8</v>
      </c>
      <c r="M1547" s="6" t="s">
        <v>90</v>
      </c>
      <c r="N1547" s="9" t="s">
        <v>94</v>
      </c>
      <c r="O1547" s="6" t="s">
        <v>37</v>
      </c>
      <c r="P1547" s="9" t="s">
        <v>42</v>
      </c>
      <c r="Q1547" s="5" t="s">
        <v>37</v>
      </c>
      <c r="R1547" s="9" t="s">
        <v>41</v>
      </c>
      <c r="S1547" s="11">
        <v>2023</v>
      </c>
      <c r="T1547" s="6" t="s">
        <v>126</v>
      </c>
      <c r="U1547" s="4" t="s">
        <v>3813</v>
      </c>
      <c r="V1547" s="4" t="s">
        <v>3814</v>
      </c>
      <c r="W1547" s="75">
        <v>0</v>
      </c>
      <c r="X1547" s="9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43"/>
      <c r="AL1547" s="143"/>
      <c r="AM1547" s="143"/>
      <c r="AN1547" s="143"/>
      <c r="AO1547" s="143"/>
      <c r="AP1547" s="143"/>
      <c r="AQ1547" s="143"/>
      <c r="AR1547" s="143"/>
      <c r="AS1547" s="143"/>
      <c r="AT1547" s="143"/>
      <c r="AU1547" s="143"/>
      <c r="AV1547" s="143"/>
      <c r="BC1547" s="2"/>
    </row>
    <row r="1548" spans="1:57" x14ac:dyDescent="0.2">
      <c r="A1548" s="4" t="str">
        <f>UPPER("Pediatría")</f>
        <v>PEDIATRÍA</v>
      </c>
      <c r="B1548" s="4" t="s">
        <v>2688</v>
      </c>
      <c r="C1548" s="4" t="s">
        <v>2737</v>
      </c>
      <c r="D1548" s="4" t="s">
        <v>2741</v>
      </c>
      <c r="E1548" s="4" t="s">
        <v>669</v>
      </c>
      <c r="F1548" s="4" t="s">
        <v>659</v>
      </c>
      <c r="G1548" s="41" t="s">
        <v>670</v>
      </c>
      <c r="H1548" s="59" t="s">
        <v>690</v>
      </c>
      <c r="I1548" s="59" t="s">
        <v>136</v>
      </c>
      <c r="J1548" s="5">
        <v>2013</v>
      </c>
      <c r="K1548" s="5">
        <v>5</v>
      </c>
      <c r="L1548" s="9">
        <f t="shared" si="34"/>
        <v>-8</v>
      </c>
      <c r="M1548" s="6" t="s">
        <v>90</v>
      </c>
      <c r="N1548" s="9" t="s">
        <v>94</v>
      </c>
      <c r="O1548" s="6" t="s">
        <v>37</v>
      </c>
      <c r="P1548" s="9" t="s">
        <v>42</v>
      </c>
      <c r="Q1548" s="5" t="s">
        <v>37</v>
      </c>
      <c r="R1548" s="9" t="s">
        <v>41</v>
      </c>
      <c r="S1548" s="11">
        <v>2023</v>
      </c>
      <c r="T1548" s="6" t="s">
        <v>126</v>
      </c>
      <c r="U1548" s="4" t="s">
        <v>3813</v>
      </c>
      <c r="V1548" s="4" t="s">
        <v>3814</v>
      </c>
      <c r="W1548" s="75">
        <v>0</v>
      </c>
      <c r="X1548" s="9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43"/>
      <c r="AL1548" s="143"/>
      <c r="AM1548" s="143"/>
      <c r="AN1548" s="143"/>
      <c r="AO1548" s="143"/>
      <c r="AP1548" s="143"/>
      <c r="AQ1548" s="143"/>
      <c r="AR1548" s="143"/>
      <c r="AS1548" s="143"/>
      <c r="AT1548" s="143"/>
      <c r="AU1548" s="143"/>
      <c r="AV1548" s="143"/>
      <c r="BC1548" s="2"/>
    </row>
    <row r="1549" spans="1:57" x14ac:dyDescent="0.2">
      <c r="A1549" s="4" t="s">
        <v>2699</v>
      </c>
      <c r="B1549" s="4" t="s">
        <v>2688</v>
      </c>
      <c r="C1549" s="4" t="s">
        <v>2737</v>
      </c>
      <c r="D1549" s="4" t="s">
        <v>2741</v>
      </c>
      <c r="E1549" s="4" t="s">
        <v>669</v>
      </c>
      <c r="F1549" s="4" t="s">
        <v>659</v>
      </c>
      <c r="G1549" s="41" t="s">
        <v>670</v>
      </c>
      <c r="H1549" s="59" t="s">
        <v>691</v>
      </c>
      <c r="I1549" s="59">
        <v>500000006022</v>
      </c>
      <c r="J1549" s="5">
        <v>2013</v>
      </c>
      <c r="K1549" s="5">
        <v>5</v>
      </c>
      <c r="L1549" s="9">
        <f t="shared" si="34"/>
        <v>-8</v>
      </c>
      <c r="M1549" s="6" t="s">
        <v>90</v>
      </c>
      <c r="N1549" s="9" t="s">
        <v>94</v>
      </c>
      <c r="O1549" s="6" t="s">
        <v>37</v>
      </c>
      <c r="P1549" s="9" t="s">
        <v>42</v>
      </c>
      <c r="Q1549" s="5" t="s">
        <v>37</v>
      </c>
      <c r="R1549" s="9" t="s">
        <v>41</v>
      </c>
      <c r="S1549" s="11">
        <v>2023</v>
      </c>
      <c r="T1549" s="6" t="s">
        <v>126</v>
      </c>
      <c r="U1549" s="4" t="s">
        <v>3813</v>
      </c>
      <c r="V1549" s="4" t="s">
        <v>3814</v>
      </c>
      <c r="W1549" s="75">
        <v>0</v>
      </c>
      <c r="X1549" s="9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43"/>
      <c r="AL1549" s="143"/>
      <c r="AM1549" s="143"/>
      <c r="AN1549" s="143"/>
      <c r="AO1549" s="143"/>
      <c r="AP1549" s="143"/>
      <c r="AQ1549" s="143"/>
      <c r="AR1549" s="143"/>
      <c r="AS1549" s="143"/>
      <c r="AT1549" s="143"/>
      <c r="AU1549" s="143"/>
      <c r="AV1549" s="143"/>
      <c r="BC1549" s="2"/>
    </row>
    <row r="1550" spans="1:57" x14ac:dyDescent="0.2">
      <c r="A1550" s="4" t="str">
        <f>UPPER("Pediatría")</f>
        <v>PEDIATRÍA</v>
      </c>
      <c r="B1550" s="4" t="s">
        <v>2688</v>
      </c>
      <c r="C1550" s="4" t="s">
        <v>2737</v>
      </c>
      <c r="D1550" s="4" t="s">
        <v>2741</v>
      </c>
      <c r="E1550" s="4" t="s">
        <v>669</v>
      </c>
      <c r="F1550" s="4" t="s">
        <v>659</v>
      </c>
      <c r="G1550" s="41" t="s">
        <v>670</v>
      </c>
      <c r="H1550" s="59" t="s">
        <v>692</v>
      </c>
      <c r="I1550" s="59" t="s">
        <v>136</v>
      </c>
      <c r="J1550" s="5">
        <v>2013</v>
      </c>
      <c r="K1550" s="5">
        <v>5</v>
      </c>
      <c r="L1550" s="9">
        <f t="shared" si="34"/>
        <v>-8</v>
      </c>
      <c r="M1550" s="6" t="s">
        <v>90</v>
      </c>
      <c r="N1550" s="9" t="s">
        <v>94</v>
      </c>
      <c r="O1550" s="6" t="s">
        <v>37</v>
      </c>
      <c r="P1550" s="9" t="s">
        <v>42</v>
      </c>
      <c r="Q1550" s="5" t="s">
        <v>37</v>
      </c>
      <c r="R1550" s="9" t="s">
        <v>41</v>
      </c>
      <c r="S1550" s="11">
        <v>2023</v>
      </c>
      <c r="T1550" s="6" t="s">
        <v>126</v>
      </c>
      <c r="U1550" s="4" t="s">
        <v>3813</v>
      </c>
      <c r="V1550" s="4" t="s">
        <v>3814</v>
      </c>
      <c r="W1550" s="75">
        <v>0</v>
      </c>
      <c r="X1550" s="9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43"/>
      <c r="AL1550" s="143"/>
      <c r="AM1550" s="143"/>
      <c r="AN1550" s="143"/>
      <c r="AO1550" s="143"/>
      <c r="AP1550" s="143"/>
      <c r="AQ1550" s="143"/>
      <c r="AR1550" s="143"/>
      <c r="AS1550" s="143"/>
      <c r="AT1550" s="143"/>
      <c r="AU1550" s="143"/>
      <c r="AV1550" s="143"/>
      <c r="BC1550" s="2"/>
    </row>
    <row r="1551" spans="1:57" x14ac:dyDescent="0.2">
      <c r="A1551" s="4" t="str">
        <f>UPPER("Pediatría")</f>
        <v>PEDIATRÍA</v>
      </c>
      <c r="B1551" s="4" t="s">
        <v>2688</v>
      </c>
      <c r="C1551" s="4" t="s">
        <v>2737</v>
      </c>
      <c r="D1551" s="4" t="s">
        <v>2741</v>
      </c>
      <c r="E1551" s="4" t="s">
        <v>669</v>
      </c>
      <c r="F1551" s="4" t="s">
        <v>659</v>
      </c>
      <c r="G1551" s="41" t="s">
        <v>670</v>
      </c>
      <c r="H1551" s="59" t="s">
        <v>693</v>
      </c>
      <c r="I1551" s="59">
        <v>500000000699</v>
      </c>
      <c r="J1551" s="5">
        <v>2013</v>
      </c>
      <c r="K1551" s="5">
        <v>5</v>
      </c>
      <c r="L1551" s="9">
        <f t="shared" si="34"/>
        <v>-8</v>
      </c>
      <c r="M1551" s="6" t="s">
        <v>90</v>
      </c>
      <c r="N1551" s="9" t="s">
        <v>94</v>
      </c>
      <c r="O1551" s="6" t="s">
        <v>37</v>
      </c>
      <c r="P1551" s="9" t="s">
        <v>42</v>
      </c>
      <c r="Q1551" s="5" t="s">
        <v>37</v>
      </c>
      <c r="R1551" s="9" t="s">
        <v>41</v>
      </c>
      <c r="S1551" s="11">
        <v>2023</v>
      </c>
      <c r="T1551" s="6" t="s">
        <v>126</v>
      </c>
      <c r="U1551" s="4" t="s">
        <v>3813</v>
      </c>
      <c r="V1551" s="4" t="s">
        <v>3814</v>
      </c>
      <c r="W1551" s="75">
        <v>0</v>
      </c>
      <c r="X1551" s="9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43"/>
      <c r="AL1551" s="143"/>
      <c r="AM1551" s="143"/>
      <c r="AN1551" s="143"/>
      <c r="AO1551" s="143"/>
      <c r="AP1551" s="143"/>
      <c r="AQ1551" s="143"/>
      <c r="AR1551" s="143"/>
      <c r="AS1551" s="143"/>
      <c r="AT1551" s="143"/>
      <c r="AU1551" s="143"/>
      <c r="AV1551" s="143"/>
      <c r="BC1551" s="2"/>
    </row>
    <row r="1552" spans="1:57" x14ac:dyDescent="0.2">
      <c r="A1552" s="4" t="str">
        <f>UPPER("Pediatría")</f>
        <v>PEDIATRÍA</v>
      </c>
      <c r="B1552" s="4" t="s">
        <v>2688</v>
      </c>
      <c r="C1552" s="4" t="s">
        <v>2737</v>
      </c>
      <c r="D1552" s="4" t="s">
        <v>2741</v>
      </c>
      <c r="E1552" s="4" t="s">
        <v>669</v>
      </c>
      <c r="F1552" s="4" t="s">
        <v>659</v>
      </c>
      <c r="G1552" s="41" t="s">
        <v>670</v>
      </c>
      <c r="H1552" s="59" t="s">
        <v>694</v>
      </c>
      <c r="I1552" s="59" t="s">
        <v>136</v>
      </c>
      <c r="J1552" s="5">
        <v>2013</v>
      </c>
      <c r="K1552" s="5">
        <v>5</v>
      </c>
      <c r="L1552" s="9">
        <f t="shared" si="34"/>
        <v>-8</v>
      </c>
      <c r="M1552" s="6" t="s">
        <v>90</v>
      </c>
      <c r="N1552" s="9" t="s">
        <v>94</v>
      </c>
      <c r="O1552" s="6" t="s">
        <v>37</v>
      </c>
      <c r="P1552" s="9" t="s">
        <v>42</v>
      </c>
      <c r="Q1552" s="5" t="s">
        <v>37</v>
      </c>
      <c r="R1552" s="9" t="s">
        <v>41</v>
      </c>
      <c r="S1552" s="11">
        <v>2023</v>
      </c>
      <c r="T1552" s="6" t="s">
        <v>126</v>
      </c>
      <c r="U1552" s="4" t="s">
        <v>3813</v>
      </c>
      <c r="V1552" s="4" t="s">
        <v>3814</v>
      </c>
      <c r="W1552" s="75">
        <v>0</v>
      </c>
      <c r="X1552" s="9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43"/>
      <c r="AL1552" s="143"/>
      <c r="AM1552" s="143"/>
      <c r="AN1552" s="143"/>
      <c r="AO1552" s="143"/>
      <c r="AP1552" s="143"/>
      <c r="AQ1552" s="143"/>
      <c r="AR1552" s="143"/>
      <c r="AS1552" s="143"/>
      <c r="AT1552" s="143"/>
      <c r="AU1552" s="143"/>
      <c r="AV1552" s="143"/>
      <c r="BC1552" s="2"/>
    </row>
    <row r="1553" spans="1:55" x14ac:dyDescent="0.2">
      <c r="A1553" s="4" t="str">
        <f>UPPER("Pediatría")</f>
        <v>PEDIATRÍA</v>
      </c>
      <c r="B1553" s="4" t="s">
        <v>2688</v>
      </c>
      <c r="C1553" s="4" t="s">
        <v>2737</v>
      </c>
      <c r="D1553" s="4" t="s">
        <v>2741</v>
      </c>
      <c r="E1553" s="4" t="s">
        <v>669</v>
      </c>
      <c r="F1553" s="4" t="s">
        <v>659</v>
      </c>
      <c r="G1553" s="41" t="s">
        <v>670</v>
      </c>
      <c r="H1553" s="59" t="s">
        <v>695</v>
      </c>
      <c r="I1553" s="59">
        <v>5000000000661</v>
      </c>
      <c r="J1553" s="5">
        <v>2013</v>
      </c>
      <c r="K1553" s="5">
        <v>5</v>
      </c>
      <c r="L1553" s="9">
        <f t="shared" si="34"/>
        <v>-8</v>
      </c>
      <c r="M1553" s="6" t="s">
        <v>90</v>
      </c>
      <c r="N1553" s="9" t="s">
        <v>94</v>
      </c>
      <c r="O1553" s="6" t="s">
        <v>37</v>
      </c>
      <c r="P1553" s="9" t="s">
        <v>42</v>
      </c>
      <c r="Q1553" s="5" t="s">
        <v>37</v>
      </c>
      <c r="R1553" s="9" t="s">
        <v>41</v>
      </c>
      <c r="S1553" s="11">
        <v>2023</v>
      </c>
      <c r="T1553" s="6" t="s">
        <v>126</v>
      </c>
      <c r="U1553" s="4" t="s">
        <v>3813</v>
      </c>
      <c r="V1553" s="4" t="s">
        <v>3814</v>
      </c>
      <c r="W1553" s="75">
        <v>0</v>
      </c>
      <c r="X1553" s="9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43"/>
      <c r="AL1553" s="143"/>
      <c r="AM1553" s="143"/>
      <c r="AN1553" s="143"/>
      <c r="AO1553" s="143"/>
      <c r="AP1553" s="143"/>
      <c r="AQ1553" s="143"/>
      <c r="AR1553" s="143"/>
      <c r="AS1553" s="143"/>
      <c r="AT1553" s="143"/>
      <c r="AU1553" s="143"/>
      <c r="AV1553" s="143"/>
      <c r="BC1553" s="2"/>
    </row>
    <row r="1554" spans="1:55" x14ac:dyDescent="0.2">
      <c r="A1554" s="4" t="str">
        <f>UPPER("Pediatría")</f>
        <v>PEDIATRÍA</v>
      </c>
      <c r="B1554" s="4" t="s">
        <v>2688</v>
      </c>
      <c r="C1554" s="4" t="s">
        <v>2737</v>
      </c>
      <c r="D1554" s="4" t="s">
        <v>2741</v>
      </c>
      <c r="E1554" s="4" t="s">
        <v>669</v>
      </c>
      <c r="F1554" s="4" t="s">
        <v>659</v>
      </c>
      <c r="G1554" s="41" t="s">
        <v>670</v>
      </c>
      <c r="H1554" s="59" t="s">
        <v>696</v>
      </c>
      <c r="I1554" s="59">
        <v>500000000522</v>
      </c>
      <c r="J1554" s="5">
        <v>2013</v>
      </c>
      <c r="K1554" s="5">
        <v>5</v>
      </c>
      <c r="L1554" s="9">
        <f t="shared" si="34"/>
        <v>-8</v>
      </c>
      <c r="M1554" s="6" t="s">
        <v>90</v>
      </c>
      <c r="N1554" s="9" t="s">
        <v>94</v>
      </c>
      <c r="O1554" s="6" t="s">
        <v>37</v>
      </c>
      <c r="P1554" s="9" t="s">
        <v>42</v>
      </c>
      <c r="Q1554" s="5" t="s">
        <v>37</v>
      </c>
      <c r="R1554" s="9" t="s">
        <v>41</v>
      </c>
      <c r="S1554" s="11">
        <v>2023</v>
      </c>
      <c r="T1554" s="6" t="s">
        <v>126</v>
      </c>
      <c r="U1554" s="4" t="s">
        <v>3813</v>
      </c>
      <c r="V1554" s="4" t="s">
        <v>3814</v>
      </c>
      <c r="W1554" s="75">
        <v>0</v>
      </c>
      <c r="X1554" s="9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43"/>
      <c r="AL1554" s="143"/>
      <c r="AM1554" s="143"/>
      <c r="AN1554" s="143"/>
      <c r="AO1554" s="143"/>
      <c r="AP1554" s="143"/>
      <c r="AQ1554" s="143"/>
      <c r="AR1554" s="143"/>
      <c r="AS1554" s="143"/>
      <c r="AT1554" s="143"/>
      <c r="AU1554" s="143"/>
      <c r="AV1554" s="143"/>
      <c r="BC1554" s="2"/>
    </row>
    <row r="1555" spans="1:55" x14ac:dyDescent="0.2">
      <c r="A1555" s="4" t="s">
        <v>2709</v>
      </c>
      <c r="B1555" s="4" t="s">
        <v>2688</v>
      </c>
      <c r="C1555" s="4" t="s">
        <v>2737</v>
      </c>
      <c r="D1555" s="4" t="s">
        <v>2741</v>
      </c>
      <c r="E1555" s="4" t="s">
        <v>669</v>
      </c>
      <c r="F1555" s="4" t="s">
        <v>659</v>
      </c>
      <c r="G1555" s="41" t="s">
        <v>670</v>
      </c>
      <c r="H1555" s="59" t="s">
        <v>697</v>
      </c>
      <c r="I1555" s="59">
        <v>500000000546</v>
      </c>
      <c r="J1555" s="5">
        <v>2013</v>
      </c>
      <c r="K1555" s="5">
        <v>5</v>
      </c>
      <c r="L1555" s="9">
        <f t="shared" si="34"/>
        <v>-8</v>
      </c>
      <c r="M1555" s="6" t="s">
        <v>90</v>
      </c>
      <c r="N1555" s="9" t="s">
        <v>94</v>
      </c>
      <c r="O1555" s="6" t="s">
        <v>37</v>
      </c>
      <c r="P1555" s="9" t="s">
        <v>42</v>
      </c>
      <c r="Q1555" s="5" t="s">
        <v>37</v>
      </c>
      <c r="R1555" s="9" t="s">
        <v>41</v>
      </c>
      <c r="S1555" s="11">
        <v>2023</v>
      </c>
      <c r="T1555" s="6" t="s">
        <v>126</v>
      </c>
      <c r="U1555" s="4" t="s">
        <v>3813</v>
      </c>
      <c r="V1555" s="4" t="s">
        <v>3814</v>
      </c>
      <c r="W1555" s="75">
        <v>0</v>
      </c>
      <c r="X1555" s="9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43"/>
      <c r="AL1555" s="143"/>
      <c r="AM1555" s="143"/>
      <c r="AN1555" s="143"/>
      <c r="AO1555" s="143"/>
      <c r="AP1555" s="143"/>
      <c r="AQ1555" s="143"/>
      <c r="AR1555" s="143"/>
      <c r="AS1555" s="143"/>
      <c r="AT1555" s="143"/>
      <c r="AU1555" s="143"/>
      <c r="AV1555" s="143"/>
      <c r="BC1555" s="2"/>
    </row>
    <row r="1556" spans="1:55" x14ac:dyDescent="0.2">
      <c r="A1556" s="4" t="str">
        <f t="shared" ref="A1556:A1561" si="35">UPPER("Pediatría")</f>
        <v>PEDIATRÍA</v>
      </c>
      <c r="B1556" s="4" t="s">
        <v>2688</v>
      </c>
      <c r="C1556" s="4" t="s">
        <v>2737</v>
      </c>
      <c r="D1556" s="4" t="s">
        <v>2741</v>
      </c>
      <c r="E1556" s="4" t="s">
        <v>669</v>
      </c>
      <c r="F1556" s="4" t="s">
        <v>659</v>
      </c>
      <c r="G1556" s="41" t="s">
        <v>670</v>
      </c>
      <c r="H1556" s="59" t="s">
        <v>698</v>
      </c>
      <c r="I1556" s="59">
        <v>500000000514</v>
      </c>
      <c r="J1556" s="5">
        <v>2013</v>
      </c>
      <c r="K1556" s="5">
        <v>5</v>
      </c>
      <c r="L1556" s="9">
        <f t="shared" si="34"/>
        <v>-8</v>
      </c>
      <c r="M1556" s="6" t="s">
        <v>90</v>
      </c>
      <c r="N1556" s="9" t="s">
        <v>94</v>
      </c>
      <c r="O1556" s="6" t="s">
        <v>37</v>
      </c>
      <c r="P1556" s="9" t="s">
        <v>42</v>
      </c>
      <c r="Q1556" s="5" t="s">
        <v>37</v>
      </c>
      <c r="R1556" s="9" t="s">
        <v>41</v>
      </c>
      <c r="S1556" s="11">
        <v>2023</v>
      </c>
      <c r="T1556" s="6" t="s">
        <v>126</v>
      </c>
      <c r="U1556" s="4" t="s">
        <v>3813</v>
      </c>
      <c r="V1556" s="4" t="s">
        <v>3814</v>
      </c>
      <c r="W1556" s="75">
        <v>0</v>
      </c>
      <c r="X1556" s="9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43"/>
      <c r="AL1556" s="143"/>
      <c r="AM1556" s="143"/>
      <c r="AN1556" s="143"/>
      <c r="AO1556" s="143"/>
      <c r="AP1556" s="143"/>
      <c r="AQ1556" s="143"/>
      <c r="AR1556" s="143"/>
      <c r="AS1556" s="143"/>
      <c r="AT1556" s="143"/>
      <c r="AU1556" s="143"/>
      <c r="AV1556" s="143"/>
      <c r="BC1556" s="2"/>
    </row>
    <row r="1557" spans="1:55" x14ac:dyDescent="0.2">
      <c r="A1557" s="4" t="str">
        <f t="shared" si="35"/>
        <v>PEDIATRÍA</v>
      </c>
      <c r="B1557" s="4" t="s">
        <v>2688</v>
      </c>
      <c r="C1557" s="4" t="s">
        <v>2737</v>
      </c>
      <c r="D1557" s="4" t="s">
        <v>2741</v>
      </c>
      <c r="E1557" s="4" t="s">
        <v>669</v>
      </c>
      <c r="F1557" s="4" t="s">
        <v>659</v>
      </c>
      <c r="G1557" s="41" t="s">
        <v>670</v>
      </c>
      <c r="H1557" s="59" t="s">
        <v>699</v>
      </c>
      <c r="I1557" s="59">
        <v>500000000533</v>
      </c>
      <c r="J1557" s="5">
        <v>2013</v>
      </c>
      <c r="K1557" s="5">
        <v>5</v>
      </c>
      <c r="L1557" s="9">
        <f t="shared" si="34"/>
        <v>-8</v>
      </c>
      <c r="M1557" s="6" t="s">
        <v>90</v>
      </c>
      <c r="N1557" s="9" t="s">
        <v>94</v>
      </c>
      <c r="O1557" s="6" t="s">
        <v>37</v>
      </c>
      <c r="P1557" s="9" t="s">
        <v>42</v>
      </c>
      <c r="Q1557" s="5" t="s">
        <v>37</v>
      </c>
      <c r="R1557" s="9" t="s">
        <v>41</v>
      </c>
      <c r="S1557" s="11">
        <v>2023</v>
      </c>
      <c r="T1557" s="6" t="s">
        <v>126</v>
      </c>
      <c r="U1557" s="4" t="s">
        <v>3813</v>
      </c>
      <c r="V1557" s="4" t="s">
        <v>3814</v>
      </c>
      <c r="W1557" s="75">
        <v>0</v>
      </c>
      <c r="X1557" s="9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43"/>
      <c r="AL1557" s="143"/>
      <c r="AM1557" s="143"/>
      <c r="AN1557" s="143"/>
      <c r="AO1557" s="143"/>
      <c r="AP1557" s="143"/>
      <c r="AQ1557" s="143"/>
      <c r="AR1557" s="143"/>
      <c r="AS1557" s="143"/>
      <c r="AT1557" s="143"/>
      <c r="AU1557" s="143"/>
      <c r="AV1557" s="143"/>
      <c r="BC1557" s="2"/>
    </row>
    <row r="1558" spans="1:55" x14ac:dyDescent="0.2">
      <c r="A1558" s="4" t="str">
        <f t="shared" si="35"/>
        <v>PEDIATRÍA</v>
      </c>
      <c r="B1558" s="4" t="s">
        <v>2688</v>
      </c>
      <c r="C1558" s="4" t="s">
        <v>2737</v>
      </c>
      <c r="D1558" s="4" t="s">
        <v>2741</v>
      </c>
      <c r="E1558" s="4" t="s">
        <v>669</v>
      </c>
      <c r="F1558" s="4" t="s">
        <v>659</v>
      </c>
      <c r="G1558" s="41" t="s">
        <v>670</v>
      </c>
      <c r="H1558" s="59" t="s">
        <v>700</v>
      </c>
      <c r="I1558" s="59">
        <v>500000000048</v>
      </c>
      <c r="J1558" s="5">
        <v>2013</v>
      </c>
      <c r="K1558" s="5">
        <v>5</v>
      </c>
      <c r="L1558" s="9">
        <f t="shared" si="34"/>
        <v>-8</v>
      </c>
      <c r="M1558" s="6" t="s">
        <v>90</v>
      </c>
      <c r="N1558" s="9" t="s">
        <v>94</v>
      </c>
      <c r="O1558" s="6" t="s">
        <v>37</v>
      </c>
      <c r="P1558" s="9" t="s">
        <v>42</v>
      </c>
      <c r="Q1558" s="5" t="s">
        <v>37</v>
      </c>
      <c r="R1558" s="9" t="s">
        <v>41</v>
      </c>
      <c r="S1558" s="11">
        <v>2023</v>
      </c>
      <c r="T1558" s="6" t="s">
        <v>126</v>
      </c>
      <c r="U1558" s="4" t="s">
        <v>3813</v>
      </c>
      <c r="V1558" s="4" t="s">
        <v>3814</v>
      </c>
      <c r="W1558" s="75">
        <v>0</v>
      </c>
      <c r="X1558" s="9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43"/>
      <c r="AL1558" s="143"/>
      <c r="AM1558" s="143"/>
      <c r="AN1558" s="143"/>
      <c r="AO1558" s="143"/>
      <c r="AP1558" s="143"/>
      <c r="AQ1558" s="143"/>
      <c r="AR1558" s="143"/>
      <c r="AS1558" s="143"/>
      <c r="AT1558" s="143"/>
      <c r="AU1558" s="143"/>
      <c r="AV1558" s="143"/>
      <c r="BC1558" s="2"/>
    </row>
    <row r="1559" spans="1:55" x14ac:dyDescent="0.2">
      <c r="A1559" s="4" t="str">
        <f t="shared" si="35"/>
        <v>PEDIATRÍA</v>
      </c>
      <c r="B1559" s="4" t="s">
        <v>2688</v>
      </c>
      <c r="C1559" s="4" t="s">
        <v>2737</v>
      </c>
      <c r="D1559" s="4" t="s">
        <v>2741</v>
      </c>
      <c r="E1559" s="4" t="s">
        <v>669</v>
      </c>
      <c r="F1559" s="4" t="s">
        <v>659</v>
      </c>
      <c r="G1559" s="41" t="s">
        <v>670</v>
      </c>
      <c r="H1559" s="59" t="s">
        <v>701</v>
      </c>
      <c r="I1559" s="59">
        <v>500000000320</v>
      </c>
      <c r="J1559" s="5">
        <v>2013</v>
      </c>
      <c r="K1559" s="5">
        <v>5</v>
      </c>
      <c r="L1559" s="9">
        <f t="shared" si="34"/>
        <v>-8</v>
      </c>
      <c r="M1559" s="6" t="s">
        <v>90</v>
      </c>
      <c r="N1559" s="9" t="s">
        <v>94</v>
      </c>
      <c r="O1559" s="6" t="s">
        <v>37</v>
      </c>
      <c r="P1559" s="9" t="s">
        <v>42</v>
      </c>
      <c r="Q1559" s="5" t="s">
        <v>37</v>
      </c>
      <c r="R1559" s="9" t="s">
        <v>41</v>
      </c>
      <c r="S1559" s="11">
        <v>2023</v>
      </c>
      <c r="T1559" s="6" t="s">
        <v>126</v>
      </c>
      <c r="U1559" s="4" t="s">
        <v>3813</v>
      </c>
      <c r="V1559" s="4" t="s">
        <v>3814</v>
      </c>
      <c r="W1559" s="75">
        <v>0</v>
      </c>
      <c r="X1559" s="9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43"/>
      <c r="AL1559" s="143"/>
      <c r="AM1559" s="143"/>
      <c r="AN1559" s="143"/>
      <c r="AO1559" s="143"/>
      <c r="AP1559" s="143"/>
      <c r="AQ1559" s="143"/>
      <c r="AR1559" s="143"/>
      <c r="AS1559" s="143"/>
      <c r="AT1559" s="143"/>
      <c r="AU1559" s="143"/>
      <c r="AV1559" s="143"/>
      <c r="BC1559" s="2"/>
    </row>
    <row r="1560" spans="1:55" x14ac:dyDescent="0.2">
      <c r="A1560" s="4" t="str">
        <f t="shared" si="35"/>
        <v>PEDIATRÍA</v>
      </c>
      <c r="B1560" s="4" t="s">
        <v>2688</v>
      </c>
      <c r="C1560" s="4" t="s">
        <v>2737</v>
      </c>
      <c r="D1560" s="4" t="s">
        <v>2741</v>
      </c>
      <c r="E1560" s="4" t="s">
        <v>669</v>
      </c>
      <c r="F1560" s="4" t="s">
        <v>659</v>
      </c>
      <c r="G1560" s="41" t="s">
        <v>670</v>
      </c>
      <c r="H1560" s="59" t="s">
        <v>702</v>
      </c>
      <c r="I1560" s="59">
        <v>500000000580</v>
      </c>
      <c r="J1560" s="5">
        <v>2013</v>
      </c>
      <c r="K1560" s="5">
        <v>5</v>
      </c>
      <c r="L1560" s="9">
        <f t="shared" si="34"/>
        <v>-8</v>
      </c>
      <c r="M1560" s="6" t="s">
        <v>90</v>
      </c>
      <c r="N1560" s="9" t="s">
        <v>94</v>
      </c>
      <c r="O1560" s="6" t="s">
        <v>37</v>
      </c>
      <c r="P1560" s="9" t="s">
        <v>42</v>
      </c>
      <c r="Q1560" s="5" t="s">
        <v>37</v>
      </c>
      <c r="R1560" s="9" t="s">
        <v>41</v>
      </c>
      <c r="S1560" s="11">
        <v>2023</v>
      </c>
      <c r="T1560" s="6" t="s">
        <v>126</v>
      </c>
      <c r="U1560" s="4" t="s">
        <v>3813</v>
      </c>
      <c r="V1560" s="4" t="s">
        <v>3814</v>
      </c>
      <c r="W1560" s="75">
        <v>0</v>
      </c>
      <c r="X1560" s="9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43"/>
      <c r="AL1560" s="143"/>
      <c r="AM1560" s="143"/>
      <c r="AN1560" s="143"/>
      <c r="AO1560" s="143"/>
      <c r="AP1560" s="143"/>
      <c r="AQ1560" s="143"/>
      <c r="AR1560" s="143"/>
      <c r="AS1560" s="143"/>
      <c r="AT1560" s="143"/>
      <c r="AU1560" s="143"/>
      <c r="AV1560" s="143"/>
      <c r="BC1560" s="2"/>
    </row>
    <row r="1561" spans="1:55" x14ac:dyDescent="0.2">
      <c r="A1561" s="4" t="str">
        <f t="shared" si="35"/>
        <v>PEDIATRÍA</v>
      </c>
      <c r="B1561" s="4" t="s">
        <v>2688</v>
      </c>
      <c r="C1561" s="4" t="s">
        <v>2737</v>
      </c>
      <c r="D1561" s="4" t="s">
        <v>2741</v>
      </c>
      <c r="E1561" s="4" t="s">
        <v>669</v>
      </c>
      <c r="F1561" s="4" t="s">
        <v>659</v>
      </c>
      <c r="G1561" s="41" t="s">
        <v>670</v>
      </c>
      <c r="H1561" s="59" t="s">
        <v>703</v>
      </c>
      <c r="I1561" s="59">
        <v>500000000553</v>
      </c>
      <c r="J1561" s="5">
        <v>2013</v>
      </c>
      <c r="K1561" s="5">
        <v>5</v>
      </c>
      <c r="L1561" s="9">
        <f t="shared" si="34"/>
        <v>-8</v>
      </c>
      <c r="M1561" s="6" t="s">
        <v>90</v>
      </c>
      <c r="N1561" s="9" t="s">
        <v>94</v>
      </c>
      <c r="O1561" s="6" t="s">
        <v>37</v>
      </c>
      <c r="P1561" s="9" t="s">
        <v>42</v>
      </c>
      <c r="Q1561" s="5" t="s">
        <v>37</v>
      </c>
      <c r="R1561" s="9" t="s">
        <v>41</v>
      </c>
      <c r="S1561" s="11">
        <v>2023</v>
      </c>
      <c r="T1561" s="6" t="s">
        <v>126</v>
      </c>
      <c r="U1561" s="4" t="s">
        <v>3813</v>
      </c>
      <c r="V1561" s="4" t="s">
        <v>3814</v>
      </c>
      <c r="W1561" s="75">
        <v>0</v>
      </c>
      <c r="X1561" s="9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43"/>
      <c r="AL1561" s="143"/>
      <c r="AM1561" s="143"/>
      <c r="AN1561" s="143"/>
      <c r="AO1561" s="143"/>
      <c r="AP1561" s="143"/>
      <c r="AQ1561" s="143"/>
      <c r="AR1561" s="143"/>
      <c r="AS1561" s="143"/>
      <c r="AT1561" s="143"/>
      <c r="AU1561" s="143"/>
      <c r="AV1561" s="143"/>
      <c r="BC1561" s="2"/>
    </row>
    <row r="1562" spans="1:55" x14ac:dyDescent="0.2">
      <c r="A1562" s="4" t="s">
        <v>2709</v>
      </c>
      <c r="B1562" s="4" t="s">
        <v>2688</v>
      </c>
      <c r="C1562" s="4" t="s">
        <v>2737</v>
      </c>
      <c r="D1562" s="4" t="s">
        <v>2741</v>
      </c>
      <c r="E1562" s="4" t="s">
        <v>669</v>
      </c>
      <c r="F1562" s="4" t="s">
        <v>659</v>
      </c>
      <c r="G1562" s="41" t="s">
        <v>670</v>
      </c>
      <c r="H1562" s="59" t="s">
        <v>704</v>
      </c>
      <c r="I1562" s="59">
        <v>500000000701</v>
      </c>
      <c r="J1562" s="5">
        <v>2013</v>
      </c>
      <c r="K1562" s="5">
        <v>5</v>
      </c>
      <c r="L1562" s="9">
        <f t="shared" si="34"/>
        <v>-8</v>
      </c>
      <c r="M1562" s="6" t="s">
        <v>90</v>
      </c>
      <c r="N1562" s="9" t="s">
        <v>94</v>
      </c>
      <c r="O1562" s="6" t="s">
        <v>37</v>
      </c>
      <c r="P1562" s="9" t="s">
        <v>42</v>
      </c>
      <c r="Q1562" s="5" t="s">
        <v>37</v>
      </c>
      <c r="R1562" s="9" t="s">
        <v>41</v>
      </c>
      <c r="S1562" s="11">
        <v>2023</v>
      </c>
      <c r="T1562" s="6" t="s">
        <v>126</v>
      </c>
      <c r="U1562" s="4" t="s">
        <v>3813</v>
      </c>
      <c r="V1562" s="4" t="s">
        <v>3814</v>
      </c>
      <c r="W1562" s="75">
        <v>0</v>
      </c>
      <c r="X1562" s="9"/>
      <c r="Y1562" s="11"/>
      <c r="Z1562" s="11"/>
      <c r="AA1562" s="11"/>
      <c r="AB1562" s="11"/>
      <c r="AD1562" s="11"/>
      <c r="AE1562" s="11"/>
      <c r="AF1562" s="11"/>
      <c r="AG1562" s="11"/>
      <c r="AH1562" s="11"/>
      <c r="AI1562" s="11"/>
      <c r="AJ1562" s="11"/>
      <c r="AK1562" s="143"/>
      <c r="AL1562" s="143"/>
      <c r="AM1562" s="143"/>
      <c r="AN1562" s="143"/>
      <c r="AO1562" s="143"/>
      <c r="AP1562" s="143"/>
      <c r="AQ1562" s="143"/>
      <c r="AR1562" s="143"/>
      <c r="AS1562" s="143"/>
      <c r="AT1562" s="143"/>
      <c r="AU1562" s="143"/>
      <c r="AV1562" s="143"/>
      <c r="BC1562" s="2"/>
    </row>
    <row r="1563" spans="1:55" x14ac:dyDescent="0.2">
      <c r="A1563" s="4" t="str">
        <f>UPPER("Pediatría")</f>
        <v>PEDIATRÍA</v>
      </c>
      <c r="B1563" s="4" t="s">
        <v>2688</v>
      </c>
      <c r="C1563" s="4" t="s">
        <v>2737</v>
      </c>
      <c r="D1563" s="4" t="s">
        <v>2741</v>
      </c>
      <c r="E1563" s="4" t="s">
        <v>669</v>
      </c>
      <c r="F1563" s="4" t="s">
        <v>659</v>
      </c>
      <c r="G1563" s="41" t="s">
        <v>670</v>
      </c>
      <c r="H1563" s="59" t="s">
        <v>705</v>
      </c>
      <c r="I1563" s="59">
        <v>500000006023</v>
      </c>
      <c r="J1563" s="5">
        <v>2013</v>
      </c>
      <c r="K1563" s="5">
        <v>5</v>
      </c>
      <c r="L1563" s="9">
        <f t="shared" si="34"/>
        <v>-8</v>
      </c>
      <c r="M1563" s="6" t="s">
        <v>90</v>
      </c>
      <c r="N1563" s="9" t="s">
        <v>94</v>
      </c>
      <c r="O1563" s="6" t="s">
        <v>37</v>
      </c>
      <c r="P1563" s="9" t="s">
        <v>42</v>
      </c>
      <c r="Q1563" s="5" t="s">
        <v>37</v>
      </c>
      <c r="R1563" s="9" t="s">
        <v>41</v>
      </c>
      <c r="S1563" s="11">
        <v>2023</v>
      </c>
      <c r="T1563" s="6" t="s">
        <v>126</v>
      </c>
      <c r="U1563" s="4" t="s">
        <v>3813</v>
      </c>
      <c r="V1563" s="4" t="s">
        <v>3814</v>
      </c>
      <c r="W1563" s="75">
        <v>0</v>
      </c>
      <c r="X1563" s="9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43"/>
      <c r="AL1563" s="143"/>
      <c r="AM1563" s="143"/>
      <c r="AN1563" s="143"/>
      <c r="AO1563" s="143"/>
      <c r="AP1563" s="143"/>
      <c r="AQ1563" s="143"/>
      <c r="AR1563" s="143"/>
      <c r="AS1563" s="143"/>
      <c r="AT1563" s="143"/>
      <c r="AU1563" s="143"/>
      <c r="AV1563" s="143"/>
      <c r="BC1563" s="2"/>
    </row>
    <row r="1564" spans="1:55" x14ac:dyDescent="0.2">
      <c r="A1564" s="4" t="str">
        <f>UPPER("Pediatría")</f>
        <v>PEDIATRÍA</v>
      </c>
      <c r="B1564" s="4" t="s">
        <v>2688</v>
      </c>
      <c r="C1564" s="4" t="s">
        <v>2737</v>
      </c>
      <c r="D1564" s="4" t="s">
        <v>2741</v>
      </c>
      <c r="E1564" s="4" t="s">
        <v>669</v>
      </c>
      <c r="F1564" s="4" t="s">
        <v>659</v>
      </c>
      <c r="G1564" s="41" t="s">
        <v>670</v>
      </c>
      <c r="H1564" s="59" t="s">
        <v>706</v>
      </c>
      <c r="I1564" s="59">
        <v>500000000909</v>
      </c>
      <c r="J1564" s="5">
        <v>2013</v>
      </c>
      <c r="K1564" s="5">
        <v>5</v>
      </c>
      <c r="L1564" s="9">
        <f t="shared" si="34"/>
        <v>-8</v>
      </c>
      <c r="M1564" s="6" t="s">
        <v>90</v>
      </c>
      <c r="N1564" s="9" t="s">
        <v>94</v>
      </c>
      <c r="O1564" s="6" t="s">
        <v>37</v>
      </c>
      <c r="P1564" s="9" t="s">
        <v>42</v>
      </c>
      <c r="Q1564" s="5" t="s">
        <v>37</v>
      </c>
      <c r="R1564" s="9" t="s">
        <v>41</v>
      </c>
      <c r="S1564" s="11">
        <v>2023</v>
      </c>
      <c r="T1564" s="6" t="s">
        <v>126</v>
      </c>
      <c r="U1564" s="4" t="s">
        <v>3813</v>
      </c>
      <c r="V1564" s="4" t="s">
        <v>3814</v>
      </c>
      <c r="W1564" s="75">
        <v>0</v>
      </c>
      <c r="X1564" s="9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43"/>
      <c r="AL1564" s="143"/>
      <c r="AM1564" s="143"/>
      <c r="AN1564" s="143"/>
      <c r="AO1564" s="143"/>
      <c r="AP1564" s="143"/>
      <c r="AQ1564" s="143"/>
      <c r="AR1564" s="143"/>
      <c r="AS1564" s="143"/>
      <c r="AT1564" s="143"/>
      <c r="AU1564" s="143"/>
      <c r="AV1564" s="143"/>
      <c r="BC1564" s="2"/>
    </row>
    <row r="1565" spans="1:55" x14ac:dyDescent="0.2">
      <c r="A1565" s="4" t="str">
        <f>UPPER("Pediatría")</f>
        <v>PEDIATRÍA</v>
      </c>
      <c r="B1565" s="4" t="s">
        <v>2688</v>
      </c>
      <c r="C1565" s="4" t="s">
        <v>2737</v>
      </c>
      <c r="D1565" s="4" t="s">
        <v>2741</v>
      </c>
      <c r="E1565" s="4" t="s">
        <v>669</v>
      </c>
      <c r="F1565" s="4" t="s">
        <v>659</v>
      </c>
      <c r="G1565" s="41" t="s">
        <v>670</v>
      </c>
      <c r="H1565" s="59" t="s">
        <v>707</v>
      </c>
      <c r="I1565" s="59">
        <v>500000001119</v>
      </c>
      <c r="J1565" s="5">
        <v>2013</v>
      </c>
      <c r="K1565" s="5">
        <v>5</v>
      </c>
      <c r="L1565" s="9">
        <f t="shared" si="34"/>
        <v>-8</v>
      </c>
      <c r="M1565" s="6" t="s">
        <v>90</v>
      </c>
      <c r="N1565" s="9" t="s">
        <v>94</v>
      </c>
      <c r="O1565" s="6" t="s">
        <v>37</v>
      </c>
      <c r="P1565" s="9" t="s">
        <v>42</v>
      </c>
      <c r="Q1565" s="5" t="s">
        <v>37</v>
      </c>
      <c r="R1565" s="9" t="s">
        <v>41</v>
      </c>
      <c r="S1565" s="11">
        <v>2023</v>
      </c>
      <c r="T1565" s="6" t="s">
        <v>126</v>
      </c>
      <c r="U1565" s="4" t="s">
        <v>3813</v>
      </c>
      <c r="V1565" s="4" t="s">
        <v>3814</v>
      </c>
      <c r="W1565" s="75">
        <v>0</v>
      </c>
      <c r="X1565" s="9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43"/>
      <c r="AL1565" s="143"/>
      <c r="AM1565" s="143"/>
      <c r="AN1565" s="143"/>
      <c r="AO1565" s="143"/>
      <c r="AP1565" s="143"/>
      <c r="AQ1565" s="143"/>
      <c r="AR1565" s="143"/>
      <c r="AS1565" s="143"/>
      <c r="AT1565" s="143"/>
      <c r="AU1565" s="143"/>
      <c r="AV1565" s="143"/>
      <c r="BC1565" s="2"/>
    </row>
    <row r="1566" spans="1:55" x14ac:dyDescent="0.2">
      <c r="A1566" s="4" t="s">
        <v>2714</v>
      </c>
      <c r="B1566" s="4" t="s">
        <v>2687</v>
      </c>
      <c r="C1566" s="4" t="s">
        <v>2737</v>
      </c>
      <c r="D1566" s="4" t="s">
        <v>2741</v>
      </c>
      <c r="E1566" s="4" t="s">
        <v>669</v>
      </c>
      <c r="F1566" s="4" t="s">
        <v>659</v>
      </c>
      <c r="G1566" s="41" t="s">
        <v>670</v>
      </c>
      <c r="H1566" s="59" t="s">
        <v>708</v>
      </c>
      <c r="I1566" s="59">
        <v>500000000738</v>
      </c>
      <c r="J1566" s="5">
        <v>2013</v>
      </c>
      <c r="K1566" s="5">
        <v>5</v>
      </c>
      <c r="L1566" s="9">
        <f t="shared" si="34"/>
        <v>-8</v>
      </c>
      <c r="M1566" s="6" t="s">
        <v>90</v>
      </c>
      <c r="N1566" s="9" t="s">
        <v>94</v>
      </c>
      <c r="O1566" s="6" t="s">
        <v>37</v>
      </c>
      <c r="P1566" s="9" t="s">
        <v>42</v>
      </c>
      <c r="Q1566" s="5" t="s">
        <v>37</v>
      </c>
      <c r="R1566" s="9" t="s">
        <v>41</v>
      </c>
      <c r="S1566" s="11">
        <v>2023</v>
      </c>
      <c r="T1566" s="6" t="s">
        <v>126</v>
      </c>
      <c r="U1566" s="4" t="s">
        <v>3813</v>
      </c>
      <c r="V1566" s="4" t="s">
        <v>3814</v>
      </c>
      <c r="W1566" s="75">
        <v>0</v>
      </c>
      <c r="X1566" s="9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43"/>
      <c r="AL1566" s="143"/>
      <c r="AM1566" s="143"/>
      <c r="AN1566" s="143"/>
      <c r="AO1566" s="143"/>
      <c r="AP1566" s="143"/>
      <c r="AQ1566" s="143"/>
      <c r="AR1566" s="143"/>
      <c r="AS1566" s="143"/>
      <c r="AT1566" s="143"/>
      <c r="AU1566" s="143"/>
      <c r="AV1566" s="143"/>
      <c r="BC1566" s="2"/>
    </row>
    <row r="1567" spans="1:55" x14ac:dyDescent="0.2">
      <c r="A1567" s="4" t="s">
        <v>2705</v>
      </c>
      <c r="B1567" s="4" t="s">
        <v>2688</v>
      </c>
      <c r="C1567" s="4" t="s">
        <v>2737</v>
      </c>
      <c r="D1567" s="4" t="s">
        <v>2741</v>
      </c>
      <c r="E1567" s="4" t="s">
        <v>669</v>
      </c>
      <c r="F1567" s="4" t="s">
        <v>659</v>
      </c>
      <c r="G1567" s="41" t="s">
        <v>670</v>
      </c>
      <c r="H1567" s="59" t="s">
        <v>709</v>
      </c>
      <c r="I1567" s="59">
        <v>500000000971</v>
      </c>
      <c r="J1567" s="5">
        <v>2013</v>
      </c>
      <c r="K1567" s="5">
        <v>5</v>
      </c>
      <c r="L1567" s="9">
        <f t="shared" si="34"/>
        <v>-8</v>
      </c>
      <c r="M1567" s="6" t="s">
        <v>90</v>
      </c>
      <c r="N1567" s="9" t="s">
        <v>94</v>
      </c>
      <c r="O1567" s="6" t="s">
        <v>37</v>
      </c>
      <c r="P1567" s="9" t="s">
        <v>42</v>
      </c>
      <c r="Q1567" s="5" t="s">
        <v>37</v>
      </c>
      <c r="R1567" s="9" t="s">
        <v>41</v>
      </c>
      <c r="S1567" s="11">
        <v>2023</v>
      </c>
      <c r="T1567" s="6" t="s">
        <v>126</v>
      </c>
      <c r="U1567" s="4" t="s">
        <v>3813</v>
      </c>
      <c r="V1567" s="4" t="s">
        <v>3814</v>
      </c>
      <c r="W1567" s="75">
        <v>0</v>
      </c>
      <c r="X1567" s="9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43"/>
      <c r="AL1567" s="143"/>
      <c r="AM1567" s="143"/>
      <c r="AN1567" s="143"/>
      <c r="AO1567" s="143"/>
      <c r="AP1567" s="143"/>
      <c r="AQ1567" s="143"/>
      <c r="AR1567" s="143"/>
      <c r="AS1567" s="143"/>
      <c r="AT1567" s="143"/>
      <c r="AU1567" s="143"/>
      <c r="AV1567" s="143"/>
      <c r="BC1567" s="2"/>
    </row>
    <row r="1568" spans="1:55" x14ac:dyDescent="0.2">
      <c r="A1568" s="4" t="s">
        <v>2714</v>
      </c>
      <c r="B1568" s="4" t="s">
        <v>2687</v>
      </c>
      <c r="C1568" s="4" t="s">
        <v>2737</v>
      </c>
      <c r="D1568" s="4" t="s">
        <v>2741</v>
      </c>
      <c r="E1568" s="4" t="s">
        <v>669</v>
      </c>
      <c r="F1568" s="4" t="s">
        <v>659</v>
      </c>
      <c r="G1568" s="41" t="s">
        <v>670</v>
      </c>
      <c r="H1568" s="59" t="s">
        <v>710</v>
      </c>
      <c r="I1568" s="59">
        <v>500000000848</v>
      </c>
      <c r="J1568" s="5">
        <v>2013</v>
      </c>
      <c r="K1568" s="5">
        <v>5</v>
      </c>
      <c r="L1568" s="9">
        <f t="shared" si="34"/>
        <v>-8</v>
      </c>
      <c r="M1568" s="6" t="s">
        <v>90</v>
      </c>
      <c r="N1568" s="9" t="s">
        <v>94</v>
      </c>
      <c r="O1568" s="6" t="s">
        <v>37</v>
      </c>
      <c r="P1568" s="9" t="s">
        <v>42</v>
      </c>
      <c r="Q1568" s="5" t="s">
        <v>37</v>
      </c>
      <c r="R1568" s="9" t="s">
        <v>41</v>
      </c>
      <c r="S1568" s="11">
        <v>2023</v>
      </c>
      <c r="T1568" s="6" t="s">
        <v>126</v>
      </c>
      <c r="U1568" s="4" t="s">
        <v>3813</v>
      </c>
      <c r="V1568" s="4" t="s">
        <v>3814</v>
      </c>
      <c r="W1568" s="75">
        <v>0</v>
      </c>
      <c r="X1568" s="9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43"/>
      <c r="AL1568" s="143"/>
      <c r="AM1568" s="143"/>
      <c r="AN1568" s="143"/>
      <c r="AO1568" s="143"/>
      <c r="AP1568" s="143"/>
      <c r="AQ1568" s="143"/>
      <c r="AR1568" s="143"/>
      <c r="AS1568" s="143"/>
      <c r="AT1568" s="143"/>
      <c r="AU1568" s="143"/>
      <c r="AV1568" s="143"/>
      <c r="BC1568" s="2"/>
    </row>
    <row r="1569" spans="1:55" x14ac:dyDescent="0.2">
      <c r="A1569" s="4" t="s">
        <v>2714</v>
      </c>
      <c r="B1569" s="4" t="s">
        <v>2687</v>
      </c>
      <c r="C1569" s="4" t="s">
        <v>2737</v>
      </c>
      <c r="D1569" s="4" t="s">
        <v>2741</v>
      </c>
      <c r="E1569" s="4" t="s">
        <v>669</v>
      </c>
      <c r="F1569" s="4" t="s">
        <v>659</v>
      </c>
      <c r="G1569" s="41" t="s">
        <v>670</v>
      </c>
      <c r="H1569" s="59" t="s">
        <v>711</v>
      </c>
      <c r="I1569" s="59">
        <v>500000000786</v>
      </c>
      <c r="J1569" s="5">
        <v>2013</v>
      </c>
      <c r="K1569" s="5">
        <v>5</v>
      </c>
      <c r="L1569" s="9">
        <f t="shared" si="34"/>
        <v>-8</v>
      </c>
      <c r="M1569" s="6" t="s">
        <v>90</v>
      </c>
      <c r="N1569" s="9" t="s">
        <v>94</v>
      </c>
      <c r="O1569" s="6" t="s">
        <v>37</v>
      </c>
      <c r="P1569" s="9" t="s">
        <v>42</v>
      </c>
      <c r="Q1569" s="5" t="s">
        <v>37</v>
      </c>
      <c r="R1569" s="9" t="s">
        <v>41</v>
      </c>
      <c r="S1569" s="11">
        <v>2023</v>
      </c>
      <c r="T1569" s="6" t="s">
        <v>126</v>
      </c>
      <c r="U1569" s="4" t="s">
        <v>3813</v>
      </c>
      <c r="V1569" s="4" t="s">
        <v>3814</v>
      </c>
      <c r="W1569" s="75">
        <v>0</v>
      </c>
      <c r="X1569" s="9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43"/>
      <c r="AL1569" s="143"/>
      <c r="AM1569" s="143"/>
      <c r="AN1569" s="143"/>
      <c r="AO1569" s="143"/>
      <c r="AP1569" s="143"/>
      <c r="AQ1569" s="143"/>
      <c r="AR1569" s="143"/>
      <c r="AS1569" s="143"/>
      <c r="AT1569" s="143"/>
      <c r="AU1569" s="143"/>
      <c r="AV1569" s="143"/>
      <c r="BC1569" s="2"/>
    </row>
    <row r="1570" spans="1:55" x14ac:dyDescent="0.2">
      <c r="A1570" s="4" t="s">
        <v>2714</v>
      </c>
      <c r="B1570" s="4" t="s">
        <v>2687</v>
      </c>
      <c r="C1570" s="4" t="s">
        <v>2737</v>
      </c>
      <c r="D1570" s="4" t="s">
        <v>2741</v>
      </c>
      <c r="E1570" s="4" t="s">
        <v>669</v>
      </c>
      <c r="F1570" s="4" t="s">
        <v>659</v>
      </c>
      <c r="G1570" s="41" t="s">
        <v>670</v>
      </c>
      <c r="H1570" s="59" t="s">
        <v>712</v>
      </c>
      <c r="I1570" s="59">
        <v>500000000687</v>
      </c>
      <c r="J1570" s="5">
        <v>2013</v>
      </c>
      <c r="K1570" s="5">
        <v>5</v>
      </c>
      <c r="L1570" s="9">
        <f t="shared" si="34"/>
        <v>-8</v>
      </c>
      <c r="M1570" s="6" t="s">
        <v>90</v>
      </c>
      <c r="N1570" s="9" t="s">
        <v>94</v>
      </c>
      <c r="O1570" s="6" t="s">
        <v>37</v>
      </c>
      <c r="P1570" s="9" t="s">
        <v>42</v>
      </c>
      <c r="Q1570" s="5" t="s">
        <v>37</v>
      </c>
      <c r="R1570" s="9" t="s">
        <v>41</v>
      </c>
      <c r="S1570" s="11">
        <v>2023</v>
      </c>
      <c r="T1570" s="6" t="s">
        <v>126</v>
      </c>
      <c r="U1570" s="4" t="s">
        <v>3813</v>
      </c>
      <c r="V1570" s="4" t="s">
        <v>3814</v>
      </c>
      <c r="W1570" s="75">
        <v>0</v>
      </c>
      <c r="X1570" s="9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43"/>
      <c r="AL1570" s="143"/>
      <c r="AM1570" s="143"/>
      <c r="AN1570" s="143"/>
      <c r="AO1570" s="143"/>
      <c r="AP1570" s="143"/>
      <c r="AQ1570" s="143"/>
      <c r="AR1570" s="143"/>
      <c r="AS1570" s="143"/>
      <c r="AT1570" s="143"/>
      <c r="AU1570" s="143"/>
      <c r="AV1570" s="143"/>
      <c r="BC1570" s="2"/>
    </row>
    <row r="1571" spans="1:55" x14ac:dyDescent="0.2">
      <c r="A1571" s="4" t="s">
        <v>2714</v>
      </c>
      <c r="B1571" s="4" t="s">
        <v>2687</v>
      </c>
      <c r="C1571" s="4" t="s">
        <v>2737</v>
      </c>
      <c r="D1571" s="4" t="s">
        <v>2741</v>
      </c>
      <c r="E1571" s="4" t="s">
        <v>669</v>
      </c>
      <c r="F1571" s="4" t="s">
        <v>659</v>
      </c>
      <c r="G1571" s="41" t="s">
        <v>670</v>
      </c>
      <c r="H1571" s="59" t="s">
        <v>713</v>
      </c>
      <c r="I1571" s="59">
        <v>500000000025</v>
      </c>
      <c r="J1571" s="5">
        <v>2013</v>
      </c>
      <c r="K1571" s="5">
        <v>5</v>
      </c>
      <c r="L1571" s="9">
        <f t="shared" si="34"/>
        <v>-8</v>
      </c>
      <c r="M1571" s="6" t="s">
        <v>90</v>
      </c>
      <c r="N1571" s="9" t="s">
        <v>94</v>
      </c>
      <c r="O1571" s="6" t="s">
        <v>37</v>
      </c>
      <c r="P1571" s="9" t="s">
        <v>42</v>
      </c>
      <c r="Q1571" s="5" t="s">
        <v>37</v>
      </c>
      <c r="R1571" s="9" t="s">
        <v>41</v>
      </c>
      <c r="S1571" s="11">
        <v>2023</v>
      </c>
      <c r="T1571" s="6" t="s">
        <v>126</v>
      </c>
      <c r="U1571" s="4" t="s">
        <v>3813</v>
      </c>
      <c r="V1571" s="4" t="s">
        <v>3814</v>
      </c>
      <c r="W1571" s="75">
        <v>0</v>
      </c>
      <c r="X1571" s="9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43"/>
      <c r="AL1571" s="143"/>
      <c r="AM1571" s="143"/>
      <c r="AN1571" s="143"/>
      <c r="AO1571" s="143"/>
      <c r="AP1571" s="143"/>
      <c r="AQ1571" s="143"/>
      <c r="AR1571" s="143"/>
      <c r="AS1571" s="143"/>
      <c r="AT1571" s="143"/>
      <c r="AU1571" s="143"/>
      <c r="AV1571" s="143"/>
      <c r="BC1571" s="2"/>
    </row>
    <row r="1572" spans="1:55" x14ac:dyDescent="0.2">
      <c r="A1572" s="4" t="s">
        <v>2714</v>
      </c>
      <c r="B1572" s="4" t="s">
        <v>2687</v>
      </c>
      <c r="C1572" s="4" t="s">
        <v>2737</v>
      </c>
      <c r="D1572" s="4" t="s">
        <v>2741</v>
      </c>
      <c r="E1572" s="4" t="s">
        <v>669</v>
      </c>
      <c r="F1572" s="4" t="s">
        <v>659</v>
      </c>
      <c r="G1572" s="41" t="s">
        <v>670</v>
      </c>
      <c r="H1572" s="59" t="s">
        <v>714</v>
      </c>
      <c r="I1572" s="59">
        <v>500000000970</v>
      </c>
      <c r="J1572" s="5">
        <v>2013</v>
      </c>
      <c r="K1572" s="5">
        <v>5</v>
      </c>
      <c r="L1572" s="9">
        <f t="shared" si="34"/>
        <v>-8</v>
      </c>
      <c r="M1572" s="6" t="s">
        <v>90</v>
      </c>
      <c r="N1572" s="9" t="s">
        <v>94</v>
      </c>
      <c r="O1572" s="6" t="s">
        <v>37</v>
      </c>
      <c r="P1572" s="9" t="s">
        <v>42</v>
      </c>
      <c r="Q1572" s="5" t="s">
        <v>37</v>
      </c>
      <c r="R1572" s="9" t="s">
        <v>41</v>
      </c>
      <c r="S1572" s="11">
        <v>2023</v>
      </c>
      <c r="T1572" s="6" t="s">
        <v>126</v>
      </c>
      <c r="U1572" s="4" t="s">
        <v>3813</v>
      </c>
      <c r="V1572" s="4" t="s">
        <v>3814</v>
      </c>
      <c r="W1572" s="75">
        <v>0</v>
      </c>
      <c r="X1572" s="9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43"/>
      <c r="AL1572" s="143"/>
      <c r="AM1572" s="143"/>
      <c r="AN1572" s="143"/>
      <c r="AO1572" s="143"/>
      <c r="AP1572" s="143"/>
      <c r="AQ1572" s="143"/>
      <c r="AR1572" s="143"/>
      <c r="AS1572" s="143"/>
      <c r="AT1572" s="143"/>
      <c r="AU1572" s="143"/>
      <c r="AV1572" s="143"/>
      <c r="BC1572" s="2"/>
    </row>
    <row r="1573" spans="1:55" x14ac:dyDescent="0.2">
      <c r="A1573" s="4" t="s">
        <v>2721</v>
      </c>
      <c r="B1573" s="4" t="s">
        <v>2687</v>
      </c>
      <c r="C1573" s="4" t="s">
        <v>2737</v>
      </c>
      <c r="D1573" s="4" t="s">
        <v>2741</v>
      </c>
      <c r="E1573" s="4" t="s">
        <v>669</v>
      </c>
      <c r="F1573" s="4" t="s">
        <v>659</v>
      </c>
      <c r="G1573" s="41" t="s">
        <v>670</v>
      </c>
      <c r="H1573" s="59" t="s">
        <v>715</v>
      </c>
      <c r="I1573" s="59">
        <v>500000000932</v>
      </c>
      <c r="J1573" s="5">
        <v>2013</v>
      </c>
      <c r="K1573" s="5">
        <v>5</v>
      </c>
      <c r="L1573" s="9">
        <f t="shared" si="34"/>
        <v>-8</v>
      </c>
      <c r="M1573" s="6" t="s">
        <v>90</v>
      </c>
      <c r="N1573" s="9" t="s">
        <v>94</v>
      </c>
      <c r="O1573" s="6" t="s">
        <v>37</v>
      </c>
      <c r="P1573" s="9" t="s">
        <v>42</v>
      </c>
      <c r="Q1573" s="5" t="s">
        <v>37</v>
      </c>
      <c r="R1573" s="9" t="s">
        <v>41</v>
      </c>
      <c r="S1573" s="11">
        <v>2023</v>
      </c>
      <c r="T1573" s="6" t="s">
        <v>126</v>
      </c>
      <c r="U1573" s="4" t="s">
        <v>3813</v>
      </c>
      <c r="V1573" s="4" t="s">
        <v>3814</v>
      </c>
      <c r="W1573" s="75">
        <v>0</v>
      </c>
      <c r="X1573" s="9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43"/>
      <c r="AL1573" s="143"/>
      <c r="AM1573" s="143"/>
      <c r="AN1573" s="143"/>
      <c r="AO1573" s="143"/>
      <c r="AP1573" s="143"/>
      <c r="AQ1573" s="143"/>
      <c r="AR1573" s="143"/>
      <c r="AS1573" s="143"/>
      <c r="AT1573" s="143"/>
      <c r="AU1573" s="143"/>
      <c r="AV1573" s="143"/>
      <c r="BC1573" s="2"/>
    </row>
    <row r="1574" spans="1:55" x14ac:dyDescent="0.2">
      <c r="A1574" s="4" t="s">
        <v>2714</v>
      </c>
      <c r="B1574" s="4" t="s">
        <v>2687</v>
      </c>
      <c r="C1574" s="4" t="s">
        <v>2737</v>
      </c>
      <c r="D1574" s="4" t="s">
        <v>2741</v>
      </c>
      <c r="E1574" s="4" t="s">
        <v>669</v>
      </c>
      <c r="F1574" s="4" t="s">
        <v>659</v>
      </c>
      <c r="G1574" s="41" t="s">
        <v>670</v>
      </c>
      <c r="H1574" s="59" t="s">
        <v>716</v>
      </c>
      <c r="I1574" s="59">
        <v>500000001244</v>
      </c>
      <c r="J1574" s="5">
        <v>2013</v>
      </c>
      <c r="K1574" s="5">
        <v>5</v>
      </c>
      <c r="L1574" s="9">
        <f t="shared" si="34"/>
        <v>-8</v>
      </c>
      <c r="M1574" s="6" t="s">
        <v>90</v>
      </c>
      <c r="N1574" s="9" t="s">
        <v>94</v>
      </c>
      <c r="O1574" s="6" t="s">
        <v>37</v>
      </c>
      <c r="P1574" s="9" t="s">
        <v>42</v>
      </c>
      <c r="Q1574" s="5" t="s">
        <v>37</v>
      </c>
      <c r="R1574" s="9" t="s">
        <v>41</v>
      </c>
      <c r="S1574" s="11">
        <v>2023</v>
      </c>
      <c r="T1574" s="6" t="s">
        <v>126</v>
      </c>
      <c r="U1574" s="4" t="s">
        <v>3813</v>
      </c>
      <c r="V1574" s="4" t="s">
        <v>3814</v>
      </c>
      <c r="W1574" s="75">
        <v>0</v>
      </c>
      <c r="X1574" s="9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43"/>
      <c r="AL1574" s="143"/>
      <c r="AM1574" s="143"/>
      <c r="AN1574" s="143"/>
      <c r="AO1574" s="143"/>
      <c r="AP1574" s="143"/>
      <c r="AQ1574" s="143"/>
      <c r="AR1574" s="143"/>
      <c r="AS1574" s="143"/>
      <c r="AT1574" s="143"/>
      <c r="AU1574" s="143"/>
      <c r="AV1574" s="143"/>
      <c r="BC1574" s="2"/>
    </row>
    <row r="1575" spans="1:55" x14ac:dyDescent="0.2">
      <c r="A1575" s="4" t="s">
        <v>2714</v>
      </c>
      <c r="B1575" s="4" t="s">
        <v>2687</v>
      </c>
      <c r="C1575" s="4" t="s">
        <v>2737</v>
      </c>
      <c r="D1575" s="4" t="s">
        <v>2741</v>
      </c>
      <c r="E1575" s="4" t="s">
        <v>669</v>
      </c>
      <c r="F1575" s="4" t="s">
        <v>659</v>
      </c>
      <c r="G1575" s="41" t="s">
        <v>670</v>
      </c>
      <c r="H1575" s="59" t="s">
        <v>717</v>
      </c>
      <c r="I1575" s="59">
        <v>5000000000922</v>
      </c>
      <c r="J1575" s="5">
        <v>2013</v>
      </c>
      <c r="K1575" s="5">
        <v>5</v>
      </c>
      <c r="L1575" s="9">
        <f t="shared" si="34"/>
        <v>-8</v>
      </c>
      <c r="M1575" s="6" t="s">
        <v>90</v>
      </c>
      <c r="N1575" s="9" t="s">
        <v>94</v>
      </c>
      <c r="O1575" s="6" t="s">
        <v>37</v>
      </c>
      <c r="P1575" s="9" t="s">
        <v>42</v>
      </c>
      <c r="Q1575" s="5" t="s">
        <v>37</v>
      </c>
      <c r="R1575" s="9" t="s">
        <v>41</v>
      </c>
      <c r="S1575" s="11">
        <v>2023</v>
      </c>
      <c r="T1575" s="6" t="s">
        <v>126</v>
      </c>
      <c r="U1575" s="4" t="s">
        <v>3813</v>
      </c>
      <c r="V1575" s="4" t="s">
        <v>3814</v>
      </c>
      <c r="W1575" s="75">
        <v>0</v>
      </c>
      <c r="X1575" s="9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43"/>
      <c r="AL1575" s="143"/>
      <c r="AM1575" s="143"/>
      <c r="AN1575" s="143"/>
      <c r="AO1575" s="143"/>
      <c r="AP1575" s="143"/>
      <c r="AQ1575" s="143"/>
      <c r="AR1575" s="143"/>
      <c r="AS1575" s="143"/>
      <c r="AT1575" s="143"/>
      <c r="AU1575" s="143"/>
      <c r="AV1575" s="143"/>
      <c r="BC1575" s="2"/>
    </row>
    <row r="1576" spans="1:55" x14ac:dyDescent="0.2">
      <c r="A1576" s="4" t="s">
        <v>2699</v>
      </c>
      <c r="B1576" s="4" t="s">
        <v>2688</v>
      </c>
      <c r="C1576" s="4" t="s">
        <v>2737</v>
      </c>
      <c r="D1576" s="4" t="s">
        <v>2741</v>
      </c>
      <c r="E1576" s="4" t="s">
        <v>669</v>
      </c>
      <c r="F1576" s="4" t="s">
        <v>659</v>
      </c>
      <c r="G1576" s="41" t="s">
        <v>670</v>
      </c>
      <c r="H1576" s="59" t="s">
        <v>718</v>
      </c>
      <c r="I1576" s="59">
        <v>500000001093</v>
      </c>
      <c r="J1576" s="5">
        <v>2013</v>
      </c>
      <c r="K1576" s="5">
        <v>5</v>
      </c>
      <c r="L1576" s="9">
        <f t="shared" si="34"/>
        <v>-8</v>
      </c>
      <c r="M1576" s="6" t="s">
        <v>90</v>
      </c>
      <c r="N1576" s="9" t="s">
        <v>94</v>
      </c>
      <c r="O1576" s="6" t="s">
        <v>37</v>
      </c>
      <c r="P1576" s="9" t="s">
        <v>42</v>
      </c>
      <c r="Q1576" s="5" t="s">
        <v>37</v>
      </c>
      <c r="R1576" s="9" t="s">
        <v>41</v>
      </c>
      <c r="S1576" s="11">
        <v>2023</v>
      </c>
      <c r="T1576" s="6" t="s">
        <v>126</v>
      </c>
      <c r="U1576" s="4" t="s">
        <v>3813</v>
      </c>
      <c r="V1576" s="4" t="s">
        <v>3814</v>
      </c>
      <c r="W1576" s="75">
        <v>0</v>
      </c>
      <c r="X1576" s="9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43"/>
      <c r="AL1576" s="143"/>
      <c r="AM1576" s="143"/>
      <c r="AN1576" s="143"/>
      <c r="AO1576" s="143"/>
      <c r="AP1576" s="143"/>
      <c r="AQ1576" s="143"/>
      <c r="AR1576" s="143"/>
      <c r="AS1576" s="143"/>
      <c r="AT1576" s="143"/>
      <c r="AU1576" s="143"/>
      <c r="AV1576" s="143"/>
      <c r="BC1576" s="2"/>
    </row>
    <row r="1577" spans="1:55" x14ac:dyDescent="0.2">
      <c r="A1577" s="4" t="s">
        <v>2714</v>
      </c>
      <c r="B1577" s="4" t="s">
        <v>2687</v>
      </c>
      <c r="C1577" s="4" t="s">
        <v>2737</v>
      </c>
      <c r="D1577" s="4" t="s">
        <v>2741</v>
      </c>
      <c r="E1577" s="4" t="s">
        <v>669</v>
      </c>
      <c r="F1577" s="4" t="s">
        <v>659</v>
      </c>
      <c r="G1577" s="41" t="s">
        <v>670</v>
      </c>
      <c r="H1577" s="59" t="s">
        <v>719</v>
      </c>
      <c r="I1577" s="59">
        <v>500000000886</v>
      </c>
      <c r="J1577" s="5">
        <v>2013</v>
      </c>
      <c r="K1577" s="5">
        <v>5</v>
      </c>
      <c r="L1577" s="9">
        <f t="shared" si="34"/>
        <v>-8</v>
      </c>
      <c r="M1577" s="6" t="s">
        <v>90</v>
      </c>
      <c r="N1577" s="9" t="s">
        <v>94</v>
      </c>
      <c r="O1577" s="6" t="s">
        <v>37</v>
      </c>
      <c r="P1577" s="9" t="s">
        <v>42</v>
      </c>
      <c r="Q1577" s="5" t="s">
        <v>37</v>
      </c>
      <c r="R1577" s="9" t="s">
        <v>41</v>
      </c>
      <c r="S1577" s="11">
        <v>2023</v>
      </c>
      <c r="T1577" s="6" t="s">
        <v>126</v>
      </c>
      <c r="U1577" s="4" t="s">
        <v>3813</v>
      </c>
      <c r="V1577" s="4" t="s">
        <v>3814</v>
      </c>
      <c r="W1577" s="75">
        <v>0</v>
      </c>
      <c r="X1577" s="9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43"/>
      <c r="AL1577" s="143"/>
      <c r="AM1577" s="143"/>
      <c r="AN1577" s="143"/>
      <c r="AO1577" s="143"/>
      <c r="AP1577" s="143"/>
      <c r="AQ1577" s="143"/>
      <c r="AR1577" s="143"/>
      <c r="AS1577" s="143"/>
      <c r="AT1577" s="143"/>
      <c r="AU1577" s="143"/>
      <c r="AV1577" s="143"/>
      <c r="BC1577" s="2"/>
    </row>
    <row r="1578" spans="1:55" x14ac:dyDescent="0.2">
      <c r="A1578" s="4" t="s">
        <v>2714</v>
      </c>
      <c r="B1578" s="4" t="s">
        <v>2687</v>
      </c>
      <c r="C1578" s="4" t="s">
        <v>2737</v>
      </c>
      <c r="D1578" s="4" t="s">
        <v>2741</v>
      </c>
      <c r="E1578" s="4" t="s">
        <v>669</v>
      </c>
      <c r="F1578" s="4" t="s">
        <v>659</v>
      </c>
      <c r="G1578" s="41" t="s">
        <v>670</v>
      </c>
      <c r="H1578" s="59" t="s">
        <v>720</v>
      </c>
      <c r="I1578" s="59">
        <v>500000000726</v>
      </c>
      <c r="J1578" s="5">
        <v>2013</v>
      </c>
      <c r="K1578" s="5">
        <v>5</v>
      </c>
      <c r="L1578" s="9">
        <f t="shared" si="34"/>
        <v>-8</v>
      </c>
      <c r="M1578" s="6" t="s">
        <v>90</v>
      </c>
      <c r="N1578" s="9" t="s">
        <v>94</v>
      </c>
      <c r="O1578" s="6" t="s">
        <v>37</v>
      </c>
      <c r="P1578" s="9" t="s">
        <v>42</v>
      </c>
      <c r="Q1578" s="5" t="s">
        <v>37</v>
      </c>
      <c r="R1578" s="9" t="s">
        <v>41</v>
      </c>
      <c r="S1578" s="11">
        <v>2023</v>
      </c>
      <c r="T1578" s="6" t="s">
        <v>126</v>
      </c>
      <c r="U1578" s="4" t="s">
        <v>3813</v>
      </c>
      <c r="V1578" s="4" t="s">
        <v>3814</v>
      </c>
      <c r="W1578" s="75">
        <v>0</v>
      </c>
      <c r="X1578" s="9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43"/>
      <c r="AL1578" s="143"/>
      <c r="AM1578" s="143"/>
      <c r="AN1578" s="143"/>
      <c r="AO1578" s="143"/>
      <c r="AP1578" s="143"/>
      <c r="AQ1578" s="143"/>
      <c r="AR1578" s="143"/>
      <c r="AS1578" s="143"/>
      <c r="AT1578" s="143"/>
      <c r="AU1578" s="143"/>
      <c r="AV1578" s="143"/>
      <c r="BC1578" s="2"/>
    </row>
    <row r="1579" spans="1:55" x14ac:dyDescent="0.2">
      <c r="A1579" s="4" t="s">
        <v>2714</v>
      </c>
      <c r="B1579" s="4" t="s">
        <v>2687</v>
      </c>
      <c r="C1579" s="4" t="s">
        <v>2737</v>
      </c>
      <c r="D1579" s="4" t="s">
        <v>2741</v>
      </c>
      <c r="E1579" s="4" t="s">
        <v>669</v>
      </c>
      <c r="F1579" s="4" t="s">
        <v>659</v>
      </c>
      <c r="G1579" s="41" t="s">
        <v>670</v>
      </c>
      <c r="H1579" s="59" t="s">
        <v>721</v>
      </c>
      <c r="I1579" s="59">
        <v>500000000278</v>
      </c>
      <c r="J1579" s="5">
        <v>2013</v>
      </c>
      <c r="K1579" s="5">
        <v>5</v>
      </c>
      <c r="L1579" s="9">
        <f t="shared" si="34"/>
        <v>-8</v>
      </c>
      <c r="M1579" s="6" t="s">
        <v>90</v>
      </c>
      <c r="N1579" s="9" t="s">
        <v>94</v>
      </c>
      <c r="O1579" s="6" t="s">
        <v>37</v>
      </c>
      <c r="P1579" s="9" t="s">
        <v>42</v>
      </c>
      <c r="Q1579" s="5" t="s">
        <v>37</v>
      </c>
      <c r="R1579" s="9" t="s">
        <v>41</v>
      </c>
      <c r="S1579" s="11">
        <v>2023</v>
      </c>
      <c r="T1579" s="6" t="s">
        <v>126</v>
      </c>
      <c r="U1579" s="4" t="s">
        <v>3813</v>
      </c>
      <c r="V1579" s="4" t="s">
        <v>3814</v>
      </c>
      <c r="W1579" s="75">
        <v>0</v>
      </c>
      <c r="X1579" s="9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43"/>
      <c r="AL1579" s="143"/>
      <c r="AM1579" s="143"/>
      <c r="AN1579" s="143"/>
      <c r="AO1579" s="143"/>
      <c r="AP1579" s="143"/>
      <c r="AQ1579" s="143"/>
      <c r="AR1579" s="143"/>
      <c r="AS1579" s="143"/>
      <c r="AT1579" s="143"/>
      <c r="AU1579" s="143"/>
      <c r="AV1579" s="143"/>
      <c r="BC1579" s="2"/>
    </row>
    <row r="1580" spans="1:55" x14ac:dyDescent="0.2">
      <c r="A1580" s="4" t="s">
        <v>2714</v>
      </c>
      <c r="B1580" s="4" t="s">
        <v>2687</v>
      </c>
      <c r="C1580" s="4" t="s">
        <v>2737</v>
      </c>
      <c r="D1580" s="4" t="s">
        <v>2741</v>
      </c>
      <c r="E1580" s="4" t="s">
        <v>669</v>
      </c>
      <c r="F1580" s="4" t="s">
        <v>659</v>
      </c>
      <c r="G1580" s="41" t="s">
        <v>670</v>
      </c>
      <c r="H1580" s="59" t="s">
        <v>722</v>
      </c>
      <c r="I1580" s="59">
        <v>500000000228</v>
      </c>
      <c r="J1580" s="5">
        <v>2013</v>
      </c>
      <c r="K1580" s="5">
        <v>5</v>
      </c>
      <c r="L1580" s="9">
        <f t="shared" si="34"/>
        <v>-8</v>
      </c>
      <c r="M1580" s="6" t="s">
        <v>90</v>
      </c>
      <c r="N1580" s="9" t="s">
        <v>94</v>
      </c>
      <c r="O1580" s="6" t="s">
        <v>37</v>
      </c>
      <c r="P1580" s="9" t="s">
        <v>42</v>
      </c>
      <c r="Q1580" s="5" t="s">
        <v>37</v>
      </c>
      <c r="R1580" s="9" t="s">
        <v>41</v>
      </c>
      <c r="S1580" s="11">
        <v>2023</v>
      </c>
      <c r="T1580" s="6" t="s">
        <v>126</v>
      </c>
      <c r="U1580" s="4" t="s">
        <v>3813</v>
      </c>
      <c r="V1580" s="4" t="s">
        <v>3814</v>
      </c>
      <c r="W1580" s="75">
        <v>0</v>
      </c>
      <c r="X1580" s="9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43"/>
      <c r="AL1580" s="143"/>
      <c r="AM1580" s="143"/>
      <c r="AN1580" s="143"/>
      <c r="AO1580" s="143"/>
      <c r="AP1580" s="143"/>
      <c r="AQ1580" s="143"/>
      <c r="AR1580" s="143"/>
      <c r="AS1580" s="143"/>
      <c r="AT1580" s="143"/>
      <c r="AU1580" s="143"/>
      <c r="AV1580" s="143"/>
      <c r="BC1580" s="2"/>
    </row>
    <row r="1581" spans="1:55" x14ac:dyDescent="0.2">
      <c r="A1581" s="4" t="s">
        <v>2714</v>
      </c>
      <c r="B1581" s="4" t="s">
        <v>2687</v>
      </c>
      <c r="C1581" s="4" t="s">
        <v>2737</v>
      </c>
      <c r="D1581" s="4" t="s">
        <v>2741</v>
      </c>
      <c r="E1581" s="4" t="s">
        <v>669</v>
      </c>
      <c r="F1581" s="4" t="s">
        <v>659</v>
      </c>
      <c r="G1581" s="41" t="s">
        <v>670</v>
      </c>
      <c r="H1581" s="59" t="s">
        <v>723</v>
      </c>
      <c r="I1581" s="59">
        <v>500000000132</v>
      </c>
      <c r="J1581" s="5">
        <v>2013</v>
      </c>
      <c r="K1581" s="5">
        <v>5</v>
      </c>
      <c r="L1581" s="9">
        <f t="shared" si="34"/>
        <v>-8</v>
      </c>
      <c r="M1581" s="6" t="s">
        <v>90</v>
      </c>
      <c r="N1581" s="9" t="s">
        <v>94</v>
      </c>
      <c r="O1581" s="6" t="s">
        <v>37</v>
      </c>
      <c r="P1581" s="9" t="s">
        <v>42</v>
      </c>
      <c r="Q1581" s="5" t="s">
        <v>37</v>
      </c>
      <c r="R1581" s="9" t="s">
        <v>41</v>
      </c>
      <c r="S1581" s="11">
        <v>2023</v>
      </c>
      <c r="T1581" s="6" t="s">
        <v>126</v>
      </c>
      <c r="U1581" s="4" t="s">
        <v>3813</v>
      </c>
      <c r="V1581" s="4" t="s">
        <v>3814</v>
      </c>
      <c r="W1581" s="75">
        <v>0</v>
      </c>
      <c r="X1581" s="9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43"/>
      <c r="AL1581" s="143"/>
      <c r="AM1581" s="143"/>
      <c r="AN1581" s="143"/>
      <c r="AO1581" s="143"/>
      <c r="AP1581" s="143"/>
      <c r="AQ1581" s="143"/>
      <c r="AR1581" s="143"/>
      <c r="AS1581" s="143"/>
      <c r="AT1581" s="143"/>
      <c r="AU1581" s="143"/>
      <c r="AV1581" s="143"/>
      <c r="BC1581" s="2"/>
    </row>
    <row r="1582" spans="1:55" x14ac:dyDescent="0.2">
      <c r="A1582" s="4" t="s">
        <v>2714</v>
      </c>
      <c r="B1582" s="4" t="s">
        <v>2687</v>
      </c>
      <c r="C1582" s="4" t="s">
        <v>2737</v>
      </c>
      <c r="D1582" s="4" t="s">
        <v>2741</v>
      </c>
      <c r="E1582" s="4" t="s">
        <v>669</v>
      </c>
      <c r="F1582" s="4" t="s">
        <v>659</v>
      </c>
      <c r="G1582" s="41" t="s">
        <v>670</v>
      </c>
      <c r="H1582" s="59" t="s">
        <v>724</v>
      </c>
      <c r="I1582" s="59">
        <v>500000001023</v>
      </c>
      <c r="J1582" s="5">
        <v>2013</v>
      </c>
      <c r="K1582" s="5">
        <v>5</v>
      </c>
      <c r="L1582" s="9">
        <f t="shared" si="34"/>
        <v>-8</v>
      </c>
      <c r="M1582" s="6" t="s">
        <v>90</v>
      </c>
      <c r="N1582" s="9" t="s">
        <v>94</v>
      </c>
      <c r="O1582" s="6" t="s">
        <v>37</v>
      </c>
      <c r="P1582" s="9" t="s">
        <v>42</v>
      </c>
      <c r="Q1582" s="5" t="s">
        <v>37</v>
      </c>
      <c r="R1582" s="9" t="s">
        <v>41</v>
      </c>
      <c r="S1582" s="11">
        <v>2023</v>
      </c>
      <c r="T1582" s="6" t="s">
        <v>126</v>
      </c>
      <c r="U1582" s="4" t="s">
        <v>3813</v>
      </c>
      <c r="V1582" s="4" t="s">
        <v>3814</v>
      </c>
      <c r="W1582" s="75">
        <v>0</v>
      </c>
      <c r="X1582" s="9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43"/>
      <c r="AL1582" s="143"/>
      <c r="AM1582" s="143"/>
      <c r="AN1582" s="143"/>
      <c r="AO1582" s="143"/>
      <c r="AP1582" s="143"/>
      <c r="AQ1582" s="143"/>
      <c r="AR1582" s="143"/>
      <c r="AS1582" s="143"/>
      <c r="AT1582" s="143"/>
      <c r="AU1582" s="143"/>
      <c r="AV1582" s="143"/>
      <c r="BC1582" s="2"/>
    </row>
    <row r="1583" spans="1:55" x14ac:dyDescent="0.2">
      <c r="A1583" s="4" t="s">
        <v>2714</v>
      </c>
      <c r="B1583" s="4" t="s">
        <v>2687</v>
      </c>
      <c r="C1583" s="4" t="s">
        <v>2737</v>
      </c>
      <c r="D1583" s="4" t="s">
        <v>2741</v>
      </c>
      <c r="E1583" s="4" t="s">
        <v>669</v>
      </c>
      <c r="F1583" s="4" t="s">
        <v>659</v>
      </c>
      <c r="G1583" s="41" t="s">
        <v>670</v>
      </c>
      <c r="H1583" s="59" t="s">
        <v>725</v>
      </c>
      <c r="I1583" s="59">
        <v>500000000774</v>
      </c>
      <c r="J1583" s="5">
        <v>2013</v>
      </c>
      <c r="K1583" s="5">
        <v>5</v>
      </c>
      <c r="L1583" s="9">
        <f t="shared" si="34"/>
        <v>-8</v>
      </c>
      <c r="M1583" s="6" t="s">
        <v>90</v>
      </c>
      <c r="N1583" s="9" t="s">
        <v>94</v>
      </c>
      <c r="O1583" s="6" t="s">
        <v>37</v>
      </c>
      <c r="P1583" s="9" t="s">
        <v>42</v>
      </c>
      <c r="Q1583" s="5" t="s">
        <v>37</v>
      </c>
      <c r="R1583" s="9" t="s">
        <v>41</v>
      </c>
      <c r="S1583" s="11">
        <v>2023</v>
      </c>
      <c r="T1583" s="6" t="s">
        <v>126</v>
      </c>
      <c r="U1583" s="4" t="s">
        <v>3813</v>
      </c>
      <c r="V1583" s="4" t="s">
        <v>3814</v>
      </c>
      <c r="W1583" s="75">
        <v>0</v>
      </c>
      <c r="X1583" s="9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43"/>
      <c r="AL1583" s="143"/>
      <c r="AM1583" s="143"/>
      <c r="AN1583" s="143"/>
      <c r="AO1583" s="143"/>
      <c r="AP1583" s="143"/>
      <c r="AQ1583" s="143"/>
      <c r="AR1583" s="143"/>
      <c r="AS1583" s="143"/>
      <c r="AT1583" s="143"/>
      <c r="AU1583" s="143"/>
      <c r="AV1583" s="143"/>
      <c r="BC1583" s="2"/>
    </row>
    <row r="1584" spans="1:55" x14ac:dyDescent="0.2">
      <c r="A1584" s="4" t="s">
        <v>2714</v>
      </c>
      <c r="B1584" s="4" t="s">
        <v>2687</v>
      </c>
      <c r="C1584" s="4" t="s">
        <v>2737</v>
      </c>
      <c r="D1584" s="4" t="s">
        <v>2741</v>
      </c>
      <c r="E1584" s="4" t="s">
        <v>669</v>
      </c>
      <c r="F1584" s="4" t="s">
        <v>659</v>
      </c>
      <c r="G1584" s="41" t="s">
        <v>670</v>
      </c>
      <c r="H1584" s="59" t="s">
        <v>726</v>
      </c>
      <c r="I1584" s="59">
        <v>500000001007</v>
      </c>
      <c r="J1584" s="5">
        <v>2013</v>
      </c>
      <c r="K1584" s="5">
        <v>5</v>
      </c>
      <c r="L1584" s="9">
        <f t="shared" si="34"/>
        <v>-8</v>
      </c>
      <c r="M1584" s="6" t="s">
        <v>90</v>
      </c>
      <c r="N1584" s="9" t="s">
        <v>94</v>
      </c>
      <c r="O1584" s="6" t="s">
        <v>37</v>
      </c>
      <c r="P1584" s="9" t="s">
        <v>42</v>
      </c>
      <c r="Q1584" s="5" t="s">
        <v>37</v>
      </c>
      <c r="R1584" s="9" t="s">
        <v>41</v>
      </c>
      <c r="S1584" s="11">
        <v>2023</v>
      </c>
      <c r="T1584" s="6" t="s">
        <v>126</v>
      </c>
      <c r="U1584" s="4" t="s">
        <v>3813</v>
      </c>
      <c r="V1584" s="4" t="s">
        <v>3814</v>
      </c>
      <c r="W1584" s="75">
        <v>0</v>
      </c>
      <c r="X1584" s="9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43"/>
      <c r="AL1584" s="143"/>
      <c r="AM1584" s="143"/>
      <c r="AN1584" s="143"/>
      <c r="AO1584" s="143"/>
      <c r="AP1584" s="143"/>
      <c r="AQ1584" s="143"/>
      <c r="AR1584" s="143"/>
      <c r="AS1584" s="143"/>
      <c r="AT1584" s="143"/>
      <c r="AU1584" s="143"/>
      <c r="AV1584" s="143"/>
      <c r="BC1584" s="2"/>
    </row>
    <row r="1585" spans="1:55" x14ac:dyDescent="0.2">
      <c r="A1585" s="4" t="s">
        <v>2714</v>
      </c>
      <c r="B1585" s="4" t="s">
        <v>2687</v>
      </c>
      <c r="C1585" s="4" t="s">
        <v>2737</v>
      </c>
      <c r="D1585" s="4" t="s">
        <v>2741</v>
      </c>
      <c r="E1585" s="4" t="s">
        <v>669</v>
      </c>
      <c r="F1585" s="4" t="s">
        <v>659</v>
      </c>
      <c r="G1585" s="41" t="s">
        <v>670</v>
      </c>
      <c r="H1585" s="59" t="s">
        <v>727</v>
      </c>
      <c r="I1585" s="59">
        <v>500000000997</v>
      </c>
      <c r="J1585" s="5">
        <v>2013</v>
      </c>
      <c r="K1585" s="5">
        <v>5</v>
      </c>
      <c r="L1585" s="9">
        <f t="shared" si="34"/>
        <v>-8</v>
      </c>
      <c r="M1585" s="6" t="s">
        <v>90</v>
      </c>
      <c r="N1585" s="9" t="s">
        <v>94</v>
      </c>
      <c r="O1585" s="6" t="s">
        <v>37</v>
      </c>
      <c r="P1585" s="9" t="s">
        <v>42</v>
      </c>
      <c r="Q1585" s="5" t="s">
        <v>37</v>
      </c>
      <c r="R1585" s="9" t="s">
        <v>41</v>
      </c>
      <c r="S1585" s="11">
        <v>2023</v>
      </c>
      <c r="T1585" s="6" t="s">
        <v>126</v>
      </c>
      <c r="U1585" s="4" t="s">
        <v>3813</v>
      </c>
      <c r="V1585" s="4" t="s">
        <v>3814</v>
      </c>
      <c r="W1585" s="75">
        <v>0</v>
      </c>
      <c r="X1585" s="9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43"/>
      <c r="AL1585" s="143"/>
      <c r="AM1585" s="143"/>
      <c r="AN1585" s="143"/>
      <c r="AO1585" s="143"/>
      <c r="AP1585" s="143"/>
      <c r="AQ1585" s="143"/>
      <c r="AR1585" s="143"/>
      <c r="AS1585" s="143"/>
      <c r="AT1585" s="143"/>
      <c r="AU1585" s="143"/>
      <c r="AV1585" s="143"/>
      <c r="BC1585" s="2"/>
    </row>
    <row r="1586" spans="1:55" x14ac:dyDescent="0.2">
      <c r="A1586" s="4" t="s">
        <v>2714</v>
      </c>
      <c r="B1586" s="4" t="s">
        <v>2687</v>
      </c>
      <c r="C1586" s="4" t="s">
        <v>2737</v>
      </c>
      <c r="D1586" s="4" t="s">
        <v>2741</v>
      </c>
      <c r="E1586" s="4" t="s">
        <v>669</v>
      </c>
      <c r="F1586" s="4" t="s">
        <v>659</v>
      </c>
      <c r="G1586" s="41" t="s">
        <v>670</v>
      </c>
      <c r="H1586" s="59" t="s">
        <v>728</v>
      </c>
      <c r="I1586" s="59" t="s">
        <v>136</v>
      </c>
      <c r="J1586" s="5">
        <v>2013</v>
      </c>
      <c r="K1586" s="5">
        <v>5</v>
      </c>
      <c r="L1586" s="9">
        <f t="shared" si="34"/>
        <v>-8</v>
      </c>
      <c r="M1586" s="6" t="s">
        <v>90</v>
      </c>
      <c r="N1586" s="9" t="s">
        <v>94</v>
      </c>
      <c r="O1586" s="6" t="s">
        <v>37</v>
      </c>
      <c r="P1586" s="9" t="s">
        <v>42</v>
      </c>
      <c r="Q1586" s="5" t="s">
        <v>37</v>
      </c>
      <c r="R1586" s="9" t="s">
        <v>41</v>
      </c>
      <c r="S1586" s="11">
        <v>2023</v>
      </c>
      <c r="T1586" s="6" t="s">
        <v>126</v>
      </c>
      <c r="U1586" s="4" t="s">
        <v>3813</v>
      </c>
      <c r="V1586" s="4" t="s">
        <v>3814</v>
      </c>
      <c r="W1586" s="75">
        <v>0</v>
      </c>
      <c r="X1586" s="9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43"/>
      <c r="AL1586" s="143"/>
      <c r="AM1586" s="143"/>
      <c r="AN1586" s="143"/>
      <c r="AO1586" s="143"/>
      <c r="AP1586" s="143"/>
      <c r="AQ1586" s="143"/>
      <c r="AR1586" s="143"/>
      <c r="AS1586" s="143"/>
      <c r="AT1586" s="143"/>
      <c r="AU1586" s="143"/>
      <c r="AV1586" s="143"/>
      <c r="BC1586" s="2"/>
    </row>
    <row r="1587" spans="1:55" x14ac:dyDescent="0.2">
      <c r="A1587" s="4" t="s">
        <v>2714</v>
      </c>
      <c r="B1587" s="4" t="s">
        <v>2687</v>
      </c>
      <c r="C1587" s="4" t="s">
        <v>2737</v>
      </c>
      <c r="D1587" s="4" t="s">
        <v>2741</v>
      </c>
      <c r="E1587" s="4" t="s">
        <v>669</v>
      </c>
      <c r="F1587" s="4" t="s">
        <v>659</v>
      </c>
      <c r="G1587" s="41" t="s">
        <v>670</v>
      </c>
      <c r="H1587" s="59" t="s">
        <v>729</v>
      </c>
      <c r="I1587" s="59" t="s">
        <v>136</v>
      </c>
      <c r="J1587" s="5">
        <v>2013</v>
      </c>
      <c r="K1587" s="5">
        <v>5</v>
      </c>
      <c r="L1587" s="9">
        <f t="shared" si="34"/>
        <v>-8</v>
      </c>
      <c r="M1587" s="6" t="s">
        <v>90</v>
      </c>
      <c r="N1587" s="9" t="s">
        <v>94</v>
      </c>
      <c r="O1587" s="6" t="s">
        <v>37</v>
      </c>
      <c r="P1587" s="9" t="s">
        <v>42</v>
      </c>
      <c r="Q1587" s="5" t="s">
        <v>37</v>
      </c>
      <c r="R1587" s="9" t="s">
        <v>41</v>
      </c>
      <c r="S1587" s="11">
        <v>2023</v>
      </c>
      <c r="T1587" s="6" t="s">
        <v>126</v>
      </c>
      <c r="U1587" s="4" t="s">
        <v>3813</v>
      </c>
      <c r="V1587" s="4" t="s">
        <v>3814</v>
      </c>
      <c r="W1587" s="75">
        <v>0</v>
      </c>
      <c r="X1587" s="9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43"/>
      <c r="AL1587" s="143"/>
      <c r="AM1587" s="143"/>
      <c r="AN1587" s="143"/>
      <c r="AO1587" s="143"/>
      <c r="AP1587" s="143"/>
      <c r="AQ1587" s="143"/>
      <c r="AR1587" s="143"/>
      <c r="AS1587" s="143"/>
      <c r="AT1587" s="143"/>
      <c r="AU1587" s="143"/>
      <c r="AV1587" s="143"/>
      <c r="BC1587" s="2"/>
    </row>
    <row r="1588" spans="1:55" x14ac:dyDescent="0.2">
      <c r="A1588" s="4" t="s">
        <v>2714</v>
      </c>
      <c r="B1588" s="4" t="s">
        <v>2687</v>
      </c>
      <c r="C1588" s="4" t="s">
        <v>2737</v>
      </c>
      <c r="D1588" s="4" t="s">
        <v>2741</v>
      </c>
      <c r="E1588" s="4" t="s">
        <v>669</v>
      </c>
      <c r="F1588" s="4" t="s">
        <v>659</v>
      </c>
      <c r="G1588" s="41" t="s">
        <v>670</v>
      </c>
      <c r="H1588" s="59" t="s">
        <v>730</v>
      </c>
      <c r="I1588" s="59" t="s">
        <v>136</v>
      </c>
      <c r="J1588" s="5">
        <v>2013</v>
      </c>
      <c r="K1588" s="5">
        <v>5</v>
      </c>
      <c r="L1588" s="9">
        <f t="shared" si="34"/>
        <v>-8</v>
      </c>
      <c r="M1588" s="6" t="s">
        <v>90</v>
      </c>
      <c r="N1588" s="9" t="s">
        <v>94</v>
      </c>
      <c r="O1588" s="6" t="s">
        <v>37</v>
      </c>
      <c r="P1588" s="9" t="s">
        <v>42</v>
      </c>
      <c r="Q1588" s="5" t="s">
        <v>37</v>
      </c>
      <c r="R1588" s="9" t="s">
        <v>41</v>
      </c>
      <c r="S1588" s="11">
        <v>2023</v>
      </c>
      <c r="T1588" s="6" t="s">
        <v>126</v>
      </c>
      <c r="U1588" s="4" t="s">
        <v>3813</v>
      </c>
      <c r="V1588" s="4" t="s">
        <v>3814</v>
      </c>
      <c r="W1588" s="75">
        <v>0</v>
      </c>
      <c r="X1588" s="9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43"/>
      <c r="AL1588" s="143"/>
      <c r="AM1588" s="143"/>
      <c r="AN1588" s="143"/>
      <c r="AO1588" s="143"/>
      <c r="AP1588" s="143"/>
      <c r="AQ1588" s="143"/>
      <c r="AR1588" s="143"/>
      <c r="AS1588" s="143"/>
      <c r="AT1588" s="143"/>
      <c r="AU1588" s="143"/>
      <c r="AV1588" s="143"/>
      <c r="BC1588" s="2"/>
    </row>
    <row r="1589" spans="1:55" x14ac:dyDescent="0.2">
      <c r="A1589" s="4" t="s">
        <v>2714</v>
      </c>
      <c r="B1589" s="4" t="s">
        <v>2687</v>
      </c>
      <c r="C1589" s="4" t="s">
        <v>2737</v>
      </c>
      <c r="D1589" s="4" t="s">
        <v>2741</v>
      </c>
      <c r="E1589" s="4" t="s">
        <v>669</v>
      </c>
      <c r="F1589" s="4" t="s">
        <v>659</v>
      </c>
      <c r="G1589" s="41" t="s">
        <v>670</v>
      </c>
      <c r="H1589" s="59" t="s">
        <v>731</v>
      </c>
      <c r="I1589" s="59">
        <v>500000000862</v>
      </c>
      <c r="J1589" s="5">
        <v>2013</v>
      </c>
      <c r="K1589" s="5">
        <v>5</v>
      </c>
      <c r="L1589" s="9">
        <f t="shared" si="34"/>
        <v>-8</v>
      </c>
      <c r="M1589" s="6" t="s">
        <v>90</v>
      </c>
      <c r="N1589" s="9" t="s">
        <v>94</v>
      </c>
      <c r="O1589" s="6" t="s">
        <v>37</v>
      </c>
      <c r="P1589" s="9" t="s">
        <v>42</v>
      </c>
      <c r="Q1589" s="5" t="s">
        <v>37</v>
      </c>
      <c r="R1589" s="9" t="s">
        <v>41</v>
      </c>
      <c r="S1589" s="11">
        <v>2023</v>
      </c>
      <c r="T1589" s="6" t="s">
        <v>126</v>
      </c>
      <c r="U1589" s="4" t="s">
        <v>3813</v>
      </c>
      <c r="V1589" s="4" t="s">
        <v>3814</v>
      </c>
      <c r="W1589" s="75">
        <v>0</v>
      </c>
      <c r="X1589" s="9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43"/>
      <c r="AL1589" s="143"/>
      <c r="AM1589" s="143"/>
      <c r="AN1589" s="143"/>
      <c r="AO1589" s="143"/>
      <c r="AP1589" s="143"/>
      <c r="AQ1589" s="143"/>
      <c r="AR1589" s="143"/>
      <c r="AS1589" s="143"/>
      <c r="AT1589" s="143"/>
      <c r="AU1589" s="143"/>
      <c r="AV1589" s="143"/>
      <c r="BC1589" s="2"/>
    </row>
    <row r="1590" spans="1:55" x14ac:dyDescent="0.2">
      <c r="A1590" s="4" t="s">
        <v>2714</v>
      </c>
      <c r="B1590" s="4" t="s">
        <v>2687</v>
      </c>
      <c r="C1590" s="4" t="s">
        <v>2737</v>
      </c>
      <c r="D1590" s="4" t="s">
        <v>2741</v>
      </c>
      <c r="E1590" s="4" t="s">
        <v>669</v>
      </c>
      <c r="F1590" s="4" t="s">
        <v>659</v>
      </c>
      <c r="G1590" s="41" t="s">
        <v>670</v>
      </c>
      <c r="H1590" s="59" t="s">
        <v>732</v>
      </c>
      <c r="I1590" s="59">
        <v>500000000049</v>
      </c>
      <c r="J1590" s="5">
        <v>2013</v>
      </c>
      <c r="K1590" s="5">
        <v>5</v>
      </c>
      <c r="L1590" s="9">
        <f t="shared" si="34"/>
        <v>-8</v>
      </c>
      <c r="M1590" s="6" t="s">
        <v>90</v>
      </c>
      <c r="N1590" s="9" t="s">
        <v>94</v>
      </c>
      <c r="O1590" s="6" t="s">
        <v>37</v>
      </c>
      <c r="P1590" s="9" t="s">
        <v>42</v>
      </c>
      <c r="Q1590" s="5" t="s">
        <v>37</v>
      </c>
      <c r="R1590" s="9" t="s">
        <v>41</v>
      </c>
      <c r="S1590" s="11">
        <v>2023</v>
      </c>
      <c r="T1590" s="6" t="s">
        <v>126</v>
      </c>
      <c r="U1590" s="4" t="s">
        <v>3813</v>
      </c>
      <c r="V1590" s="4" t="s">
        <v>3814</v>
      </c>
      <c r="W1590" s="75">
        <v>0</v>
      </c>
      <c r="X1590" s="9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43"/>
      <c r="AL1590" s="143"/>
      <c r="AM1590" s="143"/>
      <c r="AN1590" s="143"/>
      <c r="AO1590" s="143"/>
      <c r="AP1590" s="143"/>
      <c r="AQ1590" s="143"/>
      <c r="AR1590" s="143"/>
      <c r="AS1590" s="143"/>
      <c r="AT1590" s="143"/>
      <c r="AU1590" s="143"/>
      <c r="AV1590" s="143"/>
      <c r="BC1590" s="2"/>
    </row>
    <row r="1591" spans="1:55" x14ac:dyDescent="0.2">
      <c r="A1591" s="4" t="s">
        <v>2714</v>
      </c>
      <c r="B1591" s="4" t="s">
        <v>2687</v>
      </c>
      <c r="C1591" s="4" t="s">
        <v>2737</v>
      </c>
      <c r="D1591" s="4" t="s">
        <v>2741</v>
      </c>
      <c r="E1591" s="4" t="s">
        <v>669</v>
      </c>
      <c r="F1591" s="4" t="s">
        <v>659</v>
      </c>
      <c r="G1591" s="41" t="s">
        <v>670</v>
      </c>
      <c r="H1591" s="59" t="s">
        <v>733</v>
      </c>
      <c r="I1591" s="59">
        <v>500000000075</v>
      </c>
      <c r="J1591" s="5">
        <v>2013</v>
      </c>
      <c r="K1591" s="5">
        <v>5</v>
      </c>
      <c r="L1591" s="9">
        <f t="shared" si="34"/>
        <v>-8</v>
      </c>
      <c r="M1591" s="6" t="s">
        <v>90</v>
      </c>
      <c r="N1591" s="9" t="s">
        <v>94</v>
      </c>
      <c r="O1591" s="6" t="s">
        <v>37</v>
      </c>
      <c r="P1591" s="9" t="s">
        <v>42</v>
      </c>
      <c r="Q1591" s="5" t="s">
        <v>37</v>
      </c>
      <c r="R1591" s="9" t="s">
        <v>41</v>
      </c>
      <c r="S1591" s="11">
        <v>2023</v>
      </c>
      <c r="T1591" s="6" t="s">
        <v>126</v>
      </c>
      <c r="U1591" s="4" t="s">
        <v>3813</v>
      </c>
      <c r="V1591" s="4" t="s">
        <v>3814</v>
      </c>
      <c r="W1591" s="75">
        <v>0</v>
      </c>
      <c r="X1591" s="9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43"/>
      <c r="AL1591" s="143"/>
      <c r="AM1591" s="143"/>
      <c r="AN1591" s="143"/>
      <c r="AO1591" s="143"/>
      <c r="AP1591" s="143"/>
      <c r="AQ1591" s="143"/>
      <c r="AR1591" s="143"/>
      <c r="AS1591" s="143"/>
      <c r="AT1591" s="143"/>
      <c r="AU1591" s="143"/>
      <c r="AV1591" s="143"/>
      <c r="BC1591" s="2"/>
    </row>
    <row r="1592" spans="1:55" x14ac:dyDescent="0.2">
      <c r="A1592" s="4" t="s">
        <v>2714</v>
      </c>
      <c r="B1592" s="4" t="s">
        <v>2687</v>
      </c>
      <c r="C1592" s="4" t="s">
        <v>2737</v>
      </c>
      <c r="D1592" s="4" t="s">
        <v>2741</v>
      </c>
      <c r="E1592" s="4" t="s">
        <v>669</v>
      </c>
      <c r="F1592" s="4" t="s">
        <v>659</v>
      </c>
      <c r="G1592" s="41" t="s">
        <v>670</v>
      </c>
      <c r="H1592" s="59" t="s">
        <v>734</v>
      </c>
      <c r="I1592" s="59" t="s">
        <v>136</v>
      </c>
      <c r="J1592" s="5">
        <v>2013</v>
      </c>
      <c r="K1592" s="5">
        <v>5</v>
      </c>
      <c r="L1592" s="9">
        <f t="shared" si="34"/>
        <v>-8</v>
      </c>
      <c r="M1592" s="6" t="s">
        <v>90</v>
      </c>
      <c r="N1592" s="9" t="s">
        <v>94</v>
      </c>
      <c r="O1592" s="6" t="s">
        <v>37</v>
      </c>
      <c r="P1592" s="9" t="s">
        <v>42</v>
      </c>
      <c r="Q1592" s="5" t="s">
        <v>37</v>
      </c>
      <c r="R1592" s="9" t="s">
        <v>41</v>
      </c>
      <c r="S1592" s="11">
        <v>2023</v>
      </c>
      <c r="T1592" s="6" t="s">
        <v>126</v>
      </c>
      <c r="U1592" s="4" t="s">
        <v>3813</v>
      </c>
      <c r="V1592" s="4" t="s">
        <v>3814</v>
      </c>
      <c r="W1592" s="75">
        <v>0</v>
      </c>
      <c r="X1592" s="9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43"/>
      <c r="AL1592" s="143"/>
      <c r="AM1592" s="143"/>
      <c r="AN1592" s="143"/>
      <c r="AO1592" s="143"/>
      <c r="AP1592" s="143"/>
      <c r="AQ1592" s="143"/>
      <c r="AR1592" s="143"/>
      <c r="AS1592" s="143"/>
      <c r="AT1592" s="143"/>
      <c r="AU1592" s="143"/>
      <c r="AV1592" s="143"/>
      <c r="BC1592" s="2"/>
    </row>
    <row r="1593" spans="1:55" x14ac:dyDescent="0.2">
      <c r="A1593" s="4" t="s">
        <v>2714</v>
      </c>
      <c r="B1593" s="4" t="s">
        <v>2687</v>
      </c>
      <c r="C1593" s="4" t="s">
        <v>2737</v>
      </c>
      <c r="D1593" s="4" t="s">
        <v>2741</v>
      </c>
      <c r="E1593" s="4" t="s">
        <v>669</v>
      </c>
      <c r="F1593" s="4" t="s">
        <v>659</v>
      </c>
      <c r="G1593" s="41" t="s">
        <v>670</v>
      </c>
      <c r="H1593" s="59" t="s">
        <v>735</v>
      </c>
      <c r="I1593" s="59">
        <v>500000000296</v>
      </c>
      <c r="J1593" s="5">
        <v>2013</v>
      </c>
      <c r="K1593" s="5">
        <v>5</v>
      </c>
      <c r="L1593" s="9">
        <f t="shared" si="34"/>
        <v>-8</v>
      </c>
      <c r="M1593" s="6" t="s">
        <v>90</v>
      </c>
      <c r="N1593" s="9" t="s">
        <v>94</v>
      </c>
      <c r="O1593" s="6" t="s">
        <v>37</v>
      </c>
      <c r="P1593" s="9" t="s">
        <v>42</v>
      </c>
      <c r="Q1593" s="5" t="s">
        <v>37</v>
      </c>
      <c r="R1593" s="9" t="s">
        <v>41</v>
      </c>
      <c r="S1593" s="11">
        <v>2023</v>
      </c>
      <c r="T1593" s="6" t="s">
        <v>126</v>
      </c>
      <c r="U1593" s="4" t="s">
        <v>3813</v>
      </c>
      <c r="V1593" s="4" t="s">
        <v>3814</v>
      </c>
      <c r="W1593" s="75">
        <v>0</v>
      </c>
      <c r="X1593" s="9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43"/>
      <c r="AL1593" s="143"/>
      <c r="AM1593" s="143"/>
      <c r="AN1593" s="143"/>
      <c r="AO1593" s="143"/>
      <c r="AP1593" s="143"/>
      <c r="AQ1593" s="143"/>
      <c r="AR1593" s="143"/>
      <c r="AS1593" s="143"/>
      <c r="AT1593" s="143"/>
      <c r="AU1593" s="143"/>
      <c r="AV1593" s="143"/>
      <c r="BC1593" s="2"/>
    </row>
    <row r="1594" spans="1:55" x14ac:dyDescent="0.2">
      <c r="A1594" s="4" t="s">
        <v>2714</v>
      </c>
      <c r="B1594" s="4" t="s">
        <v>2687</v>
      </c>
      <c r="C1594" s="4" t="s">
        <v>2737</v>
      </c>
      <c r="D1594" s="4" t="s">
        <v>2741</v>
      </c>
      <c r="E1594" s="4" t="s">
        <v>669</v>
      </c>
      <c r="F1594" s="4" t="s">
        <v>659</v>
      </c>
      <c r="G1594" s="41" t="s">
        <v>670</v>
      </c>
      <c r="H1594" s="59" t="s">
        <v>736</v>
      </c>
      <c r="I1594" s="59">
        <v>500000000176</v>
      </c>
      <c r="J1594" s="5">
        <v>2013</v>
      </c>
      <c r="K1594" s="5">
        <v>5</v>
      </c>
      <c r="L1594" s="9">
        <f t="shared" si="34"/>
        <v>-8</v>
      </c>
      <c r="M1594" s="6" t="s">
        <v>90</v>
      </c>
      <c r="N1594" s="9" t="s">
        <v>94</v>
      </c>
      <c r="O1594" s="6" t="s">
        <v>37</v>
      </c>
      <c r="P1594" s="9" t="s">
        <v>42</v>
      </c>
      <c r="Q1594" s="5" t="s">
        <v>37</v>
      </c>
      <c r="R1594" s="9" t="s">
        <v>41</v>
      </c>
      <c r="S1594" s="11">
        <v>2023</v>
      </c>
      <c r="T1594" s="6" t="s">
        <v>126</v>
      </c>
      <c r="U1594" s="4" t="s">
        <v>3813</v>
      </c>
      <c r="V1594" s="4" t="s">
        <v>3814</v>
      </c>
      <c r="W1594" s="75">
        <v>0</v>
      </c>
      <c r="X1594" s="9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43"/>
      <c r="AL1594" s="143"/>
      <c r="AM1594" s="143"/>
      <c r="AN1594" s="143"/>
      <c r="AO1594" s="143"/>
      <c r="AP1594" s="143"/>
      <c r="AQ1594" s="143"/>
      <c r="AR1594" s="143"/>
      <c r="AS1594" s="143"/>
      <c r="AT1594" s="143"/>
      <c r="AU1594" s="143"/>
      <c r="AV1594" s="143"/>
      <c r="BC1594" s="2"/>
    </row>
    <row r="1595" spans="1:55" x14ac:dyDescent="0.2">
      <c r="A1595" s="4" t="s">
        <v>2714</v>
      </c>
      <c r="B1595" s="4" t="s">
        <v>2687</v>
      </c>
      <c r="C1595" s="4" t="s">
        <v>2737</v>
      </c>
      <c r="D1595" s="4" t="s">
        <v>2741</v>
      </c>
      <c r="E1595" s="4" t="s">
        <v>669</v>
      </c>
      <c r="F1595" s="4" t="s">
        <v>659</v>
      </c>
      <c r="G1595" s="41" t="s">
        <v>670</v>
      </c>
      <c r="H1595" s="59" t="s">
        <v>737</v>
      </c>
      <c r="I1595" s="59">
        <v>500000000374</v>
      </c>
      <c r="J1595" s="5">
        <v>2013</v>
      </c>
      <c r="K1595" s="5">
        <v>5</v>
      </c>
      <c r="L1595" s="9">
        <f t="shared" si="34"/>
        <v>-8</v>
      </c>
      <c r="M1595" s="6" t="s">
        <v>90</v>
      </c>
      <c r="N1595" s="9" t="s">
        <v>94</v>
      </c>
      <c r="O1595" s="6" t="s">
        <v>37</v>
      </c>
      <c r="P1595" s="9" t="s">
        <v>42</v>
      </c>
      <c r="Q1595" s="5" t="s">
        <v>37</v>
      </c>
      <c r="R1595" s="9" t="s">
        <v>41</v>
      </c>
      <c r="S1595" s="11">
        <v>2023</v>
      </c>
      <c r="T1595" s="6" t="s">
        <v>126</v>
      </c>
      <c r="U1595" s="4" t="s">
        <v>3813</v>
      </c>
      <c r="V1595" s="4" t="s">
        <v>3814</v>
      </c>
      <c r="W1595" s="75">
        <v>0</v>
      </c>
      <c r="X1595" s="9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43"/>
      <c r="AL1595" s="143"/>
      <c r="AM1595" s="143"/>
      <c r="AN1595" s="143"/>
      <c r="AO1595" s="143"/>
      <c r="AP1595" s="143"/>
      <c r="AQ1595" s="143"/>
      <c r="AR1595" s="143"/>
      <c r="AS1595" s="143"/>
      <c r="AT1595" s="143"/>
      <c r="AU1595" s="143"/>
      <c r="AV1595" s="143"/>
      <c r="BC1595" s="2"/>
    </row>
    <row r="1596" spans="1:55" x14ac:dyDescent="0.2">
      <c r="A1596" s="4" t="s">
        <v>2714</v>
      </c>
      <c r="B1596" s="4" t="s">
        <v>2687</v>
      </c>
      <c r="C1596" s="4" t="s">
        <v>2737</v>
      </c>
      <c r="D1596" s="4" t="s">
        <v>2741</v>
      </c>
      <c r="E1596" s="4" t="s">
        <v>669</v>
      </c>
      <c r="F1596" s="4" t="s">
        <v>659</v>
      </c>
      <c r="G1596" s="41" t="s">
        <v>670</v>
      </c>
      <c r="H1596" s="59" t="s">
        <v>738</v>
      </c>
      <c r="I1596" s="59">
        <v>500000000921</v>
      </c>
      <c r="J1596" s="5">
        <v>2013</v>
      </c>
      <c r="K1596" s="5">
        <v>5</v>
      </c>
      <c r="L1596" s="9">
        <f t="shared" si="34"/>
        <v>-8</v>
      </c>
      <c r="M1596" s="6" t="s">
        <v>90</v>
      </c>
      <c r="N1596" s="9" t="s">
        <v>94</v>
      </c>
      <c r="O1596" s="6" t="s">
        <v>37</v>
      </c>
      <c r="P1596" s="9" t="s">
        <v>42</v>
      </c>
      <c r="Q1596" s="5" t="s">
        <v>37</v>
      </c>
      <c r="R1596" s="9" t="s">
        <v>41</v>
      </c>
      <c r="S1596" s="11">
        <v>2023</v>
      </c>
      <c r="T1596" s="6" t="s">
        <v>126</v>
      </c>
      <c r="U1596" s="4" t="s">
        <v>3813</v>
      </c>
      <c r="V1596" s="4" t="s">
        <v>3814</v>
      </c>
      <c r="W1596" s="75">
        <v>0</v>
      </c>
      <c r="X1596" s="9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43"/>
      <c r="AL1596" s="143"/>
      <c r="AM1596" s="143"/>
      <c r="AN1596" s="143"/>
      <c r="AO1596" s="143"/>
      <c r="AP1596" s="143"/>
      <c r="AQ1596" s="143"/>
      <c r="AR1596" s="143"/>
      <c r="AS1596" s="143"/>
      <c r="AT1596" s="143"/>
      <c r="AU1596" s="143"/>
      <c r="AV1596" s="143"/>
      <c r="BC1596" s="2"/>
    </row>
    <row r="1597" spans="1:55" x14ac:dyDescent="0.2">
      <c r="A1597" s="4" t="s">
        <v>2714</v>
      </c>
      <c r="B1597" s="4" t="s">
        <v>2687</v>
      </c>
      <c r="C1597" s="4" t="s">
        <v>2737</v>
      </c>
      <c r="D1597" s="4" t="s">
        <v>2741</v>
      </c>
      <c r="E1597" s="4" t="s">
        <v>669</v>
      </c>
      <c r="F1597" s="4" t="s">
        <v>659</v>
      </c>
      <c r="G1597" s="41" t="s">
        <v>670</v>
      </c>
      <c r="H1597" s="59" t="s">
        <v>739</v>
      </c>
      <c r="I1597" s="59">
        <v>500000000736</v>
      </c>
      <c r="J1597" s="5">
        <v>2013</v>
      </c>
      <c r="K1597" s="5">
        <v>5</v>
      </c>
      <c r="L1597" s="9">
        <f t="shared" si="34"/>
        <v>-8</v>
      </c>
      <c r="M1597" s="6" t="s">
        <v>90</v>
      </c>
      <c r="N1597" s="9" t="s">
        <v>94</v>
      </c>
      <c r="O1597" s="6" t="s">
        <v>37</v>
      </c>
      <c r="P1597" s="9" t="s">
        <v>42</v>
      </c>
      <c r="Q1597" s="5" t="s">
        <v>37</v>
      </c>
      <c r="R1597" s="9" t="s">
        <v>41</v>
      </c>
      <c r="S1597" s="11">
        <v>2023</v>
      </c>
      <c r="T1597" s="6" t="s">
        <v>126</v>
      </c>
      <c r="U1597" s="4" t="s">
        <v>3813</v>
      </c>
      <c r="V1597" s="4" t="s">
        <v>3814</v>
      </c>
      <c r="W1597" s="75">
        <v>0</v>
      </c>
      <c r="X1597" s="9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43"/>
      <c r="AL1597" s="143"/>
      <c r="AM1597" s="143"/>
      <c r="AN1597" s="143"/>
      <c r="AO1597" s="143"/>
      <c r="AP1597" s="143"/>
      <c r="AQ1597" s="143"/>
      <c r="AR1597" s="143"/>
      <c r="AS1597" s="143"/>
      <c r="AT1597" s="143"/>
      <c r="AU1597" s="143"/>
      <c r="AV1597" s="143"/>
      <c r="BC1597" s="2"/>
    </row>
    <row r="1598" spans="1:55" x14ac:dyDescent="0.2">
      <c r="A1598" s="4" t="s">
        <v>2714</v>
      </c>
      <c r="B1598" s="4" t="s">
        <v>2687</v>
      </c>
      <c r="C1598" s="4" t="s">
        <v>2737</v>
      </c>
      <c r="D1598" s="4" t="s">
        <v>2741</v>
      </c>
      <c r="E1598" s="4" t="s">
        <v>669</v>
      </c>
      <c r="F1598" s="4" t="s">
        <v>659</v>
      </c>
      <c r="G1598" s="41" t="s">
        <v>670</v>
      </c>
      <c r="H1598" s="59" t="s">
        <v>740</v>
      </c>
      <c r="I1598" s="59">
        <v>500000001166</v>
      </c>
      <c r="J1598" s="5">
        <v>2013</v>
      </c>
      <c r="K1598" s="5">
        <v>5</v>
      </c>
      <c r="L1598" s="9">
        <f t="shared" si="34"/>
        <v>-8</v>
      </c>
      <c r="M1598" s="6" t="s">
        <v>90</v>
      </c>
      <c r="N1598" s="9" t="s">
        <v>94</v>
      </c>
      <c r="O1598" s="6" t="s">
        <v>37</v>
      </c>
      <c r="P1598" s="9" t="s">
        <v>42</v>
      </c>
      <c r="Q1598" s="5" t="s">
        <v>37</v>
      </c>
      <c r="R1598" s="9" t="s">
        <v>41</v>
      </c>
      <c r="S1598" s="11">
        <v>2023</v>
      </c>
      <c r="T1598" s="6" t="s">
        <v>126</v>
      </c>
      <c r="U1598" s="4" t="s">
        <v>3813</v>
      </c>
      <c r="V1598" s="4" t="s">
        <v>3814</v>
      </c>
      <c r="W1598" s="75">
        <v>0</v>
      </c>
      <c r="X1598" s="9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43"/>
      <c r="AL1598" s="143"/>
      <c r="AM1598" s="143"/>
      <c r="AN1598" s="143"/>
      <c r="AO1598" s="143"/>
      <c r="AP1598" s="143"/>
      <c r="AQ1598" s="143"/>
      <c r="AR1598" s="143"/>
      <c r="AS1598" s="143"/>
      <c r="AT1598" s="143"/>
      <c r="AU1598" s="143"/>
      <c r="AV1598" s="143"/>
      <c r="BC1598" s="2"/>
    </row>
    <row r="1599" spans="1:55" x14ac:dyDescent="0.2">
      <c r="A1599" s="4" t="s">
        <v>2714</v>
      </c>
      <c r="B1599" s="4" t="s">
        <v>2687</v>
      </c>
      <c r="C1599" s="4" t="s">
        <v>2737</v>
      </c>
      <c r="D1599" s="4" t="s">
        <v>2741</v>
      </c>
      <c r="E1599" s="4" t="s">
        <v>669</v>
      </c>
      <c r="F1599" s="4" t="s">
        <v>659</v>
      </c>
      <c r="G1599" s="41" t="s">
        <v>670</v>
      </c>
      <c r="H1599" s="59" t="s">
        <v>741</v>
      </c>
      <c r="I1599" s="59">
        <v>500000000153</v>
      </c>
      <c r="J1599" s="5">
        <v>2013</v>
      </c>
      <c r="K1599" s="5">
        <v>5</v>
      </c>
      <c r="L1599" s="9">
        <f t="shared" si="34"/>
        <v>-8</v>
      </c>
      <c r="M1599" s="6" t="s">
        <v>90</v>
      </c>
      <c r="N1599" s="9" t="s">
        <v>94</v>
      </c>
      <c r="O1599" s="6" t="s">
        <v>37</v>
      </c>
      <c r="P1599" s="9" t="s">
        <v>42</v>
      </c>
      <c r="Q1599" s="5" t="s">
        <v>37</v>
      </c>
      <c r="R1599" s="9" t="s">
        <v>41</v>
      </c>
      <c r="S1599" s="11">
        <v>2023</v>
      </c>
      <c r="T1599" s="6" t="s">
        <v>126</v>
      </c>
      <c r="U1599" s="4" t="s">
        <v>3813</v>
      </c>
      <c r="V1599" s="4" t="s">
        <v>3814</v>
      </c>
      <c r="W1599" s="75">
        <v>0</v>
      </c>
      <c r="X1599" s="9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43"/>
      <c r="AL1599" s="143"/>
      <c r="AM1599" s="143"/>
      <c r="AN1599" s="143"/>
      <c r="AO1599" s="143"/>
      <c r="AP1599" s="143"/>
      <c r="AQ1599" s="143"/>
      <c r="AR1599" s="143"/>
      <c r="AS1599" s="143"/>
      <c r="AT1599" s="143"/>
      <c r="AU1599" s="143"/>
      <c r="AV1599" s="143"/>
      <c r="BC1599" s="2"/>
    </row>
    <row r="1600" spans="1:55" x14ac:dyDescent="0.2">
      <c r="A1600" s="4" t="s">
        <v>2714</v>
      </c>
      <c r="B1600" s="4" t="s">
        <v>2687</v>
      </c>
      <c r="C1600" s="4" t="s">
        <v>2737</v>
      </c>
      <c r="D1600" s="4" t="s">
        <v>2741</v>
      </c>
      <c r="E1600" s="4" t="s">
        <v>669</v>
      </c>
      <c r="F1600" s="4" t="s">
        <v>659</v>
      </c>
      <c r="G1600" s="41" t="s">
        <v>670</v>
      </c>
      <c r="H1600" s="59" t="s">
        <v>742</v>
      </c>
      <c r="I1600" s="59">
        <v>500000000784</v>
      </c>
      <c r="J1600" s="5">
        <v>2013</v>
      </c>
      <c r="K1600" s="5">
        <v>5</v>
      </c>
      <c r="L1600" s="9">
        <f t="shared" si="34"/>
        <v>-8</v>
      </c>
      <c r="M1600" s="6" t="s">
        <v>90</v>
      </c>
      <c r="N1600" s="9" t="s">
        <v>94</v>
      </c>
      <c r="O1600" s="6" t="s">
        <v>37</v>
      </c>
      <c r="P1600" s="9" t="s">
        <v>42</v>
      </c>
      <c r="Q1600" s="5" t="s">
        <v>37</v>
      </c>
      <c r="R1600" s="9" t="s">
        <v>41</v>
      </c>
      <c r="S1600" s="11">
        <v>2023</v>
      </c>
      <c r="T1600" s="6" t="s">
        <v>126</v>
      </c>
      <c r="U1600" s="4" t="s">
        <v>3813</v>
      </c>
      <c r="V1600" s="4" t="s">
        <v>3814</v>
      </c>
      <c r="W1600" s="75">
        <v>0</v>
      </c>
      <c r="X1600" s="9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43"/>
      <c r="AL1600" s="143"/>
      <c r="AM1600" s="143"/>
      <c r="AN1600" s="143"/>
      <c r="AO1600" s="143"/>
      <c r="AP1600" s="143"/>
      <c r="AQ1600" s="143"/>
      <c r="AR1600" s="143"/>
      <c r="AS1600" s="143"/>
      <c r="AT1600" s="143"/>
      <c r="AU1600" s="143"/>
      <c r="AV1600" s="143"/>
      <c r="BC1600" s="2"/>
    </row>
    <row r="1601" spans="1:55" x14ac:dyDescent="0.2">
      <c r="A1601" s="4" t="s">
        <v>2714</v>
      </c>
      <c r="B1601" s="4" t="s">
        <v>2687</v>
      </c>
      <c r="C1601" s="4" t="s">
        <v>2737</v>
      </c>
      <c r="D1601" s="4" t="s">
        <v>2741</v>
      </c>
      <c r="E1601" s="4" t="s">
        <v>669</v>
      </c>
      <c r="F1601" s="4" t="s">
        <v>659</v>
      </c>
      <c r="G1601" s="41" t="s">
        <v>670</v>
      </c>
      <c r="H1601" s="59" t="s">
        <v>743</v>
      </c>
      <c r="I1601" s="59">
        <v>500000000061</v>
      </c>
      <c r="J1601" s="5">
        <v>2013</v>
      </c>
      <c r="K1601" s="5">
        <v>5</v>
      </c>
      <c r="L1601" s="9">
        <f t="shared" si="34"/>
        <v>-8</v>
      </c>
      <c r="M1601" s="6" t="s">
        <v>90</v>
      </c>
      <c r="N1601" s="9" t="s">
        <v>94</v>
      </c>
      <c r="O1601" s="6" t="s">
        <v>37</v>
      </c>
      <c r="P1601" s="9" t="s">
        <v>42</v>
      </c>
      <c r="Q1601" s="5" t="s">
        <v>37</v>
      </c>
      <c r="R1601" s="9" t="s">
        <v>41</v>
      </c>
      <c r="S1601" s="11">
        <v>2023</v>
      </c>
      <c r="T1601" s="6" t="s">
        <v>126</v>
      </c>
      <c r="U1601" s="4" t="s">
        <v>3813</v>
      </c>
      <c r="V1601" s="4" t="s">
        <v>3814</v>
      </c>
      <c r="W1601" s="75">
        <v>0</v>
      </c>
      <c r="X1601" s="9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43"/>
      <c r="AL1601" s="143"/>
      <c r="AM1601" s="143"/>
      <c r="AN1601" s="143"/>
      <c r="AO1601" s="143"/>
      <c r="AP1601" s="143"/>
      <c r="AQ1601" s="143"/>
      <c r="AR1601" s="143"/>
      <c r="AS1601" s="143"/>
      <c r="AT1601" s="143"/>
      <c r="AU1601" s="143"/>
      <c r="AV1601" s="143"/>
      <c r="BC1601" s="2"/>
    </row>
    <row r="1602" spans="1:55" x14ac:dyDescent="0.2">
      <c r="A1602" s="4" t="s">
        <v>2714</v>
      </c>
      <c r="B1602" s="4" t="s">
        <v>2687</v>
      </c>
      <c r="C1602" s="4" t="s">
        <v>2737</v>
      </c>
      <c r="D1602" s="4" t="s">
        <v>2741</v>
      </c>
      <c r="E1602" s="4" t="s">
        <v>669</v>
      </c>
      <c r="F1602" s="4" t="s">
        <v>659</v>
      </c>
      <c r="G1602" s="41" t="s">
        <v>670</v>
      </c>
      <c r="H1602" s="59" t="s">
        <v>744</v>
      </c>
      <c r="I1602" s="59">
        <v>500000000216</v>
      </c>
      <c r="J1602" s="5">
        <v>2013</v>
      </c>
      <c r="K1602" s="5">
        <v>5</v>
      </c>
      <c r="L1602" s="9">
        <f t="shared" si="34"/>
        <v>-8</v>
      </c>
      <c r="M1602" s="6" t="s">
        <v>90</v>
      </c>
      <c r="N1602" s="9" t="s">
        <v>94</v>
      </c>
      <c r="O1602" s="6" t="s">
        <v>37</v>
      </c>
      <c r="P1602" s="9" t="s">
        <v>42</v>
      </c>
      <c r="Q1602" s="5" t="s">
        <v>37</v>
      </c>
      <c r="R1602" s="9" t="s">
        <v>41</v>
      </c>
      <c r="S1602" s="11">
        <v>2023</v>
      </c>
      <c r="T1602" s="6" t="s">
        <v>126</v>
      </c>
      <c r="U1602" s="4" t="s">
        <v>3813</v>
      </c>
      <c r="V1602" s="4" t="s">
        <v>3814</v>
      </c>
      <c r="W1602" s="75">
        <v>0</v>
      </c>
      <c r="X1602" s="9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43"/>
      <c r="AL1602" s="143"/>
      <c r="AM1602" s="143"/>
      <c r="AN1602" s="143"/>
      <c r="AO1602" s="143"/>
      <c r="AP1602" s="143"/>
      <c r="AQ1602" s="143"/>
      <c r="AR1602" s="143"/>
      <c r="AS1602" s="143"/>
      <c r="AT1602" s="143"/>
      <c r="AU1602" s="143"/>
      <c r="AV1602" s="143"/>
      <c r="BC1602" s="2"/>
    </row>
    <row r="1603" spans="1:55" x14ac:dyDescent="0.2">
      <c r="A1603" s="4" t="s">
        <v>2714</v>
      </c>
      <c r="B1603" s="4" t="s">
        <v>2687</v>
      </c>
      <c r="C1603" s="4" t="s">
        <v>2737</v>
      </c>
      <c r="D1603" s="4" t="s">
        <v>2741</v>
      </c>
      <c r="E1603" s="4" t="s">
        <v>669</v>
      </c>
      <c r="F1603" s="4" t="s">
        <v>659</v>
      </c>
      <c r="G1603" s="41" t="s">
        <v>670</v>
      </c>
      <c r="H1603" s="59" t="s">
        <v>745</v>
      </c>
      <c r="I1603" s="59">
        <v>500000000797</v>
      </c>
      <c r="J1603" s="5">
        <v>2013</v>
      </c>
      <c r="K1603" s="5">
        <v>5</v>
      </c>
      <c r="L1603" s="9">
        <f t="shared" si="34"/>
        <v>-8</v>
      </c>
      <c r="M1603" s="6" t="s">
        <v>90</v>
      </c>
      <c r="N1603" s="9" t="s">
        <v>94</v>
      </c>
      <c r="O1603" s="6" t="s">
        <v>37</v>
      </c>
      <c r="P1603" s="9" t="s">
        <v>42</v>
      </c>
      <c r="Q1603" s="5" t="s">
        <v>37</v>
      </c>
      <c r="R1603" s="9" t="s">
        <v>41</v>
      </c>
      <c r="S1603" s="11">
        <v>2023</v>
      </c>
      <c r="T1603" s="6" t="s">
        <v>126</v>
      </c>
      <c r="U1603" s="4" t="s">
        <v>3813</v>
      </c>
      <c r="V1603" s="4" t="s">
        <v>3814</v>
      </c>
      <c r="W1603" s="75">
        <v>0</v>
      </c>
      <c r="X1603" s="9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43"/>
      <c r="AL1603" s="143"/>
      <c r="AM1603" s="143"/>
      <c r="AN1603" s="143"/>
      <c r="AO1603" s="143"/>
      <c r="AP1603" s="143"/>
      <c r="AQ1603" s="143"/>
      <c r="AR1603" s="143"/>
      <c r="AS1603" s="143"/>
      <c r="AT1603" s="143"/>
      <c r="AU1603" s="143"/>
      <c r="AV1603" s="143"/>
      <c r="BC1603" s="2"/>
    </row>
    <row r="1604" spans="1:55" x14ac:dyDescent="0.2">
      <c r="A1604" s="4" t="s">
        <v>2714</v>
      </c>
      <c r="B1604" s="4" t="s">
        <v>2687</v>
      </c>
      <c r="C1604" s="4" t="s">
        <v>2737</v>
      </c>
      <c r="D1604" s="4" t="s">
        <v>2741</v>
      </c>
      <c r="E1604" s="4" t="s">
        <v>669</v>
      </c>
      <c r="F1604" s="4" t="s">
        <v>659</v>
      </c>
      <c r="G1604" s="41" t="s">
        <v>670</v>
      </c>
      <c r="H1604" s="59" t="s">
        <v>746</v>
      </c>
      <c r="I1604" s="59" t="s">
        <v>136</v>
      </c>
      <c r="J1604" s="5">
        <v>2013</v>
      </c>
      <c r="K1604" s="5">
        <v>5</v>
      </c>
      <c r="L1604" s="9">
        <f t="shared" si="34"/>
        <v>-8</v>
      </c>
      <c r="M1604" s="6" t="s">
        <v>90</v>
      </c>
      <c r="N1604" s="9" t="s">
        <v>94</v>
      </c>
      <c r="O1604" s="6" t="s">
        <v>37</v>
      </c>
      <c r="P1604" s="9" t="s">
        <v>42</v>
      </c>
      <c r="Q1604" s="5" t="s">
        <v>37</v>
      </c>
      <c r="R1604" s="9" t="s">
        <v>41</v>
      </c>
      <c r="S1604" s="11">
        <v>2023</v>
      </c>
      <c r="T1604" s="6" t="s">
        <v>126</v>
      </c>
      <c r="U1604" s="4" t="s">
        <v>3813</v>
      </c>
      <c r="V1604" s="4" t="s">
        <v>3814</v>
      </c>
      <c r="W1604" s="75">
        <v>0</v>
      </c>
      <c r="X1604" s="9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43"/>
      <c r="AL1604" s="143"/>
      <c r="AM1604" s="143"/>
      <c r="AN1604" s="143"/>
      <c r="AO1604" s="143"/>
      <c r="AP1604" s="143"/>
      <c r="AQ1604" s="143"/>
      <c r="AR1604" s="143"/>
      <c r="AS1604" s="143"/>
      <c r="AT1604" s="143"/>
      <c r="AU1604" s="143"/>
      <c r="AV1604" s="143"/>
      <c r="BC1604" s="2"/>
    </row>
    <row r="1605" spans="1:55" x14ac:dyDescent="0.2">
      <c r="A1605" s="4" t="s">
        <v>2714</v>
      </c>
      <c r="B1605" s="4" t="s">
        <v>2687</v>
      </c>
      <c r="C1605" s="4" t="s">
        <v>2737</v>
      </c>
      <c r="D1605" s="4" t="s">
        <v>2741</v>
      </c>
      <c r="E1605" s="4" t="s">
        <v>669</v>
      </c>
      <c r="F1605" s="4" t="s">
        <v>659</v>
      </c>
      <c r="G1605" s="41" t="s">
        <v>670</v>
      </c>
      <c r="H1605" s="59" t="s">
        <v>747</v>
      </c>
      <c r="I1605" s="59">
        <v>500000000896</v>
      </c>
      <c r="J1605" s="5">
        <v>2013</v>
      </c>
      <c r="K1605" s="5">
        <v>5</v>
      </c>
      <c r="L1605" s="9">
        <f t="shared" si="34"/>
        <v>-8</v>
      </c>
      <c r="M1605" s="6" t="s">
        <v>90</v>
      </c>
      <c r="N1605" s="9" t="s">
        <v>94</v>
      </c>
      <c r="O1605" s="6" t="s">
        <v>37</v>
      </c>
      <c r="P1605" s="9" t="s">
        <v>42</v>
      </c>
      <c r="Q1605" s="5" t="s">
        <v>37</v>
      </c>
      <c r="R1605" s="9" t="s">
        <v>41</v>
      </c>
      <c r="S1605" s="11">
        <v>2023</v>
      </c>
      <c r="T1605" s="6" t="s">
        <v>126</v>
      </c>
      <c r="U1605" s="4" t="s">
        <v>3813</v>
      </c>
      <c r="V1605" s="4" t="s">
        <v>3814</v>
      </c>
      <c r="W1605" s="75">
        <v>0</v>
      </c>
      <c r="X1605" s="9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43"/>
      <c r="AL1605" s="143"/>
      <c r="AM1605" s="143"/>
      <c r="AN1605" s="143"/>
      <c r="AO1605" s="143"/>
      <c r="AP1605" s="143"/>
      <c r="AQ1605" s="143"/>
      <c r="AR1605" s="143"/>
      <c r="AS1605" s="143"/>
      <c r="AT1605" s="143"/>
      <c r="AU1605" s="143"/>
      <c r="AV1605" s="143"/>
      <c r="BC1605" s="2"/>
    </row>
    <row r="1606" spans="1:55" x14ac:dyDescent="0.2">
      <c r="A1606" s="4" t="s">
        <v>2714</v>
      </c>
      <c r="B1606" s="4" t="s">
        <v>2687</v>
      </c>
      <c r="C1606" s="4" t="s">
        <v>2737</v>
      </c>
      <c r="D1606" s="4" t="s">
        <v>2741</v>
      </c>
      <c r="E1606" s="4" t="s">
        <v>669</v>
      </c>
      <c r="F1606" s="4" t="s">
        <v>659</v>
      </c>
      <c r="G1606" s="41" t="s">
        <v>670</v>
      </c>
      <c r="H1606" s="59" t="s">
        <v>748</v>
      </c>
      <c r="I1606" s="59">
        <v>500000001032</v>
      </c>
      <c r="J1606" s="5">
        <v>2013</v>
      </c>
      <c r="K1606" s="5">
        <v>5</v>
      </c>
      <c r="L1606" s="9">
        <f t="shared" si="34"/>
        <v>-8</v>
      </c>
      <c r="M1606" s="6" t="s">
        <v>90</v>
      </c>
      <c r="N1606" s="9" t="s">
        <v>94</v>
      </c>
      <c r="O1606" s="6" t="s">
        <v>37</v>
      </c>
      <c r="P1606" s="9" t="s">
        <v>42</v>
      </c>
      <c r="Q1606" s="5" t="s">
        <v>37</v>
      </c>
      <c r="R1606" s="9" t="s">
        <v>41</v>
      </c>
      <c r="S1606" s="11">
        <v>2023</v>
      </c>
      <c r="T1606" s="6" t="s">
        <v>126</v>
      </c>
      <c r="U1606" s="4" t="s">
        <v>3813</v>
      </c>
      <c r="V1606" s="4" t="s">
        <v>3814</v>
      </c>
      <c r="W1606" s="75">
        <v>0</v>
      </c>
      <c r="X1606" s="9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43"/>
      <c r="AL1606" s="143"/>
      <c r="AM1606" s="143"/>
      <c r="AN1606" s="143"/>
      <c r="AO1606" s="143"/>
      <c r="AP1606" s="143"/>
      <c r="AQ1606" s="143"/>
      <c r="AR1606" s="143"/>
      <c r="AS1606" s="143"/>
      <c r="AT1606" s="143"/>
      <c r="AU1606" s="143"/>
      <c r="AV1606" s="143"/>
      <c r="BC1606" s="2"/>
    </row>
    <row r="1607" spans="1:55" x14ac:dyDescent="0.2">
      <c r="A1607" s="4" t="s">
        <v>2714</v>
      </c>
      <c r="B1607" s="4" t="s">
        <v>2687</v>
      </c>
      <c r="C1607" s="4" t="s">
        <v>2737</v>
      </c>
      <c r="D1607" s="4" t="s">
        <v>2741</v>
      </c>
      <c r="E1607" s="4" t="s">
        <v>669</v>
      </c>
      <c r="F1607" s="4" t="s">
        <v>659</v>
      </c>
      <c r="G1607" s="41" t="s">
        <v>670</v>
      </c>
      <c r="H1607" s="59" t="s">
        <v>749</v>
      </c>
      <c r="I1607" s="59">
        <v>500000001044</v>
      </c>
      <c r="J1607" s="5">
        <v>2013</v>
      </c>
      <c r="K1607" s="5">
        <v>5</v>
      </c>
      <c r="L1607" s="9">
        <f t="shared" si="34"/>
        <v>-8</v>
      </c>
      <c r="M1607" s="6" t="s">
        <v>90</v>
      </c>
      <c r="N1607" s="9" t="s">
        <v>94</v>
      </c>
      <c r="O1607" s="6" t="s">
        <v>37</v>
      </c>
      <c r="P1607" s="9" t="s">
        <v>42</v>
      </c>
      <c r="Q1607" s="5" t="s">
        <v>37</v>
      </c>
      <c r="R1607" s="9" t="s">
        <v>41</v>
      </c>
      <c r="S1607" s="11">
        <v>2023</v>
      </c>
      <c r="T1607" s="6" t="s">
        <v>126</v>
      </c>
      <c r="U1607" s="4" t="s">
        <v>3813</v>
      </c>
      <c r="V1607" s="4" t="s">
        <v>3814</v>
      </c>
      <c r="W1607" s="75">
        <v>0</v>
      </c>
      <c r="X1607" s="9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43"/>
      <c r="AL1607" s="143"/>
      <c r="AM1607" s="143"/>
      <c r="AN1607" s="143"/>
      <c r="AO1607" s="143"/>
      <c r="AP1607" s="143"/>
      <c r="AQ1607" s="143"/>
      <c r="AR1607" s="143"/>
      <c r="AS1607" s="143"/>
      <c r="AT1607" s="143"/>
      <c r="AU1607" s="143"/>
      <c r="AV1607" s="143"/>
      <c r="BC1607" s="2"/>
    </row>
    <row r="1608" spans="1:55" x14ac:dyDescent="0.2">
      <c r="A1608" s="4" t="s">
        <v>2714</v>
      </c>
      <c r="B1608" s="4" t="s">
        <v>2687</v>
      </c>
      <c r="C1608" s="4" t="s">
        <v>2737</v>
      </c>
      <c r="D1608" s="4" t="s">
        <v>2741</v>
      </c>
      <c r="E1608" s="4" t="s">
        <v>669</v>
      </c>
      <c r="F1608" s="4" t="s">
        <v>659</v>
      </c>
      <c r="G1608" s="41" t="s">
        <v>670</v>
      </c>
      <c r="H1608" s="59" t="s">
        <v>750</v>
      </c>
      <c r="I1608" s="59">
        <v>500000001056</v>
      </c>
      <c r="J1608" s="5">
        <v>2013</v>
      </c>
      <c r="K1608" s="5">
        <v>5</v>
      </c>
      <c r="L1608" s="9">
        <f t="shared" ref="L1608:L1669" si="36">IF(AND(J1608=0,K1608=0),"",K1608-($B$9-J1608))</f>
        <v>-8</v>
      </c>
      <c r="M1608" s="6" t="s">
        <v>90</v>
      </c>
      <c r="N1608" s="9" t="s">
        <v>94</v>
      </c>
      <c r="O1608" s="6" t="s">
        <v>37</v>
      </c>
      <c r="P1608" s="9" t="s">
        <v>42</v>
      </c>
      <c r="Q1608" s="5" t="s">
        <v>37</v>
      </c>
      <c r="R1608" s="9" t="s">
        <v>41</v>
      </c>
      <c r="S1608" s="11">
        <v>2023</v>
      </c>
      <c r="T1608" s="6" t="s">
        <v>126</v>
      </c>
      <c r="U1608" s="4" t="s">
        <v>3813</v>
      </c>
      <c r="V1608" s="4" t="s">
        <v>3814</v>
      </c>
      <c r="W1608" s="75">
        <v>0</v>
      </c>
      <c r="X1608" s="9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43"/>
      <c r="AL1608" s="143"/>
      <c r="AM1608" s="143"/>
      <c r="AN1608" s="143"/>
      <c r="AO1608" s="143"/>
      <c r="AP1608" s="143"/>
      <c r="AQ1608" s="143"/>
      <c r="AR1608" s="143"/>
      <c r="AS1608" s="143"/>
      <c r="AT1608" s="143"/>
      <c r="AU1608" s="143"/>
      <c r="AV1608" s="143"/>
      <c r="BC1608" s="2"/>
    </row>
    <row r="1609" spans="1:55" x14ac:dyDescent="0.2">
      <c r="A1609" s="4" t="s">
        <v>2714</v>
      </c>
      <c r="B1609" s="4" t="s">
        <v>2687</v>
      </c>
      <c r="C1609" s="4" t="s">
        <v>2737</v>
      </c>
      <c r="D1609" s="4" t="s">
        <v>2741</v>
      </c>
      <c r="E1609" s="4" t="s">
        <v>669</v>
      </c>
      <c r="F1609" s="4" t="s">
        <v>659</v>
      </c>
      <c r="G1609" s="41" t="s">
        <v>670</v>
      </c>
      <c r="H1609" s="59" t="s">
        <v>751</v>
      </c>
      <c r="I1609" s="59">
        <v>500000001058</v>
      </c>
      <c r="J1609" s="5">
        <v>2013</v>
      </c>
      <c r="K1609" s="5">
        <v>5</v>
      </c>
      <c r="L1609" s="9">
        <f t="shared" si="36"/>
        <v>-8</v>
      </c>
      <c r="M1609" s="6" t="s">
        <v>90</v>
      </c>
      <c r="N1609" s="9" t="s">
        <v>94</v>
      </c>
      <c r="O1609" s="6" t="s">
        <v>37</v>
      </c>
      <c r="P1609" s="9" t="s">
        <v>42</v>
      </c>
      <c r="Q1609" s="5" t="s">
        <v>37</v>
      </c>
      <c r="R1609" s="9" t="s">
        <v>41</v>
      </c>
      <c r="S1609" s="11">
        <v>2023</v>
      </c>
      <c r="T1609" s="6" t="s">
        <v>126</v>
      </c>
      <c r="U1609" s="4" t="s">
        <v>3813</v>
      </c>
      <c r="V1609" s="4" t="s">
        <v>3814</v>
      </c>
      <c r="W1609" s="75">
        <v>0</v>
      </c>
      <c r="X1609" s="9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43"/>
      <c r="AL1609" s="143"/>
      <c r="AM1609" s="143"/>
      <c r="AN1609" s="143"/>
      <c r="AO1609" s="143"/>
      <c r="AP1609" s="143"/>
      <c r="AQ1609" s="143"/>
      <c r="AR1609" s="143"/>
      <c r="AS1609" s="143"/>
      <c r="AT1609" s="143"/>
      <c r="AU1609" s="143"/>
      <c r="AV1609" s="143"/>
      <c r="BC1609" s="2"/>
    </row>
    <row r="1610" spans="1:55" x14ac:dyDescent="0.2">
      <c r="A1610" s="4" t="s">
        <v>2714</v>
      </c>
      <c r="B1610" s="4" t="s">
        <v>2687</v>
      </c>
      <c r="C1610" s="4" t="s">
        <v>2737</v>
      </c>
      <c r="D1610" s="4" t="s">
        <v>2741</v>
      </c>
      <c r="E1610" s="4" t="s">
        <v>669</v>
      </c>
      <c r="F1610" s="4" t="s">
        <v>659</v>
      </c>
      <c r="G1610" s="41" t="s">
        <v>670</v>
      </c>
      <c r="H1610" s="59" t="s">
        <v>752</v>
      </c>
      <c r="I1610" s="59" t="s">
        <v>136</v>
      </c>
      <c r="J1610" s="5">
        <v>2013</v>
      </c>
      <c r="K1610" s="5">
        <v>5</v>
      </c>
      <c r="L1610" s="9">
        <f t="shared" si="36"/>
        <v>-8</v>
      </c>
      <c r="M1610" s="6" t="s">
        <v>90</v>
      </c>
      <c r="N1610" s="9" t="s">
        <v>94</v>
      </c>
      <c r="O1610" s="6" t="s">
        <v>37</v>
      </c>
      <c r="P1610" s="9" t="s">
        <v>42</v>
      </c>
      <c r="Q1610" s="5" t="s">
        <v>37</v>
      </c>
      <c r="R1610" s="9" t="s">
        <v>41</v>
      </c>
      <c r="S1610" s="11">
        <v>2023</v>
      </c>
      <c r="T1610" s="6" t="s">
        <v>126</v>
      </c>
      <c r="U1610" s="4" t="s">
        <v>3813</v>
      </c>
      <c r="V1610" s="4" t="s">
        <v>3814</v>
      </c>
      <c r="W1610" s="75">
        <v>0</v>
      </c>
      <c r="X1610" s="9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43"/>
      <c r="AL1610" s="143"/>
      <c r="AM1610" s="143"/>
      <c r="AN1610" s="143"/>
      <c r="AO1610" s="143"/>
      <c r="AP1610" s="143"/>
      <c r="AQ1610" s="143"/>
      <c r="AR1610" s="143"/>
      <c r="AS1610" s="143"/>
      <c r="AT1610" s="143"/>
      <c r="AU1610" s="143"/>
      <c r="AV1610" s="143"/>
      <c r="BC1610" s="2"/>
    </row>
    <row r="1611" spans="1:55" x14ac:dyDescent="0.2">
      <c r="A1611" s="4" t="s">
        <v>2714</v>
      </c>
      <c r="B1611" s="4" t="s">
        <v>2687</v>
      </c>
      <c r="C1611" s="4" t="s">
        <v>2737</v>
      </c>
      <c r="D1611" s="4" t="s">
        <v>2741</v>
      </c>
      <c r="E1611" s="4" t="s">
        <v>669</v>
      </c>
      <c r="F1611" s="4" t="s">
        <v>659</v>
      </c>
      <c r="G1611" s="41" t="s">
        <v>670</v>
      </c>
      <c r="H1611" s="59" t="s">
        <v>753</v>
      </c>
      <c r="I1611" s="59" t="s">
        <v>136</v>
      </c>
      <c r="J1611" s="5">
        <v>2013</v>
      </c>
      <c r="K1611" s="5">
        <v>5</v>
      </c>
      <c r="L1611" s="9">
        <f t="shared" si="36"/>
        <v>-8</v>
      </c>
      <c r="M1611" s="6" t="s">
        <v>90</v>
      </c>
      <c r="N1611" s="9" t="s">
        <v>94</v>
      </c>
      <c r="O1611" s="6" t="s">
        <v>37</v>
      </c>
      <c r="P1611" s="9" t="s">
        <v>42</v>
      </c>
      <c r="Q1611" s="5" t="s">
        <v>37</v>
      </c>
      <c r="R1611" s="9" t="s">
        <v>41</v>
      </c>
      <c r="S1611" s="11">
        <v>2023</v>
      </c>
      <c r="T1611" s="6" t="s">
        <v>126</v>
      </c>
      <c r="U1611" s="4" t="s">
        <v>3813</v>
      </c>
      <c r="V1611" s="4" t="s">
        <v>3814</v>
      </c>
      <c r="W1611" s="75">
        <v>0</v>
      </c>
      <c r="X1611" s="9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43"/>
      <c r="AL1611" s="143"/>
      <c r="AM1611" s="143"/>
      <c r="AN1611" s="143"/>
      <c r="AO1611" s="143"/>
      <c r="AP1611" s="143"/>
      <c r="AQ1611" s="143"/>
      <c r="AR1611" s="143"/>
      <c r="AS1611" s="143"/>
      <c r="AT1611" s="143"/>
      <c r="AU1611" s="143"/>
      <c r="AV1611" s="143"/>
      <c r="BC1611" s="2"/>
    </row>
    <row r="1612" spans="1:55" x14ac:dyDescent="0.2">
      <c r="A1612" s="4" t="s">
        <v>2714</v>
      </c>
      <c r="B1612" s="4" t="s">
        <v>2687</v>
      </c>
      <c r="C1612" s="4" t="s">
        <v>2737</v>
      </c>
      <c r="D1612" s="4" t="s">
        <v>2741</v>
      </c>
      <c r="E1612" s="4" t="s">
        <v>669</v>
      </c>
      <c r="F1612" s="4" t="s">
        <v>659</v>
      </c>
      <c r="G1612" s="41" t="s">
        <v>670</v>
      </c>
      <c r="H1612" s="59" t="s">
        <v>754</v>
      </c>
      <c r="I1612" s="59">
        <v>500000001068</v>
      </c>
      <c r="J1612" s="5">
        <v>2013</v>
      </c>
      <c r="K1612" s="5">
        <v>5</v>
      </c>
      <c r="L1612" s="9">
        <f t="shared" si="36"/>
        <v>-8</v>
      </c>
      <c r="M1612" s="6" t="s">
        <v>90</v>
      </c>
      <c r="N1612" s="9" t="s">
        <v>94</v>
      </c>
      <c r="O1612" s="6" t="s">
        <v>37</v>
      </c>
      <c r="P1612" s="9" t="s">
        <v>42</v>
      </c>
      <c r="Q1612" s="5" t="s">
        <v>37</v>
      </c>
      <c r="R1612" s="9" t="s">
        <v>41</v>
      </c>
      <c r="S1612" s="11">
        <v>2023</v>
      </c>
      <c r="T1612" s="6" t="s">
        <v>126</v>
      </c>
      <c r="U1612" s="4" t="s">
        <v>3813</v>
      </c>
      <c r="V1612" s="4" t="s">
        <v>3814</v>
      </c>
      <c r="W1612" s="75">
        <v>0</v>
      </c>
      <c r="X1612" s="9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43"/>
      <c r="AL1612" s="143"/>
      <c r="AM1612" s="143"/>
      <c r="AN1612" s="143"/>
      <c r="AO1612" s="143"/>
      <c r="AP1612" s="143"/>
      <c r="AQ1612" s="143"/>
      <c r="AR1612" s="143"/>
      <c r="AS1612" s="143"/>
      <c r="AT1612" s="143"/>
      <c r="AU1612" s="143"/>
      <c r="AV1612" s="143"/>
      <c r="BC1612" s="2"/>
    </row>
    <row r="1613" spans="1:55" x14ac:dyDescent="0.2">
      <c r="A1613" s="4" t="s">
        <v>2714</v>
      </c>
      <c r="B1613" s="4" t="s">
        <v>2687</v>
      </c>
      <c r="C1613" s="4" t="s">
        <v>2737</v>
      </c>
      <c r="D1613" s="4" t="s">
        <v>2741</v>
      </c>
      <c r="E1613" s="4" t="s">
        <v>669</v>
      </c>
      <c r="F1613" s="4" t="s">
        <v>659</v>
      </c>
      <c r="G1613" s="41" t="s">
        <v>670</v>
      </c>
      <c r="H1613" s="59" t="s">
        <v>755</v>
      </c>
      <c r="I1613" s="59">
        <v>500000001156</v>
      </c>
      <c r="J1613" s="5">
        <v>2013</v>
      </c>
      <c r="K1613" s="5">
        <v>5</v>
      </c>
      <c r="L1613" s="9">
        <f t="shared" si="36"/>
        <v>-8</v>
      </c>
      <c r="M1613" s="6" t="s">
        <v>90</v>
      </c>
      <c r="N1613" s="9" t="s">
        <v>94</v>
      </c>
      <c r="O1613" s="6" t="s">
        <v>37</v>
      </c>
      <c r="P1613" s="9" t="s">
        <v>42</v>
      </c>
      <c r="Q1613" s="5" t="s">
        <v>37</v>
      </c>
      <c r="R1613" s="9" t="s">
        <v>41</v>
      </c>
      <c r="S1613" s="11">
        <v>2023</v>
      </c>
      <c r="T1613" s="6" t="s">
        <v>126</v>
      </c>
      <c r="U1613" s="4" t="s">
        <v>3813</v>
      </c>
      <c r="V1613" s="4" t="s">
        <v>3814</v>
      </c>
      <c r="W1613" s="75">
        <v>0</v>
      </c>
      <c r="X1613" s="9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43"/>
      <c r="AL1613" s="143"/>
      <c r="AM1613" s="143"/>
      <c r="AN1613" s="143"/>
      <c r="AO1613" s="143"/>
      <c r="AP1613" s="143"/>
      <c r="AQ1613" s="143"/>
      <c r="AR1613" s="143"/>
      <c r="AS1613" s="143"/>
      <c r="AT1613" s="143"/>
      <c r="AU1613" s="143"/>
      <c r="AV1613" s="143"/>
      <c r="BC1613" s="2"/>
    </row>
    <row r="1614" spans="1:55" x14ac:dyDescent="0.2">
      <c r="A1614" s="4" t="s">
        <v>2714</v>
      </c>
      <c r="B1614" s="4" t="s">
        <v>2687</v>
      </c>
      <c r="C1614" s="4" t="s">
        <v>2737</v>
      </c>
      <c r="D1614" s="4" t="s">
        <v>2741</v>
      </c>
      <c r="E1614" s="4" t="s">
        <v>669</v>
      </c>
      <c r="F1614" s="4" t="s">
        <v>659</v>
      </c>
      <c r="G1614" s="41" t="s">
        <v>670</v>
      </c>
      <c r="H1614" s="59" t="s">
        <v>756</v>
      </c>
      <c r="I1614" s="59">
        <v>500000000884</v>
      </c>
      <c r="J1614" s="5">
        <v>2013</v>
      </c>
      <c r="K1614" s="5">
        <v>5</v>
      </c>
      <c r="L1614" s="9">
        <f t="shared" si="36"/>
        <v>-8</v>
      </c>
      <c r="M1614" s="6" t="s">
        <v>90</v>
      </c>
      <c r="N1614" s="9" t="s">
        <v>94</v>
      </c>
      <c r="O1614" s="6" t="s">
        <v>37</v>
      </c>
      <c r="P1614" s="9" t="s">
        <v>42</v>
      </c>
      <c r="Q1614" s="5" t="s">
        <v>37</v>
      </c>
      <c r="R1614" s="9" t="s">
        <v>41</v>
      </c>
      <c r="S1614" s="11">
        <v>2023</v>
      </c>
      <c r="T1614" s="6" t="s">
        <v>126</v>
      </c>
      <c r="U1614" s="4" t="s">
        <v>3813</v>
      </c>
      <c r="V1614" s="4" t="s">
        <v>3814</v>
      </c>
      <c r="W1614" s="75">
        <v>0</v>
      </c>
      <c r="X1614" s="9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43"/>
      <c r="AL1614" s="143"/>
      <c r="AM1614" s="143"/>
      <c r="AN1614" s="143"/>
      <c r="AO1614" s="143"/>
      <c r="AP1614" s="143"/>
      <c r="AQ1614" s="143"/>
      <c r="AR1614" s="143"/>
      <c r="AS1614" s="143"/>
      <c r="AT1614" s="143"/>
      <c r="AU1614" s="143"/>
      <c r="AV1614" s="143"/>
      <c r="BC1614" s="2"/>
    </row>
    <row r="1615" spans="1:55" x14ac:dyDescent="0.2">
      <c r="A1615" s="4" t="s">
        <v>2714</v>
      </c>
      <c r="B1615" s="4" t="s">
        <v>2687</v>
      </c>
      <c r="C1615" s="4" t="s">
        <v>2737</v>
      </c>
      <c r="D1615" s="4" t="s">
        <v>2741</v>
      </c>
      <c r="E1615" s="4" t="s">
        <v>669</v>
      </c>
      <c r="F1615" s="4" t="s">
        <v>659</v>
      </c>
      <c r="G1615" s="41" t="s">
        <v>670</v>
      </c>
      <c r="H1615" s="59" t="s">
        <v>757</v>
      </c>
      <c r="I1615" s="59">
        <v>500000000972</v>
      </c>
      <c r="J1615" s="5">
        <v>2013</v>
      </c>
      <c r="K1615" s="5">
        <v>5</v>
      </c>
      <c r="L1615" s="9">
        <f t="shared" si="36"/>
        <v>-8</v>
      </c>
      <c r="M1615" s="6" t="s">
        <v>90</v>
      </c>
      <c r="N1615" s="9" t="s">
        <v>94</v>
      </c>
      <c r="O1615" s="6" t="s">
        <v>37</v>
      </c>
      <c r="P1615" s="9" t="s">
        <v>42</v>
      </c>
      <c r="Q1615" s="5" t="s">
        <v>37</v>
      </c>
      <c r="R1615" s="9" t="s">
        <v>41</v>
      </c>
      <c r="S1615" s="11">
        <v>2023</v>
      </c>
      <c r="T1615" s="6" t="s">
        <v>126</v>
      </c>
      <c r="U1615" s="4" t="s">
        <v>3813</v>
      </c>
      <c r="V1615" s="4" t="s">
        <v>3814</v>
      </c>
      <c r="W1615" s="75">
        <v>0</v>
      </c>
      <c r="X1615" s="9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43"/>
      <c r="AL1615" s="143"/>
      <c r="AM1615" s="143"/>
      <c r="AN1615" s="143"/>
      <c r="AO1615" s="143"/>
      <c r="AP1615" s="143"/>
      <c r="AQ1615" s="143"/>
      <c r="AR1615" s="143"/>
      <c r="AS1615" s="143"/>
      <c r="AT1615" s="143"/>
      <c r="AU1615" s="143"/>
      <c r="AV1615" s="143"/>
      <c r="BC1615" s="2"/>
    </row>
    <row r="1616" spans="1:55" x14ac:dyDescent="0.2">
      <c r="A1616" s="4" t="s">
        <v>2714</v>
      </c>
      <c r="B1616" s="4" t="s">
        <v>2687</v>
      </c>
      <c r="C1616" s="4" t="s">
        <v>2737</v>
      </c>
      <c r="D1616" s="4" t="s">
        <v>2741</v>
      </c>
      <c r="E1616" s="4" t="s">
        <v>669</v>
      </c>
      <c r="F1616" s="4" t="s">
        <v>659</v>
      </c>
      <c r="G1616" s="41" t="s">
        <v>670</v>
      </c>
      <c r="H1616" s="59" t="s">
        <v>758</v>
      </c>
      <c r="I1616" s="59">
        <v>500000000737</v>
      </c>
      <c r="J1616" s="5">
        <v>2013</v>
      </c>
      <c r="K1616" s="5">
        <v>5</v>
      </c>
      <c r="L1616" s="9">
        <f t="shared" si="36"/>
        <v>-8</v>
      </c>
      <c r="M1616" s="6" t="s">
        <v>90</v>
      </c>
      <c r="N1616" s="9" t="s">
        <v>94</v>
      </c>
      <c r="O1616" s="6" t="s">
        <v>37</v>
      </c>
      <c r="P1616" s="9" t="s">
        <v>42</v>
      </c>
      <c r="Q1616" s="5" t="s">
        <v>37</v>
      </c>
      <c r="R1616" s="9" t="s">
        <v>41</v>
      </c>
      <c r="S1616" s="11">
        <v>2023</v>
      </c>
      <c r="T1616" s="6" t="s">
        <v>126</v>
      </c>
      <c r="U1616" s="4" t="s">
        <v>3813</v>
      </c>
      <c r="V1616" s="4" t="s">
        <v>3814</v>
      </c>
      <c r="W1616" s="75">
        <v>0</v>
      </c>
      <c r="X1616" s="9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43"/>
      <c r="AL1616" s="143"/>
      <c r="AM1616" s="143"/>
      <c r="AN1616" s="143"/>
      <c r="AO1616" s="143"/>
      <c r="AP1616" s="143"/>
      <c r="AQ1616" s="143"/>
      <c r="AR1616" s="143"/>
      <c r="AS1616" s="143"/>
      <c r="AT1616" s="143"/>
      <c r="AU1616" s="143"/>
      <c r="AV1616" s="143"/>
      <c r="BC1616" s="2"/>
    </row>
    <row r="1617" spans="1:55" x14ac:dyDescent="0.2">
      <c r="A1617" s="4" t="s">
        <v>2714</v>
      </c>
      <c r="B1617" s="4" t="s">
        <v>2687</v>
      </c>
      <c r="C1617" s="4" t="s">
        <v>2737</v>
      </c>
      <c r="D1617" s="4" t="s">
        <v>2741</v>
      </c>
      <c r="E1617" s="4" t="s">
        <v>669</v>
      </c>
      <c r="F1617" s="4" t="s">
        <v>659</v>
      </c>
      <c r="G1617" s="41" t="s">
        <v>670</v>
      </c>
      <c r="H1617" s="59" t="s">
        <v>759</v>
      </c>
      <c r="I1617" s="59">
        <v>500000000014</v>
      </c>
      <c r="J1617" s="5">
        <v>2013</v>
      </c>
      <c r="K1617" s="5">
        <v>5</v>
      </c>
      <c r="L1617" s="9">
        <f t="shared" si="36"/>
        <v>-8</v>
      </c>
      <c r="M1617" s="6" t="s">
        <v>90</v>
      </c>
      <c r="N1617" s="9" t="s">
        <v>94</v>
      </c>
      <c r="O1617" s="6" t="s">
        <v>37</v>
      </c>
      <c r="P1617" s="9" t="s">
        <v>42</v>
      </c>
      <c r="Q1617" s="5" t="s">
        <v>37</v>
      </c>
      <c r="R1617" s="9" t="s">
        <v>41</v>
      </c>
      <c r="S1617" s="11">
        <v>2023</v>
      </c>
      <c r="T1617" s="6" t="s">
        <v>126</v>
      </c>
      <c r="U1617" s="4" t="s">
        <v>3813</v>
      </c>
      <c r="V1617" s="4" t="s">
        <v>3814</v>
      </c>
      <c r="W1617" s="75">
        <v>0</v>
      </c>
      <c r="X1617" s="9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43"/>
      <c r="AL1617" s="143"/>
      <c r="AM1617" s="143"/>
      <c r="AN1617" s="143"/>
      <c r="AO1617" s="143"/>
      <c r="AP1617" s="143"/>
      <c r="AQ1617" s="143"/>
      <c r="AR1617" s="143"/>
      <c r="AS1617" s="143"/>
      <c r="AT1617" s="143"/>
      <c r="AU1617" s="143"/>
      <c r="AV1617" s="143"/>
      <c r="BC1617" s="2"/>
    </row>
    <row r="1618" spans="1:55" x14ac:dyDescent="0.2">
      <c r="A1618" s="4" t="s">
        <v>2714</v>
      </c>
      <c r="B1618" s="4" t="s">
        <v>2687</v>
      </c>
      <c r="C1618" s="4" t="s">
        <v>2737</v>
      </c>
      <c r="D1618" s="4" t="s">
        <v>2741</v>
      </c>
      <c r="E1618" s="4" t="s">
        <v>669</v>
      </c>
      <c r="F1618" s="4" t="s">
        <v>659</v>
      </c>
      <c r="G1618" s="41" t="s">
        <v>670</v>
      </c>
      <c r="H1618" s="59" t="s">
        <v>760</v>
      </c>
      <c r="I1618" s="59">
        <v>500000000013</v>
      </c>
      <c r="J1618" s="5">
        <v>2013</v>
      </c>
      <c r="K1618" s="5">
        <v>5</v>
      </c>
      <c r="L1618" s="9">
        <f t="shared" si="36"/>
        <v>-8</v>
      </c>
      <c r="M1618" s="6" t="s">
        <v>90</v>
      </c>
      <c r="N1618" s="9" t="s">
        <v>94</v>
      </c>
      <c r="O1618" s="6" t="s">
        <v>37</v>
      </c>
      <c r="P1618" s="9" t="s">
        <v>42</v>
      </c>
      <c r="Q1618" s="5" t="s">
        <v>37</v>
      </c>
      <c r="R1618" s="9" t="s">
        <v>41</v>
      </c>
      <c r="S1618" s="11">
        <v>2023</v>
      </c>
      <c r="T1618" s="6" t="s">
        <v>126</v>
      </c>
      <c r="U1618" s="4" t="s">
        <v>3813</v>
      </c>
      <c r="V1618" s="4" t="s">
        <v>3814</v>
      </c>
      <c r="W1618" s="75">
        <v>0</v>
      </c>
      <c r="X1618" s="9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43"/>
      <c r="AL1618" s="143"/>
      <c r="AM1618" s="143"/>
      <c r="AN1618" s="143"/>
      <c r="AO1618" s="143"/>
      <c r="AP1618" s="143"/>
      <c r="AQ1618" s="143"/>
      <c r="AR1618" s="143"/>
      <c r="AS1618" s="143"/>
      <c r="AT1618" s="143"/>
      <c r="AU1618" s="143"/>
      <c r="AV1618" s="143"/>
      <c r="BC1618" s="2"/>
    </row>
    <row r="1619" spans="1:55" x14ac:dyDescent="0.2">
      <c r="A1619" s="4" t="s">
        <v>2714</v>
      </c>
      <c r="B1619" s="4" t="s">
        <v>2687</v>
      </c>
      <c r="C1619" s="4" t="s">
        <v>2737</v>
      </c>
      <c r="D1619" s="4" t="s">
        <v>2741</v>
      </c>
      <c r="E1619" s="4" t="s">
        <v>669</v>
      </c>
      <c r="F1619" s="4" t="s">
        <v>659</v>
      </c>
      <c r="G1619" s="41" t="s">
        <v>670</v>
      </c>
      <c r="H1619" s="59" t="s">
        <v>761</v>
      </c>
      <c r="I1619" s="59">
        <v>500000001015</v>
      </c>
      <c r="J1619" s="5">
        <v>2013</v>
      </c>
      <c r="K1619" s="5">
        <v>5</v>
      </c>
      <c r="L1619" s="9">
        <f t="shared" si="36"/>
        <v>-8</v>
      </c>
      <c r="M1619" s="6" t="s">
        <v>90</v>
      </c>
      <c r="N1619" s="9" t="s">
        <v>94</v>
      </c>
      <c r="O1619" s="6" t="s">
        <v>37</v>
      </c>
      <c r="P1619" s="9" t="s">
        <v>42</v>
      </c>
      <c r="Q1619" s="5" t="s">
        <v>37</v>
      </c>
      <c r="R1619" s="9" t="s">
        <v>41</v>
      </c>
      <c r="S1619" s="11">
        <v>2023</v>
      </c>
      <c r="T1619" s="6" t="s">
        <v>126</v>
      </c>
      <c r="U1619" s="4" t="s">
        <v>3813</v>
      </c>
      <c r="V1619" s="4" t="s">
        <v>3814</v>
      </c>
      <c r="W1619" s="75">
        <v>0</v>
      </c>
      <c r="X1619" s="9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43"/>
      <c r="AL1619" s="143"/>
      <c r="AM1619" s="143"/>
      <c r="AN1619" s="143"/>
      <c r="AO1619" s="143"/>
      <c r="AP1619" s="143"/>
      <c r="AQ1619" s="143"/>
      <c r="AR1619" s="143"/>
      <c r="AS1619" s="143"/>
      <c r="AT1619" s="143"/>
      <c r="AU1619" s="143"/>
      <c r="AV1619" s="143"/>
      <c r="BC1619" s="2"/>
    </row>
    <row r="1620" spans="1:55" x14ac:dyDescent="0.2">
      <c r="A1620" s="4" t="s">
        <v>2714</v>
      </c>
      <c r="B1620" s="4" t="s">
        <v>2687</v>
      </c>
      <c r="C1620" s="4" t="s">
        <v>2737</v>
      </c>
      <c r="D1620" s="4" t="s">
        <v>2741</v>
      </c>
      <c r="E1620" s="4" t="s">
        <v>669</v>
      </c>
      <c r="F1620" s="4" t="s">
        <v>659</v>
      </c>
      <c r="G1620" s="41" t="s">
        <v>670</v>
      </c>
      <c r="H1620" s="59" t="s">
        <v>762</v>
      </c>
      <c r="I1620" s="59">
        <v>500000000227</v>
      </c>
      <c r="J1620" s="5">
        <v>2013</v>
      </c>
      <c r="K1620" s="5">
        <v>5</v>
      </c>
      <c r="L1620" s="9">
        <f t="shared" si="36"/>
        <v>-8</v>
      </c>
      <c r="M1620" s="6" t="s">
        <v>90</v>
      </c>
      <c r="N1620" s="9" t="s">
        <v>94</v>
      </c>
      <c r="O1620" s="6" t="s">
        <v>37</v>
      </c>
      <c r="P1620" s="9" t="s">
        <v>42</v>
      </c>
      <c r="Q1620" s="5" t="s">
        <v>37</v>
      </c>
      <c r="R1620" s="9" t="s">
        <v>41</v>
      </c>
      <c r="S1620" s="11">
        <v>2023</v>
      </c>
      <c r="T1620" s="6" t="s">
        <v>126</v>
      </c>
      <c r="U1620" s="4" t="s">
        <v>3813</v>
      </c>
      <c r="V1620" s="4" t="s">
        <v>3814</v>
      </c>
      <c r="W1620" s="75">
        <v>0</v>
      </c>
      <c r="X1620" s="9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43"/>
      <c r="AL1620" s="143"/>
      <c r="AM1620" s="143"/>
      <c r="AN1620" s="143"/>
      <c r="AO1620" s="143"/>
      <c r="AP1620" s="143"/>
      <c r="AQ1620" s="143"/>
      <c r="AR1620" s="143"/>
      <c r="AS1620" s="143"/>
      <c r="AT1620" s="143"/>
      <c r="AU1620" s="143"/>
      <c r="AV1620" s="143"/>
      <c r="BC1620" s="2"/>
    </row>
    <row r="1621" spans="1:55" x14ac:dyDescent="0.2">
      <c r="A1621" s="4" t="s">
        <v>2714</v>
      </c>
      <c r="B1621" s="4" t="s">
        <v>2687</v>
      </c>
      <c r="C1621" s="4" t="s">
        <v>2737</v>
      </c>
      <c r="D1621" s="4" t="s">
        <v>2741</v>
      </c>
      <c r="E1621" s="4" t="s">
        <v>669</v>
      </c>
      <c r="F1621" s="4" t="s">
        <v>659</v>
      </c>
      <c r="G1621" s="41" t="s">
        <v>670</v>
      </c>
      <c r="H1621" s="59" t="s">
        <v>763</v>
      </c>
      <c r="I1621" s="59" t="s">
        <v>136</v>
      </c>
      <c r="J1621" s="5">
        <v>2013</v>
      </c>
      <c r="K1621" s="5">
        <v>5</v>
      </c>
      <c r="L1621" s="9">
        <f t="shared" si="36"/>
        <v>-8</v>
      </c>
      <c r="M1621" s="6" t="s">
        <v>90</v>
      </c>
      <c r="N1621" s="9" t="s">
        <v>94</v>
      </c>
      <c r="O1621" s="6" t="s">
        <v>37</v>
      </c>
      <c r="P1621" s="9" t="s">
        <v>42</v>
      </c>
      <c r="Q1621" s="5" t="s">
        <v>37</v>
      </c>
      <c r="R1621" s="9" t="s">
        <v>41</v>
      </c>
      <c r="S1621" s="11">
        <v>2023</v>
      </c>
      <c r="T1621" s="6" t="s">
        <v>126</v>
      </c>
      <c r="U1621" s="4" t="s">
        <v>3813</v>
      </c>
      <c r="V1621" s="4" t="s">
        <v>3814</v>
      </c>
      <c r="W1621" s="75">
        <v>0</v>
      </c>
      <c r="X1621" s="9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43"/>
      <c r="AL1621" s="143"/>
      <c r="AM1621" s="143"/>
      <c r="AN1621" s="143"/>
      <c r="AO1621" s="143"/>
      <c r="AP1621" s="143"/>
      <c r="AQ1621" s="143"/>
      <c r="AR1621" s="143"/>
      <c r="AS1621" s="143"/>
      <c r="AT1621" s="143"/>
      <c r="AU1621" s="143"/>
      <c r="AV1621" s="143"/>
      <c r="BC1621" s="2"/>
    </row>
    <row r="1622" spans="1:55" x14ac:dyDescent="0.2">
      <c r="A1622" s="4" t="s">
        <v>2714</v>
      </c>
      <c r="B1622" s="4" t="s">
        <v>2687</v>
      </c>
      <c r="C1622" s="4" t="s">
        <v>2737</v>
      </c>
      <c r="D1622" s="4" t="s">
        <v>2741</v>
      </c>
      <c r="E1622" s="4" t="s">
        <v>669</v>
      </c>
      <c r="F1622" s="4" t="s">
        <v>659</v>
      </c>
      <c r="G1622" s="41" t="s">
        <v>670</v>
      </c>
      <c r="H1622" s="59" t="s">
        <v>764</v>
      </c>
      <c r="I1622" s="59" t="s">
        <v>136</v>
      </c>
      <c r="J1622" s="5">
        <v>2013</v>
      </c>
      <c r="K1622" s="5">
        <v>5</v>
      </c>
      <c r="L1622" s="9">
        <f t="shared" si="36"/>
        <v>-8</v>
      </c>
      <c r="M1622" s="6" t="s">
        <v>90</v>
      </c>
      <c r="N1622" s="9" t="s">
        <v>94</v>
      </c>
      <c r="O1622" s="6" t="s">
        <v>37</v>
      </c>
      <c r="P1622" s="9" t="s">
        <v>42</v>
      </c>
      <c r="Q1622" s="5" t="s">
        <v>37</v>
      </c>
      <c r="R1622" s="9" t="s">
        <v>41</v>
      </c>
      <c r="S1622" s="11">
        <v>2023</v>
      </c>
      <c r="T1622" s="6" t="s">
        <v>126</v>
      </c>
      <c r="U1622" s="4" t="s">
        <v>3813</v>
      </c>
      <c r="V1622" s="4" t="s">
        <v>3814</v>
      </c>
      <c r="W1622" s="75">
        <v>0</v>
      </c>
      <c r="X1622" s="9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43"/>
      <c r="AL1622" s="143"/>
      <c r="AM1622" s="143"/>
      <c r="AN1622" s="143"/>
      <c r="AO1622" s="143"/>
      <c r="AP1622" s="143"/>
      <c r="AQ1622" s="143"/>
      <c r="AR1622" s="143"/>
      <c r="AS1622" s="143"/>
      <c r="AT1622" s="143"/>
      <c r="AU1622" s="143"/>
      <c r="AV1622" s="143"/>
      <c r="BC1622" s="2"/>
    </row>
    <row r="1623" spans="1:55" x14ac:dyDescent="0.2">
      <c r="A1623" s="4" t="s">
        <v>2714</v>
      </c>
      <c r="B1623" s="4" t="s">
        <v>2687</v>
      </c>
      <c r="C1623" s="4" t="s">
        <v>2737</v>
      </c>
      <c r="D1623" s="4" t="s">
        <v>2741</v>
      </c>
      <c r="E1623" s="4" t="s">
        <v>669</v>
      </c>
      <c r="F1623" s="4" t="s">
        <v>659</v>
      </c>
      <c r="G1623" s="41" t="s">
        <v>670</v>
      </c>
      <c r="H1623" s="59" t="s">
        <v>765</v>
      </c>
      <c r="I1623" s="59">
        <v>500000000050</v>
      </c>
      <c r="J1623" s="5">
        <v>2013</v>
      </c>
      <c r="K1623" s="5">
        <v>5</v>
      </c>
      <c r="L1623" s="9">
        <f t="shared" si="36"/>
        <v>-8</v>
      </c>
      <c r="M1623" s="6" t="s">
        <v>90</v>
      </c>
      <c r="N1623" s="9" t="s">
        <v>94</v>
      </c>
      <c r="O1623" s="6" t="s">
        <v>37</v>
      </c>
      <c r="P1623" s="9" t="s">
        <v>42</v>
      </c>
      <c r="Q1623" s="5" t="s">
        <v>37</v>
      </c>
      <c r="R1623" s="9" t="s">
        <v>41</v>
      </c>
      <c r="S1623" s="11">
        <v>2023</v>
      </c>
      <c r="T1623" s="6" t="s">
        <v>126</v>
      </c>
      <c r="U1623" s="4" t="s">
        <v>3813</v>
      </c>
      <c r="V1623" s="4" t="s">
        <v>3814</v>
      </c>
      <c r="W1623" s="75">
        <v>0</v>
      </c>
      <c r="X1623" s="9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43"/>
      <c r="AL1623" s="143"/>
      <c r="AM1623" s="143"/>
      <c r="AN1623" s="143"/>
      <c r="AO1623" s="143"/>
      <c r="AP1623" s="143"/>
      <c r="AQ1623" s="143"/>
      <c r="AR1623" s="143"/>
      <c r="AS1623" s="143"/>
      <c r="AT1623" s="143"/>
      <c r="AU1623" s="143"/>
      <c r="AV1623" s="143"/>
      <c r="BC1623" s="2"/>
    </row>
    <row r="1624" spans="1:55" x14ac:dyDescent="0.2">
      <c r="A1624" s="4" t="s">
        <v>2714</v>
      </c>
      <c r="B1624" s="4" t="s">
        <v>2687</v>
      </c>
      <c r="C1624" s="4" t="s">
        <v>2737</v>
      </c>
      <c r="D1624" s="4" t="s">
        <v>2741</v>
      </c>
      <c r="E1624" s="4" t="s">
        <v>669</v>
      </c>
      <c r="F1624" s="4" t="s">
        <v>659</v>
      </c>
      <c r="G1624" s="41" t="s">
        <v>670</v>
      </c>
      <c r="H1624" s="59" t="s">
        <v>766</v>
      </c>
      <c r="I1624" s="59">
        <v>500000001229</v>
      </c>
      <c r="J1624" s="5">
        <v>2013</v>
      </c>
      <c r="K1624" s="5">
        <v>5</v>
      </c>
      <c r="L1624" s="9">
        <f t="shared" si="36"/>
        <v>-8</v>
      </c>
      <c r="M1624" s="6" t="s">
        <v>90</v>
      </c>
      <c r="N1624" s="9" t="s">
        <v>94</v>
      </c>
      <c r="O1624" s="6" t="s">
        <v>37</v>
      </c>
      <c r="P1624" s="9" t="s">
        <v>42</v>
      </c>
      <c r="Q1624" s="5" t="s">
        <v>37</v>
      </c>
      <c r="R1624" s="9" t="s">
        <v>41</v>
      </c>
      <c r="S1624" s="11">
        <v>2023</v>
      </c>
      <c r="T1624" s="6" t="s">
        <v>126</v>
      </c>
      <c r="U1624" s="4" t="s">
        <v>3813</v>
      </c>
      <c r="V1624" s="4" t="s">
        <v>3814</v>
      </c>
      <c r="W1624" s="75">
        <v>0</v>
      </c>
      <c r="X1624" s="9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43"/>
      <c r="AL1624" s="143"/>
      <c r="AM1624" s="143"/>
      <c r="AN1624" s="143"/>
      <c r="AO1624" s="143"/>
      <c r="AP1624" s="143"/>
      <c r="AQ1624" s="143"/>
      <c r="AR1624" s="143"/>
      <c r="AS1624" s="143"/>
      <c r="AT1624" s="143"/>
      <c r="AU1624" s="143"/>
      <c r="AV1624" s="143"/>
      <c r="BC1624" s="2"/>
    </row>
    <row r="1625" spans="1:55" x14ac:dyDescent="0.2">
      <c r="A1625" s="4" t="s">
        <v>2714</v>
      </c>
      <c r="B1625" s="4" t="s">
        <v>2687</v>
      </c>
      <c r="C1625" s="4" t="s">
        <v>2737</v>
      </c>
      <c r="D1625" s="4" t="s">
        <v>2741</v>
      </c>
      <c r="E1625" s="4" t="s">
        <v>669</v>
      </c>
      <c r="F1625" s="4" t="s">
        <v>659</v>
      </c>
      <c r="G1625" s="41" t="s">
        <v>670</v>
      </c>
      <c r="H1625" s="59" t="s">
        <v>767</v>
      </c>
      <c r="I1625" s="59">
        <v>50000000001</v>
      </c>
      <c r="J1625" s="5">
        <v>2013</v>
      </c>
      <c r="K1625" s="5">
        <v>5</v>
      </c>
      <c r="L1625" s="9">
        <f t="shared" si="36"/>
        <v>-8</v>
      </c>
      <c r="M1625" s="6" t="s">
        <v>90</v>
      </c>
      <c r="N1625" s="9" t="s">
        <v>94</v>
      </c>
      <c r="O1625" s="6" t="s">
        <v>37</v>
      </c>
      <c r="P1625" s="9" t="s">
        <v>42</v>
      </c>
      <c r="Q1625" s="5" t="s">
        <v>37</v>
      </c>
      <c r="R1625" s="9" t="s">
        <v>41</v>
      </c>
      <c r="S1625" s="11">
        <v>2023</v>
      </c>
      <c r="T1625" s="6" t="s">
        <v>126</v>
      </c>
      <c r="U1625" s="4" t="s">
        <v>3813</v>
      </c>
      <c r="V1625" s="4" t="s">
        <v>3814</v>
      </c>
      <c r="W1625" s="75">
        <v>0</v>
      </c>
      <c r="X1625" s="9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43"/>
      <c r="AL1625" s="143"/>
      <c r="AM1625" s="143"/>
      <c r="AN1625" s="143"/>
      <c r="AO1625" s="143"/>
      <c r="AP1625" s="143"/>
      <c r="AQ1625" s="143"/>
      <c r="AR1625" s="143"/>
      <c r="AS1625" s="143"/>
      <c r="AT1625" s="143"/>
      <c r="AU1625" s="143"/>
      <c r="AV1625" s="143"/>
      <c r="BC1625" s="2"/>
    </row>
    <row r="1626" spans="1:55" x14ac:dyDescent="0.2">
      <c r="A1626" s="4" t="s">
        <v>2714</v>
      </c>
      <c r="B1626" s="4" t="s">
        <v>2687</v>
      </c>
      <c r="C1626" s="4" t="s">
        <v>2737</v>
      </c>
      <c r="D1626" s="4" t="s">
        <v>2741</v>
      </c>
      <c r="E1626" s="4" t="s">
        <v>669</v>
      </c>
      <c r="F1626" s="4" t="s">
        <v>659</v>
      </c>
      <c r="G1626" s="41" t="s">
        <v>670</v>
      </c>
      <c r="H1626" s="59" t="s">
        <v>768</v>
      </c>
      <c r="I1626" s="59">
        <v>500000000000</v>
      </c>
      <c r="J1626" s="5">
        <v>2013</v>
      </c>
      <c r="K1626" s="5">
        <v>5</v>
      </c>
      <c r="L1626" s="9">
        <f t="shared" si="36"/>
        <v>-8</v>
      </c>
      <c r="M1626" s="6" t="s">
        <v>90</v>
      </c>
      <c r="N1626" s="9" t="s">
        <v>94</v>
      </c>
      <c r="O1626" s="6" t="s">
        <v>37</v>
      </c>
      <c r="P1626" s="9" t="s">
        <v>42</v>
      </c>
      <c r="Q1626" s="5" t="s">
        <v>37</v>
      </c>
      <c r="R1626" s="9" t="s">
        <v>41</v>
      </c>
      <c r="S1626" s="11">
        <v>2023</v>
      </c>
      <c r="T1626" s="6" t="s">
        <v>126</v>
      </c>
      <c r="U1626" s="4" t="s">
        <v>3813</v>
      </c>
      <c r="V1626" s="4" t="s">
        <v>3814</v>
      </c>
      <c r="W1626" s="75">
        <v>0</v>
      </c>
      <c r="X1626" s="9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43"/>
      <c r="AL1626" s="143"/>
      <c r="AM1626" s="143"/>
      <c r="AN1626" s="143"/>
      <c r="AO1626" s="143"/>
      <c r="AP1626" s="143"/>
      <c r="AQ1626" s="143"/>
      <c r="AR1626" s="143"/>
      <c r="AS1626" s="143"/>
      <c r="AT1626" s="143"/>
      <c r="AU1626" s="143"/>
      <c r="AV1626" s="143"/>
      <c r="BC1626" s="2"/>
    </row>
    <row r="1627" spans="1:55" x14ac:dyDescent="0.2">
      <c r="A1627" s="4" t="s">
        <v>2714</v>
      </c>
      <c r="B1627" s="4" t="s">
        <v>2687</v>
      </c>
      <c r="C1627" s="4" t="s">
        <v>2737</v>
      </c>
      <c r="D1627" s="4" t="s">
        <v>2741</v>
      </c>
      <c r="E1627" s="4" t="s">
        <v>669</v>
      </c>
      <c r="F1627" s="4" t="s">
        <v>659</v>
      </c>
      <c r="G1627" s="41" t="s">
        <v>670</v>
      </c>
      <c r="H1627" s="59" t="s">
        <v>769</v>
      </c>
      <c r="I1627" s="59">
        <v>500000000073</v>
      </c>
      <c r="J1627" s="5">
        <v>2013</v>
      </c>
      <c r="K1627" s="5">
        <v>5</v>
      </c>
      <c r="L1627" s="9">
        <f t="shared" si="36"/>
        <v>-8</v>
      </c>
      <c r="M1627" s="6" t="s">
        <v>90</v>
      </c>
      <c r="N1627" s="9" t="s">
        <v>94</v>
      </c>
      <c r="O1627" s="6" t="s">
        <v>37</v>
      </c>
      <c r="P1627" s="9" t="s">
        <v>42</v>
      </c>
      <c r="Q1627" s="5" t="s">
        <v>37</v>
      </c>
      <c r="R1627" s="9" t="s">
        <v>41</v>
      </c>
      <c r="S1627" s="11">
        <v>2023</v>
      </c>
      <c r="T1627" s="6" t="s">
        <v>126</v>
      </c>
      <c r="U1627" s="4" t="s">
        <v>3813</v>
      </c>
      <c r="V1627" s="4" t="s">
        <v>3814</v>
      </c>
      <c r="W1627" s="75">
        <v>0</v>
      </c>
      <c r="X1627" s="9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43"/>
      <c r="AL1627" s="143"/>
      <c r="AM1627" s="143"/>
      <c r="AN1627" s="143"/>
      <c r="AO1627" s="143"/>
      <c r="AP1627" s="143"/>
      <c r="AQ1627" s="143"/>
      <c r="AR1627" s="143"/>
      <c r="AS1627" s="143"/>
      <c r="AT1627" s="143"/>
      <c r="AU1627" s="143"/>
      <c r="AV1627" s="143"/>
      <c r="BC1627" s="2"/>
    </row>
    <row r="1628" spans="1:55" x14ac:dyDescent="0.2">
      <c r="A1628" s="4" t="s">
        <v>2714</v>
      </c>
      <c r="B1628" s="4" t="s">
        <v>2687</v>
      </c>
      <c r="C1628" s="4" t="s">
        <v>2737</v>
      </c>
      <c r="D1628" s="4" t="s">
        <v>2741</v>
      </c>
      <c r="E1628" s="4" t="s">
        <v>669</v>
      </c>
      <c r="F1628" s="4" t="s">
        <v>659</v>
      </c>
      <c r="G1628" s="41" t="s">
        <v>670</v>
      </c>
      <c r="H1628" s="59" t="s">
        <v>770</v>
      </c>
      <c r="I1628" s="59">
        <v>500000000037</v>
      </c>
      <c r="J1628" s="5">
        <v>2013</v>
      </c>
      <c r="K1628" s="5">
        <v>5</v>
      </c>
      <c r="L1628" s="9">
        <f t="shared" si="36"/>
        <v>-8</v>
      </c>
      <c r="M1628" s="6" t="s">
        <v>90</v>
      </c>
      <c r="N1628" s="9" t="s">
        <v>94</v>
      </c>
      <c r="O1628" s="6" t="s">
        <v>37</v>
      </c>
      <c r="P1628" s="9" t="s">
        <v>42</v>
      </c>
      <c r="Q1628" s="5" t="s">
        <v>37</v>
      </c>
      <c r="R1628" s="9" t="s">
        <v>41</v>
      </c>
      <c r="S1628" s="11">
        <v>2023</v>
      </c>
      <c r="T1628" s="6" t="s">
        <v>126</v>
      </c>
      <c r="U1628" s="4" t="s">
        <v>3813</v>
      </c>
      <c r="V1628" s="4" t="s">
        <v>3814</v>
      </c>
      <c r="W1628" s="75">
        <v>0</v>
      </c>
      <c r="X1628" s="9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43"/>
      <c r="AL1628" s="143"/>
      <c r="AM1628" s="143"/>
      <c r="AN1628" s="143"/>
      <c r="AO1628" s="143"/>
      <c r="AP1628" s="143"/>
      <c r="AQ1628" s="143"/>
      <c r="AR1628" s="143"/>
      <c r="AS1628" s="143"/>
      <c r="AT1628" s="143"/>
      <c r="AU1628" s="143"/>
      <c r="AV1628" s="143"/>
      <c r="BC1628" s="2"/>
    </row>
    <row r="1629" spans="1:55" x14ac:dyDescent="0.2">
      <c r="A1629" s="4" t="s">
        <v>2714</v>
      </c>
      <c r="B1629" s="4" t="s">
        <v>2687</v>
      </c>
      <c r="C1629" s="4" t="s">
        <v>2737</v>
      </c>
      <c r="D1629" s="4" t="s">
        <v>2741</v>
      </c>
      <c r="E1629" s="4" t="s">
        <v>669</v>
      </c>
      <c r="F1629" s="4" t="s">
        <v>659</v>
      </c>
      <c r="G1629" s="41" t="s">
        <v>670</v>
      </c>
      <c r="H1629" s="59" t="s">
        <v>771</v>
      </c>
      <c r="I1629" s="59">
        <v>500000000164</v>
      </c>
      <c r="J1629" s="5">
        <v>2013</v>
      </c>
      <c r="K1629" s="5">
        <v>5</v>
      </c>
      <c r="L1629" s="9">
        <f t="shared" si="36"/>
        <v>-8</v>
      </c>
      <c r="M1629" s="6" t="s">
        <v>90</v>
      </c>
      <c r="N1629" s="9" t="s">
        <v>94</v>
      </c>
      <c r="O1629" s="6" t="s">
        <v>37</v>
      </c>
      <c r="P1629" s="9" t="s">
        <v>42</v>
      </c>
      <c r="Q1629" s="5" t="s">
        <v>37</v>
      </c>
      <c r="R1629" s="9" t="s">
        <v>41</v>
      </c>
      <c r="S1629" s="11">
        <v>2023</v>
      </c>
      <c r="T1629" s="6" t="s">
        <v>126</v>
      </c>
      <c r="U1629" s="4" t="s">
        <v>3813</v>
      </c>
      <c r="V1629" s="4" t="s">
        <v>3814</v>
      </c>
      <c r="W1629" s="75">
        <v>0</v>
      </c>
      <c r="X1629" s="9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43"/>
      <c r="AL1629" s="143"/>
      <c r="AM1629" s="143"/>
      <c r="AN1629" s="143"/>
      <c r="AO1629" s="143"/>
      <c r="AP1629" s="143"/>
      <c r="AQ1629" s="143"/>
      <c r="AR1629" s="143"/>
      <c r="AS1629" s="143"/>
      <c r="AT1629" s="143"/>
      <c r="AU1629" s="143"/>
      <c r="AV1629" s="143"/>
      <c r="BC1629" s="2"/>
    </row>
    <row r="1630" spans="1:55" x14ac:dyDescent="0.2">
      <c r="A1630" s="4" t="s">
        <v>2714</v>
      </c>
      <c r="B1630" s="4" t="s">
        <v>2687</v>
      </c>
      <c r="C1630" s="4" t="s">
        <v>2737</v>
      </c>
      <c r="D1630" s="4" t="s">
        <v>2741</v>
      </c>
      <c r="E1630" s="4" t="s">
        <v>669</v>
      </c>
      <c r="F1630" s="4" t="s">
        <v>659</v>
      </c>
      <c r="G1630" s="41" t="s">
        <v>670</v>
      </c>
      <c r="H1630" s="59" t="s">
        <v>772</v>
      </c>
      <c r="I1630" s="59">
        <v>500000000166</v>
      </c>
      <c r="J1630" s="5">
        <v>2013</v>
      </c>
      <c r="K1630" s="5">
        <v>5</v>
      </c>
      <c r="L1630" s="9">
        <f t="shared" si="36"/>
        <v>-8</v>
      </c>
      <c r="M1630" s="6" t="s">
        <v>90</v>
      </c>
      <c r="N1630" s="9" t="s">
        <v>94</v>
      </c>
      <c r="O1630" s="6" t="s">
        <v>37</v>
      </c>
      <c r="P1630" s="9" t="s">
        <v>42</v>
      </c>
      <c r="Q1630" s="5" t="s">
        <v>37</v>
      </c>
      <c r="R1630" s="9" t="s">
        <v>41</v>
      </c>
      <c r="S1630" s="11">
        <v>2023</v>
      </c>
      <c r="T1630" s="6" t="s">
        <v>126</v>
      </c>
      <c r="U1630" s="4" t="s">
        <v>3813</v>
      </c>
      <c r="V1630" s="4" t="s">
        <v>3814</v>
      </c>
      <c r="W1630" s="75">
        <v>0</v>
      </c>
      <c r="X1630" s="9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43"/>
      <c r="AL1630" s="143"/>
      <c r="AM1630" s="143"/>
      <c r="AN1630" s="143"/>
      <c r="AO1630" s="143"/>
      <c r="AP1630" s="143"/>
      <c r="AQ1630" s="143"/>
      <c r="AR1630" s="143"/>
      <c r="AS1630" s="143"/>
      <c r="AT1630" s="143"/>
      <c r="AU1630" s="143"/>
      <c r="AV1630" s="143"/>
      <c r="BC1630" s="2"/>
    </row>
    <row r="1631" spans="1:55" x14ac:dyDescent="0.2">
      <c r="A1631" s="4" t="s">
        <v>2714</v>
      </c>
      <c r="B1631" s="4" t="s">
        <v>2687</v>
      </c>
      <c r="C1631" s="4" t="s">
        <v>2737</v>
      </c>
      <c r="D1631" s="4" t="s">
        <v>2741</v>
      </c>
      <c r="E1631" s="4" t="s">
        <v>669</v>
      </c>
      <c r="F1631" s="4" t="s">
        <v>659</v>
      </c>
      <c r="G1631" s="41" t="s">
        <v>670</v>
      </c>
      <c r="H1631" s="59" t="s">
        <v>773</v>
      </c>
      <c r="I1631" s="59">
        <v>50000000152</v>
      </c>
      <c r="J1631" s="5">
        <v>2013</v>
      </c>
      <c r="K1631" s="5">
        <v>5</v>
      </c>
      <c r="L1631" s="9">
        <f t="shared" si="36"/>
        <v>-8</v>
      </c>
      <c r="M1631" s="6" t="s">
        <v>90</v>
      </c>
      <c r="N1631" s="9" t="s">
        <v>94</v>
      </c>
      <c r="O1631" s="6" t="s">
        <v>37</v>
      </c>
      <c r="P1631" s="9" t="s">
        <v>42</v>
      </c>
      <c r="Q1631" s="5" t="s">
        <v>37</v>
      </c>
      <c r="R1631" s="9" t="s">
        <v>41</v>
      </c>
      <c r="S1631" s="11">
        <v>2023</v>
      </c>
      <c r="T1631" s="6" t="s">
        <v>126</v>
      </c>
      <c r="U1631" s="4" t="s">
        <v>3813</v>
      </c>
      <c r="V1631" s="4" t="s">
        <v>3814</v>
      </c>
      <c r="W1631" s="75">
        <v>0</v>
      </c>
      <c r="X1631" s="9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43"/>
      <c r="AL1631" s="143"/>
      <c r="AM1631" s="143"/>
      <c r="AN1631" s="143"/>
      <c r="AO1631" s="143"/>
      <c r="AP1631" s="143"/>
      <c r="AQ1631" s="143"/>
      <c r="AR1631" s="143"/>
      <c r="AS1631" s="143"/>
      <c r="AT1631" s="143"/>
      <c r="AU1631" s="143"/>
      <c r="AV1631" s="143"/>
      <c r="BC1631" s="2"/>
    </row>
    <row r="1632" spans="1:55" x14ac:dyDescent="0.2">
      <c r="A1632" s="4" t="s">
        <v>2714</v>
      </c>
      <c r="B1632" s="4" t="s">
        <v>2687</v>
      </c>
      <c r="C1632" s="4" t="s">
        <v>2737</v>
      </c>
      <c r="D1632" s="4" t="s">
        <v>2741</v>
      </c>
      <c r="E1632" s="4" t="s">
        <v>669</v>
      </c>
      <c r="F1632" s="4" t="s">
        <v>659</v>
      </c>
      <c r="G1632" s="41" t="s">
        <v>670</v>
      </c>
      <c r="H1632" s="59" t="s">
        <v>774</v>
      </c>
      <c r="I1632" s="59">
        <v>500000000085</v>
      </c>
      <c r="J1632" s="5">
        <v>2013</v>
      </c>
      <c r="K1632" s="5">
        <v>5</v>
      </c>
      <c r="L1632" s="9">
        <f t="shared" si="36"/>
        <v>-8</v>
      </c>
      <c r="M1632" s="6" t="s">
        <v>90</v>
      </c>
      <c r="N1632" s="9" t="s">
        <v>94</v>
      </c>
      <c r="O1632" s="6" t="s">
        <v>37</v>
      </c>
      <c r="P1632" s="9" t="s">
        <v>42</v>
      </c>
      <c r="Q1632" s="5" t="s">
        <v>37</v>
      </c>
      <c r="R1632" s="9" t="s">
        <v>41</v>
      </c>
      <c r="S1632" s="11">
        <v>2023</v>
      </c>
      <c r="T1632" s="6" t="s">
        <v>126</v>
      </c>
      <c r="U1632" s="4" t="s">
        <v>3813</v>
      </c>
      <c r="V1632" s="4" t="s">
        <v>3814</v>
      </c>
      <c r="W1632" s="75">
        <v>0</v>
      </c>
      <c r="X1632" s="9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43"/>
      <c r="AL1632" s="143"/>
      <c r="AM1632" s="143"/>
      <c r="AN1632" s="143"/>
      <c r="AO1632" s="143"/>
      <c r="AP1632" s="143"/>
      <c r="AQ1632" s="143"/>
      <c r="AR1632" s="143"/>
      <c r="AS1632" s="143"/>
      <c r="AT1632" s="143"/>
      <c r="AU1632" s="143"/>
      <c r="AV1632" s="143"/>
      <c r="BC1632" s="2"/>
    </row>
    <row r="1633" spans="1:55" x14ac:dyDescent="0.2">
      <c r="A1633" s="4" t="s">
        <v>2714</v>
      </c>
      <c r="B1633" s="4" t="s">
        <v>2687</v>
      </c>
      <c r="C1633" s="4" t="s">
        <v>2737</v>
      </c>
      <c r="D1633" s="4" t="s">
        <v>2741</v>
      </c>
      <c r="E1633" s="4" t="s">
        <v>669</v>
      </c>
      <c r="F1633" s="4" t="s">
        <v>659</v>
      </c>
      <c r="G1633" s="41" t="s">
        <v>670</v>
      </c>
      <c r="H1633" s="59" t="s">
        <v>775</v>
      </c>
      <c r="I1633" s="59">
        <v>500000000334</v>
      </c>
      <c r="J1633" s="5">
        <v>2013</v>
      </c>
      <c r="K1633" s="5">
        <v>5</v>
      </c>
      <c r="L1633" s="9">
        <f t="shared" si="36"/>
        <v>-8</v>
      </c>
      <c r="M1633" s="6" t="s">
        <v>90</v>
      </c>
      <c r="N1633" s="9" t="s">
        <v>94</v>
      </c>
      <c r="O1633" s="6" t="s">
        <v>37</v>
      </c>
      <c r="P1633" s="9" t="s">
        <v>42</v>
      </c>
      <c r="Q1633" s="5" t="s">
        <v>37</v>
      </c>
      <c r="R1633" s="9" t="s">
        <v>41</v>
      </c>
      <c r="S1633" s="11">
        <v>2023</v>
      </c>
      <c r="T1633" s="6" t="s">
        <v>126</v>
      </c>
      <c r="U1633" s="4" t="s">
        <v>3813</v>
      </c>
      <c r="V1633" s="4" t="s">
        <v>3814</v>
      </c>
      <c r="W1633" s="75">
        <v>0</v>
      </c>
      <c r="X1633" s="9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43"/>
      <c r="AL1633" s="143"/>
      <c r="AM1633" s="143"/>
      <c r="AN1633" s="143"/>
      <c r="AO1633" s="143"/>
      <c r="AP1633" s="143"/>
      <c r="AQ1633" s="143"/>
      <c r="AR1633" s="143"/>
      <c r="AS1633" s="143"/>
      <c r="AT1633" s="143"/>
      <c r="AU1633" s="143"/>
      <c r="AV1633" s="143"/>
      <c r="BC1633" s="2"/>
    </row>
    <row r="1634" spans="1:55" x14ac:dyDescent="0.2">
      <c r="A1634" s="4" t="s">
        <v>2714</v>
      </c>
      <c r="B1634" s="4" t="s">
        <v>2687</v>
      </c>
      <c r="C1634" s="4" t="s">
        <v>2737</v>
      </c>
      <c r="D1634" s="4" t="s">
        <v>2741</v>
      </c>
      <c r="E1634" s="4" t="s">
        <v>669</v>
      </c>
      <c r="F1634" s="4" t="s">
        <v>659</v>
      </c>
      <c r="G1634" s="41" t="s">
        <v>670</v>
      </c>
      <c r="H1634" s="59" t="s">
        <v>776</v>
      </c>
      <c r="I1634" s="59">
        <v>500000000308</v>
      </c>
      <c r="J1634" s="5">
        <v>2013</v>
      </c>
      <c r="K1634" s="5">
        <v>5</v>
      </c>
      <c r="L1634" s="9">
        <f t="shared" si="36"/>
        <v>-8</v>
      </c>
      <c r="M1634" s="6" t="s">
        <v>90</v>
      </c>
      <c r="N1634" s="9" t="s">
        <v>94</v>
      </c>
      <c r="O1634" s="6" t="s">
        <v>37</v>
      </c>
      <c r="P1634" s="9" t="s">
        <v>42</v>
      </c>
      <c r="Q1634" s="5" t="s">
        <v>37</v>
      </c>
      <c r="R1634" s="9" t="s">
        <v>41</v>
      </c>
      <c r="S1634" s="11">
        <v>2023</v>
      </c>
      <c r="T1634" s="6" t="s">
        <v>126</v>
      </c>
      <c r="U1634" s="4" t="s">
        <v>3813</v>
      </c>
      <c r="V1634" s="4" t="s">
        <v>3814</v>
      </c>
      <c r="W1634" s="75">
        <v>0</v>
      </c>
      <c r="X1634" s="9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43"/>
      <c r="AL1634" s="143"/>
      <c r="AM1634" s="143"/>
      <c r="AN1634" s="143"/>
      <c r="AO1634" s="143"/>
      <c r="AP1634" s="143"/>
      <c r="AQ1634" s="143"/>
      <c r="AR1634" s="143"/>
      <c r="AS1634" s="143"/>
      <c r="AT1634" s="143"/>
      <c r="AU1634" s="143"/>
      <c r="AV1634" s="143"/>
      <c r="BC1634" s="2"/>
    </row>
    <row r="1635" spans="1:55" x14ac:dyDescent="0.2">
      <c r="A1635" s="4" t="s">
        <v>2714</v>
      </c>
      <c r="B1635" s="4" t="s">
        <v>2687</v>
      </c>
      <c r="C1635" s="4" t="s">
        <v>2737</v>
      </c>
      <c r="D1635" s="4" t="s">
        <v>2741</v>
      </c>
      <c r="E1635" s="4" t="s">
        <v>669</v>
      </c>
      <c r="F1635" s="4" t="s">
        <v>659</v>
      </c>
      <c r="G1635" s="41" t="s">
        <v>670</v>
      </c>
      <c r="H1635" s="59" t="s">
        <v>777</v>
      </c>
      <c r="I1635" s="59">
        <v>500000000280</v>
      </c>
      <c r="J1635" s="5">
        <v>2013</v>
      </c>
      <c r="K1635" s="5">
        <v>5</v>
      </c>
      <c r="L1635" s="9">
        <f t="shared" si="36"/>
        <v>-8</v>
      </c>
      <c r="M1635" s="6" t="s">
        <v>90</v>
      </c>
      <c r="N1635" s="9" t="s">
        <v>94</v>
      </c>
      <c r="O1635" s="6" t="s">
        <v>37</v>
      </c>
      <c r="P1635" s="9" t="s">
        <v>42</v>
      </c>
      <c r="Q1635" s="5" t="s">
        <v>37</v>
      </c>
      <c r="R1635" s="9" t="s">
        <v>41</v>
      </c>
      <c r="S1635" s="11">
        <v>2023</v>
      </c>
      <c r="T1635" s="6" t="s">
        <v>126</v>
      </c>
      <c r="U1635" s="4" t="s">
        <v>3813</v>
      </c>
      <c r="V1635" s="4" t="s">
        <v>3814</v>
      </c>
      <c r="W1635" s="75">
        <v>0</v>
      </c>
      <c r="X1635" s="9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43"/>
      <c r="AL1635" s="143"/>
      <c r="AM1635" s="143"/>
      <c r="AN1635" s="143"/>
      <c r="AO1635" s="143"/>
      <c r="AP1635" s="143"/>
      <c r="AQ1635" s="143"/>
      <c r="AR1635" s="143"/>
      <c r="AS1635" s="143"/>
      <c r="AT1635" s="143"/>
      <c r="AU1635" s="143"/>
      <c r="AV1635" s="143"/>
      <c r="BC1635" s="2"/>
    </row>
    <row r="1636" spans="1:55" x14ac:dyDescent="0.2">
      <c r="A1636" s="4" t="s">
        <v>2714</v>
      </c>
      <c r="B1636" s="4" t="s">
        <v>2687</v>
      </c>
      <c r="C1636" s="4" t="s">
        <v>2737</v>
      </c>
      <c r="D1636" s="4" t="s">
        <v>2741</v>
      </c>
      <c r="E1636" s="4" t="s">
        <v>669</v>
      </c>
      <c r="F1636" s="4" t="s">
        <v>659</v>
      </c>
      <c r="G1636" s="41" t="s">
        <v>670</v>
      </c>
      <c r="H1636" s="59" t="s">
        <v>778</v>
      </c>
      <c r="I1636" s="59">
        <v>500000000204</v>
      </c>
      <c r="J1636" s="5">
        <v>2013</v>
      </c>
      <c r="K1636" s="5">
        <v>5</v>
      </c>
      <c r="L1636" s="9">
        <f t="shared" si="36"/>
        <v>-8</v>
      </c>
      <c r="M1636" s="6" t="s">
        <v>90</v>
      </c>
      <c r="N1636" s="9" t="s">
        <v>94</v>
      </c>
      <c r="O1636" s="6" t="s">
        <v>37</v>
      </c>
      <c r="P1636" s="9" t="s">
        <v>42</v>
      </c>
      <c r="Q1636" s="5" t="s">
        <v>37</v>
      </c>
      <c r="R1636" s="9" t="s">
        <v>41</v>
      </c>
      <c r="S1636" s="11">
        <v>2023</v>
      </c>
      <c r="T1636" s="6" t="s">
        <v>126</v>
      </c>
      <c r="U1636" s="4" t="s">
        <v>3813</v>
      </c>
      <c r="V1636" s="4" t="s">
        <v>3814</v>
      </c>
      <c r="W1636" s="75">
        <v>0</v>
      </c>
      <c r="X1636" s="9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43"/>
      <c r="AL1636" s="143"/>
      <c r="AM1636" s="143"/>
      <c r="AN1636" s="143"/>
      <c r="AO1636" s="143"/>
      <c r="AP1636" s="143"/>
      <c r="AQ1636" s="143"/>
      <c r="AR1636" s="143"/>
      <c r="AS1636" s="143"/>
      <c r="AT1636" s="143"/>
      <c r="AU1636" s="143"/>
      <c r="AV1636" s="143"/>
      <c r="BC1636" s="2"/>
    </row>
    <row r="1637" spans="1:55" x14ac:dyDescent="0.2">
      <c r="A1637" s="4" t="s">
        <v>2714</v>
      </c>
      <c r="B1637" s="4" t="s">
        <v>2687</v>
      </c>
      <c r="C1637" s="4" t="s">
        <v>2737</v>
      </c>
      <c r="D1637" s="4" t="s">
        <v>2741</v>
      </c>
      <c r="E1637" s="4" t="s">
        <v>669</v>
      </c>
      <c r="F1637" s="4" t="s">
        <v>659</v>
      </c>
      <c r="G1637" s="41" t="s">
        <v>670</v>
      </c>
      <c r="H1637" s="59" t="s">
        <v>779</v>
      </c>
      <c r="I1637" s="59">
        <v>500000000189</v>
      </c>
      <c r="J1637" s="5">
        <v>2013</v>
      </c>
      <c r="K1637" s="5">
        <v>5</v>
      </c>
      <c r="L1637" s="9">
        <f t="shared" si="36"/>
        <v>-8</v>
      </c>
      <c r="M1637" s="6" t="s">
        <v>90</v>
      </c>
      <c r="N1637" s="9" t="s">
        <v>94</v>
      </c>
      <c r="O1637" s="6" t="s">
        <v>37</v>
      </c>
      <c r="P1637" s="9" t="s">
        <v>42</v>
      </c>
      <c r="Q1637" s="5" t="s">
        <v>37</v>
      </c>
      <c r="R1637" s="9" t="s">
        <v>41</v>
      </c>
      <c r="S1637" s="11">
        <v>2023</v>
      </c>
      <c r="T1637" s="6" t="s">
        <v>126</v>
      </c>
      <c r="U1637" s="4" t="s">
        <v>3813</v>
      </c>
      <c r="V1637" s="4" t="s">
        <v>3814</v>
      </c>
      <c r="W1637" s="75">
        <v>0</v>
      </c>
      <c r="X1637" s="9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43"/>
      <c r="AL1637" s="143"/>
      <c r="AM1637" s="143"/>
      <c r="AN1637" s="143"/>
      <c r="AO1637" s="143"/>
      <c r="AP1637" s="143"/>
      <c r="AQ1637" s="143"/>
      <c r="AR1637" s="143"/>
      <c r="AS1637" s="143"/>
      <c r="AT1637" s="143"/>
      <c r="AU1637" s="143"/>
      <c r="AV1637" s="143"/>
      <c r="BC1637" s="2"/>
    </row>
    <row r="1638" spans="1:55" x14ac:dyDescent="0.2">
      <c r="A1638" s="4" t="s">
        <v>2714</v>
      </c>
      <c r="B1638" s="4" t="s">
        <v>2687</v>
      </c>
      <c r="C1638" s="4" t="s">
        <v>2737</v>
      </c>
      <c r="D1638" s="4" t="s">
        <v>2741</v>
      </c>
      <c r="E1638" s="4" t="s">
        <v>669</v>
      </c>
      <c r="F1638" s="4" t="s">
        <v>659</v>
      </c>
      <c r="G1638" s="41" t="s">
        <v>670</v>
      </c>
      <c r="H1638" s="59" t="s">
        <v>780</v>
      </c>
      <c r="I1638" s="59">
        <v>500000000190</v>
      </c>
      <c r="J1638" s="5">
        <v>2013</v>
      </c>
      <c r="K1638" s="5">
        <v>5</v>
      </c>
      <c r="L1638" s="9">
        <f t="shared" si="36"/>
        <v>-8</v>
      </c>
      <c r="M1638" s="6" t="s">
        <v>90</v>
      </c>
      <c r="N1638" s="9" t="s">
        <v>94</v>
      </c>
      <c r="O1638" s="6" t="s">
        <v>37</v>
      </c>
      <c r="P1638" s="9" t="s">
        <v>42</v>
      </c>
      <c r="Q1638" s="5" t="s">
        <v>37</v>
      </c>
      <c r="R1638" s="9" t="s">
        <v>41</v>
      </c>
      <c r="S1638" s="11">
        <v>2023</v>
      </c>
      <c r="T1638" s="6" t="s">
        <v>126</v>
      </c>
      <c r="U1638" s="4" t="s">
        <v>3813</v>
      </c>
      <c r="V1638" s="4" t="s">
        <v>3814</v>
      </c>
      <c r="W1638" s="75">
        <v>0</v>
      </c>
      <c r="X1638" s="9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43"/>
      <c r="AL1638" s="143"/>
      <c r="AM1638" s="143"/>
      <c r="AN1638" s="143"/>
      <c r="AO1638" s="143"/>
      <c r="AP1638" s="143"/>
      <c r="AQ1638" s="143"/>
      <c r="AR1638" s="143"/>
      <c r="AS1638" s="143"/>
      <c r="AT1638" s="143"/>
      <c r="AU1638" s="143"/>
      <c r="AV1638" s="143"/>
      <c r="BC1638" s="2"/>
    </row>
    <row r="1639" spans="1:55" x14ac:dyDescent="0.2">
      <c r="A1639" s="4" t="s">
        <v>2714</v>
      </c>
      <c r="B1639" s="4" t="s">
        <v>2687</v>
      </c>
      <c r="C1639" s="4" t="s">
        <v>2737</v>
      </c>
      <c r="D1639" s="4" t="s">
        <v>2741</v>
      </c>
      <c r="E1639" s="4" t="s">
        <v>669</v>
      </c>
      <c r="F1639" s="4" t="s">
        <v>659</v>
      </c>
      <c r="G1639" s="41" t="s">
        <v>670</v>
      </c>
      <c r="H1639" s="59" t="s">
        <v>781</v>
      </c>
      <c r="I1639" s="59">
        <v>500000000178</v>
      </c>
      <c r="J1639" s="5">
        <v>2013</v>
      </c>
      <c r="K1639" s="5">
        <v>5</v>
      </c>
      <c r="L1639" s="9">
        <f t="shared" si="36"/>
        <v>-8</v>
      </c>
      <c r="M1639" s="6" t="s">
        <v>90</v>
      </c>
      <c r="N1639" s="9" t="s">
        <v>94</v>
      </c>
      <c r="O1639" s="6" t="s">
        <v>37</v>
      </c>
      <c r="P1639" s="9" t="s">
        <v>42</v>
      </c>
      <c r="Q1639" s="5" t="s">
        <v>37</v>
      </c>
      <c r="R1639" s="9" t="s">
        <v>41</v>
      </c>
      <c r="S1639" s="11">
        <v>2023</v>
      </c>
      <c r="T1639" s="6" t="s">
        <v>126</v>
      </c>
      <c r="U1639" s="4" t="s">
        <v>3813</v>
      </c>
      <c r="V1639" s="4" t="s">
        <v>3814</v>
      </c>
      <c r="W1639" s="75">
        <v>0</v>
      </c>
      <c r="X1639" s="9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43"/>
      <c r="AL1639" s="143"/>
      <c r="AM1639" s="143"/>
      <c r="AN1639" s="143"/>
      <c r="AO1639" s="143"/>
      <c r="AP1639" s="143"/>
      <c r="AQ1639" s="143"/>
      <c r="AR1639" s="143"/>
      <c r="AS1639" s="143"/>
      <c r="AT1639" s="143"/>
      <c r="AU1639" s="143"/>
      <c r="AV1639" s="143"/>
      <c r="BC1639" s="2"/>
    </row>
    <row r="1640" spans="1:55" x14ac:dyDescent="0.2">
      <c r="A1640" s="4" t="s">
        <v>2699</v>
      </c>
      <c r="B1640" s="4" t="s">
        <v>2688</v>
      </c>
      <c r="C1640" s="4" t="s">
        <v>2737</v>
      </c>
      <c r="D1640" s="4" t="s">
        <v>2741</v>
      </c>
      <c r="E1640" s="4" t="s">
        <v>669</v>
      </c>
      <c r="F1640" s="4" t="s">
        <v>659</v>
      </c>
      <c r="G1640" s="41" t="s">
        <v>670</v>
      </c>
      <c r="H1640" s="59" t="s">
        <v>782</v>
      </c>
      <c r="I1640" s="59">
        <v>500000000760</v>
      </c>
      <c r="J1640" s="5">
        <v>2013</v>
      </c>
      <c r="K1640" s="5">
        <v>5</v>
      </c>
      <c r="L1640" s="9">
        <f t="shared" si="36"/>
        <v>-8</v>
      </c>
      <c r="M1640" s="6" t="s">
        <v>90</v>
      </c>
      <c r="N1640" s="9" t="s">
        <v>94</v>
      </c>
      <c r="O1640" s="6" t="s">
        <v>37</v>
      </c>
      <c r="P1640" s="9" t="s">
        <v>42</v>
      </c>
      <c r="Q1640" s="5" t="s">
        <v>37</v>
      </c>
      <c r="R1640" s="9" t="s">
        <v>41</v>
      </c>
      <c r="S1640" s="11">
        <v>2023</v>
      </c>
      <c r="T1640" s="6" t="s">
        <v>126</v>
      </c>
      <c r="U1640" s="4" t="s">
        <v>3813</v>
      </c>
      <c r="V1640" s="4" t="s">
        <v>3814</v>
      </c>
      <c r="W1640" s="75">
        <v>0</v>
      </c>
      <c r="X1640" s="9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43"/>
      <c r="AL1640" s="143"/>
      <c r="AM1640" s="143"/>
      <c r="AN1640" s="143"/>
      <c r="AO1640" s="143"/>
      <c r="AP1640" s="143"/>
      <c r="AQ1640" s="143"/>
      <c r="AR1640" s="143"/>
      <c r="AS1640" s="143"/>
      <c r="AT1640" s="143"/>
      <c r="AU1640" s="143"/>
      <c r="AV1640" s="143"/>
      <c r="BC1640" s="2"/>
    </row>
    <row r="1641" spans="1:55" x14ac:dyDescent="0.2">
      <c r="A1641" s="4" t="s">
        <v>2699</v>
      </c>
      <c r="B1641" s="4" t="s">
        <v>2688</v>
      </c>
      <c r="C1641" s="4" t="s">
        <v>2737</v>
      </c>
      <c r="D1641" s="4" t="s">
        <v>2741</v>
      </c>
      <c r="E1641" s="4" t="s">
        <v>669</v>
      </c>
      <c r="F1641" s="4" t="s">
        <v>659</v>
      </c>
      <c r="G1641" s="41" t="s">
        <v>670</v>
      </c>
      <c r="H1641" s="59" t="s">
        <v>783</v>
      </c>
      <c r="I1641" s="59">
        <v>500000000910</v>
      </c>
      <c r="J1641" s="5">
        <v>2013</v>
      </c>
      <c r="K1641" s="5">
        <v>5</v>
      </c>
      <c r="L1641" s="9">
        <f t="shared" si="36"/>
        <v>-8</v>
      </c>
      <c r="M1641" s="6" t="s">
        <v>90</v>
      </c>
      <c r="N1641" s="9" t="s">
        <v>94</v>
      </c>
      <c r="O1641" s="6" t="s">
        <v>37</v>
      </c>
      <c r="P1641" s="9" t="s">
        <v>42</v>
      </c>
      <c r="Q1641" s="5" t="s">
        <v>37</v>
      </c>
      <c r="R1641" s="9" t="s">
        <v>41</v>
      </c>
      <c r="S1641" s="11">
        <v>2023</v>
      </c>
      <c r="T1641" s="6" t="s">
        <v>126</v>
      </c>
      <c r="U1641" s="4" t="s">
        <v>3813</v>
      </c>
      <c r="V1641" s="4" t="s">
        <v>3814</v>
      </c>
      <c r="W1641" s="75">
        <v>0</v>
      </c>
      <c r="X1641" s="9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43"/>
      <c r="AL1641" s="143"/>
      <c r="AM1641" s="143"/>
      <c r="AN1641" s="143"/>
      <c r="AO1641" s="143"/>
      <c r="AP1641" s="143"/>
      <c r="AQ1641" s="143"/>
      <c r="AR1641" s="143"/>
      <c r="AS1641" s="143"/>
      <c r="AT1641" s="143"/>
      <c r="AU1641" s="143"/>
      <c r="AV1641" s="143"/>
      <c r="BC1641" s="2"/>
    </row>
    <row r="1642" spans="1:55" x14ac:dyDescent="0.2">
      <c r="A1642" s="4" t="s">
        <v>2699</v>
      </c>
      <c r="B1642" s="4" t="s">
        <v>2688</v>
      </c>
      <c r="C1642" s="4" t="s">
        <v>2737</v>
      </c>
      <c r="D1642" s="4" t="s">
        <v>2741</v>
      </c>
      <c r="E1642" s="4" t="s">
        <v>669</v>
      </c>
      <c r="F1642" s="4" t="s">
        <v>659</v>
      </c>
      <c r="G1642" s="41" t="s">
        <v>670</v>
      </c>
      <c r="H1642" s="59" t="s">
        <v>784</v>
      </c>
      <c r="I1642" s="59">
        <v>500000000349</v>
      </c>
      <c r="J1642" s="5">
        <v>2013</v>
      </c>
      <c r="K1642" s="5">
        <v>5</v>
      </c>
      <c r="L1642" s="9">
        <f t="shared" si="36"/>
        <v>-8</v>
      </c>
      <c r="M1642" s="6" t="s">
        <v>90</v>
      </c>
      <c r="N1642" s="9" t="s">
        <v>94</v>
      </c>
      <c r="O1642" s="6" t="s">
        <v>37</v>
      </c>
      <c r="P1642" s="9" t="s">
        <v>42</v>
      </c>
      <c r="Q1642" s="5" t="s">
        <v>37</v>
      </c>
      <c r="R1642" s="9" t="s">
        <v>41</v>
      </c>
      <c r="S1642" s="11">
        <v>2023</v>
      </c>
      <c r="T1642" s="6" t="s">
        <v>126</v>
      </c>
      <c r="U1642" s="4" t="s">
        <v>3813</v>
      </c>
      <c r="V1642" s="4" t="s">
        <v>3814</v>
      </c>
      <c r="W1642" s="75">
        <v>0</v>
      </c>
      <c r="X1642" s="9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43"/>
      <c r="AL1642" s="143"/>
      <c r="AM1642" s="143"/>
      <c r="AN1642" s="143"/>
      <c r="AO1642" s="143"/>
      <c r="AP1642" s="143"/>
      <c r="AQ1642" s="143"/>
      <c r="AR1642" s="143"/>
      <c r="AS1642" s="143"/>
      <c r="AT1642" s="143"/>
      <c r="AU1642" s="143"/>
      <c r="AV1642" s="143"/>
      <c r="BC1642" s="2"/>
    </row>
    <row r="1643" spans="1:55" x14ac:dyDescent="0.2">
      <c r="A1643" s="4" t="s">
        <v>2699</v>
      </c>
      <c r="B1643" s="4" t="s">
        <v>2688</v>
      </c>
      <c r="C1643" s="4" t="s">
        <v>2737</v>
      </c>
      <c r="D1643" s="4" t="s">
        <v>2741</v>
      </c>
      <c r="E1643" s="4" t="s">
        <v>669</v>
      </c>
      <c r="F1643" s="4" t="s">
        <v>659</v>
      </c>
      <c r="G1643" s="41" t="s">
        <v>670</v>
      </c>
      <c r="H1643" s="59" t="s">
        <v>785</v>
      </c>
      <c r="I1643" s="59">
        <v>500000000344</v>
      </c>
      <c r="J1643" s="5">
        <v>2013</v>
      </c>
      <c r="K1643" s="5">
        <v>5</v>
      </c>
      <c r="L1643" s="9">
        <f t="shared" si="36"/>
        <v>-8</v>
      </c>
      <c r="M1643" s="6" t="s">
        <v>90</v>
      </c>
      <c r="N1643" s="9" t="s">
        <v>94</v>
      </c>
      <c r="O1643" s="6" t="s">
        <v>37</v>
      </c>
      <c r="P1643" s="9" t="s">
        <v>42</v>
      </c>
      <c r="Q1643" s="5" t="s">
        <v>37</v>
      </c>
      <c r="R1643" s="9" t="s">
        <v>41</v>
      </c>
      <c r="S1643" s="11">
        <v>2023</v>
      </c>
      <c r="T1643" s="6" t="s">
        <v>126</v>
      </c>
      <c r="U1643" s="4" t="s">
        <v>3813</v>
      </c>
      <c r="V1643" s="4" t="s">
        <v>3814</v>
      </c>
      <c r="W1643" s="75">
        <v>0</v>
      </c>
      <c r="X1643" s="9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43"/>
      <c r="AL1643" s="143"/>
      <c r="AM1643" s="143"/>
      <c r="AN1643" s="143"/>
      <c r="AO1643" s="143"/>
      <c r="AP1643" s="143"/>
      <c r="AQ1643" s="143"/>
      <c r="AR1643" s="143"/>
      <c r="AS1643" s="143"/>
      <c r="AT1643" s="143"/>
      <c r="AU1643" s="143"/>
      <c r="AV1643" s="143"/>
      <c r="BC1643" s="2"/>
    </row>
    <row r="1644" spans="1:55" x14ac:dyDescent="0.2">
      <c r="A1644" s="4" t="s">
        <v>2699</v>
      </c>
      <c r="B1644" s="4" t="s">
        <v>2688</v>
      </c>
      <c r="C1644" s="4" t="s">
        <v>2737</v>
      </c>
      <c r="D1644" s="4" t="s">
        <v>2741</v>
      </c>
      <c r="E1644" s="4" t="s">
        <v>669</v>
      </c>
      <c r="F1644" s="4" t="s">
        <v>659</v>
      </c>
      <c r="G1644" s="41" t="s">
        <v>670</v>
      </c>
      <c r="H1644" s="59" t="s">
        <v>786</v>
      </c>
      <c r="I1644" s="59">
        <v>500000000333</v>
      </c>
      <c r="J1644" s="5">
        <v>2013</v>
      </c>
      <c r="K1644" s="5">
        <v>5</v>
      </c>
      <c r="L1644" s="9">
        <f t="shared" si="36"/>
        <v>-8</v>
      </c>
      <c r="M1644" s="6" t="s">
        <v>90</v>
      </c>
      <c r="N1644" s="9" t="s">
        <v>94</v>
      </c>
      <c r="O1644" s="6" t="s">
        <v>37</v>
      </c>
      <c r="P1644" s="9" t="s">
        <v>42</v>
      </c>
      <c r="Q1644" s="5" t="s">
        <v>37</v>
      </c>
      <c r="R1644" s="9" t="s">
        <v>41</v>
      </c>
      <c r="S1644" s="11">
        <v>2023</v>
      </c>
      <c r="T1644" s="6" t="s">
        <v>126</v>
      </c>
      <c r="U1644" s="4" t="s">
        <v>3813</v>
      </c>
      <c r="V1644" s="4" t="s">
        <v>3814</v>
      </c>
      <c r="W1644" s="75">
        <v>0</v>
      </c>
      <c r="X1644" s="9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43"/>
      <c r="AL1644" s="143"/>
      <c r="AM1644" s="143"/>
      <c r="AN1644" s="143"/>
      <c r="AO1644" s="143"/>
      <c r="AP1644" s="143"/>
      <c r="AQ1644" s="143"/>
      <c r="AR1644" s="143"/>
      <c r="AS1644" s="143"/>
      <c r="AT1644" s="143"/>
      <c r="AU1644" s="143"/>
      <c r="AV1644" s="143"/>
      <c r="BC1644" s="2"/>
    </row>
    <row r="1645" spans="1:55" x14ac:dyDescent="0.2">
      <c r="A1645" s="4" t="s">
        <v>2699</v>
      </c>
      <c r="B1645" s="4" t="s">
        <v>2688</v>
      </c>
      <c r="C1645" s="4" t="s">
        <v>2737</v>
      </c>
      <c r="D1645" s="4" t="s">
        <v>2741</v>
      </c>
      <c r="E1645" s="4" t="s">
        <v>669</v>
      </c>
      <c r="F1645" s="4" t="s">
        <v>659</v>
      </c>
      <c r="G1645" s="41" t="s">
        <v>670</v>
      </c>
      <c r="H1645" s="59" t="s">
        <v>787</v>
      </c>
      <c r="I1645" s="59">
        <v>500000000321</v>
      </c>
      <c r="J1645" s="5">
        <v>2013</v>
      </c>
      <c r="K1645" s="5">
        <v>5</v>
      </c>
      <c r="L1645" s="9">
        <f t="shared" si="36"/>
        <v>-8</v>
      </c>
      <c r="M1645" s="6" t="s">
        <v>90</v>
      </c>
      <c r="N1645" s="9" t="s">
        <v>94</v>
      </c>
      <c r="O1645" s="6" t="s">
        <v>37</v>
      </c>
      <c r="P1645" s="9" t="s">
        <v>42</v>
      </c>
      <c r="Q1645" s="5" t="s">
        <v>37</v>
      </c>
      <c r="R1645" s="9" t="s">
        <v>41</v>
      </c>
      <c r="S1645" s="11">
        <v>2023</v>
      </c>
      <c r="T1645" s="6" t="s">
        <v>126</v>
      </c>
      <c r="U1645" s="4" t="s">
        <v>3813</v>
      </c>
      <c r="V1645" s="4" t="s">
        <v>3814</v>
      </c>
      <c r="W1645" s="75">
        <v>0</v>
      </c>
      <c r="X1645" s="9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43"/>
      <c r="AL1645" s="143"/>
      <c r="AM1645" s="143"/>
      <c r="AN1645" s="143"/>
      <c r="AO1645" s="143"/>
      <c r="AP1645" s="143"/>
      <c r="AQ1645" s="143"/>
      <c r="AR1645" s="143"/>
      <c r="AS1645" s="143"/>
      <c r="AT1645" s="143"/>
      <c r="AU1645" s="143"/>
      <c r="AV1645" s="143"/>
      <c r="BC1645" s="2"/>
    </row>
    <row r="1646" spans="1:55" x14ac:dyDescent="0.2">
      <c r="A1646" s="4" t="s">
        <v>2699</v>
      </c>
      <c r="B1646" s="4" t="s">
        <v>2688</v>
      </c>
      <c r="C1646" s="4" t="s">
        <v>2737</v>
      </c>
      <c r="D1646" s="4" t="s">
        <v>2741</v>
      </c>
      <c r="E1646" s="4" t="s">
        <v>669</v>
      </c>
      <c r="F1646" s="4" t="s">
        <v>659</v>
      </c>
      <c r="G1646" s="41" t="s">
        <v>670</v>
      </c>
      <c r="H1646" s="59" t="s">
        <v>788</v>
      </c>
      <c r="I1646" s="59">
        <v>500000000295</v>
      </c>
      <c r="J1646" s="5">
        <v>2013</v>
      </c>
      <c r="K1646" s="5">
        <v>5</v>
      </c>
      <c r="L1646" s="9">
        <f t="shared" si="36"/>
        <v>-8</v>
      </c>
      <c r="M1646" s="6" t="s">
        <v>90</v>
      </c>
      <c r="N1646" s="9" t="s">
        <v>94</v>
      </c>
      <c r="O1646" s="6" t="s">
        <v>37</v>
      </c>
      <c r="P1646" s="9" t="s">
        <v>42</v>
      </c>
      <c r="Q1646" s="5" t="s">
        <v>37</v>
      </c>
      <c r="R1646" s="9" t="s">
        <v>41</v>
      </c>
      <c r="S1646" s="11">
        <v>2023</v>
      </c>
      <c r="T1646" s="6" t="s">
        <v>126</v>
      </c>
      <c r="U1646" s="4" t="s">
        <v>3813</v>
      </c>
      <c r="V1646" s="4" t="s">
        <v>3814</v>
      </c>
      <c r="W1646" s="75">
        <v>0</v>
      </c>
      <c r="X1646" s="9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43"/>
      <c r="AL1646" s="143"/>
      <c r="AM1646" s="143"/>
      <c r="AN1646" s="143"/>
      <c r="AO1646" s="143"/>
      <c r="AP1646" s="143"/>
      <c r="AQ1646" s="143"/>
      <c r="AR1646" s="143"/>
      <c r="AS1646" s="143"/>
      <c r="AT1646" s="143"/>
      <c r="AU1646" s="143"/>
      <c r="AV1646" s="143"/>
      <c r="BC1646" s="2"/>
    </row>
    <row r="1647" spans="1:55" x14ac:dyDescent="0.2">
      <c r="A1647" s="4" t="s">
        <v>2699</v>
      </c>
      <c r="B1647" s="4" t="s">
        <v>2688</v>
      </c>
      <c r="C1647" s="4" t="s">
        <v>2737</v>
      </c>
      <c r="D1647" s="4" t="s">
        <v>2741</v>
      </c>
      <c r="E1647" s="4" t="s">
        <v>669</v>
      </c>
      <c r="F1647" s="4" t="s">
        <v>659</v>
      </c>
      <c r="G1647" s="41" t="s">
        <v>670</v>
      </c>
      <c r="H1647" s="59" t="s">
        <v>789</v>
      </c>
      <c r="I1647" s="59">
        <v>500000000191</v>
      </c>
      <c r="J1647" s="5">
        <v>2013</v>
      </c>
      <c r="K1647" s="5">
        <v>5</v>
      </c>
      <c r="L1647" s="9">
        <f t="shared" si="36"/>
        <v>-8</v>
      </c>
      <c r="M1647" s="6" t="s">
        <v>90</v>
      </c>
      <c r="N1647" s="9" t="s">
        <v>94</v>
      </c>
      <c r="O1647" s="6" t="s">
        <v>37</v>
      </c>
      <c r="P1647" s="9" t="s">
        <v>42</v>
      </c>
      <c r="Q1647" s="5" t="s">
        <v>37</v>
      </c>
      <c r="R1647" s="9" t="s">
        <v>41</v>
      </c>
      <c r="S1647" s="11">
        <v>2023</v>
      </c>
      <c r="T1647" s="6" t="s">
        <v>126</v>
      </c>
      <c r="U1647" s="4" t="s">
        <v>3813</v>
      </c>
      <c r="V1647" s="4" t="s">
        <v>3814</v>
      </c>
      <c r="W1647" s="75">
        <v>0</v>
      </c>
      <c r="X1647" s="9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43"/>
      <c r="AL1647" s="143"/>
      <c r="AM1647" s="143"/>
      <c r="AN1647" s="143"/>
      <c r="AO1647" s="143"/>
      <c r="AP1647" s="143"/>
      <c r="AQ1647" s="143"/>
      <c r="AR1647" s="143"/>
      <c r="AS1647" s="143"/>
      <c r="AT1647" s="143"/>
      <c r="AU1647" s="143"/>
      <c r="AV1647" s="143"/>
      <c r="BC1647" s="2"/>
    </row>
    <row r="1648" spans="1:55" x14ac:dyDescent="0.2">
      <c r="A1648" s="4" t="s">
        <v>2699</v>
      </c>
      <c r="B1648" s="4" t="s">
        <v>2688</v>
      </c>
      <c r="C1648" s="4" t="s">
        <v>2737</v>
      </c>
      <c r="D1648" s="4" t="s">
        <v>2741</v>
      </c>
      <c r="E1648" s="4" t="s">
        <v>669</v>
      </c>
      <c r="F1648" s="4" t="s">
        <v>659</v>
      </c>
      <c r="G1648" s="41" t="s">
        <v>670</v>
      </c>
      <c r="H1648" s="59" t="s">
        <v>790</v>
      </c>
      <c r="I1648" s="59">
        <v>500000000361</v>
      </c>
      <c r="J1648" s="5">
        <v>2013</v>
      </c>
      <c r="K1648" s="5">
        <v>5</v>
      </c>
      <c r="L1648" s="9">
        <f t="shared" si="36"/>
        <v>-8</v>
      </c>
      <c r="M1648" s="6" t="s">
        <v>90</v>
      </c>
      <c r="N1648" s="9" t="s">
        <v>94</v>
      </c>
      <c r="O1648" s="6" t="s">
        <v>37</v>
      </c>
      <c r="P1648" s="9" t="s">
        <v>42</v>
      </c>
      <c r="Q1648" s="5" t="s">
        <v>37</v>
      </c>
      <c r="R1648" s="9" t="s">
        <v>41</v>
      </c>
      <c r="S1648" s="11">
        <v>2023</v>
      </c>
      <c r="T1648" s="6" t="s">
        <v>126</v>
      </c>
      <c r="U1648" s="4" t="s">
        <v>3813</v>
      </c>
      <c r="V1648" s="4" t="s">
        <v>3814</v>
      </c>
      <c r="W1648" s="75">
        <v>0</v>
      </c>
      <c r="X1648" s="9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43"/>
      <c r="AL1648" s="143"/>
      <c r="AM1648" s="143"/>
      <c r="AN1648" s="143"/>
      <c r="AO1648" s="143"/>
      <c r="AP1648" s="143"/>
      <c r="AQ1648" s="143"/>
      <c r="AR1648" s="143"/>
      <c r="AS1648" s="143"/>
      <c r="AT1648" s="143"/>
      <c r="AU1648" s="143"/>
      <c r="AV1648" s="143"/>
      <c r="BC1648" s="2"/>
    </row>
    <row r="1649" spans="1:55" x14ac:dyDescent="0.2">
      <c r="A1649" s="4" t="s">
        <v>2699</v>
      </c>
      <c r="B1649" s="4" t="s">
        <v>2688</v>
      </c>
      <c r="C1649" s="4" t="s">
        <v>2737</v>
      </c>
      <c r="D1649" s="4" t="s">
        <v>2741</v>
      </c>
      <c r="E1649" s="4" t="s">
        <v>669</v>
      </c>
      <c r="F1649" s="4" t="s">
        <v>659</v>
      </c>
      <c r="G1649" s="41" t="s">
        <v>670</v>
      </c>
      <c r="H1649" s="59" t="s">
        <v>791</v>
      </c>
      <c r="I1649" s="59">
        <v>500000000409</v>
      </c>
      <c r="J1649" s="5">
        <v>2013</v>
      </c>
      <c r="K1649" s="5">
        <v>5</v>
      </c>
      <c r="L1649" s="9">
        <f t="shared" si="36"/>
        <v>-8</v>
      </c>
      <c r="M1649" s="6" t="s">
        <v>90</v>
      </c>
      <c r="N1649" s="9" t="s">
        <v>94</v>
      </c>
      <c r="O1649" s="6" t="s">
        <v>37</v>
      </c>
      <c r="P1649" s="9" t="s">
        <v>42</v>
      </c>
      <c r="Q1649" s="5" t="s">
        <v>37</v>
      </c>
      <c r="R1649" s="9" t="s">
        <v>41</v>
      </c>
      <c r="S1649" s="11">
        <v>2023</v>
      </c>
      <c r="T1649" s="6" t="s">
        <v>126</v>
      </c>
      <c r="U1649" s="4" t="s">
        <v>3813</v>
      </c>
      <c r="V1649" s="4" t="s">
        <v>3814</v>
      </c>
      <c r="W1649" s="75">
        <v>0</v>
      </c>
      <c r="X1649" s="9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43"/>
      <c r="AL1649" s="143"/>
      <c r="AM1649" s="143"/>
      <c r="AN1649" s="143"/>
      <c r="AO1649" s="143"/>
      <c r="AP1649" s="143"/>
      <c r="AQ1649" s="143"/>
      <c r="AR1649" s="143"/>
      <c r="AS1649" s="143"/>
      <c r="AT1649" s="143"/>
      <c r="AU1649" s="143"/>
      <c r="AV1649" s="143"/>
      <c r="BC1649" s="2"/>
    </row>
    <row r="1650" spans="1:55" x14ac:dyDescent="0.2">
      <c r="A1650" s="4" t="s">
        <v>2699</v>
      </c>
      <c r="B1650" s="4" t="s">
        <v>2688</v>
      </c>
      <c r="C1650" s="4" t="s">
        <v>2737</v>
      </c>
      <c r="D1650" s="4" t="s">
        <v>2741</v>
      </c>
      <c r="E1650" s="4" t="s">
        <v>669</v>
      </c>
      <c r="F1650" s="4" t="s">
        <v>659</v>
      </c>
      <c r="G1650" s="41" t="s">
        <v>670</v>
      </c>
      <c r="H1650" s="59" t="s">
        <v>792</v>
      </c>
      <c r="I1650" s="59">
        <v>500000000959</v>
      </c>
      <c r="J1650" s="5">
        <v>2013</v>
      </c>
      <c r="K1650" s="5">
        <v>5</v>
      </c>
      <c r="L1650" s="9">
        <f t="shared" si="36"/>
        <v>-8</v>
      </c>
      <c r="M1650" s="6" t="s">
        <v>90</v>
      </c>
      <c r="N1650" s="9" t="s">
        <v>94</v>
      </c>
      <c r="O1650" s="6" t="s">
        <v>37</v>
      </c>
      <c r="P1650" s="9" t="s">
        <v>42</v>
      </c>
      <c r="Q1650" s="5" t="s">
        <v>37</v>
      </c>
      <c r="R1650" s="9" t="s">
        <v>41</v>
      </c>
      <c r="S1650" s="11">
        <v>2023</v>
      </c>
      <c r="T1650" s="6" t="s">
        <v>126</v>
      </c>
      <c r="U1650" s="4" t="s">
        <v>3813</v>
      </c>
      <c r="V1650" s="4" t="s">
        <v>3814</v>
      </c>
      <c r="W1650" s="75">
        <v>0</v>
      </c>
      <c r="X1650" s="9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43"/>
      <c r="AL1650" s="143"/>
      <c r="AM1650" s="143"/>
      <c r="AN1650" s="143"/>
      <c r="AO1650" s="143"/>
      <c r="AP1650" s="143"/>
      <c r="AQ1650" s="143"/>
      <c r="AR1650" s="143"/>
      <c r="AS1650" s="143"/>
      <c r="AT1650" s="143"/>
      <c r="AU1650" s="143"/>
      <c r="AV1650" s="143"/>
      <c r="BC1650" s="2"/>
    </row>
    <row r="1651" spans="1:55" x14ac:dyDescent="0.2">
      <c r="A1651" s="4" t="s">
        <v>2699</v>
      </c>
      <c r="B1651" s="4" t="s">
        <v>2688</v>
      </c>
      <c r="C1651" s="4" t="s">
        <v>2737</v>
      </c>
      <c r="D1651" s="4" t="s">
        <v>2741</v>
      </c>
      <c r="E1651" s="4" t="s">
        <v>669</v>
      </c>
      <c r="F1651" s="4" t="s">
        <v>659</v>
      </c>
      <c r="G1651" s="41" t="s">
        <v>670</v>
      </c>
      <c r="H1651" s="59" t="s">
        <v>793</v>
      </c>
      <c r="I1651" s="59" t="s">
        <v>136</v>
      </c>
      <c r="J1651" s="5">
        <v>2013</v>
      </c>
      <c r="K1651" s="5">
        <v>5</v>
      </c>
      <c r="L1651" s="9">
        <f t="shared" si="36"/>
        <v>-8</v>
      </c>
      <c r="M1651" s="6" t="s">
        <v>90</v>
      </c>
      <c r="N1651" s="9" t="s">
        <v>94</v>
      </c>
      <c r="O1651" s="6" t="s">
        <v>37</v>
      </c>
      <c r="P1651" s="9" t="s">
        <v>42</v>
      </c>
      <c r="Q1651" s="5" t="s">
        <v>37</v>
      </c>
      <c r="R1651" s="9" t="s">
        <v>41</v>
      </c>
      <c r="S1651" s="11">
        <v>2023</v>
      </c>
      <c r="T1651" s="6" t="s">
        <v>126</v>
      </c>
      <c r="U1651" s="4" t="s">
        <v>3813</v>
      </c>
      <c r="V1651" s="4" t="s">
        <v>3814</v>
      </c>
      <c r="W1651" s="75">
        <v>0</v>
      </c>
      <c r="X1651" s="9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43"/>
      <c r="AL1651" s="143"/>
      <c r="AM1651" s="143"/>
      <c r="AN1651" s="143"/>
      <c r="AO1651" s="143"/>
      <c r="AP1651" s="143"/>
      <c r="AQ1651" s="143"/>
      <c r="AR1651" s="143"/>
      <c r="AS1651" s="143"/>
      <c r="AT1651" s="143"/>
      <c r="AU1651" s="143"/>
      <c r="AV1651" s="143"/>
      <c r="BC1651" s="2"/>
    </row>
    <row r="1652" spans="1:55" x14ac:dyDescent="0.2">
      <c r="A1652" s="4" t="s">
        <v>2699</v>
      </c>
      <c r="B1652" s="4" t="s">
        <v>2688</v>
      </c>
      <c r="C1652" s="4" t="s">
        <v>2737</v>
      </c>
      <c r="D1652" s="4" t="s">
        <v>2741</v>
      </c>
      <c r="E1652" s="4" t="s">
        <v>669</v>
      </c>
      <c r="F1652" s="4" t="s">
        <v>659</v>
      </c>
      <c r="G1652" s="41" t="s">
        <v>670</v>
      </c>
      <c r="H1652" s="59" t="s">
        <v>794</v>
      </c>
      <c r="I1652" s="59">
        <v>500000000836</v>
      </c>
      <c r="J1652" s="5">
        <v>2013</v>
      </c>
      <c r="K1652" s="5">
        <v>5</v>
      </c>
      <c r="L1652" s="9">
        <f t="shared" si="36"/>
        <v>-8</v>
      </c>
      <c r="M1652" s="6" t="s">
        <v>90</v>
      </c>
      <c r="N1652" s="9" t="s">
        <v>94</v>
      </c>
      <c r="O1652" s="6" t="s">
        <v>37</v>
      </c>
      <c r="P1652" s="9" t="s">
        <v>42</v>
      </c>
      <c r="Q1652" s="5" t="s">
        <v>37</v>
      </c>
      <c r="R1652" s="9" t="s">
        <v>41</v>
      </c>
      <c r="S1652" s="11">
        <v>2023</v>
      </c>
      <c r="T1652" s="6" t="s">
        <v>126</v>
      </c>
      <c r="U1652" s="4" t="s">
        <v>3813</v>
      </c>
      <c r="V1652" s="4" t="s">
        <v>3814</v>
      </c>
      <c r="W1652" s="75">
        <v>0</v>
      </c>
      <c r="X1652" s="9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43"/>
      <c r="AL1652" s="143"/>
      <c r="AM1652" s="143"/>
      <c r="AN1652" s="143"/>
      <c r="AO1652" s="143"/>
      <c r="AP1652" s="143"/>
      <c r="AQ1652" s="143"/>
      <c r="AR1652" s="143"/>
      <c r="AS1652" s="143"/>
      <c r="AT1652" s="143"/>
      <c r="AU1652" s="143"/>
      <c r="AV1652" s="143"/>
      <c r="BC1652" s="2"/>
    </row>
    <row r="1653" spans="1:55" x14ac:dyDescent="0.2">
      <c r="A1653" s="4" t="s">
        <v>2699</v>
      </c>
      <c r="B1653" s="4" t="s">
        <v>2688</v>
      </c>
      <c r="C1653" s="4" t="s">
        <v>2737</v>
      </c>
      <c r="D1653" s="4" t="s">
        <v>2741</v>
      </c>
      <c r="E1653" s="4" t="s">
        <v>669</v>
      </c>
      <c r="F1653" s="4" t="s">
        <v>659</v>
      </c>
      <c r="G1653" s="41" t="s">
        <v>670</v>
      </c>
      <c r="H1653" s="59" t="s">
        <v>795</v>
      </c>
      <c r="I1653" s="59">
        <v>500000000725</v>
      </c>
      <c r="J1653" s="5">
        <v>2013</v>
      </c>
      <c r="K1653" s="5">
        <v>5</v>
      </c>
      <c r="L1653" s="9">
        <f t="shared" si="36"/>
        <v>-8</v>
      </c>
      <c r="M1653" s="6" t="s">
        <v>90</v>
      </c>
      <c r="N1653" s="9" t="s">
        <v>94</v>
      </c>
      <c r="O1653" s="6" t="s">
        <v>37</v>
      </c>
      <c r="P1653" s="9" t="s">
        <v>42</v>
      </c>
      <c r="Q1653" s="5" t="s">
        <v>37</v>
      </c>
      <c r="R1653" s="9" t="s">
        <v>41</v>
      </c>
      <c r="S1653" s="11">
        <v>2023</v>
      </c>
      <c r="T1653" s="6" t="s">
        <v>126</v>
      </c>
      <c r="U1653" s="4" t="s">
        <v>3813</v>
      </c>
      <c r="V1653" s="4" t="s">
        <v>3814</v>
      </c>
      <c r="W1653" s="75">
        <v>0</v>
      </c>
      <c r="X1653" s="9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43"/>
      <c r="AL1653" s="143"/>
      <c r="AM1653" s="143"/>
      <c r="AN1653" s="143"/>
      <c r="AO1653" s="143"/>
      <c r="AP1653" s="143"/>
      <c r="AQ1653" s="143"/>
      <c r="AR1653" s="143"/>
      <c r="AS1653" s="143"/>
      <c r="AT1653" s="143"/>
      <c r="AU1653" s="143"/>
      <c r="AV1653" s="143"/>
      <c r="BC1653" s="2"/>
    </row>
    <row r="1654" spans="1:55" x14ac:dyDescent="0.2">
      <c r="A1654" s="4" t="s">
        <v>2699</v>
      </c>
      <c r="B1654" s="4" t="s">
        <v>2688</v>
      </c>
      <c r="C1654" s="4" t="s">
        <v>2737</v>
      </c>
      <c r="D1654" s="4" t="s">
        <v>2741</v>
      </c>
      <c r="E1654" s="4" t="s">
        <v>669</v>
      </c>
      <c r="F1654" s="4" t="s">
        <v>659</v>
      </c>
      <c r="G1654" s="41" t="s">
        <v>670</v>
      </c>
      <c r="H1654" s="59" t="s">
        <v>796</v>
      </c>
      <c r="I1654" s="59">
        <v>500000001057</v>
      </c>
      <c r="J1654" s="5">
        <v>2013</v>
      </c>
      <c r="K1654" s="5">
        <v>5</v>
      </c>
      <c r="L1654" s="9">
        <f t="shared" si="36"/>
        <v>-8</v>
      </c>
      <c r="M1654" s="6" t="s">
        <v>90</v>
      </c>
      <c r="N1654" s="9" t="s">
        <v>94</v>
      </c>
      <c r="O1654" s="6" t="s">
        <v>37</v>
      </c>
      <c r="P1654" s="9" t="s">
        <v>42</v>
      </c>
      <c r="Q1654" s="5" t="s">
        <v>37</v>
      </c>
      <c r="R1654" s="9" t="s">
        <v>41</v>
      </c>
      <c r="S1654" s="11">
        <v>2023</v>
      </c>
      <c r="T1654" s="6" t="s">
        <v>126</v>
      </c>
      <c r="U1654" s="4" t="s">
        <v>3813</v>
      </c>
      <c r="V1654" s="4" t="s">
        <v>3814</v>
      </c>
      <c r="W1654" s="75">
        <v>0</v>
      </c>
      <c r="X1654" s="9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43"/>
      <c r="AL1654" s="143"/>
      <c r="AM1654" s="143"/>
      <c r="AN1654" s="143"/>
      <c r="AO1654" s="143"/>
      <c r="AP1654" s="143"/>
      <c r="AQ1654" s="143"/>
      <c r="AR1654" s="143"/>
      <c r="AS1654" s="143"/>
      <c r="AT1654" s="143"/>
      <c r="AU1654" s="143"/>
      <c r="AV1654" s="143"/>
      <c r="BC1654" s="2"/>
    </row>
    <row r="1655" spans="1:55" x14ac:dyDescent="0.2">
      <c r="A1655" s="4" t="s">
        <v>2699</v>
      </c>
      <c r="B1655" s="4" t="s">
        <v>2688</v>
      </c>
      <c r="C1655" s="4" t="s">
        <v>2737</v>
      </c>
      <c r="D1655" s="4" t="s">
        <v>2741</v>
      </c>
      <c r="E1655" s="4" t="s">
        <v>669</v>
      </c>
      <c r="F1655" s="4" t="s">
        <v>659</v>
      </c>
      <c r="G1655" s="41" t="s">
        <v>670</v>
      </c>
      <c r="H1655" s="59" t="s">
        <v>797</v>
      </c>
      <c r="I1655" s="59">
        <v>500000000749</v>
      </c>
      <c r="J1655" s="5">
        <v>2013</v>
      </c>
      <c r="K1655" s="5">
        <v>5</v>
      </c>
      <c r="L1655" s="9">
        <f t="shared" si="36"/>
        <v>-8</v>
      </c>
      <c r="M1655" s="6" t="s">
        <v>90</v>
      </c>
      <c r="N1655" s="9" t="s">
        <v>94</v>
      </c>
      <c r="O1655" s="6" t="s">
        <v>37</v>
      </c>
      <c r="P1655" s="9" t="s">
        <v>42</v>
      </c>
      <c r="Q1655" s="5" t="s">
        <v>37</v>
      </c>
      <c r="R1655" s="9" t="s">
        <v>41</v>
      </c>
      <c r="S1655" s="11">
        <v>2023</v>
      </c>
      <c r="T1655" s="6" t="s">
        <v>126</v>
      </c>
      <c r="U1655" s="4" t="s">
        <v>3813</v>
      </c>
      <c r="V1655" s="4" t="s">
        <v>3814</v>
      </c>
      <c r="W1655" s="75">
        <v>0</v>
      </c>
      <c r="X1655" s="9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43"/>
      <c r="AL1655" s="143"/>
      <c r="AM1655" s="143"/>
      <c r="AN1655" s="143"/>
      <c r="AO1655" s="143"/>
      <c r="AP1655" s="143"/>
      <c r="AQ1655" s="143"/>
      <c r="AR1655" s="143"/>
      <c r="AS1655" s="143"/>
      <c r="AT1655" s="143"/>
      <c r="AU1655" s="143"/>
      <c r="AV1655" s="143"/>
      <c r="BC1655" s="2"/>
    </row>
    <row r="1656" spans="1:55" x14ac:dyDescent="0.2">
      <c r="A1656" s="4" t="s">
        <v>2699</v>
      </c>
      <c r="B1656" s="4" t="s">
        <v>2688</v>
      </c>
      <c r="C1656" s="4" t="s">
        <v>2737</v>
      </c>
      <c r="D1656" s="4" t="s">
        <v>2741</v>
      </c>
      <c r="E1656" s="4" t="s">
        <v>669</v>
      </c>
      <c r="F1656" s="4" t="s">
        <v>659</v>
      </c>
      <c r="G1656" s="41" t="s">
        <v>670</v>
      </c>
      <c r="H1656" s="59" t="s">
        <v>798</v>
      </c>
      <c r="I1656" s="59">
        <v>500000000837</v>
      </c>
      <c r="J1656" s="5">
        <v>2013</v>
      </c>
      <c r="K1656" s="5">
        <v>5</v>
      </c>
      <c r="L1656" s="9">
        <f t="shared" si="36"/>
        <v>-8</v>
      </c>
      <c r="M1656" s="6" t="s">
        <v>90</v>
      </c>
      <c r="N1656" s="9" t="s">
        <v>94</v>
      </c>
      <c r="O1656" s="6" t="s">
        <v>37</v>
      </c>
      <c r="P1656" s="9" t="s">
        <v>42</v>
      </c>
      <c r="Q1656" s="5" t="s">
        <v>37</v>
      </c>
      <c r="R1656" s="9" t="s">
        <v>41</v>
      </c>
      <c r="S1656" s="11">
        <v>2023</v>
      </c>
      <c r="T1656" s="6" t="s">
        <v>126</v>
      </c>
      <c r="U1656" s="4" t="s">
        <v>3813</v>
      </c>
      <c r="V1656" s="4" t="s">
        <v>3814</v>
      </c>
      <c r="W1656" s="75">
        <v>0</v>
      </c>
      <c r="X1656" s="9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43"/>
      <c r="AL1656" s="143"/>
      <c r="AM1656" s="143"/>
      <c r="AN1656" s="143"/>
      <c r="AO1656" s="143"/>
      <c r="AP1656" s="143"/>
      <c r="AQ1656" s="143"/>
      <c r="AR1656" s="143"/>
      <c r="AS1656" s="143"/>
      <c r="AT1656" s="143"/>
      <c r="AU1656" s="143"/>
      <c r="AV1656" s="143"/>
      <c r="BC1656" s="2"/>
    </row>
    <row r="1657" spans="1:55" x14ac:dyDescent="0.2">
      <c r="A1657" s="4" t="s">
        <v>2699</v>
      </c>
      <c r="B1657" s="4" t="s">
        <v>2688</v>
      </c>
      <c r="C1657" s="4" t="s">
        <v>2737</v>
      </c>
      <c r="D1657" s="4" t="s">
        <v>2741</v>
      </c>
      <c r="E1657" s="4" t="s">
        <v>669</v>
      </c>
      <c r="F1657" s="4" t="s">
        <v>659</v>
      </c>
      <c r="G1657" s="41" t="s">
        <v>670</v>
      </c>
      <c r="H1657" s="59" t="s">
        <v>799</v>
      </c>
      <c r="I1657" s="59">
        <v>500000000750</v>
      </c>
      <c r="J1657" s="5">
        <v>2013</v>
      </c>
      <c r="K1657" s="5">
        <v>5</v>
      </c>
      <c r="L1657" s="9">
        <f t="shared" si="36"/>
        <v>-8</v>
      </c>
      <c r="M1657" s="6" t="s">
        <v>90</v>
      </c>
      <c r="N1657" s="9" t="s">
        <v>94</v>
      </c>
      <c r="O1657" s="6" t="s">
        <v>37</v>
      </c>
      <c r="P1657" s="9" t="s">
        <v>42</v>
      </c>
      <c r="Q1657" s="5" t="s">
        <v>37</v>
      </c>
      <c r="R1657" s="9" t="s">
        <v>41</v>
      </c>
      <c r="S1657" s="11">
        <v>2023</v>
      </c>
      <c r="T1657" s="6" t="s">
        <v>126</v>
      </c>
      <c r="U1657" s="4" t="s">
        <v>3813</v>
      </c>
      <c r="V1657" s="4" t="s">
        <v>3814</v>
      </c>
      <c r="W1657" s="75">
        <v>0</v>
      </c>
      <c r="X1657" s="9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43"/>
      <c r="AL1657" s="143"/>
      <c r="AM1657" s="143"/>
      <c r="AN1657" s="143"/>
      <c r="AO1657" s="143"/>
      <c r="AP1657" s="143"/>
      <c r="AQ1657" s="143"/>
      <c r="AR1657" s="143"/>
      <c r="AS1657" s="143"/>
      <c r="AT1657" s="143"/>
      <c r="AU1657" s="143"/>
      <c r="AV1657" s="143"/>
      <c r="BC1657" s="2"/>
    </row>
    <row r="1658" spans="1:55" x14ac:dyDescent="0.2">
      <c r="A1658" s="4" t="s">
        <v>2699</v>
      </c>
      <c r="B1658" s="4" t="s">
        <v>2688</v>
      </c>
      <c r="C1658" s="4" t="s">
        <v>2737</v>
      </c>
      <c r="D1658" s="4" t="s">
        <v>2741</v>
      </c>
      <c r="E1658" s="4" t="s">
        <v>669</v>
      </c>
      <c r="F1658" s="4" t="s">
        <v>659</v>
      </c>
      <c r="G1658" s="41" t="s">
        <v>670</v>
      </c>
      <c r="H1658" s="59" t="s">
        <v>800</v>
      </c>
      <c r="I1658" s="59">
        <v>500000001142</v>
      </c>
      <c r="J1658" s="5">
        <v>2013</v>
      </c>
      <c r="K1658" s="5">
        <v>5</v>
      </c>
      <c r="L1658" s="9">
        <f t="shared" si="36"/>
        <v>-8</v>
      </c>
      <c r="M1658" s="6" t="s">
        <v>90</v>
      </c>
      <c r="N1658" s="9" t="s">
        <v>94</v>
      </c>
      <c r="O1658" s="6" t="s">
        <v>37</v>
      </c>
      <c r="P1658" s="9" t="s">
        <v>42</v>
      </c>
      <c r="Q1658" s="5" t="s">
        <v>37</v>
      </c>
      <c r="R1658" s="9" t="s">
        <v>41</v>
      </c>
      <c r="S1658" s="11">
        <v>2023</v>
      </c>
      <c r="T1658" s="6" t="s">
        <v>126</v>
      </c>
      <c r="U1658" s="4" t="s">
        <v>3813</v>
      </c>
      <c r="V1658" s="4" t="s">
        <v>3814</v>
      </c>
      <c r="W1658" s="75">
        <v>0</v>
      </c>
      <c r="X1658" s="9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43"/>
      <c r="AL1658" s="143"/>
      <c r="AM1658" s="143"/>
      <c r="AN1658" s="143"/>
      <c r="AO1658" s="143"/>
      <c r="AP1658" s="143"/>
      <c r="AQ1658" s="143"/>
      <c r="AR1658" s="143"/>
      <c r="AS1658" s="143"/>
      <c r="AT1658" s="143"/>
      <c r="AU1658" s="143"/>
      <c r="AV1658" s="143"/>
      <c r="BC1658" s="2"/>
    </row>
    <row r="1659" spans="1:55" x14ac:dyDescent="0.2">
      <c r="A1659" s="4" t="s">
        <v>2699</v>
      </c>
      <c r="B1659" s="4" t="s">
        <v>2688</v>
      </c>
      <c r="C1659" s="4" t="s">
        <v>2737</v>
      </c>
      <c r="D1659" s="4" t="s">
        <v>2741</v>
      </c>
      <c r="E1659" s="4" t="s">
        <v>669</v>
      </c>
      <c r="F1659" s="4" t="s">
        <v>659</v>
      </c>
      <c r="G1659" s="41" t="s">
        <v>670</v>
      </c>
      <c r="H1659" s="59" t="s">
        <v>801</v>
      </c>
      <c r="I1659" s="59">
        <v>500000001092</v>
      </c>
      <c r="J1659" s="5">
        <v>2013</v>
      </c>
      <c r="K1659" s="5">
        <v>5</v>
      </c>
      <c r="L1659" s="9">
        <f t="shared" si="36"/>
        <v>-8</v>
      </c>
      <c r="M1659" s="6" t="s">
        <v>90</v>
      </c>
      <c r="N1659" s="9" t="s">
        <v>94</v>
      </c>
      <c r="O1659" s="6" t="s">
        <v>37</v>
      </c>
      <c r="P1659" s="9" t="s">
        <v>42</v>
      </c>
      <c r="Q1659" s="5" t="s">
        <v>37</v>
      </c>
      <c r="R1659" s="9" t="s">
        <v>41</v>
      </c>
      <c r="S1659" s="11">
        <v>2023</v>
      </c>
      <c r="T1659" s="6" t="s">
        <v>126</v>
      </c>
      <c r="U1659" s="4" t="s">
        <v>3813</v>
      </c>
      <c r="V1659" s="4" t="s">
        <v>3814</v>
      </c>
      <c r="W1659" s="75">
        <v>0</v>
      </c>
      <c r="X1659" s="9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43"/>
      <c r="AL1659" s="143"/>
      <c r="AM1659" s="143"/>
      <c r="AN1659" s="143"/>
      <c r="AO1659" s="143"/>
      <c r="AP1659" s="143"/>
      <c r="AQ1659" s="143"/>
      <c r="AR1659" s="143"/>
      <c r="AS1659" s="143"/>
      <c r="AT1659" s="143"/>
      <c r="AU1659" s="143"/>
      <c r="AV1659" s="143"/>
      <c r="BC1659" s="2"/>
    </row>
    <row r="1660" spans="1:55" x14ac:dyDescent="0.2">
      <c r="A1660" s="4" t="s">
        <v>2699</v>
      </c>
      <c r="B1660" s="4" t="s">
        <v>2688</v>
      </c>
      <c r="C1660" s="4" t="s">
        <v>2737</v>
      </c>
      <c r="D1660" s="4" t="s">
        <v>2741</v>
      </c>
      <c r="E1660" s="4" t="s">
        <v>669</v>
      </c>
      <c r="F1660" s="4" t="s">
        <v>659</v>
      </c>
      <c r="G1660" s="41" t="s">
        <v>670</v>
      </c>
      <c r="H1660" s="59" t="s">
        <v>802</v>
      </c>
      <c r="I1660" s="59">
        <v>500000000026</v>
      </c>
      <c r="J1660" s="5">
        <v>2013</v>
      </c>
      <c r="K1660" s="5">
        <v>5</v>
      </c>
      <c r="L1660" s="9">
        <f t="shared" si="36"/>
        <v>-8</v>
      </c>
      <c r="M1660" s="6" t="s">
        <v>90</v>
      </c>
      <c r="N1660" s="9" t="s">
        <v>94</v>
      </c>
      <c r="O1660" s="6" t="s">
        <v>37</v>
      </c>
      <c r="P1660" s="9" t="s">
        <v>42</v>
      </c>
      <c r="Q1660" s="5" t="s">
        <v>37</v>
      </c>
      <c r="R1660" s="9" t="s">
        <v>41</v>
      </c>
      <c r="S1660" s="11">
        <v>2023</v>
      </c>
      <c r="T1660" s="6" t="s">
        <v>126</v>
      </c>
      <c r="U1660" s="4" t="s">
        <v>3813</v>
      </c>
      <c r="V1660" s="4" t="s">
        <v>3814</v>
      </c>
      <c r="W1660" s="75">
        <v>0</v>
      </c>
      <c r="X1660" s="9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43"/>
      <c r="AL1660" s="143"/>
      <c r="AM1660" s="143"/>
      <c r="AN1660" s="143"/>
      <c r="AO1660" s="143"/>
      <c r="AP1660" s="143"/>
      <c r="AQ1660" s="143"/>
      <c r="AR1660" s="143"/>
      <c r="AS1660" s="143"/>
      <c r="AT1660" s="143"/>
      <c r="AU1660" s="143"/>
      <c r="AV1660" s="143"/>
      <c r="BC1660" s="2"/>
    </row>
    <row r="1661" spans="1:55" x14ac:dyDescent="0.2">
      <c r="A1661" s="4" t="s">
        <v>2699</v>
      </c>
      <c r="B1661" s="4" t="s">
        <v>2688</v>
      </c>
      <c r="C1661" s="4" t="s">
        <v>2737</v>
      </c>
      <c r="D1661" s="4" t="s">
        <v>2741</v>
      </c>
      <c r="E1661" s="4" t="s">
        <v>669</v>
      </c>
      <c r="F1661" s="4" t="s">
        <v>659</v>
      </c>
      <c r="G1661" s="41" t="s">
        <v>670</v>
      </c>
      <c r="H1661" s="59" t="s">
        <v>803</v>
      </c>
      <c r="I1661" s="59">
        <v>500000000062</v>
      </c>
      <c r="J1661" s="5">
        <v>2013</v>
      </c>
      <c r="K1661" s="5">
        <v>5</v>
      </c>
      <c r="L1661" s="9">
        <f t="shared" si="36"/>
        <v>-8</v>
      </c>
      <c r="M1661" s="6" t="s">
        <v>90</v>
      </c>
      <c r="N1661" s="9" t="s">
        <v>94</v>
      </c>
      <c r="O1661" s="6" t="s">
        <v>37</v>
      </c>
      <c r="P1661" s="9" t="s">
        <v>42</v>
      </c>
      <c r="Q1661" s="5" t="s">
        <v>37</v>
      </c>
      <c r="R1661" s="9" t="s">
        <v>41</v>
      </c>
      <c r="S1661" s="11">
        <v>2023</v>
      </c>
      <c r="T1661" s="6" t="s">
        <v>126</v>
      </c>
      <c r="U1661" s="4" t="s">
        <v>3813</v>
      </c>
      <c r="V1661" s="4" t="s">
        <v>3814</v>
      </c>
      <c r="W1661" s="75">
        <v>0</v>
      </c>
      <c r="X1661" s="9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43"/>
      <c r="AL1661" s="143"/>
      <c r="AM1661" s="143"/>
      <c r="AN1661" s="143"/>
      <c r="AO1661" s="143"/>
      <c r="AP1661" s="143"/>
      <c r="AQ1661" s="143"/>
      <c r="AR1661" s="143"/>
      <c r="AS1661" s="143"/>
      <c r="AT1661" s="143"/>
      <c r="AU1661" s="143"/>
      <c r="AV1661" s="143"/>
      <c r="BC1661" s="2"/>
    </row>
    <row r="1662" spans="1:55" x14ac:dyDescent="0.2">
      <c r="A1662" s="4" t="s">
        <v>2699</v>
      </c>
      <c r="B1662" s="4" t="s">
        <v>2688</v>
      </c>
      <c r="C1662" s="4" t="s">
        <v>2737</v>
      </c>
      <c r="D1662" s="4" t="s">
        <v>2741</v>
      </c>
      <c r="E1662" s="4" t="s">
        <v>669</v>
      </c>
      <c r="F1662" s="4" t="s">
        <v>659</v>
      </c>
      <c r="G1662" s="41" t="s">
        <v>670</v>
      </c>
      <c r="H1662" s="59" t="s">
        <v>804</v>
      </c>
      <c r="I1662" s="59">
        <v>500000000279</v>
      </c>
      <c r="J1662" s="5">
        <v>2013</v>
      </c>
      <c r="K1662" s="5">
        <v>5</v>
      </c>
      <c r="L1662" s="9">
        <f t="shared" si="36"/>
        <v>-8</v>
      </c>
      <c r="M1662" s="6" t="s">
        <v>90</v>
      </c>
      <c r="N1662" s="9" t="s">
        <v>94</v>
      </c>
      <c r="O1662" s="6" t="s">
        <v>37</v>
      </c>
      <c r="P1662" s="9" t="s">
        <v>42</v>
      </c>
      <c r="Q1662" s="5" t="s">
        <v>37</v>
      </c>
      <c r="R1662" s="9" t="s">
        <v>41</v>
      </c>
      <c r="S1662" s="11">
        <v>2023</v>
      </c>
      <c r="T1662" s="6" t="s">
        <v>126</v>
      </c>
      <c r="U1662" s="4" t="s">
        <v>3813</v>
      </c>
      <c r="V1662" s="4" t="s">
        <v>3814</v>
      </c>
      <c r="W1662" s="75">
        <v>0</v>
      </c>
      <c r="X1662" s="9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43"/>
      <c r="AL1662" s="143"/>
      <c r="AM1662" s="143"/>
      <c r="AN1662" s="143"/>
      <c r="AO1662" s="143"/>
      <c r="AP1662" s="143"/>
      <c r="AQ1662" s="143"/>
      <c r="AR1662" s="143"/>
      <c r="AS1662" s="143"/>
      <c r="AT1662" s="143"/>
      <c r="AU1662" s="143"/>
      <c r="AV1662" s="143"/>
      <c r="BC1662" s="2"/>
    </row>
    <row r="1663" spans="1:55" x14ac:dyDescent="0.2">
      <c r="A1663" s="4" t="s">
        <v>2699</v>
      </c>
      <c r="B1663" s="4" t="s">
        <v>2688</v>
      </c>
      <c r="C1663" s="4" t="s">
        <v>2737</v>
      </c>
      <c r="D1663" s="4" t="s">
        <v>2741</v>
      </c>
      <c r="E1663" s="4" t="s">
        <v>669</v>
      </c>
      <c r="F1663" s="4" t="s">
        <v>659</v>
      </c>
      <c r="G1663" s="41" t="s">
        <v>670</v>
      </c>
      <c r="H1663" s="59" t="s">
        <v>805</v>
      </c>
      <c r="I1663" s="59">
        <v>500000000202</v>
      </c>
      <c r="J1663" s="5">
        <v>2013</v>
      </c>
      <c r="K1663" s="5">
        <v>5</v>
      </c>
      <c r="L1663" s="9">
        <f t="shared" si="36"/>
        <v>-8</v>
      </c>
      <c r="M1663" s="6" t="s">
        <v>90</v>
      </c>
      <c r="N1663" s="9" t="s">
        <v>94</v>
      </c>
      <c r="O1663" s="6" t="s">
        <v>37</v>
      </c>
      <c r="P1663" s="9" t="s">
        <v>42</v>
      </c>
      <c r="Q1663" s="5" t="s">
        <v>37</v>
      </c>
      <c r="R1663" s="9" t="s">
        <v>41</v>
      </c>
      <c r="S1663" s="11">
        <v>2023</v>
      </c>
      <c r="T1663" s="6" t="s">
        <v>126</v>
      </c>
      <c r="U1663" s="4" t="s">
        <v>3813</v>
      </c>
      <c r="V1663" s="4" t="s">
        <v>3814</v>
      </c>
      <c r="W1663" s="75">
        <v>0</v>
      </c>
      <c r="X1663" s="9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43"/>
      <c r="AL1663" s="143"/>
      <c r="AM1663" s="143"/>
      <c r="AN1663" s="143"/>
      <c r="AO1663" s="143"/>
      <c r="AP1663" s="143"/>
      <c r="AQ1663" s="143"/>
      <c r="AR1663" s="143"/>
      <c r="AS1663" s="143"/>
      <c r="AT1663" s="143"/>
      <c r="AU1663" s="143"/>
      <c r="AV1663" s="143"/>
      <c r="BC1663" s="2"/>
    </row>
    <row r="1664" spans="1:55" x14ac:dyDescent="0.2">
      <c r="A1664" s="4" t="s">
        <v>2699</v>
      </c>
      <c r="B1664" s="4" t="s">
        <v>2688</v>
      </c>
      <c r="C1664" s="4" t="s">
        <v>2737</v>
      </c>
      <c r="D1664" s="4" t="s">
        <v>2741</v>
      </c>
      <c r="E1664" s="4" t="s">
        <v>669</v>
      </c>
      <c r="F1664" s="4" t="s">
        <v>659</v>
      </c>
      <c r="G1664" s="41" t="s">
        <v>670</v>
      </c>
      <c r="H1664" s="59" t="s">
        <v>806</v>
      </c>
      <c r="I1664" s="59">
        <v>500000000397</v>
      </c>
      <c r="J1664" s="5">
        <v>2013</v>
      </c>
      <c r="K1664" s="5">
        <v>5</v>
      </c>
      <c r="L1664" s="9">
        <f t="shared" si="36"/>
        <v>-8</v>
      </c>
      <c r="M1664" s="6" t="s">
        <v>90</v>
      </c>
      <c r="N1664" s="9" t="s">
        <v>94</v>
      </c>
      <c r="O1664" s="6" t="s">
        <v>37</v>
      </c>
      <c r="P1664" s="9" t="s">
        <v>42</v>
      </c>
      <c r="Q1664" s="5" t="s">
        <v>37</v>
      </c>
      <c r="R1664" s="9" t="s">
        <v>41</v>
      </c>
      <c r="S1664" s="11">
        <v>2023</v>
      </c>
      <c r="T1664" s="6" t="s">
        <v>126</v>
      </c>
      <c r="U1664" s="4" t="s">
        <v>3813</v>
      </c>
      <c r="V1664" s="4" t="s">
        <v>3814</v>
      </c>
      <c r="W1664" s="75">
        <v>0</v>
      </c>
      <c r="X1664" s="9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43"/>
      <c r="AL1664" s="143"/>
      <c r="AM1664" s="143"/>
      <c r="AN1664" s="143"/>
      <c r="AO1664" s="143"/>
      <c r="AP1664" s="143"/>
      <c r="AQ1664" s="143"/>
      <c r="AR1664" s="143"/>
      <c r="AS1664" s="143"/>
      <c r="AT1664" s="143"/>
      <c r="AU1664" s="143"/>
      <c r="AV1664" s="143"/>
      <c r="BC1664" s="2"/>
    </row>
    <row r="1665" spans="1:55" x14ac:dyDescent="0.2">
      <c r="A1665" s="4" t="s">
        <v>2699</v>
      </c>
      <c r="B1665" s="4" t="s">
        <v>2688</v>
      </c>
      <c r="C1665" s="4" t="s">
        <v>2737</v>
      </c>
      <c r="D1665" s="4" t="s">
        <v>2741</v>
      </c>
      <c r="E1665" s="4" t="s">
        <v>669</v>
      </c>
      <c r="F1665" s="4" t="s">
        <v>659</v>
      </c>
      <c r="G1665" s="41" t="s">
        <v>670</v>
      </c>
      <c r="H1665" s="59" t="s">
        <v>807</v>
      </c>
      <c r="I1665" s="59" t="s">
        <v>136</v>
      </c>
      <c r="J1665" s="5">
        <v>2013</v>
      </c>
      <c r="K1665" s="5">
        <v>5</v>
      </c>
      <c r="L1665" s="9">
        <f t="shared" si="36"/>
        <v>-8</v>
      </c>
      <c r="M1665" s="6" t="s">
        <v>90</v>
      </c>
      <c r="N1665" s="9" t="s">
        <v>94</v>
      </c>
      <c r="O1665" s="6" t="s">
        <v>37</v>
      </c>
      <c r="P1665" s="9" t="s">
        <v>42</v>
      </c>
      <c r="Q1665" s="5" t="s">
        <v>37</v>
      </c>
      <c r="R1665" s="9" t="s">
        <v>41</v>
      </c>
      <c r="S1665" s="11">
        <v>2023</v>
      </c>
      <c r="T1665" s="6" t="s">
        <v>126</v>
      </c>
      <c r="U1665" s="4" t="s">
        <v>3813</v>
      </c>
      <c r="V1665" s="4" t="s">
        <v>3814</v>
      </c>
      <c r="W1665" s="75">
        <v>0</v>
      </c>
      <c r="X1665" s="9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43"/>
      <c r="AL1665" s="143"/>
      <c r="AM1665" s="143"/>
      <c r="AN1665" s="143"/>
      <c r="AO1665" s="143"/>
      <c r="AP1665" s="143"/>
      <c r="AQ1665" s="143"/>
      <c r="AR1665" s="143"/>
      <c r="AS1665" s="143"/>
      <c r="AT1665" s="143"/>
      <c r="AU1665" s="143"/>
      <c r="AV1665" s="143"/>
      <c r="BC1665" s="2"/>
    </row>
    <row r="1666" spans="1:55" x14ac:dyDescent="0.2">
      <c r="A1666" s="4" t="s">
        <v>2699</v>
      </c>
      <c r="B1666" s="4" t="s">
        <v>2688</v>
      </c>
      <c r="C1666" s="4" t="s">
        <v>2737</v>
      </c>
      <c r="D1666" s="4" t="s">
        <v>2741</v>
      </c>
      <c r="E1666" s="4" t="s">
        <v>669</v>
      </c>
      <c r="F1666" s="4" t="s">
        <v>659</v>
      </c>
      <c r="G1666" s="41" t="s">
        <v>670</v>
      </c>
      <c r="H1666" s="59" t="s">
        <v>808</v>
      </c>
      <c r="I1666" s="59">
        <v>500000000898</v>
      </c>
      <c r="J1666" s="5">
        <v>2013</v>
      </c>
      <c r="K1666" s="5">
        <v>5</v>
      </c>
      <c r="L1666" s="9">
        <f t="shared" si="36"/>
        <v>-8</v>
      </c>
      <c r="M1666" s="6" t="s">
        <v>90</v>
      </c>
      <c r="N1666" s="9" t="s">
        <v>94</v>
      </c>
      <c r="O1666" s="6" t="s">
        <v>37</v>
      </c>
      <c r="P1666" s="9" t="s">
        <v>42</v>
      </c>
      <c r="Q1666" s="5" t="s">
        <v>37</v>
      </c>
      <c r="R1666" s="9" t="s">
        <v>41</v>
      </c>
      <c r="S1666" s="11">
        <v>2023</v>
      </c>
      <c r="T1666" s="6" t="s">
        <v>126</v>
      </c>
      <c r="U1666" s="4" t="s">
        <v>3813</v>
      </c>
      <c r="V1666" s="4" t="s">
        <v>3814</v>
      </c>
      <c r="W1666" s="75">
        <v>0</v>
      </c>
      <c r="X1666" s="9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43"/>
      <c r="AL1666" s="143"/>
      <c r="AM1666" s="143"/>
      <c r="AN1666" s="143"/>
      <c r="AO1666" s="143"/>
      <c r="AP1666" s="143"/>
      <c r="AQ1666" s="143"/>
      <c r="AR1666" s="143"/>
      <c r="AS1666" s="143"/>
      <c r="AT1666" s="143"/>
      <c r="AU1666" s="143"/>
      <c r="AV1666" s="143"/>
      <c r="BC1666" s="2"/>
    </row>
    <row r="1667" spans="1:55" ht="12.75" customHeight="1" x14ac:dyDescent="0.2">
      <c r="A1667" s="4" t="s">
        <v>2699</v>
      </c>
      <c r="B1667" s="4" t="s">
        <v>2688</v>
      </c>
      <c r="C1667" s="4" t="s">
        <v>2737</v>
      </c>
      <c r="D1667" s="4" t="s">
        <v>2741</v>
      </c>
      <c r="E1667" s="4" t="s">
        <v>669</v>
      </c>
      <c r="F1667" s="4" t="s">
        <v>659</v>
      </c>
      <c r="G1667" s="41" t="s">
        <v>670</v>
      </c>
      <c r="H1667" s="59" t="s">
        <v>809</v>
      </c>
      <c r="I1667" s="59">
        <v>500000001033</v>
      </c>
      <c r="J1667" s="5">
        <v>2013</v>
      </c>
      <c r="K1667" s="5">
        <v>5</v>
      </c>
      <c r="L1667" s="9">
        <f t="shared" si="36"/>
        <v>-8</v>
      </c>
      <c r="M1667" s="6" t="s">
        <v>90</v>
      </c>
      <c r="N1667" s="9" t="s">
        <v>94</v>
      </c>
      <c r="O1667" s="6" t="s">
        <v>37</v>
      </c>
      <c r="P1667" s="9" t="s">
        <v>42</v>
      </c>
      <c r="Q1667" s="5" t="s">
        <v>37</v>
      </c>
      <c r="R1667" s="9" t="s">
        <v>41</v>
      </c>
      <c r="S1667" s="11">
        <v>2023</v>
      </c>
      <c r="T1667" s="6" t="s">
        <v>126</v>
      </c>
      <c r="U1667" s="4" t="s">
        <v>3813</v>
      </c>
      <c r="V1667" s="4" t="s">
        <v>3814</v>
      </c>
      <c r="W1667" s="75">
        <v>0</v>
      </c>
      <c r="X1667" s="9"/>
      <c r="Y1667" s="11"/>
      <c r="Z1667" s="11"/>
      <c r="AA1667" s="11"/>
      <c r="AC1667" s="11"/>
      <c r="AD1667" s="11"/>
      <c r="AE1667" s="11"/>
      <c r="AF1667" s="11"/>
      <c r="AG1667" s="11"/>
      <c r="AH1667" s="11"/>
      <c r="AI1667" s="11"/>
      <c r="AJ1667" s="11"/>
      <c r="AK1667" s="143"/>
      <c r="AL1667" s="143"/>
      <c r="AM1667" s="143"/>
      <c r="AN1667" s="143"/>
      <c r="AO1667" s="143"/>
      <c r="AP1667" s="143"/>
      <c r="AQ1667" s="143"/>
      <c r="AR1667" s="143"/>
      <c r="AS1667" s="143"/>
      <c r="AT1667" s="143"/>
      <c r="AU1667" s="143"/>
      <c r="AV1667" s="143"/>
      <c r="BC1667" s="2"/>
    </row>
    <row r="1668" spans="1:55" ht="12.75" customHeight="1" x14ac:dyDescent="0.2">
      <c r="A1668" s="4" t="s">
        <v>2699</v>
      </c>
      <c r="B1668" s="4" t="s">
        <v>2688</v>
      </c>
      <c r="C1668" s="4" t="s">
        <v>2737</v>
      </c>
      <c r="D1668" s="4" t="s">
        <v>2741</v>
      </c>
      <c r="E1668" s="4" t="s">
        <v>669</v>
      </c>
      <c r="F1668" s="4" t="s">
        <v>659</v>
      </c>
      <c r="G1668" s="41" t="s">
        <v>670</v>
      </c>
      <c r="H1668" s="59" t="s">
        <v>810</v>
      </c>
      <c r="I1668" s="59">
        <v>500000000861</v>
      </c>
      <c r="J1668" s="5">
        <v>2013</v>
      </c>
      <c r="K1668" s="5">
        <v>5</v>
      </c>
      <c r="L1668" s="9">
        <f t="shared" si="36"/>
        <v>-8</v>
      </c>
      <c r="M1668" s="6" t="s">
        <v>90</v>
      </c>
      <c r="N1668" s="9" t="s">
        <v>94</v>
      </c>
      <c r="O1668" s="6" t="s">
        <v>37</v>
      </c>
      <c r="P1668" s="9" t="s">
        <v>42</v>
      </c>
      <c r="Q1668" s="5" t="s">
        <v>37</v>
      </c>
      <c r="R1668" s="9" t="s">
        <v>41</v>
      </c>
      <c r="S1668" s="11">
        <v>2023</v>
      </c>
      <c r="T1668" s="6" t="s">
        <v>126</v>
      </c>
      <c r="U1668" s="4" t="s">
        <v>3813</v>
      </c>
      <c r="V1668" s="4" t="s">
        <v>3814</v>
      </c>
      <c r="W1668" s="75">
        <v>0</v>
      </c>
      <c r="X1668" s="9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43"/>
      <c r="AL1668" s="143"/>
      <c r="AM1668" s="143"/>
      <c r="AN1668" s="143"/>
      <c r="AO1668" s="143"/>
      <c r="AP1668" s="143"/>
      <c r="AQ1668" s="143"/>
      <c r="AR1668" s="143"/>
      <c r="AS1668" s="143"/>
      <c r="AT1668" s="143"/>
      <c r="AU1668" s="143"/>
      <c r="AV1668" s="143"/>
      <c r="BC1668" s="2"/>
    </row>
    <row r="1669" spans="1:55" ht="12.75" customHeight="1" x14ac:dyDescent="0.2">
      <c r="A1669" s="4" t="s">
        <v>2699</v>
      </c>
      <c r="B1669" s="4" t="s">
        <v>2688</v>
      </c>
      <c r="C1669" s="4" t="s">
        <v>2737</v>
      </c>
      <c r="D1669" s="4" t="s">
        <v>2741</v>
      </c>
      <c r="E1669" s="4" t="s">
        <v>669</v>
      </c>
      <c r="F1669" s="4" t="s">
        <v>659</v>
      </c>
      <c r="G1669" s="41" t="s">
        <v>670</v>
      </c>
      <c r="H1669" s="59" t="s">
        <v>811</v>
      </c>
      <c r="I1669" s="59">
        <v>500000000934</v>
      </c>
      <c r="J1669" s="5">
        <v>2013</v>
      </c>
      <c r="K1669" s="5">
        <v>5</v>
      </c>
      <c r="L1669" s="9">
        <f t="shared" si="36"/>
        <v>-8</v>
      </c>
      <c r="M1669" s="6" t="s">
        <v>90</v>
      </c>
      <c r="N1669" s="9" t="s">
        <v>94</v>
      </c>
      <c r="O1669" s="6" t="s">
        <v>37</v>
      </c>
      <c r="P1669" s="9" t="s">
        <v>42</v>
      </c>
      <c r="Q1669" s="5" t="s">
        <v>37</v>
      </c>
      <c r="R1669" s="9" t="s">
        <v>41</v>
      </c>
      <c r="S1669" s="11">
        <v>2023</v>
      </c>
      <c r="T1669" s="6" t="s">
        <v>126</v>
      </c>
      <c r="U1669" s="4" t="s">
        <v>3813</v>
      </c>
      <c r="V1669" s="4" t="s">
        <v>3814</v>
      </c>
      <c r="W1669" s="75">
        <v>0</v>
      </c>
      <c r="X1669" s="9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43"/>
      <c r="AL1669" s="143"/>
      <c r="AM1669" s="143"/>
      <c r="AN1669" s="143"/>
      <c r="AO1669" s="143"/>
      <c r="AP1669" s="143"/>
      <c r="AQ1669" s="143"/>
      <c r="AR1669" s="143"/>
      <c r="AS1669" s="143"/>
      <c r="AT1669" s="143"/>
      <c r="AU1669" s="143"/>
      <c r="AV1669" s="143"/>
      <c r="BC1669" s="2"/>
    </row>
    <row r="1670" spans="1:55" x14ac:dyDescent="0.2">
      <c r="A1670" s="4" t="s">
        <v>2699</v>
      </c>
      <c r="B1670" s="4" t="s">
        <v>2688</v>
      </c>
      <c r="C1670" s="4" t="s">
        <v>2737</v>
      </c>
      <c r="D1670" s="4" t="s">
        <v>2741</v>
      </c>
      <c r="E1670" s="4" t="s">
        <v>669</v>
      </c>
      <c r="F1670" s="4" t="s">
        <v>659</v>
      </c>
      <c r="G1670" s="41" t="s">
        <v>670</v>
      </c>
      <c r="H1670" s="59" t="s">
        <v>812</v>
      </c>
      <c r="I1670" s="59">
        <v>500000000762</v>
      </c>
      <c r="J1670" s="5">
        <v>2013</v>
      </c>
      <c r="K1670" s="5">
        <v>5</v>
      </c>
      <c r="L1670" s="9">
        <f t="shared" ref="L1670:L1732" si="37">IF(AND(J1670=0,K1670=0),"",K1670-($B$9-J1670))</f>
        <v>-8</v>
      </c>
      <c r="M1670" s="6" t="s">
        <v>90</v>
      </c>
      <c r="N1670" s="9" t="s">
        <v>94</v>
      </c>
      <c r="O1670" s="6" t="s">
        <v>37</v>
      </c>
      <c r="P1670" s="9" t="s">
        <v>42</v>
      </c>
      <c r="Q1670" s="5" t="s">
        <v>37</v>
      </c>
      <c r="R1670" s="9" t="s">
        <v>41</v>
      </c>
      <c r="S1670" s="11">
        <v>2023</v>
      </c>
      <c r="T1670" s="6" t="s">
        <v>126</v>
      </c>
      <c r="U1670" s="4" t="s">
        <v>3813</v>
      </c>
      <c r="V1670" s="4" t="s">
        <v>3814</v>
      </c>
      <c r="W1670" s="75">
        <v>0</v>
      </c>
      <c r="X1670" s="9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43"/>
      <c r="AL1670" s="143"/>
      <c r="AM1670" s="143"/>
      <c r="AN1670" s="143"/>
      <c r="AO1670" s="143"/>
      <c r="AP1670" s="143"/>
      <c r="AQ1670" s="143"/>
      <c r="AR1670" s="143"/>
      <c r="AS1670" s="143"/>
      <c r="AT1670" s="143"/>
      <c r="AU1670" s="143"/>
      <c r="AV1670" s="143"/>
      <c r="BC1670" s="2"/>
    </row>
    <row r="1671" spans="1:55" x14ac:dyDescent="0.2">
      <c r="A1671" s="4" t="s">
        <v>2699</v>
      </c>
      <c r="B1671" s="4" t="s">
        <v>2688</v>
      </c>
      <c r="C1671" s="4" t="s">
        <v>2737</v>
      </c>
      <c r="D1671" s="4" t="s">
        <v>2741</v>
      </c>
      <c r="E1671" s="4" t="s">
        <v>669</v>
      </c>
      <c r="F1671" s="4" t="s">
        <v>659</v>
      </c>
      <c r="G1671" s="41" t="s">
        <v>670</v>
      </c>
      <c r="H1671" s="59" t="s">
        <v>813</v>
      </c>
      <c r="I1671" s="59">
        <v>500000001070</v>
      </c>
      <c r="J1671" s="5">
        <v>2013</v>
      </c>
      <c r="K1671" s="5">
        <v>5</v>
      </c>
      <c r="L1671" s="9">
        <f t="shared" si="37"/>
        <v>-8</v>
      </c>
      <c r="M1671" s="6" t="s">
        <v>90</v>
      </c>
      <c r="N1671" s="9" t="s">
        <v>94</v>
      </c>
      <c r="O1671" s="6" t="s">
        <v>37</v>
      </c>
      <c r="P1671" s="9" t="s">
        <v>42</v>
      </c>
      <c r="Q1671" s="5" t="s">
        <v>37</v>
      </c>
      <c r="R1671" s="9" t="s">
        <v>41</v>
      </c>
      <c r="S1671" s="11">
        <v>2023</v>
      </c>
      <c r="T1671" s="6" t="s">
        <v>126</v>
      </c>
      <c r="U1671" s="4" t="s">
        <v>3813</v>
      </c>
      <c r="V1671" s="4" t="s">
        <v>3814</v>
      </c>
      <c r="W1671" s="75">
        <v>0</v>
      </c>
      <c r="X1671" s="9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43"/>
      <c r="AL1671" s="143"/>
      <c r="AM1671" s="143"/>
      <c r="AN1671" s="143"/>
      <c r="AO1671" s="143"/>
      <c r="AP1671" s="143"/>
      <c r="AQ1671" s="143"/>
      <c r="AR1671" s="143"/>
      <c r="AS1671" s="143"/>
      <c r="AT1671" s="143"/>
      <c r="AU1671" s="143"/>
      <c r="AV1671" s="143"/>
      <c r="BC1671" s="2"/>
    </row>
    <row r="1672" spans="1:55" x14ac:dyDescent="0.2">
      <c r="A1672" s="4" t="s">
        <v>2699</v>
      </c>
      <c r="B1672" s="4" t="s">
        <v>2688</v>
      </c>
      <c r="C1672" s="4" t="s">
        <v>2737</v>
      </c>
      <c r="D1672" s="4" t="s">
        <v>2741</v>
      </c>
      <c r="E1672" s="4" t="s">
        <v>669</v>
      </c>
      <c r="F1672" s="4" t="s">
        <v>659</v>
      </c>
      <c r="G1672" s="41" t="s">
        <v>670</v>
      </c>
      <c r="H1672" s="59" t="s">
        <v>814</v>
      </c>
      <c r="I1672" s="59">
        <v>500000000908</v>
      </c>
      <c r="J1672" s="5">
        <v>2013</v>
      </c>
      <c r="K1672" s="5">
        <v>5</v>
      </c>
      <c r="L1672" s="9">
        <f t="shared" si="37"/>
        <v>-8</v>
      </c>
      <c r="M1672" s="6" t="s">
        <v>90</v>
      </c>
      <c r="N1672" s="9" t="s">
        <v>94</v>
      </c>
      <c r="O1672" s="6" t="s">
        <v>37</v>
      </c>
      <c r="P1672" s="9" t="s">
        <v>42</v>
      </c>
      <c r="Q1672" s="5" t="s">
        <v>37</v>
      </c>
      <c r="R1672" s="9" t="s">
        <v>41</v>
      </c>
      <c r="S1672" s="11">
        <v>2023</v>
      </c>
      <c r="T1672" s="6" t="s">
        <v>126</v>
      </c>
      <c r="U1672" s="4" t="s">
        <v>3813</v>
      </c>
      <c r="V1672" s="4" t="s">
        <v>3814</v>
      </c>
      <c r="W1672" s="75">
        <v>0</v>
      </c>
      <c r="X1672" s="9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43"/>
      <c r="AL1672" s="143"/>
      <c r="AM1672" s="143"/>
      <c r="AN1672" s="143"/>
      <c r="AO1672" s="143"/>
      <c r="AP1672" s="143"/>
      <c r="AQ1672" s="143"/>
      <c r="AR1672" s="143"/>
      <c r="AS1672" s="143"/>
      <c r="AT1672" s="143"/>
      <c r="AU1672" s="143"/>
      <c r="AV1672" s="143"/>
      <c r="BC1672" s="2"/>
    </row>
    <row r="1673" spans="1:55" x14ac:dyDescent="0.2">
      <c r="A1673" s="4" t="s">
        <v>2699</v>
      </c>
      <c r="B1673" s="4" t="s">
        <v>2688</v>
      </c>
      <c r="C1673" s="4" t="s">
        <v>2737</v>
      </c>
      <c r="D1673" s="4" t="s">
        <v>2741</v>
      </c>
      <c r="E1673" s="4" t="s">
        <v>669</v>
      </c>
      <c r="F1673" s="4" t="s">
        <v>659</v>
      </c>
      <c r="G1673" s="41" t="s">
        <v>670</v>
      </c>
      <c r="H1673" s="59" t="s">
        <v>815</v>
      </c>
      <c r="I1673" s="59">
        <v>500000000724</v>
      </c>
      <c r="J1673" s="5">
        <v>2013</v>
      </c>
      <c r="K1673" s="5">
        <v>5</v>
      </c>
      <c r="L1673" s="9">
        <f t="shared" si="37"/>
        <v>-8</v>
      </c>
      <c r="M1673" s="6" t="s">
        <v>90</v>
      </c>
      <c r="N1673" s="9" t="s">
        <v>94</v>
      </c>
      <c r="O1673" s="6" t="s">
        <v>37</v>
      </c>
      <c r="P1673" s="9" t="s">
        <v>42</v>
      </c>
      <c r="Q1673" s="5" t="s">
        <v>37</v>
      </c>
      <c r="R1673" s="9" t="s">
        <v>41</v>
      </c>
      <c r="S1673" s="11">
        <v>2023</v>
      </c>
      <c r="T1673" s="6" t="s">
        <v>126</v>
      </c>
      <c r="U1673" s="4" t="s">
        <v>3813</v>
      </c>
      <c r="V1673" s="4" t="s">
        <v>3814</v>
      </c>
      <c r="W1673" s="75">
        <v>0</v>
      </c>
      <c r="X1673" s="9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43"/>
      <c r="AL1673" s="143"/>
      <c r="AM1673" s="143"/>
      <c r="AN1673" s="143"/>
      <c r="AO1673" s="143"/>
      <c r="AP1673" s="143"/>
      <c r="AQ1673" s="143"/>
      <c r="AR1673" s="143"/>
      <c r="AS1673" s="143"/>
      <c r="AT1673" s="143"/>
      <c r="AU1673" s="143"/>
      <c r="AV1673" s="143"/>
      <c r="BC1673" s="2"/>
    </row>
    <row r="1674" spans="1:55" x14ac:dyDescent="0.2">
      <c r="A1674" s="4" t="s">
        <v>2699</v>
      </c>
      <c r="B1674" s="4" t="s">
        <v>2688</v>
      </c>
      <c r="C1674" s="4" t="s">
        <v>2737</v>
      </c>
      <c r="D1674" s="4" t="s">
        <v>2741</v>
      </c>
      <c r="E1674" s="4" t="s">
        <v>669</v>
      </c>
      <c r="F1674" s="4" t="s">
        <v>659</v>
      </c>
      <c r="G1674" s="41" t="s">
        <v>670</v>
      </c>
      <c r="H1674" s="59" t="s">
        <v>816</v>
      </c>
      <c r="I1674" s="59">
        <v>500000001245</v>
      </c>
      <c r="J1674" s="5">
        <v>2013</v>
      </c>
      <c r="K1674" s="5">
        <v>5</v>
      </c>
      <c r="L1674" s="9">
        <f t="shared" si="37"/>
        <v>-8</v>
      </c>
      <c r="M1674" s="6" t="s">
        <v>90</v>
      </c>
      <c r="N1674" s="9" t="s">
        <v>94</v>
      </c>
      <c r="O1674" s="6" t="s">
        <v>37</v>
      </c>
      <c r="P1674" s="9" t="s">
        <v>42</v>
      </c>
      <c r="Q1674" s="5" t="s">
        <v>37</v>
      </c>
      <c r="R1674" s="9" t="s">
        <v>41</v>
      </c>
      <c r="S1674" s="11">
        <v>2023</v>
      </c>
      <c r="T1674" s="6" t="s">
        <v>126</v>
      </c>
      <c r="U1674" s="4" t="s">
        <v>3813</v>
      </c>
      <c r="V1674" s="4" t="s">
        <v>3814</v>
      </c>
      <c r="W1674" s="75">
        <v>0</v>
      </c>
      <c r="X1674" s="9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43"/>
      <c r="AL1674" s="143"/>
      <c r="AM1674" s="143"/>
      <c r="AN1674" s="143"/>
      <c r="AO1674" s="143"/>
      <c r="AP1674" s="143"/>
      <c r="AQ1674" s="143"/>
      <c r="AR1674" s="143"/>
      <c r="AS1674" s="143"/>
      <c r="AT1674" s="143"/>
      <c r="AU1674" s="143"/>
      <c r="AV1674" s="143"/>
      <c r="BC1674" s="2"/>
    </row>
    <row r="1675" spans="1:55" x14ac:dyDescent="0.2">
      <c r="A1675" s="4" t="s">
        <v>2699</v>
      </c>
      <c r="B1675" s="4" t="s">
        <v>2688</v>
      </c>
      <c r="C1675" s="4" t="s">
        <v>2737</v>
      </c>
      <c r="D1675" s="4" t="s">
        <v>2741</v>
      </c>
      <c r="E1675" s="4" t="s">
        <v>669</v>
      </c>
      <c r="F1675" s="4" t="s">
        <v>659</v>
      </c>
      <c r="G1675" s="41" t="s">
        <v>670</v>
      </c>
      <c r="H1675" s="59" t="s">
        <v>817</v>
      </c>
      <c r="I1675" s="59" t="s">
        <v>136</v>
      </c>
      <c r="J1675" s="5">
        <v>2013</v>
      </c>
      <c r="K1675" s="5">
        <v>5</v>
      </c>
      <c r="L1675" s="9">
        <f t="shared" si="37"/>
        <v>-8</v>
      </c>
      <c r="M1675" s="6" t="s">
        <v>90</v>
      </c>
      <c r="N1675" s="9" t="s">
        <v>94</v>
      </c>
      <c r="O1675" s="6" t="s">
        <v>37</v>
      </c>
      <c r="P1675" s="9" t="s">
        <v>42</v>
      </c>
      <c r="Q1675" s="5" t="s">
        <v>37</v>
      </c>
      <c r="R1675" s="9" t="s">
        <v>41</v>
      </c>
      <c r="S1675" s="11">
        <v>2023</v>
      </c>
      <c r="T1675" s="6" t="s">
        <v>126</v>
      </c>
      <c r="U1675" s="4" t="s">
        <v>3813</v>
      </c>
      <c r="V1675" s="4" t="s">
        <v>3814</v>
      </c>
      <c r="W1675" s="75">
        <v>0</v>
      </c>
      <c r="X1675" s="9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43"/>
      <c r="AL1675" s="143"/>
      <c r="AM1675" s="143"/>
      <c r="AN1675" s="143"/>
      <c r="AO1675" s="143"/>
      <c r="AP1675" s="143"/>
      <c r="AQ1675" s="143"/>
      <c r="AR1675" s="143"/>
      <c r="AS1675" s="143"/>
      <c r="AT1675" s="143"/>
      <c r="AU1675" s="143"/>
      <c r="AV1675" s="143"/>
      <c r="BC1675" s="2"/>
    </row>
    <row r="1676" spans="1:55" x14ac:dyDescent="0.2">
      <c r="A1676" s="4" t="s">
        <v>2699</v>
      </c>
      <c r="B1676" s="4" t="s">
        <v>2688</v>
      </c>
      <c r="C1676" s="4" t="s">
        <v>2737</v>
      </c>
      <c r="D1676" s="4" t="s">
        <v>2741</v>
      </c>
      <c r="E1676" s="4" t="s">
        <v>669</v>
      </c>
      <c r="F1676" s="4" t="s">
        <v>659</v>
      </c>
      <c r="G1676" s="41" t="s">
        <v>670</v>
      </c>
      <c r="H1676" s="59" t="s">
        <v>818</v>
      </c>
      <c r="I1676" s="59">
        <v>500000000897</v>
      </c>
      <c r="J1676" s="5">
        <v>2013</v>
      </c>
      <c r="K1676" s="5">
        <v>5</v>
      </c>
      <c r="L1676" s="9">
        <f t="shared" si="37"/>
        <v>-8</v>
      </c>
      <c r="M1676" s="6" t="s">
        <v>90</v>
      </c>
      <c r="N1676" s="9" t="s">
        <v>94</v>
      </c>
      <c r="O1676" s="6" t="s">
        <v>37</v>
      </c>
      <c r="P1676" s="9" t="s">
        <v>42</v>
      </c>
      <c r="Q1676" s="5" t="s">
        <v>37</v>
      </c>
      <c r="R1676" s="9" t="s">
        <v>41</v>
      </c>
      <c r="S1676" s="11">
        <v>2023</v>
      </c>
      <c r="T1676" s="6" t="s">
        <v>126</v>
      </c>
      <c r="U1676" s="4" t="s">
        <v>3813</v>
      </c>
      <c r="V1676" s="4" t="s">
        <v>3814</v>
      </c>
      <c r="W1676" s="75">
        <v>0</v>
      </c>
      <c r="X1676" s="9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43"/>
      <c r="AL1676" s="143"/>
      <c r="AM1676" s="143"/>
      <c r="AN1676" s="143"/>
      <c r="AO1676" s="143"/>
      <c r="AP1676" s="143"/>
      <c r="AQ1676" s="143"/>
      <c r="AR1676" s="143"/>
      <c r="AS1676" s="143"/>
      <c r="AT1676" s="143"/>
      <c r="AU1676" s="143"/>
      <c r="AV1676" s="143"/>
      <c r="BC1676" s="2"/>
    </row>
    <row r="1677" spans="1:55" x14ac:dyDescent="0.2">
      <c r="A1677" s="4" t="s">
        <v>2699</v>
      </c>
      <c r="B1677" s="4" t="s">
        <v>2688</v>
      </c>
      <c r="C1677" s="4" t="s">
        <v>2737</v>
      </c>
      <c r="D1677" s="4" t="s">
        <v>2741</v>
      </c>
      <c r="E1677" s="4" t="s">
        <v>669</v>
      </c>
      <c r="F1677" s="4" t="s">
        <v>659</v>
      </c>
      <c r="G1677" s="41" t="s">
        <v>670</v>
      </c>
      <c r="H1677" s="59" t="s">
        <v>819</v>
      </c>
      <c r="I1677" s="59">
        <v>500000000332</v>
      </c>
      <c r="J1677" s="5">
        <v>2013</v>
      </c>
      <c r="K1677" s="5">
        <v>5</v>
      </c>
      <c r="L1677" s="9">
        <f t="shared" si="37"/>
        <v>-8</v>
      </c>
      <c r="M1677" s="6" t="s">
        <v>90</v>
      </c>
      <c r="N1677" s="9" t="s">
        <v>94</v>
      </c>
      <c r="O1677" s="6" t="s">
        <v>37</v>
      </c>
      <c r="P1677" s="9" t="s">
        <v>42</v>
      </c>
      <c r="Q1677" s="5" t="s">
        <v>37</v>
      </c>
      <c r="R1677" s="9" t="s">
        <v>41</v>
      </c>
      <c r="S1677" s="11">
        <v>2023</v>
      </c>
      <c r="T1677" s="6" t="s">
        <v>126</v>
      </c>
      <c r="U1677" s="4" t="s">
        <v>3813</v>
      </c>
      <c r="V1677" s="4" t="s">
        <v>3814</v>
      </c>
      <c r="W1677" s="75">
        <v>0</v>
      </c>
      <c r="X1677" s="9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43"/>
      <c r="AL1677" s="143"/>
      <c r="AM1677" s="143"/>
      <c r="AN1677" s="143"/>
      <c r="AO1677" s="143"/>
      <c r="AP1677" s="143"/>
      <c r="AQ1677" s="143"/>
      <c r="AR1677" s="143"/>
      <c r="AS1677" s="143"/>
      <c r="AT1677" s="143"/>
      <c r="AU1677" s="143"/>
      <c r="AV1677" s="143"/>
      <c r="BC1677" s="2"/>
    </row>
    <row r="1678" spans="1:55" x14ac:dyDescent="0.2">
      <c r="A1678" s="4" t="s">
        <v>2699</v>
      </c>
      <c r="B1678" s="4" t="s">
        <v>2688</v>
      </c>
      <c r="C1678" s="4" t="s">
        <v>2737</v>
      </c>
      <c r="D1678" s="4" t="s">
        <v>2741</v>
      </c>
      <c r="E1678" s="4" t="s">
        <v>669</v>
      </c>
      <c r="F1678" s="4" t="s">
        <v>659</v>
      </c>
      <c r="G1678" s="41" t="s">
        <v>670</v>
      </c>
      <c r="H1678" s="59" t="s">
        <v>820</v>
      </c>
      <c r="I1678" s="59">
        <v>500000000796</v>
      </c>
      <c r="J1678" s="5">
        <v>2013</v>
      </c>
      <c r="K1678" s="5">
        <v>5</v>
      </c>
      <c r="L1678" s="9">
        <f t="shared" si="37"/>
        <v>-8</v>
      </c>
      <c r="M1678" s="6" t="s">
        <v>90</v>
      </c>
      <c r="N1678" s="9" t="s">
        <v>94</v>
      </c>
      <c r="O1678" s="6" t="s">
        <v>37</v>
      </c>
      <c r="P1678" s="9" t="s">
        <v>42</v>
      </c>
      <c r="Q1678" s="5" t="s">
        <v>37</v>
      </c>
      <c r="R1678" s="9" t="s">
        <v>41</v>
      </c>
      <c r="S1678" s="11">
        <v>2023</v>
      </c>
      <c r="T1678" s="6" t="s">
        <v>126</v>
      </c>
      <c r="U1678" s="4" t="s">
        <v>3813</v>
      </c>
      <c r="V1678" s="4" t="s">
        <v>3814</v>
      </c>
      <c r="W1678" s="75">
        <v>0</v>
      </c>
      <c r="X1678" s="9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43"/>
      <c r="AL1678" s="143"/>
      <c r="AM1678" s="143"/>
      <c r="AN1678" s="143"/>
      <c r="AO1678" s="143"/>
      <c r="AP1678" s="143"/>
      <c r="AQ1678" s="143"/>
      <c r="AR1678" s="143"/>
      <c r="AS1678" s="143"/>
      <c r="AT1678" s="143"/>
      <c r="AU1678" s="143"/>
      <c r="AV1678" s="143"/>
      <c r="BC1678" s="2"/>
    </row>
    <row r="1679" spans="1:55" x14ac:dyDescent="0.2">
      <c r="A1679" s="4" t="s">
        <v>2699</v>
      </c>
      <c r="B1679" s="4" t="s">
        <v>2688</v>
      </c>
      <c r="C1679" s="4" t="s">
        <v>2737</v>
      </c>
      <c r="D1679" s="4" t="s">
        <v>2741</v>
      </c>
      <c r="E1679" s="4" t="s">
        <v>669</v>
      </c>
      <c r="F1679" s="4" t="s">
        <v>659</v>
      </c>
      <c r="G1679" s="41" t="s">
        <v>670</v>
      </c>
      <c r="H1679" s="59" t="s">
        <v>821</v>
      </c>
      <c r="I1679" s="59" t="s">
        <v>136</v>
      </c>
      <c r="J1679" s="5">
        <v>2013</v>
      </c>
      <c r="K1679" s="5">
        <v>5</v>
      </c>
      <c r="L1679" s="9">
        <f t="shared" si="37"/>
        <v>-8</v>
      </c>
      <c r="M1679" s="6" t="s">
        <v>90</v>
      </c>
      <c r="N1679" s="9" t="s">
        <v>94</v>
      </c>
      <c r="O1679" s="6" t="s">
        <v>37</v>
      </c>
      <c r="P1679" s="9" t="s">
        <v>42</v>
      </c>
      <c r="Q1679" s="5" t="s">
        <v>37</v>
      </c>
      <c r="R1679" s="9" t="s">
        <v>41</v>
      </c>
      <c r="S1679" s="11">
        <v>2023</v>
      </c>
      <c r="T1679" s="6" t="s">
        <v>126</v>
      </c>
      <c r="U1679" s="4" t="s">
        <v>3813</v>
      </c>
      <c r="V1679" s="4" t="s">
        <v>3814</v>
      </c>
      <c r="W1679" s="75">
        <v>0</v>
      </c>
      <c r="X1679" s="9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43"/>
      <c r="AL1679" s="143"/>
      <c r="AM1679" s="143"/>
      <c r="AN1679" s="143"/>
      <c r="AO1679" s="143"/>
      <c r="AP1679" s="143"/>
      <c r="AQ1679" s="143"/>
      <c r="AR1679" s="143"/>
      <c r="AS1679" s="143"/>
      <c r="AT1679" s="143"/>
      <c r="AU1679" s="143"/>
      <c r="AV1679" s="143"/>
      <c r="BC1679" s="2"/>
    </row>
    <row r="1680" spans="1:55" x14ac:dyDescent="0.2">
      <c r="A1680" s="4" t="s">
        <v>2705</v>
      </c>
      <c r="B1680" s="4" t="s">
        <v>2688</v>
      </c>
      <c r="C1680" s="4" t="s">
        <v>2737</v>
      </c>
      <c r="D1680" s="4" t="s">
        <v>2741</v>
      </c>
      <c r="E1680" s="4" t="s">
        <v>669</v>
      </c>
      <c r="F1680" s="4" t="s">
        <v>659</v>
      </c>
      <c r="G1680" s="41" t="s">
        <v>670</v>
      </c>
      <c r="H1680" s="59" t="s">
        <v>822</v>
      </c>
      <c r="I1680" s="59" t="s">
        <v>136</v>
      </c>
      <c r="J1680" s="5">
        <v>2013</v>
      </c>
      <c r="K1680" s="5">
        <v>5</v>
      </c>
      <c r="L1680" s="9">
        <f t="shared" si="37"/>
        <v>-8</v>
      </c>
      <c r="M1680" s="6" t="s">
        <v>90</v>
      </c>
      <c r="N1680" s="9" t="s">
        <v>94</v>
      </c>
      <c r="O1680" s="6" t="s">
        <v>37</v>
      </c>
      <c r="P1680" s="9" t="s">
        <v>42</v>
      </c>
      <c r="Q1680" s="5" t="s">
        <v>37</v>
      </c>
      <c r="R1680" s="9" t="s">
        <v>41</v>
      </c>
      <c r="S1680" s="11">
        <v>2023</v>
      </c>
      <c r="T1680" s="6" t="s">
        <v>126</v>
      </c>
      <c r="U1680" s="4" t="s">
        <v>3813</v>
      </c>
      <c r="V1680" s="4" t="s">
        <v>3814</v>
      </c>
      <c r="W1680" s="75">
        <v>0</v>
      </c>
      <c r="X1680" s="9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43"/>
      <c r="AL1680" s="143"/>
      <c r="AM1680" s="143"/>
      <c r="AN1680" s="143"/>
      <c r="AO1680" s="143"/>
      <c r="AP1680" s="143"/>
      <c r="AQ1680" s="143"/>
      <c r="AR1680" s="143"/>
      <c r="AS1680" s="143"/>
      <c r="AT1680" s="143"/>
      <c r="AU1680" s="143"/>
      <c r="AV1680" s="143"/>
      <c r="BC1680" s="2"/>
    </row>
    <row r="1681" spans="1:55" x14ac:dyDescent="0.2">
      <c r="A1681" s="4" t="s">
        <v>2705</v>
      </c>
      <c r="B1681" s="4" t="s">
        <v>2688</v>
      </c>
      <c r="C1681" s="4" t="s">
        <v>2737</v>
      </c>
      <c r="D1681" s="4" t="s">
        <v>2741</v>
      </c>
      <c r="E1681" s="4" t="s">
        <v>669</v>
      </c>
      <c r="F1681" s="4" t="s">
        <v>659</v>
      </c>
      <c r="G1681" s="41" t="s">
        <v>670</v>
      </c>
      <c r="H1681" s="59" t="s">
        <v>823</v>
      </c>
      <c r="I1681" s="59">
        <v>500000000411</v>
      </c>
      <c r="J1681" s="5">
        <v>2013</v>
      </c>
      <c r="K1681" s="5">
        <v>5</v>
      </c>
      <c r="L1681" s="9">
        <f t="shared" si="37"/>
        <v>-8</v>
      </c>
      <c r="M1681" s="6" t="s">
        <v>90</v>
      </c>
      <c r="N1681" s="9" t="s">
        <v>94</v>
      </c>
      <c r="O1681" s="6" t="s">
        <v>37</v>
      </c>
      <c r="P1681" s="9" t="s">
        <v>42</v>
      </c>
      <c r="Q1681" s="5" t="s">
        <v>37</v>
      </c>
      <c r="R1681" s="9" t="s">
        <v>41</v>
      </c>
      <c r="S1681" s="11">
        <v>2023</v>
      </c>
      <c r="T1681" s="6" t="s">
        <v>126</v>
      </c>
      <c r="U1681" s="4" t="s">
        <v>3813</v>
      </c>
      <c r="V1681" s="4" t="s">
        <v>3814</v>
      </c>
      <c r="W1681" s="75">
        <v>0</v>
      </c>
      <c r="X1681" s="9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43"/>
      <c r="AL1681" s="143"/>
      <c r="AM1681" s="143"/>
      <c r="AN1681" s="143"/>
      <c r="AO1681" s="143"/>
      <c r="AP1681" s="143"/>
      <c r="AQ1681" s="143"/>
      <c r="AR1681" s="143"/>
      <c r="AS1681" s="143"/>
      <c r="AT1681" s="143"/>
      <c r="AU1681" s="143"/>
      <c r="AV1681" s="143"/>
      <c r="BC1681" s="2"/>
    </row>
    <row r="1682" spans="1:55" x14ac:dyDescent="0.2">
      <c r="A1682" s="4" t="s">
        <v>2699</v>
      </c>
      <c r="B1682" s="4" t="s">
        <v>2688</v>
      </c>
      <c r="C1682" s="4" t="s">
        <v>2737</v>
      </c>
      <c r="D1682" s="4" t="s">
        <v>2741</v>
      </c>
      <c r="E1682" s="4" t="s">
        <v>669</v>
      </c>
      <c r="F1682" s="4" t="s">
        <v>659</v>
      </c>
      <c r="G1682" s="41" t="s">
        <v>670</v>
      </c>
      <c r="H1682" s="59" t="s">
        <v>824</v>
      </c>
      <c r="I1682" s="59">
        <v>500000000410</v>
      </c>
      <c r="J1682" s="5">
        <v>2013</v>
      </c>
      <c r="K1682" s="5">
        <v>5</v>
      </c>
      <c r="L1682" s="9">
        <f t="shared" si="37"/>
        <v>-8</v>
      </c>
      <c r="M1682" s="6" t="s">
        <v>90</v>
      </c>
      <c r="N1682" s="9" t="s">
        <v>94</v>
      </c>
      <c r="O1682" s="6" t="s">
        <v>37</v>
      </c>
      <c r="P1682" s="9" t="s">
        <v>42</v>
      </c>
      <c r="Q1682" s="5" t="s">
        <v>37</v>
      </c>
      <c r="R1682" s="9" t="s">
        <v>41</v>
      </c>
      <c r="S1682" s="11">
        <v>2023</v>
      </c>
      <c r="T1682" s="6" t="s">
        <v>126</v>
      </c>
      <c r="U1682" s="4" t="s">
        <v>3813</v>
      </c>
      <c r="V1682" s="4" t="s">
        <v>3814</v>
      </c>
      <c r="W1682" s="75">
        <v>0</v>
      </c>
      <c r="X1682" s="9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43"/>
      <c r="AL1682" s="143"/>
      <c r="AM1682" s="143"/>
      <c r="AN1682" s="143"/>
      <c r="AO1682" s="143"/>
      <c r="AP1682" s="143"/>
      <c r="AQ1682" s="143"/>
      <c r="AR1682" s="143"/>
      <c r="AS1682" s="143"/>
      <c r="AT1682" s="143"/>
      <c r="AU1682" s="143"/>
      <c r="AV1682" s="143"/>
      <c r="BC1682" s="2"/>
    </row>
    <row r="1683" spans="1:55" x14ac:dyDescent="0.2">
      <c r="A1683" s="4" t="s">
        <v>2705</v>
      </c>
      <c r="B1683" s="4" t="s">
        <v>2688</v>
      </c>
      <c r="C1683" s="4" t="s">
        <v>2737</v>
      </c>
      <c r="D1683" s="4" t="s">
        <v>2741</v>
      </c>
      <c r="E1683" s="4" t="s">
        <v>669</v>
      </c>
      <c r="F1683" s="4" t="s">
        <v>659</v>
      </c>
      <c r="G1683" s="41" t="s">
        <v>670</v>
      </c>
      <c r="H1683" s="59" t="s">
        <v>825</v>
      </c>
      <c r="I1683" s="59">
        <v>500000000436</v>
      </c>
      <c r="J1683" s="5">
        <v>2013</v>
      </c>
      <c r="K1683" s="5">
        <v>5</v>
      </c>
      <c r="L1683" s="9">
        <f t="shared" si="37"/>
        <v>-8</v>
      </c>
      <c r="M1683" s="6" t="s">
        <v>90</v>
      </c>
      <c r="N1683" s="9" t="s">
        <v>94</v>
      </c>
      <c r="O1683" s="6" t="s">
        <v>37</v>
      </c>
      <c r="P1683" s="9" t="s">
        <v>42</v>
      </c>
      <c r="Q1683" s="5" t="s">
        <v>37</v>
      </c>
      <c r="R1683" s="9" t="s">
        <v>41</v>
      </c>
      <c r="S1683" s="11">
        <v>2023</v>
      </c>
      <c r="T1683" s="6" t="s">
        <v>126</v>
      </c>
      <c r="U1683" s="4" t="s">
        <v>3813</v>
      </c>
      <c r="V1683" s="4" t="s">
        <v>3814</v>
      </c>
      <c r="W1683" s="75">
        <v>0</v>
      </c>
      <c r="X1683" s="9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43"/>
      <c r="AL1683" s="143"/>
      <c r="AM1683" s="143"/>
      <c r="AN1683" s="143"/>
      <c r="AO1683" s="143"/>
      <c r="AP1683" s="143"/>
      <c r="AQ1683" s="143"/>
      <c r="AR1683" s="143"/>
      <c r="AS1683" s="143"/>
      <c r="AT1683" s="143"/>
      <c r="AU1683" s="143"/>
      <c r="AV1683" s="143"/>
      <c r="BC1683" s="2"/>
    </row>
    <row r="1684" spans="1:55" x14ac:dyDescent="0.2">
      <c r="A1684" s="4" t="s">
        <v>2699</v>
      </c>
      <c r="B1684" s="4" t="s">
        <v>2688</v>
      </c>
      <c r="C1684" s="4" t="s">
        <v>2737</v>
      </c>
      <c r="D1684" s="4" t="s">
        <v>2741</v>
      </c>
      <c r="E1684" s="4" t="s">
        <v>669</v>
      </c>
      <c r="F1684" s="4" t="s">
        <v>659</v>
      </c>
      <c r="G1684" s="41" t="s">
        <v>670</v>
      </c>
      <c r="H1684" s="59" t="s">
        <v>826</v>
      </c>
      <c r="I1684" s="59">
        <v>500000000431</v>
      </c>
      <c r="J1684" s="5">
        <v>2013</v>
      </c>
      <c r="K1684" s="5">
        <v>5</v>
      </c>
      <c r="L1684" s="9">
        <f t="shared" si="37"/>
        <v>-8</v>
      </c>
      <c r="M1684" s="6" t="s">
        <v>90</v>
      </c>
      <c r="N1684" s="9" t="s">
        <v>94</v>
      </c>
      <c r="O1684" s="6" t="s">
        <v>37</v>
      </c>
      <c r="P1684" s="9" t="s">
        <v>42</v>
      </c>
      <c r="Q1684" s="5" t="s">
        <v>37</v>
      </c>
      <c r="R1684" s="9" t="s">
        <v>41</v>
      </c>
      <c r="S1684" s="11">
        <v>2023</v>
      </c>
      <c r="T1684" s="6" t="s">
        <v>126</v>
      </c>
      <c r="U1684" s="4" t="s">
        <v>3813</v>
      </c>
      <c r="V1684" s="4" t="s">
        <v>3814</v>
      </c>
      <c r="W1684" s="75">
        <v>0</v>
      </c>
      <c r="X1684" s="9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43"/>
      <c r="AL1684" s="143"/>
      <c r="AM1684" s="143"/>
      <c r="AN1684" s="143"/>
      <c r="AO1684" s="143"/>
      <c r="AP1684" s="143"/>
      <c r="AQ1684" s="143"/>
      <c r="AR1684" s="143"/>
      <c r="AS1684" s="143"/>
      <c r="AT1684" s="143"/>
      <c r="AU1684" s="143"/>
      <c r="AV1684" s="143"/>
      <c r="BC1684" s="2"/>
    </row>
    <row r="1685" spans="1:55" x14ac:dyDescent="0.2">
      <c r="A1685" s="4" t="s">
        <v>2699</v>
      </c>
      <c r="B1685" s="4" t="s">
        <v>2688</v>
      </c>
      <c r="C1685" s="4" t="s">
        <v>2737</v>
      </c>
      <c r="D1685" s="4" t="s">
        <v>2741</v>
      </c>
      <c r="E1685" s="4" t="s">
        <v>669</v>
      </c>
      <c r="F1685" s="4" t="s">
        <v>659</v>
      </c>
      <c r="G1685" s="41" t="s">
        <v>670</v>
      </c>
      <c r="H1685" s="59" t="s">
        <v>827</v>
      </c>
      <c r="I1685" s="59">
        <v>500000000036</v>
      </c>
      <c r="J1685" s="5">
        <v>2013</v>
      </c>
      <c r="K1685" s="5">
        <v>5</v>
      </c>
      <c r="L1685" s="9">
        <f t="shared" si="37"/>
        <v>-8</v>
      </c>
      <c r="M1685" s="6" t="s">
        <v>90</v>
      </c>
      <c r="N1685" s="9" t="s">
        <v>94</v>
      </c>
      <c r="O1685" s="6" t="s">
        <v>37</v>
      </c>
      <c r="P1685" s="9" t="s">
        <v>42</v>
      </c>
      <c r="Q1685" s="5" t="s">
        <v>37</v>
      </c>
      <c r="R1685" s="9" t="s">
        <v>41</v>
      </c>
      <c r="S1685" s="11">
        <v>2023</v>
      </c>
      <c r="T1685" s="6" t="s">
        <v>126</v>
      </c>
      <c r="U1685" s="4" t="s">
        <v>3813</v>
      </c>
      <c r="V1685" s="4" t="s">
        <v>3814</v>
      </c>
      <c r="W1685" s="75">
        <v>0</v>
      </c>
      <c r="X1685" s="9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43"/>
      <c r="AL1685" s="143"/>
      <c r="AM1685" s="143"/>
      <c r="AN1685" s="143"/>
      <c r="AO1685" s="143"/>
      <c r="AP1685" s="143"/>
      <c r="AQ1685" s="143"/>
      <c r="AR1685" s="143"/>
      <c r="AS1685" s="143"/>
      <c r="AT1685" s="143"/>
      <c r="AU1685" s="143"/>
      <c r="AV1685" s="143"/>
      <c r="BC1685" s="2"/>
    </row>
    <row r="1686" spans="1:55" x14ac:dyDescent="0.2">
      <c r="A1686" s="4" t="s">
        <v>2699</v>
      </c>
      <c r="B1686" s="4" t="s">
        <v>2688</v>
      </c>
      <c r="C1686" s="4" t="s">
        <v>2737</v>
      </c>
      <c r="D1686" s="4" t="s">
        <v>2741</v>
      </c>
      <c r="E1686" s="4" t="s">
        <v>669</v>
      </c>
      <c r="F1686" s="4" t="s">
        <v>659</v>
      </c>
      <c r="G1686" s="41" t="s">
        <v>670</v>
      </c>
      <c r="H1686" s="59" t="s">
        <v>828</v>
      </c>
      <c r="I1686" s="59">
        <v>500000000038</v>
      </c>
      <c r="J1686" s="5">
        <v>2013</v>
      </c>
      <c r="K1686" s="5">
        <v>5</v>
      </c>
      <c r="L1686" s="9">
        <f t="shared" si="37"/>
        <v>-8</v>
      </c>
      <c r="M1686" s="6" t="s">
        <v>90</v>
      </c>
      <c r="N1686" s="9" t="s">
        <v>94</v>
      </c>
      <c r="O1686" s="6" t="s">
        <v>37</v>
      </c>
      <c r="P1686" s="9" t="s">
        <v>42</v>
      </c>
      <c r="Q1686" s="5" t="s">
        <v>37</v>
      </c>
      <c r="R1686" s="9" t="s">
        <v>41</v>
      </c>
      <c r="S1686" s="11">
        <v>2023</v>
      </c>
      <c r="T1686" s="6" t="s">
        <v>126</v>
      </c>
      <c r="U1686" s="4" t="s">
        <v>3813</v>
      </c>
      <c r="V1686" s="4" t="s">
        <v>3814</v>
      </c>
      <c r="W1686" s="75">
        <v>0</v>
      </c>
      <c r="X1686" s="9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43"/>
      <c r="AL1686" s="143"/>
      <c r="AM1686" s="143"/>
      <c r="AN1686" s="143"/>
      <c r="AO1686" s="143"/>
      <c r="AP1686" s="143"/>
      <c r="AQ1686" s="143"/>
      <c r="AR1686" s="143"/>
      <c r="AS1686" s="143"/>
      <c r="AT1686" s="143"/>
      <c r="AU1686" s="143"/>
      <c r="AV1686" s="143"/>
      <c r="BC1686" s="2"/>
    </row>
    <row r="1687" spans="1:55" x14ac:dyDescent="0.2">
      <c r="A1687" s="4" t="s">
        <v>2699</v>
      </c>
      <c r="B1687" s="4" t="s">
        <v>2688</v>
      </c>
      <c r="C1687" s="4" t="s">
        <v>2737</v>
      </c>
      <c r="D1687" s="4" t="s">
        <v>2741</v>
      </c>
      <c r="E1687" s="4" t="s">
        <v>669</v>
      </c>
      <c r="F1687" s="4" t="s">
        <v>659</v>
      </c>
      <c r="G1687" s="41" t="s">
        <v>670</v>
      </c>
      <c r="H1687" s="59" t="s">
        <v>829</v>
      </c>
      <c r="I1687" s="59">
        <v>500000000165</v>
      </c>
      <c r="J1687" s="5">
        <v>2013</v>
      </c>
      <c r="K1687" s="5">
        <v>5</v>
      </c>
      <c r="L1687" s="9">
        <f t="shared" si="37"/>
        <v>-8</v>
      </c>
      <c r="M1687" s="6" t="s">
        <v>90</v>
      </c>
      <c r="N1687" s="9" t="s">
        <v>94</v>
      </c>
      <c r="O1687" s="6" t="s">
        <v>37</v>
      </c>
      <c r="P1687" s="9" t="s">
        <v>42</v>
      </c>
      <c r="Q1687" s="5" t="s">
        <v>37</v>
      </c>
      <c r="R1687" s="9" t="s">
        <v>41</v>
      </c>
      <c r="S1687" s="11">
        <v>2023</v>
      </c>
      <c r="T1687" s="6" t="s">
        <v>126</v>
      </c>
      <c r="U1687" s="4" t="s">
        <v>3813</v>
      </c>
      <c r="V1687" s="4" t="s">
        <v>3814</v>
      </c>
      <c r="W1687" s="75">
        <v>0</v>
      </c>
      <c r="X1687" s="9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43"/>
      <c r="AL1687" s="143"/>
      <c r="AM1687" s="143"/>
      <c r="AN1687" s="143"/>
      <c r="AO1687" s="143"/>
      <c r="AP1687" s="143"/>
      <c r="AQ1687" s="143"/>
      <c r="AR1687" s="143"/>
      <c r="AS1687" s="143"/>
      <c r="AT1687" s="143"/>
      <c r="AU1687" s="143"/>
      <c r="AV1687" s="143"/>
      <c r="BC1687" s="2"/>
    </row>
    <row r="1688" spans="1:55" x14ac:dyDescent="0.2">
      <c r="A1688" s="4" t="s">
        <v>2699</v>
      </c>
      <c r="B1688" s="4" t="s">
        <v>2688</v>
      </c>
      <c r="C1688" s="4" t="s">
        <v>2737</v>
      </c>
      <c r="D1688" s="4" t="s">
        <v>2741</v>
      </c>
      <c r="E1688" s="4" t="s">
        <v>669</v>
      </c>
      <c r="F1688" s="4" t="s">
        <v>659</v>
      </c>
      <c r="G1688" s="41" t="s">
        <v>670</v>
      </c>
      <c r="H1688" s="59" t="s">
        <v>830</v>
      </c>
      <c r="I1688" s="59">
        <v>5000000000139</v>
      </c>
      <c r="J1688" s="5">
        <v>2013</v>
      </c>
      <c r="K1688" s="5">
        <v>5</v>
      </c>
      <c r="L1688" s="9">
        <f t="shared" si="37"/>
        <v>-8</v>
      </c>
      <c r="M1688" s="6" t="s">
        <v>90</v>
      </c>
      <c r="N1688" s="9" t="s">
        <v>94</v>
      </c>
      <c r="O1688" s="6" t="s">
        <v>37</v>
      </c>
      <c r="P1688" s="9" t="s">
        <v>42</v>
      </c>
      <c r="Q1688" s="5" t="s">
        <v>37</v>
      </c>
      <c r="R1688" s="9" t="s">
        <v>41</v>
      </c>
      <c r="S1688" s="11">
        <v>2023</v>
      </c>
      <c r="T1688" s="6" t="s">
        <v>126</v>
      </c>
      <c r="U1688" s="4" t="s">
        <v>3813</v>
      </c>
      <c r="V1688" s="4" t="s">
        <v>3814</v>
      </c>
      <c r="W1688" s="75">
        <v>0</v>
      </c>
      <c r="X1688" s="9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43"/>
      <c r="AL1688" s="143"/>
      <c r="AM1688" s="143"/>
      <c r="AN1688" s="143"/>
      <c r="AO1688" s="143"/>
      <c r="AP1688" s="143"/>
      <c r="AQ1688" s="143"/>
      <c r="AR1688" s="143"/>
      <c r="AS1688" s="143"/>
      <c r="AT1688" s="143"/>
      <c r="AU1688" s="143"/>
      <c r="AV1688" s="143"/>
      <c r="BC1688" s="2"/>
    </row>
    <row r="1689" spans="1:55" x14ac:dyDescent="0.2">
      <c r="A1689" s="4" t="s">
        <v>2699</v>
      </c>
      <c r="B1689" s="4" t="s">
        <v>2688</v>
      </c>
      <c r="C1689" s="4" t="s">
        <v>2737</v>
      </c>
      <c r="D1689" s="4" t="s">
        <v>2741</v>
      </c>
      <c r="E1689" s="4" t="s">
        <v>669</v>
      </c>
      <c r="F1689" s="4" t="s">
        <v>659</v>
      </c>
      <c r="G1689" s="41" t="s">
        <v>670</v>
      </c>
      <c r="H1689" s="59" t="s">
        <v>831</v>
      </c>
      <c r="I1689" s="59">
        <v>500000000177</v>
      </c>
      <c r="J1689" s="5">
        <v>2013</v>
      </c>
      <c r="K1689" s="5">
        <v>5</v>
      </c>
      <c r="L1689" s="9">
        <f t="shared" si="37"/>
        <v>-8</v>
      </c>
      <c r="M1689" s="6" t="s">
        <v>90</v>
      </c>
      <c r="N1689" s="9" t="s">
        <v>94</v>
      </c>
      <c r="O1689" s="6" t="s">
        <v>37</v>
      </c>
      <c r="P1689" s="9" t="s">
        <v>42</v>
      </c>
      <c r="Q1689" s="5" t="s">
        <v>37</v>
      </c>
      <c r="R1689" s="9" t="s">
        <v>41</v>
      </c>
      <c r="S1689" s="11">
        <v>2023</v>
      </c>
      <c r="T1689" s="6" t="s">
        <v>126</v>
      </c>
      <c r="U1689" s="4" t="s">
        <v>3813</v>
      </c>
      <c r="V1689" s="4" t="s">
        <v>3814</v>
      </c>
      <c r="W1689" s="75">
        <v>0</v>
      </c>
      <c r="X1689" s="9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43"/>
      <c r="AL1689" s="143"/>
      <c r="AM1689" s="143"/>
      <c r="AN1689" s="143"/>
      <c r="AO1689" s="143"/>
      <c r="AP1689" s="143"/>
      <c r="AQ1689" s="143"/>
      <c r="AR1689" s="143"/>
      <c r="AS1689" s="143"/>
      <c r="AT1689" s="143"/>
      <c r="AU1689" s="143"/>
      <c r="AV1689" s="143"/>
      <c r="BC1689" s="2"/>
    </row>
    <row r="1690" spans="1:55" x14ac:dyDescent="0.2">
      <c r="A1690" s="4" t="s">
        <v>2699</v>
      </c>
      <c r="B1690" s="4" t="s">
        <v>2688</v>
      </c>
      <c r="C1690" s="4" t="s">
        <v>2737</v>
      </c>
      <c r="D1690" s="4" t="s">
        <v>2741</v>
      </c>
      <c r="E1690" s="4" t="s">
        <v>669</v>
      </c>
      <c r="F1690" s="4" t="s">
        <v>659</v>
      </c>
      <c r="G1690" s="41" t="s">
        <v>670</v>
      </c>
      <c r="H1690" s="59" t="s">
        <v>832</v>
      </c>
      <c r="I1690" s="59">
        <v>500000000322</v>
      </c>
      <c r="J1690" s="5">
        <v>2013</v>
      </c>
      <c r="K1690" s="5">
        <v>5</v>
      </c>
      <c r="L1690" s="9">
        <f t="shared" si="37"/>
        <v>-8</v>
      </c>
      <c r="M1690" s="6" t="s">
        <v>90</v>
      </c>
      <c r="N1690" s="9" t="s">
        <v>94</v>
      </c>
      <c r="O1690" s="6" t="s">
        <v>37</v>
      </c>
      <c r="P1690" s="9" t="s">
        <v>42</v>
      </c>
      <c r="Q1690" s="5" t="s">
        <v>37</v>
      </c>
      <c r="R1690" s="9" t="s">
        <v>41</v>
      </c>
      <c r="S1690" s="11">
        <v>2023</v>
      </c>
      <c r="T1690" s="6" t="s">
        <v>126</v>
      </c>
      <c r="U1690" s="4" t="s">
        <v>3813</v>
      </c>
      <c r="V1690" s="4" t="s">
        <v>3814</v>
      </c>
      <c r="W1690" s="75">
        <v>0</v>
      </c>
      <c r="X1690" s="9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43"/>
      <c r="AL1690" s="143"/>
      <c r="AM1690" s="143"/>
      <c r="AN1690" s="143"/>
      <c r="AO1690" s="143"/>
      <c r="AP1690" s="143"/>
      <c r="AQ1690" s="143"/>
      <c r="AR1690" s="143"/>
      <c r="AS1690" s="143"/>
      <c r="AT1690" s="143"/>
      <c r="AU1690" s="143"/>
      <c r="AV1690" s="143"/>
      <c r="BC1690" s="2"/>
    </row>
    <row r="1691" spans="1:55" x14ac:dyDescent="0.2">
      <c r="A1691" s="4" t="s">
        <v>2699</v>
      </c>
      <c r="B1691" s="4" t="s">
        <v>2688</v>
      </c>
      <c r="C1691" s="4" t="s">
        <v>2737</v>
      </c>
      <c r="D1691" s="4" t="s">
        <v>2741</v>
      </c>
      <c r="E1691" s="4" t="s">
        <v>669</v>
      </c>
      <c r="F1691" s="4" t="s">
        <v>659</v>
      </c>
      <c r="G1691" s="41" t="s">
        <v>670</v>
      </c>
      <c r="H1691" s="59" t="s">
        <v>833</v>
      </c>
      <c r="I1691" s="59">
        <v>500000000307</v>
      </c>
      <c r="J1691" s="5">
        <v>2013</v>
      </c>
      <c r="K1691" s="5">
        <v>5</v>
      </c>
      <c r="L1691" s="9">
        <f t="shared" si="37"/>
        <v>-8</v>
      </c>
      <c r="M1691" s="6" t="s">
        <v>90</v>
      </c>
      <c r="N1691" s="9" t="s">
        <v>94</v>
      </c>
      <c r="O1691" s="6" t="s">
        <v>37</v>
      </c>
      <c r="P1691" s="9" t="s">
        <v>42</v>
      </c>
      <c r="Q1691" s="5" t="s">
        <v>37</v>
      </c>
      <c r="R1691" s="9" t="s">
        <v>41</v>
      </c>
      <c r="S1691" s="11">
        <v>2023</v>
      </c>
      <c r="T1691" s="6" t="s">
        <v>126</v>
      </c>
      <c r="U1691" s="4" t="s">
        <v>3813</v>
      </c>
      <c r="V1691" s="4" t="s">
        <v>3814</v>
      </c>
      <c r="W1691" s="75">
        <v>0</v>
      </c>
      <c r="X1691" s="9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43"/>
      <c r="AL1691" s="143"/>
      <c r="AM1691" s="143"/>
      <c r="AN1691" s="143"/>
      <c r="AO1691" s="143"/>
      <c r="AP1691" s="143"/>
      <c r="AQ1691" s="143"/>
      <c r="AR1691" s="143"/>
      <c r="AS1691" s="143"/>
      <c r="AT1691" s="143"/>
      <c r="AU1691" s="143"/>
      <c r="AV1691" s="143"/>
      <c r="BC1691" s="2"/>
    </row>
    <row r="1692" spans="1:55" x14ac:dyDescent="0.2">
      <c r="A1692" s="4" t="s">
        <v>2699</v>
      </c>
      <c r="B1692" s="4" t="s">
        <v>2688</v>
      </c>
      <c r="C1692" s="4" t="s">
        <v>2737</v>
      </c>
      <c r="D1692" s="4" t="s">
        <v>2741</v>
      </c>
      <c r="E1692" s="4" t="s">
        <v>669</v>
      </c>
      <c r="F1692" s="4" t="s">
        <v>659</v>
      </c>
      <c r="G1692" s="41" t="s">
        <v>670</v>
      </c>
      <c r="H1692" s="59" t="s">
        <v>834</v>
      </c>
      <c r="I1692" s="59">
        <v>500000001154</v>
      </c>
      <c r="J1692" s="5">
        <v>2013</v>
      </c>
      <c r="K1692" s="5">
        <v>5</v>
      </c>
      <c r="L1692" s="9">
        <f t="shared" si="37"/>
        <v>-8</v>
      </c>
      <c r="M1692" s="6" t="s">
        <v>90</v>
      </c>
      <c r="N1692" s="9" t="s">
        <v>94</v>
      </c>
      <c r="O1692" s="6" t="s">
        <v>37</v>
      </c>
      <c r="P1692" s="9" t="s">
        <v>42</v>
      </c>
      <c r="Q1692" s="5" t="s">
        <v>37</v>
      </c>
      <c r="R1692" s="9" t="s">
        <v>41</v>
      </c>
      <c r="S1692" s="11">
        <v>2023</v>
      </c>
      <c r="T1692" s="6" t="s">
        <v>126</v>
      </c>
      <c r="U1692" s="4" t="s">
        <v>3813</v>
      </c>
      <c r="V1692" s="4" t="s">
        <v>3814</v>
      </c>
      <c r="W1692" s="75">
        <v>0</v>
      </c>
      <c r="X1692" s="9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43"/>
      <c r="AL1692" s="143"/>
      <c r="AM1692" s="143"/>
      <c r="AN1692" s="143"/>
      <c r="AO1692" s="143"/>
      <c r="AP1692" s="143"/>
      <c r="AQ1692" s="143"/>
      <c r="AR1692" s="143"/>
      <c r="AS1692" s="143"/>
      <c r="AT1692" s="143"/>
      <c r="AU1692" s="143"/>
      <c r="AV1692" s="143"/>
      <c r="BC1692" s="2"/>
    </row>
    <row r="1693" spans="1:55" x14ac:dyDescent="0.2">
      <c r="A1693" s="4" t="s">
        <v>2699</v>
      </c>
      <c r="B1693" s="4" t="s">
        <v>2688</v>
      </c>
      <c r="C1693" s="4" t="s">
        <v>2737</v>
      </c>
      <c r="D1693" s="4" t="s">
        <v>2741</v>
      </c>
      <c r="E1693" s="4" t="s">
        <v>669</v>
      </c>
      <c r="F1693" s="4" t="s">
        <v>659</v>
      </c>
      <c r="G1693" s="41" t="s">
        <v>670</v>
      </c>
      <c r="H1693" s="59" t="s">
        <v>835</v>
      </c>
      <c r="I1693" s="59">
        <v>500000001106</v>
      </c>
      <c r="J1693" s="5">
        <v>2013</v>
      </c>
      <c r="K1693" s="5">
        <v>5</v>
      </c>
      <c r="L1693" s="9">
        <f t="shared" si="37"/>
        <v>-8</v>
      </c>
      <c r="M1693" s="6" t="s">
        <v>90</v>
      </c>
      <c r="N1693" s="9" t="s">
        <v>94</v>
      </c>
      <c r="O1693" s="6" t="s">
        <v>37</v>
      </c>
      <c r="P1693" s="9" t="s">
        <v>42</v>
      </c>
      <c r="Q1693" s="5" t="s">
        <v>37</v>
      </c>
      <c r="R1693" s="9" t="s">
        <v>41</v>
      </c>
      <c r="S1693" s="11">
        <v>2023</v>
      </c>
      <c r="T1693" s="6" t="s">
        <v>126</v>
      </c>
      <c r="U1693" s="4" t="s">
        <v>3813</v>
      </c>
      <c r="V1693" s="4" t="s">
        <v>3814</v>
      </c>
      <c r="W1693" s="75">
        <v>0</v>
      </c>
      <c r="X1693" s="9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43"/>
      <c r="AL1693" s="143"/>
      <c r="AM1693" s="143"/>
      <c r="AN1693" s="143"/>
      <c r="AO1693" s="143"/>
      <c r="AP1693" s="143"/>
      <c r="AQ1693" s="143"/>
      <c r="AR1693" s="143"/>
      <c r="AS1693" s="143"/>
      <c r="AT1693" s="143"/>
      <c r="AU1693" s="143"/>
      <c r="AV1693" s="143"/>
      <c r="BC1693" s="2"/>
    </row>
    <row r="1694" spans="1:55" x14ac:dyDescent="0.2">
      <c r="A1694" s="4" t="s">
        <v>2699</v>
      </c>
      <c r="B1694" s="4" t="s">
        <v>2688</v>
      </c>
      <c r="C1694" s="4" t="s">
        <v>2737</v>
      </c>
      <c r="D1694" s="4" t="s">
        <v>2741</v>
      </c>
      <c r="E1694" s="4" t="s">
        <v>669</v>
      </c>
      <c r="F1694" s="4" t="s">
        <v>659</v>
      </c>
      <c r="G1694" s="41" t="s">
        <v>670</v>
      </c>
      <c r="H1694" s="59" t="s">
        <v>836</v>
      </c>
      <c r="I1694" s="59">
        <v>500000001172</v>
      </c>
      <c r="J1694" s="5">
        <v>2013</v>
      </c>
      <c r="K1694" s="5">
        <v>5</v>
      </c>
      <c r="L1694" s="9">
        <f t="shared" si="37"/>
        <v>-8</v>
      </c>
      <c r="M1694" s="6" t="s">
        <v>90</v>
      </c>
      <c r="N1694" s="9" t="s">
        <v>94</v>
      </c>
      <c r="O1694" s="6" t="s">
        <v>37</v>
      </c>
      <c r="P1694" s="9" t="s">
        <v>42</v>
      </c>
      <c r="Q1694" s="5" t="s">
        <v>37</v>
      </c>
      <c r="R1694" s="9" t="s">
        <v>41</v>
      </c>
      <c r="S1694" s="11">
        <v>2023</v>
      </c>
      <c r="T1694" s="6" t="s">
        <v>126</v>
      </c>
      <c r="U1694" s="4" t="s">
        <v>3813</v>
      </c>
      <c r="V1694" s="4" t="s">
        <v>3814</v>
      </c>
      <c r="W1694" s="75">
        <v>0</v>
      </c>
      <c r="X1694" s="9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43"/>
      <c r="AL1694" s="143"/>
      <c r="AM1694" s="143"/>
      <c r="AN1694" s="143"/>
      <c r="AO1694" s="143"/>
      <c r="AP1694" s="143"/>
      <c r="AQ1694" s="143"/>
      <c r="AR1694" s="143"/>
      <c r="AS1694" s="143"/>
      <c r="AT1694" s="143"/>
      <c r="AU1694" s="143"/>
      <c r="AV1694" s="143"/>
      <c r="BC1694" s="2"/>
    </row>
    <row r="1695" spans="1:55" x14ac:dyDescent="0.2">
      <c r="A1695" s="4" t="s">
        <v>2705</v>
      </c>
      <c r="B1695" s="4" t="s">
        <v>2688</v>
      </c>
      <c r="C1695" s="4" t="s">
        <v>2737</v>
      </c>
      <c r="D1695" s="4" t="s">
        <v>2741</v>
      </c>
      <c r="E1695" s="4" t="s">
        <v>669</v>
      </c>
      <c r="F1695" s="4" t="s">
        <v>659</v>
      </c>
      <c r="G1695" s="41" t="s">
        <v>670</v>
      </c>
      <c r="H1695" s="59" t="s">
        <v>837</v>
      </c>
      <c r="I1695" s="59">
        <v>500000000535</v>
      </c>
      <c r="J1695" s="5">
        <v>2013</v>
      </c>
      <c r="K1695" s="5">
        <v>5</v>
      </c>
      <c r="L1695" s="9">
        <f t="shared" si="37"/>
        <v>-8</v>
      </c>
      <c r="M1695" s="6" t="s">
        <v>90</v>
      </c>
      <c r="N1695" s="9" t="s">
        <v>94</v>
      </c>
      <c r="O1695" s="6" t="s">
        <v>37</v>
      </c>
      <c r="P1695" s="9" t="s">
        <v>42</v>
      </c>
      <c r="Q1695" s="5" t="s">
        <v>37</v>
      </c>
      <c r="R1695" s="9" t="s">
        <v>41</v>
      </c>
      <c r="S1695" s="11">
        <v>2023</v>
      </c>
      <c r="T1695" s="6" t="s">
        <v>126</v>
      </c>
      <c r="U1695" s="4" t="s">
        <v>3813</v>
      </c>
      <c r="V1695" s="4" t="s">
        <v>3814</v>
      </c>
      <c r="W1695" s="75">
        <v>0</v>
      </c>
      <c r="X1695" s="9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43"/>
      <c r="AL1695" s="143"/>
      <c r="AM1695" s="143"/>
      <c r="AN1695" s="143"/>
      <c r="AO1695" s="143"/>
      <c r="AP1695" s="143"/>
      <c r="AQ1695" s="143"/>
      <c r="AR1695" s="143"/>
      <c r="AS1695" s="143"/>
      <c r="AT1695" s="143"/>
      <c r="AU1695" s="143"/>
      <c r="AV1695" s="143"/>
      <c r="BC1695" s="2"/>
    </row>
    <row r="1696" spans="1:55" ht="12.75" customHeight="1" x14ac:dyDescent="0.2">
      <c r="A1696" s="4" t="s">
        <v>2705</v>
      </c>
      <c r="B1696" s="4" t="s">
        <v>2688</v>
      </c>
      <c r="C1696" s="4" t="s">
        <v>2737</v>
      </c>
      <c r="D1696" s="4" t="s">
        <v>2741</v>
      </c>
      <c r="E1696" s="4" t="s">
        <v>669</v>
      </c>
      <c r="F1696" s="4" t="s">
        <v>659</v>
      </c>
      <c r="G1696" s="41" t="s">
        <v>670</v>
      </c>
      <c r="H1696" s="59" t="s">
        <v>838</v>
      </c>
      <c r="I1696" s="59">
        <v>500000000947</v>
      </c>
      <c r="J1696" s="5">
        <v>2013</v>
      </c>
      <c r="K1696" s="5">
        <v>5</v>
      </c>
      <c r="L1696" s="9">
        <f t="shared" si="37"/>
        <v>-8</v>
      </c>
      <c r="M1696" s="6" t="s">
        <v>90</v>
      </c>
      <c r="N1696" s="9" t="s">
        <v>94</v>
      </c>
      <c r="O1696" s="6" t="s">
        <v>37</v>
      </c>
      <c r="P1696" s="9" t="s">
        <v>42</v>
      </c>
      <c r="Q1696" s="5" t="s">
        <v>37</v>
      </c>
      <c r="R1696" s="9" t="s">
        <v>41</v>
      </c>
      <c r="S1696" s="11">
        <v>2023</v>
      </c>
      <c r="T1696" s="6" t="s">
        <v>126</v>
      </c>
      <c r="U1696" s="4" t="s">
        <v>3813</v>
      </c>
      <c r="V1696" s="4" t="s">
        <v>3814</v>
      </c>
      <c r="W1696" s="75">
        <v>0</v>
      </c>
      <c r="X1696" s="9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43"/>
      <c r="AL1696" s="143"/>
      <c r="AM1696" s="143"/>
      <c r="AN1696" s="143"/>
      <c r="AO1696" s="143"/>
      <c r="AP1696" s="143"/>
      <c r="AQ1696" s="143"/>
      <c r="AR1696" s="143"/>
      <c r="AS1696" s="143"/>
      <c r="AT1696" s="143"/>
      <c r="AU1696" s="143"/>
      <c r="AV1696" s="143"/>
      <c r="BC1696" s="2"/>
    </row>
    <row r="1697" spans="1:55" ht="12.75" customHeight="1" x14ac:dyDescent="0.2">
      <c r="A1697" s="4" t="s">
        <v>2686</v>
      </c>
      <c r="B1697" s="4" t="s">
        <v>2687</v>
      </c>
      <c r="C1697" s="4" t="s">
        <v>2737</v>
      </c>
      <c r="D1697" s="4" t="s">
        <v>2741</v>
      </c>
      <c r="E1697" s="4" t="s">
        <v>669</v>
      </c>
      <c r="F1697" s="4" t="s">
        <v>659</v>
      </c>
      <c r="G1697" s="41" t="s">
        <v>670</v>
      </c>
      <c r="H1697" s="59" t="s">
        <v>839</v>
      </c>
      <c r="I1697" s="59">
        <v>500000001107</v>
      </c>
      <c r="J1697" s="5">
        <v>2013</v>
      </c>
      <c r="K1697" s="5">
        <v>5</v>
      </c>
      <c r="L1697" s="9">
        <f t="shared" si="37"/>
        <v>-8</v>
      </c>
      <c r="M1697" s="6" t="s">
        <v>90</v>
      </c>
      <c r="N1697" s="9" t="s">
        <v>94</v>
      </c>
      <c r="O1697" s="6" t="s">
        <v>37</v>
      </c>
      <c r="P1697" s="9" t="s">
        <v>42</v>
      </c>
      <c r="Q1697" s="5" t="s">
        <v>37</v>
      </c>
      <c r="R1697" s="9" t="s">
        <v>41</v>
      </c>
      <c r="S1697" s="11">
        <v>2023</v>
      </c>
      <c r="T1697" s="6" t="s">
        <v>126</v>
      </c>
      <c r="U1697" s="4" t="s">
        <v>3813</v>
      </c>
      <c r="V1697" s="4" t="s">
        <v>3814</v>
      </c>
      <c r="W1697" s="75">
        <v>0</v>
      </c>
      <c r="X1697" s="9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43"/>
      <c r="AL1697" s="143"/>
      <c r="AM1697" s="143"/>
      <c r="AN1697" s="143"/>
      <c r="AO1697" s="143"/>
      <c r="AP1697" s="143"/>
      <c r="AQ1697" s="143"/>
      <c r="AR1697" s="143"/>
      <c r="AS1697" s="143"/>
      <c r="AT1697" s="143"/>
      <c r="AU1697" s="143"/>
      <c r="AV1697" s="143"/>
      <c r="BC1697" s="2"/>
    </row>
    <row r="1698" spans="1:55" ht="12.75" customHeight="1" x14ac:dyDescent="0.2">
      <c r="A1698" s="4" t="s">
        <v>2705</v>
      </c>
      <c r="B1698" s="4" t="s">
        <v>2688</v>
      </c>
      <c r="C1698" s="4" t="s">
        <v>2737</v>
      </c>
      <c r="D1698" s="4" t="s">
        <v>2741</v>
      </c>
      <c r="E1698" s="4" t="s">
        <v>669</v>
      </c>
      <c r="F1698" s="4" t="s">
        <v>659</v>
      </c>
      <c r="G1698" s="41" t="s">
        <v>670</v>
      </c>
      <c r="H1698" s="59" t="s">
        <v>840</v>
      </c>
      <c r="I1698" s="59">
        <v>500000000012</v>
      </c>
      <c r="J1698" s="5">
        <v>2013</v>
      </c>
      <c r="K1698" s="5">
        <v>5</v>
      </c>
      <c r="L1698" s="9">
        <f t="shared" si="37"/>
        <v>-8</v>
      </c>
      <c r="M1698" s="6" t="s">
        <v>90</v>
      </c>
      <c r="N1698" s="9" t="s">
        <v>94</v>
      </c>
      <c r="O1698" s="6" t="s">
        <v>37</v>
      </c>
      <c r="P1698" s="9" t="s">
        <v>42</v>
      </c>
      <c r="Q1698" s="5" t="s">
        <v>37</v>
      </c>
      <c r="R1698" s="9" t="s">
        <v>41</v>
      </c>
      <c r="S1698" s="11">
        <v>2023</v>
      </c>
      <c r="T1698" s="6" t="s">
        <v>126</v>
      </c>
      <c r="U1698" s="4" t="s">
        <v>3813</v>
      </c>
      <c r="V1698" s="4" t="s">
        <v>3814</v>
      </c>
      <c r="W1698" s="75">
        <v>0</v>
      </c>
      <c r="X1698" s="9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43"/>
      <c r="AL1698" s="143"/>
      <c r="AM1698" s="143"/>
      <c r="AN1698" s="143"/>
      <c r="AO1698" s="143"/>
      <c r="AP1698" s="143"/>
      <c r="AQ1698" s="143"/>
      <c r="AR1698" s="143"/>
      <c r="AS1698" s="143"/>
      <c r="AT1698" s="143"/>
      <c r="AU1698" s="143"/>
      <c r="AV1698" s="143"/>
      <c r="BC1698" s="2"/>
    </row>
    <row r="1699" spans="1:55" ht="12.75" customHeight="1" x14ac:dyDescent="0.2">
      <c r="A1699" s="4" t="s">
        <v>2705</v>
      </c>
      <c r="B1699" s="4" t="s">
        <v>2688</v>
      </c>
      <c r="C1699" s="4" t="s">
        <v>2737</v>
      </c>
      <c r="D1699" s="4" t="s">
        <v>2741</v>
      </c>
      <c r="E1699" s="4" t="s">
        <v>669</v>
      </c>
      <c r="F1699" s="4" t="s">
        <v>659</v>
      </c>
      <c r="G1699" s="41" t="s">
        <v>670</v>
      </c>
      <c r="H1699" s="59" t="s">
        <v>841</v>
      </c>
      <c r="I1699" s="59">
        <v>500000000140</v>
      </c>
      <c r="J1699" s="5">
        <v>2013</v>
      </c>
      <c r="K1699" s="5">
        <v>5</v>
      </c>
      <c r="L1699" s="9">
        <f t="shared" si="37"/>
        <v>-8</v>
      </c>
      <c r="M1699" s="6" t="s">
        <v>90</v>
      </c>
      <c r="N1699" s="9" t="s">
        <v>94</v>
      </c>
      <c r="O1699" s="6" t="s">
        <v>37</v>
      </c>
      <c r="P1699" s="9" t="s">
        <v>42</v>
      </c>
      <c r="Q1699" s="5" t="s">
        <v>37</v>
      </c>
      <c r="R1699" s="9" t="s">
        <v>41</v>
      </c>
      <c r="S1699" s="11">
        <v>2023</v>
      </c>
      <c r="T1699" s="6" t="s">
        <v>126</v>
      </c>
      <c r="U1699" s="4" t="s">
        <v>3813</v>
      </c>
      <c r="V1699" s="4" t="s">
        <v>3814</v>
      </c>
      <c r="W1699" s="75">
        <v>0</v>
      </c>
      <c r="X1699" s="9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43"/>
      <c r="AL1699" s="143"/>
      <c r="AM1699" s="143"/>
      <c r="AN1699" s="143"/>
      <c r="AO1699" s="143"/>
      <c r="AP1699" s="143"/>
      <c r="AQ1699" s="143"/>
      <c r="AR1699" s="143"/>
      <c r="AS1699" s="143"/>
      <c r="AT1699" s="143"/>
      <c r="AU1699" s="143"/>
      <c r="AV1699" s="143"/>
      <c r="BC1699" s="2"/>
    </row>
    <row r="1700" spans="1:55" ht="12.75" customHeight="1" x14ac:dyDescent="0.2">
      <c r="A1700" s="4" t="s">
        <v>2705</v>
      </c>
      <c r="B1700" s="4" t="s">
        <v>2688</v>
      </c>
      <c r="C1700" s="4" t="s">
        <v>2737</v>
      </c>
      <c r="D1700" s="4" t="s">
        <v>2741</v>
      </c>
      <c r="E1700" s="4" t="s">
        <v>669</v>
      </c>
      <c r="F1700" s="4" t="s">
        <v>659</v>
      </c>
      <c r="G1700" s="41" t="s">
        <v>670</v>
      </c>
      <c r="H1700" s="59" t="s">
        <v>842</v>
      </c>
      <c r="I1700" s="59">
        <v>500000000396</v>
      </c>
      <c r="J1700" s="5">
        <v>2013</v>
      </c>
      <c r="K1700" s="5">
        <v>5</v>
      </c>
      <c r="L1700" s="9">
        <f t="shared" si="37"/>
        <v>-8</v>
      </c>
      <c r="M1700" s="6" t="s">
        <v>90</v>
      </c>
      <c r="N1700" s="9" t="s">
        <v>94</v>
      </c>
      <c r="O1700" s="6" t="s">
        <v>37</v>
      </c>
      <c r="P1700" s="9" t="s">
        <v>42</v>
      </c>
      <c r="Q1700" s="5" t="s">
        <v>37</v>
      </c>
      <c r="R1700" s="9" t="s">
        <v>41</v>
      </c>
      <c r="S1700" s="11">
        <v>2023</v>
      </c>
      <c r="T1700" s="6" t="s">
        <v>126</v>
      </c>
      <c r="U1700" s="4" t="s">
        <v>3813</v>
      </c>
      <c r="V1700" s="4" t="s">
        <v>3814</v>
      </c>
      <c r="W1700" s="75">
        <v>0</v>
      </c>
      <c r="X1700" s="9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43"/>
      <c r="AL1700" s="143"/>
      <c r="AM1700" s="143"/>
      <c r="AN1700" s="143"/>
      <c r="AO1700" s="143"/>
      <c r="AP1700" s="143"/>
      <c r="AQ1700" s="143"/>
      <c r="AR1700" s="143"/>
      <c r="AS1700" s="143"/>
      <c r="AT1700" s="143"/>
      <c r="AU1700" s="143"/>
      <c r="AV1700" s="143"/>
      <c r="BC1700" s="2"/>
    </row>
    <row r="1701" spans="1:55" ht="12.75" customHeight="1" x14ac:dyDescent="0.2">
      <c r="A1701" s="4" t="s">
        <v>2705</v>
      </c>
      <c r="B1701" s="4" t="s">
        <v>2688</v>
      </c>
      <c r="C1701" s="4" t="s">
        <v>2737</v>
      </c>
      <c r="D1701" s="4" t="s">
        <v>2741</v>
      </c>
      <c r="E1701" s="4" t="s">
        <v>669</v>
      </c>
      <c r="F1701" s="4" t="s">
        <v>659</v>
      </c>
      <c r="G1701" s="41" t="s">
        <v>670</v>
      </c>
      <c r="H1701" s="59" t="s">
        <v>843</v>
      </c>
      <c r="I1701" s="59">
        <v>500000000452</v>
      </c>
      <c r="J1701" s="5">
        <v>2013</v>
      </c>
      <c r="K1701" s="5">
        <v>5</v>
      </c>
      <c r="L1701" s="9">
        <f t="shared" si="37"/>
        <v>-8</v>
      </c>
      <c r="M1701" s="6" t="s">
        <v>90</v>
      </c>
      <c r="N1701" s="9" t="s">
        <v>94</v>
      </c>
      <c r="O1701" s="6" t="s">
        <v>37</v>
      </c>
      <c r="P1701" s="9" t="s">
        <v>42</v>
      </c>
      <c r="Q1701" s="5" t="s">
        <v>37</v>
      </c>
      <c r="R1701" s="9" t="s">
        <v>41</v>
      </c>
      <c r="S1701" s="11">
        <v>2023</v>
      </c>
      <c r="T1701" s="6" t="s">
        <v>126</v>
      </c>
      <c r="U1701" s="4" t="s">
        <v>3813</v>
      </c>
      <c r="V1701" s="4" t="s">
        <v>3814</v>
      </c>
      <c r="W1701" s="75">
        <v>0</v>
      </c>
      <c r="X1701" s="9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43"/>
      <c r="AL1701" s="143"/>
      <c r="AM1701" s="143"/>
      <c r="AN1701" s="143"/>
      <c r="AO1701" s="143"/>
      <c r="AP1701" s="143"/>
      <c r="AQ1701" s="143"/>
      <c r="AR1701" s="143"/>
      <c r="AS1701" s="143"/>
      <c r="AT1701" s="143"/>
      <c r="AU1701" s="143"/>
      <c r="AV1701" s="143"/>
      <c r="BC1701" s="2"/>
    </row>
    <row r="1702" spans="1:55" ht="12.75" customHeight="1" x14ac:dyDescent="0.2">
      <c r="A1702" s="4" t="s">
        <v>2705</v>
      </c>
      <c r="B1702" s="4" t="s">
        <v>2688</v>
      </c>
      <c r="C1702" s="4" t="s">
        <v>2737</v>
      </c>
      <c r="D1702" s="4" t="s">
        <v>2741</v>
      </c>
      <c r="E1702" s="4" t="s">
        <v>669</v>
      </c>
      <c r="F1702" s="4" t="s">
        <v>659</v>
      </c>
      <c r="G1702" s="41" t="s">
        <v>670</v>
      </c>
      <c r="H1702" s="59" t="s">
        <v>844</v>
      </c>
      <c r="I1702" s="59">
        <v>500000001045</v>
      </c>
      <c r="J1702" s="5">
        <v>2013</v>
      </c>
      <c r="K1702" s="5">
        <v>5</v>
      </c>
      <c r="L1702" s="9">
        <f t="shared" si="37"/>
        <v>-8</v>
      </c>
      <c r="M1702" s="6" t="s">
        <v>90</v>
      </c>
      <c r="N1702" s="9" t="s">
        <v>94</v>
      </c>
      <c r="O1702" s="6" t="s">
        <v>37</v>
      </c>
      <c r="P1702" s="9" t="s">
        <v>42</v>
      </c>
      <c r="Q1702" s="5" t="s">
        <v>37</v>
      </c>
      <c r="R1702" s="9" t="s">
        <v>41</v>
      </c>
      <c r="S1702" s="11">
        <v>2023</v>
      </c>
      <c r="T1702" s="6" t="s">
        <v>126</v>
      </c>
      <c r="U1702" s="4" t="s">
        <v>3813</v>
      </c>
      <c r="V1702" s="4" t="s">
        <v>3814</v>
      </c>
      <c r="W1702" s="75">
        <v>0</v>
      </c>
      <c r="X1702" s="9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43"/>
      <c r="AL1702" s="143"/>
      <c r="AM1702" s="143"/>
      <c r="AN1702" s="143"/>
      <c r="AO1702" s="143"/>
      <c r="AP1702" s="143"/>
      <c r="AQ1702" s="143"/>
      <c r="AR1702" s="143"/>
      <c r="AS1702" s="143"/>
      <c r="AT1702" s="143"/>
      <c r="AU1702" s="143"/>
      <c r="AV1702" s="143"/>
      <c r="BC1702" s="2"/>
    </row>
    <row r="1703" spans="1:55" ht="12.75" customHeight="1" x14ac:dyDescent="0.2">
      <c r="A1703" s="4" t="s">
        <v>2705</v>
      </c>
      <c r="B1703" s="4" t="s">
        <v>2688</v>
      </c>
      <c r="C1703" s="4" t="s">
        <v>2737</v>
      </c>
      <c r="D1703" s="4" t="s">
        <v>2741</v>
      </c>
      <c r="E1703" s="4" t="s">
        <v>669</v>
      </c>
      <c r="F1703" s="4" t="s">
        <v>659</v>
      </c>
      <c r="G1703" s="41" t="s">
        <v>670</v>
      </c>
      <c r="H1703" s="59" t="s">
        <v>845</v>
      </c>
      <c r="I1703" s="59">
        <v>500000000815</v>
      </c>
      <c r="J1703" s="5">
        <v>2013</v>
      </c>
      <c r="K1703" s="5">
        <v>5</v>
      </c>
      <c r="L1703" s="9">
        <f t="shared" si="37"/>
        <v>-8</v>
      </c>
      <c r="M1703" s="6" t="s">
        <v>90</v>
      </c>
      <c r="N1703" s="9" t="s">
        <v>94</v>
      </c>
      <c r="O1703" s="6" t="s">
        <v>37</v>
      </c>
      <c r="P1703" s="9" t="s">
        <v>42</v>
      </c>
      <c r="Q1703" s="5" t="s">
        <v>37</v>
      </c>
      <c r="R1703" s="9" t="s">
        <v>41</v>
      </c>
      <c r="S1703" s="11">
        <v>2023</v>
      </c>
      <c r="T1703" s="6" t="s">
        <v>126</v>
      </c>
      <c r="U1703" s="4" t="s">
        <v>3813</v>
      </c>
      <c r="V1703" s="4" t="s">
        <v>3814</v>
      </c>
      <c r="W1703" s="75">
        <v>0</v>
      </c>
      <c r="X1703" s="9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43"/>
      <c r="AL1703" s="143"/>
      <c r="AM1703" s="143"/>
      <c r="AN1703" s="143"/>
      <c r="AO1703" s="143"/>
      <c r="AP1703" s="143"/>
      <c r="AQ1703" s="143"/>
      <c r="AR1703" s="143"/>
      <c r="AS1703" s="143"/>
      <c r="AT1703" s="143"/>
      <c r="AU1703" s="143"/>
      <c r="AV1703" s="143"/>
      <c r="BC1703" s="2"/>
    </row>
    <row r="1704" spans="1:55" ht="12.75" customHeight="1" x14ac:dyDescent="0.2">
      <c r="A1704" s="4" t="s">
        <v>2705</v>
      </c>
      <c r="B1704" s="4" t="s">
        <v>2688</v>
      </c>
      <c r="C1704" s="4" t="s">
        <v>2737</v>
      </c>
      <c r="D1704" s="4" t="s">
        <v>2741</v>
      </c>
      <c r="E1704" s="4" t="s">
        <v>669</v>
      </c>
      <c r="F1704" s="4" t="s">
        <v>659</v>
      </c>
      <c r="G1704" s="41" t="s">
        <v>670</v>
      </c>
      <c r="H1704" s="59" t="s">
        <v>846</v>
      </c>
      <c r="I1704" s="59">
        <v>500000001421</v>
      </c>
      <c r="J1704" s="5">
        <v>2013</v>
      </c>
      <c r="K1704" s="5">
        <v>5</v>
      </c>
      <c r="L1704" s="9">
        <f t="shared" si="37"/>
        <v>-8</v>
      </c>
      <c r="M1704" s="6" t="s">
        <v>90</v>
      </c>
      <c r="N1704" s="9" t="s">
        <v>94</v>
      </c>
      <c r="O1704" s="6" t="s">
        <v>37</v>
      </c>
      <c r="P1704" s="9" t="s">
        <v>42</v>
      </c>
      <c r="Q1704" s="5" t="s">
        <v>37</v>
      </c>
      <c r="R1704" s="9" t="s">
        <v>41</v>
      </c>
      <c r="S1704" s="11">
        <v>2023</v>
      </c>
      <c r="T1704" s="6" t="s">
        <v>126</v>
      </c>
      <c r="U1704" s="4" t="s">
        <v>3813</v>
      </c>
      <c r="V1704" s="4" t="s">
        <v>3814</v>
      </c>
      <c r="W1704" s="75">
        <v>0</v>
      </c>
      <c r="X1704" s="9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43"/>
      <c r="AL1704" s="143"/>
      <c r="AM1704" s="143"/>
      <c r="AN1704" s="143"/>
      <c r="AO1704" s="143"/>
      <c r="AP1704" s="143"/>
      <c r="AQ1704" s="143"/>
      <c r="AR1704" s="143"/>
      <c r="AS1704" s="143"/>
      <c r="AT1704" s="143"/>
      <c r="AU1704" s="143"/>
      <c r="AV1704" s="143"/>
      <c r="BC1704" s="2"/>
    </row>
    <row r="1705" spans="1:55" ht="12.75" customHeight="1" x14ac:dyDescent="0.2">
      <c r="A1705" s="4" t="s">
        <v>2705</v>
      </c>
      <c r="B1705" s="4" t="s">
        <v>2688</v>
      </c>
      <c r="C1705" s="4" t="s">
        <v>2737</v>
      </c>
      <c r="D1705" s="4" t="s">
        <v>2741</v>
      </c>
      <c r="E1705" s="4" t="s">
        <v>669</v>
      </c>
      <c r="F1705" s="4" t="s">
        <v>659</v>
      </c>
      <c r="G1705" s="41" t="s">
        <v>670</v>
      </c>
      <c r="H1705" s="59" t="s">
        <v>847</v>
      </c>
      <c r="I1705" s="59">
        <v>500000000838</v>
      </c>
      <c r="J1705" s="5">
        <v>2013</v>
      </c>
      <c r="K1705" s="5">
        <v>5</v>
      </c>
      <c r="L1705" s="9">
        <f t="shared" si="37"/>
        <v>-8</v>
      </c>
      <c r="M1705" s="6" t="s">
        <v>90</v>
      </c>
      <c r="N1705" s="9" t="s">
        <v>94</v>
      </c>
      <c r="O1705" s="6" t="s">
        <v>37</v>
      </c>
      <c r="P1705" s="9" t="s">
        <v>42</v>
      </c>
      <c r="Q1705" s="5" t="s">
        <v>37</v>
      </c>
      <c r="R1705" s="9" t="s">
        <v>41</v>
      </c>
      <c r="S1705" s="11">
        <v>2023</v>
      </c>
      <c r="T1705" s="6" t="s">
        <v>126</v>
      </c>
      <c r="U1705" s="4" t="s">
        <v>3813</v>
      </c>
      <c r="V1705" s="4" t="s">
        <v>3814</v>
      </c>
      <c r="W1705" s="75">
        <v>0</v>
      </c>
      <c r="X1705" s="9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43"/>
      <c r="AL1705" s="143"/>
      <c r="AM1705" s="143"/>
      <c r="AN1705" s="143"/>
      <c r="AO1705" s="143"/>
      <c r="AP1705" s="143"/>
      <c r="AQ1705" s="143"/>
      <c r="AR1705" s="143"/>
      <c r="AS1705" s="143"/>
      <c r="AT1705" s="143"/>
      <c r="AU1705" s="143"/>
      <c r="AV1705" s="143"/>
      <c r="BC1705" s="2"/>
    </row>
    <row r="1706" spans="1:55" ht="12.75" customHeight="1" x14ac:dyDescent="0.2">
      <c r="A1706" s="4" t="s">
        <v>2705</v>
      </c>
      <c r="B1706" s="4" t="s">
        <v>2688</v>
      </c>
      <c r="C1706" s="4" t="s">
        <v>2737</v>
      </c>
      <c r="D1706" s="4" t="s">
        <v>2741</v>
      </c>
      <c r="E1706" s="4" t="s">
        <v>669</v>
      </c>
      <c r="F1706" s="4" t="s">
        <v>659</v>
      </c>
      <c r="G1706" s="41" t="s">
        <v>670</v>
      </c>
      <c r="H1706" s="59" t="s">
        <v>848</v>
      </c>
      <c r="I1706" s="59">
        <v>500000001118</v>
      </c>
      <c r="J1706" s="5">
        <v>2013</v>
      </c>
      <c r="K1706" s="5">
        <v>5</v>
      </c>
      <c r="L1706" s="9">
        <f t="shared" si="37"/>
        <v>-8</v>
      </c>
      <c r="M1706" s="6" t="s">
        <v>90</v>
      </c>
      <c r="N1706" s="9" t="s">
        <v>94</v>
      </c>
      <c r="O1706" s="6" t="s">
        <v>37</v>
      </c>
      <c r="P1706" s="9" t="s">
        <v>42</v>
      </c>
      <c r="Q1706" s="5" t="s">
        <v>37</v>
      </c>
      <c r="R1706" s="9" t="s">
        <v>41</v>
      </c>
      <c r="S1706" s="11">
        <v>2023</v>
      </c>
      <c r="T1706" s="6" t="s">
        <v>126</v>
      </c>
      <c r="U1706" s="4" t="s">
        <v>3813</v>
      </c>
      <c r="V1706" s="4" t="s">
        <v>3814</v>
      </c>
      <c r="W1706" s="75">
        <v>0</v>
      </c>
      <c r="X1706" s="9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43"/>
      <c r="AL1706" s="143"/>
      <c r="AM1706" s="143"/>
      <c r="AN1706" s="143"/>
      <c r="AO1706" s="143"/>
      <c r="AP1706" s="143"/>
      <c r="AQ1706" s="143"/>
      <c r="AR1706" s="143"/>
      <c r="AS1706" s="143"/>
      <c r="AT1706" s="143"/>
      <c r="AU1706" s="143"/>
      <c r="AV1706" s="143"/>
      <c r="BC1706" s="2"/>
    </row>
    <row r="1707" spans="1:55" ht="12.75" customHeight="1" x14ac:dyDescent="0.2">
      <c r="A1707" s="4" t="s">
        <v>2705</v>
      </c>
      <c r="B1707" s="4" t="s">
        <v>2688</v>
      </c>
      <c r="C1707" s="4" t="s">
        <v>2737</v>
      </c>
      <c r="D1707" s="4" t="s">
        <v>2741</v>
      </c>
      <c r="E1707" s="4" t="s">
        <v>669</v>
      </c>
      <c r="F1707" s="4" t="s">
        <v>659</v>
      </c>
      <c r="G1707" s="41" t="s">
        <v>670</v>
      </c>
      <c r="H1707" s="59" t="s">
        <v>849</v>
      </c>
      <c r="I1707" s="59">
        <v>500000001094</v>
      </c>
      <c r="J1707" s="5">
        <v>2013</v>
      </c>
      <c r="K1707" s="5">
        <v>5</v>
      </c>
      <c r="L1707" s="9">
        <f t="shared" si="37"/>
        <v>-8</v>
      </c>
      <c r="M1707" s="6" t="s">
        <v>90</v>
      </c>
      <c r="N1707" s="9" t="s">
        <v>94</v>
      </c>
      <c r="O1707" s="6" t="s">
        <v>37</v>
      </c>
      <c r="P1707" s="9" t="s">
        <v>42</v>
      </c>
      <c r="Q1707" s="5" t="s">
        <v>37</v>
      </c>
      <c r="R1707" s="9" t="s">
        <v>41</v>
      </c>
      <c r="S1707" s="11">
        <v>2023</v>
      </c>
      <c r="T1707" s="6" t="s">
        <v>126</v>
      </c>
      <c r="U1707" s="4" t="s">
        <v>3813</v>
      </c>
      <c r="V1707" s="4" t="s">
        <v>3814</v>
      </c>
      <c r="W1707" s="75">
        <v>0</v>
      </c>
      <c r="X1707" s="9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43"/>
      <c r="AL1707" s="143"/>
      <c r="AM1707" s="143"/>
      <c r="AN1707" s="143"/>
      <c r="AO1707" s="143"/>
      <c r="AP1707" s="143"/>
      <c r="AQ1707" s="143"/>
      <c r="AR1707" s="143"/>
      <c r="AS1707" s="143"/>
      <c r="AT1707" s="143"/>
      <c r="AU1707" s="143"/>
      <c r="AV1707" s="143"/>
      <c r="BC1707" s="2"/>
    </row>
    <row r="1708" spans="1:55" ht="12.75" customHeight="1" x14ac:dyDescent="0.2">
      <c r="A1708" s="4" t="s">
        <v>2705</v>
      </c>
      <c r="B1708" s="4" t="s">
        <v>2688</v>
      </c>
      <c r="C1708" s="4" t="s">
        <v>2737</v>
      </c>
      <c r="D1708" s="4" t="s">
        <v>2741</v>
      </c>
      <c r="E1708" s="4" t="s">
        <v>669</v>
      </c>
      <c r="F1708" s="4" t="s">
        <v>659</v>
      </c>
      <c r="G1708" s="41" t="s">
        <v>670</v>
      </c>
      <c r="H1708" s="59" t="s">
        <v>850</v>
      </c>
      <c r="I1708" s="59">
        <v>500000001177</v>
      </c>
      <c r="J1708" s="5">
        <v>2013</v>
      </c>
      <c r="K1708" s="5">
        <v>5</v>
      </c>
      <c r="L1708" s="9">
        <f t="shared" si="37"/>
        <v>-8</v>
      </c>
      <c r="M1708" s="6" t="s">
        <v>90</v>
      </c>
      <c r="N1708" s="9" t="s">
        <v>94</v>
      </c>
      <c r="O1708" s="6" t="s">
        <v>37</v>
      </c>
      <c r="P1708" s="9" t="s">
        <v>42</v>
      </c>
      <c r="Q1708" s="5" t="s">
        <v>37</v>
      </c>
      <c r="R1708" s="9" t="s">
        <v>41</v>
      </c>
      <c r="S1708" s="11">
        <v>2023</v>
      </c>
      <c r="T1708" s="6" t="s">
        <v>126</v>
      </c>
      <c r="U1708" s="4" t="s">
        <v>3813</v>
      </c>
      <c r="V1708" s="4" t="s">
        <v>3814</v>
      </c>
      <c r="W1708" s="75">
        <v>0</v>
      </c>
      <c r="X1708" s="9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43"/>
      <c r="AL1708" s="143"/>
      <c r="AM1708" s="143"/>
      <c r="AN1708" s="143"/>
      <c r="AO1708" s="143"/>
      <c r="AP1708" s="143"/>
      <c r="AQ1708" s="143"/>
      <c r="AR1708" s="143"/>
      <c r="AS1708" s="143"/>
      <c r="AT1708" s="143"/>
      <c r="AU1708" s="143"/>
      <c r="AV1708" s="143"/>
      <c r="BC1708" s="2"/>
    </row>
    <row r="1709" spans="1:55" ht="12.75" customHeight="1" x14ac:dyDescent="0.2">
      <c r="A1709" s="4" t="s">
        <v>2705</v>
      </c>
      <c r="B1709" s="4" t="s">
        <v>2688</v>
      </c>
      <c r="C1709" s="4" t="s">
        <v>2737</v>
      </c>
      <c r="D1709" s="4" t="s">
        <v>2741</v>
      </c>
      <c r="E1709" s="4" t="s">
        <v>669</v>
      </c>
      <c r="F1709" s="4" t="s">
        <v>659</v>
      </c>
      <c r="G1709" s="41" t="s">
        <v>670</v>
      </c>
      <c r="H1709" s="59" t="s">
        <v>851</v>
      </c>
      <c r="I1709" s="59">
        <v>500000000508</v>
      </c>
      <c r="J1709" s="5">
        <v>2013</v>
      </c>
      <c r="K1709" s="5">
        <v>5</v>
      </c>
      <c r="L1709" s="9">
        <f t="shared" si="37"/>
        <v>-8</v>
      </c>
      <c r="M1709" s="6" t="s">
        <v>90</v>
      </c>
      <c r="N1709" s="9" t="s">
        <v>94</v>
      </c>
      <c r="O1709" s="6" t="s">
        <v>37</v>
      </c>
      <c r="P1709" s="9" t="s">
        <v>42</v>
      </c>
      <c r="Q1709" s="5" t="s">
        <v>37</v>
      </c>
      <c r="R1709" s="9" t="s">
        <v>41</v>
      </c>
      <c r="S1709" s="11">
        <v>2023</v>
      </c>
      <c r="T1709" s="6" t="s">
        <v>126</v>
      </c>
      <c r="U1709" s="4" t="s">
        <v>3813</v>
      </c>
      <c r="V1709" s="4" t="s">
        <v>3814</v>
      </c>
      <c r="W1709" s="75">
        <v>0</v>
      </c>
      <c r="X1709" s="9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43"/>
      <c r="AL1709" s="143"/>
      <c r="AM1709" s="143"/>
      <c r="AN1709" s="143"/>
      <c r="AO1709" s="143"/>
      <c r="AP1709" s="143"/>
      <c r="AQ1709" s="143"/>
      <c r="AR1709" s="143"/>
      <c r="AS1709" s="143"/>
      <c r="AT1709" s="143"/>
      <c r="AU1709" s="143"/>
      <c r="AV1709" s="143"/>
      <c r="BC1709" s="2"/>
    </row>
    <row r="1710" spans="1:55" ht="12.75" customHeight="1" x14ac:dyDescent="0.2">
      <c r="A1710" s="4" t="s">
        <v>2705</v>
      </c>
      <c r="B1710" s="4" t="s">
        <v>2688</v>
      </c>
      <c r="C1710" s="4" t="s">
        <v>2737</v>
      </c>
      <c r="D1710" s="4" t="s">
        <v>2741</v>
      </c>
      <c r="E1710" s="4" t="s">
        <v>669</v>
      </c>
      <c r="F1710" s="4" t="s">
        <v>659</v>
      </c>
      <c r="G1710" s="41" t="s">
        <v>670</v>
      </c>
      <c r="H1710" s="59" t="s">
        <v>852</v>
      </c>
      <c r="I1710" s="59">
        <v>500000000002</v>
      </c>
      <c r="J1710" s="5">
        <v>2013</v>
      </c>
      <c r="K1710" s="5">
        <v>5</v>
      </c>
      <c r="L1710" s="9">
        <f t="shared" si="37"/>
        <v>-8</v>
      </c>
      <c r="M1710" s="6" t="s">
        <v>90</v>
      </c>
      <c r="N1710" s="9" t="s">
        <v>94</v>
      </c>
      <c r="O1710" s="6" t="s">
        <v>37</v>
      </c>
      <c r="P1710" s="9" t="s">
        <v>42</v>
      </c>
      <c r="Q1710" s="5" t="s">
        <v>37</v>
      </c>
      <c r="R1710" s="9" t="s">
        <v>41</v>
      </c>
      <c r="S1710" s="11">
        <v>2023</v>
      </c>
      <c r="T1710" s="6" t="s">
        <v>126</v>
      </c>
      <c r="U1710" s="4" t="s">
        <v>3813</v>
      </c>
      <c r="V1710" s="4" t="s">
        <v>3814</v>
      </c>
      <c r="W1710" s="75">
        <v>0</v>
      </c>
      <c r="X1710" s="9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43"/>
      <c r="AL1710" s="143"/>
      <c r="AM1710" s="143"/>
      <c r="AN1710" s="143"/>
      <c r="AO1710" s="143"/>
      <c r="AP1710" s="143"/>
      <c r="AQ1710" s="143"/>
      <c r="AR1710" s="143"/>
      <c r="AS1710" s="143"/>
      <c r="AT1710" s="143"/>
      <c r="AU1710" s="143"/>
      <c r="AV1710" s="143"/>
      <c r="BC1710" s="2"/>
    </row>
    <row r="1711" spans="1:55" ht="12.75" customHeight="1" x14ac:dyDescent="0.2">
      <c r="A1711" s="4" t="s">
        <v>2705</v>
      </c>
      <c r="B1711" s="4" t="s">
        <v>2688</v>
      </c>
      <c r="C1711" s="4" t="s">
        <v>2737</v>
      </c>
      <c r="D1711" s="4" t="s">
        <v>2741</v>
      </c>
      <c r="E1711" s="4" t="s">
        <v>669</v>
      </c>
      <c r="F1711" s="4" t="s">
        <v>659</v>
      </c>
      <c r="G1711" s="41" t="s">
        <v>670</v>
      </c>
      <c r="H1711" s="59" t="s">
        <v>853</v>
      </c>
      <c r="I1711" s="59">
        <v>500000000297</v>
      </c>
      <c r="J1711" s="5">
        <v>2013</v>
      </c>
      <c r="K1711" s="5">
        <v>5</v>
      </c>
      <c r="L1711" s="9">
        <f t="shared" si="37"/>
        <v>-8</v>
      </c>
      <c r="M1711" s="6" t="s">
        <v>90</v>
      </c>
      <c r="N1711" s="9" t="s">
        <v>94</v>
      </c>
      <c r="O1711" s="6" t="s">
        <v>37</v>
      </c>
      <c r="P1711" s="9" t="s">
        <v>42</v>
      </c>
      <c r="Q1711" s="5" t="s">
        <v>37</v>
      </c>
      <c r="R1711" s="9" t="s">
        <v>41</v>
      </c>
      <c r="S1711" s="11">
        <v>2023</v>
      </c>
      <c r="T1711" s="6" t="s">
        <v>126</v>
      </c>
      <c r="U1711" s="4" t="s">
        <v>3813</v>
      </c>
      <c r="V1711" s="4" t="s">
        <v>3814</v>
      </c>
      <c r="W1711" s="75">
        <v>0</v>
      </c>
      <c r="X1711" s="9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43"/>
      <c r="AL1711" s="143"/>
      <c r="AM1711" s="143"/>
      <c r="AN1711" s="143"/>
      <c r="AO1711" s="143"/>
      <c r="AP1711" s="143"/>
      <c r="AQ1711" s="143"/>
      <c r="AR1711" s="143"/>
      <c r="AS1711" s="143"/>
      <c r="AT1711" s="143"/>
      <c r="AU1711" s="143"/>
      <c r="AV1711" s="143"/>
      <c r="BC1711" s="2"/>
    </row>
    <row r="1712" spans="1:55" ht="12.75" customHeight="1" x14ac:dyDescent="0.2">
      <c r="A1712" s="4" t="s">
        <v>2705</v>
      </c>
      <c r="B1712" s="4" t="s">
        <v>2688</v>
      </c>
      <c r="C1712" s="4" t="s">
        <v>2737</v>
      </c>
      <c r="D1712" s="4" t="s">
        <v>2741</v>
      </c>
      <c r="E1712" s="4" t="s">
        <v>669</v>
      </c>
      <c r="F1712" s="4" t="s">
        <v>659</v>
      </c>
      <c r="G1712" s="41" t="s">
        <v>670</v>
      </c>
      <c r="H1712" s="59" t="s">
        <v>854</v>
      </c>
      <c r="I1712" s="59">
        <v>500000005789</v>
      </c>
      <c r="J1712" s="5">
        <v>2013</v>
      </c>
      <c r="K1712" s="5">
        <v>5</v>
      </c>
      <c r="L1712" s="9">
        <f t="shared" si="37"/>
        <v>-8</v>
      </c>
      <c r="M1712" s="6" t="s">
        <v>90</v>
      </c>
      <c r="N1712" s="9" t="s">
        <v>94</v>
      </c>
      <c r="O1712" s="6" t="s">
        <v>37</v>
      </c>
      <c r="P1712" s="9" t="s">
        <v>42</v>
      </c>
      <c r="Q1712" s="5" t="s">
        <v>37</v>
      </c>
      <c r="R1712" s="9" t="s">
        <v>41</v>
      </c>
      <c r="S1712" s="11">
        <v>2023</v>
      </c>
      <c r="T1712" s="6" t="s">
        <v>126</v>
      </c>
      <c r="U1712" s="4" t="s">
        <v>3813</v>
      </c>
      <c r="V1712" s="4" t="s">
        <v>3814</v>
      </c>
      <c r="W1712" s="75">
        <v>0</v>
      </c>
      <c r="X1712" s="9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43"/>
      <c r="AL1712" s="143"/>
      <c r="AM1712" s="143"/>
      <c r="AN1712" s="143"/>
      <c r="AO1712" s="143"/>
      <c r="AP1712" s="143"/>
      <c r="AQ1712" s="143"/>
      <c r="AR1712" s="143"/>
      <c r="AS1712" s="143"/>
      <c r="AT1712" s="143"/>
      <c r="AU1712" s="143"/>
      <c r="AV1712" s="143"/>
      <c r="BC1712" s="2"/>
    </row>
    <row r="1713" spans="1:55" ht="12.75" customHeight="1" x14ac:dyDescent="0.2">
      <c r="A1713" s="4" t="s">
        <v>2705</v>
      </c>
      <c r="B1713" s="4" t="s">
        <v>2688</v>
      </c>
      <c r="C1713" s="4" t="s">
        <v>2737</v>
      </c>
      <c r="D1713" s="4" t="s">
        <v>2741</v>
      </c>
      <c r="E1713" s="4" t="s">
        <v>669</v>
      </c>
      <c r="F1713" s="4" t="s">
        <v>659</v>
      </c>
      <c r="G1713" s="41" t="s">
        <v>670</v>
      </c>
      <c r="H1713" s="59" t="s">
        <v>855</v>
      </c>
      <c r="I1713" s="59">
        <v>500000000373</v>
      </c>
      <c r="J1713" s="5">
        <v>2013</v>
      </c>
      <c r="K1713" s="5">
        <v>5</v>
      </c>
      <c r="L1713" s="9">
        <f t="shared" si="37"/>
        <v>-8</v>
      </c>
      <c r="M1713" s="6" t="s">
        <v>90</v>
      </c>
      <c r="N1713" s="9" t="s">
        <v>94</v>
      </c>
      <c r="O1713" s="6" t="s">
        <v>37</v>
      </c>
      <c r="P1713" s="9" t="s">
        <v>42</v>
      </c>
      <c r="Q1713" s="5" t="s">
        <v>37</v>
      </c>
      <c r="R1713" s="9" t="s">
        <v>41</v>
      </c>
      <c r="S1713" s="11">
        <v>2023</v>
      </c>
      <c r="T1713" s="6" t="s">
        <v>126</v>
      </c>
      <c r="U1713" s="4" t="s">
        <v>3813</v>
      </c>
      <c r="V1713" s="4" t="s">
        <v>3814</v>
      </c>
      <c r="W1713" s="75">
        <v>0</v>
      </c>
      <c r="X1713" s="9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43"/>
      <c r="AL1713" s="143"/>
      <c r="AM1713" s="143"/>
      <c r="AN1713" s="143"/>
      <c r="AO1713" s="143"/>
      <c r="AP1713" s="143"/>
      <c r="AQ1713" s="143"/>
      <c r="AR1713" s="143"/>
      <c r="AS1713" s="143"/>
      <c r="AT1713" s="143"/>
      <c r="AU1713" s="143"/>
      <c r="AV1713" s="143"/>
      <c r="BC1713" s="2"/>
    </row>
    <row r="1714" spans="1:55" x14ac:dyDescent="0.2">
      <c r="A1714" s="4" t="s">
        <v>2705</v>
      </c>
      <c r="B1714" s="4" t="s">
        <v>2688</v>
      </c>
      <c r="C1714" s="4" t="s">
        <v>2737</v>
      </c>
      <c r="D1714" s="4" t="s">
        <v>2741</v>
      </c>
      <c r="E1714" s="4" t="s">
        <v>669</v>
      </c>
      <c r="F1714" s="4" t="s">
        <v>659</v>
      </c>
      <c r="G1714" s="41" t="s">
        <v>670</v>
      </c>
      <c r="H1714" s="59" t="s">
        <v>856</v>
      </c>
      <c r="I1714" s="59">
        <v>500000000384</v>
      </c>
      <c r="J1714" s="5">
        <v>2013</v>
      </c>
      <c r="K1714" s="5">
        <v>5</v>
      </c>
      <c r="L1714" s="9">
        <f t="shared" si="37"/>
        <v>-8</v>
      </c>
      <c r="M1714" s="6" t="s">
        <v>90</v>
      </c>
      <c r="N1714" s="9" t="s">
        <v>94</v>
      </c>
      <c r="O1714" s="6" t="s">
        <v>37</v>
      </c>
      <c r="P1714" s="9" t="s">
        <v>42</v>
      </c>
      <c r="Q1714" s="5" t="s">
        <v>37</v>
      </c>
      <c r="R1714" s="9" t="s">
        <v>41</v>
      </c>
      <c r="S1714" s="11">
        <v>2023</v>
      </c>
      <c r="T1714" s="6" t="s">
        <v>126</v>
      </c>
      <c r="U1714" s="4" t="s">
        <v>3813</v>
      </c>
      <c r="V1714" s="4" t="s">
        <v>3814</v>
      </c>
      <c r="W1714" s="75">
        <v>0</v>
      </c>
      <c r="X1714" s="9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43"/>
      <c r="AL1714" s="143"/>
      <c r="AM1714" s="143"/>
      <c r="AN1714" s="143"/>
      <c r="AO1714" s="143"/>
      <c r="AP1714" s="143"/>
      <c r="AQ1714" s="143"/>
      <c r="AR1714" s="143"/>
      <c r="AS1714" s="143"/>
      <c r="AT1714" s="143"/>
      <c r="AU1714" s="143"/>
      <c r="AV1714" s="143"/>
      <c r="BC1714" s="2"/>
    </row>
    <row r="1715" spans="1:55" x14ac:dyDescent="0.2">
      <c r="A1715" s="4" t="s">
        <v>2705</v>
      </c>
      <c r="B1715" s="4" t="s">
        <v>2688</v>
      </c>
      <c r="C1715" s="4" t="s">
        <v>2737</v>
      </c>
      <c r="D1715" s="4" t="s">
        <v>2741</v>
      </c>
      <c r="E1715" s="4" t="s">
        <v>669</v>
      </c>
      <c r="F1715" s="4" t="s">
        <v>659</v>
      </c>
      <c r="G1715" s="41" t="s">
        <v>670</v>
      </c>
      <c r="H1715" s="59" t="s">
        <v>857</v>
      </c>
      <c r="I1715" s="59">
        <v>500000000398</v>
      </c>
      <c r="J1715" s="5">
        <v>2013</v>
      </c>
      <c r="K1715" s="5">
        <v>5</v>
      </c>
      <c r="L1715" s="9">
        <f t="shared" si="37"/>
        <v>-8</v>
      </c>
      <c r="M1715" s="6" t="s">
        <v>90</v>
      </c>
      <c r="N1715" s="9" t="s">
        <v>94</v>
      </c>
      <c r="O1715" s="6" t="s">
        <v>37</v>
      </c>
      <c r="P1715" s="9" t="s">
        <v>42</v>
      </c>
      <c r="Q1715" s="5" t="s">
        <v>37</v>
      </c>
      <c r="R1715" s="9" t="s">
        <v>41</v>
      </c>
      <c r="S1715" s="11">
        <v>2023</v>
      </c>
      <c r="T1715" s="6" t="s">
        <v>126</v>
      </c>
      <c r="U1715" s="4" t="s">
        <v>3813</v>
      </c>
      <c r="V1715" s="4" t="s">
        <v>3814</v>
      </c>
      <c r="W1715" s="75">
        <v>0</v>
      </c>
      <c r="X1715" s="9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43"/>
      <c r="AL1715" s="143"/>
      <c r="AM1715" s="143"/>
      <c r="AN1715" s="143"/>
      <c r="AO1715" s="143"/>
      <c r="AP1715" s="143"/>
      <c r="AQ1715" s="143"/>
      <c r="AR1715" s="143"/>
      <c r="AS1715" s="143"/>
      <c r="AT1715" s="143"/>
      <c r="AU1715" s="143"/>
      <c r="AV1715" s="143"/>
      <c r="BC1715" s="2"/>
    </row>
    <row r="1716" spans="1:55" x14ac:dyDescent="0.2">
      <c r="A1716" s="4" t="s">
        <v>2705</v>
      </c>
      <c r="B1716" s="4" t="s">
        <v>2688</v>
      </c>
      <c r="C1716" s="4" t="s">
        <v>2737</v>
      </c>
      <c r="D1716" s="4" t="s">
        <v>2741</v>
      </c>
      <c r="E1716" s="4" t="s">
        <v>669</v>
      </c>
      <c r="F1716" s="4" t="s">
        <v>659</v>
      </c>
      <c r="G1716" s="41" t="s">
        <v>670</v>
      </c>
      <c r="H1716" s="59" t="s">
        <v>858</v>
      </c>
      <c r="I1716" s="59">
        <v>500000001178</v>
      </c>
      <c r="J1716" s="5">
        <v>2013</v>
      </c>
      <c r="K1716" s="5">
        <v>5</v>
      </c>
      <c r="L1716" s="9">
        <f t="shared" si="37"/>
        <v>-8</v>
      </c>
      <c r="M1716" s="6" t="s">
        <v>90</v>
      </c>
      <c r="N1716" s="9" t="s">
        <v>94</v>
      </c>
      <c r="O1716" s="6" t="s">
        <v>37</v>
      </c>
      <c r="P1716" s="9" t="s">
        <v>42</v>
      </c>
      <c r="Q1716" s="5" t="s">
        <v>37</v>
      </c>
      <c r="R1716" s="9" t="s">
        <v>41</v>
      </c>
      <c r="S1716" s="11">
        <v>2023</v>
      </c>
      <c r="T1716" s="6" t="s">
        <v>126</v>
      </c>
      <c r="U1716" s="4" t="s">
        <v>3813</v>
      </c>
      <c r="V1716" s="4" t="s">
        <v>3814</v>
      </c>
      <c r="W1716" s="75">
        <v>0</v>
      </c>
      <c r="X1716" s="9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43"/>
      <c r="AL1716" s="143"/>
      <c r="AM1716" s="143"/>
      <c r="AN1716" s="143"/>
      <c r="AO1716" s="143"/>
      <c r="AP1716" s="143"/>
      <c r="AQ1716" s="143"/>
      <c r="AR1716" s="143"/>
      <c r="AS1716" s="143"/>
      <c r="AT1716" s="143"/>
      <c r="AU1716" s="143"/>
      <c r="AV1716" s="143"/>
      <c r="BC1716" s="2"/>
    </row>
    <row r="1717" spans="1:55" x14ac:dyDescent="0.2">
      <c r="A1717" s="4" t="s">
        <v>2705</v>
      </c>
      <c r="B1717" s="4" t="s">
        <v>2688</v>
      </c>
      <c r="C1717" s="4" t="s">
        <v>2737</v>
      </c>
      <c r="D1717" s="4" t="s">
        <v>2741</v>
      </c>
      <c r="E1717" s="4" t="s">
        <v>669</v>
      </c>
      <c r="F1717" s="4" t="s">
        <v>659</v>
      </c>
      <c r="G1717" s="41" t="s">
        <v>670</v>
      </c>
      <c r="H1717" s="59" t="s">
        <v>859</v>
      </c>
      <c r="I1717" s="59">
        <v>500000001237</v>
      </c>
      <c r="J1717" s="5">
        <v>2013</v>
      </c>
      <c r="K1717" s="5">
        <v>5</v>
      </c>
      <c r="L1717" s="9">
        <f t="shared" si="37"/>
        <v>-8</v>
      </c>
      <c r="M1717" s="6" t="s">
        <v>90</v>
      </c>
      <c r="N1717" s="9" t="s">
        <v>94</v>
      </c>
      <c r="O1717" s="6" t="s">
        <v>37</v>
      </c>
      <c r="P1717" s="9" t="s">
        <v>42</v>
      </c>
      <c r="Q1717" s="5" t="s">
        <v>37</v>
      </c>
      <c r="R1717" s="9" t="s">
        <v>41</v>
      </c>
      <c r="S1717" s="11">
        <v>2023</v>
      </c>
      <c r="T1717" s="6" t="s">
        <v>126</v>
      </c>
      <c r="U1717" s="4" t="s">
        <v>3813</v>
      </c>
      <c r="V1717" s="4" t="s">
        <v>3814</v>
      </c>
      <c r="W1717" s="75">
        <v>0</v>
      </c>
      <c r="X1717" s="9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43"/>
      <c r="AL1717" s="143"/>
      <c r="AM1717" s="143"/>
      <c r="AN1717" s="143"/>
      <c r="AO1717" s="143"/>
      <c r="AP1717" s="143"/>
      <c r="AQ1717" s="143"/>
      <c r="AR1717" s="143"/>
      <c r="AS1717" s="143"/>
      <c r="AT1717" s="143"/>
      <c r="AU1717" s="143"/>
      <c r="AV1717" s="143"/>
      <c r="BC1717" s="2"/>
    </row>
    <row r="1718" spans="1:55" x14ac:dyDescent="0.2">
      <c r="A1718" s="4" t="s">
        <v>2705</v>
      </c>
      <c r="B1718" s="4" t="s">
        <v>2688</v>
      </c>
      <c r="C1718" s="4" t="s">
        <v>2737</v>
      </c>
      <c r="D1718" s="4" t="s">
        <v>2741</v>
      </c>
      <c r="E1718" s="4" t="s">
        <v>669</v>
      </c>
      <c r="F1718" s="4" t="s">
        <v>659</v>
      </c>
      <c r="G1718" s="41" t="s">
        <v>670</v>
      </c>
      <c r="H1718" s="59" t="s">
        <v>860</v>
      </c>
      <c r="I1718" s="59">
        <v>500000001235</v>
      </c>
      <c r="J1718" s="5">
        <v>2013</v>
      </c>
      <c r="K1718" s="5">
        <v>5</v>
      </c>
      <c r="L1718" s="9">
        <f t="shared" si="37"/>
        <v>-8</v>
      </c>
      <c r="M1718" s="6" t="s">
        <v>90</v>
      </c>
      <c r="N1718" s="9" t="s">
        <v>94</v>
      </c>
      <c r="O1718" s="6" t="s">
        <v>37</v>
      </c>
      <c r="P1718" s="9" t="s">
        <v>42</v>
      </c>
      <c r="Q1718" s="5" t="s">
        <v>37</v>
      </c>
      <c r="R1718" s="9" t="s">
        <v>41</v>
      </c>
      <c r="S1718" s="11">
        <v>2023</v>
      </c>
      <c r="T1718" s="6" t="s">
        <v>126</v>
      </c>
      <c r="U1718" s="4" t="s">
        <v>3813</v>
      </c>
      <c r="V1718" s="4" t="s">
        <v>3814</v>
      </c>
      <c r="W1718" s="75">
        <v>0</v>
      </c>
      <c r="X1718" s="9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43"/>
      <c r="AL1718" s="143"/>
      <c r="AM1718" s="143"/>
      <c r="AN1718" s="143"/>
      <c r="AO1718" s="143"/>
      <c r="AP1718" s="143"/>
      <c r="AQ1718" s="143"/>
      <c r="AR1718" s="143"/>
      <c r="AS1718" s="143"/>
      <c r="AT1718" s="143"/>
      <c r="AU1718" s="143"/>
      <c r="AV1718" s="143"/>
      <c r="BC1718" s="2"/>
    </row>
    <row r="1719" spans="1:55" x14ac:dyDescent="0.2">
      <c r="A1719" s="4" t="s">
        <v>2705</v>
      </c>
      <c r="B1719" s="4" t="s">
        <v>2688</v>
      </c>
      <c r="C1719" s="4" t="s">
        <v>2737</v>
      </c>
      <c r="D1719" s="4" t="s">
        <v>2741</v>
      </c>
      <c r="E1719" s="4" t="s">
        <v>669</v>
      </c>
      <c r="F1719" s="4" t="s">
        <v>659</v>
      </c>
      <c r="G1719" s="41" t="s">
        <v>670</v>
      </c>
      <c r="H1719" s="59" t="s">
        <v>861</v>
      </c>
      <c r="I1719" s="59">
        <v>500000001243</v>
      </c>
      <c r="J1719" s="5">
        <v>2013</v>
      </c>
      <c r="K1719" s="5">
        <v>5</v>
      </c>
      <c r="L1719" s="9">
        <f t="shared" si="37"/>
        <v>-8</v>
      </c>
      <c r="M1719" s="6" t="s">
        <v>90</v>
      </c>
      <c r="N1719" s="9" t="s">
        <v>94</v>
      </c>
      <c r="O1719" s="6" t="s">
        <v>37</v>
      </c>
      <c r="P1719" s="9" t="s">
        <v>42</v>
      </c>
      <c r="Q1719" s="5" t="s">
        <v>37</v>
      </c>
      <c r="R1719" s="9" t="s">
        <v>41</v>
      </c>
      <c r="S1719" s="11">
        <v>2023</v>
      </c>
      <c r="T1719" s="6" t="s">
        <v>126</v>
      </c>
      <c r="U1719" s="4" t="s">
        <v>3813</v>
      </c>
      <c r="V1719" s="4" t="s">
        <v>3814</v>
      </c>
      <c r="W1719" s="75">
        <v>0</v>
      </c>
      <c r="X1719" s="9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43"/>
      <c r="AL1719" s="143"/>
      <c r="AM1719" s="143"/>
      <c r="AN1719" s="143"/>
      <c r="AO1719" s="143"/>
      <c r="AP1719" s="143"/>
      <c r="AQ1719" s="143"/>
      <c r="AR1719" s="143"/>
      <c r="AS1719" s="143"/>
      <c r="AT1719" s="143"/>
      <c r="AU1719" s="143"/>
      <c r="AV1719" s="143"/>
      <c r="BC1719" s="2"/>
    </row>
    <row r="1720" spans="1:55" x14ac:dyDescent="0.2">
      <c r="A1720" s="4" t="s">
        <v>2686</v>
      </c>
      <c r="B1720" s="4" t="s">
        <v>2687</v>
      </c>
      <c r="C1720" s="4" t="s">
        <v>2737</v>
      </c>
      <c r="D1720" s="4" t="s">
        <v>2741</v>
      </c>
      <c r="E1720" s="4" t="s">
        <v>669</v>
      </c>
      <c r="F1720" s="4" t="s">
        <v>659</v>
      </c>
      <c r="G1720" s="41" t="s">
        <v>670</v>
      </c>
      <c r="H1720" s="59" t="s">
        <v>870</v>
      </c>
      <c r="I1720" s="59">
        <v>500000000372</v>
      </c>
      <c r="J1720" s="5">
        <v>2013</v>
      </c>
      <c r="K1720" s="5">
        <v>5</v>
      </c>
      <c r="L1720" s="9">
        <f t="shared" si="37"/>
        <v>-8</v>
      </c>
      <c r="M1720" s="6" t="s">
        <v>90</v>
      </c>
      <c r="N1720" s="9" t="s">
        <v>94</v>
      </c>
      <c r="O1720" s="6" t="s">
        <v>37</v>
      </c>
      <c r="P1720" s="9" t="s">
        <v>42</v>
      </c>
      <c r="Q1720" s="5" t="s">
        <v>37</v>
      </c>
      <c r="R1720" s="9" t="s">
        <v>41</v>
      </c>
      <c r="S1720" s="11">
        <v>2023</v>
      </c>
      <c r="T1720" s="6" t="s">
        <v>126</v>
      </c>
      <c r="U1720" s="4" t="s">
        <v>3813</v>
      </c>
      <c r="V1720" s="4" t="s">
        <v>3814</v>
      </c>
      <c r="W1720" s="75">
        <v>0</v>
      </c>
      <c r="X1720" s="9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43"/>
      <c r="AL1720" s="143"/>
      <c r="AM1720" s="143"/>
      <c r="AN1720" s="143"/>
      <c r="AO1720" s="143"/>
      <c r="AP1720" s="143"/>
      <c r="AQ1720" s="143"/>
      <c r="AR1720" s="143"/>
      <c r="AS1720" s="143"/>
      <c r="AT1720" s="143"/>
      <c r="AU1720" s="143"/>
      <c r="AV1720" s="143"/>
      <c r="BC1720" s="2"/>
    </row>
    <row r="1721" spans="1:55" x14ac:dyDescent="0.2">
      <c r="A1721" s="4" t="s">
        <v>2686</v>
      </c>
      <c r="B1721" s="4" t="s">
        <v>2687</v>
      </c>
      <c r="C1721" s="4" t="s">
        <v>2737</v>
      </c>
      <c r="D1721" s="4" t="s">
        <v>2741</v>
      </c>
      <c r="E1721" s="4" t="s">
        <v>669</v>
      </c>
      <c r="F1721" s="4" t="s">
        <v>659</v>
      </c>
      <c r="G1721" s="41" t="s">
        <v>670</v>
      </c>
      <c r="H1721" s="59" t="s">
        <v>871</v>
      </c>
      <c r="I1721" s="59">
        <v>500000001254</v>
      </c>
      <c r="J1721" s="5">
        <v>2013</v>
      </c>
      <c r="K1721" s="5">
        <v>5</v>
      </c>
      <c r="L1721" s="9">
        <f t="shared" si="37"/>
        <v>-8</v>
      </c>
      <c r="M1721" s="6" t="s">
        <v>90</v>
      </c>
      <c r="N1721" s="9" t="s">
        <v>94</v>
      </c>
      <c r="O1721" s="6" t="s">
        <v>37</v>
      </c>
      <c r="P1721" s="9" t="s">
        <v>42</v>
      </c>
      <c r="Q1721" s="5" t="s">
        <v>37</v>
      </c>
      <c r="R1721" s="9" t="s">
        <v>41</v>
      </c>
      <c r="S1721" s="11">
        <v>2023</v>
      </c>
      <c r="T1721" s="6" t="s">
        <v>126</v>
      </c>
      <c r="U1721" s="4" t="s">
        <v>3813</v>
      </c>
      <c r="V1721" s="4" t="s">
        <v>3814</v>
      </c>
      <c r="W1721" s="75">
        <v>0</v>
      </c>
      <c r="X1721" s="9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43"/>
      <c r="AL1721" s="143"/>
      <c r="AM1721" s="143"/>
      <c r="AN1721" s="143"/>
      <c r="AO1721" s="143"/>
      <c r="AP1721" s="143"/>
      <c r="AQ1721" s="143"/>
      <c r="AR1721" s="143"/>
      <c r="AS1721" s="143"/>
      <c r="AT1721" s="143"/>
      <c r="AU1721" s="143"/>
      <c r="AV1721" s="143"/>
      <c r="BC1721" s="2"/>
    </row>
    <row r="1722" spans="1:55" x14ac:dyDescent="0.2">
      <c r="A1722" s="4" t="s">
        <v>2686</v>
      </c>
      <c r="B1722" s="4" t="s">
        <v>2687</v>
      </c>
      <c r="C1722" s="4" t="s">
        <v>2737</v>
      </c>
      <c r="D1722" s="4" t="s">
        <v>2741</v>
      </c>
      <c r="E1722" s="4" t="s">
        <v>669</v>
      </c>
      <c r="F1722" s="4" t="s">
        <v>659</v>
      </c>
      <c r="G1722" s="41" t="s">
        <v>670</v>
      </c>
      <c r="H1722" s="59" t="s">
        <v>872</v>
      </c>
      <c r="I1722" s="59">
        <v>500000001251</v>
      </c>
      <c r="J1722" s="5">
        <v>2013</v>
      </c>
      <c r="K1722" s="5">
        <v>5</v>
      </c>
      <c r="L1722" s="9">
        <f t="shared" si="37"/>
        <v>-8</v>
      </c>
      <c r="M1722" s="6" t="s">
        <v>90</v>
      </c>
      <c r="N1722" s="9" t="s">
        <v>94</v>
      </c>
      <c r="O1722" s="6" t="s">
        <v>37</v>
      </c>
      <c r="P1722" s="9" t="s">
        <v>42</v>
      </c>
      <c r="Q1722" s="5" t="s">
        <v>37</v>
      </c>
      <c r="R1722" s="9" t="s">
        <v>41</v>
      </c>
      <c r="S1722" s="11">
        <v>2023</v>
      </c>
      <c r="T1722" s="6" t="s">
        <v>126</v>
      </c>
      <c r="U1722" s="4" t="s">
        <v>3813</v>
      </c>
      <c r="V1722" s="4" t="s">
        <v>3814</v>
      </c>
      <c r="W1722" s="75">
        <v>0</v>
      </c>
      <c r="X1722" s="9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43"/>
      <c r="AL1722" s="143"/>
      <c r="AM1722" s="143"/>
      <c r="AN1722" s="143"/>
      <c r="AO1722" s="143"/>
      <c r="AP1722" s="143"/>
      <c r="AQ1722" s="143"/>
      <c r="AR1722" s="143"/>
      <c r="AS1722" s="143"/>
      <c r="AT1722" s="143"/>
      <c r="AU1722" s="143"/>
      <c r="AV1722" s="143"/>
      <c r="BC1722" s="2"/>
    </row>
    <row r="1723" spans="1:55" x14ac:dyDescent="0.2">
      <c r="A1723" s="4" t="s">
        <v>2721</v>
      </c>
      <c r="B1723" s="4" t="s">
        <v>2687</v>
      </c>
      <c r="C1723" s="4" t="s">
        <v>2737</v>
      </c>
      <c r="D1723" s="4" t="s">
        <v>2741</v>
      </c>
      <c r="E1723" s="4" t="s">
        <v>669</v>
      </c>
      <c r="F1723" s="4" t="s">
        <v>659</v>
      </c>
      <c r="G1723" s="41" t="s">
        <v>670</v>
      </c>
      <c r="H1723" s="59" t="s">
        <v>873</v>
      </c>
      <c r="I1723" s="59">
        <v>500000001269</v>
      </c>
      <c r="J1723" s="5">
        <v>2013</v>
      </c>
      <c r="K1723" s="5">
        <v>5</v>
      </c>
      <c r="L1723" s="9">
        <f t="shared" si="37"/>
        <v>-8</v>
      </c>
      <c r="M1723" s="6" t="s">
        <v>90</v>
      </c>
      <c r="N1723" s="9" t="s">
        <v>94</v>
      </c>
      <c r="O1723" s="6" t="s">
        <v>37</v>
      </c>
      <c r="P1723" s="9" t="s">
        <v>42</v>
      </c>
      <c r="Q1723" s="5" t="s">
        <v>37</v>
      </c>
      <c r="R1723" s="9" t="s">
        <v>41</v>
      </c>
      <c r="S1723" s="11">
        <v>2023</v>
      </c>
      <c r="T1723" s="6" t="s">
        <v>126</v>
      </c>
      <c r="U1723" s="4" t="s">
        <v>3813</v>
      </c>
      <c r="V1723" s="4" t="s">
        <v>3814</v>
      </c>
      <c r="W1723" s="75">
        <v>0</v>
      </c>
      <c r="X1723" s="9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43"/>
      <c r="AL1723" s="143"/>
      <c r="AM1723" s="143"/>
      <c r="AN1723" s="143"/>
      <c r="AO1723" s="143"/>
      <c r="AP1723" s="143"/>
      <c r="AQ1723" s="143"/>
      <c r="AR1723" s="143"/>
      <c r="AS1723" s="143"/>
      <c r="AT1723" s="143"/>
      <c r="AU1723" s="143"/>
      <c r="AV1723" s="143"/>
      <c r="BC1723" s="2"/>
    </row>
    <row r="1724" spans="1:55" x14ac:dyDescent="0.2">
      <c r="A1724" s="4" t="s">
        <v>2686</v>
      </c>
      <c r="B1724" s="4" t="s">
        <v>2687</v>
      </c>
      <c r="C1724" s="4" t="s">
        <v>2737</v>
      </c>
      <c r="D1724" s="4" t="s">
        <v>2741</v>
      </c>
      <c r="E1724" s="4" t="s">
        <v>669</v>
      </c>
      <c r="F1724" s="4" t="s">
        <v>659</v>
      </c>
      <c r="G1724" s="41" t="s">
        <v>670</v>
      </c>
      <c r="H1724" s="59" t="s">
        <v>874</v>
      </c>
      <c r="I1724" s="59">
        <v>500000001266</v>
      </c>
      <c r="J1724" s="5">
        <v>2013</v>
      </c>
      <c r="K1724" s="5">
        <v>5</v>
      </c>
      <c r="L1724" s="9">
        <f t="shared" si="37"/>
        <v>-8</v>
      </c>
      <c r="M1724" s="6" t="s">
        <v>90</v>
      </c>
      <c r="N1724" s="9" t="s">
        <v>94</v>
      </c>
      <c r="O1724" s="6" t="s">
        <v>37</v>
      </c>
      <c r="P1724" s="9" t="s">
        <v>42</v>
      </c>
      <c r="Q1724" s="5" t="s">
        <v>37</v>
      </c>
      <c r="R1724" s="9" t="s">
        <v>41</v>
      </c>
      <c r="S1724" s="11">
        <v>2023</v>
      </c>
      <c r="T1724" s="6" t="s">
        <v>126</v>
      </c>
      <c r="U1724" s="4" t="s">
        <v>3813</v>
      </c>
      <c r="V1724" s="4" t="s">
        <v>3814</v>
      </c>
      <c r="W1724" s="75">
        <v>0</v>
      </c>
      <c r="X1724" s="9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43"/>
      <c r="AL1724" s="143"/>
      <c r="AM1724" s="143"/>
      <c r="AN1724" s="143"/>
      <c r="AO1724" s="143"/>
      <c r="AP1724" s="143"/>
      <c r="AQ1724" s="143"/>
      <c r="AR1724" s="143"/>
      <c r="AS1724" s="143"/>
      <c r="AT1724" s="143"/>
      <c r="AU1724" s="143"/>
      <c r="AV1724" s="143"/>
      <c r="BC1724" s="2"/>
    </row>
    <row r="1725" spans="1:55" x14ac:dyDescent="0.2">
      <c r="A1725" s="4" t="s">
        <v>2686</v>
      </c>
      <c r="B1725" s="4" t="s">
        <v>2687</v>
      </c>
      <c r="C1725" s="4" t="s">
        <v>2737</v>
      </c>
      <c r="D1725" s="4" t="s">
        <v>2741</v>
      </c>
      <c r="E1725" s="4" t="s">
        <v>669</v>
      </c>
      <c r="F1725" s="4" t="s">
        <v>659</v>
      </c>
      <c r="G1725" s="41" t="s">
        <v>670</v>
      </c>
      <c r="H1725" s="59" t="s">
        <v>875</v>
      </c>
      <c r="I1725" s="59">
        <v>500000001263</v>
      </c>
      <c r="J1725" s="5">
        <v>2013</v>
      </c>
      <c r="K1725" s="5">
        <v>5</v>
      </c>
      <c r="L1725" s="9">
        <f t="shared" si="37"/>
        <v>-8</v>
      </c>
      <c r="M1725" s="6" t="s">
        <v>90</v>
      </c>
      <c r="N1725" s="9" t="s">
        <v>94</v>
      </c>
      <c r="O1725" s="6" t="s">
        <v>37</v>
      </c>
      <c r="P1725" s="9" t="s">
        <v>42</v>
      </c>
      <c r="Q1725" s="5" t="s">
        <v>37</v>
      </c>
      <c r="R1725" s="9" t="s">
        <v>41</v>
      </c>
      <c r="S1725" s="11">
        <v>2023</v>
      </c>
      <c r="T1725" s="6" t="s">
        <v>126</v>
      </c>
      <c r="U1725" s="4" t="s">
        <v>3813</v>
      </c>
      <c r="V1725" s="4" t="s">
        <v>3814</v>
      </c>
      <c r="W1725" s="75">
        <v>0</v>
      </c>
      <c r="X1725" s="9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43"/>
      <c r="AL1725" s="143"/>
      <c r="AM1725" s="143"/>
      <c r="AN1725" s="143"/>
      <c r="AO1725" s="143"/>
      <c r="AP1725" s="143"/>
      <c r="AQ1725" s="143"/>
      <c r="AR1725" s="143"/>
      <c r="AS1725" s="143"/>
      <c r="AT1725" s="143"/>
      <c r="AU1725" s="143"/>
      <c r="AV1725" s="143"/>
      <c r="BC1725" s="2"/>
    </row>
    <row r="1726" spans="1:55" x14ac:dyDescent="0.2">
      <c r="A1726" s="4" t="s">
        <v>2686</v>
      </c>
      <c r="B1726" s="4" t="s">
        <v>2687</v>
      </c>
      <c r="C1726" s="4" t="s">
        <v>2737</v>
      </c>
      <c r="D1726" s="4" t="s">
        <v>2741</v>
      </c>
      <c r="E1726" s="4" t="s">
        <v>669</v>
      </c>
      <c r="F1726" s="4" t="s">
        <v>659</v>
      </c>
      <c r="G1726" s="41" t="s">
        <v>670</v>
      </c>
      <c r="H1726" s="59" t="s">
        <v>876</v>
      </c>
      <c r="I1726" s="59">
        <v>500000001293</v>
      </c>
      <c r="J1726" s="5">
        <v>2013</v>
      </c>
      <c r="K1726" s="5">
        <v>5</v>
      </c>
      <c r="L1726" s="9">
        <f t="shared" si="37"/>
        <v>-8</v>
      </c>
      <c r="M1726" s="6" t="s">
        <v>90</v>
      </c>
      <c r="N1726" s="9" t="s">
        <v>94</v>
      </c>
      <c r="O1726" s="6" t="s">
        <v>37</v>
      </c>
      <c r="P1726" s="9" t="s">
        <v>42</v>
      </c>
      <c r="Q1726" s="5" t="s">
        <v>37</v>
      </c>
      <c r="R1726" s="9" t="s">
        <v>41</v>
      </c>
      <c r="S1726" s="11">
        <v>2023</v>
      </c>
      <c r="T1726" s="6" t="s">
        <v>126</v>
      </c>
      <c r="U1726" s="4" t="s">
        <v>3813</v>
      </c>
      <c r="V1726" s="4" t="s">
        <v>3814</v>
      </c>
      <c r="W1726" s="75">
        <v>0</v>
      </c>
      <c r="X1726" s="9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43"/>
      <c r="AL1726" s="143"/>
      <c r="AM1726" s="143"/>
      <c r="AN1726" s="143"/>
      <c r="AO1726" s="143"/>
      <c r="AP1726" s="143"/>
      <c r="AQ1726" s="143"/>
      <c r="AR1726" s="143"/>
      <c r="AS1726" s="143"/>
      <c r="AT1726" s="143"/>
      <c r="AU1726" s="143"/>
      <c r="AV1726" s="143"/>
      <c r="BC1726" s="2"/>
    </row>
    <row r="1727" spans="1:55" x14ac:dyDescent="0.2">
      <c r="A1727" s="4" t="s">
        <v>2721</v>
      </c>
      <c r="B1727" s="4" t="s">
        <v>2687</v>
      </c>
      <c r="C1727" s="4" t="s">
        <v>2737</v>
      </c>
      <c r="D1727" s="4" t="s">
        <v>2741</v>
      </c>
      <c r="E1727" s="4" t="s">
        <v>669</v>
      </c>
      <c r="F1727" s="4" t="s">
        <v>659</v>
      </c>
      <c r="G1727" s="41" t="s">
        <v>670</v>
      </c>
      <c r="H1727" s="59" t="s">
        <v>877</v>
      </c>
      <c r="I1727" s="59">
        <v>5000000001362</v>
      </c>
      <c r="J1727" s="5">
        <v>2013</v>
      </c>
      <c r="K1727" s="5">
        <v>5</v>
      </c>
      <c r="L1727" s="9">
        <f t="shared" si="37"/>
        <v>-8</v>
      </c>
      <c r="M1727" s="6" t="s">
        <v>90</v>
      </c>
      <c r="N1727" s="9" t="s">
        <v>94</v>
      </c>
      <c r="O1727" s="6" t="s">
        <v>37</v>
      </c>
      <c r="P1727" s="9" t="s">
        <v>42</v>
      </c>
      <c r="Q1727" s="5" t="s">
        <v>37</v>
      </c>
      <c r="R1727" s="9" t="s">
        <v>41</v>
      </c>
      <c r="S1727" s="11">
        <v>2023</v>
      </c>
      <c r="T1727" s="6" t="s">
        <v>126</v>
      </c>
      <c r="U1727" s="4" t="s">
        <v>3813</v>
      </c>
      <c r="V1727" s="4" t="s">
        <v>3814</v>
      </c>
      <c r="W1727" s="75">
        <v>0</v>
      </c>
      <c r="X1727" s="9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43"/>
      <c r="AL1727" s="143"/>
      <c r="AM1727" s="143"/>
      <c r="AN1727" s="143"/>
      <c r="AO1727" s="143"/>
      <c r="AP1727" s="143"/>
      <c r="AQ1727" s="143"/>
      <c r="AR1727" s="143"/>
      <c r="AS1727" s="143"/>
      <c r="AT1727" s="143"/>
      <c r="AU1727" s="143"/>
      <c r="AV1727" s="143"/>
      <c r="BC1727" s="2"/>
    </row>
    <row r="1728" spans="1:55" x14ac:dyDescent="0.2">
      <c r="A1728" s="4" t="s">
        <v>2686</v>
      </c>
      <c r="B1728" s="4" t="s">
        <v>2687</v>
      </c>
      <c r="C1728" s="4" t="s">
        <v>2737</v>
      </c>
      <c r="D1728" s="4" t="s">
        <v>2741</v>
      </c>
      <c r="E1728" s="4" t="s">
        <v>669</v>
      </c>
      <c r="F1728" s="4" t="s">
        <v>659</v>
      </c>
      <c r="G1728" s="41" t="s">
        <v>670</v>
      </c>
      <c r="H1728" s="59" t="s">
        <v>878</v>
      </c>
      <c r="I1728" s="59">
        <v>500000001281</v>
      </c>
      <c r="J1728" s="5">
        <v>2013</v>
      </c>
      <c r="K1728" s="5">
        <v>5</v>
      </c>
      <c r="L1728" s="9">
        <f t="shared" si="37"/>
        <v>-8</v>
      </c>
      <c r="M1728" s="6" t="s">
        <v>90</v>
      </c>
      <c r="N1728" s="9" t="s">
        <v>94</v>
      </c>
      <c r="O1728" s="6" t="s">
        <v>37</v>
      </c>
      <c r="P1728" s="9" t="s">
        <v>42</v>
      </c>
      <c r="Q1728" s="5" t="s">
        <v>37</v>
      </c>
      <c r="R1728" s="9" t="s">
        <v>41</v>
      </c>
      <c r="S1728" s="11">
        <v>2023</v>
      </c>
      <c r="T1728" s="6" t="s">
        <v>126</v>
      </c>
      <c r="U1728" s="4" t="s">
        <v>3813</v>
      </c>
      <c r="V1728" s="4" t="s">
        <v>3814</v>
      </c>
      <c r="W1728" s="75">
        <v>0</v>
      </c>
      <c r="X1728" s="9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43"/>
      <c r="AL1728" s="143"/>
      <c r="AM1728" s="143"/>
      <c r="AN1728" s="143"/>
      <c r="AO1728" s="143"/>
      <c r="AP1728" s="143"/>
      <c r="AQ1728" s="143"/>
      <c r="AR1728" s="143"/>
      <c r="AS1728" s="143"/>
      <c r="AT1728" s="143"/>
      <c r="AU1728" s="143"/>
      <c r="AV1728" s="143"/>
      <c r="BC1728" s="2"/>
    </row>
    <row r="1729" spans="1:55" x14ac:dyDescent="0.2">
      <c r="A1729" s="4" t="s">
        <v>2686</v>
      </c>
      <c r="B1729" s="4" t="s">
        <v>2687</v>
      </c>
      <c r="C1729" s="4" t="s">
        <v>2737</v>
      </c>
      <c r="D1729" s="4" t="s">
        <v>2741</v>
      </c>
      <c r="E1729" s="4" t="s">
        <v>669</v>
      </c>
      <c r="F1729" s="4" t="s">
        <v>659</v>
      </c>
      <c r="G1729" s="41" t="s">
        <v>670</v>
      </c>
      <c r="H1729" s="59" t="s">
        <v>879</v>
      </c>
      <c r="I1729" s="59">
        <v>500000001372</v>
      </c>
      <c r="J1729" s="5">
        <v>2013</v>
      </c>
      <c r="K1729" s="5">
        <v>5</v>
      </c>
      <c r="L1729" s="9">
        <f t="shared" si="37"/>
        <v>-8</v>
      </c>
      <c r="M1729" s="6" t="s">
        <v>90</v>
      </c>
      <c r="N1729" s="9" t="s">
        <v>94</v>
      </c>
      <c r="O1729" s="6" t="s">
        <v>37</v>
      </c>
      <c r="P1729" s="9" t="s">
        <v>42</v>
      </c>
      <c r="Q1729" s="5" t="s">
        <v>37</v>
      </c>
      <c r="R1729" s="9" t="s">
        <v>41</v>
      </c>
      <c r="S1729" s="11">
        <v>2023</v>
      </c>
      <c r="T1729" s="6" t="s">
        <v>126</v>
      </c>
      <c r="U1729" s="4" t="s">
        <v>3813</v>
      </c>
      <c r="V1729" s="4" t="s">
        <v>3814</v>
      </c>
      <c r="W1729" s="75">
        <v>0</v>
      </c>
      <c r="X1729" s="9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43"/>
      <c r="AL1729" s="143"/>
      <c r="AM1729" s="143"/>
      <c r="AN1729" s="143"/>
      <c r="AO1729" s="143"/>
      <c r="AP1729" s="143"/>
      <c r="AQ1729" s="143"/>
      <c r="AR1729" s="143"/>
      <c r="AS1729" s="143"/>
      <c r="AT1729" s="143"/>
      <c r="AU1729" s="143"/>
      <c r="AV1729" s="143"/>
      <c r="BC1729" s="2"/>
    </row>
    <row r="1730" spans="1:55" x14ac:dyDescent="0.2">
      <c r="A1730" s="4" t="s">
        <v>2686</v>
      </c>
      <c r="B1730" s="4" t="s">
        <v>2687</v>
      </c>
      <c r="C1730" s="4" t="s">
        <v>2737</v>
      </c>
      <c r="D1730" s="4" t="s">
        <v>2741</v>
      </c>
      <c r="E1730" s="4" t="s">
        <v>669</v>
      </c>
      <c r="F1730" s="4" t="s">
        <v>659</v>
      </c>
      <c r="G1730" s="41" t="s">
        <v>670</v>
      </c>
      <c r="H1730" s="59" t="s">
        <v>880</v>
      </c>
      <c r="I1730" s="59">
        <v>500000001387</v>
      </c>
      <c r="J1730" s="5">
        <v>2013</v>
      </c>
      <c r="K1730" s="5">
        <v>5</v>
      </c>
      <c r="L1730" s="9">
        <f t="shared" si="37"/>
        <v>-8</v>
      </c>
      <c r="M1730" s="6" t="s">
        <v>90</v>
      </c>
      <c r="N1730" s="9" t="s">
        <v>94</v>
      </c>
      <c r="O1730" s="6" t="s">
        <v>37</v>
      </c>
      <c r="P1730" s="9" t="s">
        <v>42</v>
      </c>
      <c r="Q1730" s="5" t="s">
        <v>37</v>
      </c>
      <c r="R1730" s="9" t="s">
        <v>41</v>
      </c>
      <c r="S1730" s="11">
        <v>2023</v>
      </c>
      <c r="T1730" s="6" t="s">
        <v>126</v>
      </c>
      <c r="U1730" s="4" t="s">
        <v>3813</v>
      </c>
      <c r="V1730" s="4" t="s">
        <v>3814</v>
      </c>
      <c r="W1730" s="75">
        <v>0</v>
      </c>
      <c r="X1730" s="9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43"/>
      <c r="AL1730" s="143"/>
      <c r="AM1730" s="143"/>
      <c r="AN1730" s="143"/>
      <c r="AO1730" s="143"/>
      <c r="AP1730" s="143"/>
      <c r="AQ1730" s="143"/>
      <c r="AR1730" s="143"/>
      <c r="AS1730" s="143"/>
      <c r="AT1730" s="143"/>
      <c r="AU1730" s="143"/>
      <c r="AV1730" s="143"/>
      <c r="BC1730" s="2"/>
    </row>
    <row r="1731" spans="1:55" x14ac:dyDescent="0.2">
      <c r="A1731" s="4" t="s">
        <v>2686</v>
      </c>
      <c r="B1731" s="4" t="s">
        <v>2687</v>
      </c>
      <c r="C1731" s="4" t="s">
        <v>2737</v>
      </c>
      <c r="D1731" s="4" t="s">
        <v>2741</v>
      </c>
      <c r="E1731" s="4" t="s">
        <v>669</v>
      </c>
      <c r="F1731" s="4" t="s">
        <v>659</v>
      </c>
      <c r="G1731" s="41" t="s">
        <v>670</v>
      </c>
      <c r="H1731" s="59" t="s">
        <v>881</v>
      </c>
      <c r="I1731" s="59">
        <v>500000001402</v>
      </c>
      <c r="J1731" s="5">
        <v>2013</v>
      </c>
      <c r="K1731" s="5">
        <v>5</v>
      </c>
      <c r="L1731" s="9">
        <f t="shared" si="37"/>
        <v>-8</v>
      </c>
      <c r="M1731" s="6" t="s">
        <v>90</v>
      </c>
      <c r="N1731" s="9" t="s">
        <v>94</v>
      </c>
      <c r="O1731" s="6" t="s">
        <v>37</v>
      </c>
      <c r="P1731" s="9" t="s">
        <v>42</v>
      </c>
      <c r="Q1731" s="5" t="s">
        <v>37</v>
      </c>
      <c r="R1731" s="9" t="s">
        <v>41</v>
      </c>
      <c r="S1731" s="11">
        <v>2023</v>
      </c>
      <c r="T1731" s="6" t="s">
        <v>126</v>
      </c>
      <c r="U1731" s="4" t="s">
        <v>3813</v>
      </c>
      <c r="V1731" s="4" t="s">
        <v>3814</v>
      </c>
      <c r="W1731" s="75">
        <v>0</v>
      </c>
      <c r="X1731" s="9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43"/>
      <c r="AL1731" s="143"/>
      <c r="AM1731" s="143"/>
      <c r="AN1731" s="143"/>
      <c r="AO1731" s="143"/>
      <c r="AP1731" s="143"/>
      <c r="AQ1731" s="143"/>
      <c r="AR1731" s="143"/>
      <c r="AS1731" s="143"/>
      <c r="AT1731" s="143"/>
      <c r="AU1731" s="143"/>
      <c r="AV1731" s="143"/>
      <c r="BC1731" s="2"/>
    </row>
    <row r="1732" spans="1:55" x14ac:dyDescent="0.2">
      <c r="A1732" s="4" t="s">
        <v>2686</v>
      </c>
      <c r="B1732" s="4" t="s">
        <v>2687</v>
      </c>
      <c r="C1732" s="4" t="s">
        <v>2737</v>
      </c>
      <c r="D1732" s="4" t="s">
        <v>2741</v>
      </c>
      <c r="E1732" s="4" t="s">
        <v>669</v>
      </c>
      <c r="F1732" s="4" t="s">
        <v>659</v>
      </c>
      <c r="G1732" s="41" t="s">
        <v>670</v>
      </c>
      <c r="H1732" s="59" t="s">
        <v>882</v>
      </c>
      <c r="I1732" s="59">
        <v>500000001413</v>
      </c>
      <c r="J1732" s="5">
        <v>2013</v>
      </c>
      <c r="K1732" s="5">
        <v>5</v>
      </c>
      <c r="L1732" s="9">
        <f t="shared" si="37"/>
        <v>-8</v>
      </c>
      <c r="M1732" s="6" t="s">
        <v>90</v>
      </c>
      <c r="N1732" s="9" t="s">
        <v>94</v>
      </c>
      <c r="O1732" s="6" t="s">
        <v>37</v>
      </c>
      <c r="P1732" s="9" t="s">
        <v>42</v>
      </c>
      <c r="Q1732" s="5" t="s">
        <v>37</v>
      </c>
      <c r="R1732" s="9" t="s">
        <v>41</v>
      </c>
      <c r="S1732" s="11">
        <v>2023</v>
      </c>
      <c r="T1732" s="6" t="s">
        <v>126</v>
      </c>
      <c r="U1732" s="4" t="s">
        <v>3813</v>
      </c>
      <c r="V1732" s="4" t="s">
        <v>3814</v>
      </c>
      <c r="W1732" s="75">
        <v>0</v>
      </c>
      <c r="X1732" s="9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43"/>
      <c r="AL1732" s="143"/>
      <c r="AM1732" s="143"/>
      <c r="AN1732" s="143"/>
      <c r="AO1732" s="143"/>
      <c r="AP1732" s="143"/>
      <c r="AQ1732" s="143"/>
      <c r="AR1732" s="143"/>
      <c r="AS1732" s="143"/>
      <c r="AT1732" s="143"/>
      <c r="AU1732" s="143"/>
      <c r="AV1732" s="143"/>
      <c r="BC1732" s="2"/>
    </row>
    <row r="1733" spans="1:55" x14ac:dyDescent="0.2">
      <c r="A1733" s="4" t="s">
        <v>2686</v>
      </c>
      <c r="B1733" s="4" t="s">
        <v>2687</v>
      </c>
      <c r="C1733" s="4" t="s">
        <v>2737</v>
      </c>
      <c r="D1733" s="4" t="s">
        <v>2741</v>
      </c>
      <c r="E1733" s="4" t="s">
        <v>669</v>
      </c>
      <c r="F1733" s="4" t="s">
        <v>659</v>
      </c>
      <c r="G1733" s="41" t="s">
        <v>670</v>
      </c>
      <c r="H1733" s="59" t="s">
        <v>883</v>
      </c>
      <c r="I1733" s="59">
        <v>50000001417</v>
      </c>
      <c r="J1733" s="5">
        <v>2013</v>
      </c>
      <c r="K1733" s="5">
        <v>5</v>
      </c>
      <c r="L1733" s="9">
        <f t="shared" ref="L1733:L1796" si="38">IF(AND(J1733=0,K1733=0),"",K1733-($B$9-J1733))</f>
        <v>-8</v>
      </c>
      <c r="M1733" s="6" t="s">
        <v>90</v>
      </c>
      <c r="N1733" s="9" t="s">
        <v>94</v>
      </c>
      <c r="O1733" s="6" t="s">
        <v>37</v>
      </c>
      <c r="P1733" s="9" t="s">
        <v>42</v>
      </c>
      <c r="Q1733" s="5" t="s">
        <v>37</v>
      </c>
      <c r="R1733" s="9" t="s">
        <v>41</v>
      </c>
      <c r="S1733" s="11">
        <v>2023</v>
      </c>
      <c r="T1733" s="6" t="s">
        <v>126</v>
      </c>
      <c r="U1733" s="4" t="s">
        <v>3813</v>
      </c>
      <c r="V1733" s="4" t="s">
        <v>3814</v>
      </c>
      <c r="W1733" s="75">
        <v>0</v>
      </c>
      <c r="X1733" s="9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43"/>
      <c r="AL1733" s="143"/>
      <c r="AM1733" s="143"/>
      <c r="AN1733" s="143"/>
      <c r="AO1733" s="143"/>
      <c r="AP1733" s="143"/>
      <c r="AQ1733" s="143"/>
      <c r="AR1733" s="143"/>
      <c r="AS1733" s="143"/>
      <c r="AT1733" s="143"/>
      <c r="AU1733" s="143"/>
      <c r="AV1733" s="143"/>
      <c r="BC1733" s="2"/>
    </row>
    <row r="1734" spans="1:55" x14ac:dyDescent="0.2">
      <c r="A1734" s="4" t="s">
        <v>2686</v>
      </c>
      <c r="B1734" s="4" t="s">
        <v>2687</v>
      </c>
      <c r="C1734" s="4" t="s">
        <v>2737</v>
      </c>
      <c r="D1734" s="4" t="s">
        <v>2741</v>
      </c>
      <c r="E1734" s="4" t="s">
        <v>669</v>
      </c>
      <c r="F1734" s="4" t="s">
        <v>659</v>
      </c>
      <c r="G1734" s="41" t="s">
        <v>670</v>
      </c>
      <c r="H1734" s="59" t="s">
        <v>884</v>
      </c>
      <c r="I1734" s="59">
        <v>500000001442</v>
      </c>
      <c r="J1734" s="5">
        <v>2013</v>
      </c>
      <c r="K1734" s="5">
        <v>5</v>
      </c>
      <c r="L1734" s="9">
        <f t="shared" si="38"/>
        <v>-8</v>
      </c>
      <c r="M1734" s="6" t="s">
        <v>90</v>
      </c>
      <c r="N1734" s="9" t="s">
        <v>94</v>
      </c>
      <c r="O1734" s="6" t="s">
        <v>37</v>
      </c>
      <c r="P1734" s="9" t="s">
        <v>42</v>
      </c>
      <c r="Q1734" s="5" t="s">
        <v>37</v>
      </c>
      <c r="R1734" s="9" t="s">
        <v>41</v>
      </c>
      <c r="S1734" s="11">
        <v>2023</v>
      </c>
      <c r="T1734" s="6" t="s">
        <v>126</v>
      </c>
      <c r="U1734" s="4" t="s">
        <v>3813</v>
      </c>
      <c r="V1734" s="4" t="s">
        <v>3814</v>
      </c>
      <c r="W1734" s="75">
        <v>0</v>
      </c>
      <c r="X1734" s="9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43"/>
      <c r="AL1734" s="143"/>
      <c r="AM1734" s="143"/>
      <c r="AN1734" s="143"/>
      <c r="AO1734" s="143"/>
      <c r="AP1734" s="143"/>
      <c r="AQ1734" s="143"/>
      <c r="AR1734" s="143"/>
      <c r="AS1734" s="143"/>
      <c r="AT1734" s="143"/>
      <c r="AU1734" s="143"/>
      <c r="AV1734" s="143"/>
      <c r="BC1734" s="2"/>
    </row>
    <row r="1735" spans="1:55" x14ac:dyDescent="0.2">
      <c r="A1735" s="4" t="s">
        <v>2686</v>
      </c>
      <c r="B1735" s="4" t="s">
        <v>2687</v>
      </c>
      <c r="C1735" s="4" t="s">
        <v>2737</v>
      </c>
      <c r="D1735" s="4" t="s">
        <v>2741</v>
      </c>
      <c r="E1735" s="4" t="s">
        <v>669</v>
      </c>
      <c r="F1735" s="4" t="s">
        <v>659</v>
      </c>
      <c r="G1735" s="41" t="s">
        <v>670</v>
      </c>
      <c r="H1735" s="59" t="s">
        <v>885</v>
      </c>
      <c r="I1735" s="59">
        <v>500000001458</v>
      </c>
      <c r="J1735" s="5">
        <v>2013</v>
      </c>
      <c r="K1735" s="5">
        <v>5</v>
      </c>
      <c r="L1735" s="9">
        <f t="shared" si="38"/>
        <v>-8</v>
      </c>
      <c r="M1735" s="6" t="s">
        <v>90</v>
      </c>
      <c r="N1735" s="9" t="s">
        <v>94</v>
      </c>
      <c r="O1735" s="6" t="s">
        <v>37</v>
      </c>
      <c r="P1735" s="9" t="s">
        <v>42</v>
      </c>
      <c r="Q1735" s="5" t="s">
        <v>37</v>
      </c>
      <c r="R1735" s="9" t="s">
        <v>41</v>
      </c>
      <c r="S1735" s="11">
        <v>2023</v>
      </c>
      <c r="T1735" s="6" t="s">
        <v>126</v>
      </c>
      <c r="U1735" s="4" t="s">
        <v>3813</v>
      </c>
      <c r="V1735" s="4" t="s">
        <v>3814</v>
      </c>
      <c r="W1735" s="75">
        <v>0</v>
      </c>
      <c r="X1735" s="9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43"/>
      <c r="AL1735" s="143"/>
      <c r="AM1735" s="143"/>
      <c r="AN1735" s="143"/>
      <c r="AO1735" s="143"/>
      <c r="AP1735" s="143"/>
      <c r="AQ1735" s="143"/>
      <c r="AR1735" s="143"/>
      <c r="AS1735" s="143"/>
      <c r="AT1735" s="143"/>
      <c r="AU1735" s="143"/>
      <c r="AV1735" s="143"/>
      <c r="BC1735" s="2"/>
    </row>
    <row r="1736" spans="1:55" x14ac:dyDescent="0.2">
      <c r="A1736" s="4" t="s">
        <v>2686</v>
      </c>
      <c r="B1736" s="4" t="s">
        <v>2687</v>
      </c>
      <c r="C1736" s="4" t="s">
        <v>2737</v>
      </c>
      <c r="D1736" s="4" t="s">
        <v>2741</v>
      </c>
      <c r="E1736" s="4" t="s">
        <v>669</v>
      </c>
      <c r="F1736" s="4" t="s">
        <v>659</v>
      </c>
      <c r="G1736" s="41" t="s">
        <v>670</v>
      </c>
      <c r="H1736" s="59" t="s">
        <v>886</v>
      </c>
      <c r="I1736" s="59">
        <v>500000001473</v>
      </c>
      <c r="J1736" s="5">
        <v>2013</v>
      </c>
      <c r="K1736" s="5">
        <v>5</v>
      </c>
      <c r="L1736" s="9">
        <f t="shared" si="38"/>
        <v>-8</v>
      </c>
      <c r="M1736" s="6" t="s">
        <v>90</v>
      </c>
      <c r="N1736" s="9" t="s">
        <v>94</v>
      </c>
      <c r="O1736" s="6" t="s">
        <v>37</v>
      </c>
      <c r="P1736" s="9" t="s">
        <v>42</v>
      </c>
      <c r="Q1736" s="5" t="s">
        <v>37</v>
      </c>
      <c r="R1736" s="9" t="s">
        <v>41</v>
      </c>
      <c r="S1736" s="11">
        <v>2023</v>
      </c>
      <c r="T1736" s="6" t="s">
        <v>126</v>
      </c>
      <c r="U1736" s="4" t="s">
        <v>3813</v>
      </c>
      <c r="V1736" s="4" t="s">
        <v>3814</v>
      </c>
      <c r="W1736" s="75">
        <v>0</v>
      </c>
      <c r="X1736" s="9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43"/>
      <c r="AL1736" s="143"/>
      <c r="AM1736" s="143"/>
      <c r="AN1736" s="143"/>
      <c r="AO1736" s="143"/>
      <c r="AP1736" s="143"/>
      <c r="AQ1736" s="143"/>
      <c r="AR1736" s="143"/>
      <c r="AS1736" s="143"/>
      <c r="AT1736" s="143"/>
      <c r="AU1736" s="143"/>
      <c r="AV1736" s="143"/>
      <c r="BC1736" s="2"/>
    </row>
    <row r="1737" spans="1:55" x14ac:dyDescent="0.2">
      <c r="A1737" s="4" t="s">
        <v>2686</v>
      </c>
      <c r="B1737" s="4" t="s">
        <v>2687</v>
      </c>
      <c r="C1737" s="4" t="s">
        <v>2737</v>
      </c>
      <c r="D1737" s="4" t="s">
        <v>2741</v>
      </c>
      <c r="E1737" s="4" t="s">
        <v>669</v>
      </c>
      <c r="F1737" s="4" t="s">
        <v>659</v>
      </c>
      <c r="G1737" s="41" t="s">
        <v>670</v>
      </c>
      <c r="H1737" s="59" t="s">
        <v>887</v>
      </c>
      <c r="I1737" s="59">
        <v>500000001313</v>
      </c>
      <c r="J1737" s="5">
        <v>2013</v>
      </c>
      <c r="K1737" s="5">
        <v>5</v>
      </c>
      <c r="L1737" s="9">
        <f t="shared" si="38"/>
        <v>-8</v>
      </c>
      <c r="M1737" s="6" t="s">
        <v>90</v>
      </c>
      <c r="N1737" s="9" t="s">
        <v>94</v>
      </c>
      <c r="O1737" s="6" t="s">
        <v>37</v>
      </c>
      <c r="P1737" s="9" t="s">
        <v>42</v>
      </c>
      <c r="Q1737" s="5" t="s">
        <v>37</v>
      </c>
      <c r="R1737" s="9" t="s">
        <v>41</v>
      </c>
      <c r="S1737" s="11">
        <v>2023</v>
      </c>
      <c r="T1737" s="6" t="s">
        <v>126</v>
      </c>
      <c r="U1737" s="4" t="s">
        <v>3813</v>
      </c>
      <c r="V1737" s="4" t="s">
        <v>3814</v>
      </c>
      <c r="W1737" s="75">
        <v>0</v>
      </c>
      <c r="X1737" s="9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43"/>
      <c r="AL1737" s="143"/>
      <c r="AM1737" s="143"/>
      <c r="AN1737" s="143"/>
      <c r="AO1737" s="143"/>
      <c r="AP1737" s="143"/>
      <c r="AQ1737" s="143"/>
      <c r="AR1737" s="143"/>
      <c r="AS1737" s="143"/>
      <c r="AT1737" s="143"/>
      <c r="AU1737" s="143"/>
      <c r="AV1737" s="143"/>
      <c r="BC1737" s="2"/>
    </row>
    <row r="1738" spans="1:55" x14ac:dyDescent="0.2">
      <c r="A1738" s="4" t="s">
        <v>2686</v>
      </c>
      <c r="B1738" s="4" t="s">
        <v>2687</v>
      </c>
      <c r="C1738" s="4" t="s">
        <v>2737</v>
      </c>
      <c r="D1738" s="4" t="s">
        <v>2741</v>
      </c>
      <c r="E1738" s="4" t="s">
        <v>669</v>
      </c>
      <c r="F1738" s="4" t="s">
        <v>659</v>
      </c>
      <c r="G1738" s="41" t="s">
        <v>670</v>
      </c>
      <c r="H1738" s="59" t="s">
        <v>888</v>
      </c>
      <c r="I1738" s="59">
        <v>500000001309</v>
      </c>
      <c r="J1738" s="5">
        <v>2013</v>
      </c>
      <c r="K1738" s="5">
        <v>5</v>
      </c>
      <c r="L1738" s="9">
        <f t="shared" si="38"/>
        <v>-8</v>
      </c>
      <c r="M1738" s="6" t="s">
        <v>90</v>
      </c>
      <c r="N1738" s="9" t="s">
        <v>94</v>
      </c>
      <c r="O1738" s="6" t="s">
        <v>37</v>
      </c>
      <c r="P1738" s="9" t="s">
        <v>42</v>
      </c>
      <c r="Q1738" s="5" t="s">
        <v>37</v>
      </c>
      <c r="R1738" s="9" t="s">
        <v>41</v>
      </c>
      <c r="S1738" s="11">
        <v>2023</v>
      </c>
      <c r="T1738" s="6" t="s">
        <v>126</v>
      </c>
      <c r="U1738" s="4" t="s">
        <v>3813</v>
      </c>
      <c r="V1738" s="4" t="s">
        <v>3814</v>
      </c>
      <c r="W1738" s="75">
        <v>0</v>
      </c>
      <c r="X1738" s="9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43"/>
      <c r="AL1738" s="143"/>
      <c r="AM1738" s="143"/>
      <c r="AN1738" s="143"/>
      <c r="AO1738" s="143"/>
      <c r="AP1738" s="143"/>
      <c r="AQ1738" s="143"/>
      <c r="AR1738" s="143"/>
      <c r="AS1738" s="143"/>
      <c r="AT1738" s="143"/>
      <c r="AU1738" s="143"/>
      <c r="AV1738" s="143"/>
      <c r="BC1738" s="2"/>
    </row>
    <row r="1739" spans="1:55" x14ac:dyDescent="0.2">
      <c r="A1739" s="4" t="s">
        <v>2686</v>
      </c>
      <c r="B1739" s="4" t="s">
        <v>2687</v>
      </c>
      <c r="C1739" s="4" t="s">
        <v>2737</v>
      </c>
      <c r="D1739" s="4" t="s">
        <v>2741</v>
      </c>
      <c r="E1739" s="4" t="s">
        <v>669</v>
      </c>
      <c r="F1739" s="4" t="s">
        <v>659</v>
      </c>
      <c r="G1739" s="41" t="s">
        <v>670</v>
      </c>
      <c r="H1739" s="59" t="s">
        <v>889</v>
      </c>
      <c r="I1739" s="59">
        <v>500000001507</v>
      </c>
      <c r="J1739" s="5">
        <v>2013</v>
      </c>
      <c r="K1739" s="5">
        <v>5</v>
      </c>
      <c r="L1739" s="9">
        <f t="shared" si="38"/>
        <v>-8</v>
      </c>
      <c r="M1739" s="6" t="s">
        <v>90</v>
      </c>
      <c r="N1739" s="9" t="s">
        <v>94</v>
      </c>
      <c r="O1739" s="6" t="s">
        <v>37</v>
      </c>
      <c r="P1739" s="9" t="s">
        <v>42</v>
      </c>
      <c r="Q1739" s="5" t="s">
        <v>37</v>
      </c>
      <c r="R1739" s="9" t="s">
        <v>41</v>
      </c>
      <c r="S1739" s="11">
        <v>2023</v>
      </c>
      <c r="T1739" s="6" t="s">
        <v>126</v>
      </c>
      <c r="U1739" s="4" t="s">
        <v>3813</v>
      </c>
      <c r="V1739" s="4" t="s">
        <v>3814</v>
      </c>
      <c r="W1739" s="75">
        <v>0</v>
      </c>
      <c r="X1739" s="9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43"/>
      <c r="AL1739" s="143"/>
      <c r="AM1739" s="143"/>
      <c r="AN1739" s="143"/>
      <c r="AO1739" s="143"/>
      <c r="AP1739" s="143"/>
      <c r="AQ1739" s="143"/>
      <c r="AR1739" s="143"/>
      <c r="AS1739" s="143"/>
      <c r="AT1739" s="143"/>
      <c r="AU1739" s="143"/>
      <c r="AV1739" s="143"/>
      <c r="BC1739" s="2"/>
    </row>
    <row r="1740" spans="1:55" x14ac:dyDescent="0.2">
      <c r="A1740" s="4" t="s">
        <v>2686</v>
      </c>
      <c r="B1740" s="4" t="s">
        <v>2687</v>
      </c>
      <c r="C1740" s="4" t="s">
        <v>2737</v>
      </c>
      <c r="D1740" s="4" t="s">
        <v>2741</v>
      </c>
      <c r="E1740" s="4" t="s">
        <v>669</v>
      </c>
      <c r="F1740" s="4" t="s">
        <v>659</v>
      </c>
      <c r="G1740" s="41" t="s">
        <v>670</v>
      </c>
      <c r="H1740" s="59" t="s">
        <v>890</v>
      </c>
      <c r="I1740" s="59">
        <v>500000001278</v>
      </c>
      <c r="J1740" s="5">
        <v>2013</v>
      </c>
      <c r="K1740" s="5">
        <v>5</v>
      </c>
      <c r="L1740" s="9">
        <f t="shared" si="38"/>
        <v>-8</v>
      </c>
      <c r="M1740" s="6" t="s">
        <v>90</v>
      </c>
      <c r="N1740" s="9" t="s">
        <v>94</v>
      </c>
      <c r="O1740" s="6" t="s">
        <v>37</v>
      </c>
      <c r="P1740" s="9" t="s">
        <v>42</v>
      </c>
      <c r="Q1740" s="5" t="s">
        <v>37</v>
      </c>
      <c r="R1740" s="9" t="s">
        <v>41</v>
      </c>
      <c r="S1740" s="11">
        <v>2023</v>
      </c>
      <c r="T1740" s="6" t="s">
        <v>126</v>
      </c>
      <c r="U1740" s="4" t="s">
        <v>3813</v>
      </c>
      <c r="V1740" s="4" t="s">
        <v>3814</v>
      </c>
      <c r="W1740" s="75">
        <v>0</v>
      </c>
      <c r="X1740" s="9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43"/>
      <c r="AL1740" s="143"/>
      <c r="AM1740" s="143"/>
      <c r="AN1740" s="143"/>
      <c r="AO1740" s="143"/>
      <c r="AP1740" s="143"/>
      <c r="AQ1740" s="143"/>
      <c r="AR1740" s="143"/>
      <c r="AS1740" s="143"/>
      <c r="AT1740" s="143"/>
      <c r="AU1740" s="143"/>
      <c r="AV1740" s="143"/>
      <c r="BC1740" s="2"/>
    </row>
    <row r="1741" spans="1:55" x14ac:dyDescent="0.2">
      <c r="A1741" s="4" t="s">
        <v>2686</v>
      </c>
      <c r="B1741" s="4" t="s">
        <v>2687</v>
      </c>
      <c r="C1741" s="4" t="s">
        <v>2737</v>
      </c>
      <c r="D1741" s="4" t="s">
        <v>2741</v>
      </c>
      <c r="E1741" s="4" t="s">
        <v>669</v>
      </c>
      <c r="F1741" s="4" t="s">
        <v>659</v>
      </c>
      <c r="G1741" s="41" t="s">
        <v>670</v>
      </c>
      <c r="H1741" s="59" t="s">
        <v>891</v>
      </c>
      <c r="I1741" s="59">
        <v>500000001544</v>
      </c>
      <c r="J1741" s="5">
        <v>2013</v>
      </c>
      <c r="K1741" s="5">
        <v>5</v>
      </c>
      <c r="L1741" s="9">
        <f t="shared" si="38"/>
        <v>-8</v>
      </c>
      <c r="M1741" s="6" t="s">
        <v>90</v>
      </c>
      <c r="N1741" s="9" t="s">
        <v>94</v>
      </c>
      <c r="O1741" s="6" t="s">
        <v>37</v>
      </c>
      <c r="P1741" s="9" t="s">
        <v>42</v>
      </c>
      <c r="Q1741" s="5" t="s">
        <v>37</v>
      </c>
      <c r="R1741" s="9" t="s">
        <v>41</v>
      </c>
      <c r="S1741" s="11">
        <v>2023</v>
      </c>
      <c r="T1741" s="6" t="s">
        <v>126</v>
      </c>
      <c r="U1741" s="4" t="s">
        <v>3813</v>
      </c>
      <c r="V1741" s="4" t="s">
        <v>3814</v>
      </c>
      <c r="W1741" s="75">
        <v>0</v>
      </c>
      <c r="X1741" s="9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43"/>
      <c r="AL1741" s="143"/>
      <c r="AM1741" s="143"/>
      <c r="AN1741" s="143"/>
      <c r="AO1741" s="143"/>
      <c r="AP1741" s="143"/>
      <c r="AQ1741" s="143"/>
      <c r="AR1741" s="143"/>
      <c r="AS1741" s="143"/>
      <c r="AT1741" s="143"/>
      <c r="AU1741" s="143"/>
      <c r="AV1741" s="143"/>
      <c r="BC1741" s="2"/>
    </row>
    <row r="1742" spans="1:55" x14ac:dyDescent="0.2">
      <c r="A1742" s="4" t="s">
        <v>2686</v>
      </c>
      <c r="B1742" s="4" t="s">
        <v>2687</v>
      </c>
      <c r="C1742" s="4" t="s">
        <v>2737</v>
      </c>
      <c r="D1742" s="4" t="s">
        <v>2741</v>
      </c>
      <c r="E1742" s="4" t="s">
        <v>669</v>
      </c>
      <c r="F1742" s="4" t="s">
        <v>659</v>
      </c>
      <c r="G1742" s="41" t="s">
        <v>670</v>
      </c>
      <c r="H1742" s="59" t="s">
        <v>892</v>
      </c>
      <c r="I1742" s="59">
        <v>500000001545</v>
      </c>
      <c r="J1742" s="5">
        <v>2013</v>
      </c>
      <c r="K1742" s="5">
        <v>5</v>
      </c>
      <c r="L1742" s="9">
        <f t="shared" si="38"/>
        <v>-8</v>
      </c>
      <c r="M1742" s="6" t="s">
        <v>90</v>
      </c>
      <c r="N1742" s="9" t="s">
        <v>94</v>
      </c>
      <c r="O1742" s="6" t="s">
        <v>37</v>
      </c>
      <c r="P1742" s="9" t="s">
        <v>42</v>
      </c>
      <c r="Q1742" s="5" t="s">
        <v>37</v>
      </c>
      <c r="R1742" s="9" t="s">
        <v>41</v>
      </c>
      <c r="S1742" s="11">
        <v>2023</v>
      </c>
      <c r="T1742" s="6" t="s">
        <v>126</v>
      </c>
      <c r="U1742" s="4" t="s">
        <v>3813</v>
      </c>
      <c r="V1742" s="4" t="s">
        <v>3814</v>
      </c>
      <c r="W1742" s="75">
        <v>0</v>
      </c>
      <c r="X1742" s="9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43"/>
      <c r="AL1742" s="143"/>
      <c r="AM1742" s="143"/>
      <c r="AN1742" s="143"/>
      <c r="AO1742" s="143"/>
      <c r="AP1742" s="143"/>
      <c r="AQ1742" s="143"/>
      <c r="AR1742" s="143"/>
      <c r="AS1742" s="143"/>
      <c r="AT1742" s="143"/>
      <c r="AU1742" s="143"/>
      <c r="AV1742" s="143"/>
      <c r="BC1742" s="2"/>
    </row>
    <row r="1743" spans="1:55" ht="12.75" customHeight="1" x14ac:dyDescent="0.2">
      <c r="A1743" s="4" t="s">
        <v>2686</v>
      </c>
      <c r="B1743" s="4" t="s">
        <v>2687</v>
      </c>
      <c r="C1743" s="4" t="s">
        <v>2737</v>
      </c>
      <c r="D1743" s="4" t="s">
        <v>2741</v>
      </c>
      <c r="E1743" s="4" t="s">
        <v>669</v>
      </c>
      <c r="F1743" s="4" t="s">
        <v>659</v>
      </c>
      <c r="G1743" s="41" t="s">
        <v>670</v>
      </c>
      <c r="H1743" s="59" t="s">
        <v>893</v>
      </c>
      <c r="I1743" s="59">
        <v>500000001605</v>
      </c>
      <c r="J1743" s="5">
        <v>2013</v>
      </c>
      <c r="K1743" s="5">
        <v>5</v>
      </c>
      <c r="L1743" s="9">
        <f t="shared" si="38"/>
        <v>-8</v>
      </c>
      <c r="M1743" s="6" t="s">
        <v>90</v>
      </c>
      <c r="N1743" s="9" t="s">
        <v>94</v>
      </c>
      <c r="O1743" s="6" t="s">
        <v>37</v>
      </c>
      <c r="P1743" s="9" t="s">
        <v>42</v>
      </c>
      <c r="Q1743" s="5" t="s">
        <v>37</v>
      </c>
      <c r="R1743" s="9" t="s">
        <v>41</v>
      </c>
      <c r="S1743" s="11">
        <v>2023</v>
      </c>
      <c r="T1743" s="6" t="s">
        <v>126</v>
      </c>
      <c r="U1743" s="4" t="s">
        <v>3813</v>
      </c>
      <c r="V1743" s="4" t="s">
        <v>3814</v>
      </c>
      <c r="W1743" s="75">
        <v>0</v>
      </c>
      <c r="X1743" s="9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43"/>
      <c r="AL1743" s="143"/>
      <c r="AM1743" s="143"/>
      <c r="AN1743" s="143"/>
      <c r="AO1743" s="143"/>
      <c r="AP1743" s="143"/>
      <c r="AQ1743" s="143"/>
      <c r="AR1743" s="143"/>
      <c r="AS1743" s="143"/>
      <c r="AT1743" s="143"/>
      <c r="AU1743" s="143"/>
      <c r="AV1743" s="143"/>
      <c r="BC1743" s="2"/>
    </row>
    <row r="1744" spans="1:55" x14ac:dyDescent="0.2">
      <c r="A1744" s="4" t="s">
        <v>2686</v>
      </c>
      <c r="B1744" s="4" t="s">
        <v>2687</v>
      </c>
      <c r="C1744" s="4" t="s">
        <v>2737</v>
      </c>
      <c r="D1744" s="4" t="s">
        <v>2741</v>
      </c>
      <c r="E1744" s="4" t="s">
        <v>669</v>
      </c>
      <c r="F1744" s="4" t="s">
        <v>659</v>
      </c>
      <c r="G1744" s="41" t="s">
        <v>670</v>
      </c>
      <c r="H1744" s="59" t="s">
        <v>894</v>
      </c>
      <c r="I1744" s="59">
        <v>500000001317</v>
      </c>
      <c r="J1744" s="5">
        <v>2013</v>
      </c>
      <c r="K1744" s="5">
        <v>5</v>
      </c>
      <c r="L1744" s="9">
        <f t="shared" si="38"/>
        <v>-8</v>
      </c>
      <c r="M1744" s="6" t="s">
        <v>90</v>
      </c>
      <c r="N1744" s="9" t="s">
        <v>94</v>
      </c>
      <c r="O1744" s="6" t="s">
        <v>37</v>
      </c>
      <c r="P1744" s="9" t="s">
        <v>42</v>
      </c>
      <c r="Q1744" s="5" t="s">
        <v>37</v>
      </c>
      <c r="R1744" s="9" t="s">
        <v>41</v>
      </c>
      <c r="S1744" s="11">
        <v>2023</v>
      </c>
      <c r="T1744" s="6" t="s">
        <v>126</v>
      </c>
      <c r="U1744" s="4" t="s">
        <v>3813</v>
      </c>
      <c r="V1744" s="4" t="s">
        <v>3814</v>
      </c>
      <c r="W1744" s="75">
        <v>0</v>
      </c>
      <c r="X1744" s="9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43"/>
      <c r="AL1744" s="143"/>
      <c r="AM1744" s="143"/>
      <c r="AN1744" s="143"/>
      <c r="AO1744" s="143"/>
      <c r="AP1744" s="143"/>
      <c r="AQ1744" s="143"/>
      <c r="AR1744" s="143"/>
      <c r="AS1744" s="143"/>
      <c r="AT1744" s="143"/>
      <c r="AU1744" s="143"/>
      <c r="AV1744" s="143"/>
      <c r="BC1744" s="2"/>
    </row>
    <row r="1745" spans="1:55" ht="12.75" customHeight="1" x14ac:dyDescent="0.2">
      <c r="A1745" s="4" t="s">
        <v>2686</v>
      </c>
      <c r="B1745" s="4" t="s">
        <v>2687</v>
      </c>
      <c r="C1745" s="4" t="s">
        <v>2737</v>
      </c>
      <c r="D1745" s="4" t="s">
        <v>2741</v>
      </c>
      <c r="E1745" s="4" t="s">
        <v>669</v>
      </c>
      <c r="F1745" s="4" t="s">
        <v>659</v>
      </c>
      <c r="G1745" s="41" t="s">
        <v>670</v>
      </c>
      <c r="H1745" s="59" t="s">
        <v>895</v>
      </c>
      <c r="I1745" s="59">
        <v>500000001257</v>
      </c>
      <c r="J1745" s="5">
        <v>2013</v>
      </c>
      <c r="K1745" s="5">
        <v>5</v>
      </c>
      <c r="L1745" s="9">
        <f t="shared" si="38"/>
        <v>-8</v>
      </c>
      <c r="M1745" s="6" t="s">
        <v>90</v>
      </c>
      <c r="N1745" s="9" t="s">
        <v>94</v>
      </c>
      <c r="O1745" s="6" t="s">
        <v>37</v>
      </c>
      <c r="P1745" s="9" t="s">
        <v>42</v>
      </c>
      <c r="Q1745" s="5" t="s">
        <v>37</v>
      </c>
      <c r="R1745" s="9" t="s">
        <v>41</v>
      </c>
      <c r="S1745" s="11">
        <v>2023</v>
      </c>
      <c r="T1745" s="6" t="s">
        <v>126</v>
      </c>
      <c r="U1745" s="4" t="s">
        <v>3813</v>
      </c>
      <c r="V1745" s="4" t="s">
        <v>3814</v>
      </c>
      <c r="W1745" s="75">
        <v>0</v>
      </c>
      <c r="X1745" s="9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43"/>
      <c r="AL1745" s="143"/>
      <c r="AM1745" s="143"/>
      <c r="AN1745" s="143"/>
      <c r="AO1745" s="143"/>
      <c r="AP1745" s="143"/>
      <c r="AQ1745" s="143"/>
      <c r="AR1745" s="143"/>
      <c r="AS1745" s="143"/>
      <c r="AT1745" s="143"/>
      <c r="AU1745" s="143"/>
      <c r="AV1745" s="143"/>
      <c r="BC1745" s="2"/>
    </row>
    <row r="1746" spans="1:55" ht="12.75" customHeight="1" x14ac:dyDescent="0.2">
      <c r="A1746" s="4" t="s">
        <v>2686</v>
      </c>
      <c r="B1746" s="4" t="s">
        <v>2687</v>
      </c>
      <c r="C1746" s="4" t="s">
        <v>2737</v>
      </c>
      <c r="D1746" s="4" t="s">
        <v>2741</v>
      </c>
      <c r="E1746" s="4" t="s">
        <v>669</v>
      </c>
      <c r="F1746" s="4" t="s">
        <v>659</v>
      </c>
      <c r="G1746" s="41" t="s">
        <v>670</v>
      </c>
      <c r="H1746" s="59" t="s">
        <v>896</v>
      </c>
      <c r="I1746" s="59">
        <v>500000001275</v>
      </c>
      <c r="J1746" s="5">
        <v>2013</v>
      </c>
      <c r="K1746" s="5">
        <v>5</v>
      </c>
      <c r="L1746" s="9">
        <f t="shared" si="38"/>
        <v>-8</v>
      </c>
      <c r="M1746" s="6" t="s">
        <v>90</v>
      </c>
      <c r="N1746" s="9" t="s">
        <v>94</v>
      </c>
      <c r="O1746" s="6" t="s">
        <v>37</v>
      </c>
      <c r="P1746" s="9" t="s">
        <v>42</v>
      </c>
      <c r="Q1746" s="5" t="s">
        <v>37</v>
      </c>
      <c r="R1746" s="9" t="s">
        <v>41</v>
      </c>
      <c r="S1746" s="11">
        <v>2023</v>
      </c>
      <c r="T1746" s="6" t="s">
        <v>126</v>
      </c>
      <c r="U1746" s="4" t="s">
        <v>3813</v>
      </c>
      <c r="V1746" s="4" t="s">
        <v>3814</v>
      </c>
      <c r="W1746" s="75">
        <v>0</v>
      </c>
      <c r="X1746" s="9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43"/>
      <c r="AL1746" s="143"/>
      <c r="AM1746" s="143"/>
      <c r="AN1746" s="143"/>
      <c r="AO1746" s="143"/>
      <c r="AP1746" s="143"/>
      <c r="AQ1746" s="143"/>
      <c r="AR1746" s="143"/>
      <c r="AS1746" s="143"/>
      <c r="AT1746" s="143"/>
      <c r="AU1746" s="143"/>
      <c r="AV1746" s="143"/>
      <c r="BC1746" s="2"/>
    </row>
    <row r="1747" spans="1:55" x14ac:dyDescent="0.2">
      <c r="A1747" s="4" t="s">
        <v>2686</v>
      </c>
      <c r="B1747" s="4" t="s">
        <v>2687</v>
      </c>
      <c r="C1747" s="4" t="s">
        <v>2737</v>
      </c>
      <c r="D1747" s="4" t="s">
        <v>2741</v>
      </c>
      <c r="E1747" s="4" t="s">
        <v>669</v>
      </c>
      <c r="F1747" s="4" t="s">
        <v>659</v>
      </c>
      <c r="G1747" s="41" t="s">
        <v>670</v>
      </c>
      <c r="H1747" s="59" t="s">
        <v>897</v>
      </c>
      <c r="I1747" s="59">
        <v>500000001356</v>
      </c>
      <c r="J1747" s="5">
        <v>2013</v>
      </c>
      <c r="K1747" s="5">
        <v>5</v>
      </c>
      <c r="L1747" s="9">
        <f t="shared" si="38"/>
        <v>-8</v>
      </c>
      <c r="M1747" s="6" t="s">
        <v>90</v>
      </c>
      <c r="N1747" s="9" t="s">
        <v>94</v>
      </c>
      <c r="O1747" s="6" t="s">
        <v>37</v>
      </c>
      <c r="P1747" s="9" t="s">
        <v>42</v>
      </c>
      <c r="Q1747" s="5" t="s">
        <v>37</v>
      </c>
      <c r="R1747" s="9" t="s">
        <v>41</v>
      </c>
      <c r="S1747" s="11">
        <v>2023</v>
      </c>
      <c r="T1747" s="6" t="s">
        <v>126</v>
      </c>
      <c r="U1747" s="4" t="s">
        <v>3813</v>
      </c>
      <c r="V1747" s="4" t="s">
        <v>3814</v>
      </c>
      <c r="W1747" s="75">
        <v>0</v>
      </c>
      <c r="X1747" s="9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43"/>
      <c r="AL1747" s="143"/>
      <c r="AM1747" s="143"/>
      <c r="AN1747" s="143"/>
      <c r="AO1747" s="143"/>
      <c r="AP1747" s="143"/>
      <c r="AQ1747" s="143"/>
      <c r="AR1747" s="143"/>
      <c r="AS1747" s="143"/>
      <c r="AT1747" s="143"/>
      <c r="AU1747" s="143"/>
      <c r="AV1747" s="143"/>
      <c r="BC1747" s="2"/>
    </row>
    <row r="1748" spans="1:55" x14ac:dyDescent="0.2">
      <c r="A1748" s="4" t="s">
        <v>2686</v>
      </c>
      <c r="B1748" s="4" t="s">
        <v>2687</v>
      </c>
      <c r="C1748" s="4" t="s">
        <v>2737</v>
      </c>
      <c r="D1748" s="4" t="s">
        <v>2741</v>
      </c>
      <c r="E1748" s="4" t="s">
        <v>669</v>
      </c>
      <c r="F1748" s="4" t="s">
        <v>659</v>
      </c>
      <c r="G1748" s="41" t="s">
        <v>670</v>
      </c>
      <c r="H1748" s="59" t="s">
        <v>898</v>
      </c>
      <c r="I1748" s="59" t="s">
        <v>136</v>
      </c>
      <c r="J1748" s="5">
        <v>2013</v>
      </c>
      <c r="K1748" s="5">
        <v>5</v>
      </c>
      <c r="L1748" s="9">
        <f t="shared" si="38"/>
        <v>-8</v>
      </c>
      <c r="M1748" s="6" t="s">
        <v>90</v>
      </c>
      <c r="N1748" s="9" t="s">
        <v>94</v>
      </c>
      <c r="O1748" s="6" t="s">
        <v>37</v>
      </c>
      <c r="P1748" s="9" t="s">
        <v>42</v>
      </c>
      <c r="Q1748" s="5" t="s">
        <v>37</v>
      </c>
      <c r="R1748" s="9" t="s">
        <v>41</v>
      </c>
      <c r="S1748" s="11">
        <v>2023</v>
      </c>
      <c r="T1748" s="6" t="s">
        <v>126</v>
      </c>
      <c r="U1748" s="4" t="s">
        <v>3813</v>
      </c>
      <c r="V1748" s="4" t="s">
        <v>3814</v>
      </c>
      <c r="W1748" s="75">
        <v>0</v>
      </c>
      <c r="X1748" s="9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43"/>
      <c r="AL1748" s="143"/>
      <c r="AM1748" s="143"/>
      <c r="AN1748" s="143"/>
      <c r="AO1748" s="143"/>
      <c r="AP1748" s="143"/>
      <c r="AQ1748" s="143"/>
      <c r="AR1748" s="143"/>
      <c r="AS1748" s="143"/>
      <c r="AT1748" s="143"/>
      <c r="AU1748" s="143"/>
      <c r="AV1748" s="143"/>
      <c r="BC1748" s="2"/>
    </row>
    <row r="1749" spans="1:55" x14ac:dyDescent="0.2">
      <c r="A1749" s="4" t="s">
        <v>2686</v>
      </c>
      <c r="B1749" s="4" t="s">
        <v>2687</v>
      </c>
      <c r="C1749" s="4" t="s">
        <v>2737</v>
      </c>
      <c r="D1749" s="4" t="s">
        <v>2741</v>
      </c>
      <c r="E1749" s="4" t="s">
        <v>669</v>
      </c>
      <c r="F1749" s="4" t="s">
        <v>659</v>
      </c>
      <c r="G1749" s="41" t="s">
        <v>670</v>
      </c>
      <c r="H1749" s="59" t="s">
        <v>899</v>
      </c>
      <c r="I1749" s="59" t="s">
        <v>136</v>
      </c>
      <c r="J1749" s="5">
        <v>2013</v>
      </c>
      <c r="K1749" s="5">
        <v>5</v>
      </c>
      <c r="L1749" s="9">
        <f t="shared" si="38"/>
        <v>-8</v>
      </c>
      <c r="M1749" s="6" t="s">
        <v>90</v>
      </c>
      <c r="N1749" s="9" t="s">
        <v>94</v>
      </c>
      <c r="O1749" s="6" t="s">
        <v>37</v>
      </c>
      <c r="P1749" s="9" t="s">
        <v>42</v>
      </c>
      <c r="Q1749" s="5" t="s">
        <v>37</v>
      </c>
      <c r="R1749" s="9" t="s">
        <v>41</v>
      </c>
      <c r="S1749" s="11">
        <v>2023</v>
      </c>
      <c r="T1749" s="6" t="s">
        <v>126</v>
      </c>
      <c r="U1749" s="4" t="s">
        <v>3813</v>
      </c>
      <c r="V1749" s="4" t="s">
        <v>3814</v>
      </c>
      <c r="W1749" s="75">
        <v>0</v>
      </c>
      <c r="X1749" s="9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43"/>
      <c r="AL1749" s="143"/>
      <c r="AM1749" s="143"/>
      <c r="AN1749" s="143"/>
      <c r="AO1749" s="143"/>
      <c r="AP1749" s="143"/>
      <c r="AQ1749" s="143"/>
      <c r="AR1749" s="143"/>
      <c r="AS1749" s="143"/>
      <c r="AT1749" s="143"/>
      <c r="AU1749" s="143"/>
      <c r="AV1749" s="143"/>
      <c r="BC1749" s="2"/>
    </row>
    <row r="1750" spans="1:55" x14ac:dyDescent="0.2">
      <c r="A1750" s="4" t="s">
        <v>2686</v>
      </c>
      <c r="B1750" s="4" t="s">
        <v>2687</v>
      </c>
      <c r="C1750" s="4" t="s">
        <v>2737</v>
      </c>
      <c r="D1750" s="4" t="s">
        <v>2741</v>
      </c>
      <c r="E1750" s="4" t="s">
        <v>669</v>
      </c>
      <c r="F1750" s="4" t="s">
        <v>659</v>
      </c>
      <c r="G1750" s="41" t="s">
        <v>670</v>
      </c>
      <c r="H1750" s="59" t="s">
        <v>900</v>
      </c>
      <c r="I1750" s="59" t="s">
        <v>136</v>
      </c>
      <c r="J1750" s="5">
        <v>2013</v>
      </c>
      <c r="K1750" s="5">
        <v>5</v>
      </c>
      <c r="L1750" s="9">
        <f t="shared" si="38"/>
        <v>-8</v>
      </c>
      <c r="M1750" s="6" t="s">
        <v>90</v>
      </c>
      <c r="N1750" s="9" t="s">
        <v>94</v>
      </c>
      <c r="O1750" s="6" t="s">
        <v>37</v>
      </c>
      <c r="P1750" s="9" t="s">
        <v>42</v>
      </c>
      <c r="Q1750" s="5" t="s">
        <v>37</v>
      </c>
      <c r="R1750" s="9" t="s">
        <v>41</v>
      </c>
      <c r="S1750" s="11">
        <v>2023</v>
      </c>
      <c r="T1750" s="6" t="s">
        <v>126</v>
      </c>
      <c r="U1750" s="4" t="s">
        <v>3813</v>
      </c>
      <c r="V1750" s="4" t="s">
        <v>3814</v>
      </c>
      <c r="W1750" s="75">
        <v>0</v>
      </c>
      <c r="X1750" s="9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43"/>
      <c r="AL1750" s="143"/>
      <c r="AM1750" s="143"/>
      <c r="AN1750" s="143"/>
      <c r="AO1750" s="143"/>
      <c r="AP1750" s="143"/>
      <c r="AQ1750" s="143"/>
      <c r="AR1750" s="143"/>
      <c r="AS1750" s="143"/>
      <c r="AT1750" s="143"/>
      <c r="AU1750" s="143"/>
      <c r="AV1750" s="143"/>
      <c r="BC1750" s="2"/>
    </row>
    <row r="1751" spans="1:55" x14ac:dyDescent="0.2">
      <c r="A1751" s="4" t="s">
        <v>2686</v>
      </c>
      <c r="B1751" s="4" t="s">
        <v>2687</v>
      </c>
      <c r="C1751" s="4" t="s">
        <v>2737</v>
      </c>
      <c r="D1751" s="4" t="s">
        <v>2741</v>
      </c>
      <c r="E1751" s="4" t="s">
        <v>669</v>
      </c>
      <c r="F1751" s="4" t="s">
        <v>659</v>
      </c>
      <c r="G1751" s="41" t="s">
        <v>670</v>
      </c>
      <c r="H1751" s="59" t="s">
        <v>901</v>
      </c>
      <c r="I1751" s="59" t="s">
        <v>136</v>
      </c>
      <c r="J1751" s="5">
        <v>2013</v>
      </c>
      <c r="K1751" s="5">
        <v>5</v>
      </c>
      <c r="L1751" s="9">
        <f t="shared" si="38"/>
        <v>-8</v>
      </c>
      <c r="M1751" s="6" t="s">
        <v>90</v>
      </c>
      <c r="N1751" s="9" t="s">
        <v>94</v>
      </c>
      <c r="O1751" s="6" t="s">
        <v>37</v>
      </c>
      <c r="P1751" s="9" t="s">
        <v>42</v>
      </c>
      <c r="Q1751" s="5" t="s">
        <v>37</v>
      </c>
      <c r="R1751" s="9" t="s">
        <v>41</v>
      </c>
      <c r="S1751" s="11">
        <v>2023</v>
      </c>
      <c r="T1751" s="6" t="s">
        <v>126</v>
      </c>
      <c r="U1751" s="4" t="s">
        <v>3813</v>
      </c>
      <c r="V1751" s="4" t="s">
        <v>3814</v>
      </c>
      <c r="W1751" s="75">
        <v>0</v>
      </c>
      <c r="X1751" s="9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43"/>
      <c r="AL1751" s="143"/>
      <c r="AM1751" s="143"/>
      <c r="AN1751" s="143"/>
      <c r="AO1751" s="143"/>
      <c r="AP1751" s="143"/>
      <c r="AQ1751" s="143"/>
      <c r="AR1751" s="143"/>
      <c r="AS1751" s="143"/>
      <c r="AT1751" s="143"/>
      <c r="AU1751" s="143"/>
      <c r="AV1751" s="143"/>
      <c r="BC1751" s="2"/>
    </row>
    <row r="1752" spans="1:55" x14ac:dyDescent="0.2">
      <c r="A1752" s="4" t="s">
        <v>2686</v>
      </c>
      <c r="B1752" s="4" t="s">
        <v>2687</v>
      </c>
      <c r="C1752" s="4" t="s">
        <v>2737</v>
      </c>
      <c r="D1752" s="4" t="s">
        <v>2741</v>
      </c>
      <c r="E1752" s="4" t="s">
        <v>669</v>
      </c>
      <c r="F1752" s="4" t="s">
        <v>659</v>
      </c>
      <c r="G1752" s="41" t="s">
        <v>670</v>
      </c>
      <c r="H1752" s="59" t="s">
        <v>902</v>
      </c>
      <c r="I1752" s="59" t="s">
        <v>136</v>
      </c>
      <c r="J1752" s="5">
        <v>2013</v>
      </c>
      <c r="K1752" s="5">
        <v>5</v>
      </c>
      <c r="L1752" s="9">
        <f t="shared" si="38"/>
        <v>-8</v>
      </c>
      <c r="M1752" s="6" t="s">
        <v>90</v>
      </c>
      <c r="N1752" s="9" t="s">
        <v>94</v>
      </c>
      <c r="O1752" s="6" t="s">
        <v>37</v>
      </c>
      <c r="P1752" s="9" t="s">
        <v>42</v>
      </c>
      <c r="Q1752" s="5" t="s">
        <v>37</v>
      </c>
      <c r="R1752" s="9" t="s">
        <v>41</v>
      </c>
      <c r="S1752" s="11">
        <v>2023</v>
      </c>
      <c r="T1752" s="6" t="s">
        <v>126</v>
      </c>
      <c r="U1752" s="4" t="s">
        <v>3813</v>
      </c>
      <c r="V1752" s="4" t="s">
        <v>3814</v>
      </c>
      <c r="W1752" s="75">
        <v>0</v>
      </c>
      <c r="X1752" s="9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43"/>
      <c r="AL1752" s="143"/>
      <c r="AM1752" s="143"/>
      <c r="AN1752" s="143"/>
      <c r="AO1752" s="143"/>
      <c r="AP1752" s="143"/>
      <c r="AQ1752" s="143"/>
      <c r="AR1752" s="143"/>
      <c r="AS1752" s="143"/>
      <c r="AT1752" s="143"/>
      <c r="AU1752" s="143"/>
      <c r="AV1752" s="143"/>
      <c r="BC1752" s="2"/>
    </row>
    <row r="1753" spans="1:55" x14ac:dyDescent="0.2">
      <c r="A1753" s="4" t="s">
        <v>2686</v>
      </c>
      <c r="B1753" s="4" t="s">
        <v>2687</v>
      </c>
      <c r="C1753" s="4" t="s">
        <v>2737</v>
      </c>
      <c r="D1753" s="4" t="s">
        <v>2741</v>
      </c>
      <c r="E1753" s="4" t="s">
        <v>669</v>
      </c>
      <c r="F1753" s="4" t="s">
        <v>659</v>
      </c>
      <c r="G1753" s="41" t="s">
        <v>670</v>
      </c>
      <c r="H1753" s="59" t="s">
        <v>903</v>
      </c>
      <c r="I1753" s="59" t="s">
        <v>136</v>
      </c>
      <c r="J1753" s="5">
        <v>2013</v>
      </c>
      <c r="K1753" s="5">
        <v>5</v>
      </c>
      <c r="L1753" s="9">
        <f t="shared" si="38"/>
        <v>-8</v>
      </c>
      <c r="M1753" s="6" t="s">
        <v>90</v>
      </c>
      <c r="N1753" s="9" t="s">
        <v>94</v>
      </c>
      <c r="O1753" s="6" t="s">
        <v>37</v>
      </c>
      <c r="P1753" s="9" t="s">
        <v>42</v>
      </c>
      <c r="Q1753" s="5" t="s">
        <v>37</v>
      </c>
      <c r="R1753" s="9" t="s">
        <v>41</v>
      </c>
      <c r="S1753" s="11">
        <v>2023</v>
      </c>
      <c r="T1753" s="6" t="s">
        <v>126</v>
      </c>
      <c r="U1753" s="4" t="s">
        <v>3813</v>
      </c>
      <c r="V1753" s="4" t="s">
        <v>3814</v>
      </c>
      <c r="W1753" s="75">
        <v>0</v>
      </c>
      <c r="X1753" s="9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43"/>
      <c r="AL1753" s="143"/>
      <c r="AM1753" s="143"/>
      <c r="AN1753" s="143"/>
      <c r="AO1753" s="143"/>
      <c r="AP1753" s="143"/>
      <c r="AQ1753" s="143"/>
      <c r="AR1753" s="143"/>
      <c r="AS1753" s="143"/>
      <c r="AT1753" s="143"/>
      <c r="AU1753" s="143"/>
      <c r="AV1753" s="143"/>
      <c r="BC1753" s="2"/>
    </row>
    <row r="1754" spans="1:55" x14ac:dyDescent="0.2">
      <c r="A1754" s="4" t="s">
        <v>2721</v>
      </c>
      <c r="B1754" s="4" t="s">
        <v>2687</v>
      </c>
      <c r="C1754" s="4" t="s">
        <v>2737</v>
      </c>
      <c r="D1754" s="4" t="s">
        <v>2741</v>
      </c>
      <c r="E1754" s="4" t="s">
        <v>669</v>
      </c>
      <c r="F1754" s="4" t="s">
        <v>659</v>
      </c>
      <c r="G1754" s="41" t="s">
        <v>670</v>
      </c>
      <c r="H1754" s="59" t="s">
        <v>904</v>
      </c>
      <c r="I1754" s="59">
        <v>500000001368</v>
      </c>
      <c r="J1754" s="5">
        <v>2013</v>
      </c>
      <c r="K1754" s="5">
        <v>5</v>
      </c>
      <c r="L1754" s="9">
        <f t="shared" si="38"/>
        <v>-8</v>
      </c>
      <c r="M1754" s="6" t="s">
        <v>90</v>
      </c>
      <c r="N1754" s="9" t="s">
        <v>94</v>
      </c>
      <c r="O1754" s="6" t="s">
        <v>37</v>
      </c>
      <c r="P1754" s="9" t="s">
        <v>42</v>
      </c>
      <c r="Q1754" s="5" t="s">
        <v>37</v>
      </c>
      <c r="R1754" s="9" t="s">
        <v>41</v>
      </c>
      <c r="S1754" s="11">
        <v>2023</v>
      </c>
      <c r="T1754" s="6" t="s">
        <v>126</v>
      </c>
      <c r="U1754" s="4" t="s">
        <v>3813</v>
      </c>
      <c r="V1754" s="4" t="s">
        <v>3814</v>
      </c>
      <c r="W1754" s="75">
        <v>0</v>
      </c>
      <c r="X1754" s="9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43"/>
      <c r="AL1754" s="143"/>
      <c r="AM1754" s="143"/>
      <c r="AN1754" s="143"/>
      <c r="AO1754" s="143"/>
      <c r="AP1754" s="143"/>
      <c r="AQ1754" s="143"/>
      <c r="AR1754" s="143"/>
      <c r="AS1754" s="143"/>
      <c r="AT1754" s="143"/>
      <c r="AU1754" s="143"/>
      <c r="AV1754" s="143"/>
      <c r="BC1754" s="2"/>
    </row>
    <row r="1755" spans="1:55" x14ac:dyDescent="0.2">
      <c r="A1755" s="4" t="s">
        <v>2721</v>
      </c>
      <c r="B1755" s="4" t="s">
        <v>2687</v>
      </c>
      <c r="C1755" s="4" t="s">
        <v>2737</v>
      </c>
      <c r="D1755" s="4" t="s">
        <v>2741</v>
      </c>
      <c r="E1755" s="4" t="s">
        <v>669</v>
      </c>
      <c r="F1755" s="4" t="s">
        <v>659</v>
      </c>
      <c r="G1755" s="41" t="s">
        <v>670</v>
      </c>
      <c r="H1755" s="59" t="s">
        <v>905</v>
      </c>
      <c r="I1755" s="59">
        <v>500000001376</v>
      </c>
      <c r="J1755" s="5">
        <v>2013</v>
      </c>
      <c r="K1755" s="5">
        <v>5</v>
      </c>
      <c r="L1755" s="9">
        <f t="shared" si="38"/>
        <v>-8</v>
      </c>
      <c r="M1755" s="6" t="s">
        <v>90</v>
      </c>
      <c r="N1755" s="9" t="s">
        <v>94</v>
      </c>
      <c r="O1755" s="6" t="s">
        <v>37</v>
      </c>
      <c r="P1755" s="9" t="s">
        <v>42</v>
      </c>
      <c r="Q1755" s="5" t="s">
        <v>37</v>
      </c>
      <c r="R1755" s="9" t="s">
        <v>41</v>
      </c>
      <c r="S1755" s="11">
        <v>2023</v>
      </c>
      <c r="T1755" s="6" t="s">
        <v>126</v>
      </c>
      <c r="U1755" s="4" t="s">
        <v>3813</v>
      </c>
      <c r="V1755" s="4" t="s">
        <v>3814</v>
      </c>
      <c r="W1755" s="75">
        <v>0</v>
      </c>
      <c r="X1755" s="9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43"/>
      <c r="AL1755" s="143"/>
      <c r="AM1755" s="143"/>
      <c r="AN1755" s="143"/>
      <c r="AO1755" s="143"/>
      <c r="AP1755" s="143"/>
      <c r="AQ1755" s="143"/>
      <c r="AR1755" s="143"/>
      <c r="AS1755" s="143"/>
      <c r="AT1755" s="143"/>
      <c r="AU1755" s="143"/>
      <c r="AV1755" s="143"/>
      <c r="BC1755" s="2"/>
    </row>
    <row r="1756" spans="1:55" x14ac:dyDescent="0.2">
      <c r="A1756" s="4" t="s">
        <v>2686</v>
      </c>
      <c r="B1756" s="4" t="s">
        <v>2687</v>
      </c>
      <c r="C1756" s="4" t="s">
        <v>2737</v>
      </c>
      <c r="D1756" s="4" t="s">
        <v>2741</v>
      </c>
      <c r="E1756" s="4" t="s">
        <v>669</v>
      </c>
      <c r="F1756" s="4" t="s">
        <v>659</v>
      </c>
      <c r="G1756" s="41" t="s">
        <v>670</v>
      </c>
      <c r="H1756" s="59" t="s">
        <v>906</v>
      </c>
      <c r="I1756" s="59">
        <v>500000001398</v>
      </c>
      <c r="J1756" s="5">
        <v>2013</v>
      </c>
      <c r="K1756" s="5">
        <v>5</v>
      </c>
      <c r="L1756" s="9">
        <f t="shared" si="38"/>
        <v>-8</v>
      </c>
      <c r="M1756" s="6" t="s">
        <v>90</v>
      </c>
      <c r="N1756" s="9" t="s">
        <v>94</v>
      </c>
      <c r="O1756" s="6" t="s">
        <v>37</v>
      </c>
      <c r="P1756" s="9" t="s">
        <v>42</v>
      </c>
      <c r="Q1756" s="5" t="s">
        <v>37</v>
      </c>
      <c r="R1756" s="9" t="s">
        <v>41</v>
      </c>
      <c r="S1756" s="11">
        <v>2023</v>
      </c>
      <c r="T1756" s="6" t="s">
        <v>126</v>
      </c>
      <c r="U1756" s="4" t="s">
        <v>3813</v>
      </c>
      <c r="V1756" s="4" t="s">
        <v>3814</v>
      </c>
      <c r="W1756" s="75">
        <v>0</v>
      </c>
      <c r="X1756" s="9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43"/>
      <c r="AL1756" s="143"/>
      <c r="AM1756" s="143"/>
      <c r="AN1756" s="143"/>
      <c r="AO1756" s="143"/>
      <c r="AP1756" s="143"/>
      <c r="AQ1756" s="143"/>
      <c r="AR1756" s="143"/>
      <c r="AS1756" s="143"/>
      <c r="AT1756" s="143"/>
      <c r="AU1756" s="143"/>
      <c r="AV1756" s="143"/>
      <c r="BC1756" s="2"/>
    </row>
    <row r="1757" spans="1:55" x14ac:dyDescent="0.2">
      <c r="A1757" s="4" t="s">
        <v>2686</v>
      </c>
      <c r="B1757" s="4" t="s">
        <v>2687</v>
      </c>
      <c r="C1757" s="4" t="s">
        <v>2737</v>
      </c>
      <c r="D1757" s="4" t="s">
        <v>2741</v>
      </c>
      <c r="E1757" s="4" t="s">
        <v>669</v>
      </c>
      <c r="F1757" s="4" t="s">
        <v>659</v>
      </c>
      <c r="G1757" s="41" t="s">
        <v>670</v>
      </c>
      <c r="H1757" s="59" t="s">
        <v>907</v>
      </c>
      <c r="I1757" s="59">
        <v>500000001406</v>
      </c>
      <c r="J1757" s="5">
        <v>2013</v>
      </c>
      <c r="K1757" s="5">
        <v>5</v>
      </c>
      <c r="L1757" s="9">
        <f t="shared" si="38"/>
        <v>-8</v>
      </c>
      <c r="M1757" s="6" t="s">
        <v>90</v>
      </c>
      <c r="N1757" s="9" t="s">
        <v>94</v>
      </c>
      <c r="O1757" s="6" t="s">
        <v>37</v>
      </c>
      <c r="P1757" s="9" t="s">
        <v>42</v>
      </c>
      <c r="Q1757" s="5" t="s">
        <v>37</v>
      </c>
      <c r="R1757" s="9" t="s">
        <v>41</v>
      </c>
      <c r="S1757" s="11">
        <v>2023</v>
      </c>
      <c r="T1757" s="6" t="s">
        <v>126</v>
      </c>
      <c r="U1757" s="4" t="s">
        <v>3813</v>
      </c>
      <c r="V1757" s="4" t="s">
        <v>3814</v>
      </c>
      <c r="W1757" s="75">
        <v>0</v>
      </c>
      <c r="X1757" s="9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43"/>
      <c r="AL1757" s="143"/>
      <c r="AM1757" s="143"/>
      <c r="AN1757" s="143"/>
      <c r="AO1757" s="143"/>
      <c r="AP1757" s="143"/>
      <c r="AQ1757" s="143"/>
      <c r="AR1757" s="143"/>
      <c r="AS1757" s="143"/>
      <c r="AT1757" s="143"/>
      <c r="AU1757" s="143"/>
      <c r="AV1757" s="143"/>
      <c r="BC1757" s="2"/>
    </row>
    <row r="1758" spans="1:55" x14ac:dyDescent="0.2">
      <c r="A1758" s="4" t="s">
        <v>2721</v>
      </c>
      <c r="B1758" s="4" t="s">
        <v>2687</v>
      </c>
      <c r="C1758" s="4" t="s">
        <v>2737</v>
      </c>
      <c r="D1758" s="4" t="s">
        <v>2741</v>
      </c>
      <c r="E1758" s="4" t="s">
        <v>669</v>
      </c>
      <c r="F1758" s="4" t="s">
        <v>659</v>
      </c>
      <c r="G1758" s="41" t="s">
        <v>670</v>
      </c>
      <c r="H1758" s="59" t="s">
        <v>908</v>
      </c>
      <c r="I1758" s="59">
        <v>500000001428</v>
      </c>
      <c r="J1758" s="5">
        <v>2013</v>
      </c>
      <c r="K1758" s="5">
        <v>5</v>
      </c>
      <c r="L1758" s="9">
        <f t="shared" si="38"/>
        <v>-8</v>
      </c>
      <c r="M1758" s="6" t="s">
        <v>90</v>
      </c>
      <c r="N1758" s="9" t="s">
        <v>94</v>
      </c>
      <c r="O1758" s="6" t="s">
        <v>37</v>
      </c>
      <c r="P1758" s="9" t="s">
        <v>42</v>
      </c>
      <c r="Q1758" s="5" t="s">
        <v>37</v>
      </c>
      <c r="R1758" s="9" t="s">
        <v>41</v>
      </c>
      <c r="S1758" s="11">
        <v>2023</v>
      </c>
      <c r="T1758" s="6" t="s">
        <v>126</v>
      </c>
      <c r="U1758" s="4" t="s">
        <v>3813</v>
      </c>
      <c r="V1758" s="4" t="s">
        <v>3814</v>
      </c>
      <c r="W1758" s="75">
        <v>0</v>
      </c>
      <c r="X1758" s="9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43"/>
      <c r="AL1758" s="143"/>
      <c r="AM1758" s="143"/>
      <c r="AN1758" s="143"/>
      <c r="AO1758" s="143"/>
      <c r="AP1758" s="143"/>
      <c r="AQ1758" s="143"/>
      <c r="AR1758" s="143"/>
      <c r="AS1758" s="143"/>
      <c r="AT1758" s="143"/>
      <c r="AU1758" s="143"/>
      <c r="AV1758" s="143"/>
      <c r="BC1758" s="2"/>
    </row>
    <row r="1759" spans="1:55" x14ac:dyDescent="0.2">
      <c r="A1759" s="4" t="s">
        <v>2686</v>
      </c>
      <c r="B1759" s="4" t="s">
        <v>2687</v>
      </c>
      <c r="C1759" s="4" t="s">
        <v>2737</v>
      </c>
      <c r="D1759" s="4" t="s">
        <v>2741</v>
      </c>
      <c r="E1759" s="4" t="s">
        <v>669</v>
      </c>
      <c r="F1759" s="4" t="s">
        <v>659</v>
      </c>
      <c r="G1759" s="41" t="s">
        <v>670</v>
      </c>
      <c r="H1759" s="59" t="s">
        <v>909</v>
      </c>
      <c r="I1759" s="59">
        <v>500000001436</v>
      </c>
      <c r="J1759" s="5">
        <v>2013</v>
      </c>
      <c r="K1759" s="5">
        <v>5</v>
      </c>
      <c r="L1759" s="9">
        <f t="shared" si="38"/>
        <v>-8</v>
      </c>
      <c r="M1759" s="6" t="s">
        <v>90</v>
      </c>
      <c r="N1759" s="9" t="s">
        <v>94</v>
      </c>
      <c r="O1759" s="6" t="s">
        <v>37</v>
      </c>
      <c r="P1759" s="9" t="s">
        <v>42</v>
      </c>
      <c r="Q1759" s="5" t="s">
        <v>37</v>
      </c>
      <c r="R1759" s="9" t="s">
        <v>41</v>
      </c>
      <c r="S1759" s="11">
        <v>2023</v>
      </c>
      <c r="T1759" s="6" t="s">
        <v>126</v>
      </c>
      <c r="U1759" s="4" t="s">
        <v>3813</v>
      </c>
      <c r="V1759" s="4" t="s">
        <v>3814</v>
      </c>
      <c r="W1759" s="75">
        <v>0</v>
      </c>
      <c r="X1759" s="9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43"/>
      <c r="AL1759" s="143"/>
      <c r="AM1759" s="143"/>
      <c r="AN1759" s="143"/>
      <c r="AO1759" s="143"/>
      <c r="AP1759" s="143"/>
      <c r="AQ1759" s="143"/>
      <c r="AR1759" s="143"/>
      <c r="AS1759" s="143"/>
      <c r="AT1759" s="143"/>
      <c r="AU1759" s="143"/>
      <c r="AV1759" s="143"/>
      <c r="BC1759" s="2"/>
    </row>
    <row r="1760" spans="1:55" x14ac:dyDescent="0.2">
      <c r="A1760" s="4" t="s">
        <v>2686</v>
      </c>
      <c r="B1760" s="4" t="s">
        <v>2687</v>
      </c>
      <c r="C1760" s="4" t="s">
        <v>2737</v>
      </c>
      <c r="D1760" s="4" t="s">
        <v>2741</v>
      </c>
      <c r="E1760" s="4" t="s">
        <v>669</v>
      </c>
      <c r="F1760" s="4" t="s">
        <v>659</v>
      </c>
      <c r="G1760" s="41" t="s">
        <v>670</v>
      </c>
      <c r="H1760" s="59" t="s">
        <v>910</v>
      </c>
      <c r="I1760" s="59">
        <v>500000001444</v>
      </c>
      <c r="J1760" s="5">
        <v>2013</v>
      </c>
      <c r="K1760" s="5">
        <v>5</v>
      </c>
      <c r="L1760" s="9">
        <f t="shared" si="38"/>
        <v>-8</v>
      </c>
      <c r="M1760" s="6" t="s">
        <v>90</v>
      </c>
      <c r="N1760" s="9" t="s">
        <v>94</v>
      </c>
      <c r="O1760" s="6" t="s">
        <v>37</v>
      </c>
      <c r="P1760" s="9" t="s">
        <v>42</v>
      </c>
      <c r="Q1760" s="5" t="s">
        <v>37</v>
      </c>
      <c r="R1760" s="9" t="s">
        <v>41</v>
      </c>
      <c r="S1760" s="11">
        <v>2023</v>
      </c>
      <c r="T1760" s="6" t="s">
        <v>126</v>
      </c>
      <c r="U1760" s="4" t="s">
        <v>3813</v>
      </c>
      <c r="V1760" s="4" t="s">
        <v>3814</v>
      </c>
      <c r="W1760" s="75">
        <v>0</v>
      </c>
      <c r="X1760" s="9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43"/>
      <c r="AL1760" s="143"/>
      <c r="AM1760" s="143"/>
      <c r="AN1760" s="143"/>
      <c r="AO1760" s="143"/>
      <c r="AP1760" s="143"/>
      <c r="AQ1760" s="143"/>
      <c r="AR1760" s="143"/>
      <c r="AS1760" s="143"/>
      <c r="AT1760" s="143"/>
      <c r="AU1760" s="143"/>
      <c r="AV1760" s="143"/>
      <c r="BC1760" s="2"/>
    </row>
    <row r="1761" spans="1:55" x14ac:dyDescent="0.2">
      <c r="A1761" s="4" t="s">
        <v>2721</v>
      </c>
      <c r="B1761" s="4" t="s">
        <v>2687</v>
      </c>
      <c r="C1761" s="4" t="s">
        <v>2737</v>
      </c>
      <c r="D1761" s="4" t="s">
        <v>2741</v>
      </c>
      <c r="E1761" s="4" t="s">
        <v>669</v>
      </c>
      <c r="F1761" s="4" t="s">
        <v>659</v>
      </c>
      <c r="G1761" s="41" t="s">
        <v>670</v>
      </c>
      <c r="H1761" s="59" t="s">
        <v>911</v>
      </c>
      <c r="I1761" s="59">
        <v>500000001521</v>
      </c>
      <c r="J1761" s="5">
        <v>2013</v>
      </c>
      <c r="K1761" s="5">
        <v>5</v>
      </c>
      <c r="L1761" s="9">
        <f t="shared" si="38"/>
        <v>-8</v>
      </c>
      <c r="M1761" s="6" t="s">
        <v>90</v>
      </c>
      <c r="N1761" s="9" t="s">
        <v>94</v>
      </c>
      <c r="O1761" s="6" t="s">
        <v>37</v>
      </c>
      <c r="P1761" s="9" t="s">
        <v>42</v>
      </c>
      <c r="Q1761" s="5" t="s">
        <v>37</v>
      </c>
      <c r="R1761" s="9" t="s">
        <v>41</v>
      </c>
      <c r="S1761" s="11">
        <v>2023</v>
      </c>
      <c r="T1761" s="6" t="s">
        <v>126</v>
      </c>
      <c r="U1761" s="4" t="s">
        <v>3813</v>
      </c>
      <c r="V1761" s="4" t="s">
        <v>3814</v>
      </c>
      <c r="W1761" s="75">
        <v>0</v>
      </c>
      <c r="X1761" s="9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43"/>
      <c r="AL1761" s="143"/>
      <c r="AM1761" s="143"/>
      <c r="AN1761" s="143"/>
      <c r="AO1761" s="143"/>
      <c r="AP1761" s="143"/>
      <c r="AQ1761" s="143"/>
      <c r="AR1761" s="143"/>
      <c r="AS1761" s="143"/>
      <c r="AT1761" s="143"/>
      <c r="AU1761" s="143"/>
      <c r="AV1761" s="143"/>
      <c r="BC1761" s="2"/>
    </row>
    <row r="1762" spans="1:55" x14ac:dyDescent="0.2">
      <c r="A1762" s="4" t="s">
        <v>2686</v>
      </c>
      <c r="B1762" s="4" t="s">
        <v>2687</v>
      </c>
      <c r="C1762" s="4" t="s">
        <v>2737</v>
      </c>
      <c r="D1762" s="4" t="s">
        <v>2741</v>
      </c>
      <c r="E1762" s="4" t="s">
        <v>669</v>
      </c>
      <c r="F1762" s="4" t="s">
        <v>659</v>
      </c>
      <c r="G1762" s="41" t="s">
        <v>670</v>
      </c>
      <c r="H1762" s="59" t="s">
        <v>912</v>
      </c>
      <c r="I1762" s="59">
        <v>500000001561</v>
      </c>
      <c r="J1762" s="5">
        <v>2013</v>
      </c>
      <c r="K1762" s="5">
        <v>5</v>
      </c>
      <c r="L1762" s="9">
        <f t="shared" si="38"/>
        <v>-8</v>
      </c>
      <c r="M1762" s="6" t="s">
        <v>90</v>
      </c>
      <c r="N1762" s="9" t="s">
        <v>94</v>
      </c>
      <c r="O1762" s="6" t="s">
        <v>37</v>
      </c>
      <c r="P1762" s="9" t="s">
        <v>42</v>
      </c>
      <c r="Q1762" s="5" t="s">
        <v>37</v>
      </c>
      <c r="R1762" s="9" t="s">
        <v>41</v>
      </c>
      <c r="S1762" s="11">
        <v>2023</v>
      </c>
      <c r="T1762" s="6" t="s">
        <v>126</v>
      </c>
      <c r="U1762" s="4" t="s">
        <v>3813</v>
      </c>
      <c r="V1762" s="4" t="s">
        <v>3814</v>
      </c>
      <c r="W1762" s="75">
        <v>0</v>
      </c>
      <c r="X1762" s="9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43"/>
      <c r="AL1762" s="143"/>
      <c r="AM1762" s="143"/>
      <c r="AN1762" s="143"/>
      <c r="AO1762" s="143"/>
      <c r="AP1762" s="143"/>
      <c r="AQ1762" s="143"/>
      <c r="AR1762" s="143"/>
      <c r="AS1762" s="143"/>
      <c r="AT1762" s="143"/>
      <c r="AU1762" s="143"/>
      <c r="AV1762" s="143"/>
      <c r="BC1762" s="2"/>
    </row>
    <row r="1763" spans="1:55" x14ac:dyDescent="0.2">
      <c r="A1763" s="4" t="s">
        <v>2721</v>
      </c>
      <c r="B1763" s="4" t="s">
        <v>2687</v>
      </c>
      <c r="C1763" s="4" t="s">
        <v>2737</v>
      </c>
      <c r="D1763" s="4" t="s">
        <v>2741</v>
      </c>
      <c r="E1763" s="4" t="s">
        <v>669</v>
      </c>
      <c r="F1763" s="4" t="s">
        <v>659</v>
      </c>
      <c r="G1763" s="41" t="s">
        <v>670</v>
      </c>
      <c r="H1763" s="59" t="s">
        <v>913</v>
      </c>
      <c r="I1763" s="59">
        <v>500000001590</v>
      </c>
      <c r="J1763" s="5">
        <v>2013</v>
      </c>
      <c r="K1763" s="5">
        <v>5</v>
      </c>
      <c r="L1763" s="9">
        <f t="shared" si="38"/>
        <v>-8</v>
      </c>
      <c r="M1763" s="6" t="s">
        <v>90</v>
      </c>
      <c r="N1763" s="9" t="s">
        <v>94</v>
      </c>
      <c r="O1763" s="6" t="s">
        <v>37</v>
      </c>
      <c r="P1763" s="9" t="s">
        <v>42</v>
      </c>
      <c r="Q1763" s="5" t="s">
        <v>37</v>
      </c>
      <c r="R1763" s="9" t="s">
        <v>41</v>
      </c>
      <c r="S1763" s="11">
        <v>2023</v>
      </c>
      <c r="T1763" s="6" t="s">
        <v>126</v>
      </c>
      <c r="U1763" s="4" t="s">
        <v>3813</v>
      </c>
      <c r="V1763" s="4" t="s">
        <v>3814</v>
      </c>
      <c r="W1763" s="75">
        <v>0</v>
      </c>
      <c r="X1763" s="9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43"/>
      <c r="AL1763" s="143"/>
      <c r="AM1763" s="143"/>
      <c r="AN1763" s="143"/>
      <c r="AO1763" s="143"/>
      <c r="AP1763" s="143"/>
      <c r="AQ1763" s="143"/>
      <c r="AR1763" s="143"/>
      <c r="AS1763" s="143"/>
      <c r="AT1763" s="143"/>
      <c r="AU1763" s="143"/>
      <c r="AV1763" s="143"/>
      <c r="BC1763" s="2"/>
    </row>
    <row r="1764" spans="1:55" x14ac:dyDescent="0.2">
      <c r="A1764" s="4" t="s">
        <v>2686</v>
      </c>
      <c r="B1764" s="4" t="s">
        <v>2687</v>
      </c>
      <c r="C1764" s="4" t="s">
        <v>2737</v>
      </c>
      <c r="D1764" s="4" t="s">
        <v>2741</v>
      </c>
      <c r="E1764" s="4" t="s">
        <v>669</v>
      </c>
      <c r="F1764" s="4" t="s">
        <v>659</v>
      </c>
      <c r="G1764" s="41" t="s">
        <v>670</v>
      </c>
      <c r="H1764" s="59" t="s">
        <v>914</v>
      </c>
      <c r="I1764" s="59">
        <v>500000001591</v>
      </c>
      <c r="J1764" s="5">
        <v>2013</v>
      </c>
      <c r="K1764" s="5">
        <v>5</v>
      </c>
      <c r="L1764" s="9">
        <f t="shared" si="38"/>
        <v>-8</v>
      </c>
      <c r="M1764" s="6" t="s">
        <v>90</v>
      </c>
      <c r="N1764" s="9" t="s">
        <v>94</v>
      </c>
      <c r="O1764" s="6" t="s">
        <v>37</v>
      </c>
      <c r="P1764" s="9" t="s">
        <v>42</v>
      </c>
      <c r="Q1764" s="5" t="s">
        <v>37</v>
      </c>
      <c r="R1764" s="9" t="s">
        <v>41</v>
      </c>
      <c r="S1764" s="11">
        <v>2023</v>
      </c>
      <c r="T1764" s="6" t="s">
        <v>126</v>
      </c>
      <c r="U1764" s="4" t="s">
        <v>3813</v>
      </c>
      <c r="V1764" s="4" t="s">
        <v>3814</v>
      </c>
      <c r="W1764" s="75">
        <v>0</v>
      </c>
      <c r="X1764" s="9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43"/>
      <c r="AL1764" s="143"/>
      <c r="AM1764" s="143"/>
      <c r="AN1764" s="143"/>
      <c r="AO1764" s="143"/>
      <c r="AP1764" s="143"/>
      <c r="AQ1764" s="143"/>
      <c r="AR1764" s="143"/>
      <c r="AS1764" s="143"/>
      <c r="AT1764" s="143"/>
      <c r="AU1764" s="143"/>
      <c r="AV1764" s="143"/>
      <c r="BC1764" s="2"/>
    </row>
    <row r="1765" spans="1:55" x14ac:dyDescent="0.2">
      <c r="A1765" s="4" t="s">
        <v>2686</v>
      </c>
      <c r="B1765" s="4" t="s">
        <v>2687</v>
      </c>
      <c r="C1765" s="4" t="s">
        <v>2737</v>
      </c>
      <c r="D1765" s="4" t="s">
        <v>2741</v>
      </c>
      <c r="E1765" s="4" t="s">
        <v>669</v>
      </c>
      <c r="F1765" s="4" t="s">
        <v>659</v>
      </c>
      <c r="G1765" s="41" t="s">
        <v>670</v>
      </c>
      <c r="H1765" s="59" t="s">
        <v>915</v>
      </c>
      <c r="I1765" s="59" t="s">
        <v>136</v>
      </c>
      <c r="J1765" s="5">
        <v>2013</v>
      </c>
      <c r="K1765" s="5">
        <v>5</v>
      </c>
      <c r="L1765" s="9">
        <f t="shared" si="38"/>
        <v>-8</v>
      </c>
      <c r="M1765" s="6" t="s">
        <v>90</v>
      </c>
      <c r="N1765" s="9" t="s">
        <v>94</v>
      </c>
      <c r="O1765" s="6" t="s">
        <v>37</v>
      </c>
      <c r="P1765" s="9" t="s">
        <v>42</v>
      </c>
      <c r="Q1765" s="5" t="s">
        <v>37</v>
      </c>
      <c r="R1765" s="9" t="s">
        <v>41</v>
      </c>
      <c r="S1765" s="11">
        <v>2023</v>
      </c>
      <c r="T1765" s="6" t="s">
        <v>126</v>
      </c>
      <c r="U1765" s="4" t="s">
        <v>3813</v>
      </c>
      <c r="V1765" s="4" t="s">
        <v>3814</v>
      </c>
      <c r="W1765" s="75">
        <v>0</v>
      </c>
      <c r="X1765" s="9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43"/>
      <c r="AL1765" s="143"/>
      <c r="AM1765" s="143"/>
      <c r="AN1765" s="143"/>
      <c r="AO1765" s="143"/>
      <c r="AP1765" s="143"/>
      <c r="AQ1765" s="143"/>
      <c r="AR1765" s="143"/>
      <c r="AS1765" s="143"/>
      <c r="AT1765" s="143"/>
      <c r="AU1765" s="143"/>
      <c r="AV1765" s="143"/>
      <c r="BC1765" s="2"/>
    </row>
    <row r="1766" spans="1:55" x14ac:dyDescent="0.2">
      <c r="A1766" s="4" t="s">
        <v>2686</v>
      </c>
      <c r="B1766" s="4" t="s">
        <v>2687</v>
      </c>
      <c r="C1766" s="4" t="s">
        <v>2737</v>
      </c>
      <c r="D1766" s="4" t="s">
        <v>2741</v>
      </c>
      <c r="E1766" s="4" t="s">
        <v>669</v>
      </c>
      <c r="F1766" s="4" t="s">
        <v>659</v>
      </c>
      <c r="G1766" s="41" t="s">
        <v>670</v>
      </c>
      <c r="H1766" s="59" t="s">
        <v>916</v>
      </c>
      <c r="I1766" s="59">
        <v>500000001081</v>
      </c>
      <c r="J1766" s="5">
        <v>2013</v>
      </c>
      <c r="K1766" s="5">
        <v>5</v>
      </c>
      <c r="L1766" s="9">
        <f t="shared" si="38"/>
        <v>-8</v>
      </c>
      <c r="M1766" s="6" t="s">
        <v>90</v>
      </c>
      <c r="N1766" s="9" t="s">
        <v>94</v>
      </c>
      <c r="O1766" s="6" t="s">
        <v>37</v>
      </c>
      <c r="P1766" s="9" t="s">
        <v>42</v>
      </c>
      <c r="Q1766" s="5" t="s">
        <v>37</v>
      </c>
      <c r="R1766" s="9" t="s">
        <v>41</v>
      </c>
      <c r="S1766" s="11">
        <v>2023</v>
      </c>
      <c r="T1766" s="6" t="s">
        <v>126</v>
      </c>
      <c r="U1766" s="4" t="s">
        <v>3813</v>
      </c>
      <c r="V1766" s="4" t="s">
        <v>3814</v>
      </c>
      <c r="W1766" s="75">
        <v>0</v>
      </c>
      <c r="X1766" s="9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43"/>
      <c r="AL1766" s="143"/>
      <c r="AM1766" s="143"/>
      <c r="AN1766" s="143"/>
      <c r="AO1766" s="143"/>
      <c r="AP1766" s="143"/>
      <c r="AQ1766" s="143"/>
      <c r="AR1766" s="143"/>
      <c r="AS1766" s="143"/>
      <c r="AT1766" s="143"/>
      <c r="AU1766" s="143"/>
      <c r="AV1766" s="143"/>
      <c r="BC1766" s="2"/>
    </row>
    <row r="1767" spans="1:55" x14ac:dyDescent="0.2">
      <c r="A1767" s="4" t="s">
        <v>2686</v>
      </c>
      <c r="B1767" s="4" t="s">
        <v>2687</v>
      </c>
      <c r="C1767" s="4" t="s">
        <v>2737</v>
      </c>
      <c r="D1767" s="4" t="s">
        <v>2741</v>
      </c>
      <c r="E1767" s="4" t="s">
        <v>669</v>
      </c>
      <c r="F1767" s="4" t="s">
        <v>659</v>
      </c>
      <c r="G1767" s="41" t="s">
        <v>670</v>
      </c>
      <c r="H1767" s="59" t="s">
        <v>917</v>
      </c>
      <c r="I1767" s="59">
        <v>500000001143</v>
      </c>
      <c r="J1767" s="5">
        <v>2013</v>
      </c>
      <c r="K1767" s="5">
        <v>5</v>
      </c>
      <c r="L1767" s="9">
        <f t="shared" si="38"/>
        <v>-8</v>
      </c>
      <c r="M1767" s="6" t="s">
        <v>90</v>
      </c>
      <c r="N1767" s="9" t="s">
        <v>94</v>
      </c>
      <c r="O1767" s="6" t="s">
        <v>37</v>
      </c>
      <c r="P1767" s="9" t="s">
        <v>42</v>
      </c>
      <c r="Q1767" s="5" t="s">
        <v>37</v>
      </c>
      <c r="R1767" s="9" t="s">
        <v>41</v>
      </c>
      <c r="S1767" s="11">
        <v>2023</v>
      </c>
      <c r="T1767" s="6" t="s">
        <v>126</v>
      </c>
      <c r="U1767" s="4" t="s">
        <v>3813</v>
      </c>
      <c r="V1767" s="4" t="s">
        <v>3814</v>
      </c>
      <c r="W1767" s="75">
        <v>0</v>
      </c>
      <c r="X1767" s="9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43"/>
      <c r="AL1767" s="143"/>
      <c r="AM1767" s="143"/>
      <c r="AN1767" s="143"/>
      <c r="AO1767" s="143"/>
      <c r="AP1767" s="143"/>
      <c r="AQ1767" s="143"/>
      <c r="AR1767" s="143"/>
      <c r="AS1767" s="143"/>
      <c r="AT1767" s="143"/>
      <c r="AU1767" s="143"/>
      <c r="AV1767" s="143"/>
      <c r="BC1767" s="2"/>
    </row>
    <row r="1768" spans="1:55" x14ac:dyDescent="0.2">
      <c r="A1768" s="4" t="s">
        <v>2686</v>
      </c>
      <c r="B1768" s="4" t="s">
        <v>2687</v>
      </c>
      <c r="C1768" s="4" t="s">
        <v>2737</v>
      </c>
      <c r="D1768" s="4" t="s">
        <v>2741</v>
      </c>
      <c r="E1768" s="4" t="s">
        <v>669</v>
      </c>
      <c r="F1768" s="4" t="s">
        <v>659</v>
      </c>
      <c r="G1768" s="41" t="s">
        <v>670</v>
      </c>
      <c r="H1768" s="59" t="s">
        <v>918</v>
      </c>
      <c r="I1768" s="59">
        <v>500000001144</v>
      </c>
      <c r="J1768" s="5">
        <v>2013</v>
      </c>
      <c r="K1768" s="5">
        <v>5</v>
      </c>
      <c r="L1768" s="9">
        <f t="shared" si="38"/>
        <v>-8</v>
      </c>
      <c r="M1768" s="6" t="s">
        <v>90</v>
      </c>
      <c r="N1768" s="9" t="s">
        <v>94</v>
      </c>
      <c r="O1768" s="6" t="s">
        <v>37</v>
      </c>
      <c r="P1768" s="9" t="s">
        <v>42</v>
      </c>
      <c r="Q1768" s="5" t="s">
        <v>37</v>
      </c>
      <c r="R1768" s="9" t="s">
        <v>41</v>
      </c>
      <c r="S1768" s="11">
        <v>2023</v>
      </c>
      <c r="T1768" s="6" t="s">
        <v>126</v>
      </c>
      <c r="U1768" s="4" t="s">
        <v>3813</v>
      </c>
      <c r="V1768" s="4" t="s">
        <v>3814</v>
      </c>
      <c r="W1768" s="75">
        <v>0</v>
      </c>
      <c r="X1768" s="9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43"/>
      <c r="AL1768" s="143"/>
      <c r="AM1768" s="143"/>
      <c r="AN1768" s="143"/>
      <c r="AO1768" s="143"/>
      <c r="AP1768" s="143"/>
      <c r="AQ1768" s="143"/>
      <c r="AR1768" s="143"/>
      <c r="AS1768" s="143"/>
      <c r="AT1768" s="143"/>
      <c r="AU1768" s="143"/>
      <c r="AV1768" s="143"/>
      <c r="BC1768" s="2"/>
    </row>
    <row r="1769" spans="1:55" ht="12.75" customHeight="1" x14ac:dyDescent="0.2">
      <c r="A1769" s="4" t="s">
        <v>2686</v>
      </c>
      <c r="B1769" s="4" t="s">
        <v>2687</v>
      </c>
      <c r="C1769" s="4" t="s">
        <v>2737</v>
      </c>
      <c r="D1769" s="4" t="s">
        <v>2741</v>
      </c>
      <c r="E1769" s="4" t="s">
        <v>669</v>
      </c>
      <c r="F1769" s="4" t="s">
        <v>659</v>
      </c>
      <c r="G1769" s="41" t="s">
        <v>670</v>
      </c>
      <c r="H1769" s="59" t="s">
        <v>919</v>
      </c>
      <c r="I1769" s="59" t="s">
        <v>136</v>
      </c>
      <c r="J1769" s="5">
        <v>2013</v>
      </c>
      <c r="K1769" s="5">
        <v>5</v>
      </c>
      <c r="L1769" s="9">
        <f t="shared" si="38"/>
        <v>-8</v>
      </c>
      <c r="M1769" s="6" t="s">
        <v>90</v>
      </c>
      <c r="N1769" s="9" t="s">
        <v>94</v>
      </c>
      <c r="O1769" s="6" t="s">
        <v>37</v>
      </c>
      <c r="P1769" s="9" t="s">
        <v>42</v>
      </c>
      <c r="Q1769" s="5" t="s">
        <v>37</v>
      </c>
      <c r="R1769" s="9" t="s">
        <v>41</v>
      </c>
      <c r="S1769" s="11">
        <v>2023</v>
      </c>
      <c r="T1769" s="6" t="s">
        <v>126</v>
      </c>
      <c r="U1769" s="4" t="s">
        <v>3813</v>
      </c>
      <c r="V1769" s="4" t="s">
        <v>3814</v>
      </c>
      <c r="W1769" s="75">
        <v>0</v>
      </c>
      <c r="X1769" s="9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43"/>
      <c r="AL1769" s="143"/>
      <c r="AM1769" s="143"/>
      <c r="AN1769" s="143"/>
      <c r="AO1769" s="143"/>
      <c r="AP1769" s="143"/>
      <c r="AQ1769" s="143"/>
      <c r="AR1769" s="143"/>
      <c r="AS1769" s="143"/>
      <c r="AT1769" s="143"/>
      <c r="AU1769" s="143"/>
      <c r="AV1769" s="143"/>
      <c r="BC1769" s="2"/>
    </row>
    <row r="1770" spans="1:55" ht="12.75" customHeight="1" x14ac:dyDescent="0.2">
      <c r="A1770" s="4" t="s">
        <v>2686</v>
      </c>
      <c r="B1770" s="4" t="s">
        <v>2687</v>
      </c>
      <c r="C1770" s="4" t="s">
        <v>2737</v>
      </c>
      <c r="D1770" s="4" t="s">
        <v>2741</v>
      </c>
      <c r="E1770" s="4" t="s">
        <v>669</v>
      </c>
      <c r="F1770" s="4" t="s">
        <v>659</v>
      </c>
      <c r="G1770" s="41" t="s">
        <v>670</v>
      </c>
      <c r="H1770" s="59" t="s">
        <v>920</v>
      </c>
      <c r="I1770" s="59">
        <v>500000001105</v>
      </c>
      <c r="J1770" s="5">
        <v>2013</v>
      </c>
      <c r="K1770" s="5">
        <v>5</v>
      </c>
      <c r="L1770" s="9">
        <f t="shared" si="38"/>
        <v>-8</v>
      </c>
      <c r="M1770" s="6" t="s">
        <v>90</v>
      </c>
      <c r="N1770" s="9" t="s">
        <v>94</v>
      </c>
      <c r="O1770" s="6" t="s">
        <v>37</v>
      </c>
      <c r="P1770" s="9" t="s">
        <v>42</v>
      </c>
      <c r="Q1770" s="5" t="s">
        <v>37</v>
      </c>
      <c r="R1770" s="9" t="s">
        <v>41</v>
      </c>
      <c r="S1770" s="11">
        <v>2023</v>
      </c>
      <c r="T1770" s="6" t="s">
        <v>126</v>
      </c>
      <c r="U1770" s="4" t="s">
        <v>3813</v>
      </c>
      <c r="V1770" s="4" t="s">
        <v>3814</v>
      </c>
      <c r="W1770" s="75">
        <v>0</v>
      </c>
      <c r="X1770" s="9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43"/>
      <c r="AL1770" s="143"/>
      <c r="AM1770" s="143"/>
      <c r="AN1770" s="143"/>
      <c r="AO1770" s="143"/>
      <c r="AP1770" s="143"/>
      <c r="AQ1770" s="143"/>
      <c r="AR1770" s="143"/>
      <c r="AS1770" s="143"/>
      <c r="AT1770" s="143"/>
      <c r="AU1770" s="143"/>
      <c r="AV1770" s="143"/>
      <c r="BC1770" s="2"/>
    </row>
    <row r="1771" spans="1:55" ht="12.75" customHeight="1" x14ac:dyDescent="0.2">
      <c r="A1771" s="4" t="s">
        <v>2686</v>
      </c>
      <c r="B1771" s="4" t="s">
        <v>2687</v>
      </c>
      <c r="C1771" s="4" t="s">
        <v>2737</v>
      </c>
      <c r="D1771" s="4" t="s">
        <v>2741</v>
      </c>
      <c r="E1771" s="4" t="s">
        <v>669</v>
      </c>
      <c r="F1771" s="4" t="s">
        <v>659</v>
      </c>
      <c r="G1771" s="41" t="s">
        <v>670</v>
      </c>
      <c r="H1771" s="59" t="s">
        <v>921</v>
      </c>
      <c r="I1771" s="59">
        <v>500000001082</v>
      </c>
      <c r="J1771" s="5">
        <v>2013</v>
      </c>
      <c r="K1771" s="5">
        <v>5</v>
      </c>
      <c r="L1771" s="9">
        <f t="shared" si="38"/>
        <v>-8</v>
      </c>
      <c r="M1771" s="6" t="s">
        <v>90</v>
      </c>
      <c r="N1771" s="9" t="s">
        <v>94</v>
      </c>
      <c r="O1771" s="6" t="s">
        <v>37</v>
      </c>
      <c r="P1771" s="9" t="s">
        <v>42</v>
      </c>
      <c r="Q1771" s="5" t="s">
        <v>37</v>
      </c>
      <c r="R1771" s="9" t="s">
        <v>41</v>
      </c>
      <c r="S1771" s="11">
        <v>2023</v>
      </c>
      <c r="T1771" s="6" t="s">
        <v>126</v>
      </c>
      <c r="U1771" s="4" t="s">
        <v>3813</v>
      </c>
      <c r="V1771" s="4" t="s">
        <v>3814</v>
      </c>
      <c r="W1771" s="75">
        <v>0</v>
      </c>
      <c r="X1771" s="9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43"/>
      <c r="AL1771" s="143"/>
      <c r="AM1771" s="143"/>
      <c r="AN1771" s="143"/>
      <c r="AO1771" s="143"/>
      <c r="AP1771" s="143"/>
      <c r="AQ1771" s="143"/>
      <c r="AR1771" s="143"/>
      <c r="AS1771" s="143"/>
      <c r="AT1771" s="143"/>
      <c r="AU1771" s="143"/>
      <c r="AV1771" s="143"/>
      <c r="BC1771" s="2"/>
    </row>
    <row r="1772" spans="1:55" ht="12.75" customHeight="1" x14ac:dyDescent="0.2">
      <c r="A1772" s="4" t="s">
        <v>2721</v>
      </c>
      <c r="B1772" s="4" t="s">
        <v>2687</v>
      </c>
      <c r="C1772" s="4" t="s">
        <v>2737</v>
      </c>
      <c r="D1772" s="4" t="s">
        <v>2741</v>
      </c>
      <c r="E1772" s="4" t="s">
        <v>669</v>
      </c>
      <c r="F1772" s="4" t="s">
        <v>659</v>
      </c>
      <c r="G1772" s="41" t="s">
        <v>670</v>
      </c>
      <c r="H1772" s="59" t="s">
        <v>922</v>
      </c>
      <c r="I1772" s="59">
        <v>500000001520</v>
      </c>
      <c r="J1772" s="5">
        <v>2013</v>
      </c>
      <c r="K1772" s="5">
        <v>5</v>
      </c>
      <c r="L1772" s="9">
        <f t="shared" si="38"/>
        <v>-8</v>
      </c>
      <c r="M1772" s="6" t="s">
        <v>90</v>
      </c>
      <c r="N1772" s="9" t="s">
        <v>94</v>
      </c>
      <c r="O1772" s="6" t="s">
        <v>37</v>
      </c>
      <c r="P1772" s="9" t="s">
        <v>42</v>
      </c>
      <c r="Q1772" s="5" t="s">
        <v>37</v>
      </c>
      <c r="R1772" s="9" t="s">
        <v>41</v>
      </c>
      <c r="S1772" s="11">
        <v>2023</v>
      </c>
      <c r="T1772" s="6" t="s">
        <v>126</v>
      </c>
      <c r="U1772" s="4" t="s">
        <v>3813</v>
      </c>
      <c r="V1772" s="4" t="s">
        <v>3814</v>
      </c>
      <c r="W1772" s="75">
        <v>0</v>
      </c>
      <c r="X1772" s="9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43"/>
      <c r="AL1772" s="143"/>
      <c r="AM1772" s="143"/>
      <c r="AN1772" s="143"/>
      <c r="AO1772" s="143"/>
      <c r="AP1772" s="143"/>
      <c r="AQ1772" s="143"/>
      <c r="AR1772" s="143"/>
      <c r="AS1772" s="143"/>
      <c r="AT1772" s="143"/>
      <c r="AU1772" s="143"/>
      <c r="AV1772" s="143"/>
      <c r="BC1772" s="2"/>
    </row>
    <row r="1773" spans="1:55" ht="12.75" customHeight="1" x14ac:dyDescent="0.2">
      <c r="A1773" s="4" t="s">
        <v>2721</v>
      </c>
      <c r="B1773" s="4" t="s">
        <v>2687</v>
      </c>
      <c r="C1773" s="4" t="s">
        <v>2737</v>
      </c>
      <c r="D1773" s="4" t="s">
        <v>2741</v>
      </c>
      <c r="E1773" s="4" t="s">
        <v>669</v>
      </c>
      <c r="F1773" s="4" t="s">
        <v>659</v>
      </c>
      <c r="G1773" s="41" t="s">
        <v>670</v>
      </c>
      <c r="H1773" s="59" t="s">
        <v>923</v>
      </c>
      <c r="I1773" s="59">
        <v>500000001350</v>
      </c>
      <c r="J1773" s="5">
        <v>2013</v>
      </c>
      <c r="K1773" s="5">
        <v>5</v>
      </c>
      <c r="L1773" s="9">
        <f t="shared" si="38"/>
        <v>-8</v>
      </c>
      <c r="M1773" s="6" t="s">
        <v>90</v>
      </c>
      <c r="N1773" s="9" t="s">
        <v>94</v>
      </c>
      <c r="O1773" s="6" t="s">
        <v>37</v>
      </c>
      <c r="P1773" s="9" t="s">
        <v>42</v>
      </c>
      <c r="Q1773" s="5" t="s">
        <v>37</v>
      </c>
      <c r="R1773" s="9" t="s">
        <v>41</v>
      </c>
      <c r="S1773" s="11">
        <v>2023</v>
      </c>
      <c r="T1773" s="6" t="s">
        <v>126</v>
      </c>
      <c r="U1773" s="4" t="s">
        <v>3813</v>
      </c>
      <c r="V1773" s="4" t="s">
        <v>3814</v>
      </c>
      <c r="W1773" s="75">
        <v>0</v>
      </c>
      <c r="X1773" s="9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43"/>
      <c r="AL1773" s="143"/>
      <c r="AM1773" s="143"/>
      <c r="AN1773" s="143"/>
      <c r="AO1773" s="143"/>
      <c r="AP1773" s="143"/>
      <c r="AQ1773" s="143"/>
      <c r="AR1773" s="143"/>
      <c r="AS1773" s="143"/>
      <c r="AT1773" s="143"/>
      <c r="AU1773" s="143"/>
      <c r="AV1773" s="143"/>
      <c r="BC1773" s="2"/>
    </row>
    <row r="1774" spans="1:55" ht="12.75" customHeight="1" x14ac:dyDescent="0.2">
      <c r="A1774" s="4" t="s">
        <v>2721</v>
      </c>
      <c r="B1774" s="4" t="s">
        <v>2687</v>
      </c>
      <c r="C1774" s="4" t="s">
        <v>2737</v>
      </c>
      <c r="D1774" s="4" t="s">
        <v>2741</v>
      </c>
      <c r="E1774" s="4" t="s">
        <v>669</v>
      </c>
      <c r="F1774" s="4" t="s">
        <v>659</v>
      </c>
      <c r="G1774" s="41" t="s">
        <v>670</v>
      </c>
      <c r="H1774" s="59" t="s">
        <v>924</v>
      </c>
      <c r="I1774" s="59">
        <v>500000001301</v>
      </c>
      <c r="J1774" s="5">
        <v>2013</v>
      </c>
      <c r="K1774" s="5">
        <v>5</v>
      </c>
      <c r="L1774" s="9">
        <f t="shared" si="38"/>
        <v>-8</v>
      </c>
      <c r="M1774" s="6" t="s">
        <v>90</v>
      </c>
      <c r="N1774" s="9" t="s">
        <v>94</v>
      </c>
      <c r="O1774" s="6" t="s">
        <v>37</v>
      </c>
      <c r="P1774" s="9" t="s">
        <v>42</v>
      </c>
      <c r="Q1774" s="5" t="s">
        <v>37</v>
      </c>
      <c r="R1774" s="9" t="s">
        <v>41</v>
      </c>
      <c r="S1774" s="11">
        <v>2023</v>
      </c>
      <c r="T1774" s="6" t="s">
        <v>126</v>
      </c>
      <c r="U1774" s="4" t="s">
        <v>3813</v>
      </c>
      <c r="V1774" s="4" t="s">
        <v>3814</v>
      </c>
      <c r="W1774" s="75">
        <v>0</v>
      </c>
      <c r="X1774" s="9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43"/>
      <c r="AL1774" s="143"/>
      <c r="AM1774" s="143"/>
      <c r="AN1774" s="143"/>
      <c r="AO1774" s="143"/>
      <c r="AP1774" s="143"/>
      <c r="AQ1774" s="143"/>
      <c r="AR1774" s="143"/>
      <c r="AS1774" s="143"/>
      <c r="AT1774" s="143"/>
      <c r="AU1774" s="143"/>
      <c r="AV1774" s="143"/>
      <c r="BC1774" s="2"/>
    </row>
    <row r="1775" spans="1:55" ht="12.75" customHeight="1" x14ac:dyDescent="0.2">
      <c r="A1775" s="4" t="s">
        <v>2721</v>
      </c>
      <c r="B1775" s="4" t="s">
        <v>2687</v>
      </c>
      <c r="C1775" s="4" t="s">
        <v>2737</v>
      </c>
      <c r="D1775" s="4" t="s">
        <v>2741</v>
      </c>
      <c r="E1775" s="4" t="s">
        <v>669</v>
      </c>
      <c r="F1775" s="4" t="s">
        <v>659</v>
      </c>
      <c r="G1775" s="41" t="s">
        <v>670</v>
      </c>
      <c r="H1775" s="59" t="s">
        <v>3310</v>
      </c>
      <c r="I1775" s="59">
        <v>500000001432</v>
      </c>
      <c r="J1775" s="5">
        <v>2013</v>
      </c>
      <c r="K1775" s="5">
        <v>5</v>
      </c>
      <c r="L1775" s="9">
        <f t="shared" si="38"/>
        <v>-8</v>
      </c>
      <c r="M1775" s="6" t="s">
        <v>90</v>
      </c>
      <c r="N1775" s="9" t="s">
        <v>94</v>
      </c>
      <c r="O1775" s="6" t="s">
        <v>37</v>
      </c>
      <c r="P1775" s="9" t="s">
        <v>42</v>
      </c>
      <c r="Q1775" s="5" t="s">
        <v>37</v>
      </c>
      <c r="R1775" s="9" t="s">
        <v>41</v>
      </c>
      <c r="S1775" s="11">
        <v>2023</v>
      </c>
      <c r="T1775" s="6" t="s">
        <v>126</v>
      </c>
      <c r="U1775" s="4" t="s">
        <v>3813</v>
      </c>
      <c r="V1775" s="4" t="s">
        <v>3814</v>
      </c>
      <c r="W1775" s="75">
        <v>0</v>
      </c>
      <c r="X1775" s="9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43"/>
      <c r="AL1775" s="143"/>
      <c r="AM1775" s="143"/>
      <c r="AN1775" s="143"/>
      <c r="AO1775" s="143"/>
      <c r="AP1775" s="143"/>
      <c r="AQ1775" s="143"/>
      <c r="AR1775" s="143"/>
      <c r="AS1775" s="143"/>
      <c r="AT1775" s="143"/>
      <c r="AU1775" s="143"/>
      <c r="AV1775" s="143"/>
      <c r="BC1775" s="2"/>
    </row>
    <row r="1776" spans="1:55" ht="12.75" customHeight="1" x14ac:dyDescent="0.2">
      <c r="A1776" s="4" t="s">
        <v>2721</v>
      </c>
      <c r="B1776" s="4" t="s">
        <v>2687</v>
      </c>
      <c r="C1776" s="4" t="s">
        <v>2737</v>
      </c>
      <c r="D1776" s="4" t="s">
        <v>2741</v>
      </c>
      <c r="E1776" s="4" t="s">
        <v>669</v>
      </c>
      <c r="F1776" s="4" t="s">
        <v>659</v>
      </c>
      <c r="G1776" s="41" t="s">
        <v>670</v>
      </c>
      <c r="H1776" s="59" t="s">
        <v>926</v>
      </c>
      <c r="I1776" s="59">
        <v>500000001457</v>
      </c>
      <c r="J1776" s="5">
        <v>2013</v>
      </c>
      <c r="K1776" s="5">
        <v>5</v>
      </c>
      <c r="L1776" s="9">
        <f t="shared" si="38"/>
        <v>-8</v>
      </c>
      <c r="M1776" s="6" t="s">
        <v>90</v>
      </c>
      <c r="N1776" s="9" t="s">
        <v>94</v>
      </c>
      <c r="O1776" s="6" t="s">
        <v>37</v>
      </c>
      <c r="P1776" s="9" t="s">
        <v>42</v>
      </c>
      <c r="Q1776" s="5" t="s">
        <v>37</v>
      </c>
      <c r="R1776" s="9" t="s">
        <v>41</v>
      </c>
      <c r="S1776" s="11">
        <v>2023</v>
      </c>
      <c r="T1776" s="6" t="s">
        <v>126</v>
      </c>
      <c r="U1776" s="4" t="s">
        <v>3813</v>
      </c>
      <c r="V1776" s="4" t="s">
        <v>3814</v>
      </c>
      <c r="W1776" s="75">
        <v>0</v>
      </c>
      <c r="X1776" s="9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43"/>
      <c r="AL1776" s="143"/>
      <c r="AM1776" s="143"/>
      <c r="AN1776" s="143"/>
      <c r="AO1776" s="143"/>
      <c r="AP1776" s="143"/>
      <c r="AQ1776" s="143"/>
      <c r="AR1776" s="143"/>
      <c r="AS1776" s="143"/>
      <c r="AT1776" s="143"/>
      <c r="AU1776" s="143"/>
      <c r="AV1776" s="143"/>
      <c r="BC1776" s="2"/>
    </row>
    <row r="1777" spans="1:55" ht="12.75" customHeight="1" x14ac:dyDescent="0.2">
      <c r="A1777" s="4" t="s">
        <v>2721</v>
      </c>
      <c r="B1777" s="4" t="s">
        <v>2687</v>
      </c>
      <c r="C1777" s="4" t="s">
        <v>2737</v>
      </c>
      <c r="D1777" s="4" t="s">
        <v>2741</v>
      </c>
      <c r="E1777" s="4" t="s">
        <v>669</v>
      </c>
      <c r="F1777" s="4" t="s">
        <v>659</v>
      </c>
      <c r="G1777" s="41" t="s">
        <v>670</v>
      </c>
      <c r="H1777" s="59" t="s">
        <v>927</v>
      </c>
      <c r="I1777" s="59">
        <v>500000001459</v>
      </c>
      <c r="J1777" s="5">
        <v>2013</v>
      </c>
      <c r="K1777" s="5">
        <v>5</v>
      </c>
      <c r="L1777" s="9">
        <f t="shared" si="38"/>
        <v>-8</v>
      </c>
      <c r="M1777" s="6" t="s">
        <v>90</v>
      </c>
      <c r="N1777" s="9" t="s">
        <v>94</v>
      </c>
      <c r="O1777" s="6" t="s">
        <v>37</v>
      </c>
      <c r="P1777" s="9" t="s">
        <v>42</v>
      </c>
      <c r="Q1777" s="5" t="s">
        <v>37</v>
      </c>
      <c r="R1777" s="9" t="s">
        <v>41</v>
      </c>
      <c r="S1777" s="11">
        <v>2023</v>
      </c>
      <c r="T1777" s="6" t="s">
        <v>126</v>
      </c>
      <c r="U1777" s="4" t="s">
        <v>3813</v>
      </c>
      <c r="V1777" s="4" t="s">
        <v>3814</v>
      </c>
      <c r="W1777" s="75">
        <v>0</v>
      </c>
      <c r="X1777" s="9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43"/>
      <c r="AL1777" s="143"/>
      <c r="AM1777" s="143"/>
      <c r="AN1777" s="143"/>
      <c r="AO1777" s="143"/>
      <c r="AP1777" s="143"/>
      <c r="AQ1777" s="143"/>
      <c r="AR1777" s="143"/>
      <c r="AS1777" s="143"/>
      <c r="AT1777" s="143"/>
      <c r="AU1777" s="143"/>
      <c r="AV1777" s="143"/>
      <c r="BC1777" s="2"/>
    </row>
    <row r="1778" spans="1:55" ht="12.75" customHeight="1" x14ac:dyDescent="0.2">
      <c r="A1778" s="4" t="s">
        <v>2721</v>
      </c>
      <c r="B1778" s="4" t="s">
        <v>2687</v>
      </c>
      <c r="C1778" s="4" t="s">
        <v>2737</v>
      </c>
      <c r="D1778" s="4" t="s">
        <v>2741</v>
      </c>
      <c r="E1778" s="4" t="s">
        <v>669</v>
      </c>
      <c r="F1778" s="4" t="s">
        <v>659</v>
      </c>
      <c r="G1778" s="41" t="s">
        <v>670</v>
      </c>
      <c r="H1778" s="59" t="s">
        <v>928</v>
      </c>
      <c r="I1778" s="59">
        <v>500000001472</v>
      </c>
      <c r="J1778" s="5">
        <v>2013</v>
      </c>
      <c r="K1778" s="5">
        <v>5</v>
      </c>
      <c r="L1778" s="9">
        <f t="shared" si="38"/>
        <v>-8</v>
      </c>
      <c r="M1778" s="6" t="s">
        <v>90</v>
      </c>
      <c r="N1778" s="9" t="s">
        <v>94</v>
      </c>
      <c r="O1778" s="6" t="s">
        <v>37</v>
      </c>
      <c r="P1778" s="9" t="s">
        <v>42</v>
      </c>
      <c r="Q1778" s="5" t="s">
        <v>37</v>
      </c>
      <c r="R1778" s="9" t="s">
        <v>41</v>
      </c>
      <c r="S1778" s="11">
        <v>2023</v>
      </c>
      <c r="T1778" s="6" t="s">
        <v>126</v>
      </c>
      <c r="U1778" s="4" t="s">
        <v>3813</v>
      </c>
      <c r="V1778" s="4" t="s">
        <v>3814</v>
      </c>
      <c r="W1778" s="75">
        <v>0</v>
      </c>
      <c r="X1778" s="9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43"/>
      <c r="AL1778" s="143"/>
      <c r="AM1778" s="143"/>
      <c r="AN1778" s="143"/>
      <c r="AO1778" s="143"/>
      <c r="AP1778" s="143"/>
      <c r="AQ1778" s="143"/>
      <c r="AR1778" s="143"/>
      <c r="AS1778" s="143"/>
      <c r="AT1778" s="143"/>
      <c r="AU1778" s="143"/>
      <c r="AV1778" s="143"/>
      <c r="BC1778" s="2"/>
    </row>
    <row r="1779" spans="1:55" x14ac:dyDescent="0.2">
      <c r="A1779" s="4" t="s">
        <v>2721</v>
      </c>
      <c r="B1779" s="4" t="s">
        <v>2687</v>
      </c>
      <c r="C1779" s="4" t="s">
        <v>2737</v>
      </c>
      <c r="D1779" s="4" t="s">
        <v>2741</v>
      </c>
      <c r="E1779" s="4" t="s">
        <v>669</v>
      </c>
      <c r="F1779" s="4" t="s">
        <v>659</v>
      </c>
      <c r="G1779" s="41" t="s">
        <v>670</v>
      </c>
      <c r="H1779" s="59" t="s">
        <v>929</v>
      </c>
      <c r="I1779" s="59">
        <v>500000001474</v>
      </c>
      <c r="J1779" s="5">
        <v>2013</v>
      </c>
      <c r="K1779" s="5">
        <v>5</v>
      </c>
      <c r="L1779" s="9">
        <f t="shared" si="38"/>
        <v>-8</v>
      </c>
      <c r="M1779" s="6" t="s">
        <v>90</v>
      </c>
      <c r="N1779" s="9" t="s">
        <v>94</v>
      </c>
      <c r="O1779" s="6" t="s">
        <v>37</v>
      </c>
      <c r="P1779" s="9" t="s">
        <v>42</v>
      </c>
      <c r="Q1779" s="5" t="s">
        <v>37</v>
      </c>
      <c r="R1779" s="9" t="s">
        <v>41</v>
      </c>
      <c r="S1779" s="11">
        <v>2023</v>
      </c>
      <c r="T1779" s="6" t="s">
        <v>126</v>
      </c>
      <c r="U1779" s="4" t="s">
        <v>3813</v>
      </c>
      <c r="V1779" s="4" t="s">
        <v>3814</v>
      </c>
      <c r="W1779" s="75">
        <v>0</v>
      </c>
      <c r="X1779" s="9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43"/>
      <c r="AL1779" s="143"/>
      <c r="AM1779" s="143"/>
      <c r="AN1779" s="143"/>
      <c r="AO1779" s="143"/>
      <c r="AP1779" s="143"/>
      <c r="AQ1779" s="143"/>
      <c r="AR1779" s="143"/>
      <c r="AS1779" s="143"/>
      <c r="AT1779" s="143"/>
      <c r="AU1779" s="143"/>
      <c r="AV1779" s="143"/>
      <c r="BC1779" s="2"/>
    </row>
    <row r="1780" spans="1:55" x14ac:dyDescent="0.2">
      <c r="A1780" s="4" t="s">
        <v>2721</v>
      </c>
      <c r="B1780" s="4" t="s">
        <v>2687</v>
      </c>
      <c r="C1780" s="4" t="s">
        <v>2737</v>
      </c>
      <c r="D1780" s="4" t="s">
        <v>2741</v>
      </c>
      <c r="E1780" s="4" t="s">
        <v>669</v>
      </c>
      <c r="F1780" s="4" t="s">
        <v>659</v>
      </c>
      <c r="G1780" s="41" t="s">
        <v>670</v>
      </c>
      <c r="H1780" s="59" t="s">
        <v>930</v>
      </c>
      <c r="I1780" s="59">
        <v>500000001487</v>
      </c>
      <c r="J1780" s="5">
        <v>2013</v>
      </c>
      <c r="K1780" s="5">
        <v>5</v>
      </c>
      <c r="L1780" s="9">
        <f t="shared" si="38"/>
        <v>-8</v>
      </c>
      <c r="M1780" s="6" t="s">
        <v>90</v>
      </c>
      <c r="N1780" s="9" t="s">
        <v>94</v>
      </c>
      <c r="O1780" s="6" t="s">
        <v>37</v>
      </c>
      <c r="P1780" s="9" t="s">
        <v>42</v>
      </c>
      <c r="Q1780" s="5" t="s">
        <v>37</v>
      </c>
      <c r="R1780" s="9" t="s">
        <v>41</v>
      </c>
      <c r="S1780" s="11">
        <v>2023</v>
      </c>
      <c r="T1780" s="6" t="s">
        <v>126</v>
      </c>
      <c r="U1780" s="4" t="s">
        <v>3813</v>
      </c>
      <c r="V1780" s="4" t="s">
        <v>3814</v>
      </c>
      <c r="W1780" s="75">
        <v>0</v>
      </c>
      <c r="X1780" s="9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43"/>
      <c r="AL1780" s="143"/>
      <c r="AM1780" s="143"/>
      <c r="AN1780" s="143"/>
      <c r="AO1780" s="143"/>
      <c r="AP1780" s="143"/>
      <c r="AQ1780" s="143"/>
      <c r="AR1780" s="143"/>
      <c r="AS1780" s="143"/>
      <c r="AT1780" s="143"/>
      <c r="AU1780" s="143"/>
      <c r="AV1780" s="143"/>
      <c r="BC1780" s="2"/>
    </row>
    <row r="1781" spans="1:55" x14ac:dyDescent="0.2">
      <c r="A1781" s="4" t="s">
        <v>2721</v>
      </c>
      <c r="B1781" s="4" t="s">
        <v>2687</v>
      </c>
      <c r="C1781" s="4" t="s">
        <v>2737</v>
      </c>
      <c r="D1781" s="4" t="s">
        <v>2741</v>
      </c>
      <c r="E1781" s="4" t="s">
        <v>669</v>
      </c>
      <c r="F1781" s="4" t="s">
        <v>659</v>
      </c>
      <c r="G1781" s="41" t="s">
        <v>670</v>
      </c>
      <c r="H1781" s="59" t="s">
        <v>931</v>
      </c>
      <c r="I1781" s="59">
        <v>500000001501</v>
      </c>
      <c r="J1781" s="5">
        <v>2013</v>
      </c>
      <c r="K1781" s="5">
        <v>5</v>
      </c>
      <c r="L1781" s="9">
        <f t="shared" si="38"/>
        <v>-8</v>
      </c>
      <c r="M1781" s="6" t="s">
        <v>90</v>
      </c>
      <c r="N1781" s="9" t="s">
        <v>94</v>
      </c>
      <c r="O1781" s="6" t="s">
        <v>37</v>
      </c>
      <c r="P1781" s="9" t="s">
        <v>42</v>
      </c>
      <c r="Q1781" s="5" t="s">
        <v>37</v>
      </c>
      <c r="R1781" s="9" t="s">
        <v>41</v>
      </c>
      <c r="S1781" s="11">
        <v>2023</v>
      </c>
      <c r="T1781" s="6" t="s">
        <v>126</v>
      </c>
      <c r="U1781" s="4" t="s">
        <v>3813</v>
      </c>
      <c r="V1781" s="4" t="s">
        <v>3814</v>
      </c>
      <c r="W1781" s="75">
        <v>0</v>
      </c>
      <c r="X1781" s="9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43"/>
      <c r="AL1781" s="143"/>
      <c r="AM1781" s="143"/>
      <c r="AN1781" s="143"/>
      <c r="AO1781" s="143"/>
      <c r="AP1781" s="143"/>
      <c r="AQ1781" s="143"/>
      <c r="AR1781" s="143"/>
      <c r="AS1781" s="143"/>
      <c r="AT1781" s="143"/>
      <c r="AU1781" s="143"/>
      <c r="AV1781" s="143"/>
      <c r="BC1781" s="2"/>
    </row>
    <row r="1782" spans="1:55" x14ac:dyDescent="0.2">
      <c r="A1782" s="4" t="s">
        <v>2705</v>
      </c>
      <c r="B1782" s="4" t="s">
        <v>2688</v>
      </c>
      <c r="C1782" s="4" t="s">
        <v>2737</v>
      </c>
      <c r="D1782" s="4" t="s">
        <v>2741</v>
      </c>
      <c r="E1782" s="4" t="s">
        <v>669</v>
      </c>
      <c r="F1782" s="4" t="s">
        <v>659</v>
      </c>
      <c r="G1782" s="41" t="s">
        <v>670</v>
      </c>
      <c r="H1782" s="59" t="s">
        <v>932</v>
      </c>
      <c r="I1782" s="59">
        <v>500000001519</v>
      </c>
      <c r="J1782" s="5">
        <v>2013</v>
      </c>
      <c r="K1782" s="5">
        <v>5</v>
      </c>
      <c r="L1782" s="9">
        <f t="shared" si="38"/>
        <v>-8</v>
      </c>
      <c r="M1782" s="6" t="s">
        <v>90</v>
      </c>
      <c r="N1782" s="9" t="s">
        <v>94</v>
      </c>
      <c r="O1782" s="6" t="s">
        <v>37</v>
      </c>
      <c r="P1782" s="9" t="s">
        <v>42</v>
      </c>
      <c r="Q1782" s="5" t="s">
        <v>37</v>
      </c>
      <c r="R1782" s="9" t="s">
        <v>41</v>
      </c>
      <c r="S1782" s="11">
        <v>2023</v>
      </c>
      <c r="T1782" s="6" t="s">
        <v>126</v>
      </c>
      <c r="U1782" s="4" t="s">
        <v>3813</v>
      </c>
      <c r="V1782" s="4" t="s">
        <v>3814</v>
      </c>
      <c r="W1782" s="75">
        <v>0</v>
      </c>
      <c r="X1782" s="9"/>
      <c r="Y1782" s="11"/>
      <c r="Z1782" s="11"/>
      <c r="AA1782" s="11"/>
      <c r="AB1782" s="11"/>
      <c r="AD1782" s="11"/>
      <c r="AE1782" s="11"/>
      <c r="AF1782" s="11"/>
      <c r="AG1782" s="11"/>
      <c r="AH1782" s="11"/>
      <c r="AI1782" s="11"/>
      <c r="AJ1782" s="11"/>
      <c r="AK1782" s="143"/>
      <c r="AL1782" s="143"/>
      <c r="AM1782" s="143"/>
      <c r="AN1782" s="143"/>
      <c r="AO1782" s="143"/>
      <c r="AP1782" s="143"/>
      <c r="AQ1782" s="143"/>
      <c r="AR1782" s="143"/>
      <c r="AS1782" s="143"/>
      <c r="AT1782" s="143"/>
      <c r="AU1782" s="143"/>
      <c r="AV1782" s="143"/>
      <c r="BC1782" s="2"/>
    </row>
    <row r="1783" spans="1:55" x14ac:dyDescent="0.2">
      <c r="A1783" s="4" t="s">
        <v>2721</v>
      </c>
      <c r="B1783" s="4" t="s">
        <v>2687</v>
      </c>
      <c r="C1783" s="4" t="s">
        <v>2737</v>
      </c>
      <c r="D1783" s="4" t="s">
        <v>2741</v>
      </c>
      <c r="E1783" s="4" t="s">
        <v>669</v>
      </c>
      <c r="F1783" s="4" t="s">
        <v>659</v>
      </c>
      <c r="G1783" s="41" t="s">
        <v>670</v>
      </c>
      <c r="H1783" s="59" t="s">
        <v>933</v>
      </c>
      <c r="I1783" s="59">
        <v>500000001546</v>
      </c>
      <c r="J1783" s="5">
        <v>2013</v>
      </c>
      <c r="K1783" s="5">
        <v>5</v>
      </c>
      <c r="L1783" s="9">
        <f t="shared" si="38"/>
        <v>-8</v>
      </c>
      <c r="M1783" s="6" t="s">
        <v>90</v>
      </c>
      <c r="N1783" s="9" t="s">
        <v>94</v>
      </c>
      <c r="O1783" s="6" t="s">
        <v>37</v>
      </c>
      <c r="P1783" s="9" t="s">
        <v>42</v>
      </c>
      <c r="Q1783" s="5" t="s">
        <v>37</v>
      </c>
      <c r="R1783" s="9" t="s">
        <v>41</v>
      </c>
      <c r="S1783" s="11">
        <v>2023</v>
      </c>
      <c r="T1783" s="6" t="s">
        <v>126</v>
      </c>
      <c r="U1783" s="4" t="s">
        <v>3813</v>
      </c>
      <c r="V1783" s="4" t="s">
        <v>3814</v>
      </c>
      <c r="W1783" s="75">
        <v>0</v>
      </c>
      <c r="X1783" s="9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43"/>
      <c r="AL1783" s="143"/>
      <c r="AM1783" s="143"/>
      <c r="AN1783" s="143"/>
      <c r="AO1783" s="143"/>
      <c r="AP1783" s="143"/>
      <c r="AQ1783" s="143"/>
      <c r="AR1783" s="143"/>
      <c r="AS1783" s="143"/>
      <c r="AT1783" s="143"/>
      <c r="AU1783" s="143"/>
      <c r="AV1783" s="143"/>
      <c r="BC1783" s="2"/>
    </row>
    <row r="1784" spans="1:55" x14ac:dyDescent="0.2">
      <c r="A1784" s="4" t="s">
        <v>2721</v>
      </c>
      <c r="B1784" s="4" t="s">
        <v>2687</v>
      </c>
      <c r="C1784" s="4" t="s">
        <v>2737</v>
      </c>
      <c r="D1784" s="4" t="s">
        <v>2741</v>
      </c>
      <c r="E1784" s="4" t="s">
        <v>669</v>
      </c>
      <c r="F1784" s="4" t="s">
        <v>659</v>
      </c>
      <c r="G1784" s="41" t="s">
        <v>670</v>
      </c>
      <c r="H1784" s="59" t="s">
        <v>934</v>
      </c>
      <c r="I1784" s="59">
        <v>500000001559</v>
      </c>
      <c r="J1784" s="5">
        <v>2013</v>
      </c>
      <c r="K1784" s="5">
        <v>5</v>
      </c>
      <c r="L1784" s="9">
        <f t="shared" si="38"/>
        <v>-8</v>
      </c>
      <c r="M1784" s="6" t="s">
        <v>90</v>
      </c>
      <c r="N1784" s="9" t="s">
        <v>94</v>
      </c>
      <c r="O1784" s="6" t="s">
        <v>37</v>
      </c>
      <c r="P1784" s="9" t="s">
        <v>42</v>
      </c>
      <c r="Q1784" s="5" t="s">
        <v>37</v>
      </c>
      <c r="R1784" s="9" t="s">
        <v>41</v>
      </c>
      <c r="S1784" s="11">
        <v>2023</v>
      </c>
      <c r="T1784" s="6" t="s">
        <v>126</v>
      </c>
      <c r="U1784" s="4" t="s">
        <v>3813</v>
      </c>
      <c r="V1784" s="4" t="s">
        <v>3814</v>
      </c>
      <c r="W1784" s="75">
        <v>0</v>
      </c>
      <c r="X1784" s="9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43"/>
      <c r="AL1784" s="143"/>
      <c r="AM1784" s="143"/>
      <c r="AN1784" s="143"/>
      <c r="AO1784" s="143"/>
      <c r="AP1784" s="143"/>
      <c r="AQ1784" s="143"/>
      <c r="AR1784" s="143"/>
      <c r="AS1784" s="143"/>
      <c r="AT1784" s="143"/>
      <c r="AU1784" s="143"/>
      <c r="AV1784" s="143"/>
      <c r="BC1784" s="2"/>
    </row>
    <row r="1785" spans="1:55" x14ac:dyDescent="0.2">
      <c r="A1785" s="4" t="s">
        <v>2721</v>
      </c>
      <c r="B1785" s="4" t="s">
        <v>2687</v>
      </c>
      <c r="C1785" s="4" t="s">
        <v>2737</v>
      </c>
      <c r="D1785" s="4" t="s">
        <v>2741</v>
      </c>
      <c r="E1785" s="4" t="s">
        <v>669</v>
      </c>
      <c r="F1785" s="4" t="s">
        <v>659</v>
      </c>
      <c r="G1785" s="41" t="s">
        <v>670</v>
      </c>
      <c r="H1785" s="59" t="s">
        <v>935</v>
      </c>
      <c r="I1785" s="59">
        <v>500000001560</v>
      </c>
      <c r="J1785" s="5">
        <v>2013</v>
      </c>
      <c r="K1785" s="5">
        <v>5</v>
      </c>
      <c r="L1785" s="9">
        <f t="shared" si="38"/>
        <v>-8</v>
      </c>
      <c r="M1785" s="6" t="s">
        <v>90</v>
      </c>
      <c r="N1785" s="9" t="s">
        <v>94</v>
      </c>
      <c r="O1785" s="6" t="s">
        <v>37</v>
      </c>
      <c r="P1785" s="9" t="s">
        <v>42</v>
      </c>
      <c r="Q1785" s="5" t="s">
        <v>37</v>
      </c>
      <c r="R1785" s="9" t="s">
        <v>41</v>
      </c>
      <c r="S1785" s="11">
        <v>2023</v>
      </c>
      <c r="T1785" s="6" t="s">
        <v>126</v>
      </c>
      <c r="U1785" s="4" t="s">
        <v>3813</v>
      </c>
      <c r="V1785" s="4" t="s">
        <v>3814</v>
      </c>
      <c r="W1785" s="75">
        <v>0</v>
      </c>
      <c r="X1785" s="9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43"/>
      <c r="AL1785" s="143"/>
      <c r="AM1785" s="143"/>
      <c r="AN1785" s="143"/>
      <c r="AO1785" s="143"/>
      <c r="AP1785" s="143"/>
      <c r="AQ1785" s="143"/>
      <c r="AR1785" s="143"/>
      <c r="AS1785" s="143"/>
      <c r="AT1785" s="143"/>
      <c r="AU1785" s="143"/>
      <c r="AV1785" s="143"/>
      <c r="BC1785" s="2"/>
    </row>
    <row r="1786" spans="1:55" x14ac:dyDescent="0.2">
      <c r="A1786" s="4" t="s">
        <v>2721</v>
      </c>
      <c r="B1786" s="4" t="s">
        <v>2687</v>
      </c>
      <c r="C1786" s="4" t="s">
        <v>2737</v>
      </c>
      <c r="D1786" s="4" t="s">
        <v>2741</v>
      </c>
      <c r="E1786" s="4" t="s">
        <v>669</v>
      </c>
      <c r="F1786" s="4" t="s">
        <v>659</v>
      </c>
      <c r="G1786" s="41" t="s">
        <v>670</v>
      </c>
      <c r="H1786" s="59" t="s">
        <v>936</v>
      </c>
      <c r="I1786" s="59">
        <v>500000001574</v>
      </c>
      <c r="J1786" s="5">
        <v>2013</v>
      </c>
      <c r="K1786" s="5">
        <v>5</v>
      </c>
      <c r="L1786" s="9">
        <f t="shared" si="38"/>
        <v>-8</v>
      </c>
      <c r="M1786" s="6" t="s">
        <v>90</v>
      </c>
      <c r="N1786" s="9" t="s">
        <v>94</v>
      </c>
      <c r="O1786" s="6" t="s">
        <v>37</v>
      </c>
      <c r="P1786" s="9" t="s">
        <v>42</v>
      </c>
      <c r="Q1786" s="5" t="s">
        <v>37</v>
      </c>
      <c r="R1786" s="9" t="s">
        <v>41</v>
      </c>
      <c r="S1786" s="11">
        <v>2023</v>
      </c>
      <c r="T1786" s="6" t="s">
        <v>126</v>
      </c>
      <c r="U1786" s="4" t="s">
        <v>3813</v>
      </c>
      <c r="V1786" s="4" t="s">
        <v>3814</v>
      </c>
      <c r="W1786" s="75">
        <v>0</v>
      </c>
      <c r="X1786" s="9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43"/>
      <c r="AL1786" s="143"/>
      <c r="AM1786" s="143"/>
      <c r="AN1786" s="143"/>
      <c r="AO1786" s="143"/>
      <c r="AP1786" s="143"/>
      <c r="AQ1786" s="143"/>
      <c r="AR1786" s="143"/>
      <c r="AS1786" s="143"/>
      <c r="AT1786" s="143"/>
      <c r="AU1786" s="143"/>
      <c r="AV1786" s="143"/>
      <c r="BC1786" s="2"/>
    </row>
    <row r="1787" spans="1:55" x14ac:dyDescent="0.2">
      <c r="A1787" s="4" t="s">
        <v>2721</v>
      </c>
      <c r="B1787" s="4" t="s">
        <v>2687</v>
      </c>
      <c r="C1787" s="4" t="s">
        <v>2737</v>
      </c>
      <c r="D1787" s="4" t="s">
        <v>2741</v>
      </c>
      <c r="E1787" s="4" t="s">
        <v>669</v>
      </c>
      <c r="F1787" s="4" t="s">
        <v>659</v>
      </c>
      <c r="G1787" s="41" t="s">
        <v>670</v>
      </c>
      <c r="H1787" s="59" t="s">
        <v>937</v>
      </c>
      <c r="I1787" s="59">
        <v>500000001575</v>
      </c>
      <c r="J1787" s="5">
        <v>2013</v>
      </c>
      <c r="K1787" s="5">
        <v>5</v>
      </c>
      <c r="L1787" s="9">
        <f t="shared" si="38"/>
        <v>-8</v>
      </c>
      <c r="M1787" s="6" t="s">
        <v>90</v>
      </c>
      <c r="N1787" s="9" t="s">
        <v>94</v>
      </c>
      <c r="O1787" s="6" t="s">
        <v>37</v>
      </c>
      <c r="P1787" s="9" t="s">
        <v>42</v>
      </c>
      <c r="Q1787" s="5" t="s">
        <v>37</v>
      </c>
      <c r="R1787" s="9" t="s">
        <v>41</v>
      </c>
      <c r="S1787" s="11">
        <v>2023</v>
      </c>
      <c r="T1787" s="6" t="s">
        <v>126</v>
      </c>
      <c r="U1787" s="4" t="s">
        <v>3813</v>
      </c>
      <c r="V1787" s="4" t="s">
        <v>3814</v>
      </c>
      <c r="W1787" s="75">
        <v>0</v>
      </c>
      <c r="X1787" s="9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43"/>
      <c r="AL1787" s="143"/>
      <c r="AM1787" s="143"/>
      <c r="AN1787" s="143"/>
      <c r="AO1787" s="143"/>
      <c r="AP1787" s="143"/>
      <c r="AQ1787" s="143"/>
      <c r="AR1787" s="143"/>
      <c r="AS1787" s="143"/>
      <c r="AT1787" s="143"/>
      <c r="AU1787" s="143"/>
      <c r="AV1787" s="143"/>
      <c r="BC1787" s="2"/>
    </row>
    <row r="1788" spans="1:55" x14ac:dyDescent="0.2">
      <c r="A1788" s="4" t="s">
        <v>2721</v>
      </c>
      <c r="B1788" s="4" t="s">
        <v>2687</v>
      </c>
      <c r="C1788" s="4" t="s">
        <v>2737</v>
      </c>
      <c r="D1788" s="4" t="s">
        <v>2741</v>
      </c>
      <c r="E1788" s="4" t="s">
        <v>669</v>
      </c>
      <c r="F1788" s="4" t="s">
        <v>659</v>
      </c>
      <c r="G1788" s="41" t="s">
        <v>670</v>
      </c>
      <c r="H1788" s="59" t="s">
        <v>938</v>
      </c>
      <c r="I1788" s="59">
        <v>500000001576</v>
      </c>
      <c r="J1788" s="5">
        <v>2013</v>
      </c>
      <c r="K1788" s="5">
        <v>5</v>
      </c>
      <c r="L1788" s="9">
        <f t="shared" si="38"/>
        <v>-8</v>
      </c>
      <c r="M1788" s="6" t="s">
        <v>90</v>
      </c>
      <c r="N1788" s="9" t="s">
        <v>94</v>
      </c>
      <c r="O1788" s="6" t="s">
        <v>37</v>
      </c>
      <c r="P1788" s="9" t="s">
        <v>42</v>
      </c>
      <c r="Q1788" s="5" t="s">
        <v>37</v>
      </c>
      <c r="R1788" s="9" t="s">
        <v>41</v>
      </c>
      <c r="S1788" s="11">
        <v>2023</v>
      </c>
      <c r="T1788" s="6" t="s">
        <v>126</v>
      </c>
      <c r="U1788" s="4" t="s">
        <v>3813</v>
      </c>
      <c r="V1788" s="4" t="s">
        <v>3814</v>
      </c>
      <c r="W1788" s="75">
        <v>0</v>
      </c>
      <c r="X1788" s="9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43"/>
      <c r="AL1788" s="143"/>
      <c r="AM1788" s="143"/>
      <c r="AN1788" s="143"/>
      <c r="AO1788" s="143"/>
      <c r="AP1788" s="143"/>
      <c r="AQ1788" s="143"/>
      <c r="AR1788" s="143"/>
      <c r="AS1788" s="143"/>
      <c r="AT1788" s="143"/>
      <c r="AU1788" s="143"/>
      <c r="AV1788" s="143"/>
      <c r="BC1788" s="2"/>
    </row>
    <row r="1789" spans="1:55" x14ac:dyDescent="0.2">
      <c r="A1789" s="4" t="s">
        <v>2721</v>
      </c>
      <c r="B1789" s="4" t="s">
        <v>2687</v>
      </c>
      <c r="C1789" s="4" t="s">
        <v>2737</v>
      </c>
      <c r="D1789" s="4" t="s">
        <v>2741</v>
      </c>
      <c r="E1789" s="4" t="s">
        <v>669</v>
      </c>
      <c r="F1789" s="4" t="s">
        <v>659</v>
      </c>
      <c r="G1789" s="41" t="s">
        <v>670</v>
      </c>
      <c r="H1789" s="59" t="s">
        <v>939</v>
      </c>
      <c r="I1789" s="59">
        <v>500000001589</v>
      </c>
      <c r="J1789" s="5">
        <v>2013</v>
      </c>
      <c r="K1789" s="5">
        <v>5</v>
      </c>
      <c r="L1789" s="9">
        <f t="shared" si="38"/>
        <v>-8</v>
      </c>
      <c r="M1789" s="6" t="s">
        <v>90</v>
      </c>
      <c r="N1789" s="9" t="s">
        <v>94</v>
      </c>
      <c r="O1789" s="6" t="s">
        <v>37</v>
      </c>
      <c r="P1789" s="9" t="s">
        <v>42</v>
      </c>
      <c r="Q1789" s="5" t="s">
        <v>37</v>
      </c>
      <c r="R1789" s="9" t="s">
        <v>41</v>
      </c>
      <c r="S1789" s="11">
        <v>2023</v>
      </c>
      <c r="T1789" s="6" t="s">
        <v>126</v>
      </c>
      <c r="U1789" s="4" t="s">
        <v>3813</v>
      </c>
      <c r="V1789" s="4" t="s">
        <v>3814</v>
      </c>
      <c r="W1789" s="75">
        <v>0</v>
      </c>
      <c r="X1789" s="9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43"/>
      <c r="AL1789" s="143"/>
      <c r="AM1789" s="143"/>
      <c r="AN1789" s="143"/>
      <c r="AO1789" s="143"/>
      <c r="AP1789" s="143"/>
      <c r="AQ1789" s="143"/>
      <c r="AR1789" s="143"/>
      <c r="AS1789" s="143"/>
      <c r="AT1789" s="143"/>
      <c r="AU1789" s="143"/>
      <c r="AV1789" s="143"/>
      <c r="BC1789" s="2"/>
    </row>
    <row r="1790" spans="1:55" x14ac:dyDescent="0.2">
      <c r="A1790" s="4" t="s">
        <v>2721</v>
      </c>
      <c r="B1790" s="4" t="s">
        <v>2687</v>
      </c>
      <c r="C1790" s="4" t="s">
        <v>2737</v>
      </c>
      <c r="D1790" s="4" t="s">
        <v>2741</v>
      </c>
      <c r="E1790" s="4" t="s">
        <v>669</v>
      </c>
      <c r="F1790" s="4" t="s">
        <v>659</v>
      </c>
      <c r="G1790" s="41" t="s">
        <v>670</v>
      </c>
      <c r="H1790" s="59" t="s">
        <v>940</v>
      </c>
      <c r="I1790" s="59">
        <v>500000001604</v>
      </c>
      <c r="J1790" s="5">
        <v>2013</v>
      </c>
      <c r="K1790" s="5">
        <v>5</v>
      </c>
      <c r="L1790" s="9">
        <f t="shared" si="38"/>
        <v>-8</v>
      </c>
      <c r="M1790" s="6" t="s">
        <v>90</v>
      </c>
      <c r="N1790" s="9" t="s">
        <v>94</v>
      </c>
      <c r="O1790" s="6" t="s">
        <v>37</v>
      </c>
      <c r="P1790" s="9" t="s">
        <v>42</v>
      </c>
      <c r="Q1790" s="5" t="s">
        <v>37</v>
      </c>
      <c r="R1790" s="9" t="s">
        <v>41</v>
      </c>
      <c r="S1790" s="11">
        <v>2023</v>
      </c>
      <c r="T1790" s="6" t="s">
        <v>126</v>
      </c>
      <c r="U1790" s="4" t="s">
        <v>3813</v>
      </c>
      <c r="V1790" s="4" t="s">
        <v>3814</v>
      </c>
      <c r="W1790" s="75">
        <v>0</v>
      </c>
      <c r="X1790" s="9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43"/>
      <c r="AL1790" s="143"/>
      <c r="AM1790" s="143"/>
      <c r="AN1790" s="143"/>
      <c r="AO1790" s="143"/>
      <c r="AP1790" s="143"/>
      <c r="AQ1790" s="143"/>
      <c r="AR1790" s="143"/>
      <c r="AS1790" s="143"/>
      <c r="AT1790" s="143"/>
      <c r="AU1790" s="143"/>
      <c r="AV1790" s="143"/>
      <c r="BC1790" s="2"/>
    </row>
    <row r="1791" spans="1:55" x14ac:dyDescent="0.2">
      <c r="A1791" s="4" t="s">
        <v>2721</v>
      </c>
      <c r="B1791" s="4" t="s">
        <v>2687</v>
      </c>
      <c r="C1791" s="4" t="s">
        <v>2737</v>
      </c>
      <c r="D1791" s="4" t="s">
        <v>2741</v>
      </c>
      <c r="E1791" s="4" t="s">
        <v>669</v>
      </c>
      <c r="F1791" s="4" t="s">
        <v>659</v>
      </c>
      <c r="G1791" s="41" t="s">
        <v>670</v>
      </c>
      <c r="H1791" s="59" t="s">
        <v>941</v>
      </c>
      <c r="I1791" s="59">
        <v>500000001612</v>
      </c>
      <c r="J1791" s="5">
        <v>2013</v>
      </c>
      <c r="K1791" s="5">
        <v>5</v>
      </c>
      <c r="L1791" s="9">
        <f t="shared" si="38"/>
        <v>-8</v>
      </c>
      <c r="M1791" s="6" t="s">
        <v>90</v>
      </c>
      <c r="N1791" s="9" t="s">
        <v>94</v>
      </c>
      <c r="O1791" s="6" t="s">
        <v>37</v>
      </c>
      <c r="P1791" s="9" t="s">
        <v>42</v>
      </c>
      <c r="Q1791" s="5" t="s">
        <v>37</v>
      </c>
      <c r="R1791" s="9" t="s">
        <v>41</v>
      </c>
      <c r="S1791" s="11">
        <v>2023</v>
      </c>
      <c r="T1791" s="6" t="s">
        <v>126</v>
      </c>
      <c r="U1791" s="4" t="s">
        <v>3813</v>
      </c>
      <c r="V1791" s="4" t="s">
        <v>3814</v>
      </c>
      <c r="W1791" s="75">
        <v>0</v>
      </c>
      <c r="X1791" s="9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43"/>
      <c r="AL1791" s="143"/>
      <c r="AM1791" s="143"/>
      <c r="AN1791" s="143"/>
      <c r="AO1791" s="143"/>
      <c r="AP1791" s="143"/>
      <c r="AQ1791" s="143"/>
      <c r="AR1791" s="143"/>
      <c r="AS1791" s="143"/>
      <c r="AT1791" s="143"/>
      <c r="AU1791" s="143"/>
      <c r="AV1791" s="143"/>
      <c r="BC1791" s="2"/>
    </row>
    <row r="1792" spans="1:55" x14ac:dyDescent="0.2">
      <c r="A1792" s="4" t="s">
        <v>2699</v>
      </c>
      <c r="B1792" s="4" t="s">
        <v>2688</v>
      </c>
      <c r="C1792" s="4" t="s">
        <v>2737</v>
      </c>
      <c r="D1792" s="4" t="s">
        <v>2741</v>
      </c>
      <c r="E1792" s="4" t="s">
        <v>669</v>
      </c>
      <c r="F1792" s="4" t="s">
        <v>659</v>
      </c>
      <c r="G1792" s="41" t="s">
        <v>670</v>
      </c>
      <c r="H1792" s="59" t="s">
        <v>942</v>
      </c>
      <c r="I1792" s="59" t="s">
        <v>136</v>
      </c>
      <c r="J1792" s="5">
        <v>2013</v>
      </c>
      <c r="K1792" s="5">
        <v>5</v>
      </c>
      <c r="L1792" s="9">
        <f t="shared" si="38"/>
        <v>-8</v>
      </c>
      <c r="M1792" s="6" t="s">
        <v>90</v>
      </c>
      <c r="N1792" s="9" t="s">
        <v>94</v>
      </c>
      <c r="O1792" s="6" t="s">
        <v>37</v>
      </c>
      <c r="P1792" s="9" t="s">
        <v>42</v>
      </c>
      <c r="Q1792" s="5" t="s">
        <v>37</v>
      </c>
      <c r="R1792" s="9" t="s">
        <v>41</v>
      </c>
      <c r="S1792" s="11">
        <v>2023</v>
      </c>
      <c r="T1792" s="6" t="s">
        <v>126</v>
      </c>
      <c r="U1792" s="4" t="s">
        <v>3813</v>
      </c>
      <c r="V1792" s="4" t="s">
        <v>3814</v>
      </c>
      <c r="W1792" s="75">
        <v>0</v>
      </c>
      <c r="X1792" s="9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43"/>
      <c r="AL1792" s="143"/>
      <c r="AM1792" s="143"/>
      <c r="AN1792" s="143"/>
      <c r="AO1792" s="143"/>
      <c r="AP1792" s="143"/>
      <c r="AQ1792" s="143"/>
      <c r="AR1792" s="143"/>
      <c r="AS1792" s="143"/>
      <c r="AT1792" s="143"/>
      <c r="AU1792" s="143"/>
      <c r="AV1792" s="143"/>
      <c r="BC1792" s="2"/>
    </row>
    <row r="1793" spans="1:57" x14ac:dyDescent="0.2">
      <c r="A1793" s="4" t="s">
        <v>2699</v>
      </c>
      <c r="B1793" s="4" t="s">
        <v>2688</v>
      </c>
      <c r="C1793" s="4" t="s">
        <v>2737</v>
      </c>
      <c r="D1793" s="4" t="s">
        <v>2741</v>
      </c>
      <c r="E1793" s="4" t="s">
        <v>669</v>
      </c>
      <c r="F1793" s="4" t="s">
        <v>659</v>
      </c>
      <c r="G1793" s="41" t="s">
        <v>670</v>
      </c>
      <c r="H1793" s="59" t="s">
        <v>943</v>
      </c>
      <c r="I1793" s="59">
        <v>500000000122</v>
      </c>
      <c r="J1793" s="5">
        <v>2013</v>
      </c>
      <c r="K1793" s="5">
        <v>5</v>
      </c>
      <c r="L1793" s="9">
        <f t="shared" si="38"/>
        <v>-8</v>
      </c>
      <c r="M1793" s="6" t="s">
        <v>90</v>
      </c>
      <c r="N1793" s="9" t="s">
        <v>94</v>
      </c>
      <c r="O1793" s="6" t="s">
        <v>37</v>
      </c>
      <c r="P1793" s="9" t="s">
        <v>42</v>
      </c>
      <c r="Q1793" s="5" t="s">
        <v>37</v>
      </c>
      <c r="R1793" s="9" t="s">
        <v>41</v>
      </c>
      <c r="S1793" s="11">
        <v>2023</v>
      </c>
      <c r="T1793" s="6" t="s">
        <v>126</v>
      </c>
      <c r="U1793" s="4" t="s">
        <v>3813</v>
      </c>
      <c r="V1793" s="4" t="s">
        <v>3814</v>
      </c>
      <c r="W1793" s="75">
        <v>0</v>
      </c>
      <c r="X1793" s="9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43"/>
      <c r="AL1793" s="143"/>
      <c r="AM1793" s="143"/>
      <c r="AN1793" s="143"/>
      <c r="AO1793" s="143"/>
      <c r="AP1793" s="143"/>
      <c r="AQ1793" s="143"/>
      <c r="AR1793" s="143"/>
      <c r="AS1793" s="143"/>
      <c r="AT1793" s="143"/>
      <c r="AU1793" s="143"/>
      <c r="AV1793" s="143"/>
      <c r="BC1793" s="2"/>
    </row>
    <row r="1794" spans="1:57" x14ac:dyDescent="0.2">
      <c r="A1794" s="4" t="s">
        <v>2721</v>
      </c>
      <c r="B1794" s="4" t="s">
        <v>2687</v>
      </c>
      <c r="C1794" s="4" t="s">
        <v>2737</v>
      </c>
      <c r="D1794" s="4" t="s">
        <v>2741</v>
      </c>
      <c r="E1794" s="4" t="s">
        <v>669</v>
      </c>
      <c r="F1794" s="4" t="s">
        <v>659</v>
      </c>
      <c r="G1794" s="41" t="s">
        <v>670</v>
      </c>
      <c r="H1794" s="59" t="s">
        <v>944</v>
      </c>
      <c r="I1794" s="59">
        <v>500000001443</v>
      </c>
      <c r="J1794" s="5">
        <v>2013</v>
      </c>
      <c r="K1794" s="5">
        <v>5</v>
      </c>
      <c r="L1794" s="9">
        <f t="shared" si="38"/>
        <v>-8</v>
      </c>
      <c r="M1794" s="6" t="s">
        <v>90</v>
      </c>
      <c r="N1794" s="9" t="s">
        <v>94</v>
      </c>
      <c r="O1794" s="6" t="s">
        <v>37</v>
      </c>
      <c r="P1794" s="9" t="s">
        <v>42</v>
      </c>
      <c r="Q1794" s="5" t="s">
        <v>37</v>
      </c>
      <c r="R1794" s="9" t="s">
        <v>41</v>
      </c>
      <c r="S1794" s="11">
        <v>2023</v>
      </c>
      <c r="T1794" s="6" t="s">
        <v>126</v>
      </c>
      <c r="U1794" s="4" t="s">
        <v>3813</v>
      </c>
      <c r="V1794" s="4" t="s">
        <v>3814</v>
      </c>
      <c r="W1794" s="75">
        <v>0</v>
      </c>
      <c r="X1794" s="9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43"/>
      <c r="AL1794" s="143"/>
      <c r="AM1794" s="143"/>
      <c r="AN1794" s="143"/>
      <c r="AO1794" s="143"/>
      <c r="AP1794" s="143"/>
      <c r="AQ1794" s="143"/>
      <c r="AR1794" s="143"/>
      <c r="AS1794" s="143"/>
      <c r="AT1794" s="143"/>
      <c r="AU1794" s="143"/>
      <c r="AV1794" s="143"/>
      <c r="BC1794" s="2"/>
    </row>
    <row r="1795" spans="1:57" x14ac:dyDescent="0.2">
      <c r="A1795" s="4" t="s">
        <v>2686</v>
      </c>
      <c r="B1795" s="4" t="s">
        <v>2687</v>
      </c>
      <c r="C1795" s="4" t="s">
        <v>2737</v>
      </c>
      <c r="D1795" s="4" t="s">
        <v>2741</v>
      </c>
      <c r="E1795" s="4" t="s">
        <v>669</v>
      </c>
      <c r="F1795" s="4" t="s">
        <v>659</v>
      </c>
      <c r="G1795" s="41" t="s">
        <v>670</v>
      </c>
      <c r="H1795" s="59" t="s">
        <v>945</v>
      </c>
      <c r="I1795" s="59">
        <v>500000001332</v>
      </c>
      <c r="J1795" s="5">
        <v>2013</v>
      </c>
      <c r="K1795" s="5">
        <v>5</v>
      </c>
      <c r="L1795" s="9">
        <f t="shared" si="38"/>
        <v>-8</v>
      </c>
      <c r="M1795" s="6" t="s">
        <v>90</v>
      </c>
      <c r="N1795" s="9" t="s">
        <v>94</v>
      </c>
      <c r="O1795" s="6" t="s">
        <v>37</v>
      </c>
      <c r="P1795" s="9" t="s">
        <v>42</v>
      </c>
      <c r="Q1795" s="5" t="s">
        <v>37</v>
      </c>
      <c r="R1795" s="9" t="s">
        <v>41</v>
      </c>
      <c r="S1795" s="11">
        <v>2023</v>
      </c>
      <c r="T1795" s="6" t="s">
        <v>126</v>
      </c>
      <c r="U1795" s="4" t="s">
        <v>3813</v>
      </c>
      <c r="V1795" s="4" t="s">
        <v>3814</v>
      </c>
      <c r="W1795" s="75">
        <v>0</v>
      </c>
      <c r="X1795" s="9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43"/>
      <c r="AL1795" s="143"/>
      <c r="AM1795" s="143"/>
      <c r="AN1795" s="143"/>
      <c r="AO1795" s="143"/>
      <c r="AP1795" s="143"/>
      <c r="AQ1795" s="143"/>
      <c r="AR1795" s="143"/>
      <c r="AS1795" s="143"/>
      <c r="AT1795" s="143"/>
      <c r="AU1795" s="143"/>
      <c r="AV1795" s="143"/>
      <c r="BC1795" s="2"/>
    </row>
    <row r="1796" spans="1:57" s="58" customFormat="1" x14ac:dyDescent="0.2">
      <c r="A1796" s="4" t="s">
        <v>2699</v>
      </c>
      <c r="B1796" s="4" t="s">
        <v>2688</v>
      </c>
      <c r="C1796" s="4" t="s">
        <v>2737</v>
      </c>
      <c r="D1796" s="4" t="s">
        <v>2741</v>
      </c>
      <c r="E1796" s="4" t="s">
        <v>669</v>
      </c>
      <c r="F1796" s="4" t="s">
        <v>659</v>
      </c>
      <c r="G1796" s="41" t="s">
        <v>670</v>
      </c>
      <c r="H1796" s="59" t="s">
        <v>946</v>
      </c>
      <c r="I1796" s="59">
        <v>500000000773</v>
      </c>
      <c r="J1796" s="5">
        <v>2013</v>
      </c>
      <c r="K1796" s="5">
        <v>5</v>
      </c>
      <c r="L1796" s="9">
        <f t="shared" si="38"/>
        <v>-8</v>
      </c>
      <c r="M1796" s="6" t="s">
        <v>90</v>
      </c>
      <c r="N1796" s="9" t="s">
        <v>94</v>
      </c>
      <c r="O1796" s="6" t="s">
        <v>37</v>
      </c>
      <c r="P1796" s="9" t="s">
        <v>42</v>
      </c>
      <c r="Q1796" s="5" t="s">
        <v>37</v>
      </c>
      <c r="R1796" s="9" t="s">
        <v>41</v>
      </c>
      <c r="S1796" s="11">
        <v>2023</v>
      </c>
      <c r="T1796" s="6" t="s">
        <v>126</v>
      </c>
      <c r="U1796" s="4" t="s">
        <v>3813</v>
      </c>
      <c r="V1796" s="4" t="s">
        <v>3814</v>
      </c>
      <c r="W1796" s="75">
        <v>0</v>
      </c>
      <c r="X1796" s="9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43"/>
      <c r="AL1796" s="143"/>
      <c r="AM1796" s="143"/>
      <c r="AN1796" s="143"/>
      <c r="AO1796" s="143"/>
      <c r="AP1796" s="143"/>
      <c r="AQ1796" s="143"/>
      <c r="AR1796" s="143"/>
      <c r="AS1796" s="143"/>
      <c r="AT1796" s="143"/>
      <c r="AU1796" s="143"/>
      <c r="AV1796" s="143"/>
      <c r="AW1796" s="10"/>
      <c r="AX1796" s="10"/>
      <c r="AY1796" s="10"/>
      <c r="AZ1796" s="10"/>
      <c r="BA1796" s="10"/>
      <c r="BB1796" s="10"/>
      <c r="BC1796" s="2"/>
      <c r="BD1796" s="2"/>
      <c r="BE1796" s="2"/>
    </row>
    <row r="1797" spans="1:57" s="58" customFormat="1" x14ac:dyDescent="0.2">
      <c r="A1797" s="4" t="s">
        <v>2714</v>
      </c>
      <c r="B1797" s="4" t="s">
        <v>2687</v>
      </c>
      <c r="C1797" s="4" t="s">
        <v>2737</v>
      </c>
      <c r="D1797" s="4" t="s">
        <v>2741</v>
      </c>
      <c r="E1797" s="4" t="s">
        <v>669</v>
      </c>
      <c r="F1797" s="4" t="s">
        <v>659</v>
      </c>
      <c r="G1797" s="41" t="s">
        <v>670</v>
      </c>
      <c r="H1797" s="59" t="s">
        <v>947</v>
      </c>
      <c r="I1797" s="59" t="s">
        <v>136</v>
      </c>
      <c r="J1797" s="5">
        <v>2013</v>
      </c>
      <c r="K1797" s="5">
        <v>5</v>
      </c>
      <c r="L1797" s="9">
        <f t="shared" ref="L1797:L1857" si="39">IF(AND(J1797=0,K1797=0),"",K1797-($B$9-J1797))</f>
        <v>-8</v>
      </c>
      <c r="M1797" s="6" t="s">
        <v>90</v>
      </c>
      <c r="N1797" s="9" t="s">
        <v>94</v>
      </c>
      <c r="O1797" s="6" t="s">
        <v>37</v>
      </c>
      <c r="P1797" s="9" t="s">
        <v>42</v>
      </c>
      <c r="Q1797" s="5" t="s">
        <v>37</v>
      </c>
      <c r="R1797" s="9" t="s">
        <v>41</v>
      </c>
      <c r="S1797" s="11">
        <v>2023</v>
      </c>
      <c r="T1797" s="6" t="s">
        <v>126</v>
      </c>
      <c r="U1797" s="4" t="s">
        <v>3813</v>
      </c>
      <c r="V1797" s="4" t="s">
        <v>3814</v>
      </c>
      <c r="W1797" s="75">
        <v>0</v>
      </c>
      <c r="X1797" s="9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43"/>
      <c r="AL1797" s="143"/>
      <c r="AM1797" s="143"/>
      <c r="AN1797" s="143"/>
      <c r="AO1797" s="143"/>
      <c r="AP1797" s="143"/>
      <c r="AQ1797" s="143"/>
      <c r="AR1797" s="143"/>
      <c r="AS1797" s="143"/>
      <c r="AT1797" s="143"/>
      <c r="AU1797" s="143"/>
      <c r="AV1797" s="143"/>
      <c r="AW1797" s="10"/>
      <c r="AX1797" s="10"/>
      <c r="AY1797" s="10"/>
      <c r="AZ1797" s="10"/>
      <c r="BA1797" s="10"/>
      <c r="BB1797" s="10"/>
      <c r="BC1797" s="2"/>
      <c r="BD1797" s="2"/>
      <c r="BE1797" s="2"/>
    </row>
    <row r="1798" spans="1:57" x14ac:dyDescent="0.2">
      <c r="A1798" s="4" t="s">
        <v>2686</v>
      </c>
      <c r="B1798" s="4" t="s">
        <v>2687</v>
      </c>
      <c r="C1798" s="4" t="s">
        <v>2737</v>
      </c>
      <c r="D1798" s="4" t="s">
        <v>2741</v>
      </c>
      <c r="E1798" s="4" t="s">
        <v>669</v>
      </c>
      <c r="F1798" s="4" t="s">
        <v>659</v>
      </c>
      <c r="G1798" s="41" t="s">
        <v>670</v>
      </c>
      <c r="H1798" s="59" t="s">
        <v>948</v>
      </c>
      <c r="I1798" s="59" t="s">
        <v>136</v>
      </c>
      <c r="J1798" s="5">
        <v>2013</v>
      </c>
      <c r="K1798" s="5">
        <v>5</v>
      </c>
      <c r="L1798" s="9">
        <f t="shared" si="39"/>
        <v>-8</v>
      </c>
      <c r="M1798" s="6" t="s">
        <v>90</v>
      </c>
      <c r="N1798" s="9" t="s">
        <v>94</v>
      </c>
      <c r="O1798" s="6" t="s">
        <v>37</v>
      </c>
      <c r="P1798" s="9" t="s">
        <v>42</v>
      </c>
      <c r="Q1798" s="5" t="s">
        <v>37</v>
      </c>
      <c r="R1798" s="9" t="s">
        <v>41</v>
      </c>
      <c r="S1798" s="11">
        <v>2023</v>
      </c>
      <c r="T1798" s="6" t="s">
        <v>126</v>
      </c>
      <c r="U1798" s="4" t="s">
        <v>3813</v>
      </c>
      <c r="V1798" s="4" t="s">
        <v>3814</v>
      </c>
      <c r="W1798" s="75">
        <v>0</v>
      </c>
      <c r="X1798" s="9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43"/>
      <c r="AL1798" s="143"/>
      <c r="AM1798" s="143"/>
      <c r="AN1798" s="143"/>
      <c r="AO1798" s="143"/>
      <c r="AP1798" s="143"/>
      <c r="AQ1798" s="143"/>
      <c r="AR1798" s="143"/>
      <c r="AS1798" s="143"/>
      <c r="AT1798" s="143"/>
      <c r="AU1798" s="143"/>
      <c r="AV1798" s="143"/>
      <c r="BC1798" s="2"/>
    </row>
    <row r="1799" spans="1:57" x14ac:dyDescent="0.2">
      <c r="A1799" s="4" t="s">
        <v>2721</v>
      </c>
      <c r="B1799" s="4" t="s">
        <v>2687</v>
      </c>
      <c r="C1799" s="4" t="s">
        <v>2737</v>
      </c>
      <c r="D1799" s="4" t="s">
        <v>2741</v>
      </c>
      <c r="E1799" s="4" t="s">
        <v>669</v>
      </c>
      <c r="F1799" s="4" t="s">
        <v>659</v>
      </c>
      <c r="G1799" s="41" t="s">
        <v>670</v>
      </c>
      <c r="H1799" s="59" t="s">
        <v>1038</v>
      </c>
      <c r="I1799" s="59" t="s">
        <v>136</v>
      </c>
      <c r="J1799" s="5">
        <v>2013</v>
      </c>
      <c r="K1799" s="5">
        <v>5</v>
      </c>
      <c r="L1799" s="9">
        <f t="shared" si="39"/>
        <v>-8</v>
      </c>
      <c r="M1799" s="6" t="s">
        <v>90</v>
      </c>
      <c r="N1799" s="9" t="s">
        <v>94</v>
      </c>
      <c r="O1799" s="6" t="s">
        <v>37</v>
      </c>
      <c r="P1799" s="9" t="s">
        <v>42</v>
      </c>
      <c r="Q1799" s="5" t="s">
        <v>37</v>
      </c>
      <c r="R1799" s="9" t="s">
        <v>41</v>
      </c>
      <c r="S1799" s="11">
        <v>2023</v>
      </c>
      <c r="T1799" s="6" t="s">
        <v>126</v>
      </c>
      <c r="U1799" s="4" t="s">
        <v>3813</v>
      </c>
      <c r="V1799" s="4" t="s">
        <v>3814</v>
      </c>
      <c r="W1799" s="75">
        <v>0</v>
      </c>
      <c r="X1799" s="9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43"/>
      <c r="AL1799" s="143"/>
      <c r="AM1799" s="143"/>
      <c r="AN1799" s="143"/>
      <c r="AO1799" s="143"/>
      <c r="AP1799" s="143"/>
      <c r="AQ1799" s="143"/>
      <c r="AR1799" s="143"/>
      <c r="AS1799" s="143"/>
      <c r="AT1799" s="143"/>
      <c r="AU1799" s="143"/>
      <c r="AV1799" s="143"/>
      <c r="BC1799" s="2"/>
    </row>
    <row r="1800" spans="1:57" x14ac:dyDescent="0.2">
      <c r="A1800" s="4" t="s">
        <v>2714</v>
      </c>
      <c r="B1800" s="4" t="s">
        <v>2687</v>
      </c>
      <c r="C1800" s="4" t="s">
        <v>2737</v>
      </c>
      <c r="D1800" s="4" t="s">
        <v>2741</v>
      </c>
      <c r="E1800" s="4" t="s">
        <v>669</v>
      </c>
      <c r="F1800" s="4" t="s">
        <v>659</v>
      </c>
      <c r="G1800" s="41" t="s">
        <v>670</v>
      </c>
      <c r="H1800" s="59" t="s">
        <v>1835</v>
      </c>
      <c r="I1800" s="59">
        <v>500000000849</v>
      </c>
      <c r="J1800" s="5">
        <v>2013</v>
      </c>
      <c r="K1800" s="5">
        <v>5</v>
      </c>
      <c r="L1800" s="9">
        <f t="shared" si="39"/>
        <v>-8</v>
      </c>
      <c r="M1800" s="6" t="s">
        <v>90</v>
      </c>
      <c r="N1800" s="9" t="s">
        <v>94</v>
      </c>
      <c r="O1800" s="6" t="s">
        <v>37</v>
      </c>
      <c r="P1800" s="9" t="s">
        <v>42</v>
      </c>
      <c r="Q1800" s="5" t="s">
        <v>37</v>
      </c>
      <c r="R1800" s="9" t="s">
        <v>41</v>
      </c>
      <c r="S1800" s="11">
        <v>2023</v>
      </c>
      <c r="T1800" s="6" t="s">
        <v>126</v>
      </c>
      <c r="U1800" s="4" t="s">
        <v>3813</v>
      </c>
      <c r="V1800" s="4" t="s">
        <v>3814</v>
      </c>
      <c r="W1800" s="75">
        <v>0</v>
      </c>
      <c r="X1800" s="9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43"/>
      <c r="AL1800" s="143"/>
      <c r="AM1800" s="143"/>
      <c r="AN1800" s="143"/>
      <c r="AO1800" s="143"/>
      <c r="AP1800" s="143"/>
      <c r="AQ1800" s="143"/>
      <c r="AR1800" s="143"/>
      <c r="AS1800" s="143"/>
      <c r="AT1800" s="143"/>
      <c r="AU1800" s="143"/>
      <c r="AV1800" s="143"/>
      <c r="BC1800" s="2"/>
    </row>
    <row r="1801" spans="1:57" x14ac:dyDescent="0.2">
      <c r="A1801" s="4" t="s">
        <v>2714</v>
      </c>
      <c r="B1801" s="4" t="s">
        <v>2687</v>
      </c>
      <c r="C1801" s="4" t="s">
        <v>2737</v>
      </c>
      <c r="D1801" s="4" t="s">
        <v>2741</v>
      </c>
      <c r="E1801" s="4" t="s">
        <v>669</v>
      </c>
      <c r="F1801" s="4" t="s">
        <v>659</v>
      </c>
      <c r="G1801" s="41" t="s">
        <v>670</v>
      </c>
      <c r="H1801" s="59" t="s">
        <v>1836</v>
      </c>
      <c r="I1801" s="59">
        <v>500000000772</v>
      </c>
      <c r="J1801" s="5">
        <v>2013</v>
      </c>
      <c r="K1801" s="5">
        <v>5</v>
      </c>
      <c r="L1801" s="9">
        <f t="shared" si="39"/>
        <v>-8</v>
      </c>
      <c r="M1801" s="6" t="s">
        <v>90</v>
      </c>
      <c r="N1801" s="9" t="s">
        <v>94</v>
      </c>
      <c r="O1801" s="6" t="s">
        <v>37</v>
      </c>
      <c r="P1801" s="9" t="s">
        <v>42</v>
      </c>
      <c r="Q1801" s="5" t="s">
        <v>37</v>
      </c>
      <c r="R1801" s="9" t="s">
        <v>41</v>
      </c>
      <c r="S1801" s="11">
        <v>2023</v>
      </c>
      <c r="T1801" s="6" t="s">
        <v>126</v>
      </c>
      <c r="U1801" s="4" t="s">
        <v>3813</v>
      </c>
      <c r="V1801" s="4" t="s">
        <v>3814</v>
      </c>
      <c r="W1801" s="75">
        <v>0</v>
      </c>
      <c r="X1801" s="9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43"/>
      <c r="AL1801" s="143"/>
      <c r="AM1801" s="143"/>
      <c r="AN1801" s="143"/>
      <c r="AO1801" s="143"/>
      <c r="AP1801" s="143"/>
      <c r="AQ1801" s="143"/>
      <c r="AR1801" s="143"/>
      <c r="AS1801" s="143"/>
      <c r="AT1801" s="143"/>
      <c r="AU1801" s="143"/>
      <c r="AV1801" s="143"/>
      <c r="BC1801" s="2"/>
    </row>
    <row r="1802" spans="1:57" x14ac:dyDescent="0.2">
      <c r="A1802" s="4" t="s">
        <v>2699</v>
      </c>
      <c r="B1802" s="4" t="s">
        <v>2688</v>
      </c>
      <c r="C1802" s="4" t="s">
        <v>2737</v>
      </c>
      <c r="D1802" s="4" t="s">
        <v>2741</v>
      </c>
      <c r="E1802" s="4" t="s">
        <v>669</v>
      </c>
      <c r="F1802" s="4" t="s">
        <v>659</v>
      </c>
      <c r="G1802" s="41" t="s">
        <v>670</v>
      </c>
      <c r="H1802" s="59" t="s">
        <v>1852</v>
      </c>
      <c r="I1802" s="59">
        <v>500000000321</v>
      </c>
      <c r="J1802" s="5">
        <v>2013</v>
      </c>
      <c r="K1802" s="5">
        <v>5</v>
      </c>
      <c r="L1802" s="9">
        <f t="shared" si="39"/>
        <v>-8</v>
      </c>
      <c r="M1802" s="6" t="s">
        <v>90</v>
      </c>
      <c r="N1802" s="9" t="s">
        <v>94</v>
      </c>
      <c r="O1802" s="6" t="s">
        <v>37</v>
      </c>
      <c r="P1802" s="9" t="s">
        <v>42</v>
      </c>
      <c r="Q1802" s="5" t="s">
        <v>37</v>
      </c>
      <c r="R1802" s="9" t="s">
        <v>41</v>
      </c>
      <c r="S1802" s="11">
        <v>2023</v>
      </c>
      <c r="T1802" s="6" t="s">
        <v>126</v>
      </c>
      <c r="U1802" s="4" t="s">
        <v>3813</v>
      </c>
      <c r="V1802" s="4" t="s">
        <v>3814</v>
      </c>
      <c r="W1802" s="75">
        <v>0</v>
      </c>
      <c r="X1802" s="9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43"/>
      <c r="AL1802" s="143"/>
      <c r="AM1802" s="143"/>
      <c r="AN1802" s="143"/>
      <c r="AO1802" s="143"/>
      <c r="AP1802" s="143"/>
      <c r="AQ1802" s="143"/>
      <c r="AR1802" s="143"/>
      <c r="AS1802" s="143"/>
      <c r="AT1802" s="143"/>
      <c r="AU1802" s="143"/>
      <c r="AV1802" s="143"/>
      <c r="BC1802" s="2"/>
    </row>
    <row r="1803" spans="1:57" x14ac:dyDescent="0.2">
      <c r="A1803" s="4" t="s">
        <v>2714</v>
      </c>
      <c r="B1803" s="4" t="s">
        <v>2687</v>
      </c>
      <c r="C1803" s="4" t="s">
        <v>2737</v>
      </c>
      <c r="D1803" s="4" t="s">
        <v>2741</v>
      </c>
      <c r="E1803" s="4" t="s">
        <v>669</v>
      </c>
      <c r="F1803" s="4" t="s">
        <v>659</v>
      </c>
      <c r="G1803" s="41" t="s">
        <v>670</v>
      </c>
      <c r="H1803" s="59" t="s">
        <v>1890</v>
      </c>
      <c r="I1803" s="59">
        <v>500000000798</v>
      </c>
      <c r="J1803" s="5">
        <v>2013</v>
      </c>
      <c r="K1803" s="5">
        <v>5</v>
      </c>
      <c r="L1803" s="9">
        <f t="shared" si="39"/>
        <v>-8</v>
      </c>
      <c r="M1803" s="6" t="s">
        <v>90</v>
      </c>
      <c r="N1803" s="9" t="s">
        <v>94</v>
      </c>
      <c r="O1803" s="6" t="s">
        <v>37</v>
      </c>
      <c r="P1803" s="9" t="s">
        <v>42</v>
      </c>
      <c r="Q1803" s="5" t="s">
        <v>37</v>
      </c>
      <c r="R1803" s="9" t="s">
        <v>41</v>
      </c>
      <c r="S1803" s="11">
        <v>2023</v>
      </c>
      <c r="T1803" s="6" t="s">
        <v>126</v>
      </c>
      <c r="U1803" s="4" t="s">
        <v>3813</v>
      </c>
      <c r="V1803" s="4" t="s">
        <v>3814</v>
      </c>
      <c r="W1803" s="75">
        <v>0</v>
      </c>
      <c r="X1803" s="9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43"/>
      <c r="AL1803" s="143"/>
      <c r="AM1803" s="143"/>
      <c r="AN1803" s="143"/>
      <c r="AO1803" s="143"/>
      <c r="AP1803" s="143"/>
      <c r="AQ1803" s="143"/>
      <c r="AR1803" s="143"/>
      <c r="AS1803" s="143"/>
      <c r="AT1803" s="143"/>
      <c r="AU1803" s="143"/>
      <c r="AV1803" s="143"/>
      <c r="BC1803" s="2"/>
    </row>
    <row r="1804" spans="1:57" x14ac:dyDescent="0.2">
      <c r="A1804" s="4" t="s">
        <v>2714</v>
      </c>
      <c r="B1804" s="4" t="s">
        <v>2687</v>
      </c>
      <c r="C1804" s="4" t="s">
        <v>2737</v>
      </c>
      <c r="D1804" s="4" t="s">
        <v>2741</v>
      </c>
      <c r="E1804" s="4" t="s">
        <v>669</v>
      </c>
      <c r="F1804" s="4" t="s">
        <v>659</v>
      </c>
      <c r="G1804" s="41" t="s">
        <v>670</v>
      </c>
      <c r="H1804" s="59" t="s">
        <v>1891</v>
      </c>
      <c r="I1804" s="59">
        <v>500000000957</v>
      </c>
      <c r="J1804" s="5">
        <v>2013</v>
      </c>
      <c r="K1804" s="5">
        <v>5</v>
      </c>
      <c r="L1804" s="9">
        <f t="shared" si="39"/>
        <v>-8</v>
      </c>
      <c r="M1804" s="6" t="s">
        <v>90</v>
      </c>
      <c r="N1804" s="9" t="s">
        <v>94</v>
      </c>
      <c r="O1804" s="6" t="s">
        <v>37</v>
      </c>
      <c r="P1804" s="9" t="s">
        <v>42</v>
      </c>
      <c r="Q1804" s="5" t="s">
        <v>37</v>
      </c>
      <c r="R1804" s="9" t="s">
        <v>41</v>
      </c>
      <c r="S1804" s="11">
        <v>2023</v>
      </c>
      <c r="T1804" s="6" t="s">
        <v>126</v>
      </c>
      <c r="U1804" s="4" t="s">
        <v>3813</v>
      </c>
      <c r="V1804" s="4" t="s">
        <v>3814</v>
      </c>
      <c r="W1804" s="75">
        <v>0</v>
      </c>
      <c r="X1804" s="9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43"/>
      <c r="AL1804" s="143"/>
      <c r="AM1804" s="143"/>
      <c r="AN1804" s="143"/>
      <c r="AO1804" s="143"/>
      <c r="AP1804" s="143"/>
      <c r="AQ1804" s="143"/>
      <c r="AR1804" s="143"/>
      <c r="AS1804" s="143"/>
      <c r="AT1804" s="143"/>
      <c r="AU1804" s="143"/>
      <c r="AV1804" s="143"/>
      <c r="BC1804" s="2"/>
    </row>
    <row r="1805" spans="1:57" x14ac:dyDescent="0.2">
      <c r="A1805" s="4" t="s">
        <v>2714</v>
      </c>
      <c r="B1805" s="4" t="s">
        <v>2687</v>
      </c>
      <c r="C1805" s="4" t="s">
        <v>2737</v>
      </c>
      <c r="D1805" s="4" t="s">
        <v>2741</v>
      </c>
      <c r="E1805" s="4" t="s">
        <v>669</v>
      </c>
      <c r="F1805" s="4" t="s">
        <v>659</v>
      </c>
      <c r="G1805" s="41" t="s">
        <v>670</v>
      </c>
      <c r="H1805" s="59" t="s">
        <v>1892</v>
      </c>
      <c r="I1805" s="59">
        <v>500000001056</v>
      </c>
      <c r="J1805" s="5">
        <v>2013</v>
      </c>
      <c r="K1805" s="5">
        <v>5</v>
      </c>
      <c r="L1805" s="9">
        <f t="shared" si="39"/>
        <v>-8</v>
      </c>
      <c r="M1805" s="6" t="s">
        <v>90</v>
      </c>
      <c r="N1805" s="9" t="s">
        <v>94</v>
      </c>
      <c r="O1805" s="6" t="s">
        <v>37</v>
      </c>
      <c r="P1805" s="9" t="s">
        <v>42</v>
      </c>
      <c r="Q1805" s="5" t="s">
        <v>37</v>
      </c>
      <c r="R1805" s="9" t="s">
        <v>41</v>
      </c>
      <c r="S1805" s="11">
        <v>2023</v>
      </c>
      <c r="T1805" s="6" t="s">
        <v>126</v>
      </c>
      <c r="U1805" s="4" t="s">
        <v>3813</v>
      </c>
      <c r="V1805" s="4" t="s">
        <v>3814</v>
      </c>
      <c r="W1805" s="75">
        <v>0</v>
      </c>
      <c r="X1805" s="9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43"/>
      <c r="AL1805" s="143"/>
      <c r="AM1805" s="143"/>
      <c r="AN1805" s="143"/>
      <c r="AO1805" s="143"/>
      <c r="AP1805" s="143"/>
      <c r="AQ1805" s="143"/>
      <c r="AR1805" s="143"/>
      <c r="AS1805" s="143"/>
      <c r="AT1805" s="143"/>
      <c r="AU1805" s="143"/>
      <c r="AV1805" s="143"/>
      <c r="BC1805" s="2"/>
    </row>
    <row r="1806" spans="1:57" x14ac:dyDescent="0.2">
      <c r="A1806" s="4" t="s">
        <v>2714</v>
      </c>
      <c r="B1806" s="4" t="s">
        <v>2687</v>
      </c>
      <c r="C1806" s="4" t="s">
        <v>2737</v>
      </c>
      <c r="D1806" s="4" t="s">
        <v>2741</v>
      </c>
      <c r="E1806" s="4" t="s">
        <v>669</v>
      </c>
      <c r="F1806" s="4" t="s">
        <v>659</v>
      </c>
      <c r="G1806" s="41" t="s">
        <v>670</v>
      </c>
      <c r="H1806" s="59" t="s">
        <v>693</v>
      </c>
      <c r="I1806" s="59">
        <v>500000000699</v>
      </c>
      <c r="J1806" s="5">
        <v>2013</v>
      </c>
      <c r="K1806" s="5">
        <v>5</v>
      </c>
      <c r="L1806" s="9">
        <f t="shared" si="39"/>
        <v>-8</v>
      </c>
      <c r="M1806" s="6" t="s">
        <v>90</v>
      </c>
      <c r="N1806" s="9" t="s">
        <v>94</v>
      </c>
      <c r="O1806" s="6" t="s">
        <v>37</v>
      </c>
      <c r="P1806" s="9" t="s">
        <v>42</v>
      </c>
      <c r="Q1806" s="5" t="s">
        <v>37</v>
      </c>
      <c r="R1806" s="9" t="s">
        <v>41</v>
      </c>
      <c r="S1806" s="11">
        <v>2023</v>
      </c>
      <c r="T1806" s="6" t="s">
        <v>126</v>
      </c>
      <c r="U1806" s="4" t="s">
        <v>3813</v>
      </c>
      <c r="V1806" s="4" t="s">
        <v>3814</v>
      </c>
      <c r="W1806" s="75">
        <v>0</v>
      </c>
      <c r="X1806" s="9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43"/>
      <c r="AL1806" s="143"/>
      <c r="AM1806" s="143"/>
      <c r="AN1806" s="143"/>
      <c r="AO1806" s="143"/>
      <c r="AP1806" s="143"/>
      <c r="AQ1806" s="143"/>
      <c r="AR1806" s="143"/>
      <c r="AS1806" s="143"/>
      <c r="AT1806" s="143"/>
      <c r="AU1806" s="143"/>
      <c r="AV1806" s="143"/>
      <c r="BC1806" s="2"/>
    </row>
    <row r="1807" spans="1:57" x14ac:dyDescent="0.2">
      <c r="A1807" s="4" t="s">
        <v>2785</v>
      </c>
      <c r="B1807" s="4" t="s">
        <v>2687</v>
      </c>
      <c r="C1807" s="4" t="s">
        <v>2737</v>
      </c>
      <c r="D1807" s="4" t="s">
        <v>2741</v>
      </c>
      <c r="E1807" s="4" t="s">
        <v>2830</v>
      </c>
      <c r="F1807" s="4" t="s">
        <v>2831</v>
      </c>
      <c r="G1807" s="41" t="s">
        <v>670</v>
      </c>
      <c r="H1807" s="59" t="s">
        <v>2832</v>
      </c>
      <c r="I1807" s="79">
        <v>500000011578</v>
      </c>
      <c r="J1807" s="5">
        <v>2023</v>
      </c>
      <c r="K1807" s="5">
        <v>8</v>
      </c>
      <c r="L1807" s="9">
        <f t="shared" si="39"/>
        <v>5</v>
      </c>
      <c r="M1807" s="6" t="s">
        <v>90</v>
      </c>
      <c r="N1807" s="9" t="s">
        <v>94</v>
      </c>
      <c r="O1807" s="6" t="s">
        <v>37</v>
      </c>
      <c r="P1807" s="9" t="s">
        <v>41</v>
      </c>
      <c r="Q1807" s="5" t="s">
        <v>37</v>
      </c>
      <c r="R1807" s="5" t="s">
        <v>42</v>
      </c>
      <c r="S1807" s="5" t="s">
        <v>136</v>
      </c>
      <c r="T1807" s="6" t="s">
        <v>44</v>
      </c>
      <c r="U1807" s="97" t="s">
        <v>3232</v>
      </c>
      <c r="V1807" s="4" t="s">
        <v>2834</v>
      </c>
      <c r="W1807" s="75">
        <v>0</v>
      </c>
      <c r="X1807" s="9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43"/>
      <c r="AL1807" s="143"/>
      <c r="AM1807" s="143"/>
      <c r="AN1807" s="143"/>
      <c r="AO1807" s="143"/>
      <c r="AP1807" s="143"/>
      <c r="AQ1807" s="143"/>
      <c r="AR1807" s="143"/>
      <c r="AS1807" s="143"/>
      <c r="AT1807" s="143"/>
      <c r="AU1807" s="143"/>
      <c r="AV1807" s="143"/>
      <c r="BC1807" s="2"/>
    </row>
    <row r="1808" spans="1:57" x14ac:dyDescent="0.2">
      <c r="A1808" s="4" t="s">
        <v>2785</v>
      </c>
      <c r="B1808" s="4" t="s">
        <v>2687</v>
      </c>
      <c r="C1808" s="4" t="s">
        <v>2737</v>
      </c>
      <c r="D1808" s="4" t="s">
        <v>2741</v>
      </c>
      <c r="E1808" s="4" t="s">
        <v>2830</v>
      </c>
      <c r="F1808" s="4" t="s">
        <v>2831</v>
      </c>
      <c r="G1808" s="41" t="s">
        <v>670</v>
      </c>
      <c r="H1808" s="59" t="s">
        <v>2833</v>
      </c>
      <c r="I1808" s="79">
        <v>500000011505</v>
      </c>
      <c r="J1808" s="5">
        <v>2023</v>
      </c>
      <c r="K1808" s="5">
        <v>8</v>
      </c>
      <c r="L1808" s="9">
        <f t="shared" si="39"/>
        <v>5</v>
      </c>
      <c r="M1808" s="6" t="s">
        <v>90</v>
      </c>
      <c r="N1808" s="9" t="s">
        <v>94</v>
      </c>
      <c r="O1808" s="6" t="s">
        <v>37</v>
      </c>
      <c r="P1808" s="9" t="s">
        <v>41</v>
      </c>
      <c r="Q1808" s="5" t="s">
        <v>37</v>
      </c>
      <c r="R1808" s="5" t="s">
        <v>42</v>
      </c>
      <c r="S1808" s="5" t="s">
        <v>136</v>
      </c>
      <c r="T1808" s="6" t="s">
        <v>44</v>
      </c>
      <c r="U1808" s="97" t="s">
        <v>3232</v>
      </c>
      <c r="V1808" s="4" t="s">
        <v>2834</v>
      </c>
      <c r="W1808" s="75">
        <v>0</v>
      </c>
      <c r="X1808" s="9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43"/>
      <c r="AL1808" s="143"/>
      <c r="AM1808" s="143"/>
      <c r="AN1808" s="143"/>
      <c r="AO1808" s="143"/>
      <c r="AP1808" s="143"/>
      <c r="AQ1808" s="143"/>
      <c r="AR1808" s="143"/>
      <c r="AS1808" s="143"/>
      <c r="AT1808" s="143"/>
      <c r="AU1808" s="143"/>
      <c r="AV1808" s="143"/>
      <c r="BC1808" s="2"/>
    </row>
    <row r="1809" spans="1:57" x14ac:dyDescent="0.2">
      <c r="A1809" s="4" t="s">
        <v>2785</v>
      </c>
      <c r="B1809" s="4" t="s">
        <v>2687</v>
      </c>
      <c r="C1809" s="4" t="s">
        <v>2737</v>
      </c>
      <c r="D1809" s="4" t="s">
        <v>2741</v>
      </c>
      <c r="E1809" s="4" t="s">
        <v>2830</v>
      </c>
      <c r="F1809" s="4" t="s">
        <v>2831</v>
      </c>
      <c r="G1809" s="41" t="s">
        <v>670</v>
      </c>
      <c r="H1809" s="59" t="s">
        <v>2835</v>
      </c>
      <c r="I1809" s="79" t="s">
        <v>2844</v>
      </c>
      <c r="J1809" s="5">
        <v>2023</v>
      </c>
      <c r="K1809" s="5">
        <v>8</v>
      </c>
      <c r="L1809" s="9">
        <f t="shared" si="39"/>
        <v>5</v>
      </c>
      <c r="M1809" s="6" t="s">
        <v>90</v>
      </c>
      <c r="N1809" s="9" t="s">
        <v>94</v>
      </c>
      <c r="O1809" s="6" t="s">
        <v>37</v>
      </c>
      <c r="P1809" s="9" t="s">
        <v>41</v>
      </c>
      <c r="Q1809" s="5" t="s">
        <v>37</v>
      </c>
      <c r="R1809" s="5" t="s">
        <v>42</v>
      </c>
      <c r="S1809" s="5" t="s">
        <v>136</v>
      </c>
      <c r="T1809" s="6" t="s">
        <v>44</v>
      </c>
      <c r="U1809" s="97" t="s">
        <v>3232</v>
      </c>
      <c r="V1809" s="4" t="s">
        <v>2834</v>
      </c>
      <c r="W1809" s="75">
        <v>0</v>
      </c>
      <c r="X1809" s="9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43"/>
      <c r="AL1809" s="143"/>
      <c r="AM1809" s="143"/>
      <c r="AN1809" s="143"/>
      <c r="AO1809" s="143"/>
      <c r="AP1809" s="143"/>
      <c r="AQ1809" s="143"/>
      <c r="AR1809" s="143"/>
      <c r="AS1809" s="143"/>
      <c r="AT1809" s="143"/>
      <c r="AU1809" s="143"/>
      <c r="AV1809" s="143"/>
      <c r="BC1809" s="2"/>
    </row>
    <row r="1810" spans="1:57" s="58" customFormat="1" x14ac:dyDescent="0.2">
      <c r="A1810" s="4" t="s">
        <v>2785</v>
      </c>
      <c r="B1810" s="4" t="s">
        <v>2687</v>
      </c>
      <c r="C1810" s="4" t="s">
        <v>2737</v>
      </c>
      <c r="D1810" s="4" t="s">
        <v>2741</v>
      </c>
      <c r="E1810" s="4" t="s">
        <v>2830</v>
      </c>
      <c r="F1810" s="4" t="s">
        <v>2831</v>
      </c>
      <c r="G1810" s="41" t="s">
        <v>670</v>
      </c>
      <c r="H1810" s="59" t="s">
        <v>2836</v>
      </c>
      <c r="I1810" s="79" t="s">
        <v>2845</v>
      </c>
      <c r="J1810" s="5">
        <v>2023</v>
      </c>
      <c r="K1810" s="5">
        <v>8</v>
      </c>
      <c r="L1810" s="9">
        <f t="shared" si="39"/>
        <v>5</v>
      </c>
      <c r="M1810" s="6" t="s">
        <v>90</v>
      </c>
      <c r="N1810" s="9" t="s">
        <v>94</v>
      </c>
      <c r="O1810" s="6" t="s">
        <v>37</v>
      </c>
      <c r="P1810" s="9" t="s">
        <v>41</v>
      </c>
      <c r="Q1810" s="5" t="s">
        <v>37</v>
      </c>
      <c r="R1810" s="5" t="s">
        <v>42</v>
      </c>
      <c r="S1810" s="5" t="s">
        <v>136</v>
      </c>
      <c r="T1810" s="6" t="s">
        <v>44</v>
      </c>
      <c r="U1810" s="97" t="s">
        <v>3232</v>
      </c>
      <c r="V1810" s="4" t="s">
        <v>2834</v>
      </c>
      <c r="W1810" s="75">
        <v>0</v>
      </c>
      <c r="X1810" s="9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43"/>
      <c r="AL1810" s="143"/>
      <c r="AM1810" s="143"/>
      <c r="AN1810" s="143"/>
      <c r="AO1810" s="143"/>
      <c r="AP1810" s="143"/>
      <c r="AQ1810" s="143"/>
      <c r="AR1810" s="143"/>
      <c r="AS1810" s="143"/>
      <c r="AT1810" s="143"/>
      <c r="AU1810" s="143"/>
      <c r="AV1810" s="143"/>
      <c r="AW1810" s="10"/>
      <c r="AX1810" s="10"/>
      <c r="AY1810" s="10"/>
      <c r="AZ1810" s="10"/>
      <c r="BA1810" s="10"/>
      <c r="BB1810" s="10"/>
      <c r="BC1810" s="2"/>
      <c r="BD1810" s="2"/>
      <c r="BE1810" s="2"/>
    </row>
    <row r="1811" spans="1:57" x14ac:dyDescent="0.2">
      <c r="A1811" s="4" t="s">
        <v>2785</v>
      </c>
      <c r="B1811" s="4" t="s">
        <v>2687</v>
      </c>
      <c r="C1811" s="4" t="s">
        <v>2737</v>
      </c>
      <c r="D1811" s="4" t="s">
        <v>2741</v>
      </c>
      <c r="E1811" s="4" t="s">
        <v>2830</v>
      </c>
      <c r="F1811" s="4" t="s">
        <v>2831</v>
      </c>
      <c r="G1811" s="41" t="s">
        <v>670</v>
      </c>
      <c r="H1811" s="59" t="s">
        <v>2837</v>
      </c>
      <c r="I1811" s="79" t="s">
        <v>2846</v>
      </c>
      <c r="J1811" s="5">
        <v>2023</v>
      </c>
      <c r="K1811" s="5">
        <v>8</v>
      </c>
      <c r="L1811" s="9">
        <f t="shared" si="39"/>
        <v>5</v>
      </c>
      <c r="M1811" s="6" t="s">
        <v>90</v>
      </c>
      <c r="N1811" s="9" t="s">
        <v>94</v>
      </c>
      <c r="O1811" s="6" t="s">
        <v>37</v>
      </c>
      <c r="P1811" s="9" t="s">
        <v>41</v>
      </c>
      <c r="Q1811" s="5" t="s">
        <v>37</v>
      </c>
      <c r="R1811" s="5" t="s">
        <v>42</v>
      </c>
      <c r="S1811" s="5" t="s">
        <v>136</v>
      </c>
      <c r="T1811" s="6" t="s">
        <v>44</v>
      </c>
      <c r="U1811" s="97" t="s">
        <v>3232</v>
      </c>
      <c r="V1811" s="4" t="s">
        <v>2834</v>
      </c>
      <c r="W1811" s="75">
        <v>0</v>
      </c>
      <c r="X1811" s="9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43"/>
      <c r="AL1811" s="143"/>
      <c r="AM1811" s="143"/>
      <c r="AN1811" s="143"/>
      <c r="AO1811" s="143"/>
      <c r="AP1811" s="143"/>
      <c r="AQ1811" s="143"/>
      <c r="AR1811" s="143"/>
      <c r="AS1811" s="143"/>
      <c r="AT1811" s="143"/>
      <c r="AU1811" s="143"/>
      <c r="AV1811" s="143"/>
      <c r="BC1811" s="2"/>
    </row>
    <row r="1812" spans="1:57" x14ac:dyDescent="0.2">
      <c r="A1812" s="4" t="s">
        <v>2785</v>
      </c>
      <c r="B1812" s="4" t="s">
        <v>2687</v>
      </c>
      <c r="C1812" s="4" t="s">
        <v>2737</v>
      </c>
      <c r="D1812" s="4" t="s">
        <v>2741</v>
      </c>
      <c r="E1812" s="4" t="s">
        <v>2830</v>
      </c>
      <c r="F1812" s="4" t="s">
        <v>2831</v>
      </c>
      <c r="G1812" s="41" t="s">
        <v>670</v>
      </c>
      <c r="H1812" s="59" t="s">
        <v>2838</v>
      </c>
      <c r="I1812" s="79" t="s">
        <v>2847</v>
      </c>
      <c r="J1812" s="5">
        <v>2023</v>
      </c>
      <c r="K1812" s="5">
        <v>8</v>
      </c>
      <c r="L1812" s="9">
        <f t="shared" si="39"/>
        <v>5</v>
      </c>
      <c r="M1812" s="6" t="s">
        <v>90</v>
      </c>
      <c r="N1812" s="9" t="s">
        <v>94</v>
      </c>
      <c r="O1812" s="6" t="s">
        <v>37</v>
      </c>
      <c r="P1812" s="9" t="s">
        <v>41</v>
      </c>
      <c r="Q1812" s="5" t="s">
        <v>37</v>
      </c>
      <c r="R1812" s="5" t="s">
        <v>42</v>
      </c>
      <c r="S1812" s="5" t="s">
        <v>136</v>
      </c>
      <c r="T1812" s="6" t="s">
        <v>44</v>
      </c>
      <c r="U1812" s="97" t="s">
        <v>3232</v>
      </c>
      <c r="V1812" s="4" t="s">
        <v>2834</v>
      </c>
      <c r="W1812" s="75">
        <v>0</v>
      </c>
      <c r="X1812" s="9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43"/>
      <c r="AL1812" s="143"/>
      <c r="AM1812" s="143"/>
      <c r="AN1812" s="143"/>
      <c r="AO1812" s="143"/>
      <c r="AP1812" s="143"/>
      <c r="AQ1812" s="143"/>
      <c r="AR1812" s="143"/>
      <c r="AS1812" s="143"/>
      <c r="AT1812" s="143"/>
      <c r="AU1812" s="143"/>
      <c r="AV1812" s="143"/>
      <c r="BC1812" s="2"/>
    </row>
    <row r="1813" spans="1:57" x14ac:dyDescent="0.2">
      <c r="A1813" s="4" t="s">
        <v>2785</v>
      </c>
      <c r="B1813" s="4" t="s">
        <v>2687</v>
      </c>
      <c r="C1813" s="4" t="s">
        <v>2737</v>
      </c>
      <c r="D1813" s="4" t="s">
        <v>2741</v>
      </c>
      <c r="E1813" s="4" t="s">
        <v>2830</v>
      </c>
      <c r="F1813" s="4" t="s">
        <v>2831</v>
      </c>
      <c r="G1813" s="41" t="s">
        <v>670</v>
      </c>
      <c r="H1813" s="59" t="s">
        <v>2839</v>
      </c>
      <c r="I1813" s="79" t="s">
        <v>2848</v>
      </c>
      <c r="J1813" s="5">
        <v>2023</v>
      </c>
      <c r="K1813" s="5">
        <v>8</v>
      </c>
      <c r="L1813" s="9">
        <f t="shared" si="39"/>
        <v>5</v>
      </c>
      <c r="M1813" s="6" t="s">
        <v>90</v>
      </c>
      <c r="N1813" s="9" t="s">
        <v>94</v>
      </c>
      <c r="O1813" s="6" t="s">
        <v>37</v>
      </c>
      <c r="P1813" s="9" t="s">
        <v>41</v>
      </c>
      <c r="Q1813" s="5" t="s">
        <v>37</v>
      </c>
      <c r="R1813" s="5" t="s">
        <v>42</v>
      </c>
      <c r="S1813" s="5" t="s">
        <v>136</v>
      </c>
      <c r="T1813" s="6" t="s">
        <v>44</v>
      </c>
      <c r="U1813" s="97" t="s">
        <v>3232</v>
      </c>
      <c r="V1813" s="4" t="s">
        <v>2834</v>
      </c>
      <c r="W1813" s="75">
        <v>0</v>
      </c>
      <c r="X1813" s="9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43"/>
      <c r="AL1813" s="143"/>
      <c r="AM1813" s="143"/>
      <c r="AN1813" s="143"/>
      <c r="AO1813" s="143"/>
      <c r="AP1813" s="143"/>
      <c r="AQ1813" s="143"/>
      <c r="AR1813" s="143"/>
      <c r="AS1813" s="143"/>
      <c r="AT1813" s="143"/>
      <c r="AU1813" s="143"/>
      <c r="AV1813" s="143"/>
      <c r="BC1813" s="2"/>
    </row>
    <row r="1814" spans="1:57" x14ac:dyDescent="0.2">
      <c r="A1814" s="4" t="s">
        <v>2785</v>
      </c>
      <c r="B1814" s="4" t="s">
        <v>2687</v>
      </c>
      <c r="C1814" s="4" t="s">
        <v>2737</v>
      </c>
      <c r="D1814" s="4" t="s">
        <v>2741</v>
      </c>
      <c r="E1814" s="4" t="s">
        <v>2830</v>
      </c>
      <c r="F1814" s="4" t="s">
        <v>2831</v>
      </c>
      <c r="G1814" s="41" t="s">
        <v>670</v>
      </c>
      <c r="H1814" s="59" t="s">
        <v>2840</v>
      </c>
      <c r="I1814" s="79" t="s">
        <v>2849</v>
      </c>
      <c r="J1814" s="5">
        <v>2023</v>
      </c>
      <c r="K1814" s="5">
        <v>8</v>
      </c>
      <c r="L1814" s="9">
        <f t="shared" si="39"/>
        <v>5</v>
      </c>
      <c r="M1814" s="6" t="s">
        <v>90</v>
      </c>
      <c r="N1814" s="9" t="s">
        <v>94</v>
      </c>
      <c r="O1814" s="6" t="s">
        <v>37</v>
      </c>
      <c r="P1814" s="9" t="s">
        <v>41</v>
      </c>
      <c r="Q1814" s="5" t="s">
        <v>37</v>
      </c>
      <c r="R1814" s="5" t="s">
        <v>42</v>
      </c>
      <c r="S1814" s="5" t="s">
        <v>136</v>
      </c>
      <c r="T1814" s="6" t="s">
        <v>44</v>
      </c>
      <c r="U1814" s="97" t="s">
        <v>3232</v>
      </c>
      <c r="V1814" s="4" t="s">
        <v>2834</v>
      </c>
      <c r="W1814" s="75">
        <v>0</v>
      </c>
      <c r="X1814" s="9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43"/>
      <c r="AL1814" s="143"/>
      <c r="AM1814" s="143"/>
      <c r="AN1814" s="143"/>
      <c r="AO1814" s="143"/>
      <c r="AP1814" s="143"/>
      <c r="AQ1814" s="143"/>
      <c r="AR1814" s="143"/>
      <c r="AS1814" s="143"/>
      <c r="AT1814" s="143"/>
      <c r="AU1814" s="143"/>
      <c r="AV1814" s="143"/>
      <c r="BC1814" s="2"/>
    </row>
    <row r="1815" spans="1:57" x14ac:dyDescent="0.2">
      <c r="A1815" s="4" t="s">
        <v>2785</v>
      </c>
      <c r="B1815" s="4" t="s">
        <v>2687</v>
      </c>
      <c r="C1815" s="4" t="s">
        <v>2737</v>
      </c>
      <c r="D1815" s="4" t="s">
        <v>2741</v>
      </c>
      <c r="E1815" s="4" t="s">
        <v>2830</v>
      </c>
      <c r="F1815" s="4" t="s">
        <v>2831</v>
      </c>
      <c r="G1815" s="41" t="s">
        <v>670</v>
      </c>
      <c r="H1815" s="59" t="s">
        <v>2841</v>
      </c>
      <c r="I1815" s="79" t="s">
        <v>2850</v>
      </c>
      <c r="J1815" s="5">
        <v>2023</v>
      </c>
      <c r="K1815" s="5">
        <v>8</v>
      </c>
      <c r="L1815" s="9">
        <f t="shared" si="39"/>
        <v>5</v>
      </c>
      <c r="M1815" s="6" t="s">
        <v>90</v>
      </c>
      <c r="N1815" s="9" t="s">
        <v>94</v>
      </c>
      <c r="O1815" s="6" t="s">
        <v>37</v>
      </c>
      <c r="P1815" s="9" t="s">
        <v>41</v>
      </c>
      <c r="Q1815" s="5" t="s">
        <v>37</v>
      </c>
      <c r="R1815" s="5" t="s">
        <v>42</v>
      </c>
      <c r="S1815" s="5" t="s">
        <v>136</v>
      </c>
      <c r="T1815" s="6" t="s">
        <v>44</v>
      </c>
      <c r="U1815" s="97" t="s">
        <v>3232</v>
      </c>
      <c r="V1815" s="4" t="s">
        <v>2834</v>
      </c>
      <c r="W1815" s="75">
        <v>0</v>
      </c>
      <c r="X1815" s="9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43"/>
      <c r="AL1815" s="143"/>
      <c r="AM1815" s="143"/>
      <c r="AN1815" s="143"/>
      <c r="AO1815" s="143"/>
      <c r="AP1815" s="143"/>
      <c r="AQ1815" s="143"/>
      <c r="AR1815" s="143"/>
      <c r="AS1815" s="143"/>
      <c r="AT1815" s="143"/>
      <c r="AU1815" s="143"/>
      <c r="AV1815" s="143"/>
      <c r="BC1815" s="2"/>
    </row>
    <row r="1816" spans="1:57" x14ac:dyDescent="0.2">
      <c r="A1816" s="4" t="s">
        <v>2785</v>
      </c>
      <c r="B1816" s="4" t="s">
        <v>2687</v>
      </c>
      <c r="C1816" s="4" t="s">
        <v>2737</v>
      </c>
      <c r="D1816" s="4" t="s">
        <v>2741</v>
      </c>
      <c r="E1816" s="4" t="s">
        <v>2830</v>
      </c>
      <c r="F1816" s="4" t="s">
        <v>2831</v>
      </c>
      <c r="G1816" s="41" t="s">
        <v>670</v>
      </c>
      <c r="H1816" s="59" t="s">
        <v>2842</v>
      </c>
      <c r="I1816" s="79" t="s">
        <v>2851</v>
      </c>
      <c r="J1816" s="5">
        <v>2023</v>
      </c>
      <c r="K1816" s="5">
        <v>8</v>
      </c>
      <c r="L1816" s="9">
        <f t="shared" si="39"/>
        <v>5</v>
      </c>
      <c r="M1816" s="6" t="s">
        <v>90</v>
      </c>
      <c r="N1816" s="9" t="s">
        <v>94</v>
      </c>
      <c r="O1816" s="6" t="s">
        <v>37</v>
      </c>
      <c r="P1816" s="9" t="s">
        <v>41</v>
      </c>
      <c r="Q1816" s="5" t="s">
        <v>37</v>
      </c>
      <c r="R1816" s="5" t="s">
        <v>42</v>
      </c>
      <c r="S1816" s="5" t="s">
        <v>136</v>
      </c>
      <c r="T1816" s="6" t="s">
        <v>44</v>
      </c>
      <c r="U1816" s="97" t="s">
        <v>3232</v>
      </c>
      <c r="V1816" s="4" t="s">
        <v>2834</v>
      </c>
      <c r="W1816" s="75">
        <v>0</v>
      </c>
      <c r="X1816" s="9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43"/>
      <c r="AL1816" s="143"/>
      <c r="AM1816" s="143"/>
      <c r="AN1816" s="143"/>
      <c r="AO1816" s="143"/>
      <c r="AP1816" s="143"/>
      <c r="AQ1816" s="143"/>
      <c r="AR1816" s="143"/>
      <c r="AS1816" s="143"/>
      <c r="AT1816" s="143"/>
      <c r="AU1816" s="143"/>
      <c r="AV1816" s="143"/>
      <c r="BC1816" s="2"/>
    </row>
    <row r="1817" spans="1:57" x14ac:dyDescent="0.2">
      <c r="A1817" s="4" t="s">
        <v>2785</v>
      </c>
      <c r="B1817" s="4" t="s">
        <v>2687</v>
      </c>
      <c r="C1817" s="4" t="s">
        <v>2737</v>
      </c>
      <c r="D1817" s="4" t="s">
        <v>2741</v>
      </c>
      <c r="E1817" s="4" t="s">
        <v>2830</v>
      </c>
      <c r="F1817" s="4" t="s">
        <v>2831</v>
      </c>
      <c r="G1817" s="41" t="s">
        <v>670</v>
      </c>
      <c r="H1817" s="59" t="s">
        <v>2843</v>
      </c>
      <c r="I1817" s="79" t="s">
        <v>2852</v>
      </c>
      <c r="J1817" s="5">
        <v>2023</v>
      </c>
      <c r="K1817" s="5">
        <v>8</v>
      </c>
      <c r="L1817" s="9">
        <f t="shared" si="39"/>
        <v>5</v>
      </c>
      <c r="M1817" s="6" t="s">
        <v>90</v>
      </c>
      <c r="N1817" s="9" t="s">
        <v>94</v>
      </c>
      <c r="O1817" s="6" t="s">
        <v>37</v>
      </c>
      <c r="P1817" s="9" t="s">
        <v>41</v>
      </c>
      <c r="Q1817" s="5" t="s">
        <v>37</v>
      </c>
      <c r="R1817" s="5" t="s">
        <v>42</v>
      </c>
      <c r="S1817" s="5" t="s">
        <v>136</v>
      </c>
      <c r="T1817" s="6" t="s">
        <v>44</v>
      </c>
      <c r="U1817" s="97" t="s">
        <v>3232</v>
      </c>
      <c r="V1817" s="4" t="s">
        <v>2834</v>
      </c>
      <c r="W1817" s="75">
        <v>0</v>
      </c>
      <c r="X1817" s="9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43"/>
      <c r="AL1817" s="143"/>
      <c r="AM1817" s="143"/>
      <c r="AN1817" s="143"/>
      <c r="AO1817" s="143"/>
      <c r="AP1817" s="143"/>
      <c r="AQ1817" s="143"/>
      <c r="AR1817" s="143"/>
      <c r="AS1817" s="143"/>
      <c r="AT1817" s="143"/>
      <c r="AU1817" s="143"/>
      <c r="AV1817" s="143"/>
      <c r="BC1817" s="2"/>
    </row>
    <row r="1818" spans="1:57" x14ac:dyDescent="0.2">
      <c r="A1818" s="4" t="s">
        <v>2719</v>
      </c>
      <c r="B1818" s="4" t="s">
        <v>2694</v>
      </c>
      <c r="C1818" s="4" t="s">
        <v>2737</v>
      </c>
      <c r="D1818" s="4" t="s">
        <v>2741</v>
      </c>
      <c r="E1818" s="4" t="s">
        <v>949</v>
      </c>
      <c r="F1818" s="4" t="s">
        <v>659</v>
      </c>
      <c r="G1818" s="41" t="s">
        <v>950</v>
      </c>
      <c r="H1818" s="59" t="s">
        <v>951</v>
      </c>
      <c r="I1818" s="59">
        <v>500000001624</v>
      </c>
      <c r="J1818" s="5">
        <v>2013</v>
      </c>
      <c r="K1818" s="5">
        <v>5</v>
      </c>
      <c r="L1818" s="9">
        <f t="shared" si="39"/>
        <v>-8</v>
      </c>
      <c r="M1818" s="6" t="s">
        <v>90</v>
      </c>
      <c r="N1818" s="9" t="s">
        <v>94</v>
      </c>
      <c r="O1818" s="6" t="s">
        <v>37</v>
      </c>
      <c r="P1818" s="9" t="s">
        <v>42</v>
      </c>
      <c r="Q1818" s="5" t="s">
        <v>37</v>
      </c>
      <c r="R1818" s="9" t="s">
        <v>41</v>
      </c>
      <c r="S1818" s="11">
        <v>2023</v>
      </c>
      <c r="T1818" s="6" t="s">
        <v>126</v>
      </c>
      <c r="U1818" s="4" t="s">
        <v>3813</v>
      </c>
      <c r="V1818" s="4" t="s">
        <v>3814</v>
      </c>
      <c r="W1818" s="75">
        <v>0</v>
      </c>
      <c r="X1818" s="9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43"/>
      <c r="AL1818" s="143"/>
      <c r="AM1818" s="143"/>
      <c r="AN1818" s="143"/>
      <c r="AO1818" s="143"/>
      <c r="AP1818" s="143"/>
      <c r="AQ1818" s="143"/>
      <c r="AR1818" s="143"/>
      <c r="AS1818" s="143"/>
      <c r="AT1818" s="143"/>
      <c r="AU1818" s="143"/>
      <c r="AV1818" s="143"/>
      <c r="BC1818" s="2"/>
    </row>
    <row r="1819" spans="1:57" x14ac:dyDescent="0.2">
      <c r="A1819" s="4" t="s">
        <v>2719</v>
      </c>
      <c r="B1819" s="4" t="s">
        <v>2694</v>
      </c>
      <c r="C1819" s="4" t="s">
        <v>2737</v>
      </c>
      <c r="D1819" s="4" t="s">
        <v>2741</v>
      </c>
      <c r="E1819" s="4" t="s">
        <v>949</v>
      </c>
      <c r="F1819" s="4" t="s">
        <v>659</v>
      </c>
      <c r="G1819" s="41" t="s">
        <v>950</v>
      </c>
      <c r="H1819" s="59" t="s">
        <v>952</v>
      </c>
      <c r="I1819" s="59">
        <v>500000001628</v>
      </c>
      <c r="J1819" s="5">
        <v>2013</v>
      </c>
      <c r="K1819" s="5">
        <v>5</v>
      </c>
      <c r="L1819" s="9">
        <f t="shared" si="39"/>
        <v>-8</v>
      </c>
      <c r="M1819" s="6" t="s">
        <v>90</v>
      </c>
      <c r="N1819" s="9" t="s">
        <v>94</v>
      </c>
      <c r="O1819" s="6" t="s">
        <v>37</v>
      </c>
      <c r="P1819" s="9" t="s">
        <v>42</v>
      </c>
      <c r="Q1819" s="5" t="s">
        <v>37</v>
      </c>
      <c r="R1819" s="9" t="s">
        <v>41</v>
      </c>
      <c r="S1819" s="11">
        <v>2023</v>
      </c>
      <c r="T1819" s="6" t="s">
        <v>126</v>
      </c>
      <c r="U1819" s="4" t="s">
        <v>3813</v>
      </c>
      <c r="V1819" s="4" t="s">
        <v>3814</v>
      </c>
      <c r="W1819" s="75">
        <v>0</v>
      </c>
      <c r="X1819" s="9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43"/>
      <c r="AL1819" s="143"/>
      <c r="AM1819" s="143"/>
      <c r="AN1819" s="143"/>
      <c r="AO1819" s="143"/>
      <c r="AP1819" s="143"/>
      <c r="AQ1819" s="143"/>
      <c r="AR1819" s="143"/>
      <c r="AS1819" s="143"/>
      <c r="AT1819" s="143"/>
      <c r="AU1819" s="143"/>
      <c r="AV1819" s="143"/>
      <c r="BC1819" s="2"/>
    </row>
    <row r="1820" spans="1:57" x14ac:dyDescent="0.2">
      <c r="A1820" s="4" t="s">
        <v>2719</v>
      </c>
      <c r="B1820" s="4" t="s">
        <v>2694</v>
      </c>
      <c r="C1820" s="4" t="s">
        <v>2737</v>
      </c>
      <c r="D1820" s="4" t="s">
        <v>2741</v>
      </c>
      <c r="E1820" s="4" t="s">
        <v>949</v>
      </c>
      <c r="F1820" s="4" t="s">
        <v>659</v>
      </c>
      <c r="G1820" s="41" t="s">
        <v>950</v>
      </c>
      <c r="H1820" s="59" t="s">
        <v>953</v>
      </c>
      <c r="I1820" s="59">
        <v>500000001641</v>
      </c>
      <c r="J1820" s="5">
        <v>2013</v>
      </c>
      <c r="K1820" s="5">
        <v>5</v>
      </c>
      <c r="L1820" s="9">
        <f t="shared" si="39"/>
        <v>-8</v>
      </c>
      <c r="M1820" s="6" t="s">
        <v>90</v>
      </c>
      <c r="N1820" s="9" t="s">
        <v>94</v>
      </c>
      <c r="O1820" s="6" t="s">
        <v>37</v>
      </c>
      <c r="P1820" s="9" t="s">
        <v>42</v>
      </c>
      <c r="Q1820" s="5" t="s">
        <v>37</v>
      </c>
      <c r="R1820" s="9" t="s">
        <v>41</v>
      </c>
      <c r="S1820" s="11">
        <v>2023</v>
      </c>
      <c r="T1820" s="6" t="s">
        <v>126</v>
      </c>
      <c r="U1820" s="4" t="s">
        <v>3813</v>
      </c>
      <c r="V1820" s="4" t="s">
        <v>3814</v>
      </c>
      <c r="W1820" s="75">
        <v>0</v>
      </c>
      <c r="X1820" s="9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43"/>
      <c r="AL1820" s="143"/>
      <c r="AM1820" s="143"/>
      <c r="AN1820" s="143"/>
      <c r="AO1820" s="143"/>
      <c r="AP1820" s="143"/>
      <c r="AQ1820" s="143"/>
      <c r="AR1820" s="143"/>
      <c r="AS1820" s="143"/>
      <c r="AT1820" s="143"/>
      <c r="AU1820" s="143"/>
      <c r="AV1820" s="143"/>
      <c r="BC1820" s="2"/>
    </row>
    <row r="1821" spans="1:57" x14ac:dyDescent="0.2">
      <c r="A1821" s="4" t="s">
        <v>2719</v>
      </c>
      <c r="B1821" s="4" t="s">
        <v>2694</v>
      </c>
      <c r="C1821" s="4" t="s">
        <v>2737</v>
      </c>
      <c r="D1821" s="4" t="s">
        <v>2741</v>
      </c>
      <c r="E1821" s="4" t="s">
        <v>949</v>
      </c>
      <c r="F1821" s="4" t="s">
        <v>659</v>
      </c>
      <c r="G1821" s="41" t="s">
        <v>950</v>
      </c>
      <c r="H1821" s="59" t="s">
        <v>954</v>
      </c>
      <c r="I1821" s="59">
        <v>500000001645</v>
      </c>
      <c r="J1821" s="5">
        <v>2013</v>
      </c>
      <c r="K1821" s="5">
        <v>5</v>
      </c>
      <c r="L1821" s="9">
        <f t="shared" si="39"/>
        <v>-8</v>
      </c>
      <c r="M1821" s="6" t="s">
        <v>90</v>
      </c>
      <c r="N1821" s="9" t="s">
        <v>94</v>
      </c>
      <c r="O1821" s="6" t="s">
        <v>37</v>
      </c>
      <c r="P1821" s="9" t="s">
        <v>42</v>
      </c>
      <c r="Q1821" s="5" t="s">
        <v>37</v>
      </c>
      <c r="R1821" s="9" t="s">
        <v>41</v>
      </c>
      <c r="S1821" s="11">
        <v>2023</v>
      </c>
      <c r="T1821" s="6" t="s">
        <v>126</v>
      </c>
      <c r="U1821" s="4" t="s">
        <v>3813</v>
      </c>
      <c r="V1821" s="4" t="s">
        <v>3814</v>
      </c>
      <c r="W1821" s="75">
        <v>0</v>
      </c>
      <c r="X1821" s="9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43"/>
      <c r="AL1821" s="143"/>
      <c r="AM1821" s="143"/>
      <c r="AN1821" s="143"/>
      <c r="AO1821" s="143"/>
      <c r="AP1821" s="143"/>
      <c r="AQ1821" s="143"/>
      <c r="AR1821" s="143"/>
      <c r="AS1821" s="143"/>
      <c r="AT1821" s="143"/>
      <c r="AU1821" s="143"/>
      <c r="AV1821" s="143"/>
      <c r="BC1821" s="2"/>
    </row>
    <row r="1822" spans="1:57" x14ac:dyDescent="0.2">
      <c r="A1822" s="4" t="s">
        <v>2719</v>
      </c>
      <c r="B1822" s="4" t="s">
        <v>2694</v>
      </c>
      <c r="C1822" s="4" t="s">
        <v>2737</v>
      </c>
      <c r="D1822" s="4" t="s">
        <v>2741</v>
      </c>
      <c r="E1822" s="4" t="s">
        <v>949</v>
      </c>
      <c r="F1822" s="4" t="s">
        <v>659</v>
      </c>
      <c r="G1822" s="41" t="s">
        <v>950</v>
      </c>
      <c r="H1822" s="59" t="s">
        <v>955</v>
      </c>
      <c r="I1822" s="59">
        <v>500000001652</v>
      </c>
      <c r="J1822" s="5">
        <v>2013</v>
      </c>
      <c r="K1822" s="5">
        <v>5</v>
      </c>
      <c r="L1822" s="9">
        <f t="shared" si="39"/>
        <v>-8</v>
      </c>
      <c r="M1822" s="6" t="s">
        <v>90</v>
      </c>
      <c r="N1822" s="9" t="s">
        <v>94</v>
      </c>
      <c r="O1822" s="6" t="s">
        <v>37</v>
      </c>
      <c r="P1822" s="9" t="s">
        <v>42</v>
      </c>
      <c r="Q1822" s="5" t="s">
        <v>37</v>
      </c>
      <c r="R1822" s="9" t="s">
        <v>41</v>
      </c>
      <c r="S1822" s="11">
        <v>2023</v>
      </c>
      <c r="T1822" s="6" t="s">
        <v>126</v>
      </c>
      <c r="U1822" s="4" t="s">
        <v>3813</v>
      </c>
      <c r="V1822" s="4" t="s">
        <v>3814</v>
      </c>
      <c r="W1822" s="75">
        <v>0</v>
      </c>
      <c r="X1822" s="9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43"/>
      <c r="AL1822" s="143"/>
      <c r="AM1822" s="143"/>
      <c r="AN1822" s="143"/>
      <c r="AO1822" s="143"/>
      <c r="AP1822" s="143"/>
      <c r="AQ1822" s="143"/>
      <c r="AR1822" s="143"/>
      <c r="AS1822" s="143"/>
      <c r="AT1822" s="143"/>
      <c r="AU1822" s="143"/>
      <c r="AV1822" s="143"/>
      <c r="BC1822" s="2"/>
    </row>
    <row r="1823" spans="1:57" x14ac:dyDescent="0.2">
      <c r="A1823" s="4" t="s">
        <v>2719</v>
      </c>
      <c r="B1823" s="4" t="s">
        <v>2694</v>
      </c>
      <c r="C1823" s="4" t="s">
        <v>2737</v>
      </c>
      <c r="D1823" s="4" t="s">
        <v>2741</v>
      </c>
      <c r="E1823" s="4" t="s">
        <v>949</v>
      </c>
      <c r="F1823" s="4" t="s">
        <v>659</v>
      </c>
      <c r="G1823" s="41" t="s">
        <v>950</v>
      </c>
      <c r="H1823" s="59" t="s">
        <v>956</v>
      </c>
      <c r="I1823" s="59">
        <v>500000001656</v>
      </c>
      <c r="J1823" s="5">
        <v>2013</v>
      </c>
      <c r="K1823" s="5">
        <v>5</v>
      </c>
      <c r="L1823" s="9">
        <f t="shared" si="39"/>
        <v>-8</v>
      </c>
      <c r="M1823" s="6" t="s">
        <v>90</v>
      </c>
      <c r="N1823" s="9" t="s">
        <v>94</v>
      </c>
      <c r="O1823" s="6" t="s">
        <v>37</v>
      </c>
      <c r="P1823" s="9" t="s">
        <v>42</v>
      </c>
      <c r="Q1823" s="5" t="s">
        <v>37</v>
      </c>
      <c r="R1823" s="9" t="s">
        <v>41</v>
      </c>
      <c r="S1823" s="11">
        <v>2023</v>
      </c>
      <c r="T1823" s="6" t="s">
        <v>126</v>
      </c>
      <c r="U1823" s="4" t="s">
        <v>3813</v>
      </c>
      <c r="V1823" s="4" t="s">
        <v>3814</v>
      </c>
      <c r="W1823" s="75">
        <v>0</v>
      </c>
      <c r="X1823" s="9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43"/>
      <c r="AL1823" s="143"/>
      <c r="AM1823" s="143"/>
      <c r="AN1823" s="143"/>
      <c r="AO1823" s="143"/>
      <c r="AP1823" s="143"/>
      <c r="AQ1823" s="143"/>
      <c r="AR1823" s="143"/>
      <c r="AS1823" s="143"/>
      <c r="AT1823" s="143"/>
      <c r="AU1823" s="143"/>
      <c r="AV1823" s="143"/>
      <c r="BC1823" s="2"/>
    </row>
    <row r="1824" spans="1:57" x14ac:dyDescent="0.2">
      <c r="A1824" s="4" t="s">
        <v>2719</v>
      </c>
      <c r="B1824" s="4" t="s">
        <v>2694</v>
      </c>
      <c r="C1824" s="4" t="s">
        <v>2737</v>
      </c>
      <c r="D1824" s="4" t="s">
        <v>2741</v>
      </c>
      <c r="E1824" s="4" t="s">
        <v>949</v>
      </c>
      <c r="F1824" s="4" t="s">
        <v>659</v>
      </c>
      <c r="G1824" s="41" t="s">
        <v>950</v>
      </c>
      <c r="H1824" s="59" t="s">
        <v>957</v>
      </c>
      <c r="I1824" s="59">
        <v>500000001665</v>
      </c>
      <c r="J1824" s="5">
        <v>2013</v>
      </c>
      <c r="K1824" s="5">
        <v>5</v>
      </c>
      <c r="L1824" s="9">
        <f t="shared" si="39"/>
        <v>-8</v>
      </c>
      <c r="M1824" s="6" t="s">
        <v>90</v>
      </c>
      <c r="N1824" s="9" t="s">
        <v>94</v>
      </c>
      <c r="O1824" s="6" t="s">
        <v>37</v>
      </c>
      <c r="P1824" s="9" t="s">
        <v>42</v>
      </c>
      <c r="Q1824" s="5" t="s">
        <v>37</v>
      </c>
      <c r="R1824" s="9" t="s">
        <v>41</v>
      </c>
      <c r="S1824" s="11">
        <v>2023</v>
      </c>
      <c r="T1824" s="6" t="s">
        <v>126</v>
      </c>
      <c r="U1824" s="4" t="s">
        <v>3813</v>
      </c>
      <c r="V1824" s="4" t="s">
        <v>3814</v>
      </c>
      <c r="W1824" s="75">
        <v>0</v>
      </c>
      <c r="X1824" s="9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43"/>
      <c r="AL1824" s="143"/>
      <c r="AM1824" s="143"/>
      <c r="AN1824" s="143"/>
      <c r="AO1824" s="143"/>
      <c r="AP1824" s="143"/>
      <c r="AQ1824" s="143"/>
      <c r="AR1824" s="143"/>
      <c r="AS1824" s="143"/>
      <c r="AT1824" s="143"/>
      <c r="AU1824" s="143"/>
      <c r="AV1824" s="143"/>
      <c r="BC1824" s="2"/>
    </row>
    <row r="1825" spans="1:55" x14ac:dyDescent="0.2">
      <c r="A1825" s="4" t="s">
        <v>2719</v>
      </c>
      <c r="B1825" s="4" t="s">
        <v>2694</v>
      </c>
      <c r="C1825" s="4" t="s">
        <v>2737</v>
      </c>
      <c r="D1825" s="4" t="s">
        <v>2741</v>
      </c>
      <c r="E1825" s="4" t="s">
        <v>949</v>
      </c>
      <c r="F1825" s="4" t="s">
        <v>659</v>
      </c>
      <c r="G1825" s="41" t="s">
        <v>950</v>
      </c>
      <c r="H1825" s="59" t="s">
        <v>958</v>
      </c>
      <c r="I1825" s="59">
        <v>50000001675</v>
      </c>
      <c r="J1825" s="5">
        <v>2013</v>
      </c>
      <c r="K1825" s="5">
        <v>5</v>
      </c>
      <c r="L1825" s="9">
        <f t="shared" si="39"/>
        <v>-8</v>
      </c>
      <c r="M1825" s="6" t="s">
        <v>90</v>
      </c>
      <c r="N1825" s="9" t="s">
        <v>94</v>
      </c>
      <c r="O1825" s="6" t="s">
        <v>37</v>
      </c>
      <c r="P1825" s="9" t="s">
        <v>42</v>
      </c>
      <c r="Q1825" s="5" t="s">
        <v>37</v>
      </c>
      <c r="R1825" s="9" t="s">
        <v>41</v>
      </c>
      <c r="S1825" s="11">
        <v>2023</v>
      </c>
      <c r="T1825" s="6" t="s">
        <v>126</v>
      </c>
      <c r="U1825" s="4" t="s">
        <v>3813</v>
      </c>
      <c r="V1825" s="4" t="s">
        <v>3814</v>
      </c>
      <c r="W1825" s="75">
        <v>0</v>
      </c>
      <c r="X1825" s="9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43"/>
      <c r="AL1825" s="143"/>
      <c r="AM1825" s="143"/>
      <c r="AN1825" s="143"/>
      <c r="AO1825" s="143"/>
      <c r="AP1825" s="143"/>
      <c r="AQ1825" s="143"/>
      <c r="AR1825" s="143"/>
      <c r="AS1825" s="143"/>
      <c r="AT1825" s="143"/>
      <c r="AU1825" s="143"/>
      <c r="AV1825" s="143"/>
      <c r="BC1825" s="2"/>
    </row>
    <row r="1826" spans="1:55" x14ac:dyDescent="0.2">
      <c r="A1826" s="4" t="s">
        <v>2719</v>
      </c>
      <c r="B1826" s="4" t="s">
        <v>2694</v>
      </c>
      <c r="C1826" s="4" t="s">
        <v>2737</v>
      </c>
      <c r="D1826" s="4" t="s">
        <v>2741</v>
      </c>
      <c r="E1826" s="4" t="s">
        <v>949</v>
      </c>
      <c r="F1826" s="4" t="s">
        <v>659</v>
      </c>
      <c r="G1826" s="41" t="s">
        <v>950</v>
      </c>
      <c r="H1826" s="59" t="s">
        <v>959</v>
      </c>
      <c r="I1826" s="59">
        <v>500000001672</v>
      </c>
      <c r="J1826" s="5">
        <v>2013</v>
      </c>
      <c r="K1826" s="5">
        <v>5</v>
      </c>
      <c r="L1826" s="9">
        <f t="shared" si="39"/>
        <v>-8</v>
      </c>
      <c r="M1826" s="6" t="s">
        <v>90</v>
      </c>
      <c r="N1826" s="9" t="s">
        <v>94</v>
      </c>
      <c r="O1826" s="6" t="s">
        <v>37</v>
      </c>
      <c r="P1826" s="9" t="s">
        <v>42</v>
      </c>
      <c r="Q1826" s="5" t="s">
        <v>37</v>
      </c>
      <c r="R1826" s="9" t="s">
        <v>41</v>
      </c>
      <c r="S1826" s="11">
        <v>2023</v>
      </c>
      <c r="T1826" s="6" t="s">
        <v>126</v>
      </c>
      <c r="U1826" s="4" t="s">
        <v>3813</v>
      </c>
      <c r="V1826" s="4" t="s">
        <v>3814</v>
      </c>
      <c r="W1826" s="75">
        <v>0</v>
      </c>
      <c r="X1826" s="9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43"/>
      <c r="AL1826" s="143"/>
      <c r="AM1826" s="143"/>
      <c r="AN1826" s="143"/>
      <c r="AO1826" s="143"/>
      <c r="AP1826" s="143"/>
      <c r="AQ1826" s="143"/>
      <c r="AR1826" s="143"/>
      <c r="AS1826" s="143"/>
      <c r="AT1826" s="143"/>
      <c r="AU1826" s="143"/>
      <c r="AV1826" s="143"/>
      <c r="BC1826" s="2"/>
    </row>
    <row r="1827" spans="1:55" x14ac:dyDescent="0.2">
      <c r="A1827" s="4" t="s">
        <v>2699</v>
      </c>
      <c r="B1827" s="4" t="s">
        <v>2688</v>
      </c>
      <c r="C1827" s="4" t="s">
        <v>2737</v>
      </c>
      <c r="D1827" s="4" t="s">
        <v>2741</v>
      </c>
      <c r="E1827" s="4" t="s">
        <v>949</v>
      </c>
      <c r="F1827" s="4" t="s">
        <v>659</v>
      </c>
      <c r="G1827" s="41" t="s">
        <v>950</v>
      </c>
      <c r="H1827" s="59" t="s">
        <v>960</v>
      </c>
      <c r="I1827" s="59">
        <v>500000001669</v>
      </c>
      <c r="J1827" s="5">
        <v>2013</v>
      </c>
      <c r="K1827" s="5">
        <v>5</v>
      </c>
      <c r="L1827" s="9">
        <f t="shared" si="39"/>
        <v>-8</v>
      </c>
      <c r="M1827" s="6" t="s">
        <v>90</v>
      </c>
      <c r="N1827" s="9" t="s">
        <v>94</v>
      </c>
      <c r="O1827" s="6" t="s">
        <v>37</v>
      </c>
      <c r="P1827" s="9" t="s">
        <v>42</v>
      </c>
      <c r="Q1827" s="5" t="s">
        <v>37</v>
      </c>
      <c r="R1827" s="9" t="s">
        <v>41</v>
      </c>
      <c r="S1827" s="11">
        <v>2023</v>
      </c>
      <c r="T1827" s="6" t="s">
        <v>126</v>
      </c>
      <c r="U1827" s="4" t="s">
        <v>3813</v>
      </c>
      <c r="V1827" s="4" t="s">
        <v>3814</v>
      </c>
      <c r="W1827" s="75">
        <v>0</v>
      </c>
      <c r="X1827" s="9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43"/>
      <c r="AL1827" s="143"/>
      <c r="AM1827" s="143"/>
      <c r="AN1827" s="143"/>
      <c r="AO1827" s="143"/>
      <c r="AP1827" s="143"/>
      <c r="AQ1827" s="143"/>
      <c r="AR1827" s="143"/>
      <c r="AS1827" s="143"/>
      <c r="AT1827" s="143"/>
      <c r="AU1827" s="143"/>
      <c r="AV1827" s="143"/>
      <c r="BC1827" s="2"/>
    </row>
    <row r="1828" spans="1:55" x14ac:dyDescent="0.2">
      <c r="A1828" s="4" t="s">
        <v>2719</v>
      </c>
      <c r="B1828" s="4" t="s">
        <v>2694</v>
      </c>
      <c r="C1828" s="4" t="s">
        <v>2737</v>
      </c>
      <c r="D1828" s="4" t="s">
        <v>2741</v>
      </c>
      <c r="E1828" s="4" t="s">
        <v>949</v>
      </c>
      <c r="F1828" s="4" t="s">
        <v>659</v>
      </c>
      <c r="G1828" s="41" t="s">
        <v>950</v>
      </c>
      <c r="H1828" s="59" t="s">
        <v>961</v>
      </c>
      <c r="I1828" s="59">
        <v>500000001691</v>
      </c>
      <c r="J1828" s="5">
        <v>2013</v>
      </c>
      <c r="K1828" s="5">
        <v>5</v>
      </c>
      <c r="L1828" s="9">
        <f t="shared" si="39"/>
        <v>-8</v>
      </c>
      <c r="M1828" s="6" t="s">
        <v>90</v>
      </c>
      <c r="N1828" s="9" t="s">
        <v>94</v>
      </c>
      <c r="O1828" s="6" t="s">
        <v>37</v>
      </c>
      <c r="P1828" s="9" t="s">
        <v>42</v>
      </c>
      <c r="Q1828" s="5" t="s">
        <v>37</v>
      </c>
      <c r="R1828" s="9" t="s">
        <v>41</v>
      </c>
      <c r="S1828" s="11">
        <v>2023</v>
      </c>
      <c r="T1828" s="6" t="s">
        <v>126</v>
      </c>
      <c r="U1828" s="4" t="s">
        <v>3813</v>
      </c>
      <c r="V1828" s="4" t="s">
        <v>3814</v>
      </c>
      <c r="W1828" s="75">
        <v>0</v>
      </c>
      <c r="X1828" s="9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43"/>
      <c r="AL1828" s="143"/>
      <c r="AM1828" s="143"/>
      <c r="AN1828" s="143"/>
      <c r="AO1828" s="143"/>
      <c r="AP1828" s="143"/>
      <c r="AQ1828" s="143"/>
      <c r="AR1828" s="143"/>
      <c r="AS1828" s="143"/>
      <c r="AT1828" s="143"/>
      <c r="AU1828" s="143"/>
      <c r="AV1828" s="143"/>
      <c r="BC1828" s="2"/>
    </row>
    <row r="1829" spans="1:55" x14ac:dyDescent="0.2">
      <c r="A1829" s="4" t="s">
        <v>2719</v>
      </c>
      <c r="B1829" s="4" t="s">
        <v>2694</v>
      </c>
      <c r="C1829" s="4" t="s">
        <v>2737</v>
      </c>
      <c r="D1829" s="4" t="s">
        <v>2741</v>
      </c>
      <c r="E1829" s="4" t="s">
        <v>949</v>
      </c>
      <c r="F1829" s="4" t="s">
        <v>659</v>
      </c>
      <c r="G1829" s="41" t="s">
        <v>950</v>
      </c>
      <c r="H1829" s="59" t="s">
        <v>962</v>
      </c>
      <c r="I1829" s="59">
        <v>500000001701</v>
      </c>
      <c r="J1829" s="5">
        <v>2013</v>
      </c>
      <c r="K1829" s="5">
        <v>5</v>
      </c>
      <c r="L1829" s="9">
        <f t="shared" si="39"/>
        <v>-8</v>
      </c>
      <c r="M1829" s="6" t="s">
        <v>90</v>
      </c>
      <c r="N1829" s="9" t="s">
        <v>94</v>
      </c>
      <c r="O1829" s="6" t="s">
        <v>37</v>
      </c>
      <c r="P1829" s="9" t="s">
        <v>42</v>
      </c>
      <c r="Q1829" s="5" t="s">
        <v>37</v>
      </c>
      <c r="R1829" s="9" t="s">
        <v>41</v>
      </c>
      <c r="S1829" s="11">
        <v>2023</v>
      </c>
      <c r="T1829" s="6" t="s">
        <v>126</v>
      </c>
      <c r="U1829" s="4" t="s">
        <v>3813</v>
      </c>
      <c r="V1829" s="4" t="s">
        <v>3814</v>
      </c>
      <c r="W1829" s="75">
        <v>0</v>
      </c>
      <c r="X1829" s="9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43"/>
      <c r="AL1829" s="143"/>
      <c r="AM1829" s="143"/>
      <c r="AN1829" s="143"/>
      <c r="AO1829" s="143"/>
      <c r="AP1829" s="143"/>
      <c r="AQ1829" s="143"/>
      <c r="AR1829" s="143"/>
      <c r="AS1829" s="143"/>
      <c r="AT1829" s="143"/>
      <c r="AU1829" s="143"/>
      <c r="AV1829" s="143"/>
      <c r="BC1829" s="2"/>
    </row>
    <row r="1830" spans="1:55" x14ac:dyDescent="0.2">
      <c r="A1830" s="4" t="s">
        <v>2719</v>
      </c>
      <c r="B1830" s="4" t="s">
        <v>2694</v>
      </c>
      <c r="C1830" s="4" t="s">
        <v>2737</v>
      </c>
      <c r="D1830" s="4" t="s">
        <v>2741</v>
      </c>
      <c r="E1830" s="4" t="s">
        <v>949</v>
      </c>
      <c r="F1830" s="4" t="s">
        <v>659</v>
      </c>
      <c r="G1830" s="41" t="s">
        <v>950</v>
      </c>
      <c r="H1830" s="59" t="s">
        <v>963</v>
      </c>
      <c r="I1830" s="59">
        <v>500000001695</v>
      </c>
      <c r="J1830" s="5">
        <v>2013</v>
      </c>
      <c r="K1830" s="5">
        <v>5</v>
      </c>
      <c r="L1830" s="9">
        <f t="shared" si="39"/>
        <v>-8</v>
      </c>
      <c r="M1830" s="6" t="s">
        <v>90</v>
      </c>
      <c r="N1830" s="9" t="s">
        <v>94</v>
      </c>
      <c r="O1830" s="6" t="s">
        <v>37</v>
      </c>
      <c r="P1830" s="9" t="s">
        <v>42</v>
      </c>
      <c r="Q1830" s="5" t="s">
        <v>37</v>
      </c>
      <c r="R1830" s="9" t="s">
        <v>41</v>
      </c>
      <c r="S1830" s="11">
        <v>2023</v>
      </c>
      <c r="T1830" s="6" t="s">
        <v>126</v>
      </c>
      <c r="U1830" s="4" t="s">
        <v>3813</v>
      </c>
      <c r="V1830" s="4" t="s">
        <v>3814</v>
      </c>
      <c r="W1830" s="75">
        <v>0</v>
      </c>
      <c r="X1830" s="9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43"/>
      <c r="AL1830" s="143"/>
      <c r="AM1830" s="143"/>
      <c r="AN1830" s="143"/>
      <c r="AO1830" s="143"/>
      <c r="AP1830" s="143"/>
      <c r="AQ1830" s="143"/>
      <c r="AR1830" s="143"/>
      <c r="AS1830" s="143"/>
      <c r="AT1830" s="143"/>
      <c r="AU1830" s="143"/>
      <c r="AV1830" s="143"/>
      <c r="BC1830" s="2"/>
    </row>
    <row r="1831" spans="1:55" x14ac:dyDescent="0.2">
      <c r="A1831" s="4" t="s">
        <v>2719</v>
      </c>
      <c r="B1831" s="4" t="s">
        <v>2694</v>
      </c>
      <c r="C1831" s="4" t="s">
        <v>2737</v>
      </c>
      <c r="D1831" s="4" t="s">
        <v>2741</v>
      </c>
      <c r="E1831" s="4" t="s">
        <v>949</v>
      </c>
      <c r="F1831" s="4" t="s">
        <v>659</v>
      </c>
      <c r="G1831" s="41" t="s">
        <v>950</v>
      </c>
      <c r="H1831" s="59" t="s">
        <v>964</v>
      </c>
      <c r="I1831" s="59">
        <v>500000001707</v>
      </c>
      <c r="J1831" s="5">
        <v>2013</v>
      </c>
      <c r="K1831" s="5">
        <v>5</v>
      </c>
      <c r="L1831" s="9">
        <f t="shared" si="39"/>
        <v>-8</v>
      </c>
      <c r="M1831" s="6" t="s">
        <v>90</v>
      </c>
      <c r="N1831" s="9" t="s">
        <v>94</v>
      </c>
      <c r="O1831" s="6" t="s">
        <v>37</v>
      </c>
      <c r="P1831" s="9" t="s">
        <v>42</v>
      </c>
      <c r="Q1831" s="5" t="s">
        <v>37</v>
      </c>
      <c r="R1831" s="9" t="s">
        <v>41</v>
      </c>
      <c r="S1831" s="11">
        <v>2023</v>
      </c>
      <c r="T1831" s="6" t="s">
        <v>126</v>
      </c>
      <c r="U1831" s="4" t="s">
        <v>3813</v>
      </c>
      <c r="V1831" s="4" t="s">
        <v>3814</v>
      </c>
      <c r="W1831" s="75">
        <v>0</v>
      </c>
      <c r="X1831" s="9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43"/>
      <c r="AL1831" s="143"/>
      <c r="AM1831" s="143"/>
      <c r="AN1831" s="143"/>
      <c r="AO1831" s="143"/>
      <c r="AP1831" s="143"/>
      <c r="AQ1831" s="143"/>
      <c r="AR1831" s="143"/>
      <c r="AS1831" s="143"/>
      <c r="AT1831" s="143"/>
      <c r="AU1831" s="143"/>
      <c r="AV1831" s="143"/>
      <c r="BC1831" s="2"/>
    </row>
    <row r="1832" spans="1:55" x14ac:dyDescent="0.2">
      <c r="A1832" s="4" t="s">
        <v>2699</v>
      </c>
      <c r="B1832" s="4" t="s">
        <v>2688</v>
      </c>
      <c r="C1832" s="4" t="s">
        <v>2737</v>
      </c>
      <c r="D1832" s="4" t="s">
        <v>2741</v>
      </c>
      <c r="E1832" s="4" t="s">
        <v>949</v>
      </c>
      <c r="F1832" s="4" t="s">
        <v>659</v>
      </c>
      <c r="G1832" s="41" t="s">
        <v>950</v>
      </c>
      <c r="H1832" s="59" t="s">
        <v>965</v>
      </c>
      <c r="I1832" s="59">
        <v>500000001717</v>
      </c>
      <c r="J1832" s="5">
        <v>2013</v>
      </c>
      <c r="K1832" s="5">
        <v>5</v>
      </c>
      <c r="L1832" s="9">
        <f t="shared" si="39"/>
        <v>-8</v>
      </c>
      <c r="M1832" s="6" t="s">
        <v>90</v>
      </c>
      <c r="N1832" s="9" t="s">
        <v>94</v>
      </c>
      <c r="O1832" s="6" t="s">
        <v>37</v>
      </c>
      <c r="P1832" s="9" t="s">
        <v>42</v>
      </c>
      <c r="Q1832" s="5" t="s">
        <v>37</v>
      </c>
      <c r="R1832" s="9" t="s">
        <v>41</v>
      </c>
      <c r="S1832" s="11">
        <v>2023</v>
      </c>
      <c r="T1832" s="6" t="s">
        <v>126</v>
      </c>
      <c r="U1832" s="4" t="s">
        <v>3813</v>
      </c>
      <c r="V1832" s="4" t="s">
        <v>3814</v>
      </c>
      <c r="W1832" s="75">
        <v>0</v>
      </c>
      <c r="X1832" s="9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43"/>
      <c r="AL1832" s="143"/>
      <c r="AM1832" s="143"/>
      <c r="AN1832" s="143"/>
      <c r="AO1832" s="143"/>
      <c r="AP1832" s="143"/>
      <c r="AQ1832" s="143"/>
      <c r="AR1832" s="143"/>
      <c r="AS1832" s="143"/>
      <c r="AT1832" s="143"/>
      <c r="AU1832" s="143"/>
      <c r="AV1832" s="143"/>
      <c r="BC1832" s="2"/>
    </row>
    <row r="1833" spans="1:55" x14ac:dyDescent="0.2">
      <c r="A1833" s="4" t="s">
        <v>2719</v>
      </c>
      <c r="B1833" s="4" t="s">
        <v>2694</v>
      </c>
      <c r="C1833" s="4" t="s">
        <v>2737</v>
      </c>
      <c r="D1833" s="4" t="s">
        <v>2741</v>
      </c>
      <c r="E1833" s="4" t="s">
        <v>949</v>
      </c>
      <c r="F1833" s="4" t="s">
        <v>659</v>
      </c>
      <c r="G1833" s="41" t="s">
        <v>950</v>
      </c>
      <c r="H1833" s="59" t="s">
        <v>966</v>
      </c>
      <c r="I1833" s="59">
        <v>500000001714</v>
      </c>
      <c r="J1833" s="5">
        <v>2013</v>
      </c>
      <c r="K1833" s="5">
        <v>5</v>
      </c>
      <c r="L1833" s="9">
        <f t="shared" si="39"/>
        <v>-8</v>
      </c>
      <c r="M1833" s="6" t="s">
        <v>90</v>
      </c>
      <c r="N1833" s="9" t="s">
        <v>94</v>
      </c>
      <c r="O1833" s="6" t="s">
        <v>37</v>
      </c>
      <c r="P1833" s="9" t="s">
        <v>42</v>
      </c>
      <c r="Q1833" s="5" t="s">
        <v>37</v>
      </c>
      <c r="R1833" s="9" t="s">
        <v>41</v>
      </c>
      <c r="S1833" s="11">
        <v>2023</v>
      </c>
      <c r="T1833" s="6" t="s">
        <v>126</v>
      </c>
      <c r="U1833" s="4" t="s">
        <v>3813</v>
      </c>
      <c r="V1833" s="4" t="s">
        <v>3814</v>
      </c>
      <c r="W1833" s="75">
        <v>0</v>
      </c>
      <c r="X1833" s="9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43"/>
      <c r="AL1833" s="143"/>
      <c r="AM1833" s="143"/>
      <c r="AN1833" s="143"/>
      <c r="AO1833" s="143"/>
      <c r="AP1833" s="143"/>
      <c r="AQ1833" s="143"/>
      <c r="AR1833" s="143"/>
      <c r="AS1833" s="143"/>
      <c r="AT1833" s="143"/>
      <c r="AU1833" s="143"/>
      <c r="AV1833" s="143"/>
      <c r="BC1833" s="2"/>
    </row>
    <row r="1834" spans="1:55" x14ac:dyDescent="0.2">
      <c r="A1834" s="4" t="s">
        <v>2719</v>
      </c>
      <c r="B1834" s="4" t="s">
        <v>2694</v>
      </c>
      <c r="C1834" s="4" t="s">
        <v>2737</v>
      </c>
      <c r="D1834" s="4" t="s">
        <v>2741</v>
      </c>
      <c r="E1834" s="4" t="s">
        <v>949</v>
      </c>
      <c r="F1834" s="4" t="s">
        <v>659</v>
      </c>
      <c r="G1834" s="41" t="s">
        <v>950</v>
      </c>
      <c r="H1834" s="59" t="s">
        <v>967</v>
      </c>
      <c r="I1834" s="59">
        <v>500000001711</v>
      </c>
      <c r="J1834" s="5">
        <v>2013</v>
      </c>
      <c r="K1834" s="5">
        <v>5</v>
      </c>
      <c r="L1834" s="9">
        <f t="shared" si="39"/>
        <v>-8</v>
      </c>
      <c r="M1834" s="6" t="s">
        <v>90</v>
      </c>
      <c r="N1834" s="9" t="s">
        <v>94</v>
      </c>
      <c r="O1834" s="6" t="s">
        <v>37</v>
      </c>
      <c r="P1834" s="9" t="s">
        <v>42</v>
      </c>
      <c r="Q1834" s="5" t="s">
        <v>37</v>
      </c>
      <c r="R1834" s="9" t="s">
        <v>41</v>
      </c>
      <c r="S1834" s="11">
        <v>2023</v>
      </c>
      <c r="T1834" s="6" t="s">
        <v>126</v>
      </c>
      <c r="U1834" s="4" t="s">
        <v>3813</v>
      </c>
      <c r="V1834" s="4" t="s">
        <v>3814</v>
      </c>
      <c r="W1834" s="75">
        <v>0</v>
      </c>
      <c r="X1834" s="9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43"/>
      <c r="AL1834" s="143"/>
      <c r="AM1834" s="143"/>
      <c r="AN1834" s="143"/>
      <c r="AO1834" s="143"/>
      <c r="AP1834" s="143"/>
      <c r="AQ1834" s="143"/>
      <c r="AR1834" s="143"/>
      <c r="AS1834" s="143"/>
      <c r="AT1834" s="143"/>
      <c r="AU1834" s="143"/>
      <c r="AV1834" s="143"/>
      <c r="BC1834" s="2"/>
    </row>
    <row r="1835" spans="1:55" x14ac:dyDescent="0.2">
      <c r="A1835" s="4" t="s">
        <v>2719</v>
      </c>
      <c r="B1835" s="4" t="s">
        <v>2694</v>
      </c>
      <c r="C1835" s="4" t="s">
        <v>2737</v>
      </c>
      <c r="D1835" s="4" t="s">
        <v>2741</v>
      </c>
      <c r="E1835" s="4" t="s">
        <v>949</v>
      </c>
      <c r="F1835" s="4" t="s">
        <v>659</v>
      </c>
      <c r="G1835" s="41" t="s">
        <v>950</v>
      </c>
      <c r="H1835" s="59" t="s">
        <v>968</v>
      </c>
      <c r="I1835" s="59">
        <v>500000001723</v>
      </c>
      <c r="J1835" s="5">
        <v>2013</v>
      </c>
      <c r="K1835" s="5">
        <v>5</v>
      </c>
      <c r="L1835" s="9">
        <f t="shared" si="39"/>
        <v>-8</v>
      </c>
      <c r="M1835" s="6" t="s">
        <v>90</v>
      </c>
      <c r="N1835" s="9" t="s">
        <v>94</v>
      </c>
      <c r="O1835" s="6" t="s">
        <v>37</v>
      </c>
      <c r="P1835" s="9" t="s">
        <v>42</v>
      </c>
      <c r="Q1835" s="5" t="s">
        <v>37</v>
      </c>
      <c r="R1835" s="9" t="s">
        <v>41</v>
      </c>
      <c r="S1835" s="11">
        <v>2023</v>
      </c>
      <c r="T1835" s="6" t="s">
        <v>126</v>
      </c>
      <c r="U1835" s="4" t="s">
        <v>3813</v>
      </c>
      <c r="V1835" s="4" t="s">
        <v>3814</v>
      </c>
      <c r="W1835" s="75">
        <v>0</v>
      </c>
      <c r="X1835" s="9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43"/>
      <c r="AL1835" s="143"/>
      <c r="AM1835" s="143"/>
      <c r="AN1835" s="143"/>
      <c r="AO1835" s="143"/>
      <c r="AP1835" s="143"/>
      <c r="AQ1835" s="143"/>
      <c r="AR1835" s="143"/>
      <c r="AS1835" s="143"/>
      <c r="AT1835" s="143"/>
      <c r="AU1835" s="143"/>
      <c r="AV1835" s="143"/>
      <c r="BC1835" s="2"/>
    </row>
    <row r="1836" spans="1:55" x14ac:dyDescent="0.2">
      <c r="A1836" s="4" t="s">
        <v>2719</v>
      </c>
      <c r="B1836" s="4" t="s">
        <v>2694</v>
      </c>
      <c r="C1836" s="4" t="s">
        <v>2737</v>
      </c>
      <c r="D1836" s="4" t="s">
        <v>2741</v>
      </c>
      <c r="E1836" s="4" t="s">
        <v>949</v>
      </c>
      <c r="F1836" s="4" t="s">
        <v>659</v>
      </c>
      <c r="G1836" s="41" t="s">
        <v>950</v>
      </c>
      <c r="H1836" s="59" t="s">
        <v>969</v>
      </c>
      <c r="I1836" s="59">
        <v>500000001727</v>
      </c>
      <c r="J1836" s="5">
        <v>2013</v>
      </c>
      <c r="K1836" s="5">
        <v>5</v>
      </c>
      <c r="L1836" s="9">
        <f t="shared" si="39"/>
        <v>-8</v>
      </c>
      <c r="M1836" s="6" t="s">
        <v>90</v>
      </c>
      <c r="N1836" s="9" t="s">
        <v>94</v>
      </c>
      <c r="O1836" s="6" t="s">
        <v>37</v>
      </c>
      <c r="P1836" s="9" t="s">
        <v>42</v>
      </c>
      <c r="Q1836" s="5" t="s">
        <v>37</v>
      </c>
      <c r="R1836" s="9" t="s">
        <v>41</v>
      </c>
      <c r="S1836" s="11">
        <v>2023</v>
      </c>
      <c r="T1836" s="6" t="s">
        <v>126</v>
      </c>
      <c r="U1836" s="4" t="s">
        <v>3813</v>
      </c>
      <c r="V1836" s="4" t="s">
        <v>3814</v>
      </c>
      <c r="W1836" s="75">
        <v>0</v>
      </c>
      <c r="X1836" s="9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43"/>
      <c r="AL1836" s="143"/>
      <c r="AM1836" s="143"/>
      <c r="AN1836" s="143"/>
      <c r="AO1836" s="143"/>
      <c r="AP1836" s="143"/>
      <c r="AQ1836" s="143"/>
      <c r="AR1836" s="143"/>
      <c r="AS1836" s="143"/>
      <c r="AT1836" s="143"/>
      <c r="AU1836" s="143"/>
      <c r="AV1836" s="143"/>
      <c r="BC1836" s="2"/>
    </row>
    <row r="1837" spans="1:55" x14ac:dyDescent="0.2">
      <c r="A1837" s="4" t="s">
        <v>2726</v>
      </c>
      <c r="B1837" s="4" t="s">
        <v>2690</v>
      </c>
      <c r="C1837" s="4" t="s">
        <v>2734</v>
      </c>
      <c r="D1837" s="4" t="s">
        <v>2741</v>
      </c>
      <c r="E1837" s="4" t="s">
        <v>330</v>
      </c>
      <c r="F1837" s="4" t="s">
        <v>331</v>
      </c>
      <c r="G1837" s="41" t="s">
        <v>332</v>
      </c>
      <c r="H1837" s="59">
        <v>6295</v>
      </c>
      <c r="I1837" s="59" t="s">
        <v>333</v>
      </c>
      <c r="J1837" s="5">
        <v>2016</v>
      </c>
      <c r="K1837" s="5">
        <v>5</v>
      </c>
      <c r="L1837" s="9">
        <f t="shared" si="39"/>
        <v>-5</v>
      </c>
      <c r="M1837" s="6" t="s">
        <v>90</v>
      </c>
      <c r="N1837" s="9" t="s">
        <v>94</v>
      </c>
      <c r="O1837" s="6" t="s">
        <v>37</v>
      </c>
      <c r="P1837" s="9" t="s">
        <v>42</v>
      </c>
      <c r="Q1837" s="5" t="s">
        <v>37</v>
      </c>
      <c r="R1837" s="9" t="s">
        <v>42</v>
      </c>
      <c r="S1837" s="11" t="s">
        <v>136</v>
      </c>
      <c r="T1837" s="6" t="s">
        <v>43</v>
      </c>
      <c r="U1837" s="4" t="s">
        <v>184</v>
      </c>
      <c r="V1837" s="4" t="s">
        <v>136</v>
      </c>
      <c r="W1837" s="75">
        <v>0</v>
      </c>
      <c r="X1837" s="9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43"/>
      <c r="AL1837" s="143"/>
      <c r="AM1837" s="143"/>
      <c r="AN1837" s="143"/>
      <c r="AO1837" s="143"/>
      <c r="AP1837" s="143"/>
      <c r="AQ1837" s="143"/>
      <c r="AR1837" s="143"/>
      <c r="AS1837" s="143"/>
      <c r="AT1837" s="143"/>
      <c r="AU1837" s="143"/>
      <c r="AV1837" s="143"/>
      <c r="BC1837" s="2"/>
    </row>
    <row r="1838" spans="1:55" x14ac:dyDescent="0.2">
      <c r="A1838" s="4" t="s">
        <v>2696</v>
      </c>
      <c r="B1838" s="4" t="s">
        <v>2691</v>
      </c>
      <c r="C1838" s="4" t="s">
        <v>2735</v>
      </c>
      <c r="D1838" s="4" t="s">
        <v>2740</v>
      </c>
      <c r="E1838" s="4" t="s">
        <v>1104</v>
      </c>
      <c r="F1838" s="4" t="s">
        <v>1105</v>
      </c>
      <c r="G1838" s="41" t="s">
        <v>1106</v>
      </c>
      <c r="H1838" s="78" t="s">
        <v>1107</v>
      </c>
      <c r="I1838" s="59">
        <v>500000004231</v>
      </c>
      <c r="J1838" s="5">
        <v>2013</v>
      </c>
      <c r="K1838" s="5">
        <v>8</v>
      </c>
      <c r="L1838" s="9">
        <f t="shared" si="39"/>
        <v>-5</v>
      </c>
      <c r="M1838" s="6" t="s">
        <v>90</v>
      </c>
      <c r="N1838" s="9" t="s">
        <v>94</v>
      </c>
      <c r="O1838" s="6" t="s">
        <v>37</v>
      </c>
      <c r="P1838" s="9" t="s">
        <v>42</v>
      </c>
      <c r="Q1838" s="5" t="s">
        <v>37</v>
      </c>
      <c r="R1838" s="9" t="s">
        <v>41</v>
      </c>
      <c r="S1838" s="11">
        <v>2023</v>
      </c>
      <c r="T1838" s="6" t="s">
        <v>126</v>
      </c>
      <c r="U1838" s="4" t="s">
        <v>1108</v>
      </c>
      <c r="V1838" s="4" t="s">
        <v>3804</v>
      </c>
      <c r="W1838" s="75">
        <v>2321392.5</v>
      </c>
      <c r="X1838" s="9">
        <v>2</v>
      </c>
      <c r="Y1838" s="11"/>
      <c r="Z1838" s="11"/>
      <c r="AA1838" s="11"/>
      <c r="AB1838" s="11" t="s">
        <v>33</v>
      </c>
      <c r="AC1838" s="11"/>
      <c r="AD1838" s="11"/>
      <c r="AE1838" s="11"/>
      <c r="AF1838" s="11"/>
      <c r="AG1838" s="11"/>
      <c r="AH1838" s="11" t="s">
        <v>33</v>
      </c>
      <c r="AI1838" s="11"/>
      <c r="AJ1838" s="11"/>
      <c r="AK1838" s="143"/>
      <c r="AL1838" s="143"/>
      <c r="AM1838" s="143"/>
      <c r="AN1838" s="143" t="s">
        <v>165</v>
      </c>
      <c r="AO1838" s="143"/>
      <c r="AP1838" s="143"/>
      <c r="AQ1838" s="143"/>
      <c r="AR1838" s="143"/>
      <c r="AS1838" s="143"/>
      <c r="AT1838" s="143" t="s">
        <v>165</v>
      </c>
      <c r="AU1838" s="143"/>
      <c r="AV1838" s="143"/>
      <c r="BC1838" s="2"/>
    </row>
    <row r="1839" spans="1:55" x14ac:dyDescent="0.2">
      <c r="A1839" s="4" t="s">
        <v>2695</v>
      </c>
      <c r="B1839" s="4" t="s">
        <v>2689</v>
      </c>
      <c r="C1839" s="4" t="s">
        <v>2710</v>
      </c>
      <c r="D1839" s="4" t="s">
        <v>2742</v>
      </c>
      <c r="E1839" s="151" t="s">
        <v>439</v>
      </c>
      <c r="F1839" s="151" t="s">
        <v>1517</v>
      </c>
      <c r="G1839" s="156" t="s">
        <v>1550</v>
      </c>
      <c r="H1839" s="78" t="s">
        <v>1551</v>
      </c>
      <c r="I1839" s="59">
        <v>500000005896</v>
      </c>
      <c r="J1839" s="5">
        <v>2013</v>
      </c>
      <c r="K1839" s="5">
        <v>8</v>
      </c>
      <c r="L1839" s="9">
        <f t="shared" si="39"/>
        <v>-5</v>
      </c>
      <c r="M1839" s="6" t="s">
        <v>90</v>
      </c>
      <c r="N1839" s="9" t="s">
        <v>94</v>
      </c>
      <c r="O1839" s="6" t="s">
        <v>47</v>
      </c>
      <c r="P1839" s="9" t="s">
        <v>42</v>
      </c>
      <c r="Q1839" s="5">
        <v>2023</v>
      </c>
      <c r="R1839" s="9" t="s">
        <v>41</v>
      </c>
      <c r="S1839" s="11">
        <v>2023</v>
      </c>
      <c r="T1839" s="6" t="s">
        <v>44</v>
      </c>
      <c r="U1839" s="83" t="s">
        <v>3805</v>
      </c>
      <c r="V1839" s="83" t="s">
        <v>3812</v>
      </c>
      <c r="W1839" s="75">
        <v>74970</v>
      </c>
      <c r="X1839" s="9">
        <v>2</v>
      </c>
      <c r="Y1839" s="11"/>
      <c r="Z1839" s="11" t="s">
        <v>33</v>
      </c>
      <c r="AA1839" s="11"/>
      <c r="AB1839" s="11"/>
      <c r="AC1839" s="11"/>
      <c r="AD1839" s="11"/>
      <c r="AE1839" s="11"/>
      <c r="AF1839" s="11" t="s">
        <v>33</v>
      </c>
      <c r="AG1839" s="11"/>
      <c r="AH1839" s="11"/>
      <c r="AI1839" s="11"/>
      <c r="AJ1839" s="11"/>
      <c r="AK1839" s="143"/>
      <c r="AL1839" s="153" t="s">
        <v>165</v>
      </c>
      <c r="AM1839" s="143"/>
      <c r="AN1839" s="143"/>
      <c r="AO1839" s="143"/>
      <c r="AP1839" s="143"/>
      <c r="AQ1839" s="143"/>
      <c r="AR1839" s="143" t="s">
        <v>165</v>
      </c>
      <c r="AS1839" s="143"/>
      <c r="AT1839" s="143"/>
      <c r="AU1839" s="143"/>
      <c r="AV1839" s="143"/>
      <c r="BC1839" s="2"/>
    </row>
    <row r="1840" spans="1:55" x14ac:dyDescent="0.2">
      <c r="A1840" s="4" t="s">
        <v>2695</v>
      </c>
      <c r="B1840" s="4" t="s">
        <v>2689</v>
      </c>
      <c r="C1840" s="4" t="s">
        <v>2710</v>
      </c>
      <c r="D1840" s="4" t="s">
        <v>2742</v>
      </c>
      <c r="E1840" s="151" t="s">
        <v>439</v>
      </c>
      <c r="F1840" s="151" t="s">
        <v>1517</v>
      </c>
      <c r="G1840" s="156" t="s">
        <v>1550</v>
      </c>
      <c r="H1840" s="78" t="s">
        <v>1552</v>
      </c>
      <c r="I1840" s="59">
        <v>500000007173</v>
      </c>
      <c r="J1840" s="5">
        <v>2013</v>
      </c>
      <c r="K1840" s="5">
        <v>8</v>
      </c>
      <c r="L1840" s="9">
        <f t="shared" si="39"/>
        <v>-5</v>
      </c>
      <c r="M1840" s="6" t="s">
        <v>90</v>
      </c>
      <c r="N1840" s="9" t="s">
        <v>94</v>
      </c>
      <c r="O1840" s="6" t="s">
        <v>47</v>
      </c>
      <c r="P1840" s="9" t="s">
        <v>42</v>
      </c>
      <c r="Q1840" s="5">
        <v>2023</v>
      </c>
      <c r="R1840" s="9" t="s">
        <v>41</v>
      </c>
      <c r="S1840" s="11">
        <v>2023</v>
      </c>
      <c r="T1840" s="6" t="s">
        <v>44</v>
      </c>
      <c r="U1840" s="83" t="s">
        <v>3805</v>
      </c>
      <c r="V1840" s="83" t="s">
        <v>3812</v>
      </c>
      <c r="W1840" s="75">
        <v>74970</v>
      </c>
      <c r="X1840" s="9">
        <v>2</v>
      </c>
      <c r="Y1840" s="11"/>
      <c r="Z1840" s="11" t="s">
        <v>33</v>
      </c>
      <c r="AA1840" s="11"/>
      <c r="AB1840" s="11"/>
      <c r="AC1840" s="11"/>
      <c r="AD1840" s="11"/>
      <c r="AE1840" s="11"/>
      <c r="AF1840" s="11" t="s">
        <v>33</v>
      </c>
      <c r="AG1840" s="11"/>
      <c r="AH1840" s="11"/>
      <c r="AI1840" s="11"/>
      <c r="AJ1840" s="11"/>
      <c r="AK1840" s="143"/>
      <c r="AL1840" s="153" t="s">
        <v>165</v>
      </c>
      <c r="AM1840" s="143"/>
      <c r="AN1840" s="143"/>
      <c r="AO1840" s="143"/>
      <c r="AP1840" s="143"/>
      <c r="AQ1840" s="143"/>
      <c r="AR1840" s="143" t="s">
        <v>165</v>
      </c>
      <c r="AS1840" s="143"/>
      <c r="AT1840" s="143"/>
      <c r="AU1840" s="143"/>
      <c r="AV1840" s="143"/>
      <c r="BC1840" s="2"/>
    </row>
    <row r="1841" spans="1:55" x14ac:dyDescent="0.2">
      <c r="A1841" s="4" t="s">
        <v>2721</v>
      </c>
      <c r="B1841" s="4" t="s">
        <v>2687</v>
      </c>
      <c r="C1841" s="4" t="s">
        <v>2737</v>
      </c>
      <c r="D1841" s="4" t="s">
        <v>2741</v>
      </c>
      <c r="E1841" s="4" t="s">
        <v>148</v>
      </c>
      <c r="F1841" s="4" t="s">
        <v>138</v>
      </c>
      <c r="G1841" s="41" t="s">
        <v>149</v>
      </c>
      <c r="H1841" s="59" t="s">
        <v>150</v>
      </c>
      <c r="I1841" s="59">
        <v>500000008318</v>
      </c>
      <c r="J1841" s="5">
        <v>2014</v>
      </c>
      <c r="K1841" s="5">
        <v>5</v>
      </c>
      <c r="L1841" s="9">
        <f t="shared" si="39"/>
        <v>-7</v>
      </c>
      <c r="M1841" s="6" t="s">
        <v>90</v>
      </c>
      <c r="N1841" s="9" t="s">
        <v>94</v>
      </c>
      <c r="O1841" s="6" t="s">
        <v>37</v>
      </c>
      <c r="P1841" s="9" t="s">
        <v>42</v>
      </c>
      <c r="Q1841" s="5" t="s">
        <v>37</v>
      </c>
      <c r="R1841" s="9" t="s">
        <v>41</v>
      </c>
      <c r="S1841" s="11">
        <v>2023</v>
      </c>
      <c r="T1841" s="6" t="s">
        <v>126</v>
      </c>
      <c r="U1841" s="4" t="s">
        <v>3813</v>
      </c>
      <c r="V1841" s="4" t="s">
        <v>3815</v>
      </c>
      <c r="W1841" s="75">
        <v>0</v>
      </c>
      <c r="X1841" s="9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43"/>
      <c r="AL1841" s="143"/>
      <c r="AM1841" s="143"/>
      <c r="AN1841" s="143"/>
      <c r="AO1841" s="143"/>
      <c r="AP1841" s="143"/>
      <c r="AQ1841" s="143"/>
      <c r="AR1841" s="143"/>
      <c r="AS1841" s="143"/>
      <c r="AT1841" s="143"/>
      <c r="AU1841" s="143"/>
      <c r="AV1841" s="143"/>
      <c r="BC1841" s="2"/>
    </row>
    <row r="1842" spans="1:55" x14ac:dyDescent="0.2">
      <c r="A1842" s="4" t="s">
        <v>2701</v>
      </c>
      <c r="B1842" s="4" t="s">
        <v>2689</v>
      </c>
      <c r="C1842" s="4" t="s">
        <v>2737</v>
      </c>
      <c r="D1842" s="4" t="s">
        <v>2741</v>
      </c>
      <c r="E1842" s="4" t="s">
        <v>148</v>
      </c>
      <c r="F1842" s="4" t="s">
        <v>138</v>
      </c>
      <c r="G1842" s="41" t="s">
        <v>149</v>
      </c>
      <c r="H1842" s="59" t="s">
        <v>151</v>
      </c>
      <c r="I1842" s="59">
        <v>500000004417</v>
      </c>
      <c r="J1842" s="5">
        <v>2014</v>
      </c>
      <c r="K1842" s="5">
        <v>5</v>
      </c>
      <c r="L1842" s="9">
        <f t="shared" si="39"/>
        <v>-7</v>
      </c>
      <c r="M1842" s="6" t="s">
        <v>90</v>
      </c>
      <c r="N1842" s="9" t="s">
        <v>94</v>
      </c>
      <c r="O1842" s="6" t="s">
        <v>37</v>
      </c>
      <c r="P1842" s="9" t="s">
        <v>42</v>
      </c>
      <c r="Q1842" s="5" t="s">
        <v>37</v>
      </c>
      <c r="R1842" s="9" t="s">
        <v>41</v>
      </c>
      <c r="S1842" s="11">
        <v>2023</v>
      </c>
      <c r="T1842" s="6" t="s">
        <v>126</v>
      </c>
      <c r="U1842" s="4" t="s">
        <v>3813</v>
      </c>
      <c r="V1842" s="4" t="s">
        <v>3815</v>
      </c>
      <c r="W1842" s="75">
        <v>0</v>
      </c>
      <c r="X1842" s="9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43"/>
      <c r="AL1842" s="143"/>
      <c r="AM1842" s="143"/>
      <c r="AN1842" s="143"/>
      <c r="AO1842" s="143"/>
      <c r="AP1842" s="143"/>
      <c r="AQ1842" s="143"/>
      <c r="AR1842" s="143"/>
      <c r="AS1842" s="143"/>
      <c r="AT1842" s="143"/>
      <c r="AU1842" s="143"/>
      <c r="AV1842" s="143"/>
      <c r="BC1842" s="2"/>
    </row>
    <row r="1843" spans="1:55" x14ac:dyDescent="0.2">
      <c r="A1843" s="4" t="s">
        <v>2695</v>
      </c>
      <c r="B1843" s="4" t="s">
        <v>2689</v>
      </c>
      <c r="C1843" s="4" t="s">
        <v>2737</v>
      </c>
      <c r="D1843" s="4" t="s">
        <v>2741</v>
      </c>
      <c r="E1843" s="4" t="s">
        <v>148</v>
      </c>
      <c r="F1843" s="4" t="s">
        <v>138</v>
      </c>
      <c r="G1843" s="41" t="s">
        <v>149</v>
      </c>
      <c r="H1843" s="59" t="s">
        <v>152</v>
      </c>
      <c r="I1843" s="59">
        <v>500000008321</v>
      </c>
      <c r="J1843" s="5">
        <v>2014</v>
      </c>
      <c r="K1843" s="5">
        <v>5</v>
      </c>
      <c r="L1843" s="9">
        <f t="shared" si="39"/>
        <v>-7</v>
      </c>
      <c r="M1843" s="6" t="s">
        <v>90</v>
      </c>
      <c r="N1843" s="9" t="s">
        <v>94</v>
      </c>
      <c r="O1843" s="6" t="s">
        <v>37</v>
      </c>
      <c r="P1843" s="9" t="s">
        <v>42</v>
      </c>
      <c r="Q1843" s="5" t="s">
        <v>37</v>
      </c>
      <c r="R1843" s="9" t="s">
        <v>41</v>
      </c>
      <c r="S1843" s="11">
        <v>2023</v>
      </c>
      <c r="T1843" s="6" t="s">
        <v>126</v>
      </c>
      <c r="U1843" s="4" t="s">
        <v>3813</v>
      </c>
      <c r="V1843" s="4" t="s">
        <v>3815</v>
      </c>
      <c r="W1843" s="75">
        <v>0</v>
      </c>
      <c r="X1843" s="9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43"/>
      <c r="AL1843" s="143"/>
      <c r="AM1843" s="143"/>
      <c r="AN1843" s="143"/>
      <c r="AO1843" s="143"/>
      <c r="AP1843" s="143"/>
      <c r="AQ1843" s="143"/>
      <c r="AR1843" s="143"/>
      <c r="AS1843" s="143"/>
      <c r="AT1843" s="143"/>
      <c r="AU1843" s="143"/>
      <c r="AV1843" s="143"/>
      <c r="BC1843" s="2"/>
    </row>
    <row r="1844" spans="1:55" x14ac:dyDescent="0.2">
      <c r="A1844" s="4" t="s">
        <v>2705</v>
      </c>
      <c r="B1844" s="4" t="s">
        <v>2688</v>
      </c>
      <c r="C1844" s="4" t="s">
        <v>2737</v>
      </c>
      <c r="D1844" s="4" t="s">
        <v>2741</v>
      </c>
      <c r="E1844" s="4" t="s">
        <v>148</v>
      </c>
      <c r="F1844" s="4" t="s">
        <v>138</v>
      </c>
      <c r="G1844" s="41" t="s">
        <v>149</v>
      </c>
      <c r="H1844" s="59" t="s">
        <v>153</v>
      </c>
      <c r="I1844" s="59">
        <v>500000008313</v>
      </c>
      <c r="J1844" s="5">
        <v>2014</v>
      </c>
      <c r="K1844" s="5">
        <v>5</v>
      </c>
      <c r="L1844" s="9">
        <f t="shared" si="39"/>
        <v>-7</v>
      </c>
      <c r="M1844" s="6" t="s">
        <v>90</v>
      </c>
      <c r="N1844" s="9" t="s">
        <v>94</v>
      </c>
      <c r="O1844" s="6" t="s">
        <v>37</v>
      </c>
      <c r="P1844" s="9" t="s">
        <v>42</v>
      </c>
      <c r="Q1844" s="5" t="s">
        <v>37</v>
      </c>
      <c r="R1844" s="9" t="s">
        <v>41</v>
      </c>
      <c r="S1844" s="11">
        <v>2023</v>
      </c>
      <c r="T1844" s="6" t="s">
        <v>126</v>
      </c>
      <c r="U1844" s="4" t="s">
        <v>3813</v>
      </c>
      <c r="V1844" s="4" t="s">
        <v>3815</v>
      </c>
      <c r="W1844" s="75">
        <v>0</v>
      </c>
      <c r="X1844" s="9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43"/>
      <c r="AL1844" s="143"/>
      <c r="AM1844" s="143"/>
      <c r="AN1844" s="143"/>
      <c r="AO1844" s="143"/>
      <c r="AP1844" s="143"/>
      <c r="AQ1844" s="143"/>
      <c r="AR1844" s="143"/>
      <c r="AS1844" s="143"/>
      <c r="AT1844" s="143"/>
      <c r="AU1844" s="143"/>
      <c r="AV1844" s="143"/>
      <c r="BC1844" s="2"/>
    </row>
    <row r="1845" spans="1:55" x14ac:dyDescent="0.2">
      <c r="A1845" s="4" t="s">
        <v>2701</v>
      </c>
      <c r="B1845" s="4" t="s">
        <v>2689</v>
      </c>
      <c r="C1845" s="4" t="s">
        <v>2737</v>
      </c>
      <c r="D1845" s="4" t="s">
        <v>2741</v>
      </c>
      <c r="E1845" s="4" t="s">
        <v>148</v>
      </c>
      <c r="F1845" s="4" t="s">
        <v>138</v>
      </c>
      <c r="G1845" s="41" t="s">
        <v>149</v>
      </c>
      <c r="H1845" s="59" t="s">
        <v>154</v>
      </c>
      <c r="I1845" s="59">
        <v>500000008322</v>
      </c>
      <c r="J1845" s="5">
        <v>2014</v>
      </c>
      <c r="K1845" s="5">
        <v>5</v>
      </c>
      <c r="L1845" s="9">
        <f t="shared" si="39"/>
        <v>-7</v>
      </c>
      <c r="M1845" s="6" t="s">
        <v>90</v>
      </c>
      <c r="N1845" s="9" t="s">
        <v>94</v>
      </c>
      <c r="O1845" s="6" t="s">
        <v>37</v>
      </c>
      <c r="P1845" s="9" t="s">
        <v>42</v>
      </c>
      <c r="Q1845" s="5" t="s">
        <v>37</v>
      </c>
      <c r="R1845" s="9" t="s">
        <v>41</v>
      </c>
      <c r="S1845" s="11">
        <v>2023</v>
      </c>
      <c r="T1845" s="6" t="s">
        <v>126</v>
      </c>
      <c r="U1845" s="4" t="s">
        <v>3813</v>
      </c>
      <c r="V1845" s="4" t="s">
        <v>3815</v>
      </c>
      <c r="W1845" s="75">
        <v>0</v>
      </c>
      <c r="X1845" s="9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43"/>
      <c r="AL1845" s="143"/>
      <c r="AM1845" s="143"/>
      <c r="AN1845" s="143"/>
      <c r="AO1845" s="143"/>
      <c r="AP1845" s="143"/>
      <c r="AQ1845" s="143"/>
      <c r="AR1845" s="143"/>
      <c r="AS1845" s="143"/>
      <c r="AT1845" s="143"/>
      <c r="AU1845" s="143"/>
      <c r="AV1845" s="143"/>
      <c r="BC1845" s="2"/>
    </row>
    <row r="1846" spans="1:55" x14ac:dyDescent="0.2">
      <c r="A1846" s="4" t="s">
        <v>2709</v>
      </c>
      <c r="B1846" s="4" t="s">
        <v>2688</v>
      </c>
      <c r="C1846" s="4" t="s">
        <v>2737</v>
      </c>
      <c r="D1846" s="4" t="s">
        <v>2741</v>
      </c>
      <c r="E1846" s="4" t="s">
        <v>148</v>
      </c>
      <c r="F1846" s="4" t="s">
        <v>138</v>
      </c>
      <c r="G1846" s="41" t="s">
        <v>149</v>
      </c>
      <c r="H1846" s="59" t="s">
        <v>155</v>
      </c>
      <c r="I1846" s="59">
        <v>500000000894</v>
      </c>
      <c r="J1846" s="5">
        <v>2014</v>
      </c>
      <c r="K1846" s="5">
        <v>5</v>
      </c>
      <c r="L1846" s="9">
        <f t="shared" si="39"/>
        <v>-7</v>
      </c>
      <c r="M1846" s="6" t="s">
        <v>90</v>
      </c>
      <c r="N1846" s="9" t="s">
        <v>94</v>
      </c>
      <c r="O1846" s="6" t="s">
        <v>37</v>
      </c>
      <c r="P1846" s="9" t="s">
        <v>42</v>
      </c>
      <c r="Q1846" s="5" t="s">
        <v>37</v>
      </c>
      <c r="R1846" s="9" t="s">
        <v>41</v>
      </c>
      <c r="S1846" s="11">
        <v>2023</v>
      </c>
      <c r="T1846" s="6" t="s">
        <v>126</v>
      </c>
      <c r="U1846" s="4" t="s">
        <v>3813</v>
      </c>
      <c r="V1846" s="4" t="s">
        <v>3815</v>
      </c>
      <c r="W1846" s="75">
        <v>0</v>
      </c>
      <c r="X1846" s="9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43"/>
      <c r="AL1846" s="143"/>
      <c r="AM1846" s="143"/>
      <c r="AN1846" s="143"/>
      <c r="AO1846" s="143"/>
      <c r="AP1846" s="143"/>
      <c r="AQ1846" s="143"/>
      <c r="AR1846" s="143"/>
      <c r="AS1846" s="143"/>
      <c r="AT1846" s="143"/>
      <c r="AU1846" s="143"/>
      <c r="AV1846" s="143"/>
      <c r="BC1846" s="2"/>
    </row>
    <row r="1847" spans="1:55" x14ac:dyDescent="0.2">
      <c r="A1847" s="4" t="s">
        <v>2709</v>
      </c>
      <c r="B1847" s="4" t="s">
        <v>2688</v>
      </c>
      <c r="C1847" s="4" t="s">
        <v>2737</v>
      </c>
      <c r="D1847" s="4" t="s">
        <v>2741</v>
      </c>
      <c r="E1847" s="4" t="s">
        <v>148</v>
      </c>
      <c r="F1847" s="4" t="s">
        <v>138</v>
      </c>
      <c r="G1847" s="41" t="s">
        <v>149</v>
      </c>
      <c r="H1847" s="59" t="s">
        <v>156</v>
      </c>
      <c r="I1847" s="59">
        <v>500000000893</v>
      </c>
      <c r="J1847" s="5">
        <v>2014</v>
      </c>
      <c r="K1847" s="5">
        <v>5</v>
      </c>
      <c r="L1847" s="9">
        <f t="shared" si="39"/>
        <v>-7</v>
      </c>
      <c r="M1847" s="6" t="s">
        <v>90</v>
      </c>
      <c r="N1847" s="9" t="s">
        <v>94</v>
      </c>
      <c r="O1847" s="6" t="s">
        <v>37</v>
      </c>
      <c r="P1847" s="9" t="s">
        <v>42</v>
      </c>
      <c r="Q1847" s="5" t="s">
        <v>37</v>
      </c>
      <c r="R1847" s="9" t="s">
        <v>41</v>
      </c>
      <c r="S1847" s="11">
        <v>2023</v>
      </c>
      <c r="T1847" s="6" t="s">
        <v>126</v>
      </c>
      <c r="U1847" s="4" t="s">
        <v>3813</v>
      </c>
      <c r="V1847" s="4" t="s">
        <v>3815</v>
      </c>
      <c r="W1847" s="75">
        <v>0</v>
      </c>
      <c r="X1847" s="9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43"/>
      <c r="AL1847" s="143"/>
      <c r="AM1847" s="143"/>
      <c r="AN1847" s="143"/>
      <c r="AO1847" s="143"/>
      <c r="AP1847" s="143"/>
      <c r="AQ1847" s="143"/>
      <c r="AR1847" s="143"/>
      <c r="AS1847" s="143"/>
      <c r="AT1847" s="143"/>
      <c r="AU1847" s="143"/>
      <c r="AV1847" s="143"/>
      <c r="BC1847" s="2"/>
    </row>
    <row r="1848" spans="1:55" x14ac:dyDescent="0.2">
      <c r="A1848" s="4" t="s">
        <v>2686</v>
      </c>
      <c r="B1848" s="4" t="s">
        <v>2687</v>
      </c>
      <c r="C1848" s="4" t="s">
        <v>2737</v>
      </c>
      <c r="D1848" s="4" t="s">
        <v>2741</v>
      </c>
      <c r="E1848" s="4" t="s">
        <v>148</v>
      </c>
      <c r="F1848" s="4" t="s">
        <v>138</v>
      </c>
      <c r="G1848" s="41" t="s">
        <v>149</v>
      </c>
      <c r="H1848" s="59" t="s">
        <v>157</v>
      </c>
      <c r="I1848" s="59">
        <v>500000008320</v>
      </c>
      <c r="J1848" s="5">
        <v>2014</v>
      </c>
      <c r="K1848" s="5">
        <v>5</v>
      </c>
      <c r="L1848" s="9">
        <f t="shared" si="39"/>
        <v>-7</v>
      </c>
      <c r="M1848" s="6" t="s">
        <v>90</v>
      </c>
      <c r="N1848" s="9" t="s">
        <v>94</v>
      </c>
      <c r="O1848" s="6" t="s">
        <v>37</v>
      </c>
      <c r="P1848" s="9" t="s">
        <v>42</v>
      </c>
      <c r="Q1848" s="5" t="s">
        <v>37</v>
      </c>
      <c r="R1848" s="9" t="s">
        <v>41</v>
      </c>
      <c r="S1848" s="11">
        <v>2023</v>
      </c>
      <c r="T1848" s="6" t="s">
        <v>126</v>
      </c>
      <c r="U1848" s="4" t="s">
        <v>3813</v>
      </c>
      <c r="V1848" s="4" t="s">
        <v>3815</v>
      </c>
      <c r="W1848" s="75">
        <v>0</v>
      </c>
      <c r="X1848" s="9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43"/>
      <c r="AL1848" s="143"/>
      <c r="AM1848" s="143"/>
      <c r="AN1848" s="143"/>
      <c r="AO1848" s="143"/>
      <c r="AP1848" s="143"/>
      <c r="AQ1848" s="143"/>
      <c r="AR1848" s="143"/>
      <c r="AS1848" s="143"/>
      <c r="AT1848" s="143"/>
      <c r="AU1848" s="143"/>
      <c r="AV1848" s="143"/>
      <c r="BC1848" s="2"/>
    </row>
    <row r="1849" spans="1:55" x14ac:dyDescent="0.2">
      <c r="A1849" s="4" t="s">
        <v>2701</v>
      </c>
      <c r="B1849" s="4" t="s">
        <v>2689</v>
      </c>
      <c r="C1849" s="4" t="s">
        <v>2737</v>
      </c>
      <c r="D1849" s="4" t="s">
        <v>2741</v>
      </c>
      <c r="E1849" s="4" t="s">
        <v>148</v>
      </c>
      <c r="F1849" s="4" t="s">
        <v>138</v>
      </c>
      <c r="G1849" s="41" t="s">
        <v>149</v>
      </c>
      <c r="H1849" s="59" t="s">
        <v>158</v>
      </c>
      <c r="I1849" s="59">
        <v>500000008311</v>
      </c>
      <c r="J1849" s="5">
        <v>2014</v>
      </c>
      <c r="K1849" s="5">
        <v>5</v>
      </c>
      <c r="L1849" s="9">
        <f t="shared" si="39"/>
        <v>-7</v>
      </c>
      <c r="M1849" s="6" t="s">
        <v>90</v>
      </c>
      <c r="N1849" s="9" t="s">
        <v>94</v>
      </c>
      <c r="O1849" s="6" t="s">
        <v>37</v>
      </c>
      <c r="P1849" s="9" t="s">
        <v>42</v>
      </c>
      <c r="Q1849" s="5" t="s">
        <v>37</v>
      </c>
      <c r="R1849" s="9" t="s">
        <v>41</v>
      </c>
      <c r="S1849" s="11">
        <v>2023</v>
      </c>
      <c r="T1849" s="6" t="s">
        <v>126</v>
      </c>
      <c r="U1849" s="4" t="s">
        <v>3813</v>
      </c>
      <c r="V1849" s="4" t="s">
        <v>3815</v>
      </c>
      <c r="W1849" s="75">
        <v>0</v>
      </c>
      <c r="X1849" s="9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43"/>
      <c r="AL1849" s="143"/>
      <c r="AM1849" s="143"/>
      <c r="AN1849" s="143"/>
      <c r="AO1849" s="143"/>
      <c r="AP1849" s="143"/>
      <c r="AQ1849" s="143"/>
      <c r="AR1849" s="143"/>
      <c r="AS1849" s="143"/>
      <c r="AT1849" s="143"/>
      <c r="AU1849" s="143"/>
      <c r="AV1849" s="143"/>
      <c r="BC1849" s="2"/>
    </row>
    <row r="1850" spans="1:55" x14ac:dyDescent="0.2">
      <c r="A1850" s="4" t="s">
        <v>2701</v>
      </c>
      <c r="B1850" s="4" t="s">
        <v>2689</v>
      </c>
      <c r="C1850" s="4" t="s">
        <v>2737</v>
      </c>
      <c r="D1850" s="4" t="s">
        <v>2741</v>
      </c>
      <c r="E1850" s="4" t="s">
        <v>148</v>
      </c>
      <c r="F1850" s="4" t="s">
        <v>138</v>
      </c>
      <c r="G1850" s="41" t="s">
        <v>149</v>
      </c>
      <c r="H1850" s="59" t="s">
        <v>159</v>
      </c>
      <c r="I1850" s="59">
        <v>500000001396</v>
      </c>
      <c r="J1850" s="5">
        <v>2014</v>
      </c>
      <c r="K1850" s="5">
        <v>5</v>
      </c>
      <c r="L1850" s="9">
        <f t="shared" si="39"/>
        <v>-7</v>
      </c>
      <c r="M1850" s="6" t="s">
        <v>90</v>
      </c>
      <c r="N1850" s="9" t="s">
        <v>94</v>
      </c>
      <c r="O1850" s="6" t="s">
        <v>37</v>
      </c>
      <c r="P1850" s="9" t="s">
        <v>42</v>
      </c>
      <c r="Q1850" s="5" t="s">
        <v>37</v>
      </c>
      <c r="R1850" s="9" t="s">
        <v>41</v>
      </c>
      <c r="S1850" s="11">
        <v>2023</v>
      </c>
      <c r="T1850" s="6" t="s">
        <v>126</v>
      </c>
      <c r="U1850" s="4" t="s">
        <v>3813</v>
      </c>
      <c r="V1850" s="4" t="s">
        <v>3815</v>
      </c>
      <c r="W1850" s="75">
        <v>0</v>
      </c>
      <c r="X1850" s="9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43"/>
      <c r="AL1850" s="143"/>
      <c r="AM1850" s="143"/>
      <c r="AN1850" s="143"/>
      <c r="AO1850" s="143"/>
      <c r="AP1850" s="143"/>
      <c r="AQ1850" s="143"/>
      <c r="AR1850" s="143"/>
      <c r="AS1850" s="143"/>
      <c r="AT1850" s="143"/>
      <c r="AU1850" s="143"/>
      <c r="AV1850" s="143"/>
      <c r="BC1850" s="2"/>
    </row>
    <row r="1851" spans="1:55" x14ac:dyDescent="0.2">
      <c r="A1851" s="4" t="s">
        <v>2701</v>
      </c>
      <c r="B1851" s="4" t="s">
        <v>2689</v>
      </c>
      <c r="C1851" s="4" t="s">
        <v>2737</v>
      </c>
      <c r="D1851" s="4" t="s">
        <v>2741</v>
      </c>
      <c r="E1851" s="4" t="s">
        <v>148</v>
      </c>
      <c r="F1851" s="4" t="s">
        <v>138</v>
      </c>
      <c r="G1851" s="41" t="s">
        <v>149</v>
      </c>
      <c r="H1851" s="59" t="s">
        <v>160</v>
      </c>
      <c r="I1851" s="59">
        <v>500000008314</v>
      </c>
      <c r="J1851" s="5">
        <v>2014</v>
      </c>
      <c r="K1851" s="5">
        <v>5</v>
      </c>
      <c r="L1851" s="9">
        <f t="shared" si="39"/>
        <v>-7</v>
      </c>
      <c r="M1851" s="6" t="s">
        <v>90</v>
      </c>
      <c r="N1851" s="9" t="s">
        <v>94</v>
      </c>
      <c r="O1851" s="6" t="s">
        <v>37</v>
      </c>
      <c r="P1851" s="9" t="s">
        <v>42</v>
      </c>
      <c r="Q1851" s="5" t="s">
        <v>37</v>
      </c>
      <c r="R1851" s="9" t="s">
        <v>41</v>
      </c>
      <c r="S1851" s="11">
        <v>2023</v>
      </c>
      <c r="T1851" s="6" t="s">
        <v>126</v>
      </c>
      <c r="U1851" s="4" t="s">
        <v>3813</v>
      </c>
      <c r="V1851" s="4" t="s">
        <v>3815</v>
      </c>
      <c r="W1851" s="75">
        <v>0</v>
      </c>
      <c r="X1851" s="9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43"/>
      <c r="AL1851" s="143"/>
      <c r="AM1851" s="143"/>
      <c r="AN1851" s="143"/>
      <c r="AO1851" s="143"/>
      <c r="AP1851" s="143"/>
      <c r="AQ1851" s="143"/>
      <c r="AR1851" s="143"/>
      <c r="AS1851" s="143"/>
      <c r="AT1851" s="143"/>
      <c r="AU1851" s="143"/>
      <c r="AV1851" s="143"/>
      <c r="BC1851" s="2"/>
    </row>
    <row r="1852" spans="1:55" x14ac:dyDescent="0.2">
      <c r="A1852" s="4" t="s">
        <v>2714</v>
      </c>
      <c r="B1852" s="4" t="s">
        <v>2687</v>
      </c>
      <c r="C1852" s="4" t="s">
        <v>2737</v>
      </c>
      <c r="D1852" s="4" t="s">
        <v>2741</v>
      </c>
      <c r="E1852" s="4" t="s">
        <v>137</v>
      </c>
      <c r="F1852" s="4" t="s">
        <v>138</v>
      </c>
      <c r="G1852" s="41" t="s">
        <v>139</v>
      </c>
      <c r="H1852" s="59" t="s">
        <v>140</v>
      </c>
      <c r="I1852" s="59">
        <v>500000008409</v>
      </c>
      <c r="J1852" s="5">
        <v>2014</v>
      </c>
      <c r="K1852" s="5">
        <v>5</v>
      </c>
      <c r="L1852" s="9">
        <f t="shared" si="39"/>
        <v>-7</v>
      </c>
      <c r="M1852" s="6" t="s">
        <v>90</v>
      </c>
      <c r="N1852" s="9" t="s">
        <v>94</v>
      </c>
      <c r="O1852" s="6" t="s">
        <v>37</v>
      </c>
      <c r="P1852" s="9" t="s">
        <v>42</v>
      </c>
      <c r="Q1852" s="5" t="s">
        <v>37</v>
      </c>
      <c r="R1852" s="9" t="s">
        <v>41</v>
      </c>
      <c r="S1852" s="11">
        <v>2023</v>
      </c>
      <c r="T1852" s="6" t="s">
        <v>126</v>
      </c>
      <c r="U1852" s="4" t="s">
        <v>3813</v>
      </c>
      <c r="V1852" s="4" t="s">
        <v>3815</v>
      </c>
      <c r="W1852" s="75">
        <v>0</v>
      </c>
      <c r="X1852" s="9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43"/>
      <c r="AL1852" s="143"/>
      <c r="AM1852" s="143"/>
      <c r="AN1852" s="143"/>
      <c r="AO1852" s="143"/>
      <c r="AP1852" s="143"/>
      <c r="AQ1852" s="143"/>
      <c r="AR1852" s="143"/>
      <c r="AS1852" s="143"/>
      <c r="AT1852" s="143"/>
      <c r="AU1852" s="143"/>
      <c r="AV1852" s="143"/>
      <c r="BC1852" s="2"/>
    </row>
    <row r="1853" spans="1:55" x14ac:dyDescent="0.2">
      <c r="A1853" s="4" t="str">
        <f>UPPER("Pediatría")</f>
        <v>PEDIATRÍA</v>
      </c>
      <c r="B1853" s="4" t="s">
        <v>2688</v>
      </c>
      <c r="C1853" s="4" t="s">
        <v>2737</v>
      </c>
      <c r="D1853" s="4" t="s">
        <v>2741</v>
      </c>
      <c r="E1853" s="4" t="s">
        <v>137</v>
      </c>
      <c r="F1853" s="4" t="s">
        <v>138</v>
      </c>
      <c r="G1853" s="41" t="s">
        <v>139</v>
      </c>
      <c r="H1853" s="59" t="s">
        <v>141</v>
      </c>
      <c r="I1853" s="59">
        <v>500000008418</v>
      </c>
      <c r="J1853" s="5">
        <v>2014</v>
      </c>
      <c r="K1853" s="5">
        <v>5</v>
      </c>
      <c r="L1853" s="9">
        <f t="shared" si="39"/>
        <v>-7</v>
      </c>
      <c r="M1853" s="6" t="s">
        <v>90</v>
      </c>
      <c r="N1853" s="9" t="s">
        <v>94</v>
      </c>
      <c r="O1853" s="6" t="s">
        <v>37</v>
      </c>
      <c r="P1853" s="9" t="s">
        <v>42</v>
      </c>
      <c r="Q1853" s="5" t="s">
        <v>37</v>
      </c>
      <c r="R1853" s="9" t="s">
        <v>41</v>
      </c>
      <c r="S1853" s="11">
        <v>2023</v>
      </c>
      <c r="T1853" s="6" t="s">
        <v>126</v>
      </c>
      <c r="U1853" s="4" t="s">
        <v>3813</v>
      </c>
      <c r="V1853" s="4" t="s">
        <v>3815</v>
      </c>
      <c r="W1853" s="75">
        <v>0</v>
      </c>
      <c r="X1853" s="9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43"/>
      <c r="AL1853" s="143"/>
      <c r="AM1853" s="143"/>
      <c r="AN1853" s="143"/>
      <c r="AO1853" s="143"/>
      <c r="AP1853" s="143"/>
      <c r="AQ1853" s="143"/>
      <c r="AR1853" s="143"/>
      <c r="AS1853" s="143"/>
      <c r="AT1853" s="143"/>
      <c r="AU1853" s="143"/>
      <c r="AV1853" s="143"/>
      <c r="BC1853" s="2"/>
    </row>
    <row r="1854" spans="1:55" x14ac:dyDescent="0.2">
      <c r="A1854" s="4" t="s">
        <v>2709</v>
      </c>
      <c r="B1854" s="4" t="s">
        <v>2688</v>
      </c>
      <c r="C1854" s="4" t="s">
        <v>2737</v>
      </c>
      <c r="D1854" s="4" t="s">
        <v>2741</v>
      </c>
      <c r="E1854" s="4" t="s">
        <v>137</v>
      </c>
      <c r="F1854" s="4" t="s">
        <v>138</v>
      </c>
      <c r="G1854" s="41" t="s">
        <v>139</v>
      </c>
      <c r="H1854" s="59" t="s">
        <v>142</v>
      </c>
      <c r="I1854" s="59">
        <v>500000008416</v>
      </c>
      <c r="J1854" s="5">
        <v>2014</v>
      </c>
      <c r="K1854" s="5">
        <v>5</v>
      </c>
      <c r="L1854" s="9">
        <f t="shared" si="39"/>
        <v>-7</v>
      </c>
      <c r="M1854" s="6" t="s">
        <v>90</v>
      </c>
      <c r="N1854" s="9" t="s">
        <v>94</v>
      </c>
      <c r="O1854" s="6" t="s">
        <v>37</v>
      </c>
      <c r="P1854" s="9" t="s">
        <v>42</v>
      </c>
      <c r="Q1854" s="5" t="s">
        <v>37</v>
      </c>
      <c r="R1854" s="9" t="s">
        <v>41</v>
      </c>
      <c r="S1854" s="11">
        <v>2023</v>
      </c>
      <c r="T1854" s="6" t="s">
        <v>126</v>
      </c>
      <c r="U1854" s="4" t="s">
        <v>3813</v>
      </c>
      <c r="V1854" s="4" t="s">
        <v>3815</v>
      </c>
      <c r="W1854" s="75">
        <v>0</v>
      </c>
      <c r="X1854" s="9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43"/>
      <c r="AL1854" s="143"/>
      <c r="AM1854" s="143"/>
      <c r="AN1854" s="143"/>
      <c r="AO1854" s="143"/>
      <c r="AP1854" s="143"/>
      <c r="AQ1854" s="143"/>
      <c r="AR1854" s="143"/>
      <c r="AS1854" s="143"/>
      <c r="AT1854" s="143"/>
      <c r="AU1854" s="143"/>
      <c r="AV1854" s="143"/>
      <c r="BC1854" s="2"/>
    </row>
    <row r="1855" spans="1:55" x14ac:dyDescent="0.2">
      <c r="A1855" s="4" t="s">
        <v>2714</v>
      </c>
      <c r="B1855" s="4" t="s">
        <v>2687</v>
      </c>
      <c r="C1855" s="4" t="s">
        <v>2737</v>
      </c>
      <c r="D1855" s="4" t="s">
        <v>2741</v>
      </c>
      <c r="E1855" s="4" t="s">
        <v>137</v>
      </c>
      <c r="F1855" s="4" t="s">
        <v>138</v>
      </c>
      <c r="G1855" s="41" t="s">
        <v>139</v>
      </c>
      <c r="H1855" s="59" t="s">
        <v>143</v>
      </c>
      <c r="I1855" s="59">
        <v>500000008417</v>
      </c>
      <c r="J1855" s="5">
        <v>2014</v>
      </c>
      <c r="K1855" s="5">
        <v>5</v>
      </c>
      <c r="L1855" s="9">
        <f t="shared" si="39"/>
        <v>-7</v>
      </c>
      <c r="M1855" s="6" t="s">
        <v>90</v>
      </c>
      <c r="N1855" s="9" t="s">
        <v>94</v>
      </c>
      <c r="O1855" s="6" t="s">
        <v>37</v>
      </c>
      <c r="P1855" s="9" t="s">
        <v>42</v>
      </c>
      <c r="Q1855" s="5" t="s">
        <v>37</v>
      </c>
      <c r="R1855" s="9" t="s">
        <v>41</v>
      </c>
      <c r="S1855" s="11">
        <v>2023</v>
      </c>
      <c r="T1855" s="6" t="s">
        <v>126</v>
      </c>
      <c r="U1855" s="4" t="s">
        <v>3813</v>
      </c>
      <c r="V1855" s="4" t="s">
        <v>3815</v>
      </c>
      <c r="W1855" s="75">
        <v>0</v>
      </c>
      <c r="X1855" s="9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43"/>
      <c r="AL1855" s="143"/>
      <c r="AM1855" s="143"/>
      <c r="AN1855" s="143"/>
      <c r="AO1855" s="143"/>
      <c r="AP1855" s="143"/>
      <c r="AQ1855" s="143"/>
      <c r="AR1855" s="143"/>
      <c r="AS1855" s="143"/>
      <c r="AT1855" s="143"/>
      <c r="AU1855" s="143"/>
      <c r="AV1855" s="143"/>
      <c r="BC1855" s="2"/>
    </row>
    <row r="1856" spans="1:55" x14ac:dyDescent="0.2">
      <c r="A1856" s="4" t="s">
        <v>2709</v>
      </c>
      <c r="B1856" s="4" t="s">
        <v>2688</v>
      </c>
      <c r="C1856" s="4" t="s">
        <v>2737</v>
      </c>
      <c r="D1856" s="4" t="s">
        <v>2741</v>
      </c>
      <c r="E1856" s="4" t="s">
        <v>137</v>
      </c>
      <c r="F1856" s="4" t="s">
        <v>138</v>
      </c>
      <c r="G1856" s="41" t="s">
        <v>139</v>
      </c>
      <c r="H1856" s="59" t="s">
        <v>144</v>
      </c>
      <c r="I1856" s="59">
        <v>500000008406</v>
      </c>
      <c r="J1856" s="5">
        <v>2014</v>
      </c>
      <c r="K1856" s="5">
        <v>5</v>
      </c>
      <c r="L1856" s="9">
        <f t="shared" si="39"/>
        <v>-7</v>
      </c>
      <c r="M1856" s="6" t="s">
        <v>90</v>
      </c>
      <c r="N1856" s="9" t="s">
        <v>94</v>
      </c>
      <c r="O1856" s="6" t="s">
        <v>37</v>
      </c>
      <c r="P1856" s="9" t="s">
        <v>42</v>
      </c>
      <c r="Q1856" s="5" t="s">
        <v>37</v>
      </c>
      <c r="R1856" s="9" t="s">
        <v>41</v>
      </c>
      <c r="S1856" s="11">
        <v>2023</v>
      </c>
      <c r="T1856" s="6" t="s">
        <v>126</v>
      </c>
      <c r="U1856" s="4" t="s">
        <v>3813</v>
      </c>
      <c r="V1856" s="4" t="s">
        <v>3815</v>
      </c>
      <c r="W1856" s="75">
        <v>0</v>
      </c>
      <c r="X1856" s="9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43"/>
      <c r="AL1856" s="143"/>
      <c r="AM1856" s="143"/>
      <c r="AN1856" s="143"/>
      <c r="AO1856" s="143"/>
      <c r="AP1856" s="143"/>
      <c r="AQ1856" s="143"/>
      <c r="AR1856" s="143"/>
      <c r="AS1856" s="143"/>
      <c r="AT1856" s="143"/>
      <c r="AU1856" s="143"/>
      <c r="AV1856" s="143"/>
      <c r="BC1856" s="2"/>
    </row>
    <row r="1857" spans="1:55" x14ac:dyDescent="0.2">
      <c r="A1857" s="4" t="s">
        <v>2709</v>
      </c>
      <c r="B1857" s="4" t="s">
        <v>2688</v>
      </c>
      <c r="C1857" s="4" t="s">
        <v>2737</v>
      </c>
      <c r="D1857" s="4" t="s">
        <v>2741</v>
      </c>
      <c r="E1857" s="4" t="s">
        <v>137</v>
      </c>
      <c r="F1857" s="4" t="s">
        <v>138</v>
      </c>
      <c r="G1857" s="41" t="s">
        <v>139</v>
      </c>
      <c r="H1857" s="59" t="s">
        <v>145</v>
      </c>
      <c r="I1857" s="59">
        <v>500000008404</v>
      </c>
      <c r="J1857" s="5">
        <v>2014</v>
      </c>
      <c r="K1857" s="5">
        <v>5</v>
      </c>
      <c r="L1857" s="9">
        <f t="shared" si="39"/>
        <v>-7</v>
      </c>
      <c r="M1857" s="6" t="s">
        <v>90</v>
      </c>
      <c r="N1857" s="9" t="s">
        <v>94</v>
      </c>
      <c r="O1857" s="6" t="s">
        <v>37</v>
      </c>
      <c r="P1857" s="9" t="s">
        <v>42</v>
      </c>
      <c r="Q1857" s="5" t="s">
        <v>37</v>
      </c>
      <c r="R1857" s="9" t="s">
        <v>41</v>
      </c>
      <c r="S1857" s="11">
        <v>2023</v>
      </c>
      <c r="T1857" s="6" t="s">
        <v>126</v>
      </c>
      <c r="U1857" s="4" t="s">
        <v>3813</v>
      </c>
      <c r="V1857" s="4" t="s">
        <v>3815</v>
      </c>
      <c r="W1857" s="75">
        <v>0</v>
      </c>
      <c r="X1857" s="9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43"/>
      <c r="AL1857" s="143"/>
      <c r="AM1857" s="143"/>
      <c r="AN1857" s="143"/>
      <c r="AO1857" s="143"/>
      <c r="AP1857" s="143"/>
      <c r="AQ1857" s="143"/>
      <c r="AR1857" s="143"/>
      <c r="AS1857" s="143"/>
      <c r="AT1857" s="143"/>
      <c r="AU1857" s="143"/>
      <c r="AV1857" s="143"/>
      <c r="BC1857" s="2"/>
    </row>
    <row r="1858" spans="1:55" x14ac:dyDescent="0.2">
      <c r="A1858" s="4" t="s">
        <v>2707</v>
      </c>
      <c r="B1858" s="4" t="s">
        <v>2691</v>
      </c>
      <c r="C1858" s="4" t="s">
        <v>2737</v>
      </c>
      <c r="D1858" s="4" t="s">
        <v>2741</v>
      </c>
      <c r="E1858" s="4" t="s">
        <v>137</v>
      </c>
      <c r="F1858" s="4" t="s">
        <v>138</v>
      </c>
      <c r="G1858" s="41" t="s">
        <v>139</v>
      </c>
      <c r="H1858" s="59" t="s">
        <v>146</v>
      </c>
      <c r="I1858" s="59">
        <v>500000008405</v>
      </c>
      <c r="J1858" s="5">
        <v>2014</v>
      </c>
      <c r="K1858" s="5">
        <v>5</v>
      </c>
      <c r="L1858" s="9">
        <f t="shared" ref="L1858:L1919" si="40">IF(AND(J1858=0,K1858=0),"",K1858-($B$9-J1858))</f>
        <v>-7</v>
      </c>
      <c r="M1858" s="6" t="s">
        <v>90</v>
      </c>
      <c r="N1858" s="9" t="s">
        <v>94</v>
      </c>
      <c r="O1858" s="6" t="s">
        <v>37</v>
      </c>
      <c r="P1858" s="9" t="s">
        <v>42</v>
      </c>
      <c r="Q1858" s="5" t="s">
        <v>37</v>
      </c>
      <c r="R1858" s="9" t="s">
        <v>41</v>
      </c>
      <c r="S1858" s="11">
        <v>2023</v>
      </c>
      <c r="T1858" s="6" t="s">
        <v>126</v>
      </c>
      <c r="U1858" s="4" t="s">
        <v>3813</v>
      </c>
      <c r="V1858" s="4" t="s">
        <v>3815</v>
      </c>
      <c r="W1858" s="75">
        <v>0</v>
      </c>
      <c r="X1858" s="9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43"/>
      <c r="AL1858" s="143"/>
      <c r="AM1858" s="143"/>
      <c r="AN1858" s="143"/>
      <c r="AO1858" s="143"/>
      <c r="AP1858" s="143"/>
      <c r="AQ1858" s="143"/>
      <c r="AR1858" s="143"/>
      <c r="AS1858" s="143"/>
      <c r="AT1858" s="143"/>
      <c r="AU1858" s="143"/>
      <c r="AV1858" s="143"/>
      <c r="BC1858" s="2"/>
    </row>
    <row r="1859" spans="1:55" x14ac:dyDescent="0.2">
      <c r="A1859" s="4" t="s">
        <v>2707</v>
      </c>
      <c r="B1859" s="4" t="s">
        <v>2691</v>
      </c>
      <c r="C1859" s="4" t="s">
        <v>2737</v>
      </c>
      <c r="D1859" s="4" t="s">
        <v>2741</v>
      </c>
      <c r="E1859" s="4" t="s">
        <v>137</v>
      </c>
      <c r="F1859" s="4" t="s">
        <v>138</v>
      </c>
      <c r="G1859" s="41" t="s">
        <v>139</v>
      </c>
      <c r="H1859" s="59" t="s">
        <v>147</v>
      </c>
      <c r="I1859" s="59">
        <v>500000008407</v>
      </c>
      <c r="J1859" s="5">
        <v>2014</v>
      </c>
      <c r="K1859" s="5">
        <v>5</v>
      </c>
      <c r="L1859" s="9">
        <f t="shared" si="40"/>
        <v>-7</v>
      </c>
      <c r="M1859" s="6" t="s">
        <v>90</v>
      </c>
      <c r="N1859" s="9" t="s">
        <v>94</v>
      </c>
      <c r="O1859" s="6" t="s">
        <v>37</v>
      </c>
      <c r="P1859" s="9" t="s">
        <v>42</v>
      </c>
      <c r="Q1859" s="5" t="s">
        <v>37</v>
      </c>
      <c r="R1859" s="9" t="s">
        <v>41</v>
      </c>
      <c r="S1859" s="11">
        <v>2023</v>
      </c>
      <c r="T1859" s="6" t="s">
        <v>126</v>
      </c>
      <c r="U1859" s="4" t="s">
        <v>3813</v>
      </c>
      <c r="V1859" s="4" t="s">
        <v>3815</v>
      </c>
      <c r="W1859" s="75">
        <v>0</v>
      </c>
      <c r="X1859" s="9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43"/>
      <c r="AL1859" s="143"/>
      <c r="AM1859" s="143"/>
      <c r="AN1859" s="143"/>
      <c r="AO1859" s="143"/>
      <c r="AP1859" s="143"/>
      <c r="AQ1859" s="143"/>
      <c r="AR1859" s="143"/>
      <c r="AS1859" s="143"/>
      <c r="AT1859" s="143"/>
      <c r="AU1859" s="143"/>
      <c r="AV1859" s="143"/>
      <c r="BC1859" s="2"/>
    </row>
    <row r="1860" spans="1:55" x14ac:dyDescent="0.2">
      <c r="A1860" s="4" t="s">
        <v>2699</v>
      </c>
      <c r="B1860" s="4" t="s">
        <v>2688</v>
      </c>
      <c r="C1860" s="4" t="s">
        <v>2737</v>
      </c>
      <c r="D1860" s="4" t="s">
        <v>2741</v>
      </c>
      <c r="E1860" s="4" t="s">
        <v>137</v>
      </c>
      <c r="F1860" s="4" t="s">
        <v>138</v>
      </c>
      <c r="G1860" s="41" t="s">
        <v>139</v>
      </c>
      <c r="H1860" s="59" t="s">
        <v>1847</v>
      </c>
      <c r="I1860" s="59">
        <v>500000008413</v>
      </c>
      <c r="J1860" s="5">
        <v>2014</v>
      </c>
      <c r="K1860" s="5">
        <v>5</v>
      </c>
      <c r="L1860" s="9">
        <f t="shared" si="40"/>
        <v>-7</v>
      </c>
      <c r="M1860" s="6" t="s">
        <v>90</v>
      </c>
      <c r="N1860" s="9" t="s">
        <v>94</v>
      </c>
      <c r="O1860" s="6" t="s">
        <v>37</v>
      </c>
      <c r="P1860" s="9" t="s">
        <v>42</v>
      </c>
      <c r="Q1860" s="5" t="s">
        <v>37</v>
      </c>
      <c r="R1860" s="9" t="s">
        <v>41</v>
      </c>
      <c r="S1860" s="11">
        <v>2023</v>
      </c>
      <c r="T1860" s="6" t="s">
        <v>126</v>
      </c>
      <c r="U1860" s="4" t="s">
        <v>3813</v>
      </c>
      <c r="V1860" s="4" t="s">
        <v>3815</v>
      </c>
      <c r="W1860" s="75">
        <v>0</v>
      </c>
      <c r="X1860" s="9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43"/>
      <c r="AL1860" s="143"/>
      <c r="AM1860" s="143"/>
      <c r="AN1860" s="143"/>
      <c r="AO1860" s="143"/>
      <c r="AP1860" s="143"/>
      <c r="AQ1860" s="143"/>
      <c r="AR1860" s="143"/>
      <c r="AS1860" s="143"/>
      <c r="AT1860" s="143"/>
      <c r="AU1860" s="143"/>
      <c r="AV1860" s="143"/>
      <c r="BC1860" s="2"/>
    </row>
    <row r="1861" spans="1:55" x14ac:dyDescent="0.2">
      <c r="A1861" s="4" t="s">
        <v>2695</v>
      </c>
      <c r="B1861" s="4" t="s">
        <v>2689</v>
      </c>
      <c r="C1861" s="4" t="s">
        <v>2730</v>
      </c>
      <c r="D1861" s="4" t="s">
        <v>2741</v>
      </c>
      <c r="E1861" s="4" t="s">
        <v>601</v>
      </c>
      <c r="F1861" s="4" t="s">
        <v>585</v>
      </c>
      <c r="G1861" s="41" t="s">
        <v>602</v>
      </c>
      <c r="H1861" s="59" t="s">
        <v>603</v>
      </c>
      <c r="I1861" s="59">
        <v>500000005830</v>
      </c>
      <c r="J1861" s="5">
        <v>2013</v>
      </c>
      <c r="K1861" s="5">
        <v>5</v>
      </c>
      <c r="L1861" s="9">
        <f t="shared" si="40"/>
        <v>-8</v>
      </c>
      <c r="M1861" s="6" t="s">
        <v>90</v>
      </c>
      <c r="N1861" s="9" t="s">
        <v>2744</v>
      </c>
      <c r="O1861" s="6" t="s">
        <v>2743</v>
      </c>
      <c r="P1861" s="9" t="s">
        <v>42</v>
      </c>
      <c r="Q1861" s="5" t="s">
        <v>37</v>
      </c>
      <c r="R1861" s="9" t="s">
        <v>41</v>
      </c>
      <c r="S1861" s="11">
        <v>2023</v>
      </c>
      <c r="T1861" s="6" t="s">
        <v>126</v>
      </c>
      <c r="U1861" s="4" t="s">
        <v>215</v>
      </c>
      <c r="V1861" s="4" t="s">
        <v>3816</v>
      </c>
      <c r="W1861" s="75">
        <v>1255450.2</v>
      </c>
      <c r="X1861" s="9">
        <v>2</v>
      </c>
      <c r="Y1861" s="11"/>
      <c r="Z1861" s="11"/>
      <c r="AA1861" s="11"/>
      <c r="AB1861" s="11" t="s">
        <v>33</v>
      </c>
      <c r="AC1861" s="11"/>
      <c r="AD1861" s="11"/>
      <c r="AE1861" s="11"/>
      <c r="AF1861" s="11"/>
      <c r="AG1861" s="11"/>
      <c r="AH1861" s="11" t="s">
        <v>33</v>
      </c>
      <c r="AI1861" s="11"/>
      <c r="AJ1861" s="11"/>
      <c r="AK1861" s="143"/>
      <c r="AL1861" s="143"/>
      <c r="AM1861" s="143"/>
      <c r="AN1861" s="143" t="s">
        <v>165</v>
      </c>
      <c r="AO1861" s="143"/>
      <c r="AP1861" s="143"/>
      <c r="AQ1861" s="143"/>
      <c r="AR1861" s="143"/>
      <c r="AS1861" s="143"/>
      <c r="AT1861" s="143" t="s">
        <v>165</v>
      </c>
      <c r="AU1861" s="143"/>
      <c r="AV1861" s="143"/>
      <c r="BC1861" s="2"/>
    </row>
    <row r="1862" spans="1:55" x14ac:dyDescent="0.2">
      <c r="A1862" s="4" t="s">
        <v>2695</v>
      </c>
      <c r="B1862" s="4" t="s">
        <v>2689</v>
      </c>
      <c r="C1862" s="4" t="s">
        <v>2730</v>
      </c>
      <c r="D1862" s="4" t="s">
        <v>2741</v>
      </c>
      <c r="E1862" s="4" t="s">
        <v>597</v>
      </c>
      <c r="F1862" s="4" t="s">
        <v>585</v>
      </c>
      <c r="G1862" s="41" t="s">
        <v>598</v>
      </c>
      <c r="H1862" s="59" t="s">
        <v>599</v>
      </c>
      <c r="I1862" s="59">
        <v>500000003750</v>
      </c>
      <c r="J1862" s="5">
        <v>2013</v>
      </c>
      <c r="K1862" s="5">
        <v>5</v>
      </c>
      <c r="L1862" s="9">
        <f t="shared" si="40"/>
        <v>-8</v>
      </c>
      <c r="M1862" s="6" t="s">
        <v>90</v>
      </c>
      <c r="N1862" s="9" t="s">
        <v>94</v>
      </c>
      <c r="O1862" s="6" t="s">
        <v>2743</v>
      </c>
      <c r="P1862" s="9" t="s">
        <v>42</v>
      </c>
      <c r="Q1862" s="5" t="s">
        <v>37</v>
      </c>
      <c r="R1862" s="9" t="s">
        <v>41</v>
      </c>
      <c r="S1862" s="11">
        <v>2023</v>
      </c>
      <c r="T1862" s="6" t="s">
        <v>126</v>
      </c>
      <c r="U1862" s="4" t="s">
        <v>215</v>
      </c>
      <c r="V1862" s="4" t="s">
        <v>3816</v>
      </c>
      <c r="W1862" s="75">
        <v>1255450.2</v>
      </c>
      <c r="X1862" s="9">
        <v>2</v>
      </c>
      <c r="Y1862" s="11"/>
      <c r="Z1862" s="11"/>
      <c r="AA1862" s="11"/>
      <c r="AB1862" s="11" t="s">
        <v>33</v>
      </c>
      <c r="AC1862" s="11"/>
      <c r="AD1862" s="11"/>
      <c r="AE1862" s="11"/>
      <c r="AF1862" s="11"/>
      <c r="AG1862" s="11"/>
      <c r="AH1862" s="11" t="s">
        <v>33</v>
      </c>
      <c r="AI1862" s="11"/>
      <c r="AJ1862" s="11"/>
      <c r="AK1862" s="143"/>
      <c r="AL1862" s="143"/>
      <c r="AM1862" s="143"/>
      <c r="AN1862" s="143" t="s">
        <v>165</v>
      </c>
      <c r="AO1862" s="143"/>
      <c r="AP1862" s="143"/>
      <c r="AQ1862" s="143"/>
      <c r="AR1862" s="143"/>
      <c r="AS1862" s="143"/>
      <c r="AT1862" s="143" t="s">
        <v>165</v>
      </c>
      <c r="AU1862" s="143"/>
      <c r="AV1862" s="143"/>
      <c r="BC1862" s="2"/>
    </row>
    <row r="1863" spans="1:55" x14ac:dyDescent="0.2">
      <c r="A1863" s="4" t="s">
        <v>2695</v>
      </c>
      <c r="B1863" s="4" t="s">
        <v>2689</v>
      </c>
      <c r="C1863" s="4" t="s">
        <v>2730</v>
      </c>
      <c r="D1863" s="4" t="s">
        <v>2741</v>
      </c>
      <c r="E1863" s="4" t="s">
        <v>597</v>
      </c>
      <c r="F1863" s="4" t="s">
        <v>585</v>
      </c>
      <c r="G1863" s="41" t="s">
        <v>598</v>
      </c>
      <c r="H1863" s="59" t="s">
        <v>600</v>
      </c>
      <c r="I1863" s="59">
        <v>500000003751</v>
      </c>
      <c r="J1863" s="5">
        <v>2013</v>
      </c>
      <c r="K1863" s="5">
        <v>5</v>
      </c>
      <c r="L1863" s="9">
        <f t="shared" si="40"/>
        <v>-8</v>
      </c>
      <c r="M1863" s="6" t="s">
        <v>90</v>
      </c>
      <c r="N1863" s="9" t="s">
        <v>94</v>
      </c>
      <c r="O1863" s="6" t="s">
        <v>2743</v>
      </c>
      <c r="P1863" s="9" t="s">
        <v>42</v>
      </c>
      <c r="Q1863" s="5" t="s">
        <v>37</v>
      </c>
      <c r="R1863" s="9" t="s">
        <v>41</v>
      </c>
      <c r="S1863" s="11">
        <v>2023</v>
      </c>
      <c r="T1863" s="6" t="s">
        <v>126</v>
      </c>
      <c r="U1863" s="4" t="s">
        <v>215</v>
      </c>
      <c r="V1863" s="4" t="s">
        <v>3816</v>
      </c>
      <c r="W1863" s="75">
        <v>1255450.2</v>
      </c>
      <c r="X1863" s="9">
        <v>2</v>
      </c>
      <c r="Y1863" s="11"/>
      <c r="Z1863" s="11"/>
      <c r="AA1863" s="11"/>
      <c r="AB1863" s="11" t="s">
        <v>33</v>
      </c>
      <c r="AC1863" s="11"/>
      <c r="AD1863" s="11"/>
      <c r="AE1863" s="11"/>
      <c r="AF1863" s="11"/>
      <c r="AG1863" s="11"/>
      <c r="AH1863" s="11" t="s">
        <v>33</v>
      </c>
      <c r="AI1863" s="11"/>
      <c r="AJ1863" s="11"/>
      <c r="AK1863" s="143"/>
      <c r="AL1863" s="143"/>
      <c r="AM1863" s="143"/>
      <c r="AN1863" s="143" t="s">
        <v>165</v>
      </c>
      <c r="AO1863" s="143"/>
      <c r="AP1863" s="143"/>
      <c r="AQ1863" s="143"/>
      <c r="AR1863" s="143"/>
      <c r="AS1863" s="143"/>
      <c r="AT1863" s="143" t="s">
        <v>165</v>
      </c>
      <c r="AU1863" s="143"/>
      <c r="AV1863" s="143"/>
      <c r="BC1863" s="2"/>
    </row>
    <row r="1864" spans="1:55" x14ac:dyDescent="0.2">
      <c r="A1864" s="4" t="s">
        <v>2695</v>
      </c>
      <c r="B1864" s="4" t="s">
        <v>2689</v>
      </c>
      <c r="C1864" s="4" t="s">
        <v>2730</v>
      </c>
      <c r="D1864" s="4" t="s">
        <v>2741</v>
      </c>
      <c r="E1864" s="4" t="s">
        <v>597</v>
      </c>
      <c r="F1864" s="4" t="s">
        <v>585</v>
      </c>
      <c r="G1864" s="41" t="s">
        <v>598</v>
      </c>
      <c r="H1864" s="59" t="s">
        <v>604</v>
      </c>
      <c r="I1864" s="59">
        <v>500000003752</v>
      </c>
      <c r="J1864" s="5">
        <v>2013</v>
      </c>
      <c r="K1864" s="5">
        <v>5</v>
      </c>
      <c r="L1864" s="9">
        <f t="shared" si="40"/>
        <v>-8</v>
      </c>
      <c r="M1864" s="6" t="s">
        <v>90</v>
      </c>
      <c r="N1864" s="9" t="s">
        <v>94</v>
      </c>
      <c r="O1864" s="6" t="s">
        <v>2743</v>
      </c>
      <c r="P1864" s="9" t="s">
        <v>42</v>
      </c>
      <c r="Q1864" s="5" t="s">
        <v>37</v>
      </c>
      <c r="R1864" s="9" t="s">
        <v>41</v>
      </c>
      <c r="S1864" s="11">
        <v>2023</v>
      </c>
      <c r="T1864" s="6" t="s">
        <v>126</v>
      </c>
      <c r="U1864" s="4" t="s">
        <v>215</v>
      </c>
      <c r="V1864" s="4" t="s">
        <v>3816</v>
      </c>
      <c r="W1864" s="75">
        <v>1255450.2</v>
      </c>
      <c r="X1864" s="9">
        <v>2</v>
      </c>
      <c r="Y1864" s="11"/>
      <c r="Z1864" s="11"/>
      <c r="AA1864" s="11"/>
      <c r="AB1864" s="11" t="s">
        <v>33</v>
      </c>
      <c r="AC1864" s="11"/>
      <c r="AD1864" s="11"/>
      <c r="AE1864" s="11"/>
      <c r="AF1864" s="11"/>
      <c r="AG1864" s="11"/>
      <c r="AH1864" s="11" t="s">
        <v>33</v>
      </c>
      <c r="AI1864" s="11"/>
      <c r="AJ1864" s="11"/>
      <c r="AK1864" s="143"/>
      <c r="AL1864" s="143"/>
      <c r="AM1864" s="143"/>
      <c r="AN1864" s="143" t="s">
        <v>165</v>
      </c>
      <c r="AO1864" s="143"/>
      <c r="AP1864" s="143"/>
      <c r="AQ1864" s="143"/>
      <c r="AR1864" s="143"/>
      <c r="AS1864" s="143"/>
      <c r="AT1864" s="143" t="s">
        <v>165</v>
      </c>
      <c r="AU1864" s="143"/>
      <c r="AV1864" s="143"/>
      <c r="BC1864" s="2"/>
    </row>
    <row r="1865" spans="1:55" x14ac:dyDescent="0.2">
      <c r="A1865" s="4" t="s">
        <v>2721</v>
      </c>
      <c r="B1865" s="4" t="s">
        <v>2687</v>
      </c>
      <c r="C1865" s="4" t="s">
        <v>2730</v>
      </c>
      <c r="D1865" s="4" t="s">
        <v>2741</v>
      </c>
      <c r="E1865" s="4" t="s">
        <v>584</v>
      </c>
      <c r="F1865" s="4" t="s">
        <v>585</v>
      </c>
      <c r="G1865" s="41" t="s">
        <v>586</v>
      </c>
      <c r="H1865" s="59" t="s">
        <v>587</v>
      </c>
      <c r="I1865" s="59">
        <v>500000002916</v>
      </c>
      <c r="J1865" s="5">
        <v>2013</v>
      </c>
      <c r="K1865" s="5">
        <v>5</v>
      </c>
      <c r="L1865" s="9">
        <f t="shared" si="40"/>
        <v>-8</v>
      </c>
      <c r="M1865" s="6" t="s">
        <v>90</v>
      </c>
      <c r="N1865" s="9" t="s">
        <v>94</v>
      </c>
      <c r="O1865" s="6" t="s">
        <v>2743</v>
      </c>
      <c r="P1865" s="9" t="s">
        <v>42</v>
      </c>
      <c r="Q1865" s="5" t="s">
        <v>37</v>
      </c>
      <c r="R1865" s="9" t="s">
        <v>41</v>
      </c>
      <c r="S1865" s="11">
        <v>2023</v>
      </c>
      <c r="T1865" s="6" t="s">
        <v>126</v>
      </c>
      <c r="U1865" s="4" t="s">
        <v>215</v>
      </c>
      <c r="V1865" s="4" t="s">
        <v>3816</v>
      </c>
      <c r="W1865" s="75">
        <v>1255450.2</v>
      </c>
      <c r="X1865" s="9">
        <v>2</v>
      </c>
      <c r="Y1865" s="11"/>
      <c r="Z1865" s="11"/>
      <c r="AA1865" s="11"/>
      <c r="AB1865" s="11" t="s">
        <v>33</v>
      </c>
      <c r="AC1865" s="11"/>
      <c r="AD1865" s="11"/>
      <c r="AE1865" s="11"/>
      <c r="AF1865" s="11"/>
      <c r="AG1865" s="11"/>
      <c r="AH1865" s="11" t="s">
        <v>33</v>
      </c>
      <c r="AI1865" s="11"/>
      <c r="AJ1865" s="11"/>
      <c r="AK1865" s="143"/>
      <c r="AL1865" s="143"/>
      <c r="AM1865" s="143"/>
      <c r="AN1865" s="143" t="s">
        <v>165</v>
      </c>
      <c r="AO1865" s="143"/>
      <c r="AP1865" s="143"/>
      <c r="AQ1865" s="143"/>
      <c r="AR1865" s="143"/>
      <c r="AS1865" s="143"/>
      <c r="AT1865" s="143" t="s">
        <v>165</v>
      </c>
      <c r="AU1865" s="143"/>
      <c r="AV1865" s="143"/>
      <c r="BC1865" s="2"/>
    </row>
    <row r="1866" spans="1:55" x14ac:dyDescent="0.2">
      <c r="A1866" s="4" t="s">
        <v>2695</v>
      </c>
      <c r="B1866" s="4" t="s">
        <v>2689</v>
      </c>
      <c r="C1866" s="4" t="s">
        <v>2730</v>
      </c>
      <c r="D1866" s="4" t="s">
        <v>2742</v>
      </c>
      <c r="E1866" s="4" t="s">
        <v>594</v>
      </c>
      <c r="F1866" s="4" t="s">
        <v>585</v>
      </c>
      <c r="G1866" s="41" t="s">
        <v>595</v>
      </c>
      <c r="H1866" s="59" t="s">
        <v>596</v>
      </c>
      <c r="I1866" s="59">
        <v>500000003747</v>
      </c>
      <c r="J1866" s="5">
        <v>2013</v>
      </c>
      <c r="K1866" s="5">
        <v>5</v>
      </c>
      <c r="L1866" s="9">
        <f t="shared" si="40"/>
        <v>-8</v>
      </c>
      <c r="M1866" s="6" t="s">
        <v>90</v>
      </c>
      <c r="N1866" s="9" t="s">
        <v>2744</v>
      </c>
      <c r="O1866" s="6" t="s">
        <v>2743</v>
      </c>
      <c r="P1866" s="9" t="s">
        <v>42</v>
      </c>
      <c r="Q1866" s="5" t="s">
        <v>37</v>
      </c>
      <c r="R1866" s="9" t="s">
        <v>41</v>
      </c>
      <c r="S1866" s="11">
        <v>2023</v>
      </c>
      <c r="T1866" s="6" t="s">
        <v>126</v>
      </c>
      <c r="U1866" s="4" t="s">
        <v>215</v>
      </c>
      <c r="V1866" s="4" t="s">
        <v>3816</v>
      </c>
      <c r="W1866" s="75">
        <v>1255450.2</v>
      </c>
      <c r="X1866" s="9">
        <v>2</v>
      </c>
      <c r="Y1866" s="11"/>
      <c r="Z1866" s="11"/>
      <c r="AA1866" s="11"/>
      <c r="AB1866" s="11" t="s">
        <v>33</v>
      </c>
      <c r="AC1866" s="11"/>
      <c r="AD1866" s="11"/>
      <c r="AE1866" s="11"/>
      <c r="AF1866" s="11"/>
      <c r="AG1866" s="11"/>
      <c r="AH1866" s="11" t="s">
        <v>33</v>
      </c>
      <c r="AI1866" s="11"/>
      <c r="AJ1866" s="11"/>
      <c r="AK1866" s="143"/>
      <c r="AL1866" s="143"/>
      <c r="AM1866" s="143"/>
      <c r="AN1866" s="143" t="s">
        <v>165</v>
      </c>
      <c r="AO1866" s="143"/>
      <c r="AP1866" s="143"/>
      <c r="AQ1866" s="143"/>
      <c r="AR1866" s="143"/>
      <c r="AS1866" s="143"/>
      <c r="AT1866" s="143" t="s">
        <v>165</v>
      </c>
      <c r="AU1866" s="143"/>
      <c r="AV1866" s="143"/>
      <c r="BC1866" s="2"/>
    </row>
    <row r="1867" spans="1:55" x14ac:dyDescent="0.2">
      <c r="A1867" s="4" t="s">
        <v>2695</v>
      </c>
      <c r="B1867" s="4" t="s">
        <v>2689</v>
      </c>
      <c r="C1867" s="4" t="s">
        <v>2730</v>
      </c>
      <c r="D1867" s="4" t="s">
        <v>2741</v>
      </c>
      <c r="E1867" s="4" t="s">
        <v>588</v>
      </c>
      <c r="F1867" s="4" t="s">
        <v>585</v>
      </c>
      <c r="G1867" s="41" t="s">
        <v>589</v>
      </c>
      <c r="H1867" s="59" t="s">
        <v>590</v>
      </c>
      <c r="I1867" s="59">
        <v>500000005831</v>
      </c>
      <c r="J1867" s="5">
        <v>2013</v>
      </c>
      <c r="K1867" s="5">
        <v>5</v>
      </c>
      <c r="L1867" s="9">
        <f t="shared" si="40"/>
        <v>-8</v>
      </c>
      <c r="M1867" s="6" t="s">
        <v>90</v>
      </c>
      <c r="N1867" s="9" t="s">
        <v>94</v>
      </c>
      <c r="O1867" s="6" t="s">
        <v>2743</v>
      </c>
      <c r="P1867" s="9" t="s">
        <v>42</v>
      </c>
      <c r="Q1867" s="5" t="s">
        <v>37</v>
      </c>
      <c r="R1867" s="9" t="s">
        <v>41</v>
      </c>
      <c r="S1867" s="11">
        <v>2023</v>
      </c>
      <c r="T1867" s="6" t="s">
        <v>126</v>
      </c>
      <c r="U1867" s="4" t="s">
        <v>215</v>
      </c>
      <c r="V1867" s="4" t="s">
        <v>3816</v>
      </c>
      <c r="W1867" s="75">
        <v>1255450.2</v>
      </c>
      <c r="X1867" s="9">
        <v>2</v>
      </c>
      <c r="Y1867" s="11"/>
      <c r="Z1867" s="11"/>
      <c r="AA1867" s="11"/>
      <c r="AB1867" s="11" t="s">
        <v>33</v>
      </c>
      <c r="AC1867" s="11"/>
      <c r="AD1867" s="11"/>
      <c r="AE1867" s="11"/>
      <c r="AF1867" s="11"/>
      <c r="AG1867" s="11"/>
      <c r="AH1867" s="11" t="s">
        <v>33</v>
      </c>
      <c r="AI1867" s="11"/>
      <c r="AJ1867" s="11"/>
      <c r="AK1867" s="143"/>
      <c r="AL1867" s="143"/>
      <c r="AM1867" s="143"/>
      <c r="AN1867" s="143" t="s">
        <v>165</v>
      </c>
      <c r="AO1867" s="143"/>
      <c r="AP1867" s="143"/>
      <c r="AQ1867" s="143"/>
      <c r="AR1867" s="143"/>
      <c r="AS1867" s="143"/>
      <c r="AT1867" s="143" t="s">
        <v>165</v>
      </c>
      <c r="AU1867" s="143"/>
      <c r="AV1867" s="143"/>
      <c r="BC1867" s="2"/>
    </row>
    <row r="1868" spans="1:55" x14ac:dyDescent="0.2">
      <c r="A1868" s="4" t="s">
        <v>2695</v>
      </c>
      <c r="B1868" s="4" t="s">
        <v>2689</v>
      </c>
      <c r="C1868" s="4" t="s">
        <v>2730</v>
      </c>
      <c r="D1868" s="4" t="s">
        <v>2741</v>
      </c>
      <c r="E1868" s="4" t="s">
        <v>588</v>
      </c>
      <c r="F1868" s="4" t="s">
        <v>585</v>
      </c>
      <c r="G1868" s="41" t="s">
        <v>589</v>
      </c>
      <c r="H1868" s="59" t="s">
        <v>591</v>
      </c>
      <c r="I1868" s="59">
        <v>500000005832</v>
      </c>
      <c r="J1868" s="5">
        <v>2013</v>
      </c>
      <c r="K1868" s="5">
        <v>5</v>
      </c>
      <c r="L1868" s="9">
        <f t="shared" si="40"/>
        <v>-8</v>
      </c>
      <c r="M1868" s="6" t="s">
        <v>90</v>
      </c>
      <c r="N1868" s="9" t="s">
        <v>94</v>
      </c>
      <c r="O1868" s="6" t="s">
        <v>2743</v>
      </c>
      <c r="P1868" s="9" t="s">
        <v>42</v>
      </c>
      <c r="Q1868" s="5" t="s">
        <v>37</v>
      </c>
      <c r="R1868" s="9" t="s">
        <v>41</v>
      </c>
      <c r="S1868" s="11">
        <v>2023</v>
      </c>
      <c r="T1868" s="6" t="s">
        <v>126</v>
      </c>
      <c r="U1868" s="4" t="s">
        <v>215</v>
      </c>
      <c r="V1868" s="4" t="s">
        <v>3816</v>
      </c>
      <c r="W1868" s="75">
        <v>1255450.2</v>
      </c>
      <c r="X1868" s="9">
        <v>2</v>
      </c>
      <c r="Y1868" s="11"/>
      <c r="Z1868" s="11"/>
      <c r="AA1868" s="11"/>
      <c r="AB1868" s="11" t="s">
        <v>33</v>
      </c>
      <c r="AC1868" s="11"/>
      <c r="AD1868" s="11"/>
      <c r="AE1868" s="11"/>
      <c r="AF1868" s="11"/>
      <c r="AG1868" s="11"/>
      <c r="AH1868" s="11" t="s">
        <v>33</v>
      </c>
      <c r="AI1868" s="11"/>
      <c r="AJ1868" s="11"/>
      <c r="AK1868" s="143"/>
      <c r="AL1868" s="143"/>
      <c r="AM1868" s="143"/>
      <c r="AN1868" s="143" t="s">
        <v>165</v>
      </c>
      <c r="AO1868" s="143"/>
      <c r="AP1868" s="143"/>
      <c r="AQ1868" s="143"/>
      <c r="AR1868" s="143"/>
      <c r="AS1868" s="143"/>
      <c r="AT1868" s="143" t="s">
        <v>165</v>
      </c>
      <c r="AU1868" s="143"/>
      <c r="AV1868" s="143"/>
      <c r="BC1868" s="2"/>
    </row>
    <row r="1869" spans="1:55" x14ac:dyDescent="0.2">
      <c r="A1869" s="4" t="s">
        <v>2695</v>
      </c>
      <c r="B1869" s="4" t="s">
        <v>2689</v>
      </c>
      <c r="C1869" s="4" t="s">
        <v>2730</v>
      </c>
      <c r="D1869" s="4" t="s">
        <v>2741</v>
      </c>
      <c r="E1869" s="4" t="s">
        <v>588</v>
      </c>
      <c r="F1869" s="4" t="s">
        <v>585</v>
      </c>
      <c r="G1869" s="41" t="s">
        <v>589</v>
      </c>
      <c r="H1869" s="59" t="s">
        <v>592</v>
      </c>
      <c r="I1869" s="59">
        <v>500000003741</v>
      </c>
      <c r="J1869" s="5">
        <v>2013</v>
      </c>
      <c r="K1869" s="5">
        <v>5</v>
      </c>
      <c r="L1869" s="9">
        <f t="shared" si="40"/>
        <v>-8</v>
      </c>
      <c r="M1869" s="6" t="s">
        <v>90</v>
      </c>
      <c r="N1869" s="9" t="s">
        <v>94</v>
      </c>
      <c r="O1869" s="6" t="s">
        <v>2743</v>
      </c>
      <c r="P1869" s="9" t="s">
        <v>42</v>
      </c>
      <c r="Q1869" s="5" t="s">
        <v>37</v>
      </c>
      <c r="R1869" s="9" t="s">
        <v>41</v>
      </c>
      <c r="S1869" s="11">
        <v>2023</v>
      </c>
      <c r="T1869" s="6" t="s">
        <v>126</v>
      </c>
      <c r="U1869" s="4" t="s">
        <v>215</v>
      </c>
      <c r="V1869" s="4" t="s">
        <v>3816</v>
      </c>
      <c r="W1869" s="75">
        <v>1255450.2</v>
      </c>
      <c r="X1869" s="9">
        <v>2</v>
      </c>
      <c r="Y1869" s="11"/>
      <c r="Z1869" s="11"/>
      <c r="AA1869" s="11"/>
      <c r="AB1869" s="11" t="s">
        <v>33</v>
      </c>
      <c r="AC1869" s="11"/>
      <c r="AD1869" s="11"/>
      <c r="AE1869" s="11"/>
      <c r="AF1869" s="11"/>
      <c r="AG1869" s="11"/>
      <c r="AH1869" s="11" t="s">
        <v>33</v>
      </c>
      <c r="AI1869" s="11"/>
      <c r="AJ1869" s="11"/>
      <c r="AK1869" s="143"/>
      <c r="AL1869" s="143"/>
      <c r="AM1869" s="143"/>
      <c r="AN1869" s="143" t="s">
        <v>165</v>
      </c>
      <c r="AO1869" s="143"/>
      <c r="AP1869" s="143"/>
      <c r="AQ1869" s="143"/>
      <c r="AR1869" s="143"/>
      <c r="AS1869" s="143"/>
      <c r="AT1869" s="143" t="s">
        <v>165</v>
      </c>
      <c r="AU1869" s="143"/>
      <c r="AV1869" s="143"/>
      <c r="BC1869" s="2"/>
    </row>
    <row r="1870" spans="1:55" x14ac:dyDescent="0.2">
      <c r="A1870" s="4" t="s">
        <v>2695</v>
      </c>
      <c r="B1870" s="4" t="s">
        <v>2689</v>
      </c>
      <c r="C1870" s="4" t="s">
        <v>2730</v>
      </c>
      <c r="D1870" s="4" t="s">
        <v>2741</v>
      </c>
      <c r="E1870" s="4" t="s">
        <v>588</v>
      </c>
      <c r="F1870" s="4" t="s">
        <v>585</v>
      </c>
      <c r="G1870" s="41" t="s">
        <v>589</v>
      </c>
      <c r="H1870" s="59" t="s">
        <v>593</v>
      </c>
      <c r="I1870" s="59">
        <v>500000003742</v>
      </c>
      <c r="J1870" s="5">
        <v>2013</v>
      </c>
      <c r="K1870" s="5">
        <v>5</v>
      </c>
      <c r="L1870" s="9">
        <f t="shared" si="40"/>
        <v>-8</v>
      </c>
      <c r="M1870" s="6" t="s">
        <v>90</v>
      </c>
      <c r="N1870" s="9" t="s">
        <v>94</v>
      </c>
      <c r="O1870" s="6" t="s">
        <v>2743</v>
      </c>
      <c r="P1870" s="9" t="s">
        <v>42</v>
      </c>
      <c r="Q1870" s="5" t="s">
        <v>37</v>
      </c>
      <c r="R1870" s="9" t="s">
        <v>41</v>
      </c>
      <c r="S1870" s="11">
        <v>2023</v>
      </c>
      <c r="T1870" s="6" t="s">
        <v>126</v>
      </c>
      <c r="U1870" s="4" t="s">
        <v>215</v>
      </c>
      <c r="V1870" s="4" t="s">
        <v>3816</v>
      </c>
      <c r="W1870" s="75">
        <v>1255450.2</v>
      </c>
      <c r="X1870" s="9">
        <v>2</v>
      </c>
      <c r="Y1870" s="11"/>
      <c r="Z1870" s="11"/>
      <c r="AA1870" s="11"/>
      <c r="AB1870" s="11" t="s">
        <v>33</v>
      </c>
      <c r="AC1870" s="11"/>
      <c r="AD1870" s="11"/>
      <c r="AE1870" s="11"/>
      <c r="AF1870" s="11"/>
      <c r="AG1870" s="11"/>
      <c r="AH1870" s="11" t="s">
        <v>33</v>
      </c>
      <c r="AI1870" s="11"/>
      <c r="AJ1870" s="11"/>
      <c r="AK1870" s="143"/>
      <c r="AL1870" s="143"/>
      <c r="AM1870" s="143"/>
      <c r="AN1870" s="143" t="s">
        <v>165</v>
      </c>
      <c r="AO1870" s="143"/>
      <c r="AP1870" s="143"/>
      <c r="AQ1870" s="143"/>
      <c r="AR1870" s="143"/>
      <c r="AS1870" s="143"/>
      <c r="AT1870" s="143" t="s">
        <v>165</v>
      </c>
      <c r="AU1870" s="143"/>
      <c r="AV1870" s="143"/>
      <c r="BC1870" s="2"/>
    </row>
    <row r="1871" spans="1:55" x14ac:dyDescent="0.2">
      <c r="A1871" s="4" t="s">
        <v>2719</v>
      </c>
      <c r="B1871" s="4" t="s">
        <v>2694</v>
      </c>
      <c r="C1871" s="4" t="s">
        <v>2730</v>
      </c>
      <c r="D1871" s="4" t="s">
        <v>2741</v>
      </c>
      <c r="E1871" s="4" t="s">
        <v>1814</v>
      </c>
      <c r="F1871" s="4" t="s">
        <v>1809</v>
      </c>
      <c r="G1871" s="41" t="s">
        <v>1815</v>
      </c>
      <c r="H1871" s="59" t="s">
        <v>195</v>
      </c>
      <c r="I1871" s="59">
        <v>500000001720</v>
      </c>
      <c r="J1871" s="5">
        <v>2015</v>
      </c>
      <c r="K1871" s="5">
        <v>5</v>
      </c>
      <c r="L1871" s="9">
        <f t="shared" si="40"/>
        <v>-6</v>
      </c>
      <c r="M1871" s="6" t="s">
        <v>90</v>
      </c>
      <c r="N1871" s="9" t="s">
        <v>94</v>
      </c>
      <c r="O1871" s="6" t="s">
        <v>37</v>
      </c>
      <c r="P1871" s="9" t="s">
        <v>42</v>
      </c>
      <c r="Q1871" s="5" t="s">
        <v>37</v>
      </c>
      <c r="R1871" s="9" t="s">
        <v>42</v>
      </c>
      <c r="S1871" s="11" t="s">
        <v>136</v>
      </c>
      <c r="T1871" s="6" t="s">
        <v>43</v>
      </c>
      <c r="U1871" s="4" t="s">
        <v>184</v>
      </c>
      <c r="V1871" s="4" t="s">
        <v>136</v>
      </c>
      <c r="W1871" s="75">
        <v>0</v>
      </c>
      <c r="X1871" s="9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43"/>
      <c r="AL1871" s="143"/>
      <c r="AM1871" s="143"/>
      <c r="AN1871" s="143"/>
      <c r="AO1871" s="143"/>
      <c r="AP1871" s="143"/>
      <c r="AQ1871" s="143"/>
      <c r="AR1871" s="143"/>
      <c r="AS1871" s="143"/>
      <c r="AT1871" s="143"/>
      <c r="AU1871" s="143"/>
      <c r="AV1871" s="143"/>
      <c r="BC1871" s="2"/>
    </row>
    <row r="1872" spans="1:55" x14ac:dyDescent="0.2">
      <c r="A1872" s="4" t="s">
        <v>2710</v>
      </c>
      <c r="B1872" s="4" t="s">
        <v>2689</v>
      </c>
      <c r="C1872" s="4" t="s">
        <v>2730</v>
      </c>
      <c r="D1872" s="4" t="s">
        <v>2741</v>
      </c>
      <c r="E1872" s="4" t="s">
        <v>1734</v>
      </c>
      <c r="F1872" s="4" t="s">
        <v>1809</v>
      </c>
      <c r="G1872" s="41" t="s">
        <v>1817</v>
      </c>
      <c r="H1872" s="59">
        <v>140904</v>
      </c>
      <c r="I1872" s="59" t="s">
        <v>136</v>
      </c>
      <c r="J1872" s="5">
        <v>2014</v>
      </c>
      <c r="K1872" s="5">
        <v>5</v>
      </c>
      <c r="L1872" s="9">
        <f t="shared" si="40"/>
        <v>-7</v>
      </c>
      <c r="M1872" s="6" t="s">
        <v>90</v>
      </c>
      <c r="N1872" s="9" t="s">
        <v>94</v>
      </c>
      <c r="O1872" s="6" t="s">
        <v>37</v>
      </c>
      <c r="P1872" s="9" t="s">
        <v>42</v>
      </c>
      <c r="Q1872" s="5" t="s">
        <v>37</v>
      </c>
      <c r="R1872" s="9" t="s">
        <v>42</v>
      </c>
      <c r="S1872" s="11" t="s">
        <v>136</v>
      </c>
      <c r="T1872" s="6" t="s">
        <v>43</v>
      </c>
      <c r="U1872" s="4" t="s">
        <v>184</v>
      </c>
      <c r="V1872" s="4" t="s">
        <v>136</v>
      </c>
      <c r="W1872" s="75">
        <v>0</v>
      </c>
      <c r="X1872" s="9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43"/>
      <c r="AL1872" s="143"/>
      <c r="AM1872" s="143"/>
      <c r="AN1872" s="143"/>
      <c r="AO1872" s="143"/>
      <c r="AP1872" s="143"/>
      <c r="AQ1872" s="143"/>
      <c r="AR1872" s="143"/>
      <c r="AS1872" s="143"/>
      <c r="AT1872" s="143"/>
      <c r="AU1872" s="143"/>
      <c r="AV1872" s="143"/>
      <c r="BC1872" s="2"/>
    </row>
    <row r="1873" spans="1:57" x14ac:dyDescent="0.2">
      <c r="A1873" s="4" t="s">
        <v>2710</v>
      </c>
      <c r="B1873" s="4" t="s">
        <v>2689</v>
      </c>
      <c r="C1873" s="4" t="s">
        <v>2730</v>
      </c>
      <c r="D1873" s="4" t="s">
        <v>2741</v>
      </c>
      <c r="E1873" s="4" t="s">
        <v>1734</v>
      </c>
      <c r="F1873" s="4" t="s">
        <v>1809</v>
      </c>
      <c r="G1873" s="41" t="s">
        <v>1817</v>
      </c>
      <c r="H1873" s="59">
        <v>140908</v>
      </c>
      <c r="I1873" s="59" t="s">
        <v>136</v>
      </c>
      <c r="J1873" s="5">
        <v>2014</v>
      </c>
      <c r="K1873" s="5">
        <v>5</v>
      </c>
      <c r="L1873" s="9">
        <f t="shared" si="40"/>
        <v>-7</v>
      </c>
      <c r="M1873" s="6" t="s">
        <v>90</v>
      </c>
      <c r="N1873" s="9" t="s">
        <v>94</v>
      </c>
      <c r="O1873" s="6" t="s">
        <v>37</v>
      </c>
      <c r="P1873" s="9" t="s">
        <v>42</v>
      </c>
      <c r="Q1873" s="5" t="s">
        <v>37</v>
      </c>
      <c r="R1873" s="9" t="s">
        <v>42</v>
      </c>
      <c r="S1873" s="11" t="s">
        <v>136</v>
      </c>
      <c r="T1873" s="6" t="s">
        <v>43</v>
      </c>
      <c r="U1873" s="4" t="s">
        <v>184</v>
      </c>
      <c r="V1873" s="4" t="s">
        <v>136</v>
      </c>
      <c r="W1873" s="75">
        <v>0</v>
      </c>
      <c r="X1873" s="9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43"/>
      <c r="AL1873" s="143"/>
      <c r="AM1873" s="143"/>
      <c r="AN1873" s="143"/>
      <c r="AO1873" s="143"/>
      <c r="AP1873" s="143"/>
      <c r="AQ1873" s="143"/>
      <c r="AR1873" s="143"/>
      <c r="AS1873" s="143"/>
      <c r="AT1873" s="143"/>
      <c r="AU1873" s="143"/>
      <c r="AV1873" s="143"/>
      <c r="BC1873" s="2"/>
    </row>
    <row r="1874" spans="1:57" x14ac:dyDescent="0.2">
      <c r="A1874" s="4" t="s">
        <v>2711</v>
      </c>
      <c r="B1874" s="4" t="s">
        <v>2691</v>
      </c>
      <c r="C1874" s="4" t="s">
        <v>2730</v>
      </c>
      <c r="D1874" s="4" t="s">
        <v>2741</v>
      </c>
      <c r="E1874" s="4" t="s">
        <v>1734</v>
      </c>
      <c r="F1874" s="4" t="s">
        <v>1809</v>
      </c>
      <c r="G1874" s="41" t="s">
        <v>1817</v>
      </c>
      <c r="H1874" s="59" t="s">
        <v>195</v>
      </c>
      <c r="I1874" s="59" t="s">
        <v>136</v>
      </c>
      <c r="J1874" s="5">
        <v>2014</v>
      </c>
      <c r="K1874" s="5">
        <v>5</v>
      </c>
      <c r="L1874" s="9">
        <f t="shared" si="40"/>
        <v>-7</v>
      </c>
      <c r="M1874" s="6" t="s">
        <v>90</v>
      </c>
      <c r="N1874" s="9" t="s">
        <v>94</v>
      </c>
      <c r="O1874" s="6" t="s">
        <v>37</v>
      </c>
      <c r="P1874" s="9" t="s">
        <v>42</v>
      </c>
      <c r="Q1874" s="5" t="s">
        <v>37</v>
      </c>
      <c r="R1874" s="9" t="s">
        <v>42</v>
      </c>
      <c r="S1874" s="11" t="s">
        <v>136</v>
      </c>
      <c r="T1874" s="6" t="s">
        <v>43</v>
      </c>
      <c r="U1874" s="4" t="s">
        <v>184</v>
      </c>
      <c r="V1874" s="4" t="s">
        <v>136</v>
      </c>
      <c r="W1874" s="75">
        <v>0</v>
      </c>
      <c r="X1874" s="9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43"/>
      <c r="AL1874" s="143"/>
      <c r="AM1874" s="143"/>
      <c r="AN1874" s="143"/>
      <c r="AO1874" s="143"/>
      <c r="AP1874" s="143"/>
      <c r="AQ1874" s="143"/>
      <c r="AR1874" s="143"/>
      <c r="AS1874" s="143"/>
      <c r="AT1874" s="143"/>
      <c r="AU1874" s="143"/>
      <c r="AV1874" s="143"/>
      <c r="BC1874" s="2"/>
    </row>
    <row r="1875" spans="1:57" x14ac:dyDescent="0.2">
      <c r="A1875" s="4" t="s">
        <v>2711</v>
      </c>
      <c r="B1875" s="4" t="s">
        <v>2691</v>
      </c>
      <c r="C1875" s="4" t="s">
        <v>2730</v>
      </c>
      <c r="D1875" s="4" t="s">
        <v>2741</v>
      </c>
      <c r="E1875" s="4" t="s">
        <v>1734</v>
      </c>
      <c r="F1875" s="4" t="s">
        <v>1809</v>
      </c>
      <c r="G1875" s="41" t="s">
        <v>1817</v>
      </c>
      <c r="H1875" s="59" t="s">
        <v>195</v>
      </c>
      <c r="I1875" s="59" t="s">
        <v>136</v>
      </c>
      <c r="J1875" s="5">
        <v>2014</v>
      </c>
      <c r="K1875" s="5">
        <v>5</v>
      </c>
      <c r="L1875" s="9">
        <f t="shared" si="40"/>
        <v>-7</v>
      </c>
      <c r="M1875" s="6" t="s">
        <v>90</v>
      </c>
      <c r="N1875" s="9" t="s">
        <v>94</v>
      </c>
      <c r="O1875" s="6" t="s">
        <v>37</v>
      </c>
      <c r="P1875" s="9" t="s">
        <v>42</v>
      </c>
      <c r="Q1875" s="5" t="s">
        <v>37</v>
      </c>
      <c r="R1875" s="9" t="s">
        <v>42</v>
      </c>
      <c r="S1875" s="11" t="s">
        <v>136</v>
      </c>
      <c r="T1875" s="6" t="s">
        <v>43</v>
      </c>
      <c r="U1875" s="4" t="s">
        <v>184</v>
      </c>
      <c r="V1875" s="4" t="s">
        <v>136</v>
      </c>
      <c r="W1875" s="75">
        <v>0</v>
      </c>
      <c r="X1875" s="9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43"/>
      <c r="AL1875" s="143"/>
      <c r="AM1875" s="143"/>
      <c r="AN1875" s="143"/>
      <c r="AO1875" s="143"/>
      <c r="AP1875" s="143"/>
      <c r="AQ1875" s="143"/>
      <c r="AR1875" s="143"/>
      <c r="AS1875" s="143"/>
      <c r="AT1875" s="143"/>
      <c r="AU1875" s="143"/>
      <c r="AV1875" s="143"/>
      <c r="BC1875" s="2"/>
    </row>
    <row r="1876" spans="1:57" ht="12.75" customHeight="1" x14ac:dyDescent="0.2">
      <c r="A1876" s="4" t="s">
        <v>2723</v>
      </c>
      <c r="B1876" s="4" t="s">
        <v>2690</v>
      </c>
      <c r="C1876" s="4" t="s">
        <v>2734</v>
      </c>
      <c r="D1876" s="4" t="s">
        <v>2742</v>
      </c>
      <c r="E1876" s="4" t="s">
        <v>381</v>
      </c>
      <c r="F1876" s="4" t="s">
        <v>376</v>
      </c>
      <c r="G1876" s="41" t="s">
        <v>382</v>
      </c>
      <c r="H1876" s="59" t="s">
        <v>383</v>
      </c>
      <c r="I1876" s="59">
        <v>500000007741</v>
      </c>
      <c r="J1876" s="5">
        <v>2014</v>
      </c>
      <c r="K1876" s="5">
        <v>8</v>
      </c>
      <c r="L1876" s="9">
        <f t="shared" si="40"/>
        <v>-4</v>
      </c>
      <c r="M1876" s="6" t="s">
        <v>90</v>
      </c>
      <c r="N1876" s="9" t="s">
        <v>94</v>
      </c>
      <c r="O1876" s="6" t="s">
        <v>380</v>
      </c>
      <c r="P1876" s="9" t="s">
        <v>42</v>
      </c>
      <c r="Q1876" s="5" t="s">
        <v>37</v>
      </c>
      <c r="R1876" s="9" t="s">
        <v>41</v>
      </c>
      <c r="S1876" s="11">
        <v>2023</v>
      </c>
      <c r="T1876" s="6" t="s">
        <v>126</v>
      </c>
      <c r="U1876" s="4" t="s">
        <v>376</v>
      </c>
      <c r="V1876" s="4" t="s">
        <v>3168</v>
      </c>
      <c r="W1876" s="75">
        <v>3548723</v>
      </c>
      <c r="X1876" s="9">
        <v>2</v>
      </c>
      <c r="Y1876" s="11"/>
      <c r="Z1876" s="11"/>
      <c r="AA1876" s="11"/>
      <c r="AB1876" s="11"/>
      <c r="AC1876" s="11"/>
      <c r="AD1876" s="11" t="s">
        <v>33</v>
      </c>
      <c r="AE1876" s="11"/>
      <c r="AF1876" s="11"/>
      <c r="AG1876" s="11"/>
      <c r="AH1876" s="11"/>
      <c r="AI1876" s="11"/>
      <c r="AJ1876" s="11" t="s">
        <v>33</v>
      </c>
      <c r="AK1876" s="143"/>
      <c r="AL1876" s="143"/>
      <c r="AM1876" s="143"/>
      <c r="AN1876" s="143"/>
      <c r="AO1876" s="143"/>
      <c r="AP1876" s="153" t="s">
        <v>165</v>
      </c>
      <c r="AQ1876" s="143"/>
      <c r="AR1876" s="143"/>
      <c r="AS1876" s="143"/>
      <c r="AT1876" s="143"/>
      <c r="AU1876" s="143"/>
      <c r="AV1876" s="153" t="s">
        <v>165</v>
      </c>
      <c r="BC1876" s="2"/>
    </row>
    <row r="1877" spans="1:57" x14ac:dyDescent="0.2">
      <c r="A1877" s="4" t="s">
        <v>2717</v>
      </c>
      <c r="B1877" s="4" t="s">
        <v>3328</v>
      </c>
      <c r="C1877" s="4" t="s">
        <v>2737</v>
      </c>
      <c r="D1877" s="4" t="s">
        <v>2741</v>
      </c>
      <c r="E1877" s="4" t="s">
        <v>606</v>
      </c>
      <c r="F1877" s="4" t="s">
        <v>607</v>
      </c>
      <c r="G1877" s="41" t="s">
        <v>608</v>
      </c>
      <c r="H1877" s="59" t="s">
        <v>609</v>
      </c>
      <c r="I1877" s="59">
        <v>500000008468</v>
      </c>
      <c r="J1877" s="5">
        <v>2015</v>
      </c>
      <c r="K1877" s="5">
        <v>8</v>
      </c>
      <c r="L1877" s="9">
        <f t="shared" si="40"/>
        <v>-3</v>
      </c>
      <c r="M1877" s="6" t="s">
        <v>90</v>
      </c>
      <c r="N1877" s="9" t="s">
        <v>94</v>
      </c>
      <c r="O1877" s="6" t="s">
        <v>37</v>
      </c>
      <c r="P1877" s="9" t="s">
        <v>42</v>
      </c>
      <c r="Q1877" s="5" t="s">
        <v>37</v>
      </c>
      <c r="R1877" s="9" t="s">
        <v>42</v>
      </c>
      <c r="S1877" s="11" t="s">
        <v>136</v>
      </c>
      <c r="T1877" s="6" t="s">
        <v>43</v>
      </c>
      <c r="U1877" s="4" t="s">
        <v>43</v>
      </c>
      <c r="V1877" s="4" t="s">
        <v>136</v>
      </c>
      <c r="W1877" s="75">
        <v>0</v>
      </c>
      <c r="X1877" s="9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43"/>
      <c r="AL1877" s="143"/>
      <c r="AM1877" s="143"/>
      <c r="AN1877" s="143"/>
      <c r="AO1877" s="143"/>
      <c r="AP1877" s="143"/>
      <c r="AQ1877" s="143"/>
      <c r="AR1877" s="143"/>
      <c r="AS1877" s="143"/>
      <c r="AT1877" s="143"/>
      <c r="AU1877" s="143"/>
      <c r="AV1877" s="143"/>
      <c r="BC1877" s="2"/>
    </row>
    <row r="1878" spans="1:57" x14ac:dyDescent="0.2">
      <c r="A1878" s="4" t="s">
        <v>2705</v>
      </c>
      <c r="B1878" s="4" t="s">
        <v>2688</v>
      </c>
      <c r="C1878" s="4" t="s">
        <v>2737</v>
      </c>
      <c r="D1878" s="4" t="s">
        <v>2741</v>
      </c>
      <c r="E1878" s="4" t="s">
        <v>606</v>
      </c>
      <c r="F1878" s="4" t="s">
        <v>607</v>
      </c>
      <c r="G1878" s="41" t="s">
        <v>608</v>
      </c>
      <c r="H1878" s="59">
        <v>76813</v>
      </c>
      <c r="I1878" s="59">
        <v>500000005844</v>
      </c>
      <c r="J1878" s="5">
        <v>2016</v>
      </c>
      <c r="K1878" s="5">
        <v>8</v>
      </c>
      <c r="L1878" s="9">
        <f t="shared" si="40"/>
        <v>-2</v>
      </c>
      <c r="M1878" s="6" t="s">
        <v>90</v>
      </c>
      <c r="N1878" s="9" t="s">
        <v>94</v>
      </c>
      <c r="O1878" s="6" t="s">
        <v>37</v>
      </c>
      <c r="P1878" s="9" t="s">
        <v>42</v>
      </c>
      <c r="Q1878" s="5" t="s">
        <v>37</v>
      </c>
      <c r="R1878" s="9" t="s">
        <v>42</v>
      </c>
      <c r="S1878" s="11" t="s">
        <v>136</v>
      </c>
      <c r="T1878" s="6" t="s">
        <v>43</v>
      </c>
      <c r="U1878" s="4" t="s">
        <v>43</v>
      </c>
      <c r="V1878" s="4" t="s">
        <v>136</v>
      </c>
      <c r="W1878" s="75">
        <v>0</v>
      </c>
      <c r="X1878" s="9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43"/>
      <c r="AL1878" s="143"/>
      <c r="AM1878" s="143"/>
      <c r="AN1878" s="143"/>
      <c r="AO1878" s="143"/>
      <c r="AP1878" s="143"/>
      <c r="AQ1878" s="143"/>
      <c r="AR1878" s="143"/>
      <c r="AS1878" s="143"/>
      <c r="AT1878" s="143"/>
      <c r="AU1878" s="143"/>
      <c r="AV1878" s="143"/>
      <c r="BC1878" s="2"/>
    </row>
    <row r="1879" spans="1:57" x14ac:dyDescent="0.2">
      <c r="A1879" s="4" t="s">
        <v>2696</v>
      </c>
      <c r="B1879" s="4" t="s">
        <v>2691</v>
      </c>
      <c r="C1879" s="4" t="s">
        <v>2735</v>
      </c>
      <c r="D1879" s="4" t="s">
        <v>2741</v>
      </c>
      <c r="E1879" s="4" t="s">
        <v>1363</v>
      </c>
      <c r="F1879" s="4" t="s">
        <v>1362</v>
      </c>
      <c r="G1879" s="41" t="s">
        <v>1364</v>
      </c>
      <c r="H1879" s="59">
        <v>6748</v>
      </c>
      <c r="I1879" s="59">
        <v>500000004233</v>
      </c>
      <c r="J1879" s="5">
        <v>2013</v>
      </c>
      <c r="K1879" s="5">
        <v>10</v>
      </c>
      <c r="L1879" s="9">
        <f t="shared" si="40"/>
        <v>-3</v>
      </c>
      <c r="M1879" s="6" t="s">
        <v>90</v>
      </c>
      <c r="N1879" s="9" t="s">
        <v>94</v>
      </c>
      <c r="O1879" s="6" t="s">
        <v>37</v>
      </c>
      <c r="P1879" s="9" t="s">
        <v>42</v>
      </c>
      <c r="Q1879" s="5" t="s">
        <v>37</v>
      </c>
      <c r="R1879" s="9" t="s">
        <v>41</v>
      </c>
      <c r="S1879" s="11">
        <v>2023</v>
      </c>
      <c r="T1879" s="6" t="s">
        <v>126</v>
      </c>
      <c r="U1879" s="4" t="s">
        <v>3880</v>
      </c>
      <c r="V1879" s="4" t="s">
        <v>3881</v>
      </c>
      <c r="W1879" s="75">
        <v>2092976.4</v>
      </c>
      <c r="X1879" s="9">
        <v>2</v>
      </c>
      <c r="Y1879" s="11"/>
      <c r="Z1879" s="11" t="s">
        <v>33</v>
      </c>
      <c r="AA1879" s="11"/>
      <c r="AB1879" s="11"/>
      <c r="AC1879" s="11"/>
      <c r="AD1879" s="11"/>
      <c r="AE1879" s="11"/>
      <c r="AF1879" s="11" t="s">
        <v>33</v>
      </c>
      <c r="AG1879" s="11"/>
      <c r="AH1879" s="11"/>
      <c r="AI1879" s="11"/>
      <c r="AJ1879" s="11"/>
      <c r="AK1879" s="143"/>
      <c r="AL1879" s="143" t="s">
        <v>165</v>
      </c>
      <c r="AM1879" s="143"/>
      <c r="AN1879" s="143"/>
      <c r="AO1879" s="143"/>
      <c r="AP1879" s="143"/>
      <c r="AQ1879" s="143"/>
      <c r="AR1879" s="143" t="s">
        <v>165</v>
      </c>
      <c r="AS1879" s="143"/>
      <c r="AT1879" s="143"/>
      <c r="AU1879" s="143"/>
      <c r="AV1879" s="143"/>
      <c r="BC1879" s="2"/>
    </row>
    <row r="1880" spans="1:57" x14ac:dyDescent="0.2">
      <c r="A1880" s="4" t="s">
        <v>2723</v>
      </c>
      <c r="B1880" s="4" t="s">
        <v>2690</v>
      </c>
      <c r="C1880" s="4" t="s">
        <v>2734</v>
      </c>
      <c r="D1880" s="4" t="s">
        <v>2741</v>
      </c>
      <c r="E1880" s="4" t="s">
        <v>1421</v>
      </c>
      <c r="F1880" s="4" t="s">
        <v>536</v>
      </c>
      <c r="G1880" s="41" t="s">
        <v>1422</v>
      </c>
      <c r="H1880" s="59" t="s">
        <v>1423</v>
      </c>
      <c r="I1880" s="59">
        <v>500000002875</v>
      </c>
      <c r="J1880" s="5">
        <v>2013</v>
      </c>
      <c r="K1880" s="5">
        <v>5</v>
      </c>
      <c r="L1880" s="9">
        <f t="shared" si="40"/>
        <v>-8</v>
      </c>
      <c r="M1880" s="6" t="s">
        <v>90</v>
      </c>
      <c r="N1880" s="9" t="s">
        <v>94</v>
      </c>
      <c r="O1880" s="6" t="s">
        <v>2743</v>
      </c>
      <c r="P1880" s="9" t="s">
        <v>42</v>
      </c>
      <c r="Q1880" s="5" t="s">
        <v>37</v>
      </c>
      <c r="R1880" s="9" t="s">
        <v>41</v>
      </c>
      <c r="S1880" s="11">
        <v>2023</v>
      </c>
      <c r="T1880" s="6" t="s">
        <v>126</v>
      </c>
      <c r="U1880" s="4" t="s">
        <v>545</v>
      </c>
      <c r="V1880" s="4" t="s">
        <v>3686</v>
      </c>
      <c r="W1880" s="75">
        <v>377401.16129032261</v>
      </c>
      <c r="X1880" s="9">
        <v>1</v>
      </c>
      <c r="Y1880" s="11"/>
      <c r="Z1880" s="11"/>
      <c r="AA1880" s="11"/>
      <c r="AB1880" s="11" t="s">
        <v>33</v>
      </c>
      <c r="AC1880" s="11"/>
      <c r="AD1880" s="11"/>
      <c r="AE1880" s="11"/>
      <c r="AF1880" s="11"/>
      <c r="AG1880" s="11"/>
      <c r="AH1880" s="11"/>
      <c r="AI1880" s="11"/>
      <c r="AJ1880" s="11"/>
      <c r="AK1880" s="143"/>
      <c r="AL1880" s="143"/>
      <c r="AM1880" s="143"/>
      <c r="AN1880" s="143" t="s">
        <v>165</v>
      </c>
      <c r="AO1880" s="143"/>
      <c r="AP1880" s="143"/>
      <c r="AQ1880" s="143"/>
      <c r="AR1880" s="143"/>
      <c r="AS1880" s="143"/>
      <c r="AT1880" s="143"/>
      <c r="AU1880" s="143"/>
      <c r="AV1880" s="143"/>
      <c r="BC1880" s="2"/>
    </row>
    <row r="1881" spans="1:57" x14ac:dyDescent="0.2">
      <c r="A1881" s="4" t="s">
        <v>2723</v>
      </c>
      <c r="B1881" s="4" t="s">
        <v>2690</v>
      </c>
      <c r="C1881" s="4" t="s">
        <v>2734</v>
      </c>
      <c r="D1881" s="4" t="s">
        <v>2741</v>
      </c>
      <c r="E1881" s="4" t="s">
        <v>1421</v>
      </c>
      <c r="F1881" s="4" t="s">
        <v>536</v>
      </c>
      <c r="G1881" s="41" t="s">
        <v>1442</v>
      </c>
      <c r="H1881" s="59" t="s">
        <v>1443</v>
      </c>
      <c r="I1881" s="59">
        <v>500000007324</v>
      </c>
      <c r="J1881" s="5">
        <v>2013</v>
      </c>
      <c r="K1881" s="5">
        <v>5</v>
      </c>
      <c r="L1881" s="9">
        <f t="shared" si="40"/>
        <v>-8</v>
      </c>
      <c r="M1881" s="6" t="s">
        <v>90</v>
      </c>
      <c r="N1881" s="9" t="s">
        <v>94</v>
      </c>
      <c r="O1881" s="6" t="s">
        <v>2743</v>
      </c>
      <c r="P1881" s="9" t="s">
        <v>42</v>
      </c>
      <c r="Q1881" s="5" t="s">
        <v>37</v>
      </c>
      <c r="R1881" s="9" t="s">
        <v>41</v>
      </c>
      <c r="S1881" s="11">
        <v>2023</v>
      </c>
      <c r="T1881" s="6" t="s">
        <v>126</v>
      </c>
      <c r="U1881" s="4" t="s">
        <v>545</v>
      </c>
      <c r="V1881" s="4" t="s">
        <v>3686</v>
      </c>
      <c r="W1881" s="75">
        <v>377401.16129032261</v>
      </c>
      <c r="X1881" s="9">
        <v>1</v>
      </c>
      <c r="Y1881" s="11"/>
      <c r="Z1881" s="11"/>
      <c r="AA1881" s="11"/>
      <c r="AB1881" s="11" t="s">
        <v>33</v>
      </c>
      <c r="AC1881" s="11"/>
      <c r="AD1881" s="11"/>
      <c r="AE1881" s="11"/>
      <c r="AF1881" s="11"/>
      <c r="AG1881" s="11"/>
      <c r="AH1881" s="11"/>
      <c r="AI1881" s="11"/>
      <c r="AJ1881" s="11"/>
      <c r="AK1881" s="143"/>
      <c r="AL1881" s="143"/>
      <c r="AM1881" s="143"/>
      <c r="AN1881" s="143" t="s">
        <v>165</v>
      </c>
      <c r="AO1881" s="143"/>
      <c r="AP1881" s="143"/>
      <c r="AQ1881" s="143"/>
      <c r="AR1881" s="143"/>
      <c r="AS1881" s="143"/>
      <c r="AT1881" s="143"/>
      <c r="AU1881" s="143"/>
      <c r="AV1881" s="143"/>
      <c r="BC1881" s="2"/>
    </row>
    <row r="1882" spans="1:57" x14ac:dyDescent="0.2">
      <c r="A1882" s="4" t="s">
        <v>2723</v>
      </c>
      <c r="B1882" s="4" t="s">
        <v>2690</v>
      </c>
      <c r="C1882" s="4" t="s">
        <v>2734</v>
      </c>
      <c r="D1882" s="4" t="s">
        <v>2741</v>
      </c>
      <c r="E1882" s="4" t="s">
        <v>1421</v>
      </c>
      <c r="F1882" s="4" t="s">
        <v>536</v>
      </c>
      <c r="G1882" s="41" t="s">
        <v>1442</v>
      </c>
      <c r="H1882" s="59" t="s">
        <v>1444</v>
      </c>
      <c r="I1882" s="59">
        <v>500000007325</v>
      </c>
      <c r="J1882" s="5">
        <v>2013</v>
      </c>
      <c r="K1882" s="5">
        <v>5</v>
      </c>
      <c r="L1882" s="9">
        <f t="shared" si="40"/>
        <v>-8</v>
      </c>
      <c r="M1882" s="6" t="s">
        <v>90</v>
      </c>
      <c r="N1882" s="9" t="s">
        <v>94</v>
      </c>
      <c r="O1882" s="6" t="s">
        <v>2743</v>
      </c>
      <c r="P1882" s="9" t="s">
        <v>42</v>
      </c>
      <c r="Q1882" s="5" t="s">
        <v>37</v>
      </c>
      <c r="R1882" s="9" t="s">
        <v>41</v>
      </c>
      <c r="S1882" s="11">
        <v>2023</v>
      </c>
      <c r="T1882" s="6" t="s">
        <v>126</v>
      </c>
      <c r="U1882" s="4" t="s">
        <v>545</v>
      </c>
      <c r="V1882" s="4" t="s">
        <v>3686</v>
      </c>
      <c r="W1882" s="75">
        <v>377401.16129032261</v>
      </c>
      <c r="X1882" s="9">
        <v>1</v>
      </c>
      <c r="Y1882" s="11"/>
      <c r="Z1882" s="11"/>
      <c r="AA1882" s="11"/>
      <c r="AB1882" s="11" t="s">
        <v>33</v>
      </c>
      <c r="AC1882" s="11"/>
      <c r="AD1882" s="11"/>
      <c r="AE1882" s="11"/>
      <c r="AF1882" s="11"/>
      <c r="AG1882" s="11"/>
      <c r="AH1882" s="11"/>
      <c r="AI1882" s="11"/>
      <c r="AJ1882" s="11"/>
      <c r="AK1882" s="143"/>
      <c r="AL1882" s="143"/>
      <c r="AM1882" s="143"/>
      <c r="AN1882" s="143" t="s">
        <v>165</v>
      </c>
      <c r="AO1882" s="143"/>
      <c r="AP1882" s="143"/>
      <c r="AQ1882" s="143"/>
      <c r="AR1882" s="143"/>
      <c r="AS1882" s="143"/>
      <c r="AT1882" s="143"/>
      <c r="AU1882" s="143"/>
      <c r="AV1882" s="143"/>
      <c r="BC1882" s="2"/>
    </row>
    <row r="1883" spans="1:57" s="58" customFormat="1" x14ac:dyDescent="0.2">
      <c r="A1883" s="4" t="s">
        <v>2720</v>
      </c>
      <c r="B1883" s="4" t="s">
        <v>2690</v>
      </c>
      <c r="C1883" s="4" t="s">
        <v>2734</v>
      </c>
      <c r="D1883" s="4" t="s">
        <v>2741</v>
      </c>
      <c r="E1883" s="4" t="s">
        <v>1421</v>
      </c>
      <c r="F1883" s="4" t="s">
        <v>536</v>
      </c>
      <c r="G1883" s="41" t="s">
        <v>1442</v>
      </c>
      <c r="H1883" s="59" t="s">
        <v>1445</v>
      </c>
      <c r="I1883" s="59">
        <v>500000002724</v>
      </c>
      <c r="J1883" s="5">
        <v>2013</v>
      </c>
      <c r="K1883" s="5">
        <v>5</v>
      </c>
      <c r="L1883" s="9">
        <f t="shared" si="40"/>
        <v>-8</v>
      </c>
      <c r="M1883" s="6" t="s">
        <v>90</v>
      </c>
      <c r="N1883" s="9" t="s">
        <v>94</v>
      </c>
      <c r="O1883" s="6" t="s">
        <v>2743</v>
      </c>
      <c r="P1883" s="9" t="s">
        <v>42</v>
      </c>
      <c r="Q1883" s="5" t="s">
        <v>37</v>
      </c>
      <c r="R1883" s="9" t="s">
        <v>41</v>
      </c>
      <c r="S1883" s="11">
        <v>2023</v>
      </c>
      <c r="T1883" s="6" t="s">
        <v>126</v>
      </c>
      <c r="U1883" s="4" t="s">
        <v>545</v>
      </c>
      <c r="V1883" s="4" t="s">
        <v>3686</v>
      </c>
      <c r="W1883" s="75">
        <v>377401.16129032261</v>
      </c>
      <c r="X1883" s="9">
        <v>1</v>
      </c>
      <c r="Y1883" s="11"/>
      <c r="Z1883" s="11"/>
      <c r="AA1883" s="11"/>
      <c r="AB1883" s="11" t="s">
        <v>33</v>
      </c>
      <c r="AC1883" s="11"/>
      <c r="AD1883" s="11"/>
      <c r="AE1883" s="11"/>
      <c r="AF1883" s="11"/>
      <c r="AG1883" s="11"/>
      <c r="AH1883" s="11"/>
      <c r="AI1883" s="11"/>
      <c r="AJ1883" s="11"/>
      <c r="AK1883" s="143"/>
      <c r="AL1883" s="143"/>
      <c r="AM1883" s="143"/>
      <c r="AN1883" s="143" t="s">
        <v>165</v>
      </c>
      <c r="AO1883" s="143"/>
      <c r="AP1883" s="143"/>
      <c r="AQ1883" s="143"/>
      <c r="AR1883" s="143"/>
      <c r="AS1883" s="143"/>
      <c r="AT1883" s="143"/>
      <c r="AU1883" s="143"/>
      <c r="AV1883" s="143"/>
      <c r="AW1883" s="10"/>
      <c r="AX1883" s="10"/>
      <c r="AY1883" s="10"/>
      <c r="AZ1883" s="10"/>
      <c r="BA1883" s="10"/>
      <c r="BB1883" s="10"/>
      <c r="BC1883" s="2"/>
      <c r="BD1883" s="2"/>
      <c r="BE1883" s="2"/>
    </row>
    <row r="1884" spans="1:57" x14ac:dyDescent="0.2">
      <c r="A1884" s="4" t="s">
        <v>2720</v>
      </c>
      <c r="B1884" s="4" t="s">
        <v>2690</v>
      </c>
      <c r="C1884" s="4" t="s">
        <v>2734</v>
      </c>
      <c r="D1884" s="4" t="s">
        <v>2741</v>
      </c>
      <c r="E1884" s="4" t="s">
        <v>1421</v>
      </c>
      <c r="F1884" s="4" t="s">
        <v>536</v>
      </c>
      <c r="G1884" s="41" t="s">
        <v>1442</v>
      </c>
      <c r="H1884" s="59" t="s">
        <v>1446</v>
      </c>
      <c r="I1884" s="59">
        <v>500000002755</v>
      </c>
      <c r="J1884" s="5">
        <v>2013</v>
      </c>
      <c r="K1884" s="5">
        <v>5</v>
      </c>
      <c r="L1884" s="9">
        <f t="shared" si="40"/>
        <v>-8</v>
      </c>
      <c r="M1884" s="6" t="s">
        <v>90</v>
      </c>
      <c r="N1884" s="9" t="s">
        <v>94</v>
      </c>
      <c r="O1884" s="6" t="s">
        <v>2743</v>
      </c>
      <c r="P1884" s="9" t="s">
        <v>42</v>
      </c>
      <c r="Q1884" s="5" t="s">
        <v>37</v>
      </c>
      <c r="R1884" s="9" t="s">
        <v>41</v>
      </c>
      <c r="S1884" s="11">
        <v>2023</v>
      </c>
      <c r="T1884" s="6" t="s">
        <v>126</v>
      </c>
      <c r="U1884" s="4" t="s">
        <v>545</v>
      </c>
      <c r="V1884" s="4" t="s">
        <v>3686</v>
      </c>
      <c r="W1884" s="75">
        <v>377401.16129032261</v>
      </c>
      <c r="X1884" s="9">
        <v>1</v>
      </c>
      <c r="Y1884" s="11"/>
      <c r="Z1884" s="11"/>
      <c r="AA1884" s="11"/>
      <c r="AB1884" s="11" t="s">
        <v>33</v>
      </c>
      <c r="AC1884" s="11"/>
      <c r="AD1884" s="11"/>
      <c r="AE1884" s="11"/>
      <c r="AF1884" s="11"/>
      <c r="AG1884" s="11"/>
      <c r="AH1884" s="11"/>
      <c r="AI1884" s="11"/>
      <c r="AJ1884" s="11"/>
      <c r="AK1884" s="143"/>
      <c r="AL1884" s="143"/>
      <c r="AM1884" s="143"/>
      <c r="AN1884" s="143" t="s">
        <v>165</v>
      </c>
      <c r="AO1884" s="143"/>
      <c r="AP1884" s="143"/>
      <c r="AQ1884" s="143"/>
      <c r="AR1884" s="143"/>
      <c r="AS1884" s="143"/>
      <c r="AT1884" s="143"/>
      <c r="AU1884" s="143"/>
      <c r="AV1884" s="143"/>
      <c r="BC1884" s="2"/>
    </row>
    <row r="1885" spans="1:57" x14ac:dyDescent="0.2">
      <c r="A1885" s="4" t="s">
        <v>2720</v>
      </c>
      <c r="B1885" s="4" t="s">
        <v>2690</v>
      </c>
      <c r="C1885" s="4" t="s">
        <v>2734</v>
      </c>
      <c r="D1885" s="4" t="s">
        <v>2741</v>
      </c>
      <c r="E1885" s="4" t="s">
        <v>1421</v>
      </c>
      <c r="F1885" s="4" t="s">
        <v>536</v>
      </c>
      <c r="G1885" s="41" t="s">
        <v>1442</v>
      </c>
      <c r="H1885" s="59" t="s">
        <v>1447</v>
      </c>
      <c r="I1885" s="59">
        <v>500000002776</v>
      </c>
      <c r="J1885" s="5">
        <v>2013</v>
      </c>
      <c r="K1885" s="5">
        <v>5</v>
      </c>
      <c r="L1885" s="9">
        <f t="shared" si="40"/>
        <v>-8</v>
      </c>
      <c r="M1885" s="6" t="s">
        <v>90</v>
      </c>
      <c r="N1885" s="9" t="s">
        <v>94</v>
      </c>
      <c r="O1885" s="6" t="s">
        <v>2743</v>
      </c>
      <c r="P1885" s="9" t="s">
        <v>42</v>
      </c>
      <c r="Q1885" s="5" t="s">
        <v>37</v>
      </c>
      <c r="R1885" s="9" t="s">
        <v>41</v>
      </c>
      <c r="S1885" s="11">
        <v>2023</v>
      </c>
      <c r="T1885" s="6" t="s">
        <v>126</v>
      </c>
      <c r="U1885" s="4" t="s">
        <v>545</v>
      </c>
      <c r="V1885" s="4" t="s">
        <v>3686</v>
      </c>
      <c r="W1885" s="75">
        <v>377401.16129032261</v>
      </c>
      <c r="X1885" s="9">
        <v>1</v>
      </c>
      <c r="Y1885" s="11"/>
      <c r="Z1885" s="11"/>
      <c r="AA1885" s="11"/>
      <c r="AB1885" s="11" t="s">
        <v>33</v>
      </c>
      <c r="AC1885" s="11"/>
      <c r="AD1885" s="11"/>
      <c r="AE1885" s="11"/>
      <c r="AF1885" s="11"/>
      <c r="AG1885" s="11"/>
      <c r="AH1885" s="11"/>
      <c r="AI1885" s="11"/>
      <c r="AJ1885" s="11"/>
      <c r="AK1885" s="143"/>
      <c r="AL1885" s="143"/>
      <c r="AM1885" s="143"/>
      <c r="AN1885" s="143" t="s">
        <v>165</v>
      </c>
      <c r="AO1885" s="143"/>
      <c r="AP1885" s="143"/>
      <c r="AQ1885" s="143"/>
      <c r="AR1885" s="143"/>
      <c r="AS1885" s="143"/>
      <c r="AT1885" s="143"/>
      <c r="AU1885" s="143"/>
      <c r="AV1885" s="143"/>
      <c r="BC1885" s="2"/>
    </row>
    <row r="1886" spans="1:57" x14ac:dyDescent="0.2">
      <c r="A1886" s="4" t="s">
        <v>2720</v>
      </c>
      <c r="B1886" s="4" t="s">
        <v>2690</v>
      </c>
      <c r="C1886" s="4" t="s">
        <v>2734</v>
      </c>
      <c r="D1886" s="4" t="s">
        <v>2741</v>
      </c>
      <c r="E1886" s="4" t="s">
        <v>1421</v>
      </c>
      <c r="F1886" s="4" t="s">
        <v>536</v>
      </c>
      <c r="G1886" s="41" t="s">
        <v>1442</v>
      </c>
      <c r="H1886" s="59" t="s">
        <v>1448</v>
      </c>
      <c r="I1886" s="59">
        <v>500000002800</v>
      </c>
      <c r="J1886" s="5">
        <v>2013</v>
      </c>
      <c r="K1886" s="5">
        <v>5</v>
      </c>
      <c r="L1886" s="9">
        <f t="shared" si="40"/>
        <v>-8</v>
      </c>
      <c r="M1886" s="6" t="s">
        <v>90</v>
      </c>
      <c r="N1886" s="9" t="s">
        <v>94</v>
      </c>
      <c r="O1886" s="6" t="s">
        <v>2743</v>
      </c>
      <c r="P1886" s="9" t="s">
        <v>42</v>
      </c>
      <c r="Q1886" s="5" t="s">
        <v>37</v>
      </c>
      <c r="R1886" s="9" t="s">
        <v>41</v>
      </c>
      <c r="S1886" s="11">
        <v>2023</v>
      </c>
      <c r="T1886" s="6" t="s">
        <v>126</v>
      </c>
      <c r="U1886" s="4" t="s">
        <v>545</v>
      </c>
      <c r="V1886" s="4" t="s">
        <v>3686</v>
      </c>
      <c r="W1886" s="75">
        <v>377401.16129032261</v>
      </c>
      <c r="X1886" s="9">
        <v>1</v>
      </c>
      <c r="Y1886" s="11"/>
      <c r="Z1886" s="11"/>
      <c r="AA1886" s="11"/>
      <c r="AB1886" s="11" t="s">
        <v>33</v>
      </c>
      <c r="AC1886" s="11"/>
      <c r="AD1886" s="11"/>
      <c r="AE1886" s="11"/>
      <c r="AF1886" s="11"/>
      <c r="AG1886" s="11"/>
      <c r="AH1886" s="11"/>
      <c r="AI1886" s="11"/>
      <c r="AJ1886" s="11"/>
      <c r="AK1886" s="143"/>
      <c r="AL1886" s="143"/>
      <c r="AM1886" s="143"/>
      <c r="AN1886" s="143" t="s">
        <v>165</v>
      </c>
      <c r="AO1886" s="143"/>
      <c r="AP1886" s="143"/>
      <c r="AQ1886" s="143"/>
      <c r="AR1886" s="143"/>
      <c r="AS1886" s="143"/>
      <c r="AT1886" s="143"/>
      <c r="AU1886" s="143"/>
      <c r="AV1886" s="143"/>
      <c r="BC1886" s="2"/>
    </row>
    <row r="1887" spans="1:57" s="58" customFormat="1" x14ac:dyDescent="0.2">
      <c r="A1887" s="4" t="s">
        <v>2720</v>
      </c>
      <c r="B1887" s="4" t="s">
        <v>2690</v>
      </c>
      <c r="C1887" s="4" t="s">
        <v>2734</v>
      </c>
      <c r="D1887" s="4" t="s">
        <v>2741</v>
      </c>
      <c r="E1887" s="4" t="s">
        <v>1421</v>
      </c>
      <c r="F1887" s="4" t="s">
        <v>536</v>
      </c>
      <c r="G1887" s="41" t="s">
        <v>1442</v>
      </c>
      <c r="H1887" s="59" t="s">
        <v>1449</v>
      </c>
      <c r="I1887" s="59">
        <v>500000002818</v>
      </c>
      <c r="J1887" s="5">
        <v>2013</v>
      </c>
      <c r="K1887" s="5">
        <v>5</v>
      </c>
      <c r="L1887" s="9">
        <f t="shared" si="40"/>
        <v>-8</v>
      </c>
      <c r="M1887" s="6" t="s">
        <v>90</v>
      </c>
      <c r="N1887" s="9" t="s">
        <v>94</v>
      </c>
      <c r="O1887" s="6" t="s">
        <v>2743</v>
      </c>
      <c r="P1887" s="9" t="s">
        <v>42</v>
      </c>
      <c r="Q1887" s="5" t="s">
        <v>37</v>
      </c>
      <c r="R1887" s="9" t="s">
        <v>41</v>
      </c>
      <c r="S1887" s="11">
        <v>2023</v>
      </c>
      <c r="T1887" s="6" t="s">
        <v>126</v>
      </c>
      <c r="U1887" s="4" t="s">
        <v>545</v>
      </c>
      <c r="V1887" s="4" t="s">
        <v>3686</v>
      </c>
      <c r="W1887" s="75">
        <v>377401.16129032261</v>
      </c>
      <c r="X1887" s="9">
        <v>1</v>
      </c>
      <c r="Y1887" s="11"/>
      <c r="Z1887" s="11"/>
      <c r="AA1887" s="11"/>
      <c r="AB1887" s="11" t="s">
        <v>33</v>
      </c>
      <c r="AC1887" s="11"/>
      <c r="AD1887" s="11"/>
      <c r="AE1887" s="11"/>
      <c r="AF1887" s="11"/>
      <c r="AG1887" s="11"/>
      <c r="AH1887" s="11"/>
      <c r="AI1887" s="11"/>
      <c r="AJ1887" s="11"/>
      <c r="AK1887" s="143"/>
      <c r="AL1887" s="143"/>
      <c r="AM1887" s="143"/>
      <c r="AN1887" s="143" t="s">
        <v>165</v>
      </c>
      <c r="AO1887" s="143"/>
      <c r="AP1887" s="143"/>
      <c r="AQ1887" s="143"/>
      <c r="AR1887" s="143"/>
      <c r="AS1887" s="143"/>
      <c r="AT1887" s="143"/>
      <c r="AU1887" s="143"/>
      <c r="AV1887" s="143"/>
      <c r="AW1887" s="10"/>
      <c r="AX1887" s="10"/>
      <c r="AY1887" s="10"/>
      <c r="AZ1887" s="10"/>
      <c r="BA1887" s="10"/>
      <c r="BB1887" s="10"/>
      <c r="BC1887" s="2"/>
      <c r="BD1887" s="2"/>
      <c r="BE1887" s="2"/>
    </row>
    <row r="1888" spans="1:57" x14ac:dyDescent="0.2">
      <c r="A1888" s="4" t="s">
        <v>2720</v>
      </c>
      <c r="B1888" s="4" t="s">
        <v>2690</v>
      </c>
      <c r="C1888" s="4" t="s">
        <v>2734</v>
      </c>
      <c r="D1888" s="4" t="s">
        <v>2741</v>
      </c>
      <c r="E1888" s="4" t="s">
        <v>1421</v>
      </c>
      <c r="F1888" s="4" t="s">
        <v>536</v>
      </c>
      <c r="G1888" s="41" t="s">
        <v>1442</v>
      </c>
      <c r="H1888" s="59" t="s">
        <v>1450</v>
      </c>
      <c r="I1888" s="59">
        <v>500000002836</v>
      </c>
      <c r="J1888" s="5">
        <v>2013</v>
      </c>
      <c r="K1888" s="5">
        <v>5</v>
      </c>
      <c r="L1888" s="9">
        <f t="shared" si="40"/>
        <v>-8</v>
      </c>
      <c r="M1888" s="6" t="s">
        <v>90</v>
      </c>
      <c r="N1888" s="9" t="s">
        <v>94</v>
      </c>
      <c r="O1888" s="6" t="s">
        <v>2743</v>
      </c>
      <c r="P1888" s="9" t="s">
        <v>42</v>
      </c>
      <c r="Q1888" s="5" t="s">
        <v>37</v>
      </c>
      <c r="R1888" s="9" t="s">
        <v>41</v>
      </c>
      <c r="S1888" s="11">
        <v>2023</v>
      </c>
      <c r="T1888" s="6" t="s">
        <v>126</v>
      </c>
      <c r="U1888" s="4" t="s">
        <v>545</v>
      </c>
      <c r="V1888" s="4" t="s">
        <v>3686</v>
      </c>
      <c r="W1888" s="75">
        <v>377401.16129032261</v>
      </c>
      <c r="X1888" s="9">
        <v>1</v>
      </c>
      <c r="Y1888" s="11"/>
      <c r="Z1888" s="11"/>
      <c r="AA1888" s="11"/>
      <c r="AB1888" s="11" t="s">
        <v>33</v>
      </c>
      <c r="AC1888" s="11"/>
      <c r="AD1888" s="11"/>
      <c r="AE1888" s="11"/>
      <c r="AF1888" s="11"/>
      <c r="AG1888" s="11"/>
      <c r="AH1888" s="11"/>
      <c r="AI1888" s="11"/>
      <c r="AJ1888" s="11"/>
      <c r="AK1888" s="143"/>
      <c r="AL1888" s="143"/>
      <c r="AM1888" s="143"/>
      <c r="AN1888" s="143" t="s">
        <v>165</v>
      </c>
      <c r="AO1888" s="143"/>
      <c r="AP1888" s="143"/>
      <c r="AQ1888" s="143"/>
      <c r="AR1888" s="143"/>
      <c r="AS1888" s="143"/>
      <c r="AT1888" s="143"/>
      <c r="AU1888" s="143"/>
      <c r="AV1888" s="143"/>
      <c r="BC1888" s="2"/>
    </row>
    <row r="1889" spans="1:55" x14ac:dyDescent="0.2">
      <c r="A1889" s="4" t="s">
        <v>2723</v>
      </c>
      <c r="B1889" s="4" t="s">
        <v>2690</v>
      </c>
      <c r="C1889" s="4" t="s">
        <v>2734</v>
      </c>
      <c r="D1889" s="4" t="s">
        <v>2741</v>
      </c>
      <c r="E1889" s="4" t="s">
        <v>1421</v>
      </c>
      <c r="F1889" s="4" t="s">
        <v>536</v>
      </c>
      <c r="G1889" s="41" t="s">
        <v>1442</v>
      </c>
      <c r="H1889" s="59" t="s">
        <v>1451</v>
      </c>
      <c r="I1889" s="59">
        <v>500000003001</v>
      </c>
      <c r="J1889" s="5">
        <v>2013</v>
      </c>
      <c r="K1889" s="5">
        <v>5</v>
      </c>
      <c r="L1889" s="9">
        <f t="shared" si="40"/>
        <v>-8</v>
      </c>
      <c r="M1889" s="6" t="s">
        <v>90</v>
      </c>
      <c r="N1889" s="9" t="s">
        <v>94</v>
      </c>
      <c r="O1889" s="6" t="s">
        <v>2743</v>
      </c>
      <c r="P1889" s="9" t="s">
        <v>42</v>
      </c>
      <c r="Q1889" s="5" t="s">
        <v>37</v>
      </c>
      <c r="R1889" s="9" t="s">
        <v>41</v>
      </c>
      <c r="S1889" s="11">
        <v>2023</v>
      </c>
      <c r="T1889" s="6" t="s">
        <v>126</v>
      </c>
      <c r="U1889" s="4" t="s">
        <v>545</v>
      </c>
      <c r="V1889" s="4" t="s">
        <v>3686</v>
      </c>
      <c r="W1889" s="75">
        <v>377401.16129032261</v>
      </c>
      <c r="X1889" s="9">
        <v>1</v>
      </c>
      <c r="Y1889" s="11"/>
      <c r="Z1889" s="11"/>
      <c r="AA1889" s="11"/>
      <c r="AB1889" s="11" t="s">
        <v>33</v>
      </c>
      <c r="AC1889" s="11"/>
      <c r="AD1889" s="11"/>
      <c r="AE1889" s="11"/>
      <c r="AF1889" s="11"/>
      <c r="AG1889" s="11"/>
      <c r="AH1889" s="11"/>
      <c r="AI1889" s="11"/>
      <c r="AJ1889" s="11"/>
      <c r="AK1889" s="143"/>
      <c r="AL1889" s="143"/>
      <c r="AM1889" s="143"/>
      <c r="AN1889" s="143" t="s">
        <v>165</v>
      </c>
      <c r="AO1889" s="143"/>
      <c r="AP1889" s="143"/>
      <c r="AQ1889" s="143"/>
      <c r="AR1889" s="143"/>
      <c r="AS1889" s="143"/>
      <c r="AT1889" s="143"/>
      <c r="AU1889" s="143"/>
      <c r="AV1889" s="143"/>
      <c r="BC1889" s="2"/>
    </row>
    <row r="1890" spans="1:55" x14ac:dyDescent="0.2">
      <c r="A1890" s="4" t="s">
        <v>2723</v>
      </c>
      <c r="B1890" s="4" t="s">
        <v>2690</v>
      </c>
      <c r="C1890" s="4" t="s">
        <v>2734</v>
      </c>
      <c r="D1890" s="4" t="s">
        <v>2741</v>
      </c>
      <c r="E1890" s="4" t="s">
        <v>1421</v>
      </c>
      <c r="F1890" s="4" t="s">
        <v>536</v>
      </c>
      <c r="G1890" s="41" t="s">
        <v>1442</v>
      </c>
      <c r="H1890" s="59" t="s">
        <v>1452</v>
      </c>
      <c r="I1890" s="59">
        <v>500000003015</v>
      </c>
      <c r="J1890" s="5">
        <v>2013</v>
      </c>
      <c r="K1890" s="5">
        <v>5</v>
      </c>
      <c r="L1890" s="9">
        <f t="shared" si="40"/>
        <v>-8</v>
      </c>
      <c r="M1890" s="6" t="s">
        <v>90</v>
      </c>
      <c r="N1890" s="9" t="s">
        <v>94</v>
      </c>
      <c r="O1890" s="6" t="s">
        <v>2743</v>
      </c>
      <c r="P1890" s="9" t="s">
        <v>42</v>
      </c>
      <c r="Q1890" s="5" t="s">
        <v>37</v>
      </c>
      <c r="R1890" s="9" t="s">
        <v>41</v>
      </c>
      <c r="S1890" s="11">
        <v>2023</v>
      </c>
      <c r="T1890" s="6" t="s">
        <v>126</v>
      </c>
      <c r="U1890" s="4" t="s">
        <v>545</v>
      </c>
      <c r="V1890" s="4" t="s">
        <v>3686</v>
      </c>
      <c r="W1890" s="75">
        <v>377401.16129032261</v>
      </c>
      <c r="X1890" s="9">
        <v>1</v>
      </c>
      <c r="Y1890" s="11"/>
      <c r="Z1890" s="11"/>
      <c r="AA1890" s="11"/>
      <c r="AB1890" s="11" t="s">
        <v>33</v>
      </c>
      <c r="AC1890" s="11"/>
      <c r="AD1890" s="11"/>
      <c r="AE1890" s="11"/>
      <c r="AF1890" s="11"/>
      <c r="AG1890" s="11"/>
      <c r="AH1890" s="11"/>
      <c r="AI1890" s="11"/>
      <c r="AJ1890" s="11"/>
      <c r="AK1890" s="143"/>
      <c r="AL1890" s="143"/>
      <c r="AM1890" s="143"/>
      <c r="AN1890" s="143" t="s">
        <v>165</v>
      </c>
      <c r="AO1890" s="143"/>
      <c r="AP1890" s="143"/>
      <c r="AQ1890" s="143"/>
      <c r="AR1890" s="143"/>
      <c r="AS1890" s="143"/>
      <c r="AT1890" s="143"/>
      <c r="AU1890" s="143"/>
      <c r="AV1890" s="143"/>
      <c r="BC1890" s="2"/>
    </row>
    <row r="1891" spans="1:55" ht="12.75" customHeight="1" x14ac:dyDescent="0.2">
      <c r="A1891" s="4" t="s">
        <v>2723</v>
      </c>
      <c r="B1891" s="4" t="s">
        <v>2690</v>
      </c>
      <c r="C1891" s="4" t="s">
        <v>2734</v>
      </c>
      <c r="D1891" s="4" t="s">
        <v>2741</v>
      </c>
      <c r="E1891" s="4" t="s">
        <v>1421</v>
      </c>
      <c r="F1891" s="4" t="s">
        <v>536</v>
      </c>
      <c r="G1891" s="41" t="s">
        <v>1442</v>
      </c>
      <c r="H1891" s="59" t="s">
        <v>1453</v>
      </c>
      <c r="I1891" s="59">
        <v>500000002868</v>
      </c>
      <c r="J1891" s="5">
        <v>2013</v>
      </c>
      <c r="K1891" s="5">
        <v>5</v>
      </c>
      <c r="L1891" s="9">
        <f t="shared" si="40"/>
        <v>-8</v>
      </c>
      <c r="M1891" s="6" t="s">
        <v>90</v>
      </c>
      <c r="N1891" s="9" t="s">
        <v>94</v>
      </c>
      <c r="O1891" s="6" t="s">
        <v>2743</v>
      </c>
      <c r="P1891" s="9" t="s">
        <v>42</v>
      </c>
      <c r="Q1891" s="5" t="s">
        <v>37</v>
      </c>
      <c r="R1891" s="9" t="s">
        <v>41</v>
      </c>
      <c r="S1891" s="11">
        <v>2023</v>
      </c>
      <c r="T1891" s="6" t="s">
        <v>126</v>
      </c>
      <c r="U1891" s="4" t="s">
        <v>545</v>
      </c>
      <c r="V1891" s="4" t="s">
        <v>3686</v>
      </c>
      <c r="W1891" s="75">
        <v>377401.16129032261</v>
      </c>
      <c r="X1891" s="9">
        <v>1</v>
      </c>
      <c r="Y1891" s="11"/>
      <c r="Z1891" s="11"/>
      <c r="AA1891" s="11"/>
      <c r="AB1891" s="11" t="s">
        <v>33</v>
      </c>
      <c r="AC1891" s="11"/>
      <c r="AD1891" s="11"/>
      <c r="AE1891" s="11"/>
      <c r="AF1891" s="11"/>
      <c r="AG1891" s="11"/>
      <c r="AH1891" s="11"/>
      <c r="AI1891" s="11"/>
      <c r="AJ1891" s="11"/>
      <c r="AK1891" s="143"/>
      <c r="AL1891" s="143"/>
      <c r="AM1891" s="143"/>
      <c r="AN1891" s="143" t="s">
        <v>165</v>
      </c>
      <c r="AO1891" s="143"/>
      <c r="AP1891" s="143"/>
      <c r="AQ1891" s="143"/>
      <c r="AR1891" s="143"/>
      <c r="AS1891" s="143"/>
      <c r="AT1891" s="143"/>
      <c r="AU1891" s="143"/>
      <c r="AV1891" s="143"/>
      <c r="BC1891" s="2"/>
    </row>
    <row r="1892" spans="1:55" ht="12.75" customHeight="1" x14ac:dyDescent="0.2">
      <c r="A1892" s="4" t="s">
        <v>2723</v>
      </c>
      <c r="B1892" s="4" t="s">
        <v>2690</v>
      </c>
      <c r="C1892" s="4" t="s">
        <v>2734</v>
      </c>
      <c r="D1892" s="4" t="s">
        <v>2741</v>
      </c>
      <c r="E1892" s="4" t="s">
        <v>1421</v>
      </c>
      <c r="F1892" s="4" t="s">
        <v>536</v>
      </c>
      <c r="G1892" s="41" t="s">
        <v>1442</v>
      </c>
      <c r="H1892" s="59" t="s">
        <v>1454</v>
      </c>
      <c r="I1892" s="59">
        <v>500000003008</v>
      </c>
      <c r="J1892" s="5">
        <v>2013</v>
      </c>
      <c r="K1892" s="5">
        <v>5</v>
      </c>
      <c r="L1892" s="9">
        <f t="shared" si="40"/>
        <v>-8</v>
      </c>
      <c r="M1892" s="6" t="s">
        <v>90</v>
      </c>
      <c r="N1892" s="9" t="s">
        <v>94</v>
      </c>
      <c r="O1892" s="6" t="s">
        <v>2743</v>
      </c>
      <c r="P1892" s="9" t="s">
        <v>42</v>
      </c>
      <c r="Q1892" s="5" t="s">
        <v>37</v>
      </c>
      <c r="R1892" s="9" t="s">
        <v>41</v>
      </c>
      <c r="S1892" s="11">
        <v>2023</v>
      </c>
      <c r="T1892" s="6" t="s">
        <v>126</v>
      </c>
      <c r="U1892" s="4" t="s">
        <v>545</v>
      </c>
      <c r="V1892" s="4" t="s">
        <v>3686</v>
      </c>
      <c r="W1892" s="75">
        <v>377401.16129032261</v>
      </c>
      <c r="X1892" s="9">
        <v>1</v>
      </c>
      <c r="Y1892" s="11"/>
      <c r="Z1892" s="11"/>
      <c r="AA1892" s="11"/>
      <c r="AB1892" s="11" t="s">
        <v>33</v>
      </c>
      <c r="AC1892" s="11"/>
      <c r="AD1892" s="11"/>
      <c r="AE1892" s="11"/>
      <c r="AF1892" s="11"/>
      <c r="AG1892" s="11"/>
      <c r="AH1892" s="11"/>
      <c r="AI1892" s="11"/>
      <c r="AJ1892" s="11"/>
      <c r="AK1892" s="143"/>
      <c r="AL1892" s="143"/>
      <c r="AM1892" s="143"/>
      <c r="AN1892" s="143" t="s">
        <v>165</v>
      </c>
      <c r="AO1892" s="143"/>
      <c r="AP1892" s="143"/>
      <c r="AQ1892" s="143"/>
      <c r="AR1892" s="143"/>
      <c r="AS1892" s="143"/>
      <c r="AT1892" s="143"/>
      <c r="AU1892" s="143"/>
      <c r="AV1892" s="143"/>
      <c r="BC1892" s="2"/>
    </row>
    <row r="1893" spans="1:55" x14ac:dyDescent="0.2">
      <c r="A1893" s="4" t="s">
        <v>2723</v>
      </c>
      <c r="B1893" s="4" t="s">
        <v>2690</v>
      </c>
      <c r="C1893" s="4" t="s">
        <v>2734</v>
      </c>
      <c r="D1893" s="4" t="s">
        <v>2741</v>
      </c>
      <c r="E1893" s="4" t="s">
        <v>1421</v>
      </c>
      <c r="F1893" s="4" t="s">
        <v>536</v>
      </c>
      <c r="G1893" s="41" t="s">
        <v>1442</v>
      </c>
      <c r="H1893" s="59" t="s">
        <v>1455</v>
      </c>
      <c r="I1893" s="59">
        <v>500000002889</v>
      </c>
      <c r="J1893" s="5">
        <v>2013</v>
      </c>
      <c r="K1893" s="5">
        <v>5</v>
      </c>
      <c r="L1893" s="9">
        <f t="shared" si="40"/>
        <v>-8</v>
      </c>
      <c r="M1893" s="6" t="s">
        <v>90</v>
      </c>
      <c r="N1893" s="9" t="s">
        <v>94</v>
      </c>
      <c r="O1893" s="6" t="s">
        <v>2743</v>
      </c>
      <c r="P1893" s="9" t="s">
        <v>42</v>
      </c>
      <c r="Q1893" s="5" t="s">
        <v>37</v>
      </c>
      <c r="R1893" s="9" t="s">
        <v>41</v>
      </c>
      <c r="S1893" s="11">
        <v>2023</v>
      </c>
      <c r="T1893" s="6" t="s">
        <v>126</v>
      </c>
      <c r="U1893" s="4" t="s">
        <v>545</v>
      </c>
      <c r="V1893" s="4" t="s">
        <v>3686</v>
      </c>
      <c r="W1893" s="75">
        <v>377401.16129032261</v>
      </c>
      <c r="X1893" s="9">
        <v>1</v>
      </c>
      <c r="Y1893" s="11"/>
      <c r="Z1893" s="11"/>
      <c r="AA1893" s="11"/>
      <c r="AB1893" s="11" t="s">
        <v>33</v>
      </c>
      <c r="AC1893" s="11"/>
      <c r="AD1893" s="11"/>
      <c r="AE1893" s="11"/>
      <c r="AF1893" s="11"/>
      <c r="AG1893" s="11"/>
      <c r="AH1893" s="11"/>
      <c r="AI1893" s="11"/>
      <c r="AJ1893" s="11"/>
      <c r="AK1893" s="143"/>
      <c r="AL1893" s="143"/>
      <c r="AM1893" s="143"/>
      <c r="AN1893" s="143" t="s">
        <v>165</v>
      </c>
      <c r="AO1893" s="143"/>
      <c r="AP1893" s="143"/>
      <c r="AQ1893" s="143"/>
      <c r="AR1893" s="143"/>
      <c r="AS1893" s="143"/>
      <c r="AT1893" s="143"/>
      <c r="AU1893" s="143"/>
      <c r="AV1893" s="143"/>
      <c r="BC1893" s="2"/>
    </row>
    <row r="1894" spans="1:55" x14ac:dyDescent="0.2">
      <c r="A1894" s="4" t="s">
        <v>2723</v>
      </c>
      <c r="B1894" s="4" t="s">
        <v>2690</v>
      </c>
      <c r="C1894" s="4" t="s">
        <v>2734</v>
      </c>
      <c r="D1894" s="4" t="s">
        <v>2741</v>
      </c>
      <c r="E1894" s="4" t="s">
        <v>1421</v>
      </c>
      <c r="F1894" s="4" t="s">
        <v>536</v>
      </c>
      <c r="G1894" s="41" t="s">
        <v>1442</v>
      </c>
      <c r="H1894" s="59" t="s">
        <v>1456</v>
      </c>
      <c r="I1894" s="59">
        <v>500000002882</v>
      </c>
      <c r="J1894" s="5">
        <v>2013</v>
      </c>
      <c r="K1894" s="5">
        <v>5</v>
      </c>
      <c r="L1894" s="9">
        <f t="shared" si="40"/>
        <v>-8</v>
      </c>
      <c r="M1894" s="6" t="s">
        <v>90</v>
      </c>
      <c r="N1894" s="9" t="s">
        <v>94</v>
      </c>
      <c r="O1894" s="6" t="s">
        <v>2743</v>
      </c>
      <c r="P1894" s="9" t="s">
        <v>42</v>
      </c>
      <c r="Q1894" s="5" t="s">
        <v>37</v>
      </c>
      <c r="R1894" s="9" t="s">
        <v>41</v>
      </c>
      <c r="S1894" s="11">
        <v>2023</v>
      </c>
      <c r="T1894" s="6" t="s">
        <v>126</v>
      </c>
      <c r="U1894" s="4" t="s">
        <v>545</v>
      </c>
      <c r="V1894" s="4" t="s">
        <v>3686</v>
      </c>
      <c r="W1894" s="75">
        <v>377401.16129032261</v>
      </c>
      <c r="X1894" s="9">
        <v>1</v>
      </c>
      <c r="Y1894" s="11"/>
      <c r="Z1894" s="11"/>
      <c r="AA1894" s="11"/>
      <c r="AB1894" s="11" t="s">
        <v>33</v>
      </c>
      <c r="AC1894" s="11"/>
      <c r="AD1894" s="11"/>
      <c r="AE1894" s="11"/>
      <c r="AF1894" s="11"/>
      <c r="AG1894" s="11"/>
      <c r="AH1894" s="11"/>
      <c r="AI1894" s="11"/>
      <c r="AJ1894" s="11"/>
      <c r="AK1894" s="143"/>
      <c r="AL1894" s="143"/>
      <c r="AM1894" s="143"/>
      <c r="AN1894" s="143" t="s">
        <v>165</v>
      </c>
      <c r="AO1894" s="143"/>
      <c r="AP1894" s="143"/>
      <c r="AQ1894" s="143"/>
      <c r="AR1894" s="143"/>
      <c r="AS1894" s="143"/>
      <c r="AT1894" s="143"/>
      <c r="AU1894" s="143"/>
      <c r="AV1894" s="143"/>
      <c r="BC1894" s="2"/>
    </row>
    <row r="1895" spans="1:55" x14ac:dyDescent="0.2">
      <c r="A1895" s="4" t="s">
        <v>2718</v>
      </c>
      <c r="B1895" s="4" t="s">
        <v>2690</v>
      </c>
      <c r="C1895" s="4" t="s">
        <v>2734</v>
      </c>
      <c r="D1895" s="4" t="s">
        <v>2741</v>
      </c>
      <c r="E1895" s="4" t="s">
        <v>1421</v>
      </c>
      <c r="F1895" s="4" t="s">
        <v>536</v>
      </c>
      <c r="G1895" s="41" t="s">
        <v>1442</v>
      </c>
      <c r="H1895" s="59" t="s">
        <v>1457</v>
      </c>
      <c r="I1895" s="59">
        <v>500000007323</v>
      </c>
      <c r="J1895" s="5">
        <v>2013</v>
      </c>
      <c r="K1895" s="5">
        <v>5</v>
      </c>
      <c r="L1895" s="9">
        <f t="shared" si="40"/>
        <v>-8</v>
      </c>
      <c r="M1895" s="6" t="s">
        <v>90</v>
      </c>
      <c r="N1895" s="9" t="s">
        <v>94</v>
      </c>
      <c r="O1895" s="6" t="s">
        <v>2743</v>
      </c>
      <c r="P1895" s="9" t="s">
        <v>42</v>
      </c>
      <c r="Q1895" s="5" t="s">
        <v>37</v>
      </c>
      <c r="R1895" s="9" t="s">
        <v>41</v>
      </c>
      <c r="S1895" s="11">
        <v>2023</v>
      </c>
      <c r="T1895" s="6" t="s">
        <v>126</v>
      </c>
      <c r="U1895" s="4" t="s">
        <v>545</v>
      </c>
      <c r="V1895" s="4" t="s">
        <v>3686</v>
      </c>
      <c r="W1895" s="75">
        <v>377401.16129032261</v>
      </c>
      <c r="X1895" s="9">
        <v>1</v>
      </c>
      <c r="Y1895" s="11"/>
      <c r="Z1895" s="11"/>
      <c r="AA1895" s="11"/>
      <c r="AB1895" s="11" t="s">
        <v>33</v>
      </c>
      <c r="AC1895" s="11"/>
      <c r="AD1895" s="11"/>
      <c r="AE1895" s="11"/>
      <c r="AF1895" s="11"/>
      <c r="AG1895" s="11"/>
      <c r="AH1895" s="11"/>
      <c r="AI1895" s="11"/>
      <c r="AJ1895" s="11"/>
      <c r="AK1895" s="143"/>
      <c r="AL1895" s="143"/>
      <c r="AM1895" s="143"/>
      <c r="AN1895" s="143" t="s">
        <v>165</v>
      </c>
      <c r="AO1895" s="143"/>
      <c r="AP1895" s="143"/>
      <c r="AQ1895" s="143"/>
      <c r="AR1895" s="143"/>
      <c r="AS1895" s="143"/>
      <c r="AT1895" s="143"/>
      <c r="AU1895" s="143"/>
      <c r="AV1895" s="143"/>
      <c r="BC1895" s="2"/>
    </row>
    <row r="1896" spans="1:55" x14ac:dyDescent="0.2">
      <c r="A1896" s="4" t="s">
        <v>2726</v>
      </c>
      <c r="B1896" s="4" t="s">
        <v>2690</v>
      </c>
      <c r="C1896" s="4" t="s">
        <v>2734</v>
      </c>
      <c r="D1896" s="4" t="s">
        <v>2741</v>
      </c>
      <c r="E1896" s="4" t="s">
        <v>1421</v>
      </c>
      <c r="F1896" s="4" t="s">
        <v>536</v>
      </c>
      <c r="G1896" s="41" t="s">
        <v>1442</v>
      </c>
      <c r="H1896" s="59" t="s">
        <v>1458</v>
      </c>
      <c r="I1896" s="59">
        <v>500000002994</v>
      </c>
      <c r="J1896" s="5">
        <v>2013</v>
      </c>
      <c r="K1896" s="5">
        <v>5</v>
      </c>
      <c r="L1896" s="9">
        <f t="shared" si="40"/>
        <v>-8</v>
      </c>
      <c r="M1896" s="6" t="s">
        <v>90</v>
      </c>
      <c r="N1896" s="9" t="s">
        <v>94</v>
      </c>
      <c r="O1896" s="6" t="s">
        <v>2743</v>
      </c>
      <c r="P1896" s="9" t="s">
        <v>42</v>
      </c>
      <c r="Q1896" s="5" t="s">
        <v>37</v>
      </c>
      <c r="R1896" s="9" t="s">
        <v>41</v>
      </c>
      <c r="S1896" s="11">
        <v>2023</v>
      </c>
      <c r="T1896" s="6" t="s">
        <v>126</v>
      </c>
      <c r="U1896" s="4" t="s">
        <v>545</v>
      </c>
      <c r="V1896" s="4" t="s">
        <v>3686</v>
      </c>
      <c r="W1896" s="75">
        <v>377401.16129032261</v>
      </c>
      <c r="X1896" s="9">
        <v>1</v>
      </c>
      <c r="Y1896" s="11"/>
      <c r="Z1896" s="11"/>
      <c r="AA1896" s="11"/>
      <c r="AB1896" s="11" t="s">
        <v>33</v>
      </c>
      <c r="AC1896" s="11"/>
      <c r="AD1896" s="11"/>
      <c r="AE1896" s="11"/>
      <c r="AF1896" s="11"/>
      <c r="AG1896" s="11"/>
      <c r="AH1896" s="11"/>
      <c r="AI1896" s="11"/>
      <c r="AJ1896" s="11"/>
      <c r="AK1896" s="143"/>
      <c r="AL1896" s="143"/>
      <c r="AM1896" s="143"/>
      <c r="AN1896" s="143" t="s">
        <v>165</v>
      </c>
      <c r="AO1896" s="143"/>
      <c r="AP1896" s="143"/>
      <c r="AQ1896" s="143"/>
      <c r="AR1896" s="143"/>
      <c r="AS1896" s="143"/>
      <c r="AT1896" s="143"/>
      <c r="AU1896" s="143"/>
      <c r="AV1896" s="143"/>
      <c r="BC1896" s="2"/>
    </row>
    <row r="1897" spans="1:55" x14ac:dyDescent="0.2">
      <c r="A1897" s="4" t="s">
        <v>2721</v>
      </c>
      <c r="B1897" s="4" t="s">
        <v>2687</v>
      </c>
      <c r="C1897" s="4" t="s">
        <v>2734</v>
      </c>
      <c r="D1897" s="4" t="s">
        <v>2741</v>
      </c>
      <c r="E1897" s="4" t="s">
        <v>1421</v>
      </c>
      <c r="F1897" s="4" t="s">
        <v>536</v>
      </c>
      <c r="G1897" s="41" t="s">
        <v>1442</v>
      </c>
      <c r="H1897" s="59" t="s">
        <v>1459</v>
      </c>
      <c r="I1897" s="59">
        <v>500000002896</v>
      </c>
      <c r="J1897" s="5">
        <v>2013</v>
      </c>
      <c r="K1897" s="5">
        <v>5</v>
      </c>
      <c r="L1897" s="9">
        <f t="shared" si="40"/>
        <v>-8</v>
      </c>
      <c r="M1897" s="6" t="s">
        <v>90</v>
      </c>
      <c r="N1897" s="9" t="s">
        <v>94</v>
      </c>
      <c r="O1897" s="6" t="s">
        <v>2743</v>
      </c>
      <c r="P1897" s="9" t="s">
        <v>42</v>
      </c>
      <c r="Q1897" s="5" t="s">
        <v>37</v>
      </c>
      <c r="R1897" s="9" t="s">
        <v>41</v>
      </c>
      <c r="S1897" s="11">
        <v>2023</v>
      </c>
      <c r="T1897" s="6" t="s">
        <v>126</v>
      </c>
      <c r="U1897" s="4" t="s">
        <v>545</v>
      </c>
      <c r="V1897" s="4" t="s">
        <v>3686</v>
      </c>
      <c r="W1897" s="75">
        <v>377401.16129032261</v>
      </c>
      <c r="X1897" s="9">
        <v>1</v>
      </c>
      <c r="Y1897" s="11"/>
      <c r="Z1897" s="11"/>
      <c r="AA1897" s="11"/>
      <c r="AB1897" s="11" t="s">
        <v>33</v>
      </c>
      <c r="AC1897" s="11"/>
      <c r="AD1897" s="11"/>
      <c r="AE1897" s="11"/>
      <c r="AF1897" s="11"/>
      <c r="AG1897" s="11"/>
      <c r="AH1897" s="11"/>
      <c r="AI1897" s="11"/>
      <c r="AJ1897" s="11"/>
      <c r="AK1897" s="143"/>
      <c r="AL1897" s="143"/>
      <c r="AM1897" s="143"/>
      <c r="AN1897" s="143" t="s">
        <v>165</v>
      </c>
      <c r="AO1897" s="143"/>
      <c r="AP1897" s="143"/>
      <c r="AQ1897" s="143"/>
      <c r="AR1897" s="143"/>
      <c r="AS1897" s="143"/>
      <c r="AT1897" s="143"/>
      <c r="AU1897" s="143"/>
      <c r="AV1897" s="143"/>
      <c r="BC1897" s="2"/>
    </row>
    <row r="1898" spans="1:55" x14ac:dyDescent="0.2">
      <c r="A1898" s="4" t="s">
        <v>2723</v>
      </c>
      <c r="B1898" s="4" t="s">
        <v>2690</v>
      </c>
      <c r="C1898" s="4" t="s">
        <v>2734</v>
      </c>
      <c r="D1898" s="4" t="s">
        <v>2742</v>
      </c>
      <c r="E1898" s="4" t="s">
        <v>1460</v>
      </c>
      <c r="F1898" s="4" t="s">
        <v>1461</v>
      </c>
      <c r="G1898" s="41" t="s">
        <v>1467</v>
      </c>
      <c r="H1898" s="59" t="s">
        <v>1468</v>
      </c>
      <c r="I1898" s="59">
        <v>500000003032</v>
      </c>
      <c r="J1898" s="5">
        <v>2014</v>
      </c>
      <c r="K1898" s="5">
        <v>8</v>
      </c>
      <c r="L1898" s="9">
        <f t="shared" si="40"/>
        <v>-4</v>
      </c>
      <c r="M1898" s="6" t="s">
        <v>90</v>
      </c>
      <c r="N1898" s="9" t="s">
        <v>94</v>
      </c>
      <c r="O1898" s="6" t="s">
        <v>380</v>
      </c>
      <c r="P1898" s="9" t="s">
        <v>42</v>
      </c>
      <c r="Q1898" s="5" t="s">
        <v>37</v>
      </c>
      <c r="R1898" s="9" t="s">
        <v>41</v>
      </c>
      <c r="S1898" s="11">
        <v>2023</v>
      </c>
      <c r="T1898" s="6" t="s">
        <v>126</v>
      </c>
      <c r="U1898" s="4" t="s">
        <v>545</v>
      </c>
      <c r="V1898" s="4" t="s">
        <v>3686</v>
      </c>
      <c r="W1898" s="75">
        <v>377401.16129032261</v>
      </c>
      <c r="X1898" s="9">
        <v>2</v>
      </c>
      <c r="Y1898" s="11"/>
      <c r="Z1898" s="11"/>
      <c r="AA1898" s="11"/>
      <c r="AB1898" s="11"/>
      <c r="AC1898" s="11"/>
      <c r="AD1898" s="11" t="s">
        <v>33</v>
      </c>
      <c r="AE1898" s="11"/>
      <c r="AF1898" s="11"/>
      <c r="AG1898" s="11"/>
      <c r="AH1898" s="11"/>
      <c r="AI1898" s="11"/>
      <c r="AJ1898" s="11" t="s">
        <v>33</v>
      </c>
      <c r="AK1898" s="143"/>
      <c r="AL1898" s="143"/>
      <c r="AM1898" s="143"/>
      <c r="AN1898" s="143"/>
      <c r="AO1898" s="143"/>
      <c r="AP1898" s="153" t="s">
        <v>165</v>
      </c>
      <c r="AQ1898" s="143"/>
      <c r="AR1898" s="143"/>
      <c r="AS1898" s="143"/>
      <c r="AT1898" s="143"/>
      <c r="AU1898" s="143"/>
      <c r="AV1898" s="153" t="s">
        <v>165</v>
      </c>
      <c r="BC1898" s="2"/>
    </row>
    <row r="1899" spans="1:55" x14ac:dyDescent="0.2">
      <c r="A1899" s="4" t="s">
        <v>2723</v>
      </c>
      <c r="B1899" s="4" t="s">
        <v>2690</v>
      </c>
      <c r="C1899" s="4" t="s">
        <v>2734</v>
      </c>
      <c r="D1899" s="4" t="s">
        <v>2742</v>
      </c>
      <c r="E1899" s="4" t="s">
        <v>1460</v>
      </c>
      <c r="F1899" s="4" t="s">
        <v>1461</v>
      </c>
      <c r="G1899" s="41" t="s">
        <v>1467</v>
      </c>
      <c r="H1899" s="59" t="s">
        <v>1469</v>
      </c>
      <c r="I1899" s="59">
        <v>500000003033</v>
      </c>
      <c r="J1899" s="5">
        <v>2014</v>
      </c>
      <c r="K1899" s="5">
        <v>8</v>
      </c>
      <c r="L1899" s="9">
        <f t="shared" si="40"/>
        <v>-4</v>
      </c>
      <c r="M1899" s="6" t="s">
        <v>90</v>
      </c>
      <c r="N1899" s="9" t="s">
        <v>94</v>
      </c>
      <c r="O1899" s="6" t="s">
        <v>380</v>
      </c>
      <c r="P1899" s="9" t="s">
        <v>42</v>
      </c>
      <c r="Q1899" s="5" t="s">
        <v>37</v>
      </c>
      <c r="R1899" s="9" t="s">
        <v>41</v>
      </c>
      <c r="S1899" s="11">
        <v>2023</v>
      </c>
      <c r="T1899" s="6" t="s">
        <v>126</v>
      </c>
      <c r="U1899" s="4" t="s">
        <v>545</v>
      </c>
      <c r="V1899" s="4" t="s">
        <v>3686</v>
      </c>
      <c r="W1899" s="75">
        <v>377401.16129032261</v>
      </c>
      <c r="X1899" s="9">
        <v>2</v>
      </c>
      <c r="Y1899" s="11"/>
      <c r="Z1899" s="11"/>
      <c r="AA1899" s="11"/>
      <c r="AB1899" s="11"/>
      <c r="AC1899" s="11"/>
      <c r="AD1899" s="11" t="s">
        <v>33</v>
      </c>
      <c r="AE1899" s="11"/>
      <c r="AF1899" s="11"/>
      <c r="AG1899" s="11"/>
      <c r="AH1899" s="11"/>
      <c r="AI1899" s="11"/>
      <c r="AJ1899" s="11" t="s">
        <v>33</v>
      </c>
      <c r="AK1899" s="143"/>
      <c r="AL1899" s="143"/>
      <c r="AM1899" s="143"/>
      <c r="AN1899" s="143"/>
      <c r="AO1899" s="143"/>
      <c r="AP1899" s="153" t="s">
        <v>165</v>
      </c>
      <c r="AQ1899" s="143"/>
      <c r="AR1899" s="143"/>
      <c r="AS1899" s="143"/>
      <c r="AT1899" s="143"/>
      <c r="AU1899" s="143"/>
      <c r="AV1899" s="153" t="s">
        <v>165</v>
      </c>
      <c r="BC1899" s="2"/>
    </row>
    <row r="1900" spans="1:55" x14ac:dyDescent="0.2">
      <c r="A1900" s="4" t="s">
        <v>2723</v>
      </c>
      <c r="B1900" s="4" t="s">
        <v>2690</v>
      </c>
      <c r="C1900" s="4" t="s">
        <v>2734</v>
      </c>
      <c r="D1900" s="4" t="s">
        <v>2742</v>
      </c>
      <c r="E1900" s="4" t="s">
        <v>1460</v>
      </c>
      <c r="F1900" s="4" t="s">
        <v>1461</v>
      </c>
      <c r="G1900" s="41" t="s">
        <v>1467</v>
      </c>
      <c r="H1900" s="59" t="s">
        <v>1470</v>
      </c>
      <c r="I1900" s="59">
        <v>500000003556</v>
      </c>
      <c r="J1900" s="5">
        <v>2016</v>
      </c>
      <c r="K1900" s="5">
        <v>8</v>
      </c>
      <c r="L1900" s="9">
        <f t="shared" si="40"/>
        <v>-2</v>
      </c>
      <c r="M1900" s="6" t="s">
        <v>90</v>
      </c>
      <c r="N1900" s="9" t="s">
        <v>94</v>
      </c>
      <c r="O1900" s="6" t="s">
        <v>46</v>
      </c>
      <c r="P1900" s="9" t="s">
        <v>42</v>
      </c>
      <c r="Q1900" s="5" t="s">
        <v>37</v>
      </c>
      <c r="R1900" s="9" t="s">
        <v>41</v>
      </c>
      <c r="S1900" s="11">
        <v>2023</v>
      </c>
      <c r="T1900" s="6" t="s">
        <v>126</v>
      </c>
      <c r="U1900" s="4" t="s">
        <v>545</v>
      </c>
      <c r="V1900" s="4" t="s">
        <v>3168</v>
      </c>
      <c r="W1900" s="75">
        <v>1913520</v>
      </c>
      <c r="X1900" s="9">
        <v>2</v>
      </c>
      <c r="Y1900" s="11"/>
      <c r="Z1900" s="11" t="s">
        <v>33</v>
      </c>
      <c r="AA1900" s="11"/>
      <c r="AB1900" s="11"/>
      <c r="AC1900" s="11"/>
      <c r="AD1900" s="11"/>
      <c r="AE1900" s="11"/>
      <c r="AF1900" s="11" t="s">
        <v>33</v>
      </c>
      <c r="AG1900" s="11"/>
      <c r="AH1900" s="11"/>
      <c r="AI1900" s="11"/>
      <c r="AJ1900" s="11"/>
      <c r="AK1900" s="143"/>
      <c r="AL1900" s="153" t="s">
        <v>165</v>
      </c>
      <c r="AM1900" s="143"/>
      <c r="AN1900" s="143"/>
      <c r="AO1900" s="143"/>
      <c r="AP1900" s="143"/>
      <c r="AQ1900" s="143"/>
      <c r="AR1900" s="153" t="s">
        <v>165</v>
      </c>
      <c r="AS1900" s="143"/>
      <c r="AT1900" s="143"/>
      <c r="AU1900" s="143"/>
      <c r="AV1900" s="143"/>
      <c r="BC1900" s="2"/>
    </row>
    <row r="1901" spans="1:55" x14ac:dyDescent="0.2">
      <c r="A1901" s="4" t="s">
        <v>2723</v>
      </c>
      <c r="B1901" s="4" t="s">
        <v>2690</v>
      </c>
      <c r="C1901" s="4" t="s">
        <v>2734</v>
      </c>
      <c r="D1901" s="4" t="s">
        <v>2742</v>
      </c>
      <c r="E1901" s="4" t="s">
        <v>1460</v>
      </c>
      <c r="F1901" s="4" t="s">
        <v>1461</v>
      </c>
      <c r="G1901" s="41" t="s">
        <v>1467</v>
      </c>
      <c r="H1901" s="59" t="s">
        <v>1471</v>
      </c>
      <c r="I1901" s="59">
        <v>500000003557</v>
      </c>
      <c r="J1901" s="5">
        <v>2016</v>
      </c>
      <c r="K1901" s="5">
        <v>8</v>
      </c>
      <c r="L1901" s="9">
        <f t="shared" si="40"/>
        <v>-2</v>
      </c>
      <c r="M1901" s="6" t="s">
        <v>90</v>
      </c>
      <c r="N1901" s="9" t="s">
        <v>94</v>
      </c>
      <c r="O1901" s="6" t="s">
        <v>46</v>
      </c>
      <c r="P1901" s="9" t="s">
        <v>42</v>
      </c>
      <c r="Q1901" s="5" t="s">
        <v>37</v>
      </c>
      <c r="R1901" s="9" t="s">
        <v>41</v>
      </c>
      <c r="S1901" s="11">
        <v>2023</v>
      </c>
      <c r="T1901" s="6" t="s">
        <v>126</v>
      </c>
      <c r="U1901" s="4" t="s">
        <v>545</v>
      </c>
      <c r="V1901" s="4" t="s">
        <v>3168</v>
      </c>
      <c r="W1901" s="75">
        <v>1913520</v>
      </c>
      <c r="X1901" s="9">
        <v>2</v>
      </c>
      <c r="Y1901" s="11"/>
      <c r="Z1901" s="11" t="s">
        <v>33</v>
      </c>
      <c r="AA1901" s="11"/>
      <c r="AB1901" s="11"/>
      <c r="AC1901" s="11"/>
      <c r="AD1901" s="11"/>
      <c r="AE1901" s="11"/>
      <c r="AF1901" s="11" t="s">
        <v>33</v>
      </c>
      <c r="AG1901" s="11"/>
      <c r="AH1901" s="11"/>
      <c r="AI1901" s="11"/>
      <c r="AJ1901" s="11"/>
      <c r="AK1901" s="143"/>
      <c r="AL1901" s="153" t="s">
        <v>165</v>
      </c>
      <c r="AM1901" s="143"/>
      <c r="AN1901" s="143"/>
      <c r="AO1901" s="143"/>
      <c r="AP1901" s="143"/>
      <c r="AQ1901" s="143"/>
      <c r="AR1901" s="153" t="s">
        <v>165</v>
      </c>
      <c r="AS1901" s="143"/>
      <c r="AT1901" s="143"/>
      <c r="AU1901" s="143"/>
      <c r="AV1901" s="143"/>
      <c r="BC1901" s="2"/>
    </row>
    <row r="1902" spans="1:55" x14ac:dyDescent="0.2">
      <c r="A1902" s="4" t="s">
        <v>2723</v>
      </c>
      <c r="B1902" s="4" t="s">
        <v>2690</v>
      </c>
      <c r="C1902" s="4" t="s">
        <v>2734</v>
      </c>
      <c r="D1902" s="4" t="s">
        <v>2742</v>
      </c>
      <c r="E1902" s="4" t="s">
        <v>1460</v>
      </c>
      <c r="F1902" s="4" t="s">
        <v>1461</v>
      </c>
      <c r="G1902" s="41" t="s">
        <v>1462</v>
      </c>
      <c r="H1902" s="59" t="s">
        <v>1463</v>
      </c>
      <c r="I1902" s="59">
        <v>500000003031</v>
      </c>
      <c r="J1902" s="5">
        <v>2014</v>
      </c>
      <c r="K1902" s="5">
        <v>8</v>
      </c>
      <c r="L1902" s="9">
        <f t="shared" si="40"/>
        <v>-4</v>
      </c>
      <c r="M1902" s="6" t="s">
        <v>90</v>
      </c>
      <c r="N1902" s="9" t="s">
        <v>94</v>
      </c>
      <c r="O1902" s="6" t="s">
        <v>380</v>
      </c>
      <c r="P1902" s="9" t="s">
        <v>42</v>
      </c>
      <c r="Q1902" s="5" t="s">
        <v>37</v>
      </c>
      <c r="R1902" s="9" t="s">
        <v>41</v>
      </c>
      <c r="S1902" s="11">
        <v>2023</v>
      </c>
      <c r="T1902" s="6" t="s">
        <v>126</v>
      </c>
      <c r="U1902" s="4" t="s">
        <v>545</v>
      </c>
      <c r="V1902" s="4" t="s">
        <v>3686</v>
      </c>
      <c r="W1902" s="75">
        <v>377401.16129032261</v>
      </c>
      <c r="X1902" s="9">
        <v>2</v>
      </c>
      <c r="Y1902" s="11"/>
      <c r="Z1902" s="11"/>
      <c r="AA1902" s="11"/>
      <c r="AB1902" s="11"/>
      <c r="AC1902" s="11"/>
      <c r="AD1902" s="11" t="s">
        <v>33</v>
      </c>
      <c r="AE1902" s="11"/>
      <c r="AF1902" s="11"/>
      <c r="AG1902" s="11"/>
      <c r="AH1902" s="11"/>
      <c r="AI1902" s="11"/>
      <c r="AJ1902" s="11" t="s">
        <v>33</v>
      </c>
      <c r="AK1902" s="143"/>
      <c r="AL1902" s="143"/>
      <c r="AM1902" s="143"/>
      <c r="AN1902" s="143"/>
      <c r="AO1902" s="143"/>
      <c r="AP1902" s="153" t="s">
        <v>165</v>
      </c>
      <c r="AQ1902" s="143"/>
      <c r="AR1902" s="143"/>
      <c r="AS1902" s="143"/>
      <c r="AT1902" s="143"/>
      <c r="AU1902" s="143"/>
      <c r="AV1902" s="153" t="s">
        <v>165</v>
      </c>
      <c r="BC1902" s="2"/>
    </row>
    <row r="1903" spans="1:55" x14ac:dyDescent="0.2">
      <c r="A1903" s="4" t="s">
        <v>2723</v>
      </c>
      <c r="B1903" s="4" t="s">
        <v>2690</v>
      </c>
      <c r="C1903" s="4" t="s">
        <v>2734</v>
      </c>
      <c r="D1903" s="4" t="s">
        <v>2742</v>
      </c>
      <c r="E1903" s="4" t="s">
        <v>1460</v>
      </c>
      <c r="F1903" s="4" t="s">
        <v>1461</v>
      </c>
      <c r="G1903" s="41" t="s">
        <v>1462</v>
      </c>
      <c r="H1903" s="59" t="s">
        <v>1464</v>
      </c>
      <c r="I1903" s="59">
        <v>500000002908</v>
      </c>
      <c r="J1903" s="5">
        <v>2014</v>
      </c>
      <c r="K1903" s="5">
        <v>8</v>
      </c>
      <c r="L1903" s="9">
        <f t="shared" si="40"/>
        <v>-4</v>
      </c>
      <c r="M1903" s="6" t="s">
        <v>90</v>
      </c>
      <c r="N1903" s="9" t="s">
        <v>94</v>
      </c>
      <c r="O1903" s="6" t="s">
        <v>380</v>
      </c>
      <c r="P1903" s="9" t="s">
        <v>42</v>
      </c>
      <c r="Q1903" s="5" t="s">
        <v>37</v>
      </c>
      <c r="R1903" s="9" t="s">
        <v>41</v>
      </c>
      <c r="S1903" s="11">
        <v>2023</v>
      </c>
      <c r="T1903" s="6" t="s">
        <v>126</v>
      </c>
      <c r="U1903" s="4" t="s">
        <v>545</v>
      </c>
      <c r="V1903" s="4" t="s">
        <v>3686</v>
      </c>
      <c r="W1903" s="75">
        <v>377401.16129032261</v>
      </c>
      <c r="X1903" s="9">
        <v>2</v>
      </c>
      <c r="Y1903" s="11"/>
      <c r="Z1903" s="11"/>
      <c r="AA1903" s="11"/>
      <c r="AB1903" s="11"/>
      <c r="AC1903" s="11"/>
      <c r="AD1903" s="11" t="s">
        <v>33</v>
      </c>
      <c r="AE1903" s="11"/>
      <c r="AF1903" s="11"/>
      <c r="AG1903" s="11"/>
      <c r="AH1903" s="11"/>
      <c r="AI1903" s="11"/>
      <c r="AJ1903" s="11" t="s">
        <v>33</v>
      </c>
      <c r="AK1903" s="143"/>
      <c r="AL1903" s="143"/>
      <c r="AM1903" s="143"/>
      <c r="AN1903" s="143"/>
      <c r="AO1903" s="143"/>
      <c r="AP1903" s="153" t="s">
        <v>165</v>
      </c>
      <c r="AQ1903" s="143"/>
      <c r="AR1903" s="143"/>
      <c r="AS1903" s="143"/>
      <c r="AT1903" s="143"/>
      <c r="AU1903" s="143"/>
      <c r="AV1903" s="153" t="s">
        <v>165</v>
      </c>
      <c r="BC1903" s="2"/>
    </row>
    <row r="1904" spans="1:55" ht="12.75" customHeight="1" x14ac:dyDescent="0.2">
      <c r="A1904" s="4" t="s">
        <v>2723</v>
      </c>
      <c r="B1904" s="4" t="s">
        <v>2690</v>
      </c>
      <c r="C1904" s="4" t="s">
        <v>2734</v>
      </c>
      <c r="D1904" s="4" t="s">
        <v>2742</v>
      </c>
      <c r="E1904" s="4" t="s">
        <v>1460</v>
      </c>
      <c r="F1904" s="4" t="s">
        <v>1461</v>
      </c>
      <c r="G1904" s="41" t="s">
        <v>1462</v>
      </c>
      <c r="H1904" s="59" t="s">
        <v>1465</v>
      </c>
      <c r="I1904" s="59">
        <v>500000002907</v>
      </c>
      <c r="J1904" s="5">
        <v>2014</v>
      </c>
      <c r="K1904" s="5">
        <v>8</v>
      </c>
      <c r="L1904" s="9">
        <f t="shared" si="40"/>
        <v>-4</v>
      </c>
      <c r="M1904" s="6" t="s">
        <v>90</v>
      </c>
      <c r="N1904" s="9" t="s">
        <v>94</v>
      </c>
      <c r="O1904" s="6" t="s">
        <v>380</v>
      </c>
      <c r="P1904" s="9" t="s">
        <v>42</v>
      </c>
      <c r="Q1904" s="5" t="s">
        <v>37</v>
      </c>
      <c r="R1904" s="9" t="s">
        <v>41</v>
      </c>
      <c r="S1904" s="11">
        <v>2023</v>
      </c>
      <c r="T1904" s="6" t="s">
        <v>126</v>
      </c>
      <c r="U1904" s="4" t="s">
        <v>545</v>
      </c>
      <c r="V1904" s="4" t="s">
        <v>3686</v>
      </c>
      <c r="W1904" s="75">
        <v>377401.16129032261</v>
      </c>
      <c r="X1904" s="9">
        <v>2</v>
      </c>
      <c r="Y1904" s="11"/>
      <c r="Z1904" s="11"/>
      <c r="AA1904" s="11"/>
      <c r="AB1904" s="11"/>
      <c r="AC1904" s="11"/>
      <c r="AD1904" s="11" t="s">
        <v>33</v>
      </c>
      <c r="AE1904" s="11"/>
      <c r="AF1904" s="11"/>
      <c r="AG1904" s="11"/>
      <c r="AH1904" s="11"/>
      <c r="AI1904" s="11"/>
      <c r="AJ1904" s="11" t="s">
        <v>33</v>
      </c>
      <c r="AK1904" s="143"/>
      <c r="AL1904" s="143"/>
      <c r="AM1904" s="143"/>
      <c r="AN1904" s="143"/>
      <c r="AO1904" s="143"/>
      <c r="AP1904" s="153" t="s">
        <v>165</v>
      </c>
      <c r="AQ1904" s="143"/>
      <c r="AR1904" s="143"/>
      <c r="AS1904" s="143"/>
      <c r="AT1904" s="143"/>
      <c r="AU1904" s="143"/>
      <c r="AV1904" s="153" t="s">
        <v>165</v>
      </c>
      <c r="BC1904" s="2"/>
    </row>
    <row r="1905" spans="1:55" ht="12.75" customHeight="1" x14ac:dyDescent="0.2">
      <c r="A1905" s="4" t="s">
        <v>2723</v>
      </c>
      <c r="B1905" s="4" t="s">
        <v>2690</v>
      </c>
      <c r="C1905" s="4" t="s">
        <v>2734</v>
      </c>
      <c r="D1905" s="4" t="s">
        <v>2742</v>
      </c>
      <c r="E1905" s="4" t="s">
        <v>1460</v>
      </c>
      <c r="F1905" s="4" t="s">
        <v>1461</v>
      </c>
      <c r="G1905" s="41" t="s">
        <v>1462</v>
      </c>
      <c r="H1905" s="59" t="s">
        <v>1466</v>
      </c>
      <c r="I1905" s="59">
        <v>500000003030</v>
      </c>
      <c r="J1905" s="5">
        <v>2014</v>
      </c>
      <c r="K1905" s="5">
        <v>8</v>
      </c>
      <c r="L1905" s="9">
        <f t="shared" si="40"/>
        <v>-4</v>
      </c>
      <c r="M1905" s="6" t="s">
        <v>90</v>
      </c>
      <c r="N1905" s="9" t="s">
        <v>94</v>
      </c>
      <c r="O1905" s="6" t="s">
        <v>380</v>
      </c>
      <c r="P1905" s="9" t="s">
        <v>42</v>
      </c>
      <c r="Q1905" s="5" t="s">
        <v>37</v>
      </c>
      <c r="R1905" s="9" t="s">
        <v>41</v>
      </c>
      <c r="S1905" s="11">
        <v>2023</v>
      </c>
      <c r="T1905" s="6" t="s">
        <v>126</v>
      </c>
      <c r="U1905" s="4" t="s">
        <v>545</v>
      </c>
      <c r="V1905" s="4" t="s">
        <v>3686</v>
      </c>
      <c r="W1905" s="75">
        <v>377401.16129032261</v>
      </c>
      <c r="X1905" s="9">
        <v>2</v>
      </c>
      <c r="Y1905" s="11"/>
      <c r="Z1905" s="11"/>
      <c r="AA1905" s="11"/>
      <c r="AB1905" s="11"/>
      <c r="AC1905" s="11"/>
      <c r="AD1905" s="11" t="s">
        <v>33</v>
      </c>
      <c r="AE1905" s="11"/>
      <c r="AF1905" s="11"/>
      <c r="AG1905" s="11"/>
      <c r="AH1905" s="11"/>
      <c r="AI1905" s="11"/>
      <c r="AJ1905" s="11" t="s">
        <v>33</v>
      </c>
      <c r="AK1905" s="143"/>
      <c r="AL1905" s="143"/>
      <c r="AM1905" s="143"/>
      <c r="AN1905" s="143"/>
      <c r="AO1905" s="143"/>
      <c r="AP1905" s="153" t="s">
        <v>165</v>
      </c>
      <c r="AQ1905" s="143"/>
      <c r="AR1905" s="143"/>
      <c r="AS1905" s="143"/>
      <c r="AT1905" s="143"/>
      <c r="AU1905" s="143"/>
      <c r="AV1905" s="153" t="s">
        <v>165</v>
      </c>
      <c r="BC1905" s="2"/>
    </row>
    <row r="1906" spans="1:55" x14ac:dyDescent="0.2">
      <c r="A1906" s="4" t="s">
        <v>2723</v>
      </c>
      <c r="B1906" s="4" t="s">
        <v>2690</v>
      </c>
      <c r="C1906" s="4" t="s">
        <v>2734</v>
      </c>
      <c r="D1906" s="4" t="s">
        <v>2742</v>
      </c>
      <c r="E1906" s="4" t="s">
        <v>1460</v>
      </c>
      <c r="F1906" s="4" t="s">
        <v>1461</v>
      </c>
      <c r="G1906" s="41" t="s">
        <v>1462</v>
      </c>
      <c r="H1906" s="59" t="s">
        <v>1911</v>
      </c>
      <c r="I1906" s="59" t="s">
        <v>1912</v>
      </c>
      <c r="J1906" s="5">
        <v>2019</v>
      </c>
      <c r="K1906" s="5">
        <v>8</v>
      </c>
      <c r="L1906" s="9">
        <f t="shared" si="40"/>
        <v>1</v>
      </c>
      <c r="M1906" s="6" t="s">
        <v>2745</v>
      </c>
      <c r="N1906" s="9" t="s">
        <v>94</v>
      </c>
      <c r="O1906" s="6" t="s">
        <v>201</v>
      </c>
      <c r="P1906" s="9" t="s">
        <v>42</v>
      </c>
      <c r="Q1906" s="5" t="s">
        <v>37</v>
      </c>
      <c r="R1906" s="9" t="s">
        <v>41</v>
      </c>
      <c r="S1906" s="11">
        <v>2023</v>
      </c>
      <c r="T1906" s="6" t="s">
        <v>126</v>
      </c>
      <c r="U1906" s="4" t="s">
        <v>545</v>
      </c>
      <c r="V1906" s="4" t="s">
        <v>3168</v>
      </c>
      <c r="W1906" s="75">
        <v>1913520</v>
      </c>
      <c r="X1906" s="9">
        <v>2</v>
      </c>
      <c r="Y1906" s="11"/>
      <c r="Z1906" s="11"/>
      <c r="AA1906" s="11"/>
      <c r="AB1906" s="11"/>
      <c r="AC1906" s="11" t="s">
        <v>33</v>
      </c>
      <c r="AD1906" s="11"/>
      <c r="AE1906" s="11"/>
      <c r="AF1906" s="11"/>
      <c r="AG1906" s="11"/>
      <c r="AH1906" s="11"/>
      <c r="AI1906" s="11" t="s">
        <v>33</v>
      </c>
      <c r="AJ1906" s="11"/>
      <c r="AK1906" s="143"/>
      <c r="AL1906" s="143"/>
      <c r="AM1906" s="143"/>
      <c r="AN1906" s="143"/>
      <c r="AO1906" s="153" t="s">
        <v>165</v>
      </c>
      <c r="AP1906" s="143"/>
      <c r="AQ1906" s="143"/>
      <c r="AR1906" s="143"/>
      <c r="AS1906" s="143"/>
      <c r="AT1906" s="143"/>
      <c r="AU1906" s="153" t="s">
        <v>165</v>
      </c>
      <c r="AV1906" s="143"/>
      <c r="BC1906" s="2"/>
    </row>
    <row r="1907" spans="1:55" x14ac:dyDescent="0.2">
      <c r="A1907" s="4" t="s">
        <v>2723</v>
      </c>
      <c r="B1907" s="4" t="s">
        <v>2690</v>
      </c>
      <c r="C1907" s="4" t="s">
        <v>2734</v>
      </c>
      <c r="D1907" s="4" t="s">
        <v>2742</v>
      </c>
      <c r="E1907" s="4" t="s">
        <v>1460</v>
      </c>
      <c r="F1907" s="4" t="s">
        <v>1461</v>
      </c>
      <c r="G1907" s="41" t="s">
        <v>1462</v>
      </c>
      <c r="H1907" s="59" t="s">
        <v>2404</v>
      </c>
      <c r="I1907" s="59">
        <v>500000010896</v>
      </c>
      <c r="J1907" s="5">
        <v>2021</v>
      </c>
      <c r="K1907" s="5">
        <v>8</v>
      </c>
      <c r="L1907" s="9">
        <f t="shared" si="40"/>
        <v>3</v>
      </c>
      <c r="M1907" s="6" t="s">
        <v>90</v>
      </c>
      <c r="N1907" s="9" t="s">
        <v>94</v>
      </c>
      <c r="O1907" s="6" t="s">
        <v>201</v>
      </c>
      <c r="P1907" s="9" t="s">
        <v>41</v>
      </c>
      <c r="Q1907" s="5">
        <v>2023</v>
      </c>
      <c r="R1907" s="9" t="s">
        <v>41</v>
      </c>
      <c r="S1907" s="11">
        <v>2023</v>
      </c>
      <c r="T1907" s="6" t="s">
        <v>126</v>
      </c>
      <c r="U1907" s="4" t="s">
        <v>545</v>
      </c>
      <c r="V1907" s="4" t="s">
        <v>3686</v>
      </c>
      <c r="W1907" s="75">
        <v>377401.16129032261</v>
      </c>
      <c r="X1907" s="9">
        <v>2</v>
      </c>
      <c r="Y1907" s="11"/>
      <c r="Z1907" s="11"/>
      <c r="AA1907" s="11"/>
      <c r="AB1907" s="11"/>
      <c r="AC1907" s="11" t="s">
        <v>33</v>
      </c>
      <c r="AD1907" s="11"/>
      <c r="AE1907" s="11"/>
      <c r="AF1907" s="11"/>
      <c r="AG1907" s="11"/>
      <c r="AH1907" s="11"/>
      <c r="AI1907" s="11" t="s">
        <v>33</v>
      </c>
      <c r="AJ1907" s="11"/>
      <c r="AK1907" s="143"/>
      <c r="AL1907" s="143"/>
      <c r="AM1907" s="143"/>
      <c r="AN1907" s="143"/>
      <c r="AO1907" s="153" t="s">
        <v>165</v>
      </c>
      <c r="AP1907" s="143"/>
      <c r="AQ1907" s="143"/>
      <c r="AR1907" s="143"/>
      <c r="AS1907" s="143"/>
      <c r="AT1907" s="143"/>
      <c r="AU1907" s="153" t="s">
        <v>165</v>
      </c>
      <c r="AV1907" s="143"/>
      <c r="BC1907" s="2"/>
    </row>
    <row r="1908" spans="1:55" x14ac:dyDescent="0.2">
      <c r="A1908" s="4" t="s">
        <v>2723</v>
      </c>
      <c r="B1908" s="4" t="s">
        <v>2690</v>
      </c>
      <c r="C1908" s="4" t="s">
        <v>2734</v>
      </c>
      <c r="D1908" s="4" t="s">
        <v>2742</v>
      </c>
      <c r="E1908" s="4" t="s">
        <v>1460</v>
      </c>
      <c r="F1908" s="4" t="s">
        <v>1461</v>
      </c>
      <c r="G1908" s="41" t="s">
        <v>1462</v>
      </c>
      <c r="H1908" s="59" t="s">
        <v>2405</v>
      </c>
      <c r="I1908" s="59">
        <v>500000010897</v>
      </c>
      <c r="J1908" s="5">
        <v>2021</v>
      </c>
      <c r="K1908" s="5">
        <v>8</v>
      </c>
      <c r="L1908" s="9">
        <f t="shared" si="40"/>
        <v>3</v>
      </c>
      <c r="M1908" s="6" t="s">
        <v>90</v>
      </c>
      <c r="N1908" s="9" t="s">
        <v>94</v>
      </c>
      <c r="O1908" s="6" t="s">
        <v>201</v>
      </c>
      <c r="P1908" s="9" t="s">
        <v>41</v>
      </c>
      <c r="Q1908" s="5">
        <v>2023</v>
      </c>
      <c r="R1908" s="9" t="s">
        <v>41</v>
      </c>
      <c r="S1908" s="11">
        <v>2023</v>
      </c>
      <c r="T1908" s="6" t="s">
        <v>126</v>
      </c>
      <c r="U1908" s="4" t="s">
        <v>545</v>
      </c>
      <c r="V1908" s="4" t="s">
        <v>3686</v>
      </c>
      <c r="W1908" s="75">
        <v>377401.16129032261</v>
      </c>
      <c r="X1908" s="9">
        <v>2</v>
      </c>
      <c r="Y1908" s="11"/>
      <c r="Z1908" s="11"/>
      <c r="AA1908" s="11"/>
      <c r="AB1908" s="11"/>
      <c r="AC1908" s="11" t="s">
        <v>33</v>
      </c>
      <c r="AD1908" s="11"/>
      <c r="AE1908" s="11"/>
      <c r="AF1908" s="11"/>
      <c r="AG1908" s="11"/>
      <c r="AH1908" s="11"/>
      <c r="AI1908" s="11" t="s">
        <v>33</v>
      </c>
      <c r="AJ1908" s="11"/>
      <c r="AK1908" s="143"/>
      <c r="AL1908" s="143"/>
      <c r="AM1908" s="143"/>
      <c r="AN1908" s="143"/>
      <c r="AO1908" s="153" t="s">
        <v>165</v>
      </c>
      <c r="AP1908" s="143"/>
      <c r="AQ1908" s="143"/>
      <c r="AR1908" s="143"/>
      <c r="AS1908" s="143"/>
      <c r="AT1908" s="143"/>
      <c r="AU1908" s="153" t="s">
        <v>165</v>
      </c>
      <c r="AV1908" s="143"/>
      <c r="BC1908" s="2"/>
    </row>
    <row r="1909" spans="1:55" x14ac:dyDescent="0.2">
      <c r="A1909" s="4" t="s">
        <v>2724</v>
      </c>
      <c r="B1909" s="4" t="s">
        <v>2689</v>
      </c>
      <c r="C1909" s="4" t="s">
        <v>2734</v>
      </c>
      <c r="D1909" s="4" t="s">
        <v>2742</v>
      </c>
      <c r="E1909" s="144" t="s">
        <v>384</v>
      </c>
      <c r="F1909" s="144" t="s">
        <v>621</v>
      </c>
      <c r="G1909" s="93" t="s">
        <v>623</v>
      </c>
      <c r="H1909" s="59" t="s">
        <v>624</v>
      </c>
      <c r="I1909" s="59">
        <v>500000003034</v>
      </c>
      <c r="J1909" s="5">
        <v>2014</v>
      </c>
      <c r="K1909" s="5">
        <v>10</v>
      </c>
      <c r="L1909" s="9">
        <f t="shared" si="40"/>
        <v>-2</v>
      </c>
      <c r="M1909" s="6" t="s">
        <v>90</v>
      </c>
      <c r="N1909" s="9" t="s">
        <v>94</v>
      </c>
      <c r="O1909" s="6" t="s">
        <v>201</v>
      </c>
      <c r="P1909" s="9" t="s">
        <v>42</v>
      </c>
      <c r="Q1909" s="5" t="s">
        <v>37</v>
      </c>
      <c r="R1909" s="9" t="s">
        <v>41</v>
      </c>
      <c r="S1909" s="11">
        <v>2023</v>
      </c>
      <c r="T1909" s="6" t="s">
        <v>126</v>
      </c>
      <c r="U1909" s="4" t="s">
        <v>1560</v>
      </c>
      <c r="V1909" s="4" t="s">
        <v>3279</v>
      </c>
      <c r="W1909" s="75">
        <v>1953416.3478260869</v>
      </c>
      <c r="X1909" s="9">
        <v>2</v>
      </c>
      <c r="Y1909" s="11"/>
      <c r="Z1909" s="11"/>
      <c r="AA1909" s="11"/>
      <c r="AB1909" s="11" t="s">
        <v>33</v>
      </c>
      <c r="AC1909" s="11"/>
      <c r="AD1909" s="11"/>
      <c r="AE1909" s="11"/>
      <c r="AF1909" s="11"/>
      <c r="AG1909" s="11"/>
      <c r="AH1909" s="11" t="s">
        <v>33</v>
      </c>
      <c r="AI1909" s="11"/>
      <c r="AJ1909" s="11"/>
      <c r="AK1909" s="143"/>
      <c r="AL1909" s="143"/>
      <c r="AM1909" s="143"/>
      <c r="AN1909" s="153" t="s">
        <v>165</v>
      </c>
      <c r="AO1909" s="143"/>
      <c r="AP1909" s="143"/>
      <c r="AQ1909" s="143"/>
      <c r="AR1909" s="143"/>
      <c r="AS1909" s="143"/>
      <c r="AT1909" s="153" t="s">
        <v>165</v>
      </c>
      <c r="AU1909" s="143"/>
      <c r="AV1909" s="143"/>
      <c r="BC1909" s="2"/>
    </row>
    <row r="1910" spans="1:55" x14ac:dyDescent="0.2">
      <c r="A1910" s="4" t="s">
        <v>2724</v>
      </c>
      <c r="B1910" s="4" t="s">
        <v>2689</v>
      </c>
      <c r="C1910" s="4" t="s">
        <v>2734</v>
      </c>
      <c r="D1910" s="4" t="s">
        <v>2742</v>
      </c>
      <c r="E1910" s="144" t="s">
        <v>384</v>
      </c>
      <c r="F1910" s="144" t="s">
        <v>621</v>
      </c>
      <c r="G1910" s="93" t="s">
        <v>623</v>
      </c>
      <c r="H1910" s="59" t="s">
        <v>625</v>
      </c>
      <c r="I1910" s="59">
        <v>500000007742</v>
      </c>
      <c r="J1910" s="5">
        <v>2014</v>
      </c>
      <c r="K1910" s="5">
        <v>10</v>
      </c>
      <c r="L1910" s="9">
        <f t="shared" si="40"/>
        <v>-2</v>
      </c>
      <c r="M1910" s="6" t="s">
        <v>90</v>
      </c>
      <c r="N1910" s="9" t="s">
        <v>94</v>
      </c>
      <c r="O1910" s="6" t="s">
        <v>201</v>
      </c>
      <c r="P1910" s="9" t="s">
        <v>42</v>
      </c>
      <c r="Q1910" s="5" t="s">
        <v>37</v>
      </c>
      <c r="R1910" s="9" t="s">
        <v>41</v>
      </c>
      <c r="S1910" s="11">
        <v>2023</v>
      </c>
      <c r="T1910" s="6" t="s">
        <v>126</v>
      </c>
      <c r="U1910" s="4" t="s">
        <v>1560</v>
      </c>
      <c r="V1910" s="4" t="s">
        <v>3279</v>
      </c>
      <c r="W1910" s="75">
        <v>1953416.3478260869</v>
      </c>
      <c r="X1910" s="9">
        <v>2</v>
      </c>
      <c r="Y1910" s="11"/>
      <c r="Z1910" s="11"/>
      <c r="AA1910" s="11"/>
      <c r="AB1910" s="11" t="s">
        <v>33</v>
      </c>
      <c r="AC1910" s="11"/>
      <c r="AD1910" s="11"/>
      <c r="AE1910" s="11"/>
      <c r="AF1910" s="11"/>
      <c r="AG1910" s="11"/>
      <c r="AH1910" s="11" t="s">
        <v>33</v>
      </c>
      <c r="AI1910" s="11"/>
      <c r="AJ1910" s="11"/>
      <c r="AK1910" s="143"/>
      <c r="AL1910" s="143"/>
      <c r="AM1910" s="143"/>
      <c r="AN1910" s="153" t="s">
        <v>165</v>
      </c>
      <c r="AO1910" s="143"/>
      <c r="AP1910" s="143"/>
      <c r="AQ1910" s="143"/>
      <c r="AR1910" s="143"/>
      <c r="AS1910" s="143"/>
      <c r="AT1910" s="153" t="s">
        <v>165</v>
      </c>
      <c r="AU1910" s="143"/>
      <c r="AV1910" s="143"/>
      <c r="BC1910" s="2"/>
    </row>
    <row r="1911" spans="1:55" x14ac:dyDescent="0.2">
      <c r="A1911" s="4" t="s">
        <v>2724</v>
      </c>
      <c r="B1911" s="4" t="s">
        <v>2689</v>
      </c>
      <c r="C1911" s="4" t="s">
        <v>2734</v>
      </c>
      <c r="D1911" s="4" t="s">
        <v>2742</v>
      </c>
      <c r="E1911" s="144" t="s">
        <v>384</v>
      </c>
      <c r="F1911" s="144" t="s">
        <v>621</v>
      </c>
      <c r="G1911" s="93" t="s">
        <v>623</v>
      </c>
      <c r="H1911" s="59" t="s">
        <v>626</v>
      </c>
      <c r="I1911" s="59">
        <v>500000003035</v>
      </c>
      <c r="J1911" s="5">
        <v>2014</v>
      </c>
      <c r="K1911" s="5">
        <v>10</v>
      </c>
      <c r="L1911" s="9">
        <f t="shared" si="40"/>
        <v>-2</v>
      </c>
      <c r="M1911" s="6" t="s">
        <v>90</v>
      </c>
      <c r="N1911" s="9" t="s">
        <v>94</v>
      </c>
      <c r="O1911" s="6" t="s">
        <v>201</v>
      </c>
      <c r="P1911" s="9" t="s">
        <v>42</v>
      </c>
      <c r="Q1911" s="5" t="s">
        <v>37</v>
      </c>
      <c r="R1911" s="9" t="s">
        <v>41</v>
      </c>
      <c r="S1911" s="11">
        <v>2023</v>
      </c>
      <c r="T1911" s="6" t="s">
        <v>126</v>
      </c>
      <c r="U1911" s="4" t="s">
        <v>1560</v>
      </c>
      <c r="V1911" s="4" t="s">
        <v>3279</v>
      </c>
      <c r="W1911" s="75">
        <v>1953416.3478260869</v>
      </c>
      <c r="X1911" s="9">
        <v>2</v>
      </c>
      <c r="Y1911" s="11"/>
      <c r="Z1911" s="11"/>
      <c r="AA1911" s="11"/>
      <c r="AB1911" s="11" t="s">
        <v>33</v>
      </c>
      <c r="AC1911" s="11"/>
      <c r="AD1911" s="11"/>
      <c r="AE1911" s="11"/>
      <c r="AF1911" s="11"/>
      <c r="AG1911" s="11"/>
      <c r="AH1911" s="11" t="s">
        <v>33</v>
      </c>
      <c r="AI1911" s="11"/>
      <c r="AJ1911" s="11"/>
      <c r="AK1911" s="143"/>
      <c r="AL1911" s="143"/>
      <c r="AM1911" s="143"/>
      <c r="AN1911" s="153" t="s">
        <v>165</v>
      </c>
      <c r="AO1911" s="143"/>
      <c r="AP1911" s="143"/>
      <c r="AQ1911" s="143"/>
      <c r="AR1911" s="143"/>
      <c r="AS1911" s="143"/>
      <c r="AT1911" s="153" t="s">
        <v>165</v>
      </c>
      <c r="AU1911" s="143"/>
      <c r="AV1911" s="143"/>
      <c r="BC1911" s="2"/>
    </row>
    <row r="1912" spans="1:55" x14ac:dyDescent="0.2">
      <c r="A1912" s="4" t="s">
        <v>2724</v>
      </c>
      <c r="B1912" s="4" t="s">
        <v>2689</v>
      </c>
      <c r="C1912" s="4" t="s">
        <v>2734</v>
      </c>
      <c r="D1912" s="4" t="s">
        <v>2742</v>
      </c>
      <c r="E1912" s="144" t="s">
        <v>384</v>
      </c>
      <c r="F1912" s="144" t="s">
        <v>621</v>
      </c>
      <c r="G1912" s="93" t="s">
        <v>623</v>
      </c>
      <c r="H1912" s="59">
        <v>7351</v>
      </c>
      <c r="I1912" s="59">
        <v>500000002324</v>
      </c>
      <c r="J1912" s="5">
        <v>2014</v>
      </c>
      <c r="K1912" s="5">
        <v>10</v>
      </c>
      <c r="L1912" s="9">
        <f t="shared" si="40"/>
        <v>-2</v>
      </c>
      <c r="M1912" s="6" t="s">
        <v>90</v>
      </c>
      <c r="N1912" s="9" t="s">
        <v>94</v>
      </c>
      <c r="O1912" s="6" t="s">
        <v>201</v>
      </c>
      <c r="P1912" s="9" t="s">
        <v>42</v>
      </c>
      <c r="Q1912" s="5" t="s">
        <v>37</v>
      </c>
      <c r="R1912" s="9" t="s">
        <v>41</v>
      </c>
      <c r="S1912" s="11">
        <v>2023</v>
      </c>
      <c r="T1912" s="6" t="s">
        <v>126</v>
      </c>
      <c r="U1912" s="4" t="s">
        <v>1560</v>
      </c>
      <c r="V1912" s="4" t="s">
        <v>3279</v>
      </c>
      <c r="W1912" s="75">
        <v>1953416.3478260869</v>
      </c>
      <c r="X1912" s="9">
        <v>2</v>
      </c>
      <c r="Y1912" s="11"/>
      <c r="Z1912" s="11"/>
      <c r="AA1912" s="11"/>
      <c r="AB1912" s="11" t="s">
        <v>33</v>
      </c>
      <c r="AC1912" s="11"/>
      <c r="AD1912" s="11"/>
      <c r="AE1912" s="11"/>
      <c r="AF1912" s="11"/>
      <c r="AG1912" s="11"/>
      <c r="AH1912" s="11" t="s">
        <v>33</v>
      </c>
      <c r="AI1912" s="11"/>
      <c r="AJ1912" s="11"/>
      <c r="AK1912" s="143"/>
      <c r="AL1912" s="143"/>
      <c r="AM1912" s="143"/>
      <c r="AN1912" s="153" t="s">
        <v>165</v>
      </c>
      <c r="AO1912" s="143"/>
      <c r="AP1912" s="143"/>
      <c r="AQ1912" s="143"/>
      <c r="AR1912" s="143"/>
      <c r="AS1912" s="143"/>
      <c r="AT1912" s="153" t="s">
        <v>165</v>
      </c>
      <c r="AU1912" s="143"/>
      <c r="AV1912" s="143"/>
      <c r="BC1912" s="2"/>
    </row>
    <row r="1913" spans="1:55" x14ac:dyDescent="0.2">
      <c r="A1913" s="4" t="s">
        <v>2724</v>
      </c>
      <c r="B1913" s="4" t="s">
        <v>2689</v>
      </c>
      <c r="C1913" s="4" t="s">
        <v>2734</v>
      </c>
      <c r="D1913" s="4" t="s">
        <v>2742</v>
      </c>
      <c r="E1913" s="144" t="s">
        <v>384</v>
      </c>
      <c r="F1913" s="144" t="s">
        <v>621</v>
      </c>
      <c r="G1913" s="93" t="s">
        <v>623</v>
      </c>
      <c r="H1913" s="94" t="s">
        <v>629</v>
      </c>
      <c r="I1913" s="59">
        <v>500000002326</v>
      </c>
      <c r="J1913" s="5">
        <v>2014</v>
      </c>
      <c r="K1913" s="5">
        <v>10</v>
      </c>
      <c r="L1913" s="9">
        <f t="shared" si="40"/>
        <v>-2</v>
      </c>
      <c r="M1913" s="6" t="s">
        <v>90</v>
      </c>
      <c r="N1913" s="9" t="s">
        <v>94</v>
      </c>
      <c r="O1913" s="6" t="s">
        <v>201</v>
      </c>
      <c r="P1913" s="9" t="s">
        <v>42</v>
      </c>
      <c r="Q1913" s="5" t="s">
        <v>37</v>
      </c>
      <c r="R1913" s="9" t="s">
        <v>41</v>
      </c>
      <c r="S1913" s="11">
        <v>2023</v>
      </c>
      <c r="T1913" s="6" t="s">
        <v>126</v>
      </c>
      <c r="U1913" s="4" t="s">
        <v>1560</v>
      </c>
      <c r="V1913" s="4" t="s">
        <v>3279</v>
      </c>
      <c r="W1913" s="75">
        <v>1953416.3478260869</v>
      </c>
      <c r="X1913" s="9">
        <v>2</v>
      </c>
      <c r="Y1913" s="11"/>
      <c r="Z1913" s="11"/>
      <c r="AA1913" s="11"/>
      <c r="AB1913" s="11" t="s">
        <v>33</v>
      </c>
      <c r="AC1913" s="11"/>
      <c r="AD1913" s="11"/>
      <c r="AE1913" s="11"/>
      <c r="AF1913" s="11"/>
      <c r="AG1913" s="11"/>
      <c r="AH1913" s="11" t="s">
        <v>33</v>
      </c>
      <c r="AI1913" s="11"/>
      <c r="AJ1913" s="11"/>
      <c r="AK1913" s="143"/>
      <c r="AL1913" s="143"/>
      <c r="AM1913" s="143"/>
      <c r="AN1913" s="153" t="s">
        <v>165</v>
      </c>
      <c r="AO1913" s="143"/>
      <c r="AP1913" s="143"/>
      <c r="AQ1913" s="143"/>
      <c r="AR1913" s="143"/>
      <c r="AS1913" s="143"/>
      <c r="AT1913" s="153" t="s">
        <v>165</v>
      </c>
      <c r="AU1913" s="143"/>
      <c r="AV1913" s="143"/>
      <c r="BC1913" s="2"/>
    </row>
    <row r="1914" spans="1:55" x14ac:dyDescent="0.2">
      <c r="A1914" s="4" t="s">
        <v>2724</v>
      </c>
      <c r="B1914" s="4" t="s">
        <v>2689</v>
      </c>
      <c r="C1914" s="4" t="s">
        <v>2734</v>
      </c>
      <c r="D1914" s="4" t="s">
        <v>2742</v>
      </c>
      <c r="E1914" s="144" t="s">
        <v>384</v>
      </c>
      <c r="F1914" s="144" t="s">
        <v>621</v>
      </c>
      <c r="G1914" s="93" t="s">
        <v>623</v>
      </c>
      <c r="H1914" s="94" t="s">
        <v>630</v>
      </c>
      <c r="I1914" s="59">
        <v>500000002327</v>
      </c>
      <c r="J1914" s="5">
        <v>2014</v>
      </c>
      <c r="K1914" s="5">
        <v>10</v>
      </c>
      <c r="L1914" s="9">
        <f t="shared" si="40"/>
        <v>-2</v>
      </c>
      <c r="M1914" s="6" t="s">
        <v>90</v>
      </c>
      <c r="N1914" s="9" t="s">
        <v>94</v>
      </c>
      <c r="O1914" s="6" t="s">
        <v>201</v>
      </c>
      <c r="P1914" s="9" t="s">
        <v>42</v>
      </c>
      <c r="Q1914" s="5" t="s">
        <v>37</v>
      </c>
      <c r="R1914" s="9" t="s">
        <v>41</v>
      </c>
      <c r="S1914" s="11">
        <v>2023</v>
      </c>
      <c r="T1914" s="6" t="s">
        <v>126</v>
      </c>
      <c r="U1914" s="4" t="s">
        <v>1560</v>
      </c>
      <c r="V1914" s="4" t="s">
        <v>3279</v>
      </c>
      <c r="W1914" s="75">
        <v>1953416.3478260869</v>
      </c>
      <c r="X1914" s="9">
        <v>2</v>
      </c>
      <c r="Y1914" s="11"/>
      <c r="Z1914" s="11"/>
      <c r="AA1914" s="11"/>
      <c r="AB1914" s="11" t="s">
        <v>33</v>
      </c>
      <c r="AC1914" s="11"/>
      <c r="AD1914" s="11"/>
      <c r="AE1914" s="11"/>
      <c r="AF1914" s="11"/>
      <c r="AG1914" s="11"/>
      <c r="AH1914" s="11" t="s">
        <v>33</v>
      </c>
      <c r="AI1914" s="11"/>
      <c r="AJ1914" s="11"/>
      <c r="AK1914" s="143"/>
      <c r="AL1914" s="143"/>
      <c r="AM1914" s="143"/>
      <c r="AN1914" s="153" t="s">
        <v>165</v>
      </c>
      <c r="AO1914" s="143"/>
      <c r="AP1914" s="143"/>
      <c r="AQ1914" s="143"/>
      <c r="AR1914" s="143"/>
      <c r="AS1914" s="143"/>
      <c r="AT1914" s="153" t="s">
        <v>165</v>
      </c>
      <c r="AU1914" s="143"/>
      <c r="AV1914" s="143"/>
      <c r="BC1914" s="2"/>
    </row>
    <row r="1915" spans="1:55" x14ac:dyDescent="0.2">
      <c r="A1915" s="4" t="s">
        <v>2724</v>
      </c>
      <c r="B1915" s="4" t="s">
        <v>2689</v>
      </c>
      <c r="C1915" s="4" t="s">
        <v>2734</v>
      </c>
      <c r="D1915" s="4" t="s">
        <v>2742</v>
      </c>
      <c r="E1915" s="144" t="s">
        <v>384</v>
      </c>
      <c r="F1915" s="144" t="s">
        <v>621</v>
      </c>
      <c r="G1915" s="93" t="s">
        <v>623</v>
      </c>
      <c r="H1915" s="94" t="s">
        <v>631</v>
      </c>
      <c r="I1915" s="59">
        <v>500000002328</v>
      </c>
      <c r="J1915" s="5">
        <v>2014</v>
      </c>
      <c r="K1915" s="5">
        <v>10</v>
      </c>
      <c r="L1915" s="9">
        <f t="shared" si="40"/>
        <v>-2</v>
      </c>
      <c r="M1915" s="6" t="s">
        <v>90</v>
      </c>
      <c r="N1915" s="9" t="s">
        <v>94</v>
      </c>
      <c r="O1915" s="6" t="s">
        <v>201</v>
      </c>
      <c r="P1915" s="9" t="s">
        <v>42</v>
      </c>
      <c r="Q1915" s="5" t="s">
        <v>37</v>
      </c>
      <c r="R1915" s="9" t="s">
        <v>41</v>
      </c>
      <c r="S1915" s="11">
        <v>2023</v>
      </c>
      <c r="T1915" s="6" t="s">
        <v>126</v>
      </c>
      <c r="U1915" s="4" t="s">
        <v>1560</v>
      </c>
      <c r="V1915" s="4" t="s">
        <v>3279</v>
      </c>
      <c r="W1915" s="75">
        <v>1953416.3478260869</v>
      </c>
      <c r="X1915" s="9">
        <v>2</v>
      </c>
      <c r="Y1915" s="11"/>
      <c r="Z1915" s="11"/>
      <c r="AA1915" s="11"/>
      <c r="AB1915" s="11" t="s">
        <v>33</v>
      </c>
      <c r="AC1915" s="11"/>
      <c r="AD1915" s="11"/>
      <c r="AE1915" s="11"/>
      <c r="AF1915" s="11"/>
      <c r="AG1915" s="11"/>
      <c r="AH1915" s="11" t="s">
        <v>33</v>
      </c>
      <c r="AI1915" s="11"/>
      <c r="AJ1915" s="11"/>
      <c r="AK1915" s="143"/>
      <c r="AL1915" s="143"/>
      <c r="AM1915" s="143"/>
      <c r="AN1915" s="153" t="s">
        <v>165</v>
      </c>
      <c r="AO1915" s="143"/>
      <c r="AP1915" s="143"/>
      <c r="AQ1915" s="143"/>
      <c r="AR1915" s="143"/>
      <c r="AS1915" s="143"/>
      <c r="AT1915" s="153" t="s">
        <v>165</v>
      </c>
      <c r="AU1915" s="143"/>
      <c r="AV1915" s="143"/>
      <c r="BC1915" s="2"/>
    </row>
    <row r="1916" spans="1:55" x14ac:dyDescent="0.2">
      <c r="A1916" s="4" t="s">
        <v>2724</v>
      </c>
      <c r="B1916" s="4" t="s">
        <v>2689</v>
      </c>
      <c r="C1916" s="4" t="s">
        <v>2734</v>
      </c>
      <c r="D1916" s="4" t="s">
        <v>2742</v>
      </c>
      <c r="E1916" s="144" t="s">
        <v>384</v>
      </c>
      <c r="F1916" s="144" t="s">
        <v>621</v>
      </c>
      <c r="G1916" s="93" t="s">
        <v>623</v>
      </c>
      <c r="H1916" s="94" t="s">
        <v>632</v>
      </c>
      <c r="I1916" s="59">
        <v>500000002325</v>
      </c>
      <c r="J1916" s="5">
        <v>2014</v>
      </c>
      <c r="K1916" s="5">
        <v>10</v>
      </c>
      <c r="L1916" s="9">
        <f t="shared" si="40"/>
        <v>-2</v>
      </c>
      <c r="M1916" s="6" t="s">
        <v>90</v>
      </c>
      <c r="N1916" s="9" t="s">
        <v>94</v>
      </c>
      <c r="O1916" s="6" t="s">
        <v>201</v>
      </c>
      <c r="P1916" s="9" t="s">
        <v>42</v>
      </c>
      <c r="Q1916" s="5" t="s">
        <v>37</v>
      </c>
      <c r="R1916" s="9" t="s">
        <v>41</v>
      </c>
      <c r="S1916" s="11">
        <v>2023</v>
      </c>
      <c r="T1916" s="6" t="s">
        <v>126</v>
      </c>
      <c r="U1916" s="4" t="s">
        <v>1560</v>
      </c>
      <c r="V1916" s="4" t="s">
        <v>3279</v>
      </c>
      <c r="W1916" s="75">
        <v>1953416.3478260869</v>
      </c>
      <c r="X1916" s="9">
        <v>2</v>
      </c>
      <c r="Y1916" s="11"/>
      <c r="Z1916" s="11"/>
      <c r="AA1916" s="11"/>
      <c r="AB1916" s="11" t="s">
        <v>33</v>
      </c>
      <c r="AC1916" s="11"/>
      <c r="AD1916" s="11"/>
      <c r="AE1916" s="11"/>
      <c r="AF1916" s="11"/>
      <c r="AG1916" s="11"/>
      <c r="AH1916" s="11" t="s">
        <v>33</v>
      </c>
      <c r="AI1916" s="11"/>
      <c r="AJ1916" s="11"/>
      <c r="AK1916" s="143"/>
      <c r="AL1916" s="143"/>
      <c r="AM1916" s="143"/>
      <c r="AN1916" s="153" t="s">
        <v>165</v>
      </c>
      <c r="AO1916" s="143"/>
      <c r="AP1916" s="143"/>
      <c r="AQ1916" s="143"/>
      <c r="AR1916" s="143"/>
      <c r="AS1916" s="143"/>
      <c r="AT1916" s="153" t="s">
        <v>165</v>
      </c>
      <c r="AU1916" s="143"/>
      <c r="AV1916" s="143"/>
      <c r="BC1916" s="2"/>
    </row>
    <row r="1917" spans="1:55" x14ac:dyDescent="0.2">
      <c r="A1917" s="4" t="s">
        <v>2724</v>
      </c>
      <c r="B1917" s="4" t="s">
        <v>2689</v>
      </c>
      <c r="C1917" s="4" t="s">
        <v>2734</v>
      </c>
      <c r="D1917" s="4" t="s">
        <v>2742</v>
      </c>
      <c r="E1917" s="144" t="s">
        <v>384</v>
      </c>
      <c r="F1917" s="144" t="s">
        <v>621</v>
      </c>
      <c r="G1917" s="93" t="s">
        <v>623</v>
      </c>
      <c r="H1917" s="94">
        <v>7357</v>
      </c>
      <c r="I1917" s="59">
        <v>500000002478</v>
      </c>
      <c r="J1917" s="5">
        <v>2014</v>
      </c>
      <c r="K1917" s="5">
        <v>10</v>
      </c>
      <c r="L1917" s="9">
        <f t="shared" si="40"/>
        <v>-2</v>
      </c>
      <c r="M1917" s="6" t="s">
        <v>90</v>
      </c>
      <c r="N1917" s="9" t="s">
        <v>94</v>
      </c>
      <c r="O1917" s="6" t="s">
        <v>201</v>
      </c>
      <c r="P1917" s="9" t="s">
        <v>42</v>
      </c>
      <c r="Q1917" s="5" t="s">
        <v>37</v>
      </c>
      <c r="R1917" s="9" t="s">
        <v>41</v>
      </c>
      <c r="S1917" s="11">
        <v>2023</v>
      </c>
      <c r="T1917" s="6" t="s">
        <v>126</v>
      </c>
      <c r="U1917" s="4" t="s">
        <v>1560</v>
      </c>
      <c r="V1917" s="4" t="s">
        <v>3279</v>
      </c>
      <c r="W1917" s="75">
        <v>1953416.3478260869</v>
      </c>
      <c r="X1917" s="9">
        <v>2</v>
      </c>
      <c r="Y1917" s="11"/>
      <c r="Z1917" s="11"/>
      <c r="AA1917" s="11"/>
      <c r="AB1917" s="11" t="s">
        <v>33</v>
      </c>
      <c r="AC1917" s="11"/>
      <c r="AD1917" s="11"/>
      <c r="AE1917" s="11"/>
      <c r="AF1917" s="11"/>
      <c r="AG1917" s="11"/>
      <c r="AH1917" s="11" t="s">
        <v>33</v>
      </c>
      <c r="AI1917" s="11"/>
      <c r="AJ1917" s="11"/>
      <c r="AK1917" s="143"/>
      <c r="AL1917" s="143"/>
      <c r="AM1917" s="143"/>
      <c r="AN1917" s="153" t="s">
        <v>165</v>
      </c>
      <c r="AO1917" s="143"/>
      <c r="AP1917" s="143"/>
      <c r="AQ1917" s="143"/>
      <c r="AR1917" s="143"/>
      <c r="AS1917" s="143"/>
      <c r="AT1917" s="153" t="s">
        <v>165</v>
      </c>
      <c r="AU1917" s="143"/>
      <c r="AV1917" s="143"/>
      <c r="BC1917" s="2"/>
    </row>
    <row r="1918" spans="1:55" x14ac:dyDescent="0.2">
      <c r="A1918" s="4" t="s">
        <v>2724</v>
      </c>
      <c r="B1918" s="4" t="s">
        <v>2689</v>
      </c>
      <c r="C1918" s="4" t="s">
        <v>2734</v>
      </c>
      <c r="D1918" s="4" t="s">
        <v>2742</v>
      </c>
      <c r="E1918" s="144" t="s">
        <v>384</v>
      </c>
      <c r="F1918" s="144" t="s">
        <v>621</v>
      </c>
      <c r="G1918" s="93" t="s">
        <v>623</v>
      </c>
      <c r="H1918" s="94" t="s">
        <v>635</v>
      </c>
      <c r="I1918" s="59">
        <v>500000007297</v>
      </c>
      <c r="J1918" s="5">
        <v>2014</v>
      </c>
      <c r="K1918" s="5">
        <v>10</v>
      </c>
      <c r="L1918" s="9">
        <f t="shared" si="40"/>
        <v>-2</v>
      </c>
      <c r="M1918" s="6" t="s">
        <v>90</v>
      </c>
      <c r="N1918" s="9" t="s">
        <v>94</v>
      </c>
      <c r="O1918" s="6" t="s">
        <v>201</v>
      </c>
      <c r="P1918" s="9" t="s">
        <v>42</v>
      </c>
      <c r="Q1918" s="5" t="s">
        <v>37</v>
      </c>
      <c r="R1918" s="9" t="s">
        <v>41</v>
      </c>
      <c r="S1918" s="11">
        <v>2023</v>
      </c>
      <c r="T1918" s="6" t="s">
        <v>126</v>
      </c>
      <c r="U1918" s="4" t="s">
        <v>1560</v>
      </c>
      <c r="V1918" s="4" t="s">
        <v>3279</v>
      </c>
      <c r="W1918" s="75">
        <v>1953416.3478260869</v>
      </c>
      <c r="X1918" s="9">
        <v>2</v>
      </c>
      <c r="Y1918" s="11"/>
      <c r="Z1918" s="11"/>
      <c r="AA1918" s="11"/>
      <c r="AB1918" s="11" t="s">
        <v>33</v>
      </c>
      <c r="AC1918" s="11"/>
      <c r="AD1918" s="11"/>
      <c r="AE1918" s="11"/>
      <c r="AF1918" s="11"/>
      <c r="AG1918" s="11"/>
      <c r="AH1918" s="11" t="s">
        <v>33</v>
      </c>
      <c r="AI1918" s="11"/>
      <c r="AJ1918" s="11"/>
      <c r="AK1918" s="143"/>
      <c r="AL1918" s="143"/>
      <c r="AM1918" s="143"/>
      <c r="AN1918" s="153" t="s">
        <v>165</v>
      </c>
      <c r="AO1918" s="143"/>
      <c r="AP1918" s="143"/>
      <c r="AQ1918" s="143"/>
      <c r="AR1918" s="143"/>
      <c r="AS1918" s="143"/>
      <c r="AT1918" s="153" t="s">
        <v>165</v>
      </c>
      <c r="AU1918" s="143"/>
      <c r="AV1918" s="143"/>
      <c r="BC1918" s="2"/>
    </row>
    <row r="1919" spans="1:55" x14ac:dyDescent="0.2">
      <c r="A1919" s="4" t="s">
        <v>2724</v>
      </c>
      <c r="B1919" s="4" t="s">
        <v>2689</v>
      </c>
      <c r="C1919" s="4" t="s">
        <v>2734</v>
      </c>
      <c r="D1919" s="4" t="s">
        <v>2742</v>
      </c>
      <c r="E1919" s="144" t="s">
        <v>384</v>
      </c>
      <c r="F1919" s="144" t="s">
        <v>621</v>
      </c>
      <c r="G1919" s="93" t="s">
        <v>623</v>
      </c>
      <c r="H1919" s="94" t="s">
        <v>636</v>
      </c>
      <c r="I1919" s="59">
        <v>500000007298</v>
      </c>
      <c r="J1919" s="5">
        <v>2014</v>
      </c>
      <c r="K1919" s="5">
        <v>10</v>
      </c>
      <c r="L1919" s="9">
        <f t="shared" si="40"/>
        <v>-2</v>
      </c>
      <c r="M1919" s="6" t="s">
        <v>90</v>
      </c>
      <c r="N1919" s="9" t="s">
        <v>94</v>
      </c>
      <c r="O1919" s="6" t="s">
        <v>201</v>
      </c>
      <c r="P1919" s="9" t="s">
        <v>42</v>
      </c>
      <c r="Q1919" s="5" t="s">
        <v>37</v>
      </c>
      <c r="R1919" s="9" t="s">
        <v>41</v>
      </c>
      <c r="S1919" s="11">
        <v>2023</v>
      </c>
      <c r="T1919" s="6" t="s">
        <v>126</v>
      </c>
      <c r="U1919" s="4" t="s">
        <v>1560</v>
      </c>
      <c r="V1919" s="4" t="s">
        <v>3279</v>
      </c>
      <c r="W1919" s="75">
        <v>1953416.3478260869</v>
      </c>
      <c r="X1919" s="9">
        <v>2</v>
      </c>
      <c r="Y1919" s="11"/>
      <c r="Z1919" s="11"/>
      <c r="AA1919" s="11"/>
      <c r="AB1919" s="11" t="s">
        <v>33</v>
      </c>
      <c r="AC1919" s="11"/>
      <c r="AD1919" s="11"/>
      <c r="AE1919" s="11"/>
      <c r="AF1919" s="11"/>
      <c r="AG1919" s="11"/>
      <c r="AH1919" s="11" t="s">
        <v>33</v>
      </c>
      <c r="AI1919" s="11"/>
      <c r="AJ1919" s="11"/>
      <c r="AK1919" s="143"/>
      <c r="AL1919" s="143"/>
      <c r="AM1919" s="143"/>
      <c r="AN1919" s="153" t="s">
        <v>165</v>
      </c>
      <c r="AO1919" s="143"/>
      <c r="AP1919" s="143"/>
      <c r="AQ1919" s="143"/>
      <c r="AR1919" s="143"/>
      <c r="AS1919" s="143"/>
      <c r="AT1919" s="153" t="s">
        <v>165</v>
      </c>
      <c r="AU1919" s="143"/>
      <c r="AV1919" s="143"/>
      <c r="BC1919" s="2"/>
    </row>
    <row r="1920" spans="1:55" x14ac:dyDescent="0.2">
      <c r="A1920" s="4" t="s">
        <v>2724</v>
      </c>
      <c r="B1920" s="4" t="s">
        <v>2689</v>
      </c>
      <c r="C1920" s="4" t="s">
        <v>2734</v>
      </c>
      <c r="D1920" s="4" t="s">
        <v>2742</v>
      </c>
      <c r="E1920" s="144" t="s">
        <v>384</v>
      </c>
      <c r="F1920" s="144" t="s">
        <v>621</v>
      </c>
      <c r="G1920" s="93" t="s">
        <v>623</v>
      </c>
      <c r="H1920" s="94" t="s">
        <v>637</v>
      </c>
      <c r="I1920" s="59">
        <v>500000002914</v>
      </c>
      <c r="J1920" s="5">
        <v>2014</v>
      </c>
      <c r="K1920" s="5">
        <v>10</v>
      </c>
      <c r="L1920" s="9">
        <f t="shared" ref="L1920:L1979" si="41">IF(AND(J1920=0,K1920=0),"",K1920-($B$9-J1920))</f>
        <v>-2</v>
      </c>
      <c r="M1920" s="6" t="s">
        <v>90</v>
      </c>
      <c r="N1920" s="9" t="s">
        <v>94</v>
      </c>
      <c r="O1920" s="6" t="s">
        <v>201</v>
      </c>
      <c r="P1920" s="9" t="s">
        <v>42</v>
      </c>
      <c r="Q1920" s="5" t="s">
        <v>37</v>
      </c>
      <c r="R1920" s="9" t="s">
        <v>41</v>
      </c>
      <c r="S1920" s="11">
        <v>2023</v>
      </c>
      <c r="T1920" s="6" t="s">
        <v>126</v>
      </c>
      <c r="U1920" s="4" t="s">
        <v>1560</v>
      </c>
      <c r="V1920" s="4" t="s">
        <v>3279</v>
      </c>
      <c r="W1920" s="75">
        <v>1953416.3478260869</v>
      </c>
      <c r="X1920" s="9">
        <v>2</v>
      </c>
      <c r="Y1920" s="11"/>
      <c r="Z1920" s="11"/>
      <c r="AA1920" s="11"/>
      <c r="AB1920" s="11" t="s">
        <v>33</v>
      </c>
      <c r="AC1920" s="11"/>
      <c r="AD1920" s="11"/>
      <c r="AE1920" s="11"/>
      <c r="AF1920" s="11"/>
      <c r="AG1920" s="11"/>
      <c r="AH1920" s="11" t="s">
        <v>33</v>
      </c>
      <c r="AI1920" s="11"/>
      <c r="AJ1920" s="11"/>
      <c r="AK1920" s="143"/>
      <c r="AL1920" s="143"/>
      <c r="AM1920" s="143"/>
      <c r="AN1920" s="153" t="s">
        <v>165</v>
      </c>
      <c r="AO1920" s="143"/>
      <c r="AP1920" s="143"/>
      <c r="AQ1920" s="143"/>
      <c r="AR1920" s="143"/>
      <c r="AS1920" s="143"/>
      <c r="AT1920" s="153" t="s">
        <v>165</v>
      </c>
      <c r="AU1920" s="143"/>
      <c r="AV1920" s="143"/>
      <c r="BC1920" s="2"/>
    </row>
    <row r="1921" spans="1:55" ht="12.75" customHeight="1" x14ac:dyDescent="0.2">
      <c r="A1921" s="4" t="s">
        <v>2717</v>
      </c>
      <c r="B1921" s="4" t="s">
        <v>2690</v>
      </c>
      <c r="C1921" s="4" t="s">
        <v>2732</v>
      </c>
      <c r="D1921" s="4" t="s">
        <v>2742</v>
      </c>
      <c r="E1921" s="4" t="s">
        <v>1498</v>
      </c>
      <c r="F1921" s="4" t="s">
        <v>1499</v>
      </c>
      <c r="G1921" s="41" t="s">
        <v>1500</v>
      </c>
      <c r="H1921" s="59">
        <v>90316</v>
      </c>
      <c r="I1921" s="59">
        <v>500000003122</v>
      </c>
      <c r="J1921" s="5">
        <v>2013</v>
      </c>
      <c r="K1921" s="5">
        <v>10</v>
      </c>
      <c r="L1921" s="9">
        <f t="shared" si="41"/>
        <v>-3</v>
      </c>
      <c r="M1921" s="6" t="s">
        <v>90</v>
      </c>
      <c r="N1921" s="9" t="s">
        <v>2744</v>
      </c>
      <c r="O1921" s="6" t="s">
        <v>2743</v>
      </c>
      <c r="P1921" s="9" t="s">
        <v>42</v>
      </c>
      <c r="Q1921" s="5">
        <v>2023</v>
      </c>
      <c r="R1921" s="9" t="s">
        <v>41</v>
      </c>
      <c r="S1921" s="11">
        <v>2023</v>
      </c>
      <c r="T1921" s="6" t="s">
        <v>126</v>
      </c>
      <c r="U1921" s="4" t="s">
        <v>1958</v>
      </c>
      <c r="V1921" s="4" t="s">
        <v>4413</v>
      </c>
      <c r="W1921" s="90">
        <v>1401820</v>
      </c>
      <c r="X1921" s="9">
        <v>2</v>
      </c>
      <c r="Y1921" s="11" t="s">
        <v>33</v>
      </c>
      <c r="Z1921" s="11"/>
      <c r="AA1921" s="11"/>
      <c r="AB1921" s="11"/>
      <c r="AC1921" s="11"/>
      <c r="AD1921" s="11"/>
      <c r="AE1921" s="11" t="s">
        <v>33</v>
      </c>
      <c r="AF1921" s="11"/>
      <c r="AG1921" s="11"/>
      <c r="AH1921" s="11"/>
      <c r="AI1921" s="11"/>
      <c r="AJ1921" s="11"/>
      <c r="AK1921" s="143" t="s">
        <v>165</v>
      </c>
      <c r="AL1921" s="143"/>
      <c r="AM1921" s="143"/>
      <c r="AN1921" s="143"/>
      <c r="AO1921" s="143"/>
      <c r="AP1921" s="143"/>
      <c r="AQ1921" s="143" t="s">
        <v>165</v>
      </c>
      <c r="AR1921" s="143"/>
      <c r="AS1921" s="143"/>
      <c r="AT1921" s="143"/>
      <c r="AU1921" s="143"/>
      <c r="AV1921" s="143"/>
      <c r="BC1921" s="2"/>
    </row>
    <row r="1922" spans="1:55" x14ac:dyDescent="0.2">
      <c r="A1922" s="4" t="s">
        <v>4028</v>
      </c>
      <c r="B1922" s="4" t="s">
        <v>2690</v>
      </c>
      <c r="C1922" s="4" t="s">
        <v>2732</v>
      </c>
      <c r="D1922" s="4" t="s">
        <v>2742</v>
      </c>
      <c r="E1922" s="4" t="s">
        <v>1498</v>
      </c>
      <c r="F1922" s="4" t="s">
        <v>1499</v>
      </c>
      <c r="G1922" s="41" t="s">
        <v>1500</v>
      </c>
      <c r="H1922" s="59">
        <v>90314</v>
      </c>
      <c r="I1922" s="59">
        <v>500000002528</v>
      </c>
      <c r="J1922" s="5">
        <v>2013</v>
      </c>
      <c r="K1922" s="5">
        <v>10</v>
      </c>
      <c r="L1922" s="9">
        <f t="shared" si="41"/>
        <v>-3</v>
      </c>
      <c r="M1922" s="6" t="s">
        <v>90</v>
      </c>
      <c r="N1922" s="9" t="s">
        <v>94</v>
      </c>
      <c r="O1922" s="6" t="s">
        <v>2743</v>
      </c>
      <c r="P1922" s="9" t="s">
        <v>42</v>
      </c>
      <c r="Q1922" s="5">
        <v>2023</v>
      </c>
      <c r="R1922" s="9" t="s">
        <v>41</v>
      </c>
      <c r="S1922" s="11">
        <v>2023</v>
      </c>
      <c r="T1922" s="6" t="s">
        <v>126</v>
      </c>
      <c r="U1922" s="4" t="s">
        <v>1958</v>
      </c>
      <c r="V1922" s="4" t="s">
        <v>4413</v>
      </c>
      <c r="W1922" s="90">
        <v>1401820</v>
      </c>
      <c r="X1922" s="9">
        <v>2</v>
      </c>
      <c r="Y1922" s="11" t="s">
        <v>33</v>
      </c>
      <c r="Z1922" s="11"/>
      <c r="AA1922" s="11"/>
      <c r="AB1922" s="11"/>
      <c r="AC1922" s="11"/>
      <c r="AD1922" s="11"/>
      <c r="AE1922" s="11" t="s">
        <v>33</v>
      </c>
      <c r="AF1922" s="11"/>
      <c r="AG1922" s="11"/>
      <c r="AH1922" s="11"/>
      <c r="AI1922" s="11"/>
      <c r="AJ1922" s="11"/>
      <c r="AK1922" s="143" t="s">
        <v>165</v>
      </c>
      <c r="AL1922" s="143"/>
      <c r="AM1922" s="143"/>
      <c r="AN1922" s="143"/>
      <c r="AO1922" s="143"/>
      <c r="AP1922" s="143"/>
      <c r="AQ1922" s="143" t="s">
        <v>165</v>
      </c>
      <c r="AR1922" s="143"/>
      <c r="AS1922" s="143"/>
      <c r="AT1922" s="143"/>
      <c r="AU1922" s="143"/>
      <c r="AV1922" s="143"/>
      <c r="BC1922" s="2"/>
    </row>
    <row r="1923" spans="1:55" x14ac:dyDescent="0.2">
      <c r="A1923" s="4" t="s">
        <v>3979</v>
      </c>
      <c r="B1923" s="4" t="s">
        <v>2690</v>
      </c>
      <c r="C1923" s="4" t="s">
        <v>2732</v>
      </c>
      <c r="D1923" s="4" t="s">
        <v>2742</v>
      </c>
      <c r="E1923" s="4" t="s">
        <v>1498</v>
      </c>
      <c r="F1923" s="4" t="s">
        <v>1499</v>
      </c>
      <c r="G1923" s="41" t="s">
        <v>1500</v>
      </c>
      <c r="H1923" s="59">
        <v>90322</v>
      </c>
      <c r="I1923" s="59">
        <v>500000007264</v>
      </c>
      <c r="J1923" s="5">
        <v>2013</v>
      </c>
      <c r="K1923" s="5">
        <v>10</v>
      </c>
      <c r="L1923" s="9">
        <f t="shared" si="41"/>
        <v>-3</v>
      </c>
      <c r="M1923" s="6" t="s">
        <v>90</v>
      </c>
      <c r="N1923" s="9" t="s">
        <v>94</v>
      </c>
      <c r="O1923" s="6" t="s">
        <v>2743</v>
      </c>
      <c r="P1923" s="9" t="s">
        <v>42</v>
      </c>
      <c r="Q1923" s="5">
        <v>2023</v>
      </c>
      <c r="R1923" s="9" t="s">
        <v>41</v>
      </c>
      <c r="S1923" s="11">
        <v>2023</v>
      </c>
      <c r="T1923" s="6" t="s">
        <v>126</v>
      </c>
      <c r="U1923" s="4" t="s">
        <v>1958</v>
      </c>
      <c r="V1923" s="4" t="s">
        <v>4413</v>
      </c>
      <c r="W1923" s="90">
        <v>1401820</v>
      </c>
      <c r="X1923" s="9">
        <v>2</v>
      </c>
      <c r="Y1923" s="11" t="s">
        <v>33</v>
      </c>
      <c r="Z1923" s="11"/>
      <c r="AA1923" s="11"/>
      <c r="AB1923" s="11"/>
      <c r="AC1923" s="11"/>
      <c r="AD1923" s="11"/>
      <c r="AE1923" s="11" t="s">
        <v>33</v>
      </c>
      <c r="AF1923" s="11"/>
      <c r="AG1923" s="11"/>
      <c r="AH1923" s="11"/>
      <c r="AI1923" s="11"/>
      <c r="AJ1923" s="11"/>
      <c r="AK1923" s="143" t="s">
        <v>165</v>
      </c>
      <c r="AL1923" s="143"/>
      <c r="AM1923" s="143"/>
      <c r="AN1923" s="143"/>
      <c r="AO1923" s="143"/>
      <c r="AP1923" s="143"/>
      <c r="AQ1923" s="143" t="s">
        <v>165</v>
      </c>
      <c r="AR1923" s="143"/>
      <c r="AS1923" s="143"/>
      <c r="AT1923" s="143"/>
      <c r="AU1923" s="143"/>
      <c r="AV1923" s="143"/>
      <c r="BC1923" s="2"/>
    </row>
    <row r="1924" spans="1:55" x14ac:dyDescent="0.2">
      <c r="A1924" s="4" t="s">
        <v>2718</v>
      </c>
      <c r="B1924" s="4" t="s">
        <v>2690</v>
      </c>
      <c r="C1924" s="4" t="s">
        <v>2732</v>
      </c>
      <c r="D1924" s="4" t="s">
        <v>2742</v>
      </c>
      <c r="E1924" s="4" t="s">
        <v>1498</v>
      </c>
      <c r="F1924" s="4" t="s">
        <v>1499</v>
      </c>
      <c r="G1924" s="41" t="s">
        <v>1500</v>
      </c>
      <c r="H1924" s="59">
        <v>90317</v>
      </c>
      <c r="I1924" s="59">
        <v>500000007318</v>
      </c>
      <c r="J1924" s="5">
        <v>2013</v>
      </c>
      <c r="K1924" s="5">
        <v>10</v>
      </c>
      <c r="L1924" s="9">
        <f t="shared" si="41"/>
        <v>-3</v>
      </c>
      <c r="M1924" s="6" t="s">
        <v>90</v>
      </c>
      <c r="N1924" s="9" t="s">
        <v>94</v>
      </c>
      <c r="O1924" s="6" t="s">
        <v>2743</v>
      </c>
      <c r="P1924" s="9" t="s">
        <v>42</v>
      </c>
      <c r="Q1924" s="5">
        <v>2023</v>
      </c>
      <c r="R1924" s="9" t="s">
        <v>41</v>
      </c>
      <c r="S1924" s="11">
        <v>2023</v>
      </c>
      <c r="T1924" s="6" t="s">
        <v>126</v>
      </c>
      <c r="U1924" s="4" t="s">
        <v>1958</v>
      </c>
      <c r="V1924" s="4" t="s">
        <v>4413</v>
      </c>
      <c r="W1924" s="90">
        <v>1401820</v>
      </c>
      <c r="X1924" s="9">
        <v>2</v>
      </c>
      <c r="Y1924" s="11" t="s">
        <v>33</v>
      </c>
      <c r="Z1924" s="11"/>
      <c r="AA1924" s="11"/>
      <c r="AB1924" s="11"/>
      <c r="AC1924" s="11"/>
      <c r="AD1924" s="11"/>
      <c r="AE1924" s="11" t="s">
        <v>33</v>
      </c>
      <c r="AF1924" s="11"/>
      <c r="AG1924" s="11"/>
      <c r="AH1924" s="11"/>
      <c r="AI1924" s="11"/>
      <c r="AJ1924" s="11"/>
      <c r="AK1924" s="143" t="s">
        <v>165</v>
      </c>
      <c r="AL1924" s="143"/>
      <c r="AM1924" s="143"/>
      <c r="AN1924" s="143"/>
      <c r="AO1924" s="143"/>
      <c r="AP1924" s="143"/>
      <c r="AQ1924" s="143" t="s">
        <v>165</v>
      </c>
      <c r="AR1924" s="143"/>
      <c r="AS1924" s="143"/>
      <c r="AT1924" s="143"/>
      <c r="AU1924" s="143"/>
      <c r="AV1924" s="143"/>
      <c r="BC1924" s="2"/>
    </row>
    <row r="1925" spans="1:55" ht="12.75" customHeight="1" x14ac:dyDescent="0.2">
      <c r="A1925" s="4" t="s">
        <v>2695</v>
      </c>
      <c r="B1925" s="4" t="s">
        <v>2689</v>
      </c>
      <c r="C1925" s="4" t="s">
        <v>2732</v>
      </c>
      <c r="D1925" s="4" t="s">
        <v>2742</v>
      </c>
      <c r="E1925" s="4" t="s">
        <v>1498</v>
      </c>
      <c r="F1925" s="4" t="s">
        <v>1499</v>
      </c>
      <c r="G1925" s="41" t="s">
        <v>1500</v>
      </c>
      <c r="H1925" s="59">
        <v>90327</v>
      </c>
      <c r="I1925" s="59" t="s">
        <v>1501</v>
      </c>
      <c r="J1925" s="5">
        <v>2013</v>
      </c>
      <c r="K1925" s="5">
        <v>10</v>
      </c>
      <c r="L1925" s="9">
        <f t="shared" si="41"/>
        <v>-3</v>
      </c>
      <c r="M1925" s="6" t="s">
        <v>90</v>
      </c>
      <c r="N1925" s="9" t="s">
        <v>94</v>
      </c>
      <c r="O1925" s="6" t="s">
        <v>2743</v>
      </c>
      <c r="P1925" s="9" t="s">
        <v>42</v>
      </c>
      <c r="Q1925" s="5">
        <v>2023</v>
      </c>
      <c r="R1925" s="9" t="s">
        <v>41</v>
      </c>
      <c r="S1925" s="11">
        <v>2023</v>
      </c>
      <c r="T1925" s="6" t="s">
        <v>126</v>
      </c>
      <c r="U1925" s="4" t="s">
        <v>1958</v>
      </c>
      <c r="V1925" s="4" t="s">
        <v>4413</v>
      </c>
      <c r="W1925" s="90">
        <v>1401820</v>
      </c>
      <c r="X1925" s="9">
        <v>2</v>
      </c>
      <c r="Y1925" s="11" t="s">
        <v>33</v>
      </c>
      <c r="Z1925" s="11"/>
      <c r="AA1925" s="11"/>
      <c r="AB1925" s="11"/>
      <c r="AC1925" s="11"/>
      <c r="AD1925" s="11"/>
      <c r="AE1925" s="11" t="s">
        <v>33</v>
      </c>
      <c r="AF1925" s="11"/>
      <c r="AG1925" s="11"/>
      <c r="AH1925" s="11"/>
      <c r="AI1925" s="11"/>
      <c r="AJ1925" s="11"/>
      <c r="AK1925" s="143" t="s">
        <v>165</v>
      </c>
      <c r="AL1925" s="143"/>
      <c r="AM1925" s="143"/>
      <c r="AN1925" s="143"/>
      <c r="AO1925" s="143"/>
      <c r="AP1925" s="143"/>
      <c r="AQ1925" s="143" t="s">
        <v>165</v>
      </c>
      <c r="AR1925" s="143"/>
      <c r="AS1925" s="143"/>
      <c r="AT1925" s="143"/>
      <c r="AU1925" s="143"/>
      <c r="AV1925" s="143"/>
      <c r="BC1925" s="2"/>
    </row>
    <row r="1926" spans="1:55" x14ac:dyDescent="0.2">
      <c r="A1926" s="4" t="s">
        <v>2701</v>
      </c>
      <c r="B1926" s="4" t="s">
        <v>2689</v>
      </c>
      <c r="C1926" s="4" t="s">
        <v>2732</v>
      </c>
      <c r="D1926" s="4" t="s">
        <v>2742</v>
      </c>
      <c r="E1926" s="4" t="s">
        <v>1498</v>
      </c>
      <c r="F1926" s="4" t="s">
        <v>1499</v>
      </c>
      <c r="G1926" s="41" t="s">
        <v>1500</v>
      </c>
      <c r="H1926" s="59">
        <v>90324</v>
      </c>
      <c r="I1926" s="59" t="s">
        <v>1502</v>
      </c>
      <c r="J1926" s="5">
        <v>2013</v>
      </c>
      <c r="K1926" s="5">
        <v>10</v>
      </c>
      <c r="L1926" s="9">
        <f t="shared" si="41"/>
        <v>-3</v>
      </c>
      <c r="M1926" s="6" t="s">
        <v>90</v>
      </c>
      <c r="N1926" s="9" t="s">
        <v>94</v>
      </c>
      <c r="O1926" s="6" t="s">
        <v>2743</v>
      </c>
      <c r="P1926" s="9" t="s">
        <v>42</v>
      </c>
      <c r="Q1926" s="5">
        <v>2023</v>
      </c>
      <c r="R1926" s="9" t="s">
        <v>41</v>
      </c>
      <c r="S1926" s="11">
        <v>2023</v>
      </c>
      <c r="T1926" s="6" t="s">
        <v>126</v>
      </c>
      <c r="U1926" s="4" t="s">
        <v>1958</v>
      </c>
      <c r="V1926" s="4" t="s">
        <v>4413</v>
      </c>
      <c r="W1926" s="90">
        <v>1401820</v>
      </c>
      <c r="X1926" s="9">
        <v>2</v>
      </c>
      <c r="Y1926" s="11" t="s">
        <v>33</v>
      </c>
      <c r="Z1926" s="11"/>
      <c r="AA1926" s="11"/>
      <c r="AB1926" s="11"/>
      <c r="AC1926" s="11"/>
      <c r="AD1926" s="11"/>
      <c r="AE1926" s="11" t="s">
        <v>33</v>
      </c>
      <c r="AF1926" s="11"/>
      <c r="AG1926" s="11"/>
      <c r="AH1926" s="11"/>
      <c r="AI1926" s="11"/>
      <c r="AJ1926" s="11"/>
      <c r="AK1926" s="143" t="s">
        <v>165</v>
      </c>
      <c r="AL1926" s="143"/>
      <c r="AM1926" s="143"/>
      <c r="AN1926" s="143"/>
      <c r="AO1926" s="143"/>
      <c r="AP1926" s="143"/>
      <c r="AQ1926" s="143" t="s">
        <v>165</v>
      </c>
      <c r="AR1926" s="143"/>
      <c r="AS1926" s="143"/>
      <c r="AT1926" s="143"/>
      <c r="AU1926" s="143"/>
      <c r="AV1926" s="143"/>
      <c r="BC1926" s="2"/>
    </row>
    <row r="1927" spans="1:55" x14ac:dyDescent="0.2">
      <c r="A1927" s="4" t="s">
        <v>2701</v>
      </c>
      <c r="B1927" s="4" t="s">
        <v>2689</v>
      </c>
      <c r="C1927" s="4" t="s">
        <v>2732</v>
      </c>
      <c r="D1927" s="4" t="s">
        <v>2742</v>
      </c>
      <c r="E1927" s="4" t="s">
        <v>1498</v>
      </c>
      <c r="F1927" s="4" t="s">
        <v>1499</v>
      </c>
      <c r="G1927" s="41" t="s">
        <v>1500</v>
      </c>
      <c r="H1927" s="59">
        <v>90328</v>
      </c>
      <c r="I1927" s="59">
        <v>500000000422</v>
      </c>
      <c r="J1927" s="5">
        <v>2013</v>
      </c>
      <c r="K1927" s="5">
        <v>10</v>
      </c>
      <c r="L1927" s="9">
        <f t="shared" si="41"/>
        <v>-3</v>
      </c>
      <c r="M1927" s="6" t="s">
        <v>90</v>
      </c>
      <c r="N1927" s="9" t="s">
        <v>94</v>
      </c>
      <c r="O1927" s="6" t="s">
        <v>2743</v>
      </c>
      <c r="P1927" s="9" t="s">
        <v>42</v>
      </c>
      <c r="Q1927" s="5">
        <v>2023</v>
      </c>
      <c r="R1927" s="9" t="s">
        <v>41</v>
      </c>
      <c r="S1927" s="11">
        <v>2023</v>
      </c>
      <c r="T1927" s="6" t="s">
        <v>126</v>
      </c>
      <c r="U1927" s="4" t="s">
        <v>1958</v>
      </c>
      <c r="V1927" s="4" t="s">
        <v>4413</v>
      </c>
      <c r="W1927" s="90">
        <v>1401820</v>
      </c>
      <c r="X1927" s="9">
        <v>2</v>
      </c>
      <c r="Y1927" s="11" t="s">
        <v>33</v>
      </c>
      <c r="Z1927" s="11"/>
      <c r="AA1927" s="11"/>
      <c r="AB1927" s="11"/>
      <c r="AC1927" s="11"/>
      <c r="AD1927" s="11"/>
      <c r="AE1927" s="11" t="s">
        <v>33</v>
      </c>
      <c r="AF1927" s="11"/>
      <c r="AG1927" s="11"/>
      <c r="AH1927" s="11"/>
      <c r="AI1927" s="11"/>
      <c r="AJ1927" s="11"/>
      <c r="AK1927" s="143" t="s">
        <v>165</v>
      </c>
      <c r="AL1927" s="143"/>
      <c r="AM1927" s="143"/>
      <c r="AN1927" s="143"/>
      <c r="AO1927" s="143"/>
      <c r="AP1927" s="143"/>
      <c r="AQ1927" s="143" t="s">
        <v>165</v>
      </c>
      <c r="AR1927" s="143"/>
      <c r="AS1927" s="143"/>
      <c r="AT1927" s="143"/>
      <c r="AU1927" s="143"/>
      <c r="AV1927" s="143"/>
      <c r="BC1927" s="2"/>
    </row>
    <row r="1928" spans="1:55" x14ac:dyDescent="0.2">
      <c r="A1928" s="4" t="s">
        <v>2701</v>
      </c>
      <c r="B1928" s="4" t="s">
        <v>2689</v>
      </c>
      <c r="C1928" s="4" t="s">
        <v>2732</v>
      </c>
      <c r="D1928" s="4" t="s">
        <v>2742</v>
      </c>
      <c r="E1928" s="4" t="s">
        <v>1498</v>
      </c>
      <c r="F1928" s="4" t="s">
        <v>1499</v>
      </c>
      <c r="G1928" s="41" t="s">
        <v>1500</v>
      </c>
      <c r="H1928" s="59">
        <v>90321</v>
      </c>
      <c r="I1928" s="59">
        <v>500000003339</v>
      </c>
      <c r="J1928" s="5">
        <v>2013</v>
      </c>
      <c r="K1928" s="5">
        <v>10</v>
      </c>
      <c r="L1928" s="9">
        <f t="shared" si="41"/>
        <v>-3</v>
      </c>
      <c r="M1928" s="6" t="s">
        <v>90</v>
      </c>
      <c r="N1928" s="9" t="s">
        <v>94</v>
      </c>
      <c r="O1928" s="6" t="s">
        <v>2743</v>
      </c>
      <c r="P1928" s="9" t="s">
        <v>42</v>
      </c>
      <c r="Q1928" s="5">
        <v>2023</v>
      </c>
      <c r="R1928" s="9" t="s">
        <v>41</v>
      </c>
      <c r="S1928" s="11">
        <v>2023</v>
      </c>
      <c r="T1928" s="6" t="s">
        <v>126</v>
      </c>
      <c r="U1928" s="4" t="s">
        <v>1958</v>
      </c>
      <c r="V1928" s="4" t="s">
        <v>4413</v>
      </c>
      <c r="W1928" s="90">
        <v>1401820</v>
      </c>
      <c r="X1928" s="9">
        <v>2</v>
      </c>
      <c r="Y1928" s="11" t="s">
        <v>33</v>
      </c>
      <c r="Z1928" s="11"/>
      <c r="AA1928" s="11"/>
      <c r="AB1928" s="11"/>
      <c r="AC1928" s="11"/>
      <c r="AD1928" s="11"/>
      <c r="AE1928" s="11" t="s">
        <v>33</v>
      </c>
      <c r="AF1928" s="11"/>
      <c r="AG1928" s="11"/>
      <c r="AH1928" s="11"/>
      <c r="AI1928" s="11"/>
      <c r="AJ1928" s="11"/>
      <c r="AK1928" s="143" t="s">
        <v>165</v>
      </c>
      <c r="AL1928" s="143"/>
      <c r="AM1928" s="143"/>
      <c r="AN1928" s="143"/>
      <c r="AO1928" s="143"/>
      <c r="AP1928" s="143"/>
      <c r="AQ1928" s="143" t="s">
        <v>165</v>
      </c>
      <c r="AR1928" s="143"/>
      <c r="AS1928" s="143"/>
      <c r="AT1928" s="143"/>
      <c r="AU1928" s="143"/>
      <c r="AV1928" s="143"/>
      <c r="BC1928" s="2"/>
    </row>
    <row r="1929" spans="1:55" x14ac:dyDescent="0.2">
      <c r="A1929" s="4" t="s">
        <v>3980</v>
      </c>
      <c r="B1929" s="4" t="s">
        <v>2687</v>
      </c>
      <c r="C1929" s="4" t="s">
        <v>2732</v>
      </c>
      <c r="D1929" s="4" t="s">
        <v>2742</v>
      </c>
      <c r="E1929" s="4" t="s">
        <v>1498</v>
      </c>
      <c r="F1929" s="4" t="s">
        <v>1499</v>
      </c>
      <c r="G1929" s="41" t="s">
        <v>1500</v>
      </c>
      <c r="H1929" s="59">
        <v>90326</v>
      </c>
      <c r="I1929" s="59" t="s">
        <v>1503</v>
      </c>
      <c r="J1929" s="5">
        <v>2013</v>
      </c>
      <c r="K1929" s="5">
        <v>10</v>
      </c>
      <c r="L1929" s="9">
        <f t="shared" si="41"/>
        <v>-3</v>
      </c>
      <c r="M1929" s="6" t="s">
        <v>90</v>
      </c>
      <c r="N1929" s="9" t="s">
        <v>94</v>
      </c>
      <c r="O1929" s="6" t="s">
        <v>2743</v>
      </c>
      <c r="P1929" s="9" t="s">
        <v>42</v>
      </c>
      <c r="Q1929" s="5">
        <v>2023</v>
      </c>
      <c r="R1929" s="9" t="s">
        <v>41</v>
      </c>
      <c r="S1929" s="11">
        <v>2023</v>
      </c>
      <c r="T1929" s="6" t="s">
        <v>126</v>
      </c>
      <c r="U1929" s="4" t="s">
        <v>1958</v>
      </c>
      <c r="V1929" s="4" t="s">
        <v>4413</v>
      </c>
      <c r="W1929" s="90">
        <v>1401820</v>
      </c>
      <c r="X1929" s="9">
        <v>2</v>
      </c>
      <c r="Y1929" s="11" t="s">
        <v>33</v>
      </c>
      <c r="Z1929" s="11"/>
      <c r="AA1929" s="11"/>
      <c r="AB1929" s="11"/>
      <c r="AC1929" s="11"/>
      <c r="AD1929" s="11"/>
      <c r="AE1929" s="11" t="s">
        <v>33</v>
      </c>
      <c r="AF1929" s="11"/>
      <c r="AG1929" s="11"/>
      <c r="AH1929" s="11"/>
      <c r="AI1929" s="11"/>
      <c r="AJ1929" s="11"/>
      <c r="AK1929" s="143" t="s">
        <v>165</v>
      </c>
      <c r="AL1929" s="143"/>
      <c r="AM1929" s="143"/>
      <c r="AN1929" s="143"/>
      <c r="AO1929" s="143"/>
      <c r="AP1929" s="143"/>
      <c r="AQ1929" s="143" t="s">
        <v>165</v>
      </c>
      <c r="AR1929" s="143"/>
      <c r="AS1929" s="143"/>
      <c r="AT1929" s="143"/>
      <c r="AU1929" s="143"/>
      <c r="AV1929" s="143"/>
      <c r="BC1929" s="2"/>
    </row>
    <row r="1930" spans="1:55" x14ac:dyDescent="0.2">
      <c r="A1930" s="4" t="s">
        <v>2702</v>
      </c>
      <c r="B1930" s="4" t="s">
        <v>2689</v>
      </c>
      <c r="C1930" s="4" t="s">
        <v>2732</v>
      </c>
      <c r="D1930" s="4" t="s">
        <v>2742</v>
      </c>
      <c r="E1930" s="4" t="s">
        <v>1498</v>
      </c>
      <c r="F1930" s="4" t="s">
        <v>1499</v>
      </c>
      <c r="G1930" s="41" t="s">
        <v>1500</v>
      </c>
      <c r="H1930" s="59">
        <v>90315</v>
      </c>
      <c r="I1930" s="59">
        <v>500000003263</v>
      </c>
      <c r="J1930" s="5">
        <v>2013</v>
      </c>
      <c r="K1930" s="5">
        <v>10</v>
      </c>
      <c r="L1930" s="9">
        <f t="shared" si="41"/>
        <v>-3</v>
      </c>
      <c r="M1930" s="6" t="s">
        <v>90</v>
      </c>
      <c r="N1930" s="9" t="s">
        <v>94</v>
      </c>
      <c r="O1930" s="6" t="s">
        <v>2743</v>
      </c>
      <c r="P1930" s="9" t="s">
        <v>42</v>
      </c>
      <c r="Q1930" s="5">
        <v>2023</v>
      </c>
      <c r="R1930" s="9" t="s">
        <v>41</v>
      </c>
      <c r="S1930" s="11">
        <v>2023</v>
      </c>
      <c r="T1930" s="6" t="s">
        <v>126</v>
      </c>
      <c r="U1930" s="4" t="s">
        <v>1958</v>
      </c>
      <c r="V1930" s="4" t="s">
        <v>4413</v>
      </c>
      <c r="W1930" s="90">
        <v>1401820</v>
      </c>
      <c r="X1930" s="9">
        <v>2</v>
      </c>
      <c r="Y1930" s="11" t="s">
        <v>33</v>
      </c>
      <c r="Z1930" s="11"/>
      <c r="AA1930" s="11"/>
      <c r="AB1930" s="11"/>
      <c r="AC1930" s="11"/>
      <c r="AD1930" s="11"/>
      <c r="AE1930" s="11" t="s">
        <v>33</v>
      </c>
      <c r="AF1930" s="11"/>
      <c r="AG1930" s="11"/>
      <c r="AH1930" s="11"/>
      <c r="AI1930" s="11"/>
      <c r="AJ1930" s="11"/>
      <c r="AK1930" s="143" t="s">
        <v>165</v>
      </c>
      <c r="AL1930" s="143"/>
      <c r="AM1930" s="143"/>
      <c r="AN1930" s="143"/>
      <c r="AO1930" s="143"/>
      <c r="AP1930" s="143"/>
      <c r="AQ1930" s="143" t="s">
        <v>165</v>
      </c>
      <c r="AR1930" s="143"/>
      <c r="AS1930" s="143"/>
      <c r="AT1930" s="143"/>
      <c r="AU1930" s="143"/>
      <c r="AV1930" s="143"/>
      <c r="BC1930" s="2"/>
    </row>
    <row r="1931" spans="1:55" x14ac:dyDescent="0.2">
      <c r="A1931" s="4" t="s">
        <v>2723</v>
      </c>
      <c r="B1931" s="4" t="s">
        <v>2687</v>
      </c>
      <c r="C1931" s="4" t="s">
        <v>2732</v>
      </c>
      <c r="D1931" s="4" t="s">
        <v>2742</v>
      </c>
      <c r="E1931" s="4" t="s">
        <v>1498</v>
      </c>
      <c r="F1931" s="4" t="s">
        <v>1499</v>
      </c>
      <c r="G1931" s="41" t="s">
        <v>1500</v>
      </c>
      <c r="H1931" s="59">
        <v>90323</v>
      </c>
      <c r="I1931" s="59">
        <v>500000002140</v>
      </c>
      <c r="J1931" s="5">
        <v>2013</v>
      </c>
      <c r="K1931" s="5">
        <v>10</v>
      </c>
      <c r="L1931" s="9">
        <f t="shared" si="41"/>
        <v>-3</v>
      </c>
      <c r="M1931" s="6" t="s">
        <v>90</v>
      </c>
      <c r="N1931" s="9" t="s">
        <v>94</v>
      </c>
      <c r="O1931" s="6" t="s">
        <v>2743</v>
      </c>
      <c r="P1931" s="9" t="s">
        <v>42</v>
      </c>
      <c r="Q1931" s="5">
        <v>2023</v>
      </c>
      <c r="R1931" s="9" t="s">
        <v>41</v>
      </c>
      <c r="S1931" s="11">
        <v>2023</v>
      </c>
      <c r="T1931" s="6" t="s">
        <v>126</v>
      </c>
      <c r="U1931" s="4" t="s">
        <v>1958</v>
      </c>
      <c r="V1931" s="4" t="s">
        <v>4413</v>
      </c>
      <c r="W1931" s="90">
        <v>1401820</v>
      </c>
      <c r="X1931" s="9">
        <v>2</v>
      </c>
      <c r="Y1931" s="11" t="s">
        <v>33</v>
      </c>
      <c r="Z1931" s="11"/>
      <c r="AA1931" s="11"/>
      <c r="AB1931" s="11"/>
      <c r="AC1931" s="11"/>
      <c r="AD1931" s="11"/>
      <c r="AE1931" s="11" t="s">
        <v>33</v>
      </c>
      <c r="AF1931" s="11"/>
      <c r="AG1931" s="11"/>
      <c r="AH1931" s="11"/>
      <c r="AI1931" s="11"/>
      <c r="AJ1931" s="11"/>
      <c r="AK1931" s="143" t="s">
        <v>165</v>
      </c>
      <c r="AL1931" s="143"/>
      <c r="AM1931" s="143"/>
      <c r="AN1931" s="143"/>
      <c r="AO1931" s="143"/>
      <c r="AP1931" s="143"/>
      <c r="AQ1931" s="143" t="s">
        <v>165</v>
      </c>
      <c r="AR1931" s="143"/>
      <c r="AS1931" s="143"/>
      <c r="AT1931" s="143"/>
      <c r="AU1931" s="143"/>
      <c r="AV1931" s="143"/>
      <c r="BC1931" s="2"/>
    </row>
    <row r="1932" spans="1:55" x14ac:dyDescent="0.2">
      <c r="A1932" s="4" t="s">
        <v>2726</v>
      </c>
      <c r="B1932" s="4" t="s">
        <v>2690</v>
      </c>
      <c r="C1932" s="4" t="s">
        <v>2732</v>
      </c>
      <c r="D1932" s="4" t="s">
        <v>2742</v>
      </c>
      <c r="E1932" s="4" t="s">
        <v>1498</v>
      </c>
      <c r="F1932" s="4" t="s">
        <v>1499</v>
      </c>
      <c r="G1932" s="41" t="s">
        <v>1500</v>
      </c>
      <c r="H1932" s="59">
        <v>90325</v>
      </c>
      <c r="I1932" s="59">
        <v>500000002141</v>
      </c>
      <c r="J1932" s="5">
        <v>2013</v>
      </c>
      <c r="K1932" s="5">
        <v>10</v>
      </c>
      <c r="L1932" s="9">
        <f t="shared" si="41"/>
        <v>-3</v>
      </c>
      <c r="M1932" s="6" t="s">
        <v>90</v>
      </c>
      <c r="N1932" s="9" t="s">
        <v>94</v>
      </c>
      <c r="O1932" s="6" t="s">
        <v>2743</v>
      </c>
      <c r="P1932" s="9" t="s">
        <v>42</v>
      </c>
      <c r="Q1932" s="5">
        <v>2023</v>
      </c>
      <c r="R1932" s="9" t="s">
        <v>41</v>
      </c>
      <c r="S1932" s="11">
        <v>2023</v>
      </c>
      <c r="T1932" s="6" t="s">
        <v>126</v>
      </c>
      <c r="U1932" s="4" t="s">
        <v>1958</v>
      </c>
      <c r="V1932" s="4" t="s">
        <v>4413</v>
      </c>
      <c r="W1932" s="90">
        <v>1401820</v>
      </c>
      <c r="X1932" s="9">
        <v>2</v>
      </c>
      <c r="Y1932" s="11" t="s">
        <v>33</v>
      </c>
      <c r="Z1932" s="11"/>
      <c r="AA1932" s="11"/>
      <c r="AB1932" s="11"/>
      <c r="AC1932" s="11"/>
      <c r="AD1932" s="11"/>
      <c r="AE1932" s="11" t="s">
        <v>33</v>
      </c>
      <c r="AF1932" s="11"/>
      <c r="AG1932" s="11"/>
      <c r="AH1932" s="11"/>
      <c r="AI1932" s="11"/>
      <c r="AJ1932" s="11"/>
      <c r="AK1932" s="143" t="s">
        <v>165</v>
      </c>
      <c r="AL1932" s="143"/>
      <c r="AM1932" s="143"/>
      <c r="AN1932" s="143"/>
      <c r="AO1932" s="143"/>
      <c r="AP1932" s="143"/>
      <c r="AQ1932" s="143" t="s">
        <v>165</v>
      </c>
      <c r="AR1932" s="143"/>
      <c r="AS1932" s="143"/>
      <c r="AT1932" s="143"/>
      <c r="AU1932" s="143"/>
      <c r="AV1932" s="143"/>
      <c r="BC1932" s="2"/>
    </row>
    <row r="1933" spans="1:55" x14ac:dyDescent="0.2">
      <c r="A1933" s="4" t="s">
        <v>2720</v>
      </c>
      <c r="B1933" s="4" t="s">
        <v>2690</v>
      </c>
      <c r="C1933" s="4" t="s">
        <v>2732</v>
      </c>
      <c r="D1933" s="4" t="s">
        <v>2742</v>
      </c>
      <c r="E1933" s="4" t="s">
        <v>1498</v>
      </c>
      <c r="F1933" s="4" t="s">
        <v>1499</v>
      </c>
      <c r="G1933" s="41" t="s">
        <v>1500</v>
      </c>
      <c r="H1933" s="59">
        <v>90319</v>
      </c>
      <c r="I1933" s="59">
        <v>500000002795</v>
      </c>
      <c r="J1933" s="5">
        <v>2013</v>
      </c>
      <c r="K1933" s="5">
        <v>10</v>
      </c>
      <c r="L1933" s="9">
        <f t="shared" si="41"/>
        <v>-3</v>
      </c>
      <c r="M1933" s="6" t="s">
        <v>90</v>
      </c>
      <c r="N1933" s="9" t="s">
        <v>94</v>
      </c>
      <c r="O1933" s="6" t="s">
        <v>2743</v>
      </c>
      <c r="P1933" s="9" t="s">
        <v>42</v>
      </c>
      <c r="Q1933" s="5">
        <v>2023</v>
      </c>
      <c r="R1933" s="9" t="s">
        <v>41</v>
      </c>
      <c r="S1933" s="11">
        <v>2023</v>
      </c>
      <c r="T1933" s="6" t="s">
        <v>126</v>
      </c>
      <c r="U1933" s="4" t="s">
        <v>1958</v>
      </c>
      <c r="V1933" s="4" t="s">
        <v>4413</v>
      </c>
      <c r="W1933" s="90">
        <v>1401820</v>
      </c>
      <c r="X1933" s="9">
        <v>2</v>
      </c>
      <c r="Y1933" s="11" t="s">
        <v>33</v>
      </c>
      <c r="Z1933" s="11"/>
      <c r="AA1933" s="11"/>
      <c r="AB1933" s="11"/>
      <c r="AC1933" s="11"/>
      <c r="AD1933" s="11"/>
      <c r="AE1933" s="11" t="s">
        <v>33</v>
      </c>
      <c r="AF1933" s="11"/>
      <c r="AG1933" s="11"/>
      <c r="AH1933" s="11"/>
      <c r="AI1933" s="11"/>
      <c r="AJ1933" s="11"/>
      <c r="AK1933" s="143" t="s">
        <v>165</v>
      </c>
      <c r="AL1933" s="143"/>
      <c r="AM1933" s="143"/>
      <c r="AN1933" s="143"/>
      <c r="AO1933" s="143"/>
      <c r="AP1933" s="143"/>
      <c r="AQ1933" s="143" t="s">
        <v>165</v>
      </c>
      <c r="AR1933" s="143"/>
      <c r="AS1933" s="143"/>
      <c r="AT1933" s="143"/>
      <c r="AU1933" s="143"/>
      <c r="AV1933" s="143"/>
      <c r="BC1933" s="2"/>
    </row>
    <row r="1934" spans="1:55" x14ac:dyDescent="0.2">
      <c r="A1934" s="4" t="s">
        <v>2692</v>
      </c>
      <c r="B1934" s="4" t="s">
        <v>2688</v>
      </c>
      <c r="C1934" s="4" t="s">
        <v>2732</v>
      </c>
      <c r="D1934" s="4" t="s">
        <v>2742</v>
      </c>
      <c r="E1934" s="4" t="s">
        <v>1498</v>
      </c>
      <c r="F1934" s="4" t="s">
        <v>1499</v>
      </c>
      <c r="G1934" s="41" t="s">
        <v>1500</v>
      </c>
      <c r="H1934" s="59">
        <v>90318</v>
      </c>
      <c r="I1934" s="59" t="s">
        <v>1504</v>
      </c>
      <c r="J1934" s="5">
        <v>2013</v>
      </c>
      <c r="K1934" s="5">
        <v>10</v>
      </c>
      <c r="L1934" s="9">
        <f t="shared" si="41"/>
        <v>-3</v>
      </c>
      <c r="M1934" s="6" t="s">
        <v>90</v>
      </c>
      <c r="N1934" s="9" t="s">
        <v>94</v>
      </c>
      <c r="O1934" s="6" t="s">
        <v>2743</v>
      </c>
      <c r="P1934" s="9" t="s">
        <v>42</v>
      </c>
      <c r="Q1934" s="5">
        <v>2023</v>
      </c>
      <c r="R1934" s="9" t="s">
        <v>41</v>
      </c>
      <c r="S1934" s="11">
        <v>2023</v>
      </c>
      <c r="T1934" s="6" t="s">
        <v>126</v>
      </c>
      <c r="U1934" s="4" t="s">
        <v>1958</v>
      </c>
      <c r="V1934" s="4" t="s">
        <v>4413</v>
      </c>
      <c r="W1934" s="90">
        <v>1401820</v>
      </c>
      <c r="X1934" s="9">
        <v>2</v>
      </c>
      <c r="Y1934" s="11" t="s">
        <v>33</v>
      </c>
      <c r="Z1934" s="11"/>
      <c r="AA1934" s="11"/>
      <c r="AB1934" s="11"/>
      <c r="AC1934" s="11"/>
      <c r="AD1934" s="11"/>
      <c r="AE1934" s="11" t="s">
        <v>33</v>
      </c>
      <c r="AF1934" s="11"/>
      <c r="AG1934" s="11"/>
      <c r="AH1934" s="11"/>
      <c r="AI1934" s="11"/>
      <c r="AJ1934" s="11"/>
      <c r="AK1934" s="143" t="s">
        <v>165</v>
      </c>
      <c r="AL1934" s="143"/>
      <c r="AM1934" s="143"/>
      <c r="AN1934" s="143"/>
      <c r="AO1934" s="143"/>
      <c r="AP1934" s="143"/>
      <c r="AQ1934" s="143" t="s">
        <v>165</v>
      </c>
      <c r="AR1934" s="143"/>
      <c r="AS1934" s="143"/>
      <c r="AT1934" s="143"/>
      <c r="AU1934" s="143"/>
      <c r="AV1934" s="143"/>
      <c r="BC1934" s="2"/>
    </row>
    <row r="1935" spans="1:55" x14ac:dyDescent="0.2">
      <c r="A1935" s="4" t="s">
        <v>2702</v>
      </c>
      <c r="B1935" s="4" t="s">
        <v>2689</v>
      </c>
      <c r="C1935" s="4" t="s">
        <v>2732</v>
      </c>
      <c r="D1935" s="4" t="s">
        <v>2742</v>
      </c>
      <c r="E1935" s="4" t="s">
        <v>1498</v>
      </c>
      <c r="F1935" s="4" t="s">
        <v>1499</v>
      </c>
      <c r="G1935" s="41" t="s">
        <v>1500</v>
      </c>
      <c r="H1935" s="59">
        <v>90320</v>
      </c>
      <c r="I1935" s="59" t="s">
        <v>1505</v>
      </c>
      <c r="J1935" s="5">
        <v>2013</v>
      </c>
      <c r="K1935" s="5">
        <v>10</v>
      </c>
      <c r="L1935" s="9">
        <f t="shared" si="41"/>
        <v>-3</v>
      </c>
      <c r="M1935" s="6" t="s">
        <v>90</v>
      </c>
      <c r="N1935" s="9" t="s">
        <v>94</v>
      </c>
      <c r="O1935" s="6" t="s">
        <v>2743</v>
      </c>
      <c r="P1935" s="9" t="s">
        <v>42</v>
      </c>
      <c r="Q1935" s="5">
        <v>2023</v>
      </c>
      <c r="R1935" s="9" t="s">
        <v>41</v>
      </c>
      <c r="S1935" s="11">
        <v>2023</v>
      </c>
      <c r="T1935" s="6" t="s">
        <v>126</v>
      </c>
      <c r="U1935" s="4" t="s">
        <v>1958</v>
      </c>
      <c r="V1935" s="4" t="s">
        <v>4413</v>
      </c>
      <c r="W1935" s="90">
        <v>1401820</v>
      </c>
      <c r="X1935" s="9">
        <v>2</v>
      </c>
      <c r="Y1935" s="11" t="s">
        <v>33</v>
      </c>
      <c r="Z1935" s="11"/>
      <c r="AA1935" s="11"/>
      <c r="AB1935" s="11"/>
      <c r="AC1935" s="11"/>
      <c r="AD1935" s="11"/>
      <c r="AE1935" s="11" t="s">
        <v>33</v>
      </c>
      <c r="AF1935" s="11"/>
      <c r="AG1935" s="11"/>
      <c r="AH1935" s="11"/>
      <c r="AI1935" s="11"/>
      <c r="AJ1935" s="11"/>
      <c r="AK1935" s="143" t="s">
        <v>165</v>
      </c>
      <c r="AL1935" s="143"/>
      <c r="AM1935" s="143"/>
      <c r="AN1935" s="143"/>
      <c r="AO1935" s="143"/>
      <c r="AP1935" s="143"/>
      <c r="AQ1935" s="143" t="s">
        <v>165</v>
      </c>
      <c r="AR1935" s="143"/>
      <c r="AS1935" s="143"/>
      <c r="AT1935" s="143"/>
      <c r="AU1935" s="143"/>
      <c r="AV1935" s="143"/>
      <c r="BC1935" s="2"/>
    </row>
    <row r="1936" spans="1:55" x14ac:dyDescent="0.2">
      <c r="A1936" s="4" t="s">
        <v>2712</v>
      </c>
      <c r="B1936" s="4" t="s">
        <v>2691</v>
      </c>
      <c r="C1936" s="4" t="s">
        <v>2735</v>
      </c>
      <c r="D1936" s="4" t="s">
        <v>2741</v>
      </c>
      <c r="E1936" s="4" t="s">
        <v>1625</v>
      </c>
      <c r="F1936" s="4" t="s">
        <v>1626</v>
      </c>
      <c r="G1936" s="41" t="s">
        <v>1627</v>
      </c>
      <c r="H1936" s="59">
        <v>4050900021</v>
      </c>
      <c r="I1936" s="59">
        <v>500000010058</v>
      </c>
      <c r="J1936" s="5">
        <v>2013</v>
      </c>
      <c r="K1936" s="5">
        <v>10</v>
      </c>
      <c r="L1936" s="9">
        <f t="shared" si="41"/>
        <v>-3</v>
      </c>
      <c r="M1936" s="6" t="s">
        <v>90</v>
      </c>
      <c r="N1936" s="9" t="s">
        <v>94</v>
      </c>
      <c r="O1936" s="6" t="s">
        <v>2743</v>
      </c>
      <c r="P1936" s="9" t="s">
        <v>42</v>
      </c>
      <c r="Q1936" s="5" t="s">
        <v>37</v>
      </c>
      <c r="R1936" s="9" t="s">
        <v>41</v>
      </c>
      <c r="S1936" s="11">
        <v>2023</v>
      </c>
      <c r="T1936" s="6" t="s">
        <v>126</v>
      </c>
      <c r="U1936" s="4" t="s">
        <v>210</v>
      </c>
      <c r="V1936" s="4" t="s">
        <v>4403</v>
      </c>
      <c r="W1936" s="75">
        <v>1675296.75</v>
      </c>
      <c r="X1936" s="9">
        <v>4</v>
      </c>
      <c r="Y1936" s="11"/>
      <c r="Z1936" s="11" t="s">
        <v>33</v>
      </c>
      <c r="AA1936" s="11"/>
      <c r="AB1936" s="11"/>
      <c r="AC1936" s="11" t="s">
        <v>33</v>
      </c>
      <c r="AD1936" s="11"/>
      <c r="AE1936" s="11"/>
      <c r="AF1936" s="11" t="s">
        <v>33</v>
      </c>
      <c r="AG1936" s="11"/>
      <c r="AH1936" s="11"/>
      <c r="AI1936" s="11" t="s">
        <v>33</v>
      </c>
      <c r="AJ1936" s="11"/>
      <c r="AK1936" s="143"/>
      <c r="AL1936" s="143" t="s">
        <v>165</v>
      </c>
      <c r="AM1936" s="143"/>
      <c r="AN1936" s="143"/>
      <c r="AO1936" s="143" t="s">
        <v>165</v>
      </c>
      <c r="AP1936" s="143"/>
      <c r="AQ1936" s="143"/>
      <c r="AR1936" s="143" t="s">
        <v>165</v>
      </c>
      <c r="AS1936" s="143"/>
      <c r="AT1936" s="143"/>
      <c r="AU1936" s="143" t="s">
        <v>165</v>
      </c>
      <c r="AV1936" s="143"/>
      <c r="BC1936" s="2"/>
    </row>
    <row r="1937" spans="1:55" x14ac:dyDescent="0.2">
      <c r="A1937" s="4" t="s">
        <v>2695</v>
      </c>
      <c r="B1937" s="4" t="s">
        <v>2689</v>
      </c>
      <c r="C1937" s="4" t="s">
        <v>2730</v>
      </c>
      <c r="D1937" s="4" t="s">
        <v>2741</v>
      </c>
      <c r="E1937" s="4" t="s">
        <v>486</v>
      </c>
      <c r="F1937" s="4" t="s">
        <v>487</v>
      </c>
      <c r="G1937" s="41" t="s">
        <v>488</v>
      </c>
      <c r="H1937" s="59">
        <v>2694</v>
      </c>
      <c r="I1937" s="59">
        <v>500000003756</v>
      </c>
      <c r="J1937" s="5">
        <v>2013</v>
      </c>
      <c r="K1937" s="5">
        <v>5</v>
      </c>
      <c r="L1937" s="9">
        <f t="shared" si="41"/>
        <v>-8</v>
      </c>
      <c r="M1937" s="6" t="s">
        <v>90</v>
      </c>
      <c r="N1937" s="9" t="s">
        <v>94</v>
      </c>
      <c r="O1937" s="6" t="s">
        <v>2743</v>
      </c>
      <c r="P1937" s="9" t="s">
        <v>42</v>
      </c>
      <c r="Q1937" s="5" t="s">
        <v>37</v>
      </c>
      <c r="R1937" s="9" t="s">
        <v>41</v>
      </c>
      <c r="S1937" s="11">
        <v>2023</v>
      </c>
      <c r="T1937" s="6" t="s">
        <v>126</v>
      </c>
      <c r="U1937" s="4" t="s">
        <v>215</v>
      </c>
      <c r="V1937" s="4" t="s">
        <v>3816</v>
      </c>
      <c r="W1937" s="75">
        <v>1255450.2</v>
      </c>
      <c r="X1937" s="9">
        <v>2</v>
      </c>
      <c r="Y1937" s="11"/>
      <c r="Z1937" s="11"/>
      <c r="AA1937" s="11"/>
      <c r="AB1937" s="11" t="s">
        <v>33</v>
      </c>
      <c r="AC1937" s="11"/>
      <c r="AD1937" s="11"/>
      <c r="AE1937" s="11"/>
      <c r="AF1937" s="11"/>
      <c r="AG1937" s="11"/>
      <c r="AH1937" s="11" t="s">
        <v>33</v>
      </c>
      <c r="AI1937" s="11"/>
      <c r="AJ1937" s="11"/>
      <c r="AK1937" s="143"/>
      <c r="AL1937" s="143"/>
      <c r="AM1937" s="143"/>
      <c r="AN1937" s="143" t="s">
        <v>165</v>
      </c>
      <c r="AO1937" s="143"/>
      <c r="AP1937" s="143"/>
      <c r="AQ1937" s="143"/>
      <c r="AR1937" s="143"/>
      <c r="AS1937" s="143"/>
      <c r="AT1937" s="143" t="s">
        <v>165</v>
      </c>
      <c r="AU1937" s="143"/>
      <c r="AV1937" s="143"/>
      <c r="BC1937" s="2"/>
    </row>
    <row r="1938" spans="1:55" x14ac:dyDescent="0.2">
      <c r="A1938" s="4" t="s">
        <v>2726</v>
      </c>
      <c r="B1938" s="4" t="s">
        <v>2690</v>
      </c>
      <c r="C1938" s="4" t="s">
        <v>2733</v>
      </c>
      <c r="D1938" s="4" t="s">
        <v>2741</v>
      </c>
      <c r="E1938" s="4" t="s">
        <v>296</v>
      </c>
      <c r="F1938" s="4" t="s">
        <v>297</v>
      </c>
      <c r="G1938" s="41" t="s">
        <v>314</v>
      </c>
      <c r="H1938" s="59" t="s">
        <v>315</v>
      </c>
      <c r="I1938" s="59">
        <v>500000001859</v>
      </c>
      <c r="J1938" s="5">
        <v>2013</v>
      </c>
      <c r="K1938" s="5">
        <v>8</v>
      </c>
      <c r="L1938" s="9">
        <f t="shared" si="41"/>
        <v>-5</v>
      </c>
      <c r="M1938" s="6" t="s">
        <v>90</v>
      </c>
      <c r="N1938" s="9" t="s">
        <v>94</v>
      </c>
      <c r="O1938" s="6" t="s">
        <v>2743</v>
      </c>
      <c r="P1938" s="9" t="s">
        <v>42</v>
      </c>
      <c r="Q1938" s="5" t="s">
        <v>37</v>
      </c>
      <c r="R1938" s="9" t="s">
        <v>41</v>
      </c>
      <c r="S1938" s="11">
        <v>2023</v>
      </c>
      <c r="T1938" s="6" t="s">
        <v>126</v>
      </c>
      <c r="U1938" s="4" t="s">
        <v>1401</v>
      </c>
      <c r="V1938" s="4" t="s">
        <v>3779</v>
      </c>
      <c r="W1938" s="75">
        <v>16859</v>
      </c>
      <c r="X1938" s="9">
        <v>2</v>
      </c>
      <c r="Y1938" s="11"/>
      <c r="Z1938" s="11"/>
      <c r="AA1938" s="11"/>
      <c r="AB1938" s="11"/>
      <c r="AC1938" s="11"/>
      <c r="AD1938" s="11" t="s">
        <v>33</v>
      </c>
      <c r="AE1938" s="11"/>
      <c r="AF1938" s="11"/>
      <c r="AG1938" s="11"/>
      <c r="AH1938" s="11"/>
      <c r="AI1938" s="11"/>
      <c r="AJ1938" s="11" t="s">
        <v>33</v>
      </c>
      <c r="AK1938" s="143"/>
      <c r="AL1938" s="143"/>
      <c r="AM1938" s="143"/>
      <c r="AN1938" s="143"/>
      <c r="AO1938" s="143"/>
      <c r="AP1938" s="143" t="s">
        <v>165</v>
      </c>
      <c r="AQ1938" s="143"/>
      <c r="AR1938" s="143"/>
      <c r="AS1938" s="143"/>
      <c r="AT1938" s="143"/>
      <c r="AU1938" s="143"/>
      <c r="AV1938" s="143" t="s">
        <v>165</v>
      </c>
      <c r="BC1938" s="2"/>
    </row>
    <row r="1939" spans="1:55" x14ac:dyDescent="0.2">
      <c r="A1939" s="4" t="s">
        <v>2726</v>
      </c>
      <c r="B1939" s="4" t="s">
        <v>2690</v>
      </c>
      <c r="C1939" s="4" t="s">
        <v>2733</v>
      </c>
      <c r="D1939" s="4" t="s">
        <v>2741</v>
      </c>
      <c r="E1939" s="4" t="s">
        <v>296</v>
      </c>
      <c r="F1939" s="4" t="s">
        <v>297</v>
      </c>
      <c r="G1939" s="41" t="s">
        <v>314</v>
      </c>
      <c r="H1939" s="59" t="s">
        <v>316</v>
      </c>
      <c r="I1939" s="59">
        <v>500000001962</v>
      </c>
      <c r="J1939" s="5">
        <v>2013</v>
      </c>
      <c r="K1939" s="5">
        <v>8</v>
      </c>
      <c r="L1939" s="9">
        <f t="shared" si="41"/>
        <v>-5</v>
      </c>
      <c r="M1939" s="6" t="s">
        <v>90</v>
      </c>
      <c r="N1939" s="9" t="s">
        <v>94</v>
      </c>
      <c r="O1939" s="6" t="s">
        <v>2743</v>
      </c>
      <c r="P1939" s="9" t="s">
        <v>42</v>
      </c>
      <c r="Q1939" s="5" t="s">
        <v>37</v>
      </c>
      <c r="R1939" s="9" t="s">
        <v>41</v>
      </c>
      <c r="S1939" s="11">
        <v>2023</v>
      </c>
      <c r="T1939" s="6" t="s">
        <v>126</v>
      </c>
      <c r="U1939" s="4" t="s">
        <v>1401</v>
      </c>
      <c r="V1939" s="4" t="s">
        <v>3779</v>
      </c>
      <c r="W1939" s="75">
        <v>16859</v>
      </c>
      <c r="X1939" s="9">
        <v>2</v>
      </c>
      <c r="Y1939" s="11"/>
      <c r="Z1939" s="11"/>
      <c r="AA1939" s="11"/>
      <c r="AB1939" s="11"/>
      <c r="AC1939" s="11"/>
      <c r="AD1939" s="11" t="s">
        <v>33</v>
      </c>
      <c r="AE1939" s="11"/>
      <c r="AF1939" s="11"/>
      <c r="AG1939" s="11"/>
      <c r="AH1939" s="11"/>
      <c r="AI1939" s="11"/>
      <c r="AJ1939" s="11" t="s">
        <v>33</v>
      </c>
      <c r="AK1939" s="143"/>
      <c r="AL1939" s="143"/>
      <c r="AM1939" s="143"/>
      <c r="AN1939" s="143"/>
      <c r="AO1939" s="143"/>
      <c r="AP1939" s="143" t="s">
        <v>165</v>
      </c>
      <c r="AQ1939" s="143"/>
      <c r="AR1939" s="143"/>
      <c r="AS1939" s="143"/>
      <c r="AT1939" s="143"/>
      <c r="AU1939" s="143"/>
      <c r="AV1939" s="143" t="s">
        <v>165</v>
      </c>
      <c r="BC1939" s="2"/>
    </row>
    <row r="1940" spans="1:55" x14ac:dyDescent="0.2">
      <c r="A1940" s="4" t="s">
        <v>2726</v>
      </c>
      <c r="B1940" s="4" t="s">
        <v>2690</v>
      </c>
      <c r="C1940" s="4" t="s">
        <v>2733</v>
      </c>
      <c r="D1940" s="4" t="s">
        <v>2741</v>
      </c>
      <c r="E1940" s="4" t="s">
        <v>296</v>
      </c>
      <c r="F1940" s="4" t="s">
        <v>297</v>
      </c>
      <c r="G1940" s="41" t="s">
        <v>314</v>
      </c>
      <c r="H1940" s="59" t="s">
        <v>317</v>
      </c>
      <c r="I1940" s="59">
        <v>500000007143</v>
      </c>
      <c r="J1940" s="5">
        <v>2013</v>
      </c>
      <c r="K1940" s="5">
        <v>8</v>
      </c>
      <c r="L1940" s="9">
        <f t="shared" si="41"/>
        <v>-5</v>
      </c>
      <c r="M1940" s="6" t="s">
        <v>90</v>
      </c>
      <c r="N1940" s="9" t="s">
        <v>94</v>
      </c>
      <c r="O1940" s="6" t="s">
        <v>2743</v>
      </c>
      <c r="P1940" s="9" t="s">
        <v>42</v>
      </c>
      <c r="Q1940" s="5" t="s">
        <v>37</v>
      </c>
      <c r="R1940" s="9" t="s">
        <v>41</v>
      </c>
      <c r="S1940" s="11">
        <v>2023</v>
      </c>
      <c r="T1940" s="6" t="s">
        <v>126</v>
      </c>
      <c r="U1940" s="4" t="s">
        <v>1401</v>
      </c>
      <c r="V1940" s="4" t="s">
        <v>3779</v>
      </c>
      <c r="W1940" s="75">
        <v>16859</v>
      </c>
      <c r="X1940" s="9">
        <v>2</v>
      </c>
      <c r="Y1940" s="11"/>
      <c r="Z1940" s="11"/>
      <c r="AA1940" s="11"/>
      <c r="AB1940" s="11"/>
      <c r="AC1940" s="11"/>
      <c r="AD1940" s="11" t="s">
        <v>33</v>
      </c>
      <c r="AE1940" s="11"/>
      <c r="AF1940" s="11"/>
      <c r="AG1940" s="11"/>
      <c r="AH1940" s="11"/>
      <c r="AI1940" s="11"/>
      <c r="AJ1940" s="11" t="s">
        <v>33</v>
      </c>
      <c r="AK1940" s="143"/>
      <c r="AL1940" s="143"/>
      <c r="AM1940" s="143"/>
      <c r="AN1940" s="143"/>
      <c r="AO1940" s="143"/>
      <c r="AP1940" s="143" t="s">
        <v>165</v>
      </c>
      <c r="AQ1940" s="143"/>
      <c r="AR1940" s="143"/>
      <c r="AS1940" s="143"/>
      <c r="AT1940" s="143"/>
      <c r="AU1940" s="143"/>
      <c r="AV1940" s="143" t="s">
        <v>165</v>
      </c>
      <c r="BC1940" s="2"/>
    </row>
    <row r="1941" spans="1:55" x14ac:dyDescent="0.2">
      <c r="A1941" s="4" t="s">
        <v>2726</v>
      </c>
      <c r="B1941" s="4" t="s">
        <v>2690</v>
      </c>
      <c r="C1941" s="4" t="s">
        <v>2733</v>
      </c>
      <c r="D1941" s="4" t="s">
        <v>2741</v>
      </c>
      <c r="E1941" s="4" t="s">
        <v>296</v>
      </c>
      <c r="F1941" s="4" t="s">
        <v>297</v>
      </c>
      <c r="G1941" s="41" t="s">
        <v>314</v>
      </c>
      <c r="H1941" s="59" t="s">
        <v>318</v>
      </c>
      <c r="I1941" s="59">
        <v>500000007189</v>
      </c>
      <c r="J1941" s="5">
        <v>2013</v>
      </c>
      <c r="K1941" s="5">
        <v>8</v>
      </c>
      <c r="L1941" s="9">
        <f t="shared" si="41"/>
        <v>-5</v>
      </c>
      <c r="M1941" s="6" t="s">
        <v>90</v>
      </c>
      <c r="N1941" s="9" t="s">
        <v>94</v>
      </c>
      <c r="O1941" s="6" t="s">
        <v>2743</v>
      </c>
      <c r="P1941" s="9" t="s">
        <v>42</v>
      </c>
      <c r="Q1941" s="5" t="s">
        <v>37</v>
      </c>
      <c r="R1941" s="9" t="s">
        <v>41</v>
      </c>
      <c r="S1941" s="11">
        <v>2023</v>
      </c>
      <c r="T1941" s="6" t="s">
        <v>126</v>
      </c>
      <c r="U1941" s="4" t="s">
        <v>1401</v>
      </c>
      <c r="V1941" s="4" t="s">
        <v>3779</v>
      </c>
      <c r="W1941" s="75">
        <v>16859</v>
      </c>
      <c r="X1941" s="9">
        <v>2</v>
      </c>
      <c r="Y1941" s="11"/>
      <c r="Z1941" s="11"/>
      <c r="AA1941" s="11"/>
      <c r="AB1941" s="11"/>
      <c r="AC1941" s="11"/>
      <c r="AD1941" s="11" t="s">
        <v>33</v>
      </c>
      <c r="AE1941" s="11"/>
      <c r="AF1941" s="11"/>
      <c r="AG1941" s="11"/>
      <c r="AH1941" s="11"/>
      <c r="AI1941" s="11"/>
      <c r="AJ1941" s="11" t="s">
        <v>33</v>
      </c>
      <c r="AK1941" s="143"/>
      <c r="AL1941" s="143"/>
      <c r="AM1941" s="143"/>
      <c r="AN1941" s="143"/>
      <c r="AO1941" s="143"/>
      <c r="AP1941" s="143" t="s">
        <v>165</v>
      </c>
      <c r="AQ1941" s="143"/>
      <c r="AR1941" s="143"/>
      <c r="AS1941" s="143"/>
      <c r="AT1941" s="143"/>
      <c r="AU1941" s="143"/>
      <c r="AV1941" s="143" t="s">
        <v>165</v>
      </c>
      <c r="BC1941" s="2"/>
    </row>
    <row r="1942" spans="1:55" x14ac:dyDescent="0.2">
      <c r="A1942" s="4" t="s">
        <v>2726</v>
      </c>
      <c r="B1942" s="4" t="s">
        <v>2690</v>
      </c>
      <c r="C1942" s="4" t="s">
        <v>2733</v>
      </c>
      <c r="D1942" s="4" t="s">
        <v>2741</v>
      </c>
      <c r="E1942" s="4" t="s">
        <v>301</v>
      </c>
      <c r="F1942" s="4" t="s">
        <v>297</v>
      </c>
      <c r="G1942" s="41" t="s">
        <v>302</v>
      </c>
      <c r="H1942" s="59" t="s">
        <v>303</v>
      </c>
      <c r="I1942" s="59">
        <v>500000001892</v>
      </c>
      <c r="J1942" s="5">
        <v>2013</v>
      </c>
      <c r="K1942" s="5">
        <v>8</v>
      </c>
      <c r="L1942" s="9">
        <f t="shared" si="41"/>
        <v>-5</v>
      </c>
      <c r="M1942" s="6" t="s">
        <v>90</v>
      </c>
      <c r="N1942" s="9" t="s">
        <v>94</v>
      </c>
      <c r="O1942" s="6" t="s">
        <v>2743</v>
      </c>
      <c r="P1942" s="9" t="s">
        <v>42</v>
      </c>
      <c r="Q1942" s="5" t="s">
        <v>37</v>
      </c>
      <c r="R1942" s="9" t="s">
        <v>41</v>
      </c>
      <c r="S1942" s="11">
        <v>2023</v>
      </c>
      <c r="T1942" s="6" t="s">
        <v>126</v>
      </c>
      <c r="U1942" s="4" t="s">
        <v>1401</v>
      </c>
      <c r="V1942" s="4" t="s">
        <v>3779</v>
      </c>
      <c r="W1942" s="75">
        <v>16859</v>
      </c>
      <c r="X1942" s="9">
        <v>2</v>
      </c>
      <c r="Y1942" s="11"/>
      <c r="Z1942" s="11"/>
      <c r="AA1942" s="11"/>
      <c r="AB1942" s="11"/>
      <c r="AC1942" s="11"/>
      <c r="AD1942" s="11" t="s">
        <v>33</v>
      </c>
      <c r="AE1942" s="11"/>
      <c r="AF1942" s="11"/>
      <c r="AG1942" s="11"/>
      <c r="AH1942" s="11"/>
      <c r="AI1942" s="11"/>
      <c r="AJ1942" s="11" t="s">
        <v>33</v>
      </c>
      <c r="AK1942" s="143"/>
      <c r="AL1942" s="143"/>
      <c r="AM1942" s="143"/>
      <c r="AN1942" s="143"/>
      <c r="AO1942" s="143"/>
      <c r="AP1942" s="143" t="s">
        <v>165</v>
      </c>
      <c r="AQ1942" s="143"/>
      <c r="AR1942" s="143"/>
      <c r="AS1942" s="143"/>
      <c r="AT1942" s="143"/>
      <c r="AU1942" s="143"/>
      <c r="AV1942" s="143" t="s">
        <v>165</v>
      </c>
      <c r="BC1942" s="2"/>
    </row>
    <row r="1943" spans="1:55" x14ac:dyDescent="0.2">
      <c r="A1943" s="4" t="s">
        <v>2726</v>
      </c>
      <c r="B1943" s="4" t="s">
        <v>2690</v>
      </c>
      <c r="C1943" s="4" t="s">
        <v>2733</v>
      </c>
      <c r="D1943" s="4" t="s">
        <v>2741</v>
      </c>
      <c r="E1943" s="4" t="s">
        <v>301</v>
      </c>
      <c r="F1943" s="4" t="s">
        <v>297</v>
      </c>
      <c r="G1943" s="41" t="s">
        <v>302</v>
      </c>
      <c r="H1943" s="59" t="s">
        <v>305</v>
      </c>
      <c r="I1943" s="59">
        <v>500000002024</v>
      </c>
      <c r="J1943" s="5">
        <v>2013</v>
      </c>
      <c r="K1943" s="5">
        <v>8</v>
      </c>
      <c r="L1943" s="9">
        <f t="shared" si="41"/>
        <v>-5</v>
      </c>
      <c r="M1943" s="6" t="s">
        <v>90</v>
      </c>
      <c r="N1943" s="9" t="s">
        <v>94</v>
      </c>
      <c r="O1943" s="6" t="s">
        <v>2743</v>
      </c>
      <c r="P1943" s="9" t="s">
        <v>42</v>
      </c>
      <c r="Q1943" s="5" t="s">
        <v>37</v>
      </c>
      <c r="R1943" s="9" t="s">
        <v>41</v>
      </c>
      <c r="S1943" s="11">
        <v>2023</v>
      </c>
      <c r="T1943" s="6" t="s">
        <v>126</v>
      </c>
      <c r="U1943" s="4" t="s">
        <v>1401</v>
      </c>
      <c r="V1943" s="4" t="s">
        <v>3779</v>
      </c>
      <c r="W1943" s="75">
        <v>16859</v>
      </c>
      <c r="X1943" s="9">
        <v>2</v>
      </c>
      <c r="Y1943" s="11"/>
      <c r="Z1943" s="11"/>
      <c r="AA1943" s="11"/>
      <c r="AB1943" s="11"/>
      <c r="AC1943" s="11"/>
      <c r="AD1943" s="11" t="s">
        <v>33</v>
      </c>
      <c r="AE1943" s="11"/>
      <c r="AF1943" s="11"/>
      <c r="AG1943" s="11"/>
      <c r="AH1943" s="11"/>
      <c r="AI1943" s="11"/>
      <c r="AJ1943" s="11" t="s">
        <v>33</v>
      </c>
      <c r="AK1943" s="143"/>
      <c r="AL1943" s="143"/>
      <c r="AM1943" s="143"/>
      <c r="AN1943" s="143"/>
      <c r="AO1943" s="143"/>
      <c r="AP1943" s="143" t="s">
        <v>165</v>
      </c>
      <c r="AQ1943" s="143"/>
      <c r="AR1943" s="143"/>
      <c r="AS1943" s="143"/>
      <c r="AT1943" s="143"/>
      <c r="AU1943" s="143"/>
      <c r="AV1943" s="143" t="s">
        <v>165</v>
      </c>
      <c r="BC1943" s="2"/>
    </row>
    <row r="1944" spans="1:55" s="92" customFormat="1" x14ac:dyDescent="0.2">
      <c r="A1944" s="83" t="s">
        <v>2726</v>
      </c>
      <c r="B1944" s="83" t="s">
        <v>2690</v>
      </c>
      <c r="C1944" s="83" t="s">
        <v>2733</v>
      </c>
      <c r="D1944" s="83" t="s">
        <v>2741</v>
      </c>
      <c r="E1944" s="83" t="s">
        <v>301</v>
      </c>
      <c r="F1944" s="83" t="s">
        <v>297</v>
      </c>
      <c r="G1944" s="84" t="s">
        <v>302</v>
      </c>
      <c r="H1944" s="85" t="s">
        <v>306</v>
      </c>
      <c r="I1944" s="85">
        <v>500000007052</v>
      </c>
      <c r="J1944" s="86">
        <v>2013</v>
      </c>
      <c r="K1944" s="86">
        <v>8</v>
      </c>
      <c r="L1944" s="9">
        <f t="shared" si="41"/>
        <v>-5</v>
      </c>
      <c r="M1944" s="88" t="s">
        <v>90</v>
      </c>
      <c r="N1944" s="87" t="s">
        <v>94</v>
      </c>
      <c r="O1944" s="88" t="s">
        <v>2743</v>
      </c>
      <c r="P1944" s="87" t="s">
        <v>42</v>
      </c>
      <c r="Q1944" s="86" t="s">
        <v>37</v>
      </c>
      <c r="R1944" s="87" t="s">
        <v>41</v>
      </c>
      <c r="S1944" s="89">
        <v>2023</v>
      </c>
      <c r="T1944" s="88" t="s">
        <v>126</v>
      </c>
      <c r="U1944" s="83" t="s">
        <v>1401</v>
      </c>
      <c r="V1944" s="83" t="s">
        <v>3779</v>
      </c>
      <c r="W1944" s="90">
        <v>16859</v>
      </c>
      <c r="X1944" s="87"/>
      <c r="Y1944" s="89"/>
      <c r="Z1944" s="89"/>
      <c r="AA1944" s="89"/>
      <c r="AB1944" s="89"/>
      <c r="AC1944" s="89"/>
      <c r="AD1944" s="89"/>
      <c r="AE1944" s="89"/>
      <c r="AF1944" s="89"/>
      <c r="AG1944" s="89"/>
      <c r="AH1944" s="89"/>
      <c r="AI1944" s="89"/>
      <c r="AJ1944" s="89"/>
      <c r="AK1944" s="143"/>
      <c r="AL1944" s="143"/>
      <c r="AM1944" s="143"/>
      <c r="AN1944" s="143"/>
      <c r="AO1944" s="143"/>
      <c r="AP1944" s="143"/>
      <c r="AQ1944" s="143"/>
      <c r="AR1944" s="143"/>
      <c r="AS1944" s="143"/>
      <c r="AT1944" s="143"/>
      <c r="AU1944" s="143"/>
      <c r="AV1944" s="143"/>
      <c r="AW1944" s="91"/>
      <c r="AX1944" s="91"/>
      <c r="AY1944" s="91"/>
      <c r="AZ1944" s="91"/>
      <c r="BA1944" s="91"/>
      <c r="BB1944" s="91"/>
    </row>
    <row r="1945" spans="1:55" s="92" customFormat="1" x14ac:dyDescent="0.2">
      <c r="A1945" s="83" t="s">
        <v>2726</v>
      </c>
      <c r="B1945" s="83" t="s">
        <v>2690</v>
      </c>
      <c r="C1945" s="83" t="s">
        <v>2733</v>
      </c>
      <c r="D1945" s="83" t="s">
        <v>2741</v>
      </c>
      <c r="E1945" s="83" t="s">
        <v>301</v>
      </c>
      <c r="F1945" s="83" t="s">
        <v>297</v>
      </c>
      <c r="G1945" s="84" t="s">
        <v>302</v>
      </c>
      <c r="H1945" s="85" t="s">
        <v>307</v>
      </c>
      <c r="I1945" s="85">
        <v>500000002180</v>
      </c>
      <c r="J1945" s="86">
        <v>2013</v>
      </c>
      <c r="K1945" s="86">
        <v>8</v>
      </c>
      <c r="L1945" s="9">
        <f t="shared" si="41"/>
        <v>-5</v>
      </c>
      <c r="M1945" s="88" t="s">
        <v>90</v>
      </c>
      <c r="N1945" s="87" t="s">
        <v>94</v>
      </c>
      <c r="O1945" s="88" t="s">
        <v>2743</v>
      </c>
      <c r="P1945" s="87" t="s">
        <v>42</v>
      </c>
      <c r="Q1945" s="86" t="s">
        <v>37</v>
      </c>
      <c r="R1945" s="87" t="s">
        <v>41</v>
      </c>
      <c r="S1945" s="89">
        <v>2023</v>
      </c>
      <c r="T1945" s="88" t="s">
        <v>126</v>
      </c>
      <c r="U1945" s="83" t="s">
        <v>1401</v>
      </c>
      <c r="V1945" s="83" t="s">
        <v>3779</v>
      </c>
      <c r="W1945" s="90">
        <v>16859</v>
      </c>
      <c r="X1945" s="87"/>
      <c r="Y1945" s="89"/>
      <c r="Z1945" s="89"/>
      <c r="AA1945" s="89"/>
      <c r="AB1945" s="89"/>
      <c r="AC1945" s="89"/>
      <c r="AD1945" s="89"/>
      <c r="AE1945" s="89"/>
      <c r="AF1945" s="89"/>
      <c r="AG1945" s="89"/>
      <c r="AH1945" s="89"/>
      <c r="AI1945" s="89"/>
      <c r="AJ1945" s="89"/>
      <c r="AK1945" s="143"/>
      <c r="AL1945" s="143"/>
      <c r="AM1945" s="143"/>
      <c r="AN1945" s="143"/>
      <c r="AO1945" s="143"/>
      <c r="AP1945" s="143"/>
      <c r="AQ1945" s="143"/>
      <c r="AR1945" s="143"/>
      <c r="AS1945" s="143"/>
      <c r="AT1945" s="143"/>
      <c r="AU1945" s="143"/>
      <c r="AV1945" s="143"/>
      <c r="AW1945" s="91"/>
      <c r="AX1945" s="91"/>
      <c r="AY1945" s="91"/>
      <c r="AZ1945" s="91"/>
      <c r="BA1945" s="91"/>
      <c r="BB1945" s="91"/>
    </row>
    <row r="1946" spans="1:55" x14ac:dyDescent="0.2">
      <c r="A1946" s="4" t="s">
        <v>2726</v>
      </c>
      <c r="B1946" s="4" t="s">
        <v>2690</v>
      </c>
      <c r="C1946" s="4" t="s">
        <v>2733</v>
      </c>
      <c r="D1946" s="4" t="s">
        <v>2741</v>
      </c>
      <c r="E1946" s="4" t="s">
        <v>301</v>
      </c>
      <c r="F1946" s="4" t="s">
        <v>297</v>
      </c>
      <c r="G1946" s="41" t="s">
        <v>302</v>
      </c>
      <c r="H1946" s="59" t="s">
        <v>308</v>
      </c>
      <c r="I1946" s="59">
        <v>500000001827</v>
      </c>
      <c r="J1946" s="5">
        <v>2013</v>
      </c>
      <c r="K1946" s="5">
        <v>8</v>
      </c>
      <c r="L1946" s="9">
        <f t="shared" si="41"/>
        <v>-5</v>
      </c>
      <c r="M1946" s="6" t="s">
        <v>90</v>
      </c>
      <c r="N1946" s="9" t="s">
        <v>94</v>
      </c>
      <c r="O1946" s="6" t="s">
        <v>2743</v>
      </c>
      <c r="P1946" s="9" t="s">
        <v>42</v>
      </c>
      <c r="Q1946" s="5" t="s">
        <v>37</v>
      </c>
      <c r="R1946" s="9" t="s">
        <v>41</v>
      </c>
      <c r="S1946" s="11">
        <v>2023</v>
      </c>
      <c r="T1946" s="6" t="s">
        <v>126</v>
      </c>
      <c r="U1946" s="4" t="s">
        <v>1401</v>
      </c>
      <c r="V1946" s="4" t="s">
        <v>3779</v>
      </c>
      <c r="W1946" s="75">
        <v>16859</v>
      </c>
      <c r="X1946" s="9">
        <v>2</v>
      </c>
      <c r="Y1946" s="11"/>
      <c r="Z1946" s="11"/>
      <c r="AA1946" s="11"/>
      <c r="AB1946" s="11"/>
      <c r="AC1946" s="11"/>
      <c r="AD1946" s="11" t="s">
        <v>33</v>
      </c>
      <c r="AE1946" s="11"/>
      <c r="AF1946" s="11"/>
      <c r="AG1946" s="11"/>
      <c r="AH1946" s="11"/>
      <c r="AI1946" s="11"/>
      <c r="AJ1946" s="11" t="s">
        <v>33</v>
      </c>
      <c r="AK1946" s="143"/>
      <c r="AL1946" s="143"/>
      <c r="AM1946" s="143"/>
      <c r="AN1946" s="143"/>
      <c r="AO1946" s="143"/>
      <c r="AP1946" s="143" t="s">
        <v>165</v>
      </c>
      <c r="AQ1946" s="143"/>
      <c r="AR1946" s="143"/>
      <c r="AS1946" s="143"/>
      <c r="AT1946" s="143"/>
      <c r="AU1946" s="143"/>
      <c r="AV1946" s="143" t="s">
        <v>165</v>
      </c>
      <c r="BC1946" s="2"/>
    </row>
    <row r="1947" spans="1:55" x14ac:dyDescent="0.2">
      <c r="A1947" s="4" t="s">
        <v>2726</v>
      </c>
      <c r="B1947" s="4" t="s">
        <v>2690</v>
      </c>
      <c r="C1947" s="4" t="s">
        <v>2733</v>
      </c>
      <c r="D1947" s="4" t="s">
        <v>2741</v>
      </c>
      <c r="E1947" s="4" t="s">
        <v>301</v>
      </c>
      <c r="F1947" s="4" t="s">
        <v>297</v>
      </c>
      <c r="G1947" s="41" t="s">
        <v>302</v>
      </c>
      <c r="H1947" s="59" t="s">
        <v>309</v>
      </c>
      <c r="I1947" s="59">
        <v>500000002185</v>
      </c>
      <c r="J1947" s="5">
        <v>2013</v>
      </c>
      <c r="K1947" s="5">
        <v>8</v>
      </c>
      <c r="L1947" s="9">
        <f t="shared" si="41"/>
        <v>-5</v>
      </c>
      <c r="M1947" s="6" t="s">
        <v>90</v>
      </c>
      <c r="N1947" s="9" t="s">
        <v>94</v>
      </c>
      <c r="O1947" s="6" t="s">
        <v>2743</v>
      </c>
      <c r="P1947" s="9" t="s">
        <v>42</v>
      </c>
      <c r="Q1947" s="5" t="s">
        <v>37</v>
      </c>
      <c r="R1947" s="9" t="s">
        <v>41</v>
      </c>
      <c r="S1947" s="11">
        <v>2023</v>
      </c>
      <c r="T1947" s="6" t="s">
        <v>126</v>
      </c>
      <c r="U1947" s="4" t="s">
        <v>1401</v>
      </c>
      <c r="V1947" s="4" t="s">
        <v>3779</v>
      </c>
      <c r="W1947" s="75">
        <v>16859</v>
      </c>
      <c r="X1947" s="9">
        <v>2</v>
      </c>
      <c r="Y1947" s="11"/>
      <c r="Z1947" s="11"/>
      <c r="AA1947" s="11"/>
      <c r="AB1947" s="11"/>
      <c r="AC1947" s="11"/>
      <c r="AD1947" s="11" t="s">
        <v>33</v>
      </c>
      <c r="AE1947" s="11"/>
      <c r="AF1947" s="11"/>
      <c r="AG1947" s="11"/>
      <c r="AH1947" s="11"/>
      <c r="AI1947" s="11"/>
      <c r="AJ1947" s="11" t="s">
        <v>33</v>
      </c>
      <c r="AK1947" s="143"/>
      <c r="AL1947" s="143"/>
      <c r="AM1947" s="143"/>
      <c r="AN1947" s="143"/>
      <c r="AO1947" s="143"/>
      <c r="AP1947" s="143" t="s">
        <v>165</v>
      </c>
      <c r="AQ1947" s="143"/>
      <c r="AR1947" s="143"/>
      <c r="AS1947" s="143"/>
      <c r="AT1947" s="143"/>
      <c r="AU1947" s="143"/>
      <c r="AV1947" s="143" t="s">
        <v>165</v>
      </c>
      <c r="BC1947" s="2"/>
    </row>
    <row r="1948" spans="1:55" x14ac:dyDescent="0.2">
      <c r="A1948" s="4" t="s">
        <v>2726</v>
      </c>
      <c r="B1948" s="4" t="s">
        <v>2690</v>
      </c>
      <c r="C1948" s="4" t="s">
        <v>2733</v>
      </c>
      <c r="D1948" s="4" t="s">
        <v>2741</v>
      </c>
      <c r="E1948" s="4" t="s">
        <v>301</v>
      </c>
      <c r="F1948" s="4" t="s">
        <v>297</v>
      </c>
      <c r="G1948" s="41" t="s">
        <v>302</v>
      </c>
      <c r="H1948" s="59" t="s">
        <v>310</v>
      </c>
      <c r="I1948" s="59">
        <v>500000002187</v>
      </c>
      <c r="J1948" s="5">
        <v>2013</v>
      </c>
      <c r="K1948" s="5">
        <v>8</v>
      </c>
      <c r="L1948" s="9">
        <f t="shared" si="41"/>
        <v>-5</v>
      </c>
      <c r="M1948" s="6" t="s">
        <v>90</v>
      </c>
      <c r="N1948" s="9" t="s">
        <v>94</v>
      </c>
      <c r="O1948" s="6" t="s">
        <v>2743</v>
      </c>
      <c r="P1948" s="9" t="s">
        <v>42</v>
      </c>
      <c r="Q1948" s="5" t="s">
        <v>37</v>
      </c>
      <c r="R1948" s="9" t="s">
        <v>41</v>
      </c>
      <c r="S1948" s="11">
        <v>2023</v>
      </c>
      <c r="T1948" s="6" t="s">
        <v>126</v>
      </c>
      <c r="U1948" s="4" t="s">
        <v>1401</v>
      </c>
      <c r="V1948" s="4" t="s">
        <v>3779</v>
      </c>
      <c r="W1948" s="75">
        <v>16859</v>
      </c>
      <c r="X1948" s="9">
        <v>2</v>
      </c>
      <c r="Y1948" s="11"/>
      <c r="Z1948" s="11"/>
      <c r="AA1948" s="11"/>
      <c r="AB1948" s="11"/>
      <c r="AC1948" s="11"/>
      <c r="AD1948" s="11" t="s">
        <v>33</v>
      </c>
      <c r="AE1948" s="11"/>
      <c r="AF1948" s="11"/>
      <c r="AG1948" s="11"/>
      <c r="AH1948" s="11"/>
      <c r="AI1948" s="11"/>
      <c r="AJ1948" s="11" t="s">
        <v>33</v>
      </c>
      <c r="AK1948" s="143"/>
      <c r="AL1948" s="143"/>
      <c r="AM1948" s="143"/>
      <c r="AN1948" s="143"/>
      <c r="AO1948" s="143"/>
      <c r="AP1948" s="143" t="s">
        <v>165</v>
      </c>
      <c r="AQ1948" s="143"/>
      <c r="AR1948" s="143"/>
      <c r="AS1948" s="143"/>
      <c r="AT1948" s="143"/>
      <c r="AU1948" s="143"/>
      <c r="AV1948" s="143" t="s">
        <v>165</v>
      </c>
      <c r="BC1948" s="2"/>
    </row>
    <row r="1949" spans="1:55" x14ac:dyDescent="0.2">
      <c r="A1949" s="4" t="s">
        <v>2726</v>
      </c>
      <c r="B1949" s="4" t="s">
        <v>2690</v>
      </c>
      <c r="C1949" s="4" t="s">
        <v>2733</v>
      </c>
      <c r="D1949" s="4" t="s">
        <v>2741</v>
      </c>
      <c r="E1949" s="4" t="s">
        <v>301</v>
      </c>
      <c r="F1949" s="4" t="s">
        <v>297</v>
      </c>
      <c r="G1949" s="41" t="s">
        <v>302</v>
      </c>
      <c r="H1949" s="59" t="s">
        <v>311</v>
      </c>
      <c r="I1949" s="59">
        <v>500000001748</v>
      </c>
      <c r="J1949" s="5">
        <v>2013</v>
      </c>
      <c r="K1949" s="5">
        <v>8</v>
      </c>
      <c r="L1949" s="9">
        <f t="shared" si="41"/>
        <v>-5</v>
      </c>
      <c r="M1949" s="6" t="s">
        <v>90</v>
      </c>
      <c r="N1949" s="9" t="s">
        <v>94</v>
      </c>
      <c r="O1949" s="6" t="s">
        <v>2743</v>
      </c>
      <c r="P1949" s="9" t="s">
        <v>42</v>
      </c>
      <c r="Q1949" s="5" t="s">
        <v>37</v>
      </c>
      <c r="R1949" s="9" t="s">
        <v>41</v>
      </c>
      <c r="S1949" s="11">
        <v>2023</v>
      </c>
      <c r="T1949" s="6" t="s">
        <v>126</v>
      </c>
      <c r="U1949" s="4" t="s">
        <v>1401</v>
      </c>
      <c r="V1949" s="4" t="s">
        <v>3779</v>
      </c>
      <c r="W1949" s="75">
        <v>16859</v>
      </c>
      <c r="X1949" s="9">
        <v>2</v>
      </c>
      <c r="Y1949" s="11"/>
      <c r="Z1949" s="11"/>
      <c r="AA1949" s="11"/>
      <c r="AB1949" s="11"/>
      <c r="AC1949" s="11"/>
      <c r="AD1949" s="11" t="s">
        <v>33</v>
      </c>
      <c r="AE1949" s="11"/>
      <c r="AF1949" s="11"/>
      <c r="AG1949" s="11"/>
      <c r="AH1949" s="11"/>
      <c r="AI1949" s="11"/>
      <c r="AJ1949" s="11" t="s">
        <v>33</v>
      </c>
      <c r="AK1949" s="143"/>
      <c r="AL1949" s="143"/>
      <c r="AM1949" s="143"/>
      <c r="AN1949" s="143"/>
      <c r="AO1949" s="143"/>
      <c r="AP1949" s="143" t="s">
        <v>165</v>
      </c>
      <c r="AQ1949" s="143"/>
      <c r="AR1949" s="143"/>
      <c r="AS1949" s="143"/>
      <c r="AT1949" s="143"/>
      <c r="AU1949" s="143"/>
      <c r="AV1949" s="143" t="s">
        <v>165</v>
      </c>
      <c r="BC1949" s="2"/>
    </row>
    <row r="1950" spans="1:55" x14ac:dyDescent="0.2">
      <c r="A1950" s="4" t="s">
        <v>2726</v>
      </c>
      <c r="B1950" s="4" t="s">
        <v>2690</v>
      </c>
      <c r="C1950" s="4" t="s">
        <v>2733</v>
      </c>
      <c r="D1950" s="4" t="s">
        <v>2741</v>
      </c>
      <c r="E1950" s="4" t="s">
        <v>301</v>
      </c>
      <c r="F1950" s="4" t="s">
        <v>297</v>
      </c>
      <c r="G1950" s="41" t="s">
        <v>302</v>
      </c>
      <c r="H1950" s="59" t="s">
        <v>312</v>
      </c>
      <c r="I1950" s="59">
        <v>500000001793</v>
      </c>
      <c r="J1950" s="5">
        <v>2013</v>
      </c>
      <c r="K1950" s="5">
        <v>8</v>
      </c>
      <c r="L1950" s="9">
        <f t="shared" si="41"/>
        <v>-5</v>
      </c>
      <c r="M1950" s="6" t="s">
        <v>90</v>
      </c>
      <c r="N1950" s="9" t="s">
        <v>94</v>
      </c>
      <c r="O1950" s="6" t="s">
        <v>2743</v>
      </c>
      <c r="P1950" s="9" t="s">
        <v>42</v>
      </c>
      <c r="Q1950" s="5" t="s">
        <v>37</v>
      </c>
      <c r="R1950" s="9" t="s">
        <v>41</v>
      </c>
      <c r="S1950" s="11">
        <v>2023</v>
      </c>
      <c r="T1950" s="6" t="s">
        <v>126</v>
      </c>
      <c r="U1950" s="4" t="s">
        <v>1401</v>
      </c>
      <c r="V1950" s="4" t="s">
        <v>3779</v>
      </c>
      <c r="W1950" s="75">
        <v>16859</v>
      </c>
      <c r="X1950" s="9">
        <v>2</v>
      </c>
      <c r="Y1950" s="11"/>
      <c r="Z1950" s="11"/>
      <c r="AA1950" s="11"/>
      <c r="AB1950" s="11"/>
      <c r="AC1950" s="11"/>
      <c r="AD1950" s="11" t="s">
        <v>33</v>
      </c>
      <c r="AE1950" s="11"/>
      <c r="AF1950" s="11"/>
      <c r="AG1950" s="11"/>
      <c r="AH1950" s="11"/>
      <c r="AI1950" s="11"/>
      <c r="AJ1950" s="11" t="s">
        <v>33</v>
      </c>
      <c r="AK1950" s="143"/>
      <c r="AL1950" s="143"/>
      <c r="AM1950" s="143"/>
      <c r="AN1950" s="143"/>
      <c r="AO1950" s="143"/>
      <c r="AP1950" s="143" t="s">
        <v>165</v>
      </c>
      <c r="AQ1950" s="143"/>
      <c r="AR1950" s="143"/>
      <c r="AS1950" s="143"/>
      <c r="AT1950" s="143"/>
      <c r="AU1950" s="143"/>
      <c r="AV1950" s="143" t="s">
        <v>165</v>
      </c>
      <c r="BC1950" s="2"/>
    </row>
    <row r="1951" spans="1:55" x14ac:dyDescent="0.2">
      <c r="A1951" s="4" t="s">
        <v>2726</v>
      </c>
      <c r="B1951" s="4" t="s">
        <v>2690</v>
      </c>
      <c r="C1951" s="4" t="s">
        <v>2733</v>
      </c>
      <c r="D1951" s="4" t="s">
        <v>2741</v>
      </c>
      <c r="E1951" s="4" t="s">
        <v>301</v>
      </c>
      <c r="F1951" s="4" t="s">
        <v>297</v>
      </c>
      <c r="G1951" s="41" t="s">
        <v>302</v>
      </c>
      <c r="H1951" s="59" t="s">
        <v>313</v>
      </c>
      <c r="I1951" s="59">
        <v>500000002056</v>
      </c>
      <c r="J1951" s="5">
        <v>2013</v>
      </c>
      <c r="K1951" s="5">
        <v>8</v>
      </c>
      <c r="L1951" s="9">
        <f t="shared" si="41"/>
        <v>-5</v>
      </c>
      <c r="M1951" s="6" t="s">
        <v>90</v>
      </c>
      <c r="N1951" s="9" t="s">
        <v>94</v>
      </c>
      <c r="O1951" s="6" t="s">
        <v>2743</v>
      </c>
      <c r="P1951" s="9" t="s">
        <v>42</v>
      </c>
      <c r="Q1951" s="5" t="s">
        <v>37</v>
      </c>
      <c r="R1951" s="9" t="s">
        <v>41</v>
      </c>
      <c r="S1951" s="11">
        <v>2023</v>
      </c>
      <c r="T1951" s="6" t="s">
        <v>126</v>
      </c>
      <c r="U1951" s="4" t="s">
        <v>1401</v>
      </c>
      <c r="V1951" s="4" t="s">
        <v>3779</v>
      </c>
      <c r="W1951" s="75">
        <v>16859</v>
      </c>
      <c r="X1951" s="9">
        <v>2</v>
      </c>
      <c r="Y1951" s="11"/>
      <c r="Z1951" s="11"/>
      <c r="AA1951" s="11"/>
      <c r="AB1951" s="11"/>
      <c r="AC1951" s="11"/>
      <c r="AD1951" s="11" t="s">
        <v>33</v>
      </c>
      <c r="AE1951" s="11"/>
      <c r="AF1951" s="11"/>
      <c r="AG1951" s="11"/>
      <c r="AH1951" s="11"/>
      <c r="AI1951" s="11"/>
      <c r="AJ1951" s="11" t="s">
        <v>33</v>
      </c>
      <c r="AK1951" s="143"/>
      <c r="AL1951" s="143"/>
      <c r="AM1951" s="143"/>
      <c r="AN1951" s="143"/>
      <c r="AO1951" s="143"/>
      <c r="AP1951" s="143" t="s">
        <v>165</v>
      </c>
      <c r="AQ1951" s="143"/>
      <c r="AR1951" s="143"/>
      <c r="AS1951" s="143"/>
      <c r="AT1951" s="143"/>
      <c r="AU1951" s="143"/>
      <c r="AV1951" s="143" t="s">
        <v>165</v>
      </c>
      <c r="BC1951" s="2"/>
    </row>
    <row r="1952" spans="1:55" x14ac:dyDescent="0.2">
      <c r="A1952" s="4" t="s">
        <v>2726</v>
      </c>
      <c r="B1952" s="4" t="s">
        <v>2690</v>
      </c>
      <c r="C1952" s="4" t="s">
        <v>2733</v>
      </c>
      <c r="D1952" s="4" t="s">
        <v>2741</v>
      </c>
      <c r="E1952" s="4" t="s">
        <v>301</v>
      </c>
      <c r="F1952" s="4" t="s">
        <v>297</v>
      </c>
      <c r="G1952" s="41" t="s">
        <v>302</v>
      </c>
      <c r="H1952" s="59" t="s">
        <v>326</v>
      </c>
      <c r="I1952" s="59">
        <v>500000002189</v>
      </c>
      <c r="J1952" s="5">
        <v>2013</v>
      </c>
      <c r="K1952" s="5">
        <v>8</v>
      </c>
      <c r="L1952" s="9">
        <f t="shared" si="41"/>
        <v>-5</v>
      </c>
      <c r="M1952" s="6" t="s">
        <v>90</v>
      </c>
      <c r="N1952" s="9" t="s">
        <v>94</v>
      </c>
      <c r="O1952" s="6" t="s">
        <v>2743</v>
      </c>
      <c r="P1952" s="9" t="s">
        <v>42</v>
      </c>
      <c r="Q1952" s="5" t="s">
        <v>37</v>
      </c>
      <c r="R1952" s="9" t="s">
        <v>41</v>
      </c>
      <c r="S1952" s="11">
        <v>2023</v>
      </c>
      <c r="T1952" s="6" t="s">
        <v>126</v>
      </c>
      <c r="U1952" s="4" t="s">
        <v>1401</v>
      </c>
      <c r="V1952" s="4" t="s">
        <v>3779</v>
      </c>
      <c r="W1952" s="75">
        <v>16859</v>
      </c>
      <c r="X1952" s="9">
        <v>2</v>
      </c>
      <c r="Y1952" s="11"/>
      <c r="Z1952" s="11"/>
      <c r="AA1952" s="11"/>
      <c r="AB1952" s="11"/>
      <c r="AC1952" s="11"/>
      <c r="AD1952" s="11" t="s">
        <v>33</v>
      </c>
      <c r="AE1952" s="11"/>
      <c r="AF1952" s="11"/>
      <c r="AG1952" s="11"/>
      <c r="AH1952" s="11"/>
      <c r="AI1952" s="11"/>
      <c r="AJ1952" s="11" t="s">
        <v>33</v>
      </c>
      <c r="AK1952" s="143"/>
      <c r="AL1952" s="143"/>
      <c r="AM1952" s="143"/>
      <c r="AN1952" s="143"/>
      <c r="AO1952" s="143"/>
      <c r="AP1952" s="143" t="s">
        <v>165</v>
      </c>
      <c r="AQ1952" s="143"/>
      <c r="AR1952" s="143"/>
      <c r="AS1952" s="143"/>
      <c r="AT1952" s="143"/>
      <c r="AU1952" s="143"/>
      <c r="AV1952" s="143" t="s">
        <v>165</v>
      </c>
      <c r="BC1952" s="2"/>
    </row>
    <row r="1953" spans="1:55" x14ac:dyDescent="0.2">
      <c r="A1953" s="4" t="s">
        <v>2726</v>
      </c>
      <c r="B1953" s="4" t="s">
        <v>2690</v>
      </c>
      <c r="C1953" s="4" t="s">
        <v>2733</v>
      </c>
      <c r="D1953" s="4" t="s">
        <v>2741</v>
      </c>
      <c r="E1953" s="4" t="s">
        <v>301</v>
      </c>
      <c r="F1953" s="4" t="s">
        <v>297</v>
      </c>
      <c r="G1953" s="41" t="s">
        <v>302</v>
      </c>
      <c r="H1953" s="59" t="s">
        <v>3224</v>
      </c>
      <c r="I1953" s="59" t="s">
        <v>136</v>
      </c>
      <c r="J1953" s="5">
        <v>2013</v>
      </c>
      <c r="K1953" s="5">
        <v>8</v>
      </c>
      <c r="L1953" s="9">
        <f t="shared" si="41"/>
        <v>-5</v>
      </c>
      <c r="M1953" s="6" t="s">
        <v>90</v>
      </c>
      <c r="N1953" s="9" t="s">
        <v>94</v>
      </c>
      <c r="O1953" s="6" t="s">
        <v>2743</v>
      </c>
      <c r="P1953" s="9" t="s">
        <v>42</v>
      </c>
      <c r="Q1953" s="5" t="s">
        <v>37</v>
      </c>
      <c r="R1953" s="9" t="s">
        <v>41</v>
      </c>
      <c r="S1953" s="11">
        <v>2023</v>
      </c>
      <c r="T1953" s="6" t="s">
        <v>126</v>
      </c>
      <c r="U1953" s="4" t="s">
        <v>1401</v>
      </c>
      <c r="V1953" s="4" t="s">
        <v>3779</v>
      </c>
      <c r="W1953" s="75">
        <v>16859</v>
      </c>
      <c r="X1953" s="9">
        <v>2</v>
      </c>
      <c r="Y1953" s="11"/>
      <c r="Z1953" s="11"/>
      <c r="AA1953" s="11"/>
      <c r="AB1953" s="11"/>
      <c r="AC1953" s="11"/>
      <c r="AD1953" s="11" t="s">
        <v>33</v>
      </c>
      <c r="AE1953" s="11"/>
      <c r="AF1953" s="11"/>
      <c r="AG1953" s="11"/>
      <c r="AH1953" s="11"/>
      <c r="AI1953" s="11"/>
      <c r="AJ1953" s="11" t="s">
        <v>33</v>
      </c>
      <c r="AK1953" s="143"/>
      <c r="AL1953" s="143"/>
      <c r="AM1953" s="143"/>
      <c r="AN1953" s="143"/>
      <c r="AO1953" s="143"/>
      <c r="AP1953" s="143" t="s">
        <v>165</v>
      </c>
      <c r="AQ1953" s="143"/>
      <c r="AR1953" s="143"/>
      <c r="AS1953" s="143"/>
      <c r="AT1953" s="143"/>
      <c r="AU1953" s="143"/>
      <c r="AV1953" s="143" t="s">
        <v>165</v>
      </c>
      <c r="BC1953" s="2"/>
    </row>
    <row r="1954" spans="1:55" x14ac:dyDescent="0.2">
      <c r="A1954" s="4" t="s">
        <v>2686</v>
      </c>
      <c r="B1954" s="4" t="s">
        <v>2687</v>
      </c>
      <c r="C1954" s="4" t="s">
        <v>2738</v>
      </c>
      <c r="D1954" s="4" t="s">
        <v>2741</v>
      </c>
      <c r="E1954" s="4" t="s">
        <v>394</v>
      </c>
      <c r="F1954" s="4" t="s">
        <v>2580</v>
      </c>
      <c r="G1954" s="41" t="s">
        <v>2581</v>
      </c>
      <c r="H1954" s="59" t="s">
        <v>2582</v>
      </c>
      <c r="I1954" s="59">
        <v>500000011177</v>
      </c>
      <c r="J1954" s="5">
        <v>2022</v>
      </c>
      <c r="K1954" s="5">
        <v>5</v>
      </c>
      <c r="L1954" s="9">
        <f t="shared" si="41"/>
        <v>1</v>
      </c>
      <c r="M1954" s="6" t="s">
        <v>90</v>
      </c>
      <c r="N1954" s="9" t="s">
        <v>94</v>
      </c>
      <c r="O1954" s="6" t="s">
        <v>201</v>
      </c>
      <c r="P1954" s="9" t="s">
        <v>41</v>
      </c>
      <c r="Q1954" s="5">
        <v>2023</v>
      </c>
      <c r="R1954" s="9" t="s">
        <v>41</v>
      </c>
      <c r="S1954" s="11">
        <v>2023</v>
      </c>
      <c r="T1954" s="6" t="s">
        <v>126</v>
      </c>
      <c r="U1954" s="83" t="s">
        <v>3805</v>
      </c>
      <c r="V1954" s="83" t="s">
        <v>3812</v>
      </c>
      <c r="W1954" s="75">
        <v>185640</v>
      </c>
      <c r="X1954" s="9">
        <v>2</v>
      </c>
      <c r="Y1954" s="11"/>
      <c r="Z1954" s="11"/>
      <c r="AA1954" s="11"/>
      <c r="AB1954" s="11"/>
      <c r="AC1954" s="11"/>
      <c r="AD1954" s="11" t="s">
        <v>33</v>
      </c>
      <c r="AE1954" s="11"/>
      <c r="AF1954" s="11"/>
      <c r="AG1954" s="11"/>
      <c r="AH1954" s="11"/>
      <c r="AI1954" s="11"/>
      <c r="AJ1954" s="11" t="s">
        <v>33</v>
      </c>
      <c r="AK1954" s="143"/>
      <c r="AL1954" s="143"/>
      <c r="AM1954" s="143"/>
      <c r="AN1954" s="143"/>
      <c r="AO1954" s="143"/>
      <c r="AP1954" s="153" t="s">
        <v>165</v>
      </c>
      <c r="AQ1954" s="143"/>
      <c r="AR1954" s="143"/>
      <c r="AS1954" s="143"/>
      <c r="AT1954" s="143"/>
      <c r="AU1954" s="143"/>
      <c r="AV1954" s="153" t="s">
        <v>165</v>
      </c>
      <c r="BC1954" s="2"/>
    </row>
    <row r="1955" spans="1:55" s="58" customFormat="1" x14ac:dyDescent="0.2">
      <c r="A1955" s="66" t="s">
        <v>2711</v>
      </c>
      <c r="B1955" s="66" t="s">
        <v>2691</v>
      </c>
      <c r="C1955" s="66" t="s">
        <v>2732</v>
      </c>
      <c r="D1955" s="66" t="s">
        <v>2742</v>
      </c>
      <c r="E1955" s="66" t="s">
        <v>1190</v>
      </c>
      <c r="F1955" s="66" t="s">
        <v>1191</v>
      </c>
      <c r="G1955" s="67" t="s">
        <v>1192</v>
      </c>
      <c r="H1955" s="68">
        <v>715</v>
      </c>
      <c r="I1955" s="68">
        <v>500000004105</v>
      </c>
      <c r="J1955" s="69">
        <v>2013</v>
      </c>
      <c r="K1955" s="69">
        <v>8</v>
      </c>
      <c r="L1955" s="70">
        <f t="shared" si="41"/>
        <v>-5</v>
      </c>
      <c r="M1955" s="71" t="s">
        <v>90</v>
      </c>
      <c r="N1955" s="70" t="s">
        <v>94</v>
      </c>
      <c r="O1955" s="71" t="s">
        <v>37</v>
      </c>
      <c r="P1955" s="70" t="s">
        <v>42</v>
      </c>
      <c r="Q1955" s="69" t="s">
        <v>37</v>
      </c>
      <c r="R1955" s="70" t="s">
        <v>42</v>
      </c>
      <c r="S1955" s="72">
        <v>2023</v>
      </c>
      <c r="T1955" s="71" t="s">
        <v>126</v>
      </c>
      <c r="U1955" s="66" t="s">
        <v>605</v>
      </c>
      <c r="V1955" s="66" t="s">
        <v>3167</v>
      </c>
      <c r="W1955" s="76">
        <v>2912255</v>
      </c>
      <c r="X1955" s="70"/>
      <c r="Y1955" s="72"/>
      <c r="Z1955" s="72"/>
      <c r="AA1955" s="72"/>
      <c r="AB1955" s="72"/>
      <c r="AC1955" s="72"/>
      <c r="AD1955" s="72"/>
      <c r="AE1955" s="72"/>
      <c r="AF1955" s="72"/>
      <c r="AG1955" s="72"/>
      <c r="AH1955" s="72"/>
      <c r="AI1955" s="72"/>
      <c r="AJ1955" s="72"/>
      <c r="AK1955" s="143"/>
      <c r="AL1955" s="141"/>
      <c r="AM1955" s="141"/>
      <c r="AN1955" s="141"/>
      <c r="AO1955" s="141"/>
      <c r="AP1955" s="141"/>
      <c r="AQ1955" s="141"/>
      <c r="AR1955" s="141"/>
      <c r="AS1955" s="141"/>
      <c r="AT1955" s="141"/>
      <c r="AU1955" s="141"/>
      <c r="AV1955" s="141"/>
      <c r="AW1955" s="57"/>
      <c r="AX1955" s="57"/>
      <c r="AY1955" s="57"/>
      <c r="AZ1955" s="57"/>
      <c r="BA1955" s="57"/>
      <c r="BB1955" s="57"/>
    </row>
    <row r="1956" spans="1:55" x14ac:dyDescent="0.2">
      <c r="A1956" s="4" t="s">
        <v>2709</v>
      </c>
      <c r="B1956" s="4" t="s">
        <v>2688</v>
      </c>
      <c r="C1956" s="4" t="s">
        <v>2737</v>
      </c>
      <c r="D1956" s="4" t="s">
        <v>2740</v>
      </c>
      <c r="E1956" s="4" t="s">
        <v>148</v>
      </c>
      <c r="F1956" s="4" t="s">
        <v>1632</v>
      </c>
      <c r="G1956" s="41" t="s">
        <v>1634</v>
      </c>
      <c r="H1956" s="59" t="s">
        <v>1635</v>
      </c>
      <c r="I1956" s="59">
        <v>500000006811</v>
      </c>
      <c r="J1956" s="5">
        <v>2015</v>
      </c>
      <c r="K1956" s="5">
        <v>5</v>
      </c>
      <c r="L1956" s="9">
        <f t="shared" si="41"/>
        <v>-6</v>
      </c>
      <c r="M1956" s="6" t="s">
        <v>90</v>
      </c>
      <c r="N1956" s="9" t="s">
        <v>94</v>
      </c>
      <c r="O1956" s="6" t="s">
        <v>37</v>
      </c>
      <c r="P1956" s="9" t="s">
        <v>42</v>
      </c>
      <c r="Q1956" s="5" t="s">
        <v>37</v>
      </c>
      <c r="R1956" s="9" t="s">
        <v>41</v>
      </c>
      <c r="S1956" s="11">
        <v>2023</v>
      </c>
      <c r="T1956" s="6" t="s">
        <v>126</v>
      </c>
      <c r="U1956" s="4" t="s">
        <v>3813</v>
      </c>
      <c r="V1956" s="4" t="s">
        <v>3815</v>
      </c>
      <c r="W1956" s="75">
        <v>0</v>
      </c>
      <c r="X1956" s="9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43"/>
      <c r="AL1956" s="143"/>
      <c r="AM1956" s="143"/>
      <c r="AN1956" s="143"/>
      <c r="AO1956" s="143"/>
      <c r="AP1956" s="143"/>
      <c r="AQ1956" s="143"/>
      <c r="AR1956" s="143"/>
      <c r="AS1956" s="143"/>
      <c r="AT1956" s="143"/>
      <c r="AU1956" s="143"/>
      <c r="AV1956" s="143"/>
      <c r="BC1956" s="2"/>
    </row>
    <row r="1957" spans="1:55" x14ac:dyDescent="0.2">
      <c r="A1957" s="4" t="s">
        <v>2709</v>
      </c>
      <c r="B1957" s="4" t="s">
        <v>2688</v>
      </c>
      <c r="C1957" s="4" t="s">
        <v>2737</v>
      </c>
      <c r="D1957" s="4" t="s">
        <v>2740</v>
      </c>
      <c r="E1957" s="4" t="s">
        <v>148</v>
      </c>
      <c r="F1957" s="4" t="s">
        <v>1632</v>
      </c>
      <c r="G1957" s="41" t="s">
        <v>1634</v>
      </c>
      <c r="H1957" s="59" t="s">
        <v>1636</v>
      </c>
      <c r="I1957" s="59">
        <v>500000006814</v>
      </c>
      <c r="J1957" s="5">
        <v>2015</v>
      </c>
      <c r="K1957" s="5">
        <v>5</v>
      </c>
      <c r="L1957" s="9">
        <f t="shared" si="41"/>
        <v>-6</v>
      </c>
      <c r="M1957" s="6" t="s">
        <v>90</v>
      </c>
      <c r="N1957" s="9" t="s">
        <v>94</v>
      </c>
      <c r="O1957" s="6" t="s">
        <v>37</v>
      </c>
      <c r="P1957" s="9" t="s">
        <v>42</v>
      </c>
      <c r="Q1957" s="5" t="s">
        <v>37</v>
      </c>
      <c r="R1957" s="9" t="s">
        <v>41</v>
      </c>
      <c r="S1957" s="11">
        <v>2023</v>
      </c>
      <c r="T1957" s="6" t="s">
        <v>126</v>
      </c>
      <c r="U1957" s="4" t="s">
        <v>3813</v>
      </c>
      <c r="V1957" s="4" t="s">
        <v>3815</v>
      </c>
      <c r="W1957" s="75">
        <v>0</v>
      </c>
      <c r="X1957" s="9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43"/>
      <c r="AL1957" s="143"/>
      <c r="AM1957" s="143"/>
      <c r="AN1957" s="143"/>
      <c r="AO1957" s="143"/>
      <c r="AP1957" s="143"/>
      <c r="AQ1957" s="143"/>
      <c r="AR1957" s="143"/>
      <c r="AS1957" s="143"/>
      <c r="AT1957" s="143"/>
      <c r="AU1957" s="143"/>
      <c r="AV1957" s="143"/>
      <c r="BC1957" s="2"/>
    </row>
    <row r="1958" spans="1:55" x14ac:dyDescent="0.2">
      <c r="A1958" s="4" t="s">
        <v>2709</v>
      </c>
      <c r="B1958" s="4" t="s">
        <v>2688</v>
      </c>
      <c r="C1958" s="4" t="s">
        <v>2737</v>
      </c>
      <c r="D1958" s="4" t="s">
        <v>2740</v>
      </c>
      <c r="E1958" s="4" t="s">
        <v>148</v>
      </c>
      <c r="F1958" s="4" t="s">
        <v>1632</v>
      </c>
      <c r="G1958" s="41" t="s">
        <v>1634</v>
      </c>
      <c r="H1958" s="59" t="s">
        <v>1637</v>
      </c>
      <c r="I1958" s="59">
        <v>500000006818</v>
      </c>
      <c r="J1958" s="5">
        <v>2015</v>
      </c>
      <c r="K1958" s="5">
        <v>5</v>
      </c>
      <c r="L1958" s="9">
        <f t="shared" si="41"/>
        <v>-6</v>
      </c>
      <c r="M1958" s="6" t="s">
        <v>90</v>
      </c>
      <c r="N1958" s="9" t="s">
        <v>94</v>
      </c>
      <c r="O1958" s="6" t="s">
        <v>37</v>
      </c>
      <c r="P1958" s="9" t="s">
        <v>42</v>
      </c>
      <c r="Q1958" s="5" t="s">
        <v>37</v>
      </c>
      <c r="R1958" s="9" t="s">
        <v>41</v>
      </c>
      <c r="S1958" s="11">
        <v>2023</v>
      </c>
      <c r="T1958" s="6" t="s">
        <v>126</v>
      </c>
      <c r="U1958" s="4" t="s">
        <v>3813</v>
      </c>
      <c r="V1958" s="4" t="s">
        <v>3815</v>
      </c>
      <c r="W1958" s="75">
        <v>0</v>
      </c>
      <c r="X1958" s="9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43"/>
      <c r="AL1958" s="143"/>
      <c r="AM1958" s="143"/>
      <c r="AN1958" s="143"/>
      <c r="AO1958" s="143"/>
      <c r="AP1958" s="143"/>
      <c r="AQ1958" s="143"/>
      <c r="AR1958" s="143"/>
      <c r="AS1958" s="143"/>
      <c r="AT1958" s="143"/>
      <c r="AU1958" s="143"/>
      <c r="AV1958" s="143"/>
      <c r="BC1958" s="2"/>
    </row>
    <row r="1959" spans="1:55" x14ac:dyDescent="0.2">
      <c r="A1959" s="4" t="s">
        <v>2709</v>
      </c>
      <c r="B1959" s="4" t="s">
        <v>2688</v>
      </c>
      <c r="C1959" s="4" t="s">
        <v>2737</v>
      </c>
      <c r="D1959" s="4" t="s">
        <v>2740</v>
      </c>
      <c r="E1959" s="4" t="s">
        <v>148</v>
      </c>
      <c r="F1959" s="4" t="s">
        <v>1632</v>
      </c>
      <c r="G1959" s="41" t="s">
        <v>1634</v>
      </c>
      <c r="H1959" s="59" t="s">
        <v>1638</v>
      </c>
      <c r="I1959" s="59">
        <v>500000006812</v>
      </c>
      <c r="J1959" s="5">
        <v>2015</v>
      </c>
      <c r="K1959" s="5">
        <v>5</v>
      </c>
      <c r="L1959" s="9">
        <f t="shared" si="41"/>
        <v>-6</v>
      </c>
      <c r="M1959" s="6" t="s">
        <v>90</v>
      </c>
      <c r="N1959" s="9" t="s">
        <v>94</v>
      </c>
      <c r="O1959" s="6" t="s">
        <v>37</v>
      </c>
      <c r="P1959" s="9" t="s">
        <v>42</v>
      </c>
      <c r="Q1959" s="5" t="s">
        <v>37</v>
      </c>
      <c r="R1959" s="9" t="s">
        <v>41</v>
      </c>
      <c r="S1959" s="11">
        <v>2023</v>
      </c>
      <c r="T1959" s="6" t="s">
        <v>126</v>
      </c>
      <c r="U1959" s="4" t="s">
        <v>3813</v>
      </c>
      <c r="V1959" s="4" t="s">
        <v>3815</v>
      </c>
      <c r="W1959" s="75">
        <v>0</v>
      </c>
      <c r="X1959" s="9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43"/>
      <c r="AL1959" s="143"/>
      <c r="AM1959" s="143"/>
      <c r="AN1959" s="143"/>
      <c r="AO1959" s="143"/>
      <c r="AP1959" s="143"/>
      <c r="AQ1959" s="143"/>
      <c r="AR1959" s="143"/>
      <c r="AS1959" s="143"/>
      <c r="AT1959" s="143"/>
      <c r="AU1959" s="143"/>
      <c r="AV1959" s="143"/>
      <c r="BC1959" s="2"/>
    </row>
    <row r="1960" spans="1:55" x14ac:dyDescent="0.2">
      <c r="A1960" s="4" t="s">
        <v>2726</v>
      </c>
      <c r="B1960" s="4" t="s">
        <v>2690</v>
      </c>
      <c r="C1960" s="4" t="s">
        <v>2737</v>
      </c>
      <c r="D1960" s="4" t="s">
        <v>2740</v>
      </c>
      <c r="E1960" s="4" t="s">
        <v>148</v>
      </c>
      <c r="F1960" s="4" t="s">
        <v>1632</v>
      </c>
      <c r="G1960" s="41" t="s">
        <v>1634</v>
      </c>
      <c r="H1960" s="59" t="s">
        <v>1639</v>
      </c>
      <c r="I1960" s="59">
        <v>500000006823</v>
      </c>
      <c r="J1960" s="5">
        <v>2015</v>
      </c>
      <c r="K1960" s="5">
        <v>5</v>
      </c>
      <c r="L1960" s="9">
        <f t="shared" si="41"/>
        <v>-6</v>
      </c>
      <c r="M1960" s="6" t="s">
        <v>90</v>
      </c>
      <c r="N1960" s="9" t="s">
        <v>94</v>
      </c>
      <c r="O1960" s="6" t="s">
        <v>37</v>
      </c>
      <c r="P1960" s="9" t="s">
        <v>42</v>
      </c>
      <c r="Q1960" s="5" t="s">
        <v>37</v>
      </c>
      <c r="R1960" s="9" t="s">
        <v>41</v>
      </c>
      <c r="S1960" s="11">
        <v>2023</v>
      </c>
      <c r="T1960" s="6" t="s">
        <v>126</v>
      </c>
      <c r="U1960" s="4" t="s">
        <v>3813</v>
      </c>
      <c r="V1960" s="4" t="s">
        <v>3815</v>
      </c>
      <c r="W1960" s="75">
        <v>0</v>
      </c>
      <c r="X1960" s="9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43"/>
      <c r="AL1960" s="143"/>
      <c r="AM1960" s="143"/>
      <c r="AN1960" s="143"/>
      <c r="AO1960" s="143"/>
      <c r="AP1960" s="143"/>
      <c r="AQ1960" s="143"/>
      <c r="AR1960" s="143"/>
      <c r="AS1960" s="143"/>
      <c r="AT1960" s="143"/>
      <c r="AU1960" s="143"/>
      <c r="AV1960" s="143"/>
      <c r="BC1960" s="2"/>
    </row>
    <row r="1961" spans="1:55" x14ac:dyDescent="0.2">
      <c r="A1961" s="4" t="s">
        <v>2701</v>
      </c>
      <c r="B1961" s="4" t="s">
        <v>2689</v>
      </c>
      <c r="C1961" s="4" t="s">
        <v>2737</v>
      </c>
      <c r="D1961" s="4" t="s">
        <v>2740</v>
      </c>
      <c r="E1961" s="4" t="s">
        <v>148</v>
      </c>
      <c r="F1961" s="4" t="s">
        <v>1632</v>
      </c>
      <c r="G1961" s="41" t="s">
        <v>1634</v>
      </c>
      <c r="H1961" s="59" t="s">
        <v>1640</v>
      </c>
      <c r="I1961" s="59">
        <v>500000006815</v>
      </c>
      <c r="J1961" s="5">
        <v>2015</v>
      </c>
      <c r="K1961" s="5">
        <v>5</v>
      </c>
      <c r="L1961" s="9">
        <f t="shared" si="41"/>
        <v>-6</v>
      </c>
      <c r="M1961" s="6" t="s">
        <v>90</v>
      </c>
      <c r="N1961" s="9" t="s">
        <v>94</v>
      </c>
      <c r="O1961" s="6" t="s">
        <v>37</v>
      </c>
      <c r="P1961" s="9" t="s">
        <v>42</v>
      </c>
      <c r="Q1961" s="5" t="s">
        <v>37</v>
      </c>
      <c r="R1961" s="9" t="s">
        <v>41</v>
      </c>
      <c r="S1961" s="11">
        <v>2023</v>
      </c>
      <c r="T1961" s="6" t="s">
        <v>126</v>
      </c>
      <c r="U1961" s="4" t="s">
        <v>3813</v>
      </c>
      <c r="V1961" s="4" t="s">
        <v>3815</v>
      </c>
      <c r="W1961" s="75">
        <v>0</v>
      </c>
      <c r="X1961" s="9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43"/>
      <c r="AL1961" s="143"/>
      <c r="AM1961" s="143"/>
      <c r="AN1961" s="143"/>
      <c r="AO1961" s="143"/>
      <c r="AP1961" s="143"/>
      <c r="AQ1961" s="143"/>
      <c r="AR1961" s="143"/>
      <c r="AS1961" s="143"/>
      <c r="AT1961" s="143"/>
      <c r="AU1961" s="143"/>
      <c r="AV1961" s="143"/>
      <c r="BC1961" s="2"/>
    </row>
    <row r="1962" spans="1:55" x14ac:dyDescent="0.2">
      <c r="A1962" s="4" t="s">
        <v>2701</v>
      </c>
      <c r="B1962" s="4" t="s">
        <v>2689</v>
      </c>
      <c r="C1962" s="4" t="s">
        <v>2737</v>
      </c>
      <c r="D1962" s="4" t="s">
        <v>2740</v>
      </c>
      <c r="E1962" s="4" t="s">
        <v>148</v>
      </c>
      <c r="F1962" s="4" t="s">
        <v>1632</v>
      </c>
      <c r="G1962" s="41" t="s">
        <v>1634</v>
      </c>
      <c r="H1962" s="59" t="s">
        <v>1641</v>
      </c>
      <c r="I1962" s="59">
        <v>500000006813</v>
      </c>
      <c r="J1962" s="5">
        <v>2015</v>
      </c>
      <c r="K1962" s="5">
        <v>5</v>
      </c>
      <c r="L1962" s="9">
        <f t="shared" si="41"/>
        <v>-6</v>
      </c>
      <c r="M1962" s="6" t="s">
        <v>90</v>
      </c>
      <c r="N1962" s="9" t="s">
        <v>94</v>
      </c>
      <c r="O1962" s="6" t="s">
        <v>37</v>
      </c>
      <c r="P1962" s="9" t="s">
        <v>42</v>
      </c>
      <c r="Q1962" s="5" t="s">
        <v>37</v>
      </c>
      <c r="R1962" s="9" t="s">
        <v>41</v>
      </c>
      <c r="S1962" s="11">
        <v>2023</v>
      </c>
      <c r="T1962" s="6" t="s">
        <v>126</v>
      </c>
      <c r="U1962" s="4" t="s">
        <v>3813</v>
      </c>
      <c r="V1962" s="4" t="s">
        <v>3815</v>
      </c>
      <c r="W1962" s="75">
        <v>0</v>
      </c>
      <c r="X1962" s="9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43"/>
      <c r="AL1962" s="143"/>
      <c r="AM1962" s="143"/>
      <c r="AN1962" s="143"/>
      <c r="AO1962" s="143"/>
      <c r="AP1962" s="143"/>
      <c r="AQ1962" s="143"/>
      <c r="AR1962" s="143"/>
      <c r="AS1962" s="143"/>
      <c r="AT1962" s="143"/>
      <c r="AU1962" s="143"/>
      <c r="AV1962" s="143"/>
      <c r="BC1962" s="2"/>
    </row>
    <row r="1963" spans="1:55" x14ac:dyDescent="0.2">
      <c r="A1963" s="4" t="s">
        <v>2726</v>
      </c>
      <c r="B1963" s="4" t="s">
        <v>2690</v>
      </c>
      <c r="C1963" s="4" t="s">
        <v>2737</v>
      </c>
      <c r="D1963" s="4" t="s">
        <v>2740</v>
      </c>
      <c r="E1963" s="4" t="s">
        <v>148</v>
      </c>
      <c r="F1963" s="4" t="s">
        <v>1632</v>
      </c>
      <c r="G1963" s="41" t="s">
        <v>1634</v>
      </c>
      <c r="H1963" s="59" t="s">
        <v>1642</v>
      </c>
      <c r="I1963" s="59">
        <v>500000006846</v>
      </c>
      <c r="J1963" s="5">
        <v>2015</v>
      </c>
      <c r="K1963" s="5">
        <v>5</v>
      </c>
      <c r="L1963" s="9">
        <f t="shared" si="41"/>
        <v>-6</v>
      </c>
      <c r="M1963" s="6" t="s">
        <v>90</v>
      </c>
      <c r="N1963" s="9" t="s">
        <v>94</v>
      </c>
      <c r="O1963" s="6" t="s">
        <v>37</v>
      </c>
      <c r="P1963" s="9" t="s">
        <v>42</v>
      </c>
      <c r="Q1963" s="5" t="s">
        <v>37</v>
      </c>
      <c r="R1963" s="9" t="s">
        <v>41</v>
      </c>
      <c r="S1963" s="11">
        <v>2023</v>
      </c>
      <c r="T1963" s="6" t="s">
        <v>126</v>
      </c>
      <c r="U1963" s="4" t="s">
        <v>3813</v>
      </c>
      <c r="V1963" s="4" t="s">
        <v>3815</v>
      </c>
      <c r="W1963" s="75">
        <v>0</v>
      </c>
      <c r="X1963" s="9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43"/>
      <c r="AL1963" s="143"/>
      <c r="AM1963" s="143"/>
      <c r="AN1963" s="143"/>
      <c r="AO1963" s="143"/>
      <c r="AP1963" s="143"/>
      <c r="AQ1963" s="143"/>
      <c r="AR1963" s="143"/>
      <c r="AS1963" s="143"/>
      <c r="AT1963" s="143"/>
      <c r="AU1963" s="143"/>
      <c r="AV1963" s="143"/>
      <c r="BC1963" s="2"/>
    </row>
    <row r="1964" spans="1:55" x14ac:dyDescent="0.2">
      <c r="A1964" s="4" t="s">
        <v>2726</v>
      </c>
      <c r="B1964" s="4" t="s">
        <v>2690</v>
      </c>
      <c r="C1964" s="4" t="s">
        <v>2737</v>
      </c>
      <c r="D1964" s="4" t="s">
        <v>2740</v>
      </c>
      <c r="E1964" s="4" t="s">
        <v>148</v>
      </c>
      <c r="F1964" s="4" t="s">
        <v>1632</v>
      </c>
      <c r="G1964" s="41" t="s">
        <v>1634</v>
      </c>
      <c r="H1964" s="59" t="s">
        <v>1643</v>
      </c>
      <c r="I1964" s="59">
        <v>500000006845</v>
      </c>
      <c r="J1964" s="5">
        <v>2015</v>
      </c>
      <c r="K1964" s="5">
        <v>5</v>
      </c>
      <c r="L1964" s="9">
        <f t="shared" si="41"/>
        <v>-6</v>
      </c>
      <c r="M1964" s="6" t="s">
        <v>90</v>
      </c>
      <c r="N1964" s="9" t="s">
        <v>94</v>
      </c>
      <c r="O1964" s="6" t="s">
        <v>37</v>
      </c>
      <c r="P1964" s="9" t="s">
        <v>42</v>
      </c>
      <c r="Q1964" s="5" t="s">
        <v>37</v>
      </c>
      <c r="R1964" s="9" t="s">
        <v>41</v>
      </c>
      <c r="S1964" s="11">
        <v>2023</v>
      </c>
      <c r="T1964" s="6" t="s">
        <v>126</v>
      </c>
      <c r="U1964" s="4" t="s">
        <v>3813</v>
      </c>
      <c r="V1964" s="4" t="s">
        <v>3815</v>
      </c>
      <c r="W1964" s="75">
        <v>0</v>
      </c>
      <c r="X1964" s="9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43"/>
      <c r="AL1964" s="143"/>
      <c r="AM1964" s="143"/>
      <c r="AN1964" s="143"/>
      <c r="AO1964" s="143"/>
      <c r="AP1964" s="143"/>
      <c r="AQ1964" s="143"/>
      <c r="AR1964" s="143"/>
      <c r="AS1964" s="143"/>
      <c r="AT1964" s="143"/>
      <c r="AU1964" s="143"/>
      <c r="AV1964" s="143"/>
      <c r="BC1964" s="2"/>
    </row>
    <row r="1965" spans="1:55" x14ac:dyDescent="0.2">
      <c r="A1965" s="4" t="s">
        <v>2726</v>
      </c>
      <c r="B1965" s="4" t="s">
        <v>2690</v>
      </c>
      <c r="C1965" s="4" t="s">
        <v>2737</v>
      </c>
      <c r="D1965" s="4" t="s">
        <v>2740</v>
      </c>
      <c r="E1965" s="4" t="s">
        <v>148</v>
      </c>
      <c r="F1965" s="4" t="s">
        <v>1632</v>
      </c>
      <c r="G1965" s="41" t="s">
        <v>1634</v>
      </c>
      <c r="H1965" s="59" t="s">
        <v>1644</v>
      </c>
      <c r="I1965" s="59">
        <v>500000006825</v>
      </c>
      <c r="J1965" s="5">
        <v>2015</v>
      </c>
      <c r="K1965" s="5">
        <v>5</v>
      </c>
      <c r="L1965" s="9">
        <f t="shared" si="41"/>
        <v>-6</v>
      </c>
      <c r="M1965" s="6" t="s">
        <v>90</v>
      </c>
      <c r="N1965" s="9" t="s">
        <v>94</v>
      </c>
      <c r="O1965" s="6" t="s">
        <v>37</v>
      </c>
      <c r="P1965" s="9" t="s">
        <v>42</v>
      </c>
      <c r="Q1965" s="5" t="s">
        <v>37</v>
      </c>
      <c r="R1965" s="9" t="s">
        <v>41</v>
      </c>
      <c r="S1965" s="11">
        <v>2023</v>
      </c>
      <c r="T1965" s="6" t="s">
        <v>126</v>
      </c>
      <c r="U1965" s="4" t="s">
        <v>3813</v>
      </c>
      <c r="V1965" s="4" t="s">
        <v>3815</v>
      </c>
      <c r="W1965" s="75">
        <v>0</v>
      </c>
      <c r="X1965" s="9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43"/>
      <c r="AL1965" s="143"/>
      <c r="AM1965" s="143"/>
      <c r="AN1965" s="143"/>
      <c r="AO1965" s="143"/>
      <c r="AP1965" s="143"/>
      <c r="AQ1965" s="143"/>
      <c r="AR1965" s="143"/>
      <c r="AS1965" s="143"/>
      <c r="AT1965" s="143"/>
      <c r="AU1965" s="143"/>
      <c r="AV1965" s="143"/>
      <c r="BC1965" s="2"/>
    </row>
    <row r="1966" spans="1:55" x14ac:dyDescent="0.2">
      <c r="A1966" s="4" t="s">
        <v>2726</v>
      </c>
      <c r="B1966" s="4" t="s">
        <v>2690</v>
      </c>
      <c r="C1966" s="4" t="s">
        <v>2737</v>
      </c>
      <c r="D1966" s="4" t="s">
        <v>2740</v>
      </c>
      <c r="E1966" s="4" t="s">
        <v>148</v>
      </c>
      <c r="F1966" s="4" t="s">
        <v>1632</v>
      </c>
      <c r="G1966" s="41" t="s">
        <v>1634</v>
      </c>
      <c r="H1966" s="59" t="s">
        <v>1645</v>
      </c>
      <c r="I1966" s="59">
        <v>500000006824</v>
      </c>
      <c r="J1966" s="5">
        <v>2015</v>
      </c>
      <c r="K1966" s="5">
        <v>5</v>
      </c>
      <c r="L1966" s="9">
        <f t="shared" si="41"/>
        <v>-6</v>
      </c>
      <c r="M1966" s="6" t="s">
        <v>90</v>
      </c>
      <c r="N1966" s="9" t="s">
        <v>94</v>
      </c>
      <c r="O1966" s="6" t="s">
        <v>37</v>
      </c>
      <c r="P1966" s="9" t="s">
        <v>42</v>
      </c>
      <c r="Q1966" s="5" t="s">
        <v>37</v>
      </c>
      <c r="R1966" s="9" t="s">
        <v>41</v>
      </c>
      <c r="S1966" s="11">
        <v>2023</v>
      </c>
      <c r="T1966" s="6" t="s">
        <v>126</v>
      </c>
      <c r="U1966" s="4" t="s">
        <v>3813</v>
      </c>
      <c r="V1966" s="4" t="s">
        <v>3815</v>
      </c>
      <c r="W1966" s="75">
        <v>0</v>
      </c>
      <c r="X1966" s="9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43"/>
      <c r="AL1966" s="143"/>
      <c r="AM1966" s="143"/>
      <c r="AN1966" s="143"/>
      <c r="AO1966" s="143"/>
      <c r="AP1966" s="143"/>
      <c r="AQ1966" s="143"/>
      <c r="AR1966" s="143"/>
      <c r="AS1966" s="143"/>
      <c r="AT1966" s="143"/>
      <c r="AU1966" s="143"/>
      <c r="AV1966" s="143"/>
      <c r="BC1966" s="2"/>
    </row>
    <row r="1967" spans="1:55" x14ac:dyDescent="0.2">
      <c r="A1967" s="4" t="s">
        <v>2726</v>
      </c>
      <c r="B1967" s="4" t="s">
        <v>2690</v>
      </c>
      <c r="C1967" s="4" t="s">
        <v>2737</v>
      </c>
      <c r="D1967" s="4" t="s">
        <v>2740</v>
      </c>
      <c r="E1967" s="4" t="s">
        <v>148</v>
      </c>
      <c r="F1967" s="4" t="s">
        <v>1632</v>
      </c>
      <c r="G1967" s="41" t="s">
        <v>1634</v>
      </c>
      <c r="H1967" s="59" t="s">
        <v>1646</v>
      </c>
      <c r="I1967" s="59">
        <v>500000006826</v>
      </c>
      <c r="J1967" s="5">
        <v>2015</v>
      </c>
      <c r="K1967" s="5">
        <v>5</v>
      </c>
      <c r="L1967" s="9">
        <f t="shared" si="41"/>
        <v>-6</v>
      </c>
      <c r="M1967" s="6" t="s">
        <v>90</v>
      </c>
      <c r="N1967" s="9" t="s">
        <v>94</v>
      </c>
      <c r="O1967" s="6" t="s">
        <v>37</v>
      </c>
      <c r="P1967" s="9" t="s">
        <v>42</v>
      </c>
      <c r="Q1967" s="5" t="s">
        <v>37</v>
      </c>
      <c r="R1967" s="9" t="s">
        <v>41</v>
      </c>
      <c r="S1967" s="11">
        <v>2023</v>
      </c>
      <c r="T1967" s="6" t="s">
        <v>126</v>
      </c>
      <c r="U1967" s="4" t="s">
        <v>3813</v>
      </c>
      <c r="V1967" s="4" t="s">
        <v>3815</v>
      </c>
      <c r="W1967" s="75">
        <v>0</v>
      </c>
      <c r="X1967" s="9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43"/>
      <c r="AL1967" s="143"/>
      <c r="AM1967" s="143"/>
      <c r="AN1967" s="143"/>
      <c r="AO1967" s="143"/>
      <c r="AP1967" s="143"/>
      <c r="AQ1967" s="143"/>
      <c r="AR1967" s="143"/>
      <c r="AS1967" s="143"/>
      <c r="AT1967" s="143"/>
      <c r="AU1967" s="143"/>
      <c r="AV1967" s="143"/>
      <c r="BC1967" s="2"/>
    </row>
    <row r="1968" spans="1:55" x14ac:dyDescent="0.2">
      <c r="A1968" s="4" t="s">
        <v>2726</v>
      </c>
      <c r="B1968" s="4" t="s">
        <v>2690</v>
      </c>
      <c r="C1968" s="4" t="s">
        <v>2737</v>
      </c>
      <c r="D1968" s="4" t="s">
        <v>2740</v>
      </c>
      <c r="E1968" s="4" t="s">
        <v>148</v>
      </c>
      <c r="F1968" s="4" t="s">
        <v>1632</v>
      </c>
      <c r="G1968" s="41" t="s">
        <v>1634</v>
      </c>
      <c r="H1968" s="59" t="s">
        <v>1647</v>
      </c>
      <c r="I1968" s="59">
        <v>500000006827</v>
      </c>
      <c r="J1968" s="5">
        <v>2015</v>
      </c>
      <c r="K1968" s="5">
        <v>5</v>
      </c>
      <c r="L1968" s="9">
        <f t="shared" si="41"/>
        <v>-6</v>
      </c>
      <c r="M1968" s="6" t="s">
        <v>90</v>
      </c>
      <c r="N1968" s="9" t="s">
        <v>94</v>
      </c>
      <c r="O1968" s="6" t="s">
        <v>37</v>
      </c>
      <c r="P1968" s="9" t="s">
        <v>42</v>
      </c>
      <c r="Q1968" s="5" t="s">
        <v>37</v>
      </c>
      <c r="R1968" s="9" t="s">
        <v>41</v>
      </c>
      <c r="S1968" s="11">
        <v>2023</v>
      </c>
      <c r="T1968" s="6" t="s">
        <v>126</v>
      </c>
      <c r="U1968" s="4" t="s">
        <v>3813</v>
      </c>
      <c r="V1968" s="4" t="s">
        <v>3815</v>
      </c>
      <c r="W1968" s="75">
        <v>0</v>
      </c>
      <c r="X1968" s="9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43"/>
      <c r="AL1968" s="143"/>
      <c r="AM1968" s="143"/>
      <c r="AN1968" s="143"/>
      <c r="AO1968" s="143"/>
      <c r="AP1968" s="143"/>
      <c r="AQ1968" s="143"/>
      <c r="AR1968" s="143"/>
      <c r="AS1968" s="143"/>
      <c r="AT1968" s="143"/>
      <c r="AU1968" s="143"/>
      <c r="AV1968" s="143"/>
      <c r="BC1968" s="2"/>
    </row>
    <row r="1969" spans="1:55" x14ac:dyDescent="0.2">
      <c r="A1969" s="4" t="s">
        <v>2726</v>
      </c>
      <c r="B1969" s="4" t="s">
        <v>2690</v>
      </c>
      <c r="C1969" s="4" t="s">
        <v>2737</v>
      </c>
      <c r="D1969" s="4" t="s">
        <v>2740</v>
      </c>
      <c r="E1969" s="4" t="s">
        <v>148</v>
      </c>
      <c r="F1969" s="4" t="s">
        <v>1632</v>
      </c>
      <c r="G1969" s="41" t="s">
        <v>1634</v>
      </c>
      <c r="H1969" s="59" t="s">
        <v>1648</v>
      </c>
      <c r="I1969" s="59">
        <v>500000006821</v>
      </c>
      <c r="J1969" s="5">
        <v>2015</v>
      </c>
      <c r="K1969" s="5">
        <v>5</v>
      </c>
      <c r="L1969" s="9">
        <f t="shared" si="41"/>
        <v>-6</v>
      </c>
      <c r="M1969" s="6" t="s">
        <v>90</v>
      </c>
      <c r="N1969" s="9" t="s">
        <v>94</v>
      </c>
      <c r="O1969" s="6" t="s">
        <v>37</v>
      </c>
      <c r="P1969" s="9" t="s">
        <v>42</v>
      </c>
      <c r="Q1969" s="5" t="s">
        <v>37</v>
      </c>
      <c r="R1969" s="9" t="s">
        <v>41</v>
      </c>
      <c r="S1969" s="11">
        <v>2023</v>
      </c>
      <c r="T1969" s="6" t="s">
        <v>126</v>
      </c>
      <c r="U1969" s="4" t="s">
        <v>3813</v>
      </c>
      <c r="V1969" s="4" t="s">
        <v>3815</v>
      </c>
      <c r="W1969" s="75">
        <v>0</v>
      </c>
      <c r="X1969" s="9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43"/>
      <c r="AL1969" s="143"/>
      <c r="AM1969" s="143"/>
      <c r="AN1969" s="143"/>
      <c r="AO1969" s="143"/>
      <c r="AP1969" s="143"/>
      <c r="AQ1969" s="143"/>
      <c r="AR1969" s="143"/>
      <c r="AS1969" s="143"/>
      <c r="AT1969" s="143"/>
      <c r="AU1969" s="143"/>
      <c r="AV1969" s="143"/>
      <c r="BC1969" s="2"/>
    </row>
    <row r="1970" spans="1:55" x14ac:dyDescent="0.2">
      <c r="A1970" s="4" t="s">
        <v>2726</v>
      </c>
      <c r="B1970" s="4" t="s">
        <v>2690</v>
      </c>
      <c r="C1970" s="4" t="s">
        <v>2737</v>
      </c>
      <c r="D1970" s="4" t="s">
        <v>2740</v>
      </c>
      <c r="E1970" s="4" t="s">
        <v>148</v>
      </c>
      <c r="F1970" s="4" t="s">
        <v>1632</v>
      </c>
      <c r="G1970" s="41" t="s">
        <v>1634</v>
      </c>
      <c r="H1970" s="59" t="s">
        <v>1649</v>
      </c>
      <c r="I1970" s="59">
        <v>500000006844</v>
      </c>
      <c r="J1970" s="5">
        <v>2015</v>
      </c>
      <c r="K1970" s="5">
        <v>5</v>
      </c>
      <c r="L1970" s="9">
        <f t="shared" si="41"/>
        <v>-6</v>
      </c>
      <c r="M1970" s="6" t="s">
        <v>90</v>
      </c>
      <c r="N1970" s="9" t="s">
        <v>94</v>
      </c>
      <c r="O1970" s="6" t="s">
        <v>37</v>
      </c>
      <c r="P1970" s="9" t="s">
        <v>42</v>
      </c>
      <c r="Q1970" s="5" t="s">
        <v>37</v>
      </c>
      <c r="R1970" s="9" t="s">
        <v>41</v>
      </c>
      <c r="S1970" s="11">
        <v>2023</v>
      </c>
      <c r="T1970" s="6" t="s">
        <v>126</v>
      </c>
      <c r="U1970" s="4" t="s">
        <v>3813</v>
      </c>
      <c r="V1970" s="4" t="s">
        <v>3815</v>
      </c>
      <c r="W1970" s="75">
        <v>0</v>
      </c>
      <c r="X1970" s="9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43"/>
      <c r="AL1970" s="143"/>
      <c r="AM1970" s="143"/>
      <c r="AN1970" s="143"/>
      <c r="AO1970" s="143"/>
      <c r="AP1970" s="143"/>
      <c r="AQ1970" s="143"/>
      <c r="AR1970" s="143"/>
      <c r="AS1970" s="143"/>
      <c r="AT1970" s="143"/>
      <c r="AU1970" s="143"/>
      <c r="AV1970" s="143"/>
      <c r="BC1970" s="2"/>
    </row>
    <row r="1971" spans="1:55" x14ac:dyDescent="0.2">
      <c r="A1971" s="4" t="s">
        <v>2701</v>
      </c>
      <c r="B1971" s="4" t="s">
        <v>2689</v>
      </c>
      <c r="C1971" s="4" t="s">
        <v>2737</v>
      </c>
      <c r="D1971" s="4" t="s">
        <v>2740</v>
      </c>
      <c r="E1971" s="4" t="s">
        <v>148</v>
      </c>
      <c r="F1971" s="4" t="s">
        <v>1632</v>
      </c>
      <c r="G1971" s="41" t="s">
        <v>1634</v>
      </c>
      <c r="H1971" s="59" t="s">
        <v>1650</v>
      </c>
      <c r="I1971" s="59">
        <v>500000006817</v>
      </c>
      <c r="J1971" s="5">
        <v>2015</v>
      </c>
      <c r="K1971" s="5">
        <v>5</v>
      </c>
      <c r="L1971" s="9">
        <f t="shared" si="41"/>
        <v>-6</v>
      </c>
      <c r="M1971" s="6" t="s">
        <v>90</v>
      </c>
      <c r="N1971" s="9" t="s">
        <v>94</v>
      </c>
      <c r="O1971" s="6" t="s">
        <v>37</v>
      </c>
      <c r="P1971" s="9" t="s">
        <v>42</v>
      </c>
      <c r="Q1971" s="5" t="s">
        <v>37</v>
      </c>
      <c r="R1971" s="9" t="s">
        <v>41</v>
      </c>
      <c r="S1971" s="11">
        <v>2023</v>
      </c>
      <c r="T1971" s="6" t="s">
        <v>126</v>
      </c>
      <c r="U1971" s="4" t="s">
        <v>3813</v>
      </c>
      <c r="V1971" s="4" t="s">
        <v>3815</v>
      </c>
      <c r="W1971" s="75">
        <v>0</v>
      </c>
      <c r="X1971" s="9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43"/>
      <c r="AL1971" s="143"/>
      <c r="AM1971" s="143"/>
      <c r="AN1971" s="143"/>
      <c r="AO1971" s="143"/>
      <c r="AP1971" s="143"/>
      <c r="AQ1971" s="143"/>
      <c r="AR1971" s="143"/>
      <c r="AS1971" s="143"/>
      <c r="AT1971" s="143"/>
      <c r="AU1971" s="143"/>
      <c r="AV1971" s="143"/>
      <c r="BC1971" s="2"/>
    </row>
    <row r="1972" spans="1:55" x14ac:dyDescent="0.2">
      <c r="A1972" s="4" t="s">
        <v>2726</v>
      </c>
      <c r="B1972" s="4" t="s">
        <v>2690</v>
      </c>
      <c r="C1972" s="4" t="s">
        <v>2737</v>
      </c>
      <c r="D1972" s="4" t="s">
        <v>2740</v>
      </c>
      <c r="E1972" s="4" t="s">
        <v>148</v>
      </c>
      <c r="F1972" s="4" t="s">
        <v>1632</v>
      </c>
      <c r="G1972" s="41" t="s">
        <v>1634</v>
      </c>
      <c r="H1972" s="59" t="s">
        <v>1651</v>
      </c>
      <c r="I1972" s="59">
        <v>500000006828</v>
      </c>
      <c r="J1972" s="5">
        <v>2015</v>
      </c>
      <c r="K1972" s="5">
        <v>5</v>
      </c>
      <c r="L1972" s="9">
        <f t="shared" si="41"/>
        <v>-6</v>
      </c>
      <c r="M1972" s="6" t="s">
        <v>90</v>
      </c>
      <c r="N1972" s="9" t="s">
        <v>94</v>
      </c>
      <c r="O1972" s="6" t="s">
        <v>37</v>
      </c>
      <c r="P1972" s="9" t="s">
        <v>42</v>
      </c>
      <c r="Q1972" s="5" t="s">
        <v>37</v>
      </c>
      <c r="R1972" s="9" t="s">
        <v>41</v>
      </c>
      <c r="S1972" s="11">
        <v>2023</v>
      </c>
      <c r="T1972" s="6" t="s">
        <v>126</v>
      </c>
      <c r="U1972" s="4" t="s">
        <v>3813</v>
      </c>
      <c r="V1972" s="4" t="s">
        <v>3815</v>
      </c>
      <c r="W1972" s="75">
        <v>0</v>
      </c>
      <c r="X1972" s="9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43"/>
      <c r="AL1972" s="143"/>
      <c r="AM1972" s="143"/>
      <c r="AN1972" s="143"/>
      <c r="AO1972" s="143"/>
      <c r="AP1972" s="143"/>
      <c r="AQ1972" s="143"/>
      <c r="AR1972" s="143"/>
      <c r="AS1972" s="143"/>
      <c r="AT1972" s="143"/>
      <c r="AU1972" s="143"/>
      <c r="AV1972" s="143"/>
      <c r="BC1972" s="2"/>
    </row>
    <row r="1973" spans="1:55" x14ac:dyDescent="0.2">
      <c r="A1973" s="4" t="s">
        <v>2726</v>
      </c>
      <c r="B1973" s="4" t="s">
        <v>2690</v>
      </c>
      <c r="C1973" s="4" t="s">
        <v>2737</v>
      </c>
      <c r="D1973" s="4" t="s">
        <v>2740</v>
      </c>
      <c r="E1973" s="4" t="s">
        <v>148</v>
      </c>
      <c r="F1973" s="4" t="s">
        <v>1632</v>
      </c>
      <c r="G1973" s="41" t="s">
        <v>1634</v>
      </c>
      <c r="H1973" s="59" t="s">
        <v>1652</v>
      </c>
      <c r="I1973" s="59">
        <v>500000006829</v>
      </c>
      <c r="J1973" s="5">
        <v>2015</v>
      </c>
      <c r="K1973" s="5">
        <v>5</v>
      </c>
      <c r="L1973" s="9">
        <f t="shared" si="41"/>
        <v>-6</v>
      </c>
      <c r="M1973" s="6" t="s">
        <v>90</v>
      </c>
      <c r="N1973" s="9" t="s">
        <v>94</v>
      </c>
      <c r="O1973" s="6" t="s">
        <v>37</v>
      </c>
      <c r="P1973" s="9" t="s">
        <v>42</v>
      </c>
      <c r="Q1973" s="5" t="s">
        <v>37</v>
      </c>
      <c r="R1973" s="9" t="s">
        <v>41</v>
      </c>
      <c r="S1973" s="11">
        <v>2023</v>
      </c>
      <c r="T1973" s="6" t="s">
        <v>126</v>
      </c>
      <c r="U1973" s="4" t="s">
        <v>3813</v>
      </c>
      <c r="V1973" s="4" t="s">
        <v>3815</v>
      </c>
      <c r="W1973" s="75">
        <v>0</v>
      </c>
      <c r="X1973" s="9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43"/>
      <c r="AL1973" s="143"/>
      <c r="AM1973" s="143"/>
      <c r="AN1973" s="143"/>
      <c r="AO1973" s="143"/>
      <c r="AP1973" s="143"/>
      <c r="AQ1973" s="143"/>
      <c r="AR1973" s="143"/>
      <c r="AS1973" s="143"/>
      <c r="AT1973" s="143"/>
      <c r="AU1973" s="143"/>
      <c r="AV1973" s="143"/>
      <c r="BC1973" s="2"/>
    </row>
    <row r="1974" spans="1:55" x14ac:dyDescent="0.2">
      <c r="A1974" s="4" t="s">
        <v>2726</v>
      </c>
      <c r="B1974" s="4" t="s">
        <v>2690</v>
      </c>
      <c r="C1974" s="4" t="s">
        <v>2735</v>
      </c>
      <c r="D1974" s="4" t="s">
        <v>2741</v>
      </c>
      <c r="E1974" s="4" t="s">
        <v>1860</v>
      </c>
      <c r="F1974" s="4" t="s">
        <v>1861</v>
      </c>
      <c r="G1974" s="41" t="s">
        <v>1862</v>
      </c>
      <c r="H1974" s="59" t="s">
        <v>1863</v>
      </c>
      <c r="I1974" s="59">
        <v>500000003442</v>
      </c>
      <c r="J1974" s="5">
        <v>2018</v>
      </c>
      <c r="K1974" s="5">
        <v>8</v>
      </c>
      <c r="L1974" s="9">
        <f t="shared" si="41"/>
        <v>0</v>
      </c>
      <c r="M1974" s="6" t="s">
        <v>90</v>
      </c>
      <c r="N1974" s="9" t="s">
        <v>94</v>
      </c>
      <c r="O1974" s="6" t="s">
        <v>37</v>
      </c>
      <c r="P1974" s="9" t="s">
        <v>42</v>
      </c>
      <c r="Q1974" s="5" t="s">
        <v>37</v>
      </c>
      <c r="R1974" s="9" t="s">
        <v>41</v>
      </c>
      <c r="S1974" s="11">
        <v>2023</v>
      </c>
      <c r="T1974" s="6" t="s">
        <v>126</v>
      </c>
      <c r="U1974" s="4" t="s">
        <v>3880</v>
      </c>
      <c r="V1974" s="4" t="s">
        <v>3881</v>
      </c>
      <c r="W1974" s="75">
        <v>2092976.4</v>
      </c>
      <c r="X1974" s="9">
        <v>2</v>
      </c>
      <c r="Y1974" s="11"/>
      <c r="Z1974" s="11" t="s">
        <v>33</v>
      </c>
      <c r="AA1974" s="11"/>
      <c r="AB1974" s="11"/>
      <c r="AC1974" s="11"/>
      <c r="AD1974" s="11"/>
      <c r="AE1974" s="11"/>
      <c r="AF1974" s="11" t="s">
        <v>33</v>
      </c>
      <c r="AG1974" s="11"/>
      <c r="AH1974" s="11"/>
      <c r="AI1974" s="11"/>
      <c r="AJ1974" s="11"/>
      <c r="AK1974" s="143"/>
      <c r="AL1974" s="143" t="s">
        <v>165</v>
      </c>
      <c r="AM1974" s="143"/>
      <c r="AN1974" s="143"/>
      <c r="AO1974" s="143"/>
      <c r="AP1974" s="143"/>
      <c r="AQ1974" s="143"/>
      <c r="AR1974" s="143" t="s">
        <v>165</v>
      </c>
      <c r="AS1974" s="143"/>
      <c r="AT1974" s="143"/>
      <c r="AU1974" s="143"/>
      <c r="AV1974" s="143"/>
      <c r="BC1974" s="2"/>
    </row>
    <row r="1975" spans="1:55" x14ac:dyDescent="0.2">
      <c r="A1975" s="4" t="s">
        <v>2695</v>
      </c>
      <c r="B1975" s="4" t="s">
        <v>2689</v>
      </c>
      <c r="C1975" s="4" t="s">
        <v>2730</v>
      </c>
      <c r="D1975" s="4" t="s">
        <v>2742</v>
      </c>
      <c r="E1975" s="4" t="s">
        <v>2569</v>
      </c>
      <c r="F1975" s="4" t="s">
        <v>2570</v>
      </c>
      <c r="G1975" s="41" t="s">
        <v>2571</v>
      </c>
      <c r="H1975" s="59" t="s">
        <v>2572</v>
      </c>
      <c r="I1975" s="59">
        <v>500000011113</v>
      </c>
      <c r="J1975" s="5">
        <v>2022</v>
      </c>
      <c r="K1975" s="5">
        <v>8</v>
      </c>
      <c r="L1975" s="9">
        <f t="shared" si="41"/>
        <v>4</v>
      </c>
      <c r="M1975" s="6" t="s">
        <v>90</v>
      </c>
      <c r="N1975" s="9" t="s">
        <v>94</v>
      </c>
      <c r="O1975" s="6" t="s">
        <v>37</v>
      </c>
      <c r="P1975" s="9" t="s">
        <v>41</v>
      </c>
      <c r="Q1975" s="5">
        <v>2024</v>
      </c>
      <c r="R1975" s="9" t="s">
        <v>41</v>
      </c>
      <c r="S1975" s="11">
        <v>2024</v>
      </c>
      <c r="T1975" s="6" t="s">
        <v>126</v>
      </c>
      <c r="U1975" s="4" t="s">
        <v>3240</v>
      </c>
      <c r="V1975" s="4" t="s">
        <v>4262</v>
      </c>
      <c r="W1975" s="75">
        <v>500000</v>
      </c>
      <c r="X1975" s="9">
        <v>2</v>
      </c>
      <c r="Y1975" s="11"/>
      <c r="Z1975" s="11"/>
      <c r="AA1975" s="11"/>
      <c r="AB1975" s="11"/>
      <c r="AC1975" s="11" t="s">
        <v>33</v>
      </c>
      <c r="AD1975" s="11"/>
      <c r="AE1975" s="11"/>
      <c r="AF1975" s="11"/>
      <c r="AG1975" s="11"/>
      <c r="AH1975" s="11"/>
      <c r="AI1975" s="11" t="s">
        <v>33</v>
      </c>
      <c r="AJ1975" s="11"/>
      <c r="AK1975" s="143"/>
      <c r="AL1975" s="143"/>
      <c r="AM1975" s="143"/>
      <c r="AN1975" s="143"/>
      <c r="AO1975" s="143" t="s">
        <v>165</v>
      </c>
      <c r="AP1975" s="154"/>
      <c r="AQ1975" s="154"/>
      <c r="AR1975" s="154"/>
      <c r="AS1975" s="143"/>
      <c r="AT1975" s="143"/>
      <c r="AU1975" s="143" t="s">
        <v>165</v>
      </c>
      <c r="AV1975" s="143"/>
      <c r="BC1975" s="2"/>
    </row>
    <row r="1976" spans="1:55" x14ac:dyDescent="0.2">
      <c r="A1976" s="4" t="s">
        <v>2696</v>
      </c>
      <c r="B1976" s="4" t="s">
        <v>2691</v>
      </c>
      <c r="C1976" s="4" t="s">
        <v>2735</v>
      </c>
      <c r="D1976" s="4" t="s">
        <v>2740</v>
      </c>
      <c r="E1976" s="4" t="s">
        <v>1798</v>
      </c>
      <c r="F1976" s="4" t="s">
        <v>1799</v>
      </c>
      <c r="G1976" s="41" t="s">
        <v>1800</v>
      </c>
      <c r="H1976" s="59">
        <v>216477</v>
      </c>
      <c r="I1976" s="59">
        <v>500000004242</v>
      </c>
      <c r="J1976" s="5">
        <v>2013</v>
      </c>
      <c r="K1976" s="5">
        <v>8</v>
      </c>
      <c r="L1976" s="9">
        <f t="shared" si="41"/>
        <v>-5</v>
      </c>
      <c r="M1976" s="6" t="s">
        <v>90</v>
      </c>
      <c r="N1976" s="9" t="s">
        <v>94</v>
      </c>
      <c r="O1976" s="6" t="s">
        <v>37</v>
      </c>
      <c r="P1976" s="9" t="s">
        <v>42</v>
      </c>
      <c r="Q1976" s="5" t="s">
        <v>37</v>
      </c>
      <c r="R1976" s="9" t="s">
        <v>42</v>
      </c>
      <c r="S1976" s="11">
        <v>2023</v>
      </c>
      <c r="T1976" s="6" t="s">
        <v>44</v>
      </c>
      <c r="U1976" s="4" t="s">
        <v>43</v>
      </c>
      <c r="V1976" s="4" t="s">
        <v>136</v>
      </c>
      <c r="W1976" s="75">
        <v>0</v>
      </c>
      <c r="X1976" s="9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43"/>
      <c r="AL1976" s="143"/>
      <c r="AM1976" s="143"/>
      <c r="AN1976" s="143"/>
      <c r="AO1976" s="143"/>
      <c r="AP1976" s="143"/>
      <c r="AQ1976" s="143"/>
      <c r="AR1976" s="143"/>
      <c r="AS1976" s="143"/>
      <c r="AT1976" s="143"/>
      <c r="AU1976" s="143"/>
      <c r="AV1976" s="143"/>
      <c r="BC1976" s="2"/>
    </row>
    <row r="1977" spans="1:55" x14ac:dyDescent="0.2">
      <c r="A1977" s="4" t="s">
        <v>2717</v>
      </c>
      <c r="B1977" s="4" t="s">
        <v>2690</v>
      </c>
      <c r="C1977" s="4" t="s">
        <v>2730</v>
      </c>
      <c r="D1977" s="4" t="s">
        <v>2742</v>
      </c>
      <c r="E1977" s="4" t="s">
        <v>1512</v>
      </c>
      <c r="F1977" s="4" t="s">
        <v>1513</v>
      </c>
      <c r="G1977" s="41" t="s">
        <v>1514</v>
      </c>
      <c r="H1977" s="59" t="s">
        <v>1515</v>
      </c>
      <c r="I1977" s="59">
        <v>500000004134</v>
      </c>
      <c r="J1977" s="5">
        <v>2014</v>
      </c>
      <c r="K1977" s="5">
        <v>5</v>
      </c>
      <c r="L1977" s="9">
        <f t="shared" si="41"/>
        <v>-7</v>
      </c>
      <c r="M1977" s="6" t="s">
        <v>90</v>
      </c>
      <c r="N1977" s="9" t="s">
        <v>94</v>
      </c>
      <c r="O1977" s="6" t="s">
        <v>37</v>
      </c>
      <c r="P1977" s="9" t="s">
        <v>42</v>
      </c>
      <c r="Q1977" s="5" t="s">
        <v>37</v>
      </c>
      <c r="R1977" s="9" t="s">
        <v>42</v>
      </c>
      <c r="S1977" s="11">
        <v>2024</v>
      </c>
      <c r="T1977" s="6" t="s">
        <v>44</v>
      </c>
      <c r="U1977" s="4" t="s">
        <v>44</v>
      </c>
      <c r="V1977" s="4" t="s">
        <v>136</v>
      </c>
      <c r="W1977" s="75">
        <v>0</v>
      </c>
      <c r="X1977" s="9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43"/>
      <c r="AL1977" s="143"/>
      <c r="AM1977" s="143"/>
      <c r="AN1977" s="143"/>
      <c r="AO1977" s="143"/>
      <c r="AP1977" s="143"/>
      <c r="AQ1977" s="143"/>
      <c r="AR1977" s="143"/>
      <c r="AS1977" s="143"/>
      <c r="AT1977" s="143"/>
      <c r="AU1977" s="143"/>
      <c r="AV1977" s="143"/>
      <c r="BC1977" s="2"/>
    </row>
    <row r="1978" spans="1:55" x14ac:dyDescent="0.2">
      <c r="A1978" s="4" t="s">
        <v>2712</v>
      </c>
      <c r="B1978" s="4" t="s">
        <v>2691</v>
      </c>
      <c r="C1978" s="4" t="s">
        <v>2735</v>
      </c>
      <c r="D1978" s="4" t="s">
        <v>2741</v>
      </c>
      <c r="E1978" s="4" t="s">
        <v>2802</v>
      </c>
      <c r="F1978" s="4" t="s">
        <v>2803</v>
      </c>
      <c r="G1978" s="41" t="s">
        <v>2804</v>
      </c>
      <c r="H1978" s="59" t="s">
        <v>2805</v>
      </c>
      <c r="I1978" s="59" t="s">
        <v>2806</v>
      </c>
      <c r="J1978" s="5">
        <v>2022</v>
      </c>
      <c r="K1978" s="5">
        <v>5</v>
      </c>
      <c r="L1978" s="9">
        <f t="shared" si="41"/>
        <v>1</v>
      </c>
      <c r="M1978" s="6" t="s">
        <v>92</v>
      </c>
      <c r="N1978" s="9" t="s">
        <v>94</v>
      </c>
      <c r="O1978" s="6" t="s">
        <v>37</v>
      </c>
      <c r="P1978" s="9" t="s">
        <v>41</v>
      </c>
      <c r="Q1978" s="5" t="s">
        <v>37</v>
      </c>
      <c r="R1978" s="5" t="s">
        <v>42</v>
      </c>
      <c r="S1978" s="11" t="s">
        <v>136</v>
      </c>
      <c r="T1978" s="6" t="s">
        <v>136</v>
      </c>
      <c r="U1978" s="4" t="s">
        <v>2807</v>
      </c>
      <c r="V1978" s="4" t="s">
        <v>136</v>
      </c>
      <c r="W1978" s="75">
        <v>0</v>
      </c>
      <c r="X1978" s="9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43"/>
      <c r="AL1978" s="143"/>
      <c r="AM1978" s="143"/>
      <c r="AN1978" s="143"/>
      <c r="AO1978" s="143"/>
      <c r="AP1978" s="143"/>
      <c r="AQ1978" s="143"/>
      <c r="AR1978" s="143"/>
      <c r="AS1978" s="143"/>
      <c r="AT1978" s="143"/>
      <c r="AU1978" s="143"/>
      <c r="AV1978" s="143"/>
      <c r="BC1978" s="2"/>
    </row>
    <row r="1979" spans="1:55" x14ac:dyDescent="0.2">
      <c r="A1979" s="4" t="s">
        <v>2696</v>
      </c>
      <c r="B1979" s="4" t="s">
        <v>2691</v>
      </c>
      <c r="C1979" s="4" t="s">
        <v>2735</v>
      </c>
      <c r="D1979" s="4" t="s">
        <v>2742</v>
      </c>
      <c r="E1979" s="4" t="s">
        <v>2393</v>
      </c>
      <c r="F1979" s="4" t="s">
        <v>2394</v>
      </c>
      <c r="G1979" s="41" t="s">
        <v>2395</v>
      </c>
      <c r="H1979" s="59" t="s">
        <v>2396</v>
      </c>
      <c r="I1979" s="59" t="s">
        <v>2397</v>
      </c>
      <c r="J1979" s="5">
        <v>2021</v>
      </c>
      <c r="K1979" s="5">
        <v>8</v>
      </c>
      <c r="L1979" s="9">
        <f t="shared" si="41"/>
        <v>3</v>
      </c>
      <c r="M1979" s="6" t="s">
        <v>2745</v>
      </c>
      <c r="N1979" s="9" t="s">
        <v>94</v>
      </c>
      <c r="O1979" s="6" t="s">
        <v>37</v>
      </c>
      <c r="P1979" s="9" t="s">
        <v>41</v>
      </c>
      <c r="Q1979" s="5">
        <v>2023</v>
      </c>
      <c r="R1979" s="9" t="s">
        <v>41</v>
      </c>
      <c r="S1979" s="11">
        <v>2023</v>
      </c>
      <c r="T1979" s="6" t="s">
        <v>126</v>
      </c>
      <c r="U1979" s="4" t="s">
        <v>2398</v>
      </c>
      <c r="V1979" s="4" t="s">
        <v>2399</v>
      </c>
      <c r="W1979" s="75">
        <v>0</v>
      </c>
      <c r="X1979" s="9">
        <v>2</v>
      </c>
      <c r="Y1979" s="11"/>
      <c r="Z1979" s="11"/>
      <c r="AA1979" s="11"/>
      <c r="AB1979" s="11"/>
      <c r="AC1979" s="11" t="s">
        <v>33</v>
      </c>
      <c r="AD1979" s="11"/>
      <c r="AE1979" s="11"/>
      <c r="AF1979" s="11"/>
      <c r="AG1979" s="11"/>
      <c r="AH1979" s="11"/>
      <c r="AI1979" s="11" t="s">
        <v>33</v>
      </c>
      <c r="AJ1979" s="11"/>
      <c r="AK1979" s="143"/>
      <c r="AL1979" s="143"/>
      <c r="AM1979" s="143"/>
      <c r="AN1979" s="143"/>
      <c r="AO1979" s="143" t="s">
        <v>165</v>
      </c>
      <c r="AP1979" s="154"/>
      <c r="AQ1979" s="154"/>
      <c r="AR1979" s="154"/>
      <c r="AS1979" s="143"/>
      <c r="AT1979" s="143"/>
      <c r="AU1979" s="143" t="s">
        <v>165</v>
      </c>
      <c r="AV1979" s="143"/>
      <c r="BC1979" s="2"/>
    </row>
    <row r="1980" spans="1:55" x14ac:dyDescent="0.2">
      <c r="A1980" s="4" t="s">
        <v>2695</v>
      </c>
      <c r="B1980" s="4" t="s">
        <v>2689</v>
      </c>
      <c r="C1980" s="4" t="s">
        <v>2730</v>
      </c>
      <c r="D1980" s="4" t="s">
        <v>2742</v>
      </c>
      <c r="E1980" s="4" t="s">
        <v>2428</v>
      </c>
      <c r="F1980" s="4" t="s">
        <v>225</v>
      </c>
      <c r="G1980" s="41" t="s">
        <v>2429</v>
      </c>
      <c r="H1980" s="59" t="s">
        <v>2430</v>
      </c>
      <c r="I1980" s="59" t="s">
        <v>136</v>
      </c>
      <c r="J1980" s="5">
        <v>2021</v>
      </c>
      <c r="K1980" s="5">
        <v>5</v>
      </c>
      <c r="L1980" s="9">
        <f t="shared" ref="L1980:L2029" si="42">IF(AND(J1980=0,K1980=0),"",K1980-($B$9-J1980))</f>
        <v>0</v>
      </c>
      <c r="M1980" s="6" t="s">
        <v>90</v>
      </c>
      <c r="N1980" s="9" t="s">
        <v>94</v>
      </c>
      <c r="O1980" s="6" t="s">
        <v>2743</v>
      </c>
      <c r="P1980" s="9" t="s">
        <v>41</v>
      </c>
      <c r="Q1980" s="5">
        <v>2024</v>
      </c>
      <c r="R1980" s="9" t="s">
        <v>41</v>
      </c>
      <c r="S1980" s="11">
        <v>2024</v>
      </c>
      <c r="T1980" s="6" t="s">
        <v>126</v>
      </c>
      <c r="U1980" s="4" t="s">
        <v>215</v>
      </c>
      <c r="V1980" s="4" t="s">
        <v>3816</v>
      </c>
      <c r="W1980" s="75">
        <v>700000</v>
      </c>
      <c r="X1980" s="9">
        <v>1</v>
      </c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 t="s">
        <v>33</v>
      </c>
      <c r="AK1980" s="143"/>
      <c r="AL1980" s="143"/>
      <c r="AM1980" s="143"/>
      <c r="AN1980" s="143"/>
      <c r="AO1980" s="143"/>
      <c r="AP1980" s="143"/>
      <c r="AQ1980" s="143"/>
      <c r="AR1980" s="143"/>
      <c r="AS1980" s="143"/>
      <c r="AT1980" s="143"/>
      <c r="AU1980" s="143"/>
      <c r="AV1980" s="143" t="s">
        <v>165</v>
      </c>
      <c r="BC1980" s="2"/>
    </row>
    <row r="1981" spans="1:55" ht="12.75" customHeight="1" x14ac:dyDescent="0.2">
      <c r="A1981" s="4" t="s">
        <v>2724</v>
      </c>
      <c r="B1981" s="4" t="s">
        <v>2689</v>
      </c>
      <c r="C1981" s="4" t="s">
        <v>2734</v>
      </c>
      <c r="D1981" s="4" t="s">
        <v>2742</v>
      </c>
      <c r="E1981" s="4" t="s">
        <v>384</v>
      </c>
      <c r="F1981" s="4" t="s">
        <v>376</v>
      </c>
      <c r="G1981" s="41" t="s">
        <v>2037</v>
      </c>
      <c r="H1981" s="59" t="s">
        <v>2038</v>
      </c>
      <c r="I1981" s="59">
        <v>500000010328</v>
      </c>
      <c r="J1981" s="5">
        <v>2020</v>
      </c>
      <c r="K1981" s="5">
        <v>10</v>
      </c>
      <c r="L1981" s="9">
        <f t="shared" si="42"/>
        <v>4</v>
      </c>
      <c r="M1981" s="6" t="s">
        <v>90</v>
      </c>
      <c r="N1981" s="9" t="s">
        <v>94</v>
      </c>
      <c r="O1981" s="6" t="s">
        <v>201</v>
      </c>
      <c r="P1981" s="9" t="s">
        <v>42</v>
      </c>
      <c r="Q1981" s="5" t="s">
        <v>37</v>
      </c>
      <c r="R1981" s="9" t="s">
        <v>42</v>
      </c>
      <c r="S1981" s="11">
        <v>2023</v>
      </c>
      <c r="T1981" s="6" t="s">
        <v>44</v>
      </c>
      <c r="U1981" s="4" t="s">
        <v>4405</v>
      </c>
      <c r="V1981" s="4" t="s">
        <v>4404</v>
      </c>
      <c r="W1981" s="75">
        <v>1758492</v>
      </c>
      <c r="X1981" s="9">
        <v>2</v>
      </c>
      <c r="Y1981" s="11"/>
      <c r="Z1981" s="11"/>
      <c r="AA1981" s="11"/>
      <c r="AB1981" s="11"/>
      <c r="AC1981" s="11" t="s">
        <v>33</v>
      </c>
      <c r="AD1981" s="11"/>
      <c r="AE1981" s="11"/>
      <c r="AF1981" s="11"/>
      <c r="AG1981" s="11"/>
      <c r="AH1981" s="11"/>
      <c r="AI1981" s="11" t="s">
        <v>33</v>
      </c>
      <c r="AJ1981" s="11"/>
      <c r="AK1981" s="143"/>
      <c r="AL1981" s="143"/>
      <c r="AM1981" s="143"/>
      <c r="AN1981" s="143"/>
      <c r="AO1981" s="153" t="s">
        <v>165</v>
      </c>
      <c r="AP1981" s="143"/>
      <c r="AQ1981" s="143"/>
      <c r="AR1981" s="143"/>
      <c r="AS1981" s="143"/>
      <c r="AT1981" s="143"/>
      <c r="AU1981" s="153" t="s">
        <v>165</v>
      </c>
      <c r="AV1981" s="143"/>
      <c r="BC1981" s="2"/>
    </row>
    <row r="1982" spans="1:55" ht="12.75" customHeight="1" x14ac:dyDescent="0.2">
      <c r="A1982" s="4" t="s">
        <v>2724</v>
      </c>
      <c r="B1982" s="4" t="s">
        <v>2689</v>
      </c>
      <c r="C1982" s="4" t="s">
        <v>2734</v>
      </c>
      <c r="D1982" s="4" t="s">
        <v>2742</v>
      </c>
      <c r="E1982" s="4" t="s">
        <v>384</v>
      </c>
      <c r="F1982" s="4" t="s">
        <v>376</v>
      </c>
      <c r="G1982" s="41" t="s">
        <v>2037</v>
      </c>
      <c r="H1982" s="59" t="s">
        <v>2206</v>
      </c>
      <c r="I1982" s="59" t="s">
        <v>2207</v>
      </c>
      <c r="J1982" s="5">
        <v>2021</v>
      </c>
      <c r="K1982" s="5">
        <v>10</v>
      </c>
      <c r="L1982" s="9">
        <f t="shared" si="42"/>
        <v>5</v>
      </c>
      <c r="M1982" s="6" t="s">
        <v>90</v>
      </c>
      <c r="N1982" s="9" t="s">
        <v>94</v>
      </c>
      <c r="O1982" s="6" t="s">
        <v>201</v>
      </c>
      <c r="P1982" s="9" t="s">
        <v>41</v>
      </c>
      <c r="Q1982" s="5">
        <v>2023</v>
      </c>
      <c r="R1982" s="9" t="s">
        <v>41</v>
      </c>
      <c r="S1982" s="11">
        <v>2023</v>
      </c>
      <c r="T1982" s="6" t="s">
        <v>44</v>
      </c>
      <c r="U1982" s="4" t="s">
        <v>4405</v>
      </c>
      <c r="V1982" s="4" t="s">
        <v>4404</v>
      </c>
      <c r="W1982" s="75">
        <v>1758492</v>
      </c>
      <c r="X1982" s="9">
        <v>2</v>
      </c>
      <c r="Y1982" s="11"/>
      <c r="Z1982" s="11"/>
      <c r="AA1982" s="11" t="s">
        <v>33</v>
      </c>
      <c r="AB1982" s="11"/>
      <c r="AC1982" s="11"/>
      <c r="AD1982" s="11"/>
      <c r="AE1982" s="11"/>
      <c r="AF1982" s="11"/>
      <c r="AG1982" s="11" t="s">
        <v>33</v>
      </c>
      <c r="AH1982" s="11"/>
      <c r="AI1982" s="11"/>
      <c r="AJ1982" s="11"/>
      <c r="AK1982" s="143"/>
      <c r="AL1982" s="143"/>
      <c r="AM1982" s="153" t="s">
        <v>165</v>
      </c>
      <c r="AN1982" s="143"/>
      <c r="AO1982" s="143"/>
      <c r="AP1982" s="143"/>
      <c r="AQ1982" s="143"/>
      <c r="AR1982" s="143"/>
      <c r="AS1982" s="153" t="s">
        <v>165</v>
      </c>
      <c r="AT1982" s="143"/>
      <c r="AU1982" s="143"/>
      <c r="AV1982" s="143"/>
      <c r="BC1982" s="2"/>
    </row>
    <row r="1983" spans="1:55" ht="12.75" customHeight="1" x14ac:dyDescent="0.2">
      <c r="A1983" s="4" t="s">
        <v>2724</v>
      </c>
      <c r="B1983" s="4" t="s">
        <v>2689</v>
      </c>
      <c r="C1983" s="4" t="s">
        <v>2734</v>
      </c>
      <c r="D1983" s="4" t="s">
        <v>2742</v>
      </c>
      <c r="E1983" s="4" t="s">
        <v>384</v>
      </c>
      <c r="F1983" s="4" t="s">
        <v>376</v>
      </c>
      <c r="G1983" s="41" t="s">
        <v>2037</v>
      </c>
      <c r="H1983" s="59" t="s">
        <v>2208</v>
      </c>
      <c r="I1983" s="59" t="s">
        <v>2209</v>
      </c>
      <c r="J1983" s="5">
        <v>2021</v>
      </c>
      <c r="K1983" s="5">
        <v>10</v>
      </c>
      <c r="L1983" s="9">
        <f t="shared" si="42"/>
        <v>5</v>
      </c>
      <c r="M1983" s="6" t="s">
        <v>90</v>
      </c>
      <c r="N1983" s="9" t="s">
        <v>94</v>
      </c>
      <c r="O1983" s="6" t="s">
        <v>201</v>
      </c>
      <c r="P1983" s="9" t="s">
        <v>41</v>
      </c>
      <c r="Q1983" s="5">
        <v>2023</v>
      </c>
      <c r="R1983" s="9" t="s">
        <v>41</v>
      </c>
      <c r="S1983" s="11">
        <v>2023</v>
      </c>
      <c r="T1983" s="6" t="s">
        <v>44</v>
      </c>
      <c r="U1983" s="4" t="s">
        <v>4405</v>
      </c>
      <c r="V1983" s="4" t="s">
        <v>4404</v>
      </c>
      <c r="W1983" s="75">
        <v>1758492</v>
      </c>
      <c r="X1983" s="9">
        <v>2</v>
      </c>
      <c r="Y1983" s="11"/>
      <c r="Z1983" s="11"/>
      <c r="AA1983" s="11" t="s">
        <v>33</v>
      </c>
      <c r="AB1983" s="11"/>
      <c r="AC1983" s="11"/>
      <c r="AD1983" s="11"/>
      <c r="AE1983" s="11"/>
      <c r="AF1983" s="11"/>
      <c r="AG1983" s="11" t="s">
        <v>33</v>
      </c>
      <c r="AH1983" s="11"/>
      <c r="AI1983" s="11"/>
      <c r="AJ1983" s="11"/>
      <c r="AK1983" s="143"/>
      <c r="AL1983" s="143"/>
      <c r="AM1983" s="153" t="s">
        <v>165</v>
      </c>
      <c r="AN1983" s="143"/>
      <c r="AO1983" s="143"/>
      <c r="AP1983" s="143"/>
      <c r="AQ1983" s="143"/>
      <c r="AR1983" s="143"/>
      <c r="AS1983" s="153" t="s">
        <v>165</v>
      </c>
      <c r="AT1983" s="143"/>
      <c r="AU1983" s="143"/>
      <c r="AV1983" s="143"/>
      <c r="BC1983" s="2"/>
    </row>
    <row r="1984" spans="1:55" ht="12.75" customHeight="1" x14ac:dyDescent="0.2">
      <c r="A1984" s="4" t="s">
        <v>2724</v>
      </c>
      <c r="B1984" s="4" t="s">
        <v>2689</v>
      </c>
      <c r="C1984" s="4" t="s">
        <v>2734</v>
      </c>
      <c r="D1984" s="4" t="s">
        <v>2742</v>
      </c>
      <c r="E1984" s="4" t="s">
        <v>384</v>
      </c>
      <c r="F1984" s="4" t="s">
        <v>376</v>
      </c>
      <c r="G1984" s="41" t="s">
        <v>2039</v>
      </c>
      <c r="H1984" s="59" t="s">
        <v>2040</v>
      </c>
      <c r="I1984" s="59">
        <v>500000010329</v>
      </c>
      <c r="J1984" s="5">
        <v>2020</v>
      </c>
      <c r="K1984" s="5">
        <v>10</v>
      </c>
      <c r="L1984" s="9">
        <f t="shared" si="42"/>
        <v>4</v>
      </c>
      <c r="M1984" s="6" t="s">
        <v>90</v>
      </c>
      <c r="N1984" s="9" t="s">
        <v>94</v>
      </c>
      <c r="O1984" s="6" t="s">
        <v>201</v>
      </c>
      <c r="P1984" s="9" t="s">
        <v>42</v>
      </c>
      <c r="Q1984" s="5" t="s">
        <v>37</v>
      </c>
      <c r="R1984" s="9" t="s">
        <v>42</v>
      </c>
      <c r="S1984" s="11">
        <v>2023</v>
      </c>
      <c r="T1984" s="6" t="s">
        <v>44</v>
      </c>
      <c r="U1984" s="4" t="s">
        <v>4405</v>
      </c>
      <c r="V1984" s="4" t="s">
        <v>4404</v>
      </c>
      <c r="W1984" s="75">
        <v>1758492</v>
      </c>
      <c r="X1984" s="9">
        <v>2</v>
      </c>
      <c r="Y1984" s="11"/>
      <c r="Z1984" s="11"/>
      <c r="AA1984" s="11"/>
      <c r="AB1984" s="11"/>
      <c r="AC1984" s="11" t="s">
        <v>33</v>
      </c>
      <c r="AD1984" s="11"/>
      <c r="AE1984" s="11"/>
      <c r="AF1984" s="11"/>
      <c r="AG1984" s="11"/>
      <c r="AH1984" s="11"/>
      <c r="AI1984" s="11" t="s">
        <v>33</v>
      </c>
      <c r="AJ1984" s="11"/>
      <c r="AK1984" s="143"/>
      <c r="AL1984" s="143"/>
      <c r="AM1984" s="143"/>
      <c r="AN1984" s="143"/>
      <c r="AO1984" s="153" t="s">
        <v>165</v>
      </c>
      <c r="AP1984" s="143"/>
      <c r="AQ1984" s="143"/>
      <c r="AR1984" s="143"/>
      <c r="AS1984" s="143"/>
      <c r="AT1984" s="143"/>
      <c r="AU1984" s="153" t="s">
        <v>165</v>
      </c>
      <c r="AV1984" s="143"/>
      <c r="BC1984" s="2"/>
    </row>
    <row r="1985" spans="1:55" ht="12.75" customHeight="1" x14ac:dyDescent="0.2">
      <c r="A1985" s="4" t="s">
        <v>2724</v>
      </c>
      <c r="B1985" s="4" t="s">
        <v>2689</v>
      </c>
      <c r="C1985" s="4" t="s">
        <v>2734</v>
      </c>
      <c r="D1985" s="4" t="s">
        <v>2742</v>
      </c>
      <c r="E1985" s="4" t="s">
        <v>384</v>
      </c>
      <c r="F1985" s="4" t="s">
        <v>376</v>
      </c>
      <c r="G1985" s="41" t="s">
        <v>2039</v>
      </c>
      <c r="H1985" s="59" t="s">
        <v>2200</v>
      </c>
      <c r="I1985" s="59" t="s">
        <v>2201</v>
      </c>
      <c r="J1985" s="5">
        <v>2021</v>
      </c>
      <c r="K1985" s="5">
        <v>10</v>
      </c>
      <c r="L1985" s="9">
        <f t="shared" si="42"/>
        <v>5</v>
      </c>
      <c r="M1985" s="6" t="s">
        <v>90</v>
      </c>
      <c r="N1985" s="9" t="s">
        <v>94</v>
      </c>
      <c r="O1985" s="6" t="s">
        <v>201</v>
      </c>
      <c r="P1985" s="9" t="s">
        <v>41</v>
      </c>
      <c r="Q1985" s="5">
        <v>2023</v>
      </c>
      <c r="R1985" s="9" t="s">
        <v>41</v>
      </c>
      <c r="S1985" s="11">
        <v>2023</v>
      </c>
      <c r="T1985" s="6" t="s">
        <v>44</v>
      </c>
      <c r="U1985" s="4" t="s">
        <v>4405</v>
      </c>
      <c r="V1985" s="4" t="s">
        <v>4404</v>
      </c>
      <c r="W1985" s="75">
        <v>1758492</v>
      </c>
      <c r="X1985" s="9">
        <v>2</v>
      </c>
      <c r="Y1985" s="11"/>
      <c r="Z1985" s="11"/>
      <c r="AA1985" s="11" t="s">
        <v>33</v>
      </c>
      <c r="AB1985" s="11"/>
      <c r="AC1985" s="11"/>
      <c r="AD1985" s="11"/>
      <c r="AE1985" s="11"/>
      <c r="AF1985" s="11"/>
      <c r="AG1985" s="11" t="s">
        <v>33</v>
      </c>
      <c r="AH1985" s="11"/>
      <c r="AI1985" s="11"/>
      <c r="AJ1985" s="11"/>
      <c r="AK1985" s="143"/>
      <c r="AL1985" s="143"/>
      <c r="AM1985" s="153" t="s">
        <v>165</v>
      </c>
      <c r="AN1985" s="143"/>
      <c r="AO1985" s="143"/>
      <c r="AP1985" s="143"/>
      <c r="AQ1985" s="143"/>
      <c r="AR1985" s="143"/>
      <c r="AS1985" s="153" t="s">
        <v>165</v>
      </c>
      <c r="AT1985" s="143"/>
      <c r="AU1985" s="143"/>
      <c r="AV1985" s="143"/>
      <c r="BC1985" s="2"/>
    </row>
    <row r="1986" spans="1:55" x14ac:dyDescent="0.2">
      <c r="A1986" s="4" t="s">
        <v>2724</v>
      </c>
      <c r="B1986" s="4" t="s">
        <v>2689</v>
      </c>
      <c r="C1986" s="4" t="s">
        <v>2734</v>
      </c>
      <c r="D1986" s="4" t="s">
        <v>2742</v>
      </c>
      <c r="E1986" s="4" t="s">
        <v>384</v>
      </c>
      <c r="F1986" s="4" t="s">
        <v>376</v>
      </c>
      <c r="G1986" s="41" t="s">
        <v>2039</v>
      </c>
      <c r="H1986" s="59" t="s">
        <v>2202</v>
      </c>
      <c r="I1986" s="59" t="s">
        <v>2203</v>
      </c>
      <c r="J1986" s="5">
        <v>2021</v>
      </c>
      <c r="K1986" s="5">
        <v>10</v>
      </c>
      <c r="L1986" s="9">
        <f t="shared" si="42"/>
        <v>5</v>
      </c>
      <c r="M1986" s="6" t="s">
        <v>90</v>
      </c>
      <c r="N1986" s="9" t="s">
        <v>94</v>
      </c>
      <c r="O1986" s="6" t="s">
        <v>201</v>
      </c>
      <c r="P1986" s="9" t="s">
        <v>41</v>
      </c>
      <c r="Q1986" s="5">
        <v>2023</v>
      </c>
      <c r="R1986" s="9" t="s">
        <v>41</v>
      </c>
      <c r="S1986" s="11">
        <v>2023</v>
      </c>
      <c r="T1986" s="6" t="s">
        <v>44</v>
      </c>
      <c r="U1986" s="4" t="s">
        <v>4405</v>
      </c>
      <c r="V1986" s="4" t="s">
        <v>4404</v>
      </c>
      <c r="W1986" s="75">
        <v>1758492</v>
      </c>
      <c r="X1986" s="9">
        <v>2</v>
      </c>
      <c r="Y1986" s="11"/>
      <c r="Z1986" s="11"/>
      <c r="AA1986" s="11" t="s">
        <v>33</v>
      </c>
      <c r="AB1986" s="11"/>
      <c r="AC1986" s="11"/>
      <c r="AD1986" s="11"/>
      <c r="AE1986" s="11"/>
      <c r="AF1986" s="11"/>
      <c r="AG1986" s="11" t="s">
        <v>33</v>
      </c>
      <c r="AH1986" s="11"/>
      <c r="AI1986" s="11"/>
      <c r="AJ1986" s="11"/>
      <c r="AK1986" s="143"/>
      <c r="AL1986" s="143"/>
      <c r="AM1986" s="153" t="s">
        <v>165</v>
      </c>
      <c r="AN1986" s="143"/>
      <c r="AO1986" s="143"/>
      <c r="AP1986" s="143"/>
      <c r="AQ1986" s="143"/>
      <c r="AR1986" s="143"/>
      <c r="AS1986" s="153" t="s">
        <v>165</v>
      </c>
      <c r="AT1986" s="143"/>
      <c r="AU1986" s="143"/>
      <c r="AV1986" s="143"/>
      <c r="BC1986" s="2"/>
    </row>
    <row r="1987" spans="1:55" x14ac:dyDescent="0.2">
      <c r="A1987" s="4" t="s">
        <v>2724</v>
      </c>
      <c r="B1987" s="4" t="s">
        <v>2689</v>
      </c>
      <c r="C1987" s="4" t="s">
        <v>2734</v>
      </c>
      <c r="D1987" s="4" t="s">
        <v>2742</v>
      </c>
      <c r="E1987" s="4" t="s">
        <v>384</v>
      </c>
      <c r="F1987" s="4" t="s">
        <v>376</v>
      </c>
      <c r="G1987" s="41" t="s">
        <v>2039</v>
      </c>
      <c r="H1987" s="59" t="s">
        <v>2204</v>
      </c>
      <c r="I1987" s="59" t="s">
        <v>2205</v>
      </c>
      <c r="J1987" s="5">
        <v>2021</v>
      </c>
      <c r="K1987" s="5">
        <v>10</v>
      </c>
      <c r="L1987" s="9">
        <f t="shared" si="42"/>
        <v>5</v>
      </c>
      <c r="M1987" s="6" t="s">
        <v>90</v>
      </c>
      <c r="N1987" s="9" t="s">
        <v>94</v>
      </c>
      <c r="O1987" s="6" t="s">
        <v>201</v>
      </c>
      <c r="P1987" s="9" t="s">
        <v>41</v>
      </c>
      <c r="Q1987" s="5">
        <v>2023</v>
      </c>
      <c r="R1987" s="9" t="s">
        <v>41</v>
      </c>
      <c r="S1987" s="11">
        <v>2023</v>
      </c>
      <c r="T1987" s="6" t="s">
        <v>44</v>
      </c>
      <c r="U1987" s="4" t="s">
        <v>4405</v>
      </c>
      <c r="V1987" s="4" t="s">
        <v>4404</v>
      </c>
      <c r="W1987" s="75">
        <v>1758492</v>
      </c>
      <c r="X1987" s="9">
        <v>2</v>
      </c>
      <c r="Y1987" s="11"/>
      <c r="Z1987" s="11"/>
      <c r="AA1987" s="11" t="s">
        <v>33</v>
      </c>
      <c r="AB1987" s="11"/>
      <c r="AC1987" s="11"/>
      <c r="AD1987" s="11"/>
      <c r="AE1987" s="11"/>
      <c r="AF1987" s="11"/>
      <c r="AG1987" s="11" t="s">
        <v>33</v>
      </c>
      <c r="AH1987" s="11"/>
      <c r="AI1987" s="11"/>
      <c r="AJ1987" s="11"/>
      <c r="AK1987" s="143"/>
      <c r="AL1987" s="143"/>
      <c r="AM1987" s="153" t="s">
        <v>165</v>
      </c>
      <c r="AN1987" s="143"/>
      <c r="AO1987" s="143"/>
      <c r="AP1987" s="143"/>
      <c r="AQ1987" s="143"/>
      <c r="AR1987" s="143"/>
      <c r="AS1987" s="153" t="s">
        <v>165</v>
      </c>
      <c r="AT1987" s="143"/>
      <c r="AU1987" s="143"/>
      <c r="AV1987" s="143"/>
      <c r="BC1987" s="2"/>
    </row>
    <row r="1988" spans="1:55" x14ac:dyDescent="0.2">
      <c r="A1988" s="4" t="s">
        <v>2700</v>
      </c>
      <c r="B1988" s="4" t="s">
        <v>2690</v>
      </c>
      <c r="C1988" s="4" t="s">
        <v>2730</v>
      </c>
      <c r="D1988" s="4" t="s">
        <v>2742</v>
      </c>
      <c r="E1988" s="4" t="s">
        <v>1100</v>
      </c>
      <c r="F1988" s="4" t="s">
        <v>1101</v>
      </c>
      <c r="G1988" s="41" t="s">
        <v>1102</v>
      </c>
      <c r="H1988" s="59">
        <v>13123327</v>
      </c>
      <c r="I1988" s="59">
        <v>500000008292</v>
      </c>
      <c r="J1988" s="5">
        <v>2014</v>
      </c>
      <c r="K1988" s="5">
        <v>5</v>
      </c>
      <c r="L1988" s="9">
        <f t="shared" si="42"/>
        <v>-7</v>
      </c>
      <c r="M1988" s="6" t="s">
        <v>90</v>
      </c>
      <c r="N1988" s="9" t="s">
        <v>94</v>
      </c>
      <c r="O1988" s="6" t="s">
        <v>37</v>
      </c>
      <c r="P1988" s="9" t="s">
        <v>42</v>
      </c>
      <c r="Q1988" s="5" t="s">
        <v>37</v>
      </c>
      <c r="R1988" s="9" t="s">
        <v>42</v>
      </c>
      <c r="S1988" s="11" t="s">
        <v>136</v>
      </c>
      <c r="T1988" s="6" t="s">
        <v>44</v>
      </c>
      <c r="U1988" s="97" t="s">
        <v>3232</v>
      </c>
      <c r="V1988" s="4" t="s">
        <v>136</v>
      </c>
      <c r="W1988" s="75">
        <v>0</v>
      </c>
      <c r="X1988" s="9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43"/>
      <c r="AL1988" s="143"/>
      <c r="AM1988" s="143"/>
      <c r="AN1988" s="143"/>
      <c r="AO1988" s="143"/>
      <c r="AP1988" s="143"/>
      <c r="AQ1988" s="143"/>
      <c r="AR1988" s="143"/>
      <c r="AS1988" s="143"/>
      <c r="AT1988" s="143"/>
      <c r="AU1988" s="143"/>
      <c r="AV1988" s="143"/>
      <c r="BC1988" s="2"/>
    </row>
    <row r="1989" spans="1:55" x14ac:dyDescent="0.2">
      <c r="A1989" s="4" t="s">
        <v>2700</v>
      </c>
      <c r="B1989" s="4" t="s">
        <v>2690</v>
      </c>
      <c r="C1989" s="4" t="s">
        <v>2730</v>
      </c>
      <c r="D1989" s="4" t="s">
        <v>2742</v>
      </c>
      <c r="E1989" s="4" t="s">
        <v>1103</v>
      </c>
      <c r="F1989" s="4" t="s">
        <v>1101</v>
      </c>
      <c r="G1989" s="41" t="s">
        <v>1102</v>
      </c>
      <c r="H1989" s="59">
        <v>13123330</v>
      </c>
      <c r="I1989" s="59">
        <v>500000008291</v>
      </c>
      <c r="J1989" s="5">
        <v>2014</v>
      </c>
      <c r="K1989" s="5">
        <v>5</v>
      </c>
      <c r="L1989" s="9">
        <f t="shared" si="42"/>
        <v>-7</v>
      </c>
      <c r="M1989" s="6" t="s">
        <v>90</v>
      </c>
      <c r="N1989" s="9" t="s">
        <v>94</v>
      </c>
      <c r="O1989" s="6" t="s">
        <v>37</v>
      </c>
      <c r="P1989" s="9" t="s">
        <v>42</v>
      </c>
      <c r="Q1989" s="5" t="s">
        <v>37</v>
      </c>
      <c r="R1989" s="9" t="s">
        <v>42</v>
      </c>
      <c r="S1989" s="11" t="s">
        <v>136</v>
      </c>
      <c r="T1989" s="6" t="s">
        <v>44</v>
      </c>
      <c r="U1989" s="97" t="s">
        <v>3232</v>
      </c>
      <c r="V1989" s="4" t="s">
        <v>136</v>
      </c>
      <c r="W1989" s="75">
        <v>0</v>
      </c>
      <c r="X1989" s="9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43"/>
      <c r="AL1989" s="143"/>
      <c r="AM1989" s="143"/>
      <c r="AN1989" s="143"/>
      <c r="AO1989" s="143"/>
      <c r="AP1989" s="143"/>
      <c r="AQ1989" s="143"/>
      <c r="AR1989" s="143"/>
      <c r="AS1989" s="143"/>
      <c r="AT1989" s="143"/>
      <c r="AU1989" s="143"/>
      <c r="AV1989" s="143"/>
      <c r="BC1989" s="2"/>
    </row>
    <row r="1990" spans="1:55" x14ac:dyDescent="0.2">
      <c r="A1990" s="4" t="s">
        <v>2711</v>
      </c>
      <c r="B1990" s="4" t="s">
        <v>2691</v>
      </c>
      <c r="C1990" s="4" t="s">
        <v>2730</v>
      </c>
      <c r="D1990" s="4" t="s">
        <v>2742</v>
      </c>
      <c r="E1990" s="4" t="s">
        <v>1103</v>
      </c>
      <c r="F1990" s="4" t="s">
        <v>1101</v>
      </c>
      <c r="G1990" s="41" t="s">
        <v>1102</v>
      </c>
      <c r="H1990" s="59">
        <v>13123329</v>
      </c>
      <c r="I1990" s="59" t="s">
        <v>136</v>
      </c>
      <c r="J1990" s="5">
        <v>2014</v>
      </c>
      <c r="K1990" s="5">
        <v>5</v>
      </c>
      <c r="L1990" s="9">
        <f t="shared" si="42"/>
        <v>-7</v>
      </c>
      <c r="M1990" s="6" t="s">
        <v>90</v>
      </c>
      <c r="N1990" s="9" t="s">
        <v>94</v>
      </c>
      <c r="O1990" s="6" t="s">
        <v>37</v>
      </c>
      <c r="P1990" s="9" t="s">
        <v>42</v>
      </c>
      <c r="Q1990" s="5" t="s">
        <v>37</v>
      </c>
      <c r="R1990" s="9" t="s">
        <v>42</v>
      </c>
      <c r="S1990" s="11" t="s">
        <v>136</v>
      </c>
      <c r="T1990" s="6" t="s">
        <v>44</v>
      </c>
      <c r="U1990" s="97" t="s">
        <v>3232</v>
      </c>
      <c r="V1990" s="4" t="s">
        <v>136</v>
      </c>
      <c r="W1990" s="75">
        <v>0</v>
      </c>
      <c r="X1990" s="9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43"/>
      <c r="AL1990" s="143"/>
      <c r="AM1990" s="143"/>
      <c r="AN1990" s="143"/>
      <c r="AO1990" s="143"/>
      <c r="AP1990" s="143"/>
      <c r="AQ1990" s="143"/>
      <c r="AR1990" s="143"/>
      <c r="AS1990" s="143"/>
      <c r="AT1990" s="143"/>
      <c r="AU1990" s="143"/>
      <c r="AV1990" s="143"/>
      <c r="BC1990" s="2"/>
    </row>
    <row r="1991" spans="1:55" x14ac:dyDescent="0.2">
      <c r="A1991" s="4" t="s">
        <v>2696</v>
      </c>
      <c r="B1991" s="4" t="s">
        <v>2691</v>
      </c>
      <c r="C1991" s="4" t="s">
        <v>2735</v>
      </c>
      <c r="D1991" s="4" t="s">
        <v>2742</v>
      </c>
      <c r="E1991" s="4" t="s">
        <v>464</v>
      </c>
      <c r="F1991" s="4" t="s">
        <v>2753</v>
      </c>
      <c r="G1991" s="41" t="s">
        <v>465</v>
      </c>
      <c r="H1991" s="59" t="s">
        <v>466</v>
      </c>
      <c r="I1991" s="59">
        <v>500000008157</v>
      </c>
      <c r="J1991" s="5">
        <v>2016</v>
      </c>
      <c r="K1991" s="5">
        <v>12</v>
      </c>
      <c r="L1991" s="9">
        <f t="shared" si="42"/>
        <v>2</v>
      </c>
      <c r="M1991" s="6" t="s">
        <v>90</v>
      </c>
      <c r="N1991" s="9" t="s">
        <v>94</v>
      </c>
      <c r="O1991" s="6" t="s">
        <v>37</v>
      </c>
      <c r="P1991" s="9" t="s">
        <v>42</v>
      </c>
      <c r="Q1991" s="5" t="s">
        <v>37</v>
      </c>
      <c r="R1991" s="9" t="s">
        <v>41</v>
      </c>
      <c r="S1991" s="11">
        <v>2023</v>
      </c>
      <c r="T1991" s="6" t="s">
        <v>126</v>
      </c>
      <c r="U1991" s="4" t="s">
        <v>3880</v>
      </c>
      <c r="V1991" s="4" t="s">
        <v>3881</v>
      </c>
      <c r="W1991" s="75">
        <v>2092976.4</v>
      </c>
      <c r="X1991" s="9">
        <v>2</v>
      </c>
      <c r="Y1991" s="11"/>
      <c r="Z1991" s="11" t="s">
        <v>33</v>
      </c>
      <c r="AA1991" s="11"/>
      <c r="AB1991" s="11"/>
      <c r="AC1991" s="11"/>
      <c r="AD1991" s="11"/>
      <c r="AE1991" s="11"/>
      <c r="AF1991" s="11" t="s">
        <v>33</v>
      </c>
      <c r="AG1991" s="11"/>
      <c r="AH1991" s="11"/>
      <c r="AI1991" s="11"/>
      <c r="AJ1991" s="11"/>
      <c r="AK1991" s="143"/>
      <c r="AL1991" s="143" t="s">
        <v>165</v>
      </c>
      <c r="AM1991" s="143"/>
      <c r="AN1991" s="143"/>
      <c r="AO1991" s="143"/>
      <c r="AP1991" s="143"/>
      <c r="AQ1991" s="143"/>
      <c r="AR1991" s="143" t="s">
        <v>165</v>
      </c>
      <c r="AS1991" s="143"/>
      <c r="AT1991" s="143"/>
      <c r="AU1991" s="143"/>
      <c r="AV1991" s="143"/>
      <c r="BC1991" s="2"/>
    </row>
    <row r="1992" spans="1:55" x14ac:dyDescent="0.2">
      <c r="A1992" s="4" t="s">
        <v>2711</v>
      </c>
      <c r="B1992" s="4" t="s">
        <v>2691</v>
      </c>
      <c r="C1992" s="4" t="s">
        <v>2735</v>
      </c>
      <c r="D1992" s="4" t="s">
        <v>2742</v>
      </c>
      <c r="E1992" s="4" t="s">
        <v>480</v>
      </c>
      <c r="F1992" s="4" t="s">
        <v>2752</v>
      </c>
      <c r="G1992" s="41" t="s">
        <v>481</v>
      </c>
      <c r="H1992" s="59">
        <v>2620029</v>
      </c>
      <c r="I1992" s="59">
        <v>500000003717</v>
      </c>
      <c r="J1992" s="5">
        <v>2016</v>
      </c>
      <c r="K1992" s="5">
        <v>10</v>
      </c>
      <c r="L1992" s="9">
        <f t="shared" si="42"/>
        <v>0</v>
      </c>
      <c r="M1992" s="6" t="s">
        <v>90</v>
      </c>
      <c r="N1992" s="9" t="s">
        <v>94</v>
      </c>
      <c r="O1992" s="6" t="s">
        <v>37</v>
      </c>
      <c r="P1992" s="9" t="s">
        <v>42</v>
      </c>
      <c r="Q1992" s="5" t="s">
        <v>37</v>
      </c>
      <c r="R1992" s="9" t="s">
        <v>42</v>
      </c>
      <c r="S1992" s="11">
        <v>2023</v>
      </c>
      <c r="T1992" s="6" t="s">
        <v>44</v>
      </c>
      <c r="U1992" s="4" t="s">
        <v>135</v>
      </c>
      <c r="V1992" s="4" t="s">
        <v>136</v>
      </c>
      <c r="W1992" s="75">
        <v>997212.86</v>
      </c>
      <c r="X1992" s="9">
        <v>1</v>
      </c>
      <c r="Y1992" s="11"/>
      <c r="Z1992" s="11"/>
      <c r="AA1992" s="11"/>
      <c r="AB1992" s="11" t="s">
        <v>33</v>
      </c>
      <c r="AC1992" s="11"/>
      <c r="AD1992" s="11"/>
      <c r="AE1992" s="11"/>
      <c r="AF1992" s="11"/>
      <c r="AG1992" s="11"/>
      <c r="AH1992" s="11"/>
      <c r="AI1992" s="11"/>
      <c r="AJ1992" s="11"/>
      <c r="AK1992" s="143"/>
      <c r="AL1992" s="143"/>
      <c r="AM1992" s="143"/>
      <c r="AN1992" s="143" t="s">
        <v>165</v>
      </c>
      <c r="AO1992" s="143"/>
      <c r="AP1992" s="143"/>
      <c r="AQ1992" s="143"/>
      <c r="AR1992" s="143"/>
      <c r="AS1992" s="143"/>
      <c r="AT1992" s="143"/>
      <c r="AU1992" s="143"/>
      <c r="AV1992" s="143"/>
      <c r="BC1992" s="2"/>
    </row>
    <row r="1993" spans="1:55" x14ac:dyDescent="0.2">
      <c r="A1993" s="4" t="s">
        <v>2711</v>
      </c>
      <c r="B1993" s="4" t="s">
        <v>2691</v>
      </c>
      <c r="C1993" s="4" t="s">
        <v>2737</v>
      </c>
      <c r="D1993" s="4" t="s">
        <v>2740</v>
      </c>
      <c r="E1993" s="4" t="s">
        <v>2191</v>
      </c>
      <c r="F1993" s="4" t="s">
        <v>1977</v>
      </c>
      <c r="G1993" s="41" t="s">
        <v>2194</v>
      </c>
      <c r="H1993" s="59">
        <v>1203039889</v>
      </c>
      <c r="I1993" s="59" t="s">
        <v>2195</v>
      </c>
      <c r="J1993" s="5">
        <v>2021</v>
      </c>
      <c r="K1993" s="5">
        <v>5</v>
      </c>
      <c r="L1993" s="9">
        <f t="shared" si="42"/>
        <v>0</v>
      </c>
      <c r="M1993" s="6" t="s">
        <v>92</v>
      </c>
      <c r="N1993" s="9" t="s">
        <v>94</v>
      </c>
      <c r="O1993" s="6" t="s">
        <v>37</v>
      </c>
      <c r="P1993" s="9" t="s">
        <v>42</v>
      </c>
      <c r="Q1993" s="5" t="s">
        <v>37</v>
      </c>
      <c r="R1993" s="9" t="s">
        <v>41</v>
      </c>
      <c r="S1993" s="11">
        <v>2023</v>
      </c>
      <c r="T1993" s="6" t="s">
        <v>126</v>
      </c>
      <c r="U1993" s="4" t="s">
        <v>3813</v>
      </c>
      <c r="V1993" s="4" t="s">
        <v>3815</v>
      </c>
      <c r="W1993" s="75">
        <v>0</v>
      </c>
      <c r="X1993" s="9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43"/>
      <c r="AL1993" s="143"/>
      <c r="AM1993" s="143"/>
      <c r="AN1993" s="143"/>
      <c r="AO1993" s="143"/>
      <c r="AP1993" s="143"/>
      <c r="AQ1993" s="143"/>
      <c r="AR1993" s="143"/>
      <c r="AS1993" s="143"/>
      <c r="AT1993" s="143"/>
      <c r="AU1993" s="143"/>
      <c r="AV1993" s="143"/>
      <c r="BC1993" s="2"/>
    </row>
    <row r="1994" spans="1:55" x14ac:dyDescent="0.2">
      <c r="A1994" s="4" t="s">
        <v>2711</v>
      </c>
      <c r="B1994" s="4" t="s">
        <v>2691</v>
      </c>
      <c r="C1994" s="4" t="s">
        <v>2737</v>
      </c>
      <c r="D1994" s="4" t="s">
        <v>2740</v>
      </c>
      <c r="E1994" s="4" t="s">
        <v>2191</v>
      </c>
      <c r="F1994" s="4" t="s">
        <v>1977</v>
      </c>
      <c r="G1994" s="41" t="s">
        <v>2194</v>
      </c>
      <c r="H1994" s="59">
        <v>1203039906</v>
      </c>
      <c r="I1994" s="59" t="s">
        <v>2196</v>
      </c>
      <c r="J1994" s="5">
        <v>2021</v>
      </c>
      <c r="K1994" s="5">
        <v>5</v>
      </c>
      <c r="L1994" s="9">
        <f t="shared" si="42"/>
        <v>0</v>
      </c>
      <c r="M1994" s="6" t="s">
        <v>92</v>
      </c>
      <c r="N1994" s="9" t="s">
        <v>94</v>
      </c>
      <c r="O1994" s="6" t="s">
        <v>37</v>
      </c>
      <c r="P1994" s="9" t="s">
        <v>42</v>
      </c>
      <c r="Q1994" s="5" t="s">
        <v>37</v>
      </c>
      <c r="R1994" s="9" t="s">
        <v>41</v>
      </c>
      <c r="S1994" s="11">
        <v>2023</v>
      </c>
      <c r="T1994" s="6" t="s">
        <v>126</v>
      </c>
      <c r="U1994" s="4" t="s">
        <v>3813</v>
      </c>
      <c r="V1994" s="4" t="s">
        <v>3815</v>
      </c>
      <c r="W1994" s="75">
        <v>0</v>
      </c>
      <c r="X1994" s="9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43"/>
      <c r="AL1994" s="143"/>
      <c r="AM1994" s="143"/>
      <c r="AN1994" s="143"/>
      <c r="AO1994" s="143"/>
      <c r="AP1994" s="143"/>
      <c r="AQ1994" s="143"/>
      <c r="AR1994" s="143"/>
      <c r="AS1994" s="143"/>
      <c r="AT1994" s="143"/>
      <c r="AU1994" s="143"/>
      <c r="AV1994" s="143"/>
      <c r="BC1994" s="2"/>
    </row>
    <row r="1995" spans="1:55" x14ac:dyDescent="0.2">
      <c r="A1995" s="4" t="s">
        <v>2711</v>
      </c>
      <c r="B1995" s="4" t="s">
        <v>2691</v>
      </c>
      <c r="C1995" s="4" t="s">
        <v>2737</v>
      </c>
      <c r="D1995" s="4" t="s">
        <v>2740</v>
      </c>
      <c r="E1995" s="4" t="s">
        <v>2191</v>
      </c>
      <c r="F1995" s="4" t="s">
        <v>1977</v>
      </c>
      <c r="G1995" s="41" t="s">
        <v>2194</v>
      </c>
      <c r="H1995" s="59">
        <v>1203039877</v>
      </c>
      <c r="I1995" s="59" t="s">
        <v>2197</v>
      </c>
      <c r="J1995" s="5">
        <v>2021</v>
      </c>
      <c r="K1995" s="5">
        <v>5</v>
      </c>
      <c r="L1995" s="9">
        <f t="shared" si="42"/>
        <v>0</v>
      </c>
      <c r="M1995" s="6" t="s">
        <v>92</v>
      </c>
      <c r="N1995" s="9" t="s">
        <v>94</v>
      </c>
      <c r="O1995" s="6" t="s">
        <v>37</v>
      </c>
      <c r="P1995" s="9" t="s">
        <v>42</v>
      </c>
      <c r="Q1995" s="5" t="s">
        <v>37</v>
      </c>
      <c r="R1995" s="9" t="s">
        <v>41</v>
      </c>
      <c r="S1995" s="11">
        <v>2023</v>
      </c>
      <c r="T1995" s="6" t="s">
        <v>126</v>
      </c>
      <c r="U1995" s="4" t="s">
        <v>3813</v>
      </c>
      <c r="V1995" s="4" t="s">
        <v>3815</v>
      </c>
      <c r="W1995" s="75">
        <v>0</v>
      </c>
      <c r="X1995" s="9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43"/>
      <c r="AL1995" s="143"/>
      <c r="AM1995" s="143"/>
      <c r="AN1995" s="143"/>
      <c r="AO1995" s="143"/>
      <c r="AP1995" s="143"/>
      <c r="AQ1995" s="143"/>
      <c r="AR1995" s="143"/>
      <c r="AS1995" s="143"/>
      <c r="AT1995" s="143"/>
      <c r="AU1995" s="143"/>
      <c r="AV1995" s="143"/>
      <c r="BC1995" s="2"/>
    </row>
    <row r="1996" spans="1:55" x14ac:dyDescent="0.2">
      <c r="A1996" s="4" t="s">
        <v>2711</v>
      </c>
      <c r="B1996" s="4" t="s">
        <v>2691</v>
      </c>
      <c r="C1996" s="4" t="s">
        <v>2737</v>
      </c>
      <c r="D1996" s="4" t="s">
        <v>2740</v>
      </c>
      <c r="E1996" s="4" t="s">
        <v>2191</v>
      </c>
      <c r="F1996" s="4" t="s">
        <v>1977</v>
      </c>
      <c r="G1996" s="41" t="s">
        <v>2194</v>
      </c>
      <c r="H1996" s="59">
        <v>1203039821</v>
      </c>
      <c r="I1996" s="59" t="s">
        <v>2198</v>
      </c>
      <c r="J1996" s="5">
        <v>2021</v>
      </c>
      <c r="K1996" s="5">
        <v>5</v>
      </c>
      <c r="L1996" s="9">
        <f t="shared" si="42"/>
        <v>0</v>
      </c>
      <c r="M1996" s="6" t="s">
        <v>92</v>
      </c>
      <c r="N1996" s="9" t="s">
        <v>94</v>
      </c>
      <c r="O1996" s="6" t="s">
        <v>37</v>
      </c>
      <c r="P1996" s="9" t="s">
        <v>42</v>
      </c>
      <c r="Q1996" s="5" t="s">
        <v>37</v>
      </c>
      <c r="R1996" s="9" t="s">
        <v>41</v>
      </c>
      <c r="S1996" s="11">
        <v>2023</v>
      </c>
      <c r="T1996" s="6" t="s">
        <v>126</v>
      </c>
      <c r="U1996" s="4" t="s">
        <v>3813</v>
      </c>
      <c r="V1996" s="4" t="s">
        <v>3815</v>
      </c>
      <c r="W1996" s="75">
        <v>0</v>
      </c>
      <c r="X1996" s="9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43"/>
      <c r="AL1996" s="143"/>
      <c r="AM1996" s="143"/>
      <c r="AN1996" s="143"/>
      <c r="AO1996" s="143"/>
      <c r="AP1996" s="143"/>
      <c r="AQ1996" s="143"/>
      <c r="AR1996" s="143"/>
      <c r="AS1996" s="143"/>
      <c r="AT1996" s="143"/>
      <c r="AU1996" s="143"/>
      <c r="AV1996" s="143"/>
      <c r="BC1996" s="2"/>
    </row>
    <row r="1997" spans="1:55" x14ac:dyDescent="0.2">
      <c r="A1997" s="4" t="s">
        <v>2711</v>
      </c>
      <c r="B1997" s="4" t="s">
        <v>2691</v>
      </c>
      <c r="C1997" s="4" t="s">
        <v>2737</v>
      </c>
      <c r="D1997" s="4" t="s">
        <v>2740</v>
      </c>
      <c r="E1997" s="4" t="s">
        <v>2191</v>
      </c>
      <c r="F1997" s="4" t="s">
        <v>1977</v>
      </c>
      <c r="G1997" s="41" t="s">
        <v>2194</v>
      </c>
      <c r="H1997" s="59">
        <v>1203039892</v>
      </c>
      <c r="I1997" s="59" t="s">
        <v>2199</v>
      </c>
      <c r="J1997" s="5">
        <v>2021</v>
      </c>
      <c r="K1997" s="5">
        <v>5</v>
      </c>
      <c r="L1997" s="9">
        <f t="shared" si="42"/>
        <v>0</v>
      </c>
      <c r="M1997" s="6" t="s">
        <v>92</v>
      </c>
      <c r="N1997" s="9" t="s">
        <v>94</v>
      </c>
      <c r="O1997" s="6" t="s">
        <v>37</v>
      </c>
      <c r="P1997" s="9" t="s">
        <v>42</v>
      </c>
      <c r="Q1997" s="5" t="s">
        <v>37</v>
      </c>
      <c r="R1997" s="9" t="s">
        <v>41</v>
      </c>
      <c r="S1997" s="11">
        <v>2023</v>
      </c>
      <c r="T1997" s="6" t="s">
        <v>126</v>
      </c>
      <c r="U1997" s="4" t="s">
        <v>3813</v>
      </c>
      <c r="V1997" s="4" t="s">
        <v>3815</v>
      </c>
      <c r="W1997" s="75">
        <v>0</v>
      </c>
      <c r="X1997" s="9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43"/>
      <c r="AL1997" s="143"/>
      <c r="AM1997" s="143"/>
      <c r="AN1997" s="143"/>
      <c r="AO1997" s="143"/>
      <c r="AP1997" s="143"/>
      <c r="AQ1997" s="143"/>
      <c r="AR1997" s="143"/>
      <c r="AS1997" s="143"/>
      <c r="AT1997" s="143"/>
      <c r="AU1997" s="143"/>
      <c r="AV1997" s="143"/>
      <c r="BC1997" s="2"/>
    </row>
    <row r="1998" spans="1:55" x14ac:dyDescent="0.2">
      <c r="A1998" s="4" t="s">
        <v>2709</v>
      </c>
      <c r="B1998" s="4" t="s">
        <v>2688</v>
      </c>
      <c r="C1998" s="4" t="s">
        <v>2737</v>
      </c>
      <c r="D1998" s="4" t="s">
        <v>2741</v>
      </c>
      <c r="E1998" s="4" t="s">
        <v>1976</v>
      </c>
      <c r="F1998" s="4" t="s">
        <v>1977</v>
      </c>
      <c r="G1998" s="41" t="s">
        <v>1978</v>
      </c>
      <c r="H1998" s="59">
        <v>201804060360</v>
      </c>
      <c r="I1998" s="59">
        <v>500000010342</v>
      </c>
      <c r="J1998" s="5">
        <v>2020</v>
      </c>
      <c r="K1998" s="5">
        <v>5</v>
      </c>
      <c r="L1998" s="9">
        <f t="shared" si="42"/>
        <v>-1</v>
      </c>
      <c r="M1998" s="6" t="s">
        <v>90</v>
      </c>
      <c r="N1998" s="9" t="s">
        <v>94</v>
      </c>
      <c r="O1998" s="6" t="s">
        <v>37</v>
      </c>
      <c r="P1998" s="9" t="s">
        <v>42</v>
      </c>
      <c r="Q1998" s="5" t="s">
        <v>37</v>
      </c>
      <c r="R1998" s="9" t="s">
        <v>41</v>
      </c>
      <c r="S1998" s="11">
        <v>2023</v>
      </c>
      <c r="T1998" s="6" t="s">
        <v>126</v>
      </c>
      <c r="U1998" s="4" t="s">
        <v>3813</v>
      </c>
      <c r="V1998" s="4" t="s">
        <v>3815</v>
      </c>
      <c r="W1998" s="75">
        <v>0</v>
      </c>
      <c r="X1998" s="9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43"/>
      <c r="AL1998" s="143"/>
      <c r="AM1998" s="143"/>
      <c r="AN1998" s="143"/>
      <c r="AO1998" s="143"/>
      <c r="AP1998" s="143"/>
      <c r="AQ1998" s="143"/>
      <c r="AR1998" s="143"/>
      <c r="AS1998" s="143"/>
      <c r="AT1998" s="143"/>
      <c r="AU1998" s="143"/>
      <c r="AV1998" s="143"/>
      <c r="BC1998" s="2"/>
    </row>
    <row r="1999" spans="1:55" x14ac:dyDescent="0.2">
      <c r="A1999" s="4" t="s">
        <v>2709</v>
      </c>
      <c r="B1999" s="4" t="s">
        <v>2688</v>
      </c>
      <c r="C1999" s="4" t="s">
        <v>2737</v>
      </c>
      <c r="D1999" s="4" t="s">
        <v>2741</v>
      </c>
      <c r="E1999" s="4" t="s">
        <v>1976</v>
      </c>
      <c r="F1999" s="4" t="s">
        <v>1977</v>
      </c>
      <c r="G1999" s="41" t="s">
        <v>1978</v>
      </c>
      <c r="H1999" s="59">
        <v>201804060395</v>
      </c>
      <c r="I1999" s="59">
        <v>500000010343</v>
      </c>
      <c r="J1999" s="5">
        <v>2020</v>
      </c>
      <c r="K1999" s="5">
        <v>5</v>
      </c>
      <c r="L1999" s="9">
        <f t="shared" si="42"/>
        <v>-1</v>
      </c>
      <c r="M1999" s="6" t="s">
        <v>90</v>
      </c>
      <c r="N1999" s="9" t="s">
        <v>94</v>
      </c>
      <c r="O1999" s="6" t="s">
        <v>37</v>
      </c>
      <c r="P1999" s="9" t="s">
        <v>42</v>
      </c>
      <c r="Q1999" s="5" t="s">
        <v>37</v>
      </c>
      <c r="R1999" s="9" t="s">
        <v>41</v>
      </c>
      <c r="S1999" s="11">
        <v>2023</v>
      </c>
      <c r="T1999" s="6" t="s">
        <v>126</v>
      </c>
      <c r="U1999" s="4" t="s">
        <v>3813</v>
      </c>
      <c r="V1999" s="4" t="s">
        <v>3815</v>
      </c>
      <c r="W1999" s="75">
        <v>0</v>
      </c>
      <c r="X1999" s="9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43"/>
      <c r="AL1999" s="143"/>
      <c r="AM1999" s="143"/>
      <c r="AN1999" s="143"/>
      <c r="AO1999" s="143"/>
      <c r="AP1999" s="143"/>
      <c r="AQ1999" s="143"/>
      <c r="AR1999" s="143"/>
      <c r="AS1999" s="143"/>
      <c r="AT1999" s="143"/>
      <c r="AU1999" s="143"/>
      <c r="AV1999" s="143"/>
      <c r="BC1999" s="2"/>
    </row>
    <row r="2000" spans="1:55" x14ac:dyDescent="0.2">
      <c r="A2000" s="4" t="s">
        <v>2709</v>
      </c>
      <c r="B2000" s="4" t="s">
        <v>2688</v>
      </c>
      <c r="C2000" s="4" t="s">
        <v>2737</v>
      </c>
      <c r="D2000" s="4" t="s">
        <v>2741</v>
      </c>
      <c r="E2000" s="4" t="s">
        <v>1976</v>
      </c>
      <c r="F2000" s="4" t="s">
        <v>1977</v>
      </c>
      <c r="G2000" s="41" t="s">
        <v>1978</v>
      </c>
      <c r="H2000" s="59">
        <v>201804060377</v>
      </c>
      <c r="I2000" s="59">
        <v>500000010344</v>
      </c>
      <c r="J2000" s="5">
        <v>2020</v>
      </c>
      <c r="K2000" s="5">
        <v>5</v>
      </c>
      <c r="L2000" s="9">
        <f t="shared" si="42"/>
        <v>-1</v>
      </c>
      <c r="M2000" s="6" t="s">
        <v>90</v>
      </c>
      <c r="N2000" s="9" t="s">
        <v>94</v>
      </c>
      <c r="O2000" s="6" t="s">
        <v>37</v>
      </c>
      <c r="P2000" s="9" t="s">
        <v>42</v>
      </c>
      <c r="Q2000" s="5" t="s">
        <v>37</v>
      </c>
      <c r="R2000" s="9" t="s">
        <v>41</v>
      </c>
      <c r="S2000" s="11">
        <v>2023</v>
      </c>
      <c r="T2000" s="6" t="s">
        <v>126</v>
      </c>
      <c r="U2000" s="4" t="s">
        <v>3813</v>
      </c>
      <c r="V2000" s="4" t="s">
        <v>3815</v>
      </c>
      <c r="W2000" s="75">
        <v>0</v>
      </c>
      <c r="X2000" s="9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43"/>
      <c r="AL2000" s="143"/>
      <c r="AM2000" s="143"/>
      <c r="AN2000" s="143"/>
      <c r="AO2000" s="143"/>
      <c r="AP2000" s="143"/>
      <c r="AQ2000" s="143"/>
      <c r="AR2000" s="143"/>
      <c r="AS2000" s="143"/>
      <c r="AT2000" s="143"/>
      <c r="AU2000" s="143"/>
      <c r="AV2000" s="143"/>
      <c r="BC2000" s="2"/>
    </row>
    <row r="2001" spans="1:55" x14ac:dyDescent="0.2">
      <c r="A2001" s="4" t="s">
        <v>2709</v>
      </c>
      <c r="B2001" s="4" t="s">
        <v>2688</v>
      </c>
      <c r="C2001" s="4" t="s">
        <v>2737</v>
      </c>
      <c r="D2001" s="4" t="s">
        <v>2741</v>
      </c>
      <c r="E2001" s="4" t="s">
        <v>1976</v>
      </c>
      <c r="F2001" s="4" t="s">
        <v>1977</v>
      </c>
      <c r="G2001" s="41" t="s">
        <v>1978</v>
      </c>
      <c r="H2001" s="59">
        <v>201804060373</v>
      </c>
      <c r="I2001" s="59">
        <v>500000010345</v>
      </c>
      <c r="J2001" s="5">
        <v>2020</v>
      </c>
      <c r="K2001" s="5">
        <v>5</v>
      </c>
      <c r="L2001" s="9">
        <f t="shared" si="42"/>
        <v>-1</v>
      </c>
      <c r="M2001" s="6" t="s">
        <v>90</v>
      </c>
      <c r="N2001" s="9" t="s">
        <v>94</v>
      </c>
      <c r="O2001" s="6" t="s">
        <v>37</v>
      </c>
      <c r="P2001" s="9" t="s">
        <v>42</v>
      </c>
      <c r="Q2001" s="5" t="s">
        <v>37</v>
      </c>
      <c r="R2001" s="9" t="s">
        <v>41</v>
      </c>
      <c r="S2001" s="11">
        <v>2023</v>
      </c>
      <c r="T2001" s="6" t="s">
        <v>126</v>
      </c>
      <c r="U2001" s="4" t="s">
        <v>3813</v>
      </c>
      <c r="V2001" s="4" t="s">
        <v>3815</v>
      </c>
      <c r="W2001" s="75">
        <v>0</v>
      </c>
      <c r="X2001" s="9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43"/>
      <c r="AL2001" s="143"/>
      <c r="AM2001" s="143"/>
      <c r="AN2001" s="143"/>
      <c r="AO2001" s="143"/>
      <c r="AP2001" s="143"/>
      <c r="AQ2001" s="143"/>
      <c r="AR2001" s="143"/>
      <c r="AS2001" s="143"/>
      <c r="AT2001" s="143"/>
      <c r="AU2001" s="143"/>
      <c r="AV2001" s="143"/>
      <c r="BC2001" s="2"/>
    </row>
    <row r="2002" spans="1:55" x14ac:dyDescent="0.2">
      <c r="A2002" s="4" t="s">
        <v>2709</v>
      </c>
      <c r="B2002" s="4" t="s">
        <v>2688</v>
      </c>
      <c r="C2002" s="4" t="s">
        <v>2737</v>
      </c>
      <c r="D2002" s="4" t="s">
        <v>2741</v>
      </c>
      <c r="E2002" s="4" t="s">
        <v>1976</v>
      </c>
      <c r="F2002" s="4" t="s">
        <v>1977</v>
      </c>
      <c r="G2002" s="41" t="s">
        <v>1978</v>
      </c>
      <c r="H2002" s="59">
        <v>201804060366</v>
      </c>
      <c r="I2002" s="59">
        <v>500000010346</v>
      </c>
      <c r="J2002" s="5">
        <v>2020</v>
      </c>
      <c r="K2002" s="5">
        <v>5</v>
      </c>
      <c r="L2002" s="9">
        <f t="shared" si="42"/>
        <v>-1</v>
      </c>
      <c r="M2002" s="6" t="s">
        <v>90</v>
      </c>
      <c r="N2002" s="9" t="s">
        <v>94</v>
      </c>
      <c r="O2002" s="6" t="s">
        <v>37</v>
      </c>
      <c r="P2002" s="9" t="s">
        <v>42</v>
      </c>
      <c r="Q2002" s="5" t="s">
        <v>37</v>
      </c>
      <c r="R2002" s="9" t="s">
        <v>41</v>
      </c>
      <c r="S2002" s="11">
        <v>2023</v>
      </c>
      <c r="T2002" s="6" t="s">
        <v>126</v>
      </c>
      <c r="U2002" s="4" t="s">
        <v>3813</v>
      </c>
      <c r="V2002" s="4" t="s">
        <v>3815</v>
      </c>
      <c r="W2002" s="75">
        <v>0</v>
      </c>
      <c r="X2002" s="9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43"/>
      <c r="AL2002" s="143"/>
      <c r="AM2002" s="143"/>
      <c r="AN2002" s="143"/>
      <c r="AO2002" s="143"/>
      <c r="AP2002" s="143"/>
      <c r="AQ2002" s="143"/>
      <c r="AR2002" s="143"/>
      <c r="AS2002" s="143"/>
      <c r="AT2002" s="143"/>
      <c r="AU2002" s="143"/>
      <c r="AV2002" s="143"/>
      <c r="BC2002" s="2"/>
    </row>
    <row r="2003" spans="1:55" x14ac:dyDescent="0.2">
      <c r="A2003" s="4" t="s">
        <v>2709</v>
      </c>
      <c r="B2003" s="4" t="s">
        <v>2688</v>
      </c>
      <c r="C2003" s="4" t="s">
        <v>2737</v>
      </c>
      <c r="D2003" s="4" t="s">
        <v>2741</v>
      </c>
      <c r="E2003" s="4" t="s">
        <v>1976</v>
      </c>
      <c r="F2003" s="4" t="s">
        <v>1977</v>
      </c>
      <c r="G2003" s="41" t="s">
        <v>1978</v>
      </c>
      <c r="H2003" s="59">
        <v>201804060267</v>
      </c>
      <c r="I2003" s="59">
        <v>500000010347</v>
      </c>
      <c r="J2003" s="5">
        <v>2020</v>
      </c>
      <c r="K2003" s="5">
        <v>5</v>
      </c>
      <c r="L2003" s="9">
        <f t="shared" si="42"/>
        <v>-1</v>
      </c>
      <c r="M2003" s="6" t="s">
        <v>90</v>
      </c>
      <c r="N2003" s="9" t="s">
        <v>94</v>
      </c>
      <c r="O2003" s="6" t="s">
        <v>37</v>
      </c>
      <c r="P2003" s="9" t="s">
        <v>42</v>
      </c>
      <c r="Q2003" s="5" t="s">
        <v>37</v>
      </c>
      <c r="R2003" s="9" t="s">
        <v>41</v>
      </c>
      <c r="S2003" s="11">
        <v>2023</v>
      </c>
      <c r="T2003" s="6" t="s">
        <v>126</v>
      </c>
      <c r="U2003" s="4" t="s">
        <v>3813</v>
      </c>
      <c r="V2003" s="4" t="s">
        <v>3815</v>
      </c>
      <c r="W2003" s="75">
        <v>0</v>
      </c>
      <c r="X2003" s="9"/>
      <c r="Y2003" s="11"/>
      <c r="Z2003" s="11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143"/>
      <c r="AL2003" s="143"/>
      <c r="AM2003" s="143"/>
      <c r="AN2003" s="143"/>
      <c r="AO2003" s="143"/>
      <c r="AP2003" s="143"/>
      <c r="AQ2003" s="143"/>
      <c r="AR2003" s="143"/>
      <c r="AS2003" s="143"/>
      <c r="AT2003" s="143"/>
      <c r="AU2003" s="143"/>
      <c r="AV2003" s="143"/>
      <c r="BC2003" s="2"/>
    </row>
    <row r="2004" spans="1:55" x14ac:dyDescent="0.2">
      <c r="A2004" s="4" t="s">
        <v>2709</v>
      </c>
      <c r="B2004" s="4" t="s">
        <v>2688</v>
      </c>
      <c r="C2004" s="4" t="s">
        <v>2737</v>
      </c>
      <c r="D2004" s="4" t="s">
        <v>2741</v>
      </c>
      <c r="E2004" s="4" t="s">
        <v>1976</v>
      </c>
      <c r="F2004" s="4" t="s">
        <v>1977</v>
      </c>
      <c r="G2004" s="41" t="s">
        <v>1978</v>
      </c>
      <c r="H2004" s="59">
        <v>201804060274</v>
      </c>
      <c r="I2004" s="59">
        <v>500000010348</v>
      </c>
      <c r="J2004" s="5">
        <v>2020</v>
      </c>
      <c r="K2004" s="5">
        <v>5</v>
      </c>
      <c r="L2004" s="9">
        <f t="shared" si="42"/>
        <v>-1</v>
      </c>
      <c r="M2004" s="6" t="s">
        <v>90</v>
      </c>
      <c r="N2004" s="9" t="s">
        <v>94</v>
      </c>
      <c r="O2004" s="6" t="s">
        <v>37</v>
      </c>
      <c r="P2004" s="9" t="s">
        <v>42</v>
      </c>
      <c r="Q2004" s="5" t="s">
        <v>37</v>
      </c>
      <c r="R2004" s="9" t="s">
        <v>41</v>
      </c>
      <c r="S2004" s="11">
        <v>2023</v>
      </c>
      <c r="T2004" s="6" t="s">
        <v>126</v>
      </c>
      <c r="U2004" s="4" t="s">
        <v>3813</v>
      </c>
      <c r="V2004" s="4" t="s">
        <v>3815</v>
      </c>
      <c r="W2004" s="75">
        <v>0</v>
      </c>
      <c r="X2004" s="9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43"/>
      <c r="AL2004" s="143"/>
      <c r="AM2004" s="143"/>
      <c r="AN2004" s="143"/>
      <c r="AO2004" s="143"/>
      <c r="AP2004" s="143"/>
      <c r="AQ2004" s="143"/>
      <c r="AR2004" s="143"/>
      <c r="AS2004" s="143"/>
      <c r="AT2004" s="143"/>
      <c r="AU2004" s="143"/>
      <c r="AV2004" s="143"/>
      <c r="BC2004" s="2"/>
    </row>
    <row r="2005" spans="1:55" x14ac:dyDescent="0.2">
      <c r="A2005" s="4" t="s">
        <v>2709</v>
      </c>
      <c r="B2005" s="4" t="s">
        <v>2688</v>
      </c>
      <c r="C2005" s="4" t="s">
        <v>2737</v>
      </c>
      <c r="D2005" s="4" t="s">
        <v>2741</v>
      </c>
      <c r="E2005" s="4" t="s">
        <v>1976</v>
      </c>
      <c r="F2005" s="4" t="s">
        <v>1977</v>
      </c>
      <c r="G2005" s="41" t="s">
        <v>1978</v>
      </c>
      <c r="H2005" s="59">
        <v>201804060275</v>
      </c>
      <c r="I2005" s="59">
        <v>500000010349</v>
      </c>
      <c r="J2005" s="5">
        <v>2020</v>
      </c>
      <c r="K2005" s="5">
        <v>5</v>
      </c>
      <c r="L2005" s="9">
        <f t="shared" si="42"/>
        <v>-1</v>
      </c>
      <c r="M2005" s="6" t="s">
        <v>90</v>
      </c>
      <c r="N2005" s="9" t="s">
        <v>94</v>
      </c>
      <c r="O2005" s="6" t="s">
        <v>37</v>
      </c>
      <c r="P2005" s="9" t="s">
        <v>42</v>
      </c>
      <c r="Q2005" s="5" t="s">
        <v>37</v>
      </c>
      <c r="R2005" s="9" t="s">
        <v>41</v>
      </c>
      <c r="S2005" s="11">
        <v>2023</v>
      </c>
      <c r="T2005" s="6" t="s">
        <v>126</v>
      </c>
      <c r="U2005" s="4" t="s">
        <v>3813</v>
      </c>
      <c r="V2005" s="4" t="s">
        <v>3815</v>
      </c>
      <c r="W2005" s="75">
        <v>0</v>
      </c>
      <c r="X2005" s="9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43"/>
      <c r="AL2005" s="143"/>
      <c r="AM2005" s="143"/>
      <c r="AN2005" s="143"/>
      <c r="AO2005" s="143"/>
      <c r="AP2005" s="143"/>
      <c r="AQ2005" s="143"/>
      <c r="AR2005" s="143"/>
      <c r="AS2005" s="143"/>
      <c r="AT2005" s="143"/>
      <c r="AU2005" s="143"/>
      <c r="AV2005" s="143"/>
      <c r="BC2005" s="2"/>
    </row>
    <row r="2006" spans="1:55" x14ac:dyDescent="0.2">
      <c r="A2006" s="4" t="s">
        <v>2709</v>
      </c>
      <c r="B2006" s="4" t="s">
        <v>2688</v>
      </c>
      <c r="C2006" s="4" t="s">
        <v>2737</v>
      </c>
      <c r="D2006" s="4" t="s">
        <v>2741</v>
      </c>
      <c r="E2006" s="4" t="s">
        <v>1976</v>
      </c>
      <c r="F2006" s="4" t="s">
        <v>1977</v>
      </c>
      <c r="G2006" s="41" t="s">
        <v>1978</v>
      </c>
      <c r="H2006" s="59">
        <v>201804060359</v>
      </c>
      <c r="I2006" s="59">
        <v>500000010350</v>
      </c>
      <c r="J2006" s="5">
        <v>2020</v>
      </c>
      <c r="K2006" s="5">
        <v>5</v>
      </c>
      <c r="L2006" s="9">
        <f t="shared" si="42"/>
        <v>-1</v>
      </c>
      <c r="M2006" s="6" t="s">
        <v>90</v>
      </c>
      <c r="N2006" s="9" t="s">
        <v>94</v>
      </c>
      <c r="O2006" s="6" t="s">
        <v>37</v>
      </c>
      <c r="P2006" s="9" t="s">
        <v>42</v>
      </c>
      <c r="Q2006" s="5" t="s">
        <v>37</v>
      </c>
      <c r="R2006" s="9" t="s">
        <v>41</v>
      </c>
      <c r="S2006" s="11">
        <v>2023</v>
      </c>
      <c r="T2006" s="6" t="s">
        <v>126</v>
      </c>
      <c r="U2006" s="4" t="s">
        <v>3813</v>
      </c>
      <c r="V2006" s="4" t="s">
        <v>3815</v>
      </c>
      <c r="W2006" s="75">
        <v>0</v>
      </c>
      <c r="X2006" s="9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43"/>
      <c r="AL2006" s="143"/>
      <c r="AM2006" s="143"/>
      <c r="AN2006" s="143"/>
      <c r="AO2006" s="143"/>
      <c r="AP2006" s="143"/>
      <c r="AQ2006" s="143"/>
      <c r="AR2006" s="143"/>
      <c r="AS2006" s="143"/>
      <c r="AT2006" s="143"/>
      <c r="AU2006" s="143"/>
      <c r="AV2006" s="143"/>
      <c r="BC2006" s="2"/>
    </row>
    <row r="2007" spans="1:55" x14ac:dyDescent="0.2">
      <c r="A2007" s="4" t="s">
        <v>2709</v>
      </c>
      <c r="B2007" s="4" t="s">
        <v>2688</v>
      </c>
      <c r="C2007" s="4" t="s">
        <v>2737</v>
      </c>
      <c r="D2007" s="4" t="s">
        <v>2741</v>
      </c>
      <c r="E2007" s="4" t="s">
        <v>1976</v>
      </c>
      <c r="F2007" s="4" t="s">
        <v>1977</v>
      </c>
      <c r="G2007" s="41" t="s">
        <v>1978</v>
      </c>
      <c r="H2007" s="59">
        <v>201804060396</v>
      </c>
      <c r="I2007" s="59">
        <v>500000010351</v>
      </c>
      <c r="J2007" s="5">
        <v>2020</v>
      </c>
      <c r="K2007" s="5">
        <v>5</v>
      </c>
      <c r="L2007" s="9">
        <f t="shared" si="42"/>
        <v>-1</v>
      </c>
      <c r="M2007" s="6" t="s">
        <v>90</v>
      </c>
      <c r="N2007" s="9" t="s">
        <v>94</v>
      </c>
      <c r="O2007" s="6" t="s">
        <v>37</v>
      </c>
      <c r="P2007" s="9" t="s">
        <v>42</v>
      </c>
      <c r="Q2007" s="5" t="s">
        <v>37</v>
      </c>
      <c r="R2007" s="9" t="s">
        <v>41</v>
      </c>
      <c r="S2007" s="11">
        <v>2023</v>
      </c>
      <c r="T2007" s="6" t="s">
        <v>126</v>
      </c>
      <c r="U2007" s="4" t="s">
        <v>3813</v>
      </c>
      <c r="V2007" s="4" t="s">
        <v>3815</v>
      </c>
      <c r="W2007" s="75">
        <v>0</v>
      </c>
      <c r="X2007" s="9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43"/>
      <c r="AL2007" s="143"/>
      <c r="AM2007" s="143"/>
      <c r="AN2007" s="143"/>
      <c r="AO2007" s="143"/>
      <c r="AP2007" s="143"/>
      <c r="AQ2007" s="143"/>
      <c r="AR2007" s="143"/>
      <c r="AS2007" s="143"/>
      <c r="AT2007" s="143"/>
      <c r="AU2007" s="143"/>
      <c r="AV2007" s="143"/>
      <c r="BC2007" s="2"/>
    </row>
    <row r="2008" spans="1:55" x14ac:dyDescent="0.2">
      <c r="A2008" s="4" t="s">
        <v>2709</v>
      </c>
      <c r="B2008" s="4" t="s">
        <v>2688</v>
      </c>
      <c r="C2008" s="4" t="s">
        <v>2737</v>
      </c>
      <c r="D2008" s="4" t="s">
        <v>2741</v>
      </c>
      <c r="E2008" s="4" t="s">
        <v>1976</v>
      </c>
      <c r="F2008" s="4" t="s">
        <v>1977</v>
      </c>
      <c r="G2008" s="41" t="s">
        <v>1978</v>
      </c>
      <c r="H2008" s="59">
        <v>201804060313</v>
      </c>
      <c r="I2008" s="59">
        <v>500000010101</v>
      </c>
      <c r="J2008" s="5">
        <v>2020</v>
      </c>
      <c r="K2008" s="5">
        <v>5</v>
      </c>
      <c r="L2008" s="9">
        <f t="shared" si="42"/>
        <v>-1</v>
      </c>
      <c r="M2008" s="6" t="s">
        <v>90</v>
      </c>
      <c r="N2008" s="9" t="s">
        <v>94</v>
      </c>
      <c r="O2008" s="6" t="s">
        <v>37</v>
      </c>
      <c r="P2008" s="9" t="s">
        <v>42</v>
      </c>
      <c r="Q2008" s="5" t="s">
        <v>37</v>
      </c>
      <c r="R2008" s="9" t="s">
        <v>41</v>
      </c>
      <c r="S2008" s="11">
        <v>2023</v>
      </c>
      <c r="T2008" s="6" t="s">
        <v>126</v>
      </c>
      <c r="U2008" s="4" t="s">
        <v>3813</v>
      </c>
      <c r="V2008" s="4" t="s">
        <v>3815</v>
      </c>
      <c r="W2008" s="75">
        <v>0</v>
      </c>
      <c r="X2008" s="9"/>
      <c r="Y2008" s="11"/>
      <c r="Z2008" s="11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143"/>
      <c r="AL2008" s="143"/>
      <c r="AM2008" s="143"/>
      <c r="AN2008" s="143"/>
      <c r="AO2008" s="143"/>
      <c r="AP2008" s="143"/>
      <c r="AQ2008" s="143"/>
      <c r="AR2008" s="143"/>
      <c r="AS2008" s="143"/>
      <c r="AT2008" s="143"/>
      <c r="AU2008" s="143"/>
      <c r="AV2008" s="143"/>
      <c r="BC2008" s="2"/>
    </row>
    <row r="2009" spans="1:55" x14ac:dyDescent="0.2">
      <c r="A2009" s="4" t="s">
        <v>2709</v>
      </c>
      <c r="B2009" s="4" t="s">
        <v>2688</v>
      </c>
      <c r="C2009" s="4" t="s">
        <v>2737</v>
      </c>
      <c r="D2009" s="4" t="s">
        <v>2741</v>
      </c>
      <c r="E2009" s="4" t="s">
        <v>1976</v>
      </c>
      <c r="F2009" s="4" t="s">
        <v>1977</v>
      </c>
      <c r="G2009" s="41" t="s">
        <v>1978</v>
      </c>
      <c r="H2009" s="59">
        <v>201804060394</v>
      </c>
      <c r="I2009" s="59">
        <v>500000010106</v>
      </c>
      <c r="J2009" s="5">
        <v>2020</v>
      </c>
      <c r="K2009" s="5">
        <v>5</v>
      </c>
      <c r="L2009" s="9">
        <f t="shared" si="42"/>
        <v>-1</v>
      </c>
      <c r="M2009" s="6" t="s">
        <v>90</v>
      </c>
      <c r="N2009" s="9" t="s">
        <v>94</v>
      </c>
      <c r="O2009" s="6" t="s">
        <v>37</v>
      </c>
      <c r="P2009" s="9" t="s">
        <v>42</v>
      </c>
      <c r="Q2009" s="5" t="s">
        <v>37</v>
      </c>
      <c r="R2009" s="9" t="s">
        <v>41</v>
      </c>
      <c r="S2009" s="11">
        <v>2023</v>
      </c>
      <c r="T2009" s="6" t="s">
        <v>126</v>
      </c>
      <c r="U2009" s="4" t="s">
        <v>3813</v>
      </c>
      <c r="V2009" s="4" t="s">
        <v>3815</v>
      </c>
      <c r="W2009" s="75">
        <v>0</v>
      </c>
      <c r="X2009" s="9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43"/>
      <c r="AL2009" s="143"/>
      <c r="AM2009" s="143"/>
      <c r="AN2009" s="143"/>
      <c r="AO2009" s="143"/>
      <c r="AP2009" s="143"/>
      <c r="AQ2009" s="143"/>
      <c r="AR2009" s="143"/>
      <c r="AS2009" s="143"/>
      <c r="AT2009" s="143"/>
      <c r="AU2009" s="143"/>
      <c r="AV2009" s="143"/>
      <c r="BC2009" s="2"/>
    </row>
    <row r="2010" spans="1:55" x14ac:dyDescent="0.2">
      <c r="A2010" s="4" t="s">
        <v>2711</v>
      </c>
      <c r="B2010" s="4" t="s">
        <v>2687</v>
      </c>
      <c r="C2010" s="4" t="s">
        <v>2735</v>
      </c>
      <c r="D2010" s="4" t="s">
        <v>2740</v>
      </c>
      <c r="E2010" s="4" t="s">
        <v>423</v>
      </c>
      <c r="F2010" s="4" t="s">
        <v>424</v>
      </c>
      <c r="G2010" s="41" t="s">
        <v>425</v>
      </c>
      <c r="H2010" s="59">
        <v>34900945</v>
      </c>
      <c r="I2010" s="59" t="s">
        <v>136</v>
      </c>
      <c r="J2010" s="5">
        <v>2014</v>
      </c>
      <c r="K2010" s="5">
        <v>10</v>
      </c>
      <c r="L2010" s="9">
        <f t="shared" si="42"/>
        <v>-2</v>
      </c>
      <c r="M2010" s="6" t="s">
        <v>90</v>
      </c>
      <c r="N2010" s="9" t="s">
        <v>94</v>
      </c>
      <c r="O2010" s="6" t="s">
        <v>37</v>
      </c>
      <c r="P2010" s="9" t="s">
        <v>42</v>
      </c>
      <c r="Q2010" s="5" t="s">
        <v>37</v>
      </c>
      <c r="R2010" s="9" t="s">
        <v>41</v>
      </c>
      <c r="S2010" s="11">
        <v>2023</v>
      </c>
      <c r="T2010" s="6" t="s">
        <v>126</v>
      </c>
      <c r="U2010" s="4" t="s">
        <v>210</v>
      </c>
      <c r="V2010" s="4" t="s">
        <v>4403</v>
      </c>
      <c r="W2010" s="75">
        <v>1675296.75</v>
      </c>
      <c r="X2010" s="9">
        <v>4</v>
      </c>
      <c r="Y2010" s="11"/>
      <c r="Z2010" s="11" t="s">
        <v>33</v>
      </c>
      <c r="AA2010" s="11"/>
      <c r="AB2010" s="11"/>
      <c r="AC2010" s="11" t="s">
        <v>33</v>
      </c>
      <c r="AD2010" s="11"/>
      <c r="AE2010" s="11"/>
      <c r="AF2010" s="11" t="s">
        <v>33</v>
      </c>
      <c r="AG2010" s="11"/>
      <c r="AH2010" s="11"/>
      <c r="AI2010" s="11" t="s">
        <v>33</v>
      </c>
      <c r="AJ2010" s="11"/>
      <c r="AK2010" s="143"/>
      <c r="AL2010" s="143" t="s">
        <v>165</v>
      </c>
      <c r="AM2010" s="143"/>
      <c r="AN2010" s="143"/>
      <c r="AO2010" s="143" t="s">
        <v>165</v>
      </c>
      <c r="AP2010" s="143"/>
      <c r="AQ2010" s="143"/>
      <c r="AR2010" s="143" t="s">
        <v>165</v>
      </c>
      <c r="AS2010" s="143"/>
      <c r="AT2010" s="143"/>
      <c r="AU2010" s="143" t="s">
        <v>165</v>
      </c>
      <c r="AV2010" s="143"/>
      <c r="BC2010" s="2"/>
    </row>
    <row r="2011" spans="1:55" x14ac:dyDescent="0.2">
      <c r="A2011" s="4" t="s">
        <v>2702</v>
      </c>
      <c r="B2011" s="4" t="s">
        <v>2689</v>
      </c>
      <c r="C2011" s="4" t="s">
        <v>2737</v>
      </c>
      <c r="D2011" s="4" t="s">
        <v>2741</v>
      </c>
      <c r="E2011" s="4" t="s">
        <v>420</v>
      </c>
      <c r="F2011" s="4" t="s">
        <v>421</v>
      </c>
      <c r="G2011" s="41" t="s">
        <v>422</v>
      </c>
      <c r="H2011" s="59" t="s">
        <v>195</v>
      </c>
      <c r="I2011" s="59">
        <v>500000006040</v>
      </c>
      <c r="J2011" s="5">
        <v>2016</v>
      </c>
      <c r="K2011" s="5">
        <v>8</v>
      </c>
      <c r="L2011" s="9">
        <f t="shared" si="42"/>
        <v>-2</v>
      </c>
      <c r="M2011" s="6" t="s">
        <v>90</v>
      </c>
      <c r="N2011" s="9" t="s">
        <v>94</v>
      </c>
      <c r="O2011" s="6" t="s">
        <v>37</v>
      </c>
      <c r="P2011" s="9" t="s">
        <v>42</v>
      </c>
      <c r="Q2011" s="5" t="s">
        <v>37</v>
      </c>
      <c r="R2011" s="9" t="s">
        <v>41</v>
      </c>
      <c r="S2011" s="11">
        <v>2023</v>
      </c>
      <c r="T2011" s="6" t="s">
        <v>126</v>
      </c>
      <c r="U2011" s="4" t="s">
        <v>3813</v>
      </c>
      <c r="V2011" s="4" t="s">
        <v>3815</v>
      </c>
      <c r="W2011" s="75">
        <v>0</v>
      </c>
      <c r="X2011" s="9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43"/>
      <c r="AL2011" s="143"/>
      <c r="AM2011" s="143"/>
      <c r="AN2011" s="143"/>
      <c r="AO2011" s="143"/>
      <c r="AP2011" s="143"/>
      <c r="AQ2011" s="143"/>
      <c r="AR2011" s="143"/>
      <c r="AS2011" s="143"/>
      <c r="AT2011" s="143"/>
      <c r="AU2011" s="143"/>
      <c r="AV2011" s="143"/>
      <c r="BC2011" s="2"/>
    </row>
    <row r="2012" spans="1:55" x14ac:dyDescent="0.2">
      <c r="A2012" s="4" t="s">
        <v>2702</v>
      </c>
      <c r="B2012" s="4" t="s">
        <v>2689</v>
      </c>
      <c r="C2012" s="4" t="s">
        <v>2737</v>
      </c>
      <c r="D2012" s="4" t="s">
        <v>2741</v>
      </c>
      <c r="E2012" s="4" t="s">
        <v>420</v>
      </c>
      <c r="F2012" s="4" t="s">
        <v>421</v>
      </c>
      <c r="G2012" s="41" t="s">
        <v>422</v>
      </c>
      <c r="H2012" s="59" t="s">
        <v>195</v>
      </c>
      <c r="I2012" s="59">
        <v>500000006046</v>
      </c>
      <c r="J2012" s="5">
        <v>2016</v>
      </c>
      <c r="K2012" s="5">
        <v>8</v>
      </c>
      <c r="L2012" s="9">
        <f t="shared" si="42"/>
        <v>-2</v>
      </c>
      <c r="M2012" s="6" t="s">
        <v>90</v>
      </c>
      <c r="N2012" s="9" t="s">
        <v>94</v>
      </c>
      <c r="O2012" s="6" t="s">
        <v>37</v>
      </c>
      <c r="P2012" s="9" t="s">
        <v>42</v>
      </c>
      <c r="Q2012" s="5" t="s">
        <v>37</v>
      </c>
      <c r="R2012" s="9" t="s">
        <v>41</v>
      </c>
      <c r="S2012" s="11">
        <v>2023</v>
      </c>
      <c r="T2012" s="6" t="s">
        <v>126</v>
      </c>
      <c r="U2012" s="4" t="s">
        <v>3813</v>
      </c>
      <c r="V2012" s="4" t="s">
        <v>3815</v>
      </c>
      <c r="W2012" s="75">
        <v>0</v>
      </c>
      <c r="X2012" s="9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43"/>
      <c r="AL2012" s="143"/>
      <c r="AM2012" s="143"/>
      <c r="AN2012" s="143"/>
      <c r="AO2012" s="143"/>
      <c r="AP2012" s="143"/>
      <c r="AQ2012" s="143"/>
      <c r="AR2012" s="143"/>
      <c r="AS2012" s="143"/>
      <c r="AT2012" s="143"/>
      <c r="AU2012" s="143"/>
      <c r="AV2012" s="143"/>
      <c r="BC2012" s="2"/>
    </row>
    <row r="2013" spans="1:55" x14ac:dyDescent="0.2">
      <c r="A2013" s="4" t="s">
        <v>2702</v>
      </c>
      <c r="B2013" s="4" t="s">
        <v>2689</v>
      </c>
      <c r="C2013" s="4" t="s">
        <v>2737</v>
      </c>
      <c r="D2013" s="4" t="s">
        <v>2741</v>
      </c>
      <c r="E2013" s="4" t="s">
        <v>420</v>
      </c>
      <c r="F2013" s="4" t="s">
        <v>421</v>
      </c>
      <c r="G2013" s="41" t="s">
        <v>422</v>
      </c>
      <c r="H2013" s="59" t="s">
        <v>195</v>
      </c>
      <c r="I2013" s="59">
        <v>500000006047</v>
      </c>
      <c r="J2013" s="5">
        <v>2016</v>
      </c>
      <c r="K2013" s="5">
        <v>8</v>
      </c>
      <c r="L2013" s="9">
        <f t="shared" si="42"/>
        <v>-2</v>
      </c>
      <c r="M2013" s="6" t="s">
        <v>90</v>
      </c>
      <c r="N2013" s="9" t="s">
        <v>94</v>
      </c>
      <c r="O2013" s="6" t="s">
        <v>37</v>
      </c>
      <c r="P2013" s="9" t="s">
        <v>42</v>
      </c>
      <c r="Q2013" s="5" t="s">
        <v>37</v>
      </c>
      <c r="R2013" s="9" t="s">
        <v>41</v>
      </c>
      <c r="S2013" s="11">
        <v>2023</v>
      </c>
      <c r="T2013" s="6" t="s">
        <v>126</v>
      </c>
      <c r="U2013" s="4" t="s">
        <v>3813</v>
      </c>
      <c r="V2013" s="4" t="s">
        <v>3815</v>
      </c>
      <c r="W2013" s="75">
        <v>0</v>
      </c>
      <c r="X2013" s="9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43"/>
      <c r="AL2013" s="143"/>
      <c r="AM2013" s="143"/>
      <c r="AN2013" s="143"/>
      <c r="AO2013" s="143"/>
      <c r="AP2013" s="143"/>
      <c r="AQ2013" s="143"/>
      <c r="AR2013" s="143"/>
      <c r="AS2013" s="143"/>
      <c r="AT2013" s="143"/>
      <c r="AU2013" s="143"/>
      <c r="AV2013" s="143"/>
      <c r="BC2013" s="2"/>
    </row>
    <row r="2014" spans="1:55" x14ac:dyDescent="0.2">
      <c r="A2014" s="4" t="s">
        <v>2702</v>
      </c>
      <c r="B2014" s="4" t="s">
        <v>2689</v>
      </c>
      <c r="C2014" s="4" t="s">
        <v>2737</v>
      </c>
      <c r="D2014" s="4" t="s">
        <v>2741</v>
      </c>
      <c r="E2014" s="4" t="s">
        <v>420</v>
      </c>
      <c r="F2014" s="4" t="s">
        <v>421</v>
      </c>
      <c r="G2014" s="41" t="s">
        <v>422</v>
      </c>
      <c r="H2014" s="59" t="s">
        <v>195</v>
      </c>
      <c r="I2014" s="59">
        <v>500000006029</v>
      </c>
      <c r="J2014" s="5">
        <v>2016</v>
      </c>
      <c r="K2014" s="5">
        <v>8</v>
      </c>
      <c r="L2014" s="9">
        <f t="shared" si="42"/>
        <v>-2</v>
      </c>
      <c r="M2014" s="6" t="s">
        <v>90</v>
      </c>
      <c r="N2014" s="9" t="s">
        <v>94</v>
      </c>
      <c r="O2014" s="6" t="s">
        <v>37</v>
      </c>
      <c r="P2014" s="9" t="s">
        <v>42</v>
      </c>
      <c r="Q2014" s="5" t="s">
        <v>37</v>
      </c>
      <c r="R2014" s="9" t="s">
        <v>41</v>
      </c>
      <c r="S2014" s="11">
        <v>2023</v>
      </c>
      <c r="T2014" s="6" t="s">
        <v>126</v>
      </c>
      <c r="U2014" s="4" t="s">
        <v>3813</v>
      </c>
      <c r="V2014" s="4" t="s">
        <v>3815</v>
      </c>
      <c r="W2014" s="75">
        <v>0</v>
      </c>
      <c r="X2014" s="9"/>
      <c r="Y2014" s="11"/>
      <c r="Z2014" s="11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43"/>
      <c r="AL2014" s="143"/>
      <c r="AM2014" s="143"/>
      <c r="AN2014" s="143"/>
      <c r="AO2014" s="143"/>
      <c r="AP2014" s="143"/>
      <c r="AQ2014" s="143"/>
      <c r="AR2014" s="143"/>
      <c r="AS2014" s="143"/>
      <c r="AT2014" s="143"/>
      <c r="AU2014" s="143"/>
      <c r="AV2014" s="143"/>
      <c r="BC2014" s="2"/>
    </row>
    <row r="2015" spans="1:55" x14ac:dyDescent="0.2">
      <c r="A2015" s="4" t="s">
        <v>2702</v>
      </c>
      <c r="B2015" s="4" t="s">
        <v>2689</v>
      </c>
      <c r="C2015" s="4" t="s">
        <v>2737</v>
      </c>
      <c r="D2015" s="4" t="s">
        <v>2741</v>
      </c>
      <c r="E2015" s="4" t="s">
        <v>420</v>
      </c>
      <c r="F2015" s="4" t="s">
        <v>421</v>
      </c>
      <c r="G2015" s="41" t="s">
        <v>422</v>
      </c>
      <c r="H2015" s="59" t="s">
        <v>195</v>
      </c>
      <c r="I2015" s="59">
        <v>500000006049</v>
      </c>
      <c r="J2015" s="5">
        <v>2016</v>
      </c>
      <c r="K2015" s="5">
        <v>8</v>
      </c>
      <c r="L2015" s="9">
        <f t="shared" si="42"/>
        <v>-2</v>
      </c>
      <c r="M2015" s="6" t="s">
        <v>90</v>
      </c>
      <c r="N2015" s="9" t="s">
        <v>94</v>
      </c>
      <c r="O2015" s="6" t="s">
        <v>37</v>
      </c>
      <c r="P2015" s="9" t="s">
        <v>42</v>
      </c>
      <c r="Q2015" s="5" t="s">
        <v>37</v>
      </c>
      <c r="R2015" s="9" t="s">
        <v>41</v>
      </c>
      <c r="S2015" s="11">
        <v>2023</v>
      </c>
      <c r="T2015" s="6" t="s">
        <v>126</v>
      </c>
      <c r="U2015" s="4" t="s">
        <v>3813</v>
      </c>
      <c r="V2015" s="4" t="s">
        <v>3815</v>
      </c>
      <c r="W2015" s="75">
        <v>0</v>
      </c>
      <c r="X2015" s="9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43"/>
      <c r="AL2015" s="143"/>
      <c r="AM2015" s="143"/>
      <c r="AN2015" s="143"/>
      <c r="AO2015" s="143"/>
      <c r="AP2015" s="143"/>
      <c r="AQ2015" s="143"/>
      <c r="AR2015" s="143"/>
      <c r="AS2015" s="143"/>
      <c r="AT2015" s="143"/>
      <c r="AU2015" s="143"/>
      <c r="AV2015" s="143"/>
      <c r="BC2015" s="2"/>
    </row>
    <row r="2016" spans="1:55" x14ac:dyDescent="0.2">
      <c r="A2016" s="4" t="s">
        <v>4028</v>
      </c>
      <c r="B2016" s="4" t="s">
        <v>2690</v>
      </c>
      <c r="C2016" s="4" t="s">
        <v>2738</v>
      </c>
      <c r="D2016" s="4" t="s">
        <v>2741</v>
      </c>
      <c r="E2016" s="4" t="s">
        <v>1808</v>
      </c>
      <c r="F2016" s="4" t="s">
        <v>1221</v>
      </c>
      <c r="G2016" s="41" t="s">
        <v>2171</v>
      </c>
      <c r="H2016" s="59" t="s">
        <v>2172</v>
      </c>
      <c r="I2016" s="59">
        <v>500000010694</v>
      </c>
      <c r="J2016" s="5">
        <v>2021</v>
      </c>
      <c r="K2016" s="5">
        <v>8</v>
      </c>
      <c r="L2016" s="9">
        <f t="shared" si="42"/>
        <v>3</v>
      </c>
      <c r="M2016" s="6" t="s">
        <v>90</v>
      </c>
      <c r="N2016" s="9" t="s">
        <v>94</v>
      </c>
      <c r="O2016" s="6" t="s">
        <v>201</v>
      </c>
      <c r="P2016" s="9" t="s">
        <v>42</v>
      </c>
      <c r="Q2016" s="5" t="s">
        <v>37</v>
      </c>
      <c r="R2016" s="9" t="s">
        <v>41</v>
      </c>
      <c r="S2016" s="11">
        <v>2023</v>
      </c>
      <c r="T2016" s="6" t="s">
        <v>126</v>
      </c>
      <c r="U2016" s="4" t="s">
        <v>3228</v>
      </c>
      <c r="V2016" s="4" t="s">
        <v>4062</v>
      </c>
      <c r="W2016" s="75">
        <v>214200</v>
      </c>
      <c r="X2016" s="9">
        <v>2</v>
      </c>
      <c r="Y2016" s="11"/>
      <c r="Z2016" s="11"/>
      <c r="AA2016" s="11" t="s">
        <v>33</v>
      </c>
      <c r="AB2016" s="11"/>
      <c r="AC2016" s="11"/>
      <c r="AD2016" s="11"/>
      <c r="AE2016" s="11"/>
      <c r="AF2016" s="11"/>
      <c r="AG2016" s="11" t="s">
        <v>33</v>
      </c>
      <c r="AH2016" s="11"/>
      <c r="AI2016" s="11"/>
      <c r="AJ2016" s="11"/>
      <c r="AK2016" s="143"/>
      <c r="AL2016" s="143"/>
      <c r="AM2016" s="153" t="s">
        <v>165</v>
      </c>
      <c r="AN2016" s="143"/>
      <c r="AO2016" s="143"/>
      <c r="AP2016" s="143"/>
      <c r="AQ2016" s="143"/>
      <c r="AR2016" s="143"/>
      <c r="AS2016" s="153" t="s">
        <v>165</v>
      </c>
      <c r="AT2016" s="143"/>
      <c r="AU2016" s="143"/>
      <c r="AV2016" s="143"/>
      <c r="BC2016" s="2"/>
    </row>
    <row r="2017" spans="1:55" x14ac:dyDescent="0.2">
      <c r="A2017" s="4" t="s">
        <v>4028</v>
      </c>
      <c r="B2017" s="4" t="s">
        <v>2690</v>
      </c>
      <c r="C2017" s="4" t="s">
        <v>2738</v>
      </c>
      <c r="D2017" s="4" t="s">
        <v>2741</v>
      </c>
      <c r="E2017" s="4" t="s">
        <v>1808</v>
      </c>
      <c r="F2017" s="4" t="s">
        <v>1221</v>
      </c>
      <c r="G2017" s="41" t="s">
        <v>2171</v>
      </c>
      <c r="H2017" s="59" t="s">
        <v>2173</v>
      </c>
      <c r="I2017" s="59">
        <v>500000010693</v>
      </c>
      <c r="J2017" s="5">
        <v>2021</v>
      </c>
      <c r="K2017" s="5">
        <v>8</v>
      </c>
      <c r="L2017" s="9">
        <f t="shared" si="42"/>
        <v>3</v>
      </c>
      <c r="M2017" s="6" t="s">
        <v>90</v>
      </c>
      <c r="N2017" s="9" t="s">
        <v>94</v>
      </c>
      <c r="O2017" s="6" t="s">
        <v>201</v>
      </c>
      <c r="P2017" s="9" t="s">
        <v>42</v>
      </c>
      <c r="Q2017" s="5" t="s">
        <v>37</v>
      </c>
      <c r="R2017" s="9" t="s">
        <v>41</v>
      </c>
      <c r="S2017" s="11">
        <v>2023</v>
      </c>
      <c r="T2017" s="6" t="s">
        <v>126</v>
      </c>
      <c r="U2017" s="4" t="s">
        <v>3228</v>
      </c>
      <c r="V2017" s="4" t="s">
        <v>4062</v>
      </c>
      <c r="W2017" s="75">
        <v>214200</v>
      </c>
      <c r="X2017" s="9">
        <v>2</v>
      </c>
      <c r="Y2017" s="11"/>
      <c r="Z2017" s="11"/>
      <c r="AA2017" s="11" t="s">
        <v>33</v>
      </c>
      <c r="AB2017" s="11"/>
      <c r="AC2017" s="11"/>
      <c r="AD2017" s="11"/>
      <c r="AE2017" s="11"/>
      <c r="AF2017" s="11"/>
      <c r="AG2017" s="11" t="s">
        <v>33</v>
      </c>
      <c r="AH2017" s="11"/>
      <c r="AI2017" s="11"/>
      <c r="AJ2017" s="11"/>
      <c r="AK2017" s="143"/>
      <c r="AL2017" s="143"/>
      <c r="AM2017" s="153" t="s">
        <v>165</v>
      </c>
      <c r="AN2017" s="143"/>
      <c r="AO2017" s="143"/>
      <c r="AP2017" s="143"/>
      <c r="AQ2017" s="143"/>
      <c r="AR2017" s="143"/>
      <c r="AS2017" s="153" t="s">
        <v>165</v>
      </c>
      <c r="AT2017" s="143"/>
      <c r="AU2017" s="143"/>
      <c r="AV2017" s="143"/>
      <c r="BC2017" s="2"/>
    </row>
    <row r="2018" spans="1:55" x14ac:dyDescent="0.2">
      <c r="A2018" s="4" t="s">
        <v>4028</v>
      </c>
      <c r="B2018" s="4" t="s">
        <v>2690</v>
      </c>
      <c r="C2018" s="4" t="s">
        <v>2738</v>
      </c>
      <c r="D2018" s="4" t="s">
        <v>2741</v>
      </c>
      <c r="E2018" s="4" t="s">
        <v>1808</v>
      </c>
      <c r="F2018" s="4" t="s">
        <v>1221</v>
      </c>
      <c r="G2018" s="41" t="s">
        <v>2164</v>
      </c>
      <c r="H2018" s="59" t="s">
        <v>2165</v>
      </c>
      <c r="I2018" s="59">
        <v>500000010689</v>
      </c>
      <c r="J2018" s="5">
        <v>2021</v>
      </c>
      <c r="K2018" s="5">
        <v>8</v>
      </c>
      <c r="L2018" s="9">
        <f t="shared" si="42"/>
        <v>3</v>
      </c>
      <c r="M2018" s="6" t="s">
        <v>90</v>
      </c>
      <c r="N2018" s="9" t="s">
        <v>94</v>
      </c>
      <c r="O2018" s="6" t="s">
        <v>201</v>
      </c>
      <c r="P2018" s="9" t="s">
        <v>42</v>
      </c>
      <c r="Q2018" s="5" t="s">
        <v>37</v>
      </c>
      <c r="R2018" s="9" t="s">
        <v>41</v>
      </c>
      <c r="S2018" s="11">
        <v>2023</v>
      </c>
      <c r="T2018" s="6" t="s">
        <v>126</v>
      </c>
      <c r="U2018" s="4" t="s">
        <v>3228</v>
      </c>
      <c r="V2018" s="4" t="s">
        <v>4062</v>
      </c>
      <c r="W2018" s="75">
        <v>214200</v>
      </c>
      <c r="X2018" s="9">
        <v>2</v>
      </c>
      <c r="Y2018" s="11"/>
      <c r="Z2018" s="11"/>
      <c r="AA2018" s="11" t="s">
        <v>33</v>
      </c>
      <c r="AB2018" s="11"/>
      <c r="AC2018" s="11"/>
      <c r="AD2018" s="11"/>
      <c r="AE2018" s="11"/>
      <c r="AF2018" s="11"/>
      <c r="AG2018" s="11" t="s">
        <v>33</v>
      </c>
      <c r="AH2018" s="11"/>
      <c r="AI2018" s="11"/>
      <c r="AJ2018" s="11"/>
      <c r="AK2018" s="143"/>
      <c r="AL2018" s="143"/>
      <c r="AM2018" s="153" t="s">
        <v>165</v>
      </c>
      <c r="AN2018" s="143"/>
      <c r="AO2018" s="143"/>
      <c r="AP2018" s="143"/>
      <c r="AQ2018" s="143"/>
      <c r="AR2018" s="143"/>
      <c r="AS2018" s="153" t="s">
        <v>165</v>
      </c>
      <c r="AT2018" s="143"/>
      <c r="AU2018" s="143"/>
      <c r="AV2018" s="143"/>
      <c r="BC2018" s="2"/>
    </row>
    <row r="2019" spans="1:55" x14ac:dyDescent="0.2">
      <c r="A2019" s="4" t="s">
        <v>4028</v>
      </c>
      <c r="B2019" s="4" t="s">
        <v>2690</v>
      </c>
      <c r="C2019" s="4" t="s">
        <v>2738</v>
      </c>
      <c r="D2019" s="4" t="s">
        <v>2741</v>
      </c>
      <c r="E2019" s="4" t="s">
        <v>1808</v>
      </c>
      <c r="F2019" s="4" t="s">
        <v>1221</v>
      </c>
      <c r="G2019" s="41" t="s">
        <v>2164</v>
      </c>
      <c r="H2019" s="59" t="s">
        <v>2166</v>
      </c>
      <c r="I2019" s="59">
        <v>500000010687</v>
      </c>
      <c r="J2019" s="5">
        <v>2021</v>
      </c>
      <c r="K2019" s="5">
        <v>8</v>
      </c>
      <c r="L2019" s="9">
        <f t="shared" si="42"/>
        <v>3</v>
      </c>
      <c r="M2019" s="6" t="s">
        <v>90</v>
      </c>
      <c r="N2019" s="9" t="s">
        <v>94</v>
      </c>
      <c r="O2019" s="6" t="s">
        <v>201</v>
      </c>
      <c r="P2019" s="9" t="s">
        <v>42</v>
      </c>
      <c r="Q2019" s="5" t="s">
        <v>37</v>
      </c>
      <c r="R2019" s="9" t="s">
        <v>41</v>
      </c>
      <c r="S2019" s="11">
        <v>2023</v>
      </c>
      <c r="T2019" s="6" t="s">
        <v>126</v>
      </c>
      <c r="U2019" s="4" t="s">
        <v>3228</v>
      </c>
      <c r="V2019" s="4" t="s">
        <v>4062</v>
      </c>
      <c r="W2019" s="75">
        <v>214200</v>
      </c>
      <c r="X2019" s="9">
        <v>2</v>
      </c>
      <c r="Y2019" s="11"/>
      <c r="Z2019" s="11"/>
      <c r="AA2019" s="11" t="s">
        <v>33</v>
      </c>
      <c r="AB2019" s="11"/>
      <c r="AC2019" s="11"/>
      <c r="AD2019" s="11"/>
      <c r="AE2019" s="11"/>
      <c r="AF2019" s="11"/>
      <c r="AG2019" s="11" t="s">
        <v>33</v>
      </c>
      <c r="AH2019" s="11"/>
      <c r="AI2019" s="11"/>
      <c r="AJ2019" s="11"/>
      <c r="AK2019" s="143"/>
      <c r="AL2019" s="143"/>
      <c r="AM2019" s="153" t="s">
        <v>165</v>
      </c>
      <c r="AN2019" s="143"/>
      <c r="AO2019" s="143"/>
      <c r="AP2019" s="143"/>
      <c r="AQ2019" s="143"/>
      <c r="AR2019" s="143"/>
      <c r="AS2019" s="153" t="s">
        <v>165</v>
      </c>
      <c r="AT2019" s="143"/>
      <c r="AU2019" s="143"/>
      <c r="AV2019" s="143"/>
      <c r="BC2019" s="2"/>
    </row>
    <row r="2020" spans="1:55" x14ac:dyDescent="0.2">
      <c r="A2020" s="4" t="s">
        <v>4028</v>
      </c>
      <c r="B2020" s="4" t="s">
        <v>2690</v>
      </c>
      <c r="C2020" s="4" t="s">
        <v>2738</v>
      </c>
      <c r="D2020" s="4" t="s">
        <v>2741</v>
      </c>
      <c r="E2020" s="4" t="s">
        <v>1808</v>
      </c>
      <c r="F2020" s="4" t="s">
        <v>1221</v>
      </c>
      <c r="G2020" s="41" t="s">
        <v>2164</v>
      </c>
      <c r="H2020" s="59" t="s">
        <v>2167</v>
      </c>
      <c r="I2020" s="59">
        <v>500000010690</v>
      </c>
      <c r="J2020" s="5">
        <v>2021</v>
      </c>
      <c r="K2020" s="5">
        <v>8</v>
      </c>
      <c r="L2020" s="9">
        <f t="shared" si="42"/>
        <v>3</v>
      </c>
      <c r="M2020" s="6" t="s">
        <v>90</v>
      </c>
      <c r="N2020" s="9" t="s">
        <v>94</v>
      </c>
      <c r="O2020" s="6" t="s">
        <v>201</v>
      </c>
      <c r="P2020" s="9" t="s">
        <v>42</v>
      </c>
      <c r="Q2020" s="5" t="s">
        <v>37</v>
      </c>
      <c r="R2020" s="9" t="s">
        <v>41</v>
      </c>
      <c r="S2020" s="11">
        <v>2023</v>
      </c>
      <c r="T2020" s="6" t="s">
        <v>126</v>
      </c>
      <c r="U2020" s="4" t="s">
        <v>3228</v>
      </c>
      <c r="V2020" s="4" t="s">
        <v>4062</v>
      </c>
      <c r="W2020" s="75">
        <v>214200</v>
      </c>
      <c r="X2020" s="9">
        <v>2</v>
      </c>
      <c r="Y2020" s="11"/>
      <c r="Z2020" s="11"/>
      <c r="AA2020" s="11" t="s">
        <v>33</v>
      </c>
      <c r="AB2020" s="11"/>
      <c r="AC2020" s="11"/>
      <c r="AD2020" s="11"/>
      <c r="AE2020" s="11"/>
      <c r="AF2020" s="11"/>
      <c r="AG2020" s="11" t="s">
        <v>33</v>
      </c>
      <c r="AH2020" s="11"/>
      <c r="AI2020" s="11"/>
      <c r="AJ2020" s="11"/>
      <c r="AK2020" s="143"/>
      <c r="AL2020" s="143"/>
      <c r="AM2020" s="153" t="s">
        <v>165</v>
      </c>
      <c r="AN2020" s="143"/>
      <c r="AO2020" s="143"/>
      <c r="AP2020" s="143"/>
      <c r="AQ2020" s="143"/>
      <c r="AR2020" s="143"/>
      <c r="AS2020" s="153" t="s">
        <v>165</v>
      </c>
      <c r="AT2020" s="143"/>
      <c r="AU2020" s="143"/>
      <c r="AV2020" s="143"/>
      <c r="BC2020" s="2"/>
    </row>
    <row r="2021" spans="1:55" x14ac:dyDescent="0.2">
      <c r="A2021" s="4" t="s">
        <v>2717</v>
      </c>
      <c r="B2021" s="4" t="s">
        <v>2690</v>
      </c>
      <c r="C2021" s="4" t="s">
        <v>2738</v>
      </c>
      <c r="D2021" s="4" t="s">
        <v>2741</v>
      </c>
      <c r="E2021" s="4" t="s">
        <v>1808</v>
      </c>
      <c r="F2021" s="4" t="s">
        <v>1221</v>
      </c>
      <c r="G2021" s="41" t="s">
        <v>2164</v>
      </c>
      <c r="H2021" s="59" t="s">
        <v>2168</v>
      </c>
      <c r="I2021" s="59">
        <v>500000010688</v>
      </c>
      <c r="J2021" s="5">
        <v>2021</v>
      </c>
      <c r="K2021" s="5">
        <v>8</v>
      </c>
      <c r="L2021" s="9">
        <f t="shared" si="42"/>
        <v>3</v>
      </c>
      <c r="M2021" s="6" t="s">
        <v>90</v>
      </c>
      <c r="N2021" s="9" t="s">
        <v>94</v>
      </c>
      <c r="O2021" s="6" t="s">
        <v>201</v>
      </c>
      <c r="P2021" s="9" t="s">
        <v>42</v>
      </c>
      <c r="Q2021" s="5" t="s">
        <v>37</v>
      </c>
      <c r="R2021" s="9" t="s">
        <v>41</v>
      </c>
      <c r="S2021" s="11">
        <v>2023</v>
      </c>
      <c r="T2021" s="6" t="s">
        <v>126</v>
      </c>
      <c r="U2021" s="4" t="s">
        <v>3228</v>
      </c>
      <c r="V2021" s="4" t="s">
        <v>4062</v>
      </c>
      <c r="W2021" s="75">
        <v>214200</v>
      </c>
      <c r="X2021" s="9">
        <v>2</v>
      </c>
      <c r="Y2021" s="11"/>
      <c r="Z2021" s="11"/>
      <c r="AA2021" s="11" t="s">
        <v>33</v>
      </c>
      <c r="AB2021" s="11"/>
      <c r="AC2021" s="11"/>
      <c r="AD2021" s="11"/>
      <c r="AE2021" s="11"/>
      <c r="AF2021" s="11"/>
      <c r="AG2021" s="11" t="s">
        <v>33</v>
      </c>
      <c r="AH2021" s="11"/>
      <c r="AI2021" s="11"/>
      <c r="AJ2021" s="11"/>
      <c r="AK2021" s="143"/>
      <c r="AL2021" s="143"/>
      <c r="AM2021" s="153" t="s">
        <v>165</v>
      </c>
      <c r="AN2021" s="143"/>
      <c r="AO2021" s="143"/>
      <c r="AP2021" s="143"/>
      <c r="AQ2021" s="143"/>
      <c r="AR2021" s="143"/>
      <c r="AS2021" s="153" t="s">
        <v>165</v>
      </c>
      <c r="AT2021" s="143"/>
      <c r="AU2021" s="143"/>
      <c r="AV2021" s="143"/>
      <c r="BC2021" s="2"/>
    </row>
    <row r="2022" spans="1:55" x14ac:dyDescent="0.2">
      <c r="A2022" s="4" t="s">
        <v>3980</v>
      </c>
      <c r="B2022" s="4" t="s">
        <v>2687</v>
      </c>
      <c r="C2022" s="4" t="s">
        <v>2738</v>
      </c>
      <c r="D2022" s="4" t="s">
        <v>2741</v>
      </c>
      <c r="E2022" s="4" t="s">
        <v>1808</v>
      </c>
      <c r="F2022" s="4" t="s">
        <v>1221</v>
      </c>
      <c r="G2022" s="41" t="s">
        <v>2164</v>
      </c>
      <c r="H2022" s="59" t="s">
        <v>2169</v>
      </c>
      <c r="I2022" s="59">
        <v>500000010692</v>
      </c>
      <c r="J2022" s="5">
        <v>2021</v>
      </c>
      <c r="K2022" s="5">
        <v>8</v>
      </c>
      <c r="L2022" s="9">
        <f t="shared" si="42"/>
        <v>3</v>
      </c>
      <c r="M2022" s="6" t="s">
        <v>90</v>
      </c>
      <c r="N2022" s="9" t="s">
        <v>94</v>
      </c>
      <c r="O2022" s="6" t="s">
        <v>201</v>
      </c>
      <c r="P2022" s="9" t="s">
        <v>42</v>
      </c>
      <c r="Q2022" s="5" t="s">
        <v>37</v>
      </c>
      <c r="R2022" s="9" t="s">
        <v>41</v>
      </c>
      <c r="S2022" s="11">
        <v>2023</v>
      </c>
      <c r="T2022" s="6" t="s">
        <v>126</v>
      </c>
      <c r="U2022" s="4" t="s">
        <v>3228</v>
      </c>
      <c r="V2022" s="4" t="s">
        <v>4062</v>
      </c>
      <c r="W2022" s="75">
        <v>214200</v>
      </c>
      <c r="X2022" s="9">
        <v>2</v>
      </c>
      <c r="Y2022" s="11"/>
      <c r="Z2022" s="11"/>
      <c r="AA2022" s="11" t="s">
        <v>33</v>
      </c>
      <c r="AB2022" s="11"/>
      <c r="AC2022" s="11"/>
      <c r="AD2022" s="11"/>
      <c r="AE2022" s="11"/>
      <c r="AF2022" s="11"/>
      <c r="AG2022" s="11" t="s">
        <v>33</v>
      </c>
      <c r="AH2022" s="11"/>
      <c r="AI2022" s="11"/>
      <c r="AJ2022" s="11"/>
      <c r="AK2022" s="143"/>
      <c r="AL2022" s="143"/>
      <c r="AM2022" s="153" t="s">
        <v>165</v>
      </c>
      <c r="AN2022" s="143"/>
      <c r="AO2022" s="143"/>
      <c r="AP2022" s="143"/>
      <c r="AQ2022" s="143"/>
      <c r="AR2022" s="143"/>
      <c r="AS2022" s="153" t="s">
        <v>165</v>
      </c>
      <c r="AT2022" s="143"/>
      <c r="AU2022" s="143"/>
      <c r="AV2022" s="143"/>
      <c r="BC2022" s="2"/>
    </row>
    <row r="2023" spans="1:55" x14ac:dyDescent="0.2">
      <c r="A2023" s="4" t="s">
        <v>4028</v>
      </c>
      <c r="B2023" s="4" t="s">
        <v>2690</v>
      </c>
      <c r="C2023" s="4" t="s">
        <v>2738</v>
      </c>
      <c r="D2023" s="4" t="s">
        <v>2741</v>
      </c>
      <c r="E2023" s="4" t="s">
        <v>1808</v>
      </c>
      <c r="F2023" s="4" t="s">
        <v>1221</v>
      </c>
      <c r="G2023" s="41" t="s">
        <v>2164</v>
      </c>
      <c r="H2023" s="59" t="s">
        <v>2170</v>
      </c>
      <c r="I2023" s="59">
        <v>500000010691</v>
      </c>
      <c r="J2023" s="5">
        <v>2021</v>
      </c>
      <c r="K2023" s="5">
        <v>8</v>
      </c>
      <c r="L2023" s="9">
        <f t="shared" si="42"/>
        <v>3</v>
      </c>
      <c r="M2023" s="6" t="s">
        <v>90</v>
      </c>
      <c r="N2023" s="9" t="s">
        <v>94</v>
      </c>
      <c r="O2023" s="6" t="s">
        <v>201</v>
      </c>
      <c r="P2023" s="9" t="s">
        <v>42</v>
      </c>
      <c r="Q2023" s="5" t="s">
        <v>37</v>
      </c>
      <c r="R2023" s="9" t="s">
        <v>41</v>
      </c>
      <c r="S2023" s="11">
        <v>2023</v>
      </c>
      <c r="T2023" s="6" t="s">
        <v>126</v>
      </c>
      <c r="U2023" s="4" t="s">
        <v>3228</v>
      </c>
      <c r="V2023" s="4" t="s">
        <v>4062</v>
      </c>
      <c r="W2023" s="75">
        <v>214200</v>
      </c>
      <c r="X2023" s="9">
        <v>2</v>
      </c>
      <c r="Y2023" s="11"/>
      <c r="Z2023" s="11"/>
      <c r="AA2023" s="11" t="s">
        <v>33</v>
      </c>
      <c r="AB2023" s="11"/>
      <c r="AC2023" s="11"/>
      <c r="AD2023" s="11"/>
      <c r="AE2023" s="11"/>
      <c r="AF2023" s="11"/>
      <c r="AG2023" s="11" t="s">
        <v>33</v>
      </c>
      <c r="AH2023" s="11"/>
      <c r="AI2023" s="11"/>
      <c r="AJ2023" s="11"/>
      <c r="AK2023" s="143"/>
      <c r="AL2023" s="143"/>
      <c r="AM2023" s="153" t="s">
        <v>165</v>
      </c>
      <c r="AN2023" s="143"/>
      <c r="AO2023" s="143"/>
      <c r="AP2023" s="143"/>
      <c r="AQ2023" s="143"/>
      <c r="AR2023" s="143"/>
      <c r="AS2023" s="153" t="s">
        <v>165</v>
      </c>
      <c r="AT2023" s="143"/>
      <c r="AU2023" s="143"/>
      <c r="AV2023" s="143"/>
      <c r="BC2023" s="2"/>
    </row>
    <row r="2024" spans="1:55" x14ac:dyDescent="0.2">
      <c r="A2024" s="4" t="s">
        <v>2718</v>
      </c>
      <c r="B2024" s="4" t="s">
        <v>2690</v>
      </c>
      <c r="C2024" s="4" t="s">
        <v>2734</v>
      </c>
      <c r="D2024" s="4" t="s">
        <v>2742</v>
      </c>
      <c r="E2024" s="4" t="s">
        <v>384</v>
      </c>
      <c r="F2024" s="4" t="s">
        <v>536</v>
      </c>
      <c r="G2024" s="41" t="s">
        <v>562</v>
      </c>
      <c r="H2024" s="59" t="s">
        <v>563</v>
      </c>
      <c r="I2024" s="59">
        <v>500000000034</v>
      </c>
      <c r="J2024" s="5">
        <v>2014</v>
      </c>
      <c r="K2024" s="5">
        <v>10</v>
      </c>
      <c r="L2024" s="9">
        <f t="shared" si="42"/>
        <v>-2</v>
      </c>
      <c r="M2024" s="6" t="s">
        <v>90</v>
      </c>
      <c r="N2024" s="9" t="s">
        <v>94</v>
      </c>
      <c r="O2024" s="6" t="s">
        <v>201</v>
      </c>
      <c r="P2024" s="9" t="s">
        <v>42</v>
      </c>
      <c r="Q2024" s="5" t="s">
        <v>37</v>
      </c>
      <c r="R2024" s="9" t="s">
        <v>41</v>
      </c>
      <c r="S2024" s="11">
        <v>2023</v>
      </c>
      <c r="T2024" s="6" t="s">
        <v>44</v>
      </c>
      <c r="U2024" s="4" t="s">
        <v>4406</v>
      </c>
      <c r="V2024" s="4" t="s">
        <v>4407</v>
      </c>
      <c r="W2024" s="75">
        <v>1929991.2</v>
      </c>
      <c r="X2024" s="9">
        <v>2</v>
      </c>
      <c r="Y2024" s="11"/>
      <c r="Z2024" s="11"/>
      <c r="AA2024" s="11"/>
      <c r="AB2024" s="11"/>
      <c r="AC2024" s="11"/>
      <c r="AD2024" s="11" t="s">
        <v>33</v>
      </c>
      <c r="AE2024" s="11"/>
      <c r="AF2024" s="11"/>
      <c r="AG2024" s="11"/>
      <c r="AH2024" s="11"/>
      <c r="AI2024" s="11"/>
      <c r="AJ2024" s="11" t="s">
        <v>33</v>
      </c>
      <c r="AK2024" s="143"/>
      <c r="AL2024" s="143"/>
      <c r="AM2024" s="143"/>
      <c r="AN2024" s="143"/>
      <c r="AO2024" s="143"/>
      <c r="AP2024" s="153" t="s">
        <v>165</v>
      </c>
      <c r="AQ2024" s="143"/>
      <c r="AR2024" s="143"/>
      <c r="AS2024" s="143"/>
      <c r="AT2024" s="143"/>
      <c r="AU2024" s="143"/>
      <c r="AV2024" s="153" t="s">
        <v>165</v>
      </c>
      <c r="BC2024" s="2"/>
    </row>
    <row r="2025" spans="1:55" x14ac:dyDescent="0.2">
      <c r="A2025" s="4" t="s">
        <v>2718</v>
      </c>
      <c r="B2025" s="4" t="s">
        <v>2690</v>
      </c>
      <c r="C2025" s="4" t="s">
        <v>2734</v>
      </c>
      <c r="D2025" s="4" t="s">
        <v>2742</v>
      </c>
      <c r="E2025" s="4" t="s">
        <v>384</v>
      </c>
      <c r="F2025" s="4" t="s">
        <v>536</v>
      </c>
      <c r="G2025" s="41" t="s">
        <v>562</v>
      </c>
      <c r="H2025" s="59" t="s">
        <v>564</v>
      </c>
      <c r="I2025" s="59">
        <v>500000000023</v>
      </c>
      <c r="J2025" s="5">
        <v>2014</v>
      </c>
      <c r="K2025" s="5">
        <v>10</v>
      </c>
      <c r="L2025" s="9">
        <f t="shared" si="42"/>
        <v>-2</v>
      </c>
      <c r="M2025" s="6" t="s">
        <v>90</v>
      </c>
      <c r="N2025" s="9" t="s">
        <v>94</v>
      </c>
      <c r="O2025" s="6" t="s">
        <v>201</v>
      </c>
      <c r="P2025" s="9" t="s">
        <v>42</v>
      </c>
      <c r="Q2025" s="5" t="s">
        <v>37</v>
      </c>
      <c r="R2025" s="9" t="s">
        <v>41</v>
      </c>
      <c r="S2025" s="11">
        <v>2023</v>
      </c>
      <c r="T2025" s="6" t="s">
        <v>44</v>
      </c>
      <c r="U2025" s="4" t="s">
        <v>4406</v>
      </c>
      <c r="V2025" s="4" t="s">
        <v>4407</v>
      </c>
      <c r="W2025" s="75">
        <v>1929991.2</v>
      </c>
      <c r="X2025" s="9">
        <v>2</v>
      </c>
      <c r="Y2025" s="11"/>
      <c r="Z2025" s="11"/>
      <c r="AA2025" s="11"/>
      <c r="AB2025" s="11"/>
      <c r="AC2025" s="11"/>
      <c r="AD2025" s="11" t="s">
        <v>33</v>
      </c>
      <c r="AE2025" s="11"/>
      <c r="AF2025" s="11"/>
      <c r="AG2025" s="11"/>
      <c r="AH2025" s="11"/>
      <c r="AI2025" s="11"/>
      <c r="AJ2025" s="11" t="s">
        <v>33</v>
      </c>
      <c r="AK2025" s="143"/>
      <c r="AL2025" s="143"/>
      <c r="AM2025" s="143"/>
      <c r="AN2025" s="143"/>
      <c r="AO2025" s="143"/>
      <c r="AP2025" s="153" t="s">
        <v>165</v>
      </c>
      <c r="AQ2025" s="143"/>
      <c r="AR2025" s="143"/>
      <c r="AS2025" s="143"/>
      <c r="AT2025" s="143"/>
      <c r="AU2025" s="143"/>
      <c r="AV2025" s="153" t="s">
        <v>165</v>
      </c>
      <c r="BC2025" s="2"/>
    </row>
    <row r="2026" spans="1:55" x14ac:dyDescent="0.2">
      <c r="A2026" s="4" t="s">
        <v>2718</v>
      </c>
      <c r="B2026" s="4" t="s">
        <v>2690</v>
      </c>
      <c r="C2026" s="4" t="s">
        <v>2734</v>
      </c>
      <c r="D2026" s="4" t="s">
        <v>2742</v>
      </c>
      <c r="E2026" s="4" t="s">
        <v>384</v>
      </c>
      <c r="F2026" s="4" t="s">
        <v>536</v>
      </c>
      <c r="G2026" s="41" t="s">
        <v>562</v>
      </c>
      <c r="H2026" s="59" t="s">
        <v>565</v>
      </c>
      <c r="I2026" s="59">
        <v>500000000033</v>
      </c>
      <c r="J2026" s="5">
        <v>2014</v>
      </c>
      <c r="K2026" s="5">
        <v>10</v>
      </c>
      <c r="L2026" s="9">
        <f t="shared" si="42"/>
        <v>-2</v>
      </c>
      <c r="M2026" s="6" t="s">
        <v>90</v>
      </c>
      <c r="N2026" s="9" t="s">
        <v>94</v>
      </c>
      <c r="O2026" s="6" t="s">
        <v>201</v>
      </c>
      <c r="P2026" s="9" t="s">
        <v>42</v>
      </c>
      <c r="Q2026" s="5" t="s">
        <v>37</v>
      </c>
      <c r="R2026" s="9" t="s">
        <v>41</v>
      </c>
      <c r="S2026" s="11">
        <v>2023</v>
      </c>
      <c r="T2026" s="6" t="s">
        <v>44</v>
      </c>
      <c r="U2026" s="4" t="s">
        <v>4406</v>
      </c>
      <c r="V2026" s="4" t="s">
        <v>4407</v>
      </c>
      <c r="W2026" s="75">
        <v>1929991.2</v>
      </c>
      <c r="X2026" s="9">
        <v>2</v>
      </c>
      <c r="Y2026" s="11"/>
      <c r="Z2026" s="11"/>
      <c r="AA2026" s="11"/>
      <c r="AB2026" s="11"/>
      <c r="AC2026" s="11"/>
      <c r="AD2026" s="11" t="s">
        <v>33</v>
      </c>
      <c r="AE2026" s="11"/>
      <c r="AF2026" s="11"/>
      <c r="AG2026" s="11"/>
      <c r="AH2026" s="11"/>
      <c r="AI2026" s="11"/>
      <c r="AJ2026" s="11" t="s">
        <v>33</v>
      </c>
      <c r="AK2026" s="143"/>
      <c r="AL2026" s="143"/>
      <c r="AM2026" s="143"/>
      <c r="AN2026" s="143"/>
      <c r="AO2026" s="143"/>
      <c r="AP2026" s="153" t="s">
        <v>165</v>
      </c>
      <c r="AQ2026" s="143"/>
      <c r="AR2026" s="143"/>
      <c r="AS2026" s="143"/>
      <c r="AT2026" s="143"/>
      <c r="AU2026" s="143"/>
      <c r="AV2026" s="153" t="s">
        <v>165</v>
      </c>
      <c r="BC2026" s="2"/>
    </row>
    <row r="2027" spans="1:55" x14ac:dyDescent="0.2">
      <c r="A2027" s="4" t="s">
        <v>2708</v>
      </c>
      <c r="B2027" s="4" t="s">
        <v>2694</v>
      </c>
      <c r="C2027" s="4" t="s">
        <v>2730</v>
      </c>
      <c r="D2027" s="4" t="s">
        <v>2741</v>
      </c>
      <c r="E2027" s="4" t="s">
        <v>4574</v>
      </c>
      <c r="F2027" s="4" t="s">
        <v>2904</v>
      </c>
      <c r="G2027" s="41" t="s">
        <v>2905</v>
      </c>
      <c r="H2027" s="59">
        <v>121230002009</v>
      </c>
      <c r="I2027" s="59" t="s">
        <v>2906</v>
      </c>
      <c r="J2027" s="5">
        <v>2022</v>
      </c>
      <c r="K2027" s="5">
        <v>5</v>
      </c>
      <c r="L2027" s="9">
        <f t="shared" si="42"/>
        <v>1</v>
      </c>
      <c r="M2027" s="6" t="s">
        <v>92</v>
      </c>
      <c r="N2027" s="9" t="s">
        <v>94</v>
      </c>
      <c r="O2027" s="6" t="s">
        <v>2743</v>
      </c>
      <c r="P2027" s="9" t="s">
        <v>42</v>
      </c>
      <c r="Q2027" s="5" t="s">
        <v>37</v>
      </c>
      <c r="R2027" s="9" t="s">
        <v>42</v>
      </c>
      <c r="S2027" s="11">
        <v>2023</v>
      </c>
      <c r="T2027" s="6" t="s">
        <v>43</v>
      </c>
      <c r="U2027" s="4" t="s">
        <v>1401</v>
      </c>
      <c r="V2027" s="4" t="s">
        <v>4413</v>
      </c>
      <c r="W2027" s="90">
        <v>148798</v>
      </c>
      <c r="X2027" s="9">
        <v>2</v>
      </c>
      <c r="Y2027" s="11"/>
      <c r="Z2027" s="11" t="s">
        <v>33</v>
      </c>
      <c r="AA2027" s="11"/>
      <c r="AB2027" s="11"/>
      <c r="AC2027" s="11"/>
      <c r="AD2027" s="11"/>
      <c r="AE2027" s="11"/>
      <c r="AF2027" s="11" t="s">
        <v>33</v>
      </c>
      <c r="AG2027" s="11"/>
      <c r="AH2027" s="11"/>
      <c r="AI2027" s="11"/>
      <c r="AJ2027" s="11"/>
      <c r="AK2027" s="143"/>
      <c r="AL2027" s="143" t="s">
        <v>165</v>
      </c>
      <c r="AM2027" s="143"/>
      <c r="AN2027" s="143"/>
      <c r="AO2027" s="143"/>
      <c r="AP2027" s="143"/>
      <c r="AQ2027" s="143"/>
      <c r="AR2027" s="143" t="s">
        <v>165</v>
      </c>
      <c r="AS2027" s="143"/>
      <c r="AT2027" s="143"/>
      <c r="AU2027" s="143"/>
      <c r="AV2027" s="143"/>
      <c r="BC2027" s="2"/>
    </row>
    <row r="2028" spans="1:55" ht="12.75" customHeight="1" x14ac:dyDescent="0.2">
      <c r="A2028" s="4" t="s">
        <v>2695</v>
      </c>
      <c r="B2028" s="4" t="s">
        <v>2689</v>
      </c>
      <c r="C2028" s="4" t="s">
        <v>2730</v>
      </c>
      <c r="D2028" s="4" t="s">
        <v>2742</v>
      </c>
      <c r="E2028" s="4" t="s">
        <v>513</v>
      </c>
      <c r="F2028" s="4" t="s">
        <v>496</v>
      </c>
      <c r="G2028" s="41" t="s">
        <v>3064</v>
      </c>
      <c r="H2028" s="59" t="s">
        <v>3067</v>
      </c>
      <c r="I2028" s="59" t="s">
        <v>3119</v>
      </c>
      <c r="J2028" s="5">
        <v>2023</v>
      </c>
      <c r="K2028" s="5">
        <v>5</v>
      </c>
      <c r="L2028" s="9">
        <f t="shared" si="42"/>
        <v>2</v>
      </c>
      <c r="M2028" s="95" t="s">
        <v>2745</v>
      </c>
      <c r="N2028" s="138" t="s">
        <v>94</v>
      </c>
      <c r="O2028" s="6" t="s">
        <v>2743</v>
      </c>
      <c r="P2028" s="6" t="s">
        <v>41</v>
      </c>
      <c r="Q2028" s="5">
        <v>2024</v>
      </c>
      <c r="R2028" s="9" t="s">
        <v>41</v>
      </c>
      <c r="S2028" s="11">
        <v>2023</v>
      </c>
      <c r="T2028" s="6" t="s">
        <v>126</v>
      </c>
      <c r="U2028" s="4" t="s">
        <v>499</v>
      </c>
      <c r="V2028" s="4" t="s">
        <v>4134</v>
      </c>
      <c r="W2028" s="75">
        <v>0</v>
      </c>
      <c r="X2028" s="9">
        <v>2</v>
      </c>
      <c r="Y2028" s="11"/>
      <c r="Z2028" s="11"/>
      <c r="AA2028" s="11" t="s">
        <v>33</v>
      </c>
      <c r="AB2028" s="11"/>
      <c r="AC2028" s="11"/>
      <c r="AD2028" s="11"/>
      <c r="AE2028" s="11"/>
      <c r="AF2028" s="11"/>
      <c r="AG2028" s="11" t="s">
        <v>33</v>
      </c>
      <c r="AH2028" s="11"/>
      <c r="AI2028" s="11"/>
      <c r="AJ2028" s="11"/>
      <c r="AK2028" s="143"/>
      <c r="AL2028" s="143"/>
      <c r="AM2028" s="143" t="s">
        <v>165</v>
      </c>
      <c r="AN2028" s="143"/>
      <c r="AO2028" s="143"/>
      <c r="AP2028" s="143"/>
      <c r="AQ2028" s="143"/>
      <c r="AR2028" s="143"/>
      <c r="AS2028" s="143" t="s">
        <v>165</v>
      </c>
      <c r="AT2028" s="143"/>
      <c r="AU2028" s="143"/>
      <c r="AV2028" s="143"/>
    </row>
    <row r="2029" spans="1:55" x14ac:dyDescent="0.2">
      <c r="A2029" s="4" t="s">
        <v>2695</v>
      </c>
      <c r="B2029" s="4" t="s">
        <v>2689</v>
      </c>
      <c r="C2029" s="4" t="s">
        <v>2731</v>
      </c>
      <c r="D2029" s="4" t="s">
        <v>2742</v>
      </c>
      <c r="E2029" s="4" t="s">
        <v>528</v>
      </c>
      <c r="F2029" s="4" t="s">
        <v>496</v>
      </c>
      <c r="G2029" s="41" t="s">
        <v>514</v>
      </c>
      <c r="H2029" s="59" t="s">
        <v>529</v>
      </c>
      <c r="I2029" s="59">
        <v>500000009760</v>
      </c>
      <c r="J2029" s="5">
        <v>2013</v>
      </c>
      <c r="K2029" s="5">
        <v>8</v>
      </c>
      <c r="L2029" s="9">
        <f t="shared" si="42"/>
        <v>-5</v>
      </c>
      <c r="M2029" s="6" t="s">
        <v>90</v>
      </c>
      <c r="N2029" s="9" t="s">
        <v>2744</v>
      </c>
      <c r="O2029" s="6" t="s">
        <v>2743</v>
      </c>
      <c r="P2029" s="9" t="s">
        <v>42</v>
      </c>
      <c r="Q2029" s="5">
        <v>2023</v>
      </c>
      <c r="R2029" s="9" t="s">
        <v>41</v>
      </c>
      <c r="S2029" s="11">
        <v>2023</v>
      </c>
      <c r="T2029" s="6" t="s">
        <v>126</v>
      </c>
      <c r="U2029" s="4" t="s">
        <v>499</v>
      </c>
      <c r="V2029" s="4" t="s">
        <v>3301</v>
      </c>
      <c r="W2029" s="75">
        <v>111676.61538461539</v>
      </c>
      <c r="X2029" s="9">
        <v>2</v>
      </c>
      <c r="Y2029" s="11"/>
      <c r="Z2029" s="11"/>
      <c r="AA2029" s="11" t="s">
        <v>33</v>
      </c>
      <c r="AB2029" s="11"/>
      <c r="AC2029" s="11"/>
      <c r="AD2029" s="11"/>
      <c r="AE2029" s="11"/>
      <c r="AF2029" s="11"/>
      <c r="AG2029" s="11" t="s">
        <v>33</v>
      </c>
      <c r="AH2029" s="11"/>
      <c r="AI2029" s="11"/>
      <c r="AJ2029" s="11"/>
      <c r="AK2029" s="143"/>
      <c r="AL2029" s="143"/>
      <c r="AM2029" s="143" t="s">
        <v>165</v>
      </c>
      <c r="AN2029" s="143"/>
      <c r="AO2029" s="143"/>
      <c r="AP2029" s="143"/>
      <c r="AQ2029" s="143"/>
      <c r="AR2029" s="143"/>
      <c r="AS2029" s="143" t="s">
        <v>165</v>
      </c>
      <c r="AT2029" s="143"/>
      <c r="AU2029" s="143"/>
      <c r="AV2029" s="143"/>
      <c r="BC2029" s="2"/>
    </row>
    <row r="2030" spans="1:55" x14ac:dyDescent="0.2">
      <c r="A2030" s="4" t="s">
        <v>2695</v>
      </c>
      <c r="B2030" s="4" t="s">
        <v>2689</v>
      </c>
      <c r="C2030" s="4" t="s">
        <v>2731</v>
      </c>
      <c r="D2030" s="4" t="s">
        <v>2742</v>
      </c>
      <c r="E2030" s="4" t="s">
        <v>513</v>
      </c>
      <c r="F2030" s="4" t="s">
        <v>496</v>
      </c>
      <c r="G2030" s="41" t="s">
        <v>514</v>
      </c>
      <c r="H2030" s="59" t="s">
        <v>530</v>
      </c>
      <c r="I2030" s="59">
        <v>500000009738</v>
      </c>
      <c r="J2030" s="5">
        <v>2013</v>
      </c>
      <c r="K2030" s="5">
        <v>8</v>
      </c>
      <c r="L2030" s="9">
        <f t="shared" ref="L2030:L2079" si="43">IF(AND(J2030=0,K2030=0),"",K2030-($B$9-J2030))</f>
        <v>-5</v>
      </c>
      <c r="M2030" s="6" t="s">
        <v>90</v>
      </c>
      <c r="N2030" s="9" t="s">
        <v>2744</v>
      </c>
      <c r="O2030" s="6" t="s">
        <v>2743</v>
      </c>
      <c r="P2030" s="9" t="s">
        <v>42</v>
      </c>
      <c r="Q2030" s="5">
        <v>2023</v>
      </c>
      <c r="R2030" s="9" t="s">
        <v>41</v>
      </c>
      <c r="S2030" s="11">
        <v>2023</v>
      </c>
      <c r="T2030" s="6" t="s">
        <v>126</v>
      </c>
      <c r="U2030" s="4" t="s">
        <v>499</v>
      </c>
      <c r="V2030" s="4" t="s">
        <v>3301</v>
      </c>
      <c r="W2030" s="75">
        <v>111676.61538461539</v>
      </c>
      <c r="X2030" s="9">
        <v>2</v>
      </c>
      <c r="Y2030" s="11"/>
      <c r="Z2030" s="11"/>
      <c r="AA2030" s="11" t="s">
        <v>33</v>
      </c>
      <c r="AB2030" s="11"/>
      <c r="AC2030" s="11"/>
      <c r="AD2030" s="11"/>
      <c r="AE2030" s="11"/>
      <c r="AF2030" s="11"/>
      <c r="AG2030" s="11" t="s">
        <v>33</v>
      </c>
      <c r="AH2030" s="11"/>
      <c r="AI2030" s="11"/>
      <c r="AJ2030" s="11"/>
      <c r="AK2030" s="143"/>
      <c r="AL2030" s="143"/>
      <c r="AM2030" s="143" t="s">
        <v>165</v>
      </c>
      <c r="AN2030" s="143"/>
      <c r="AO2030" s="143"/>
      <c r="AP2030" s="143"/>
      <c r="AQ2030" s="143"/>
      <c r="AR2030" s="143"/>
      <c r="AS2030" s="143" t="s">
        <v>165</v>
      </c>
      <c r="AT2030" s="143"/>
      <c r="AU2030" s="143"/>
      <c r="AV2030" s="143"/>
      <c r="BC2030" s="2"/>
    </row>
    <row r="2031" spans="1:55" ht="12.75" customHeight="1" x14ac:dyDescent="0.2">
      <c r="A2031" s="4" t="s">
        <v>2695</v>
      </c>
      <c r="B2031" s="4" t="s">
        <v>2689</v>
      </c>
      <c r="C2031" s="4" t="s">
        <v>2730</v>
      </c>
      <c r="D2031" s="4" t="s">
        <v>2742</v>
      </c>
      <c r="E2031" s="4" t="s">
        <v>513</v>
      </c>
      <c r="F2031" s="4" t="s">
        <v>496</v>
      </c>
      <c r="G2031" s="41" t="s">
        <v>514</v>
      </c>
      <c r="H2031" s="59" t="s">
        <v>3071</v>
      </c>
      <c r="I2031" s="59" t="s">
        <v>3120</v>
      </c>
      <c r="J2031" s="5">
        <v>2023</v>
      </c>
      <c r="K2031" s="5">
        <v>5</v>
      </c>
      <c r="L2031" s="9">
        <f t="shared" si="43"/>
        <v>2</v>
      </c>
      <c r="M2031" s="95" t="s">
        <v>92</v>
      </c>
      <c r="N2031" s="138" t="s">
        <v>94</v>
      </c>
      <c r="O2031" s="88" t="s">
        <v>2743</v>
      </c>
      <c r="P2031" s="6" t="s">
        <v>41</v>
      </c>
      <c r="Q2031" s="5">
        <v>2024</v>
      </c>
      <c r="R2031" s="9" t="s">
        <v>41</v>
      </c>
      <c r="S2031" s="11">
        <v>2023</v>
      </c>
      <c r="T2031" s="6" t="s">
        <v>126</v>
      </c>
      <c r="U2031" s="4" t="s">
        <v>499</v>
      </c>
      <c r="V2031" s="4" t="s">
        <v>3301</v>
      </c>
      <c r="W2031" s="75">
        <v>0</v>
      </c>
      <c r="X2031" s="9">
        <v>2</v>
      </c>
      <c r="Y2031" s="11"/>
      <c r="Z2031" s="11"/>
      <c r="AA2031" s="11" t="s">
        <v>33</v>
      </c>
      <c r="AB2031" s="11"/>
      <c r="AC2031" s="11"/>
      <c r="AD2031" s="11"/>
      <c r="AE2031" s="11"/>
      <c r="AF2031" s="11"/>
      <c r="AG2031" s="11" t="s">
        <v>33</v>
      </c>
      <c r="AH2031" s="11"/>
      <c r="AI2031" s="11"/>
      <c r="AJ2031" s="11"/>
      <c r="AK2031" s="143"/>
      <c r="AL2031" s="143"/>
      <c r="AM2031" s="143" t="s">
        <v>165</v>
      </c>
      <c r="AN2031" s="143"/>
      <c r="AO2031" s="143"/>
      <c r="AP2031" s="143"/>
      <c r="AQ2031" s="143"/>
      <c r="AR2031" s="143"/>
      <c r="AS2031" s="143" t="s">
        <v>165</v>
      </c>
      <c r="AT2031" s="143"/>
      <c r="AU2031" s="143"/>
      <c r="AV2031" s="143"/>
    </row>
    <row r="2032" spans="1:55" x14ac:dyDescent="0.2">
      <c r="A2032" s="4" t="s">
        <v>2695</v>
      </c>
      <c r="B2032" s="4" t="s">
        <v>2689</v>
      </c>
      <c r="C2032" s="4" t="s">
        <v>2731</v>
      </c>
      <c r="D2032" s="4" t="s">
        <v>2741</v>
      </c>
      <c r="E2032" s="4" t="s">
        <v>528</v>
      </c>
      <c r="F2032" s="4" t="s">
        <v>496</v>
      </c>
      <c r="G2032" s="41" t="s">
        <v>514</v>
      </c>
      <c r="H2032" s="59" t="s">
        <v>3299</v>
      </c>
      <c r="I2032" s="59" t="s">
        <v>136</v>
      </c>
      <c r="J2032" s="164">
        <v>2024</v>
      </c>
      <c r="K2032" s="164">
        <v>5</v>
      </c>
      <c r="L2032" s="162">
        <f t="shared" si="43"/>
        <v>3</v>
      </c>
      <c r="M2032" s="165" t="s">
        <v>92</v>
      </c>
      <c r="N2032" s="162" t="s">
        <v>94</v>
      </c>
      <c r="O2032" s="165" t="s">
        <v>2743</v>
      </c>
      <c r="P2032" s="165" t="s">
        <v>41</v>
      </c>
      <c r="Q2032" s="164">
        <v>2023</v>
      </c>
      <c r="R2032" s="162" t="s">
        <v>41</v>
      </c>
      <c r="S2032" s="166">
        <v>2024</v>
      </c>
      <c r="T2032" s="165" t="s">
        <v>126</v>
      </c>
      <c r="U2032" s="144" t="s">
        <v>499</v>
      </c>
      <c r="V2032" s="144" t="s">
        <v>3301</v>
      </c>
      <c r="W2032" s="75">
        <v>111676.61538461539</v>
      </c>
      <c r="X2032" s="9">
        <v>2</v>
      </c>
      <c r="Y2032" s="11"/>
      <c r="Z2032" s="11"/>
      <c r="AA2032" s="11" t="s">
        <v>33</v>
      </c>
      <c r="AB2032" s="11"/>
      <c r="AC2032" s="11"/>
      <c r="AD2032" s="11"/>
      <c r="AE2032" s="11"/>
      <c r="AF2032" s="11"/>
      <c r="AG2032" s="11" t="s">
        <v>33</v>
      </c>
      <c r="AH2032" s="11"/>
      <c r="AI2032" s="11"/>
      <c r="AJ2032" s="11"/>
      <c r="AK2032" s="143"/>
      <c r="AL2032" s="143"/>
      <c r="AM2032" s="143" t="s">
        <v>165</v>
      </c>
      <c r="AN2032" s="143"/>
      <c r="AO2032" s="143"/>
      <c r="AP2032" s="143"/>
      <c r="AQ2032" s="143"/>
      <c r="AR2032" s="143"/>
      <c r="AS2032" s="143" t="s">
        <v>165</v>
      </c>
      <c r="AT2032" s="143"/>
      <c r="AU2032" s="143"/>
      <c r="AV2032" s="143"/>
      <c r="BC2032" s="2"/>
    </row>
    <row r="2033" spans="1:55" x14ac:dyDescent="0.2">
      <c r="A2033" s="4" t="s">
        <v>2695</v>
      </c>
      <c r="B2033" s="4" t="s">
        <v>2689</v>
      </c>
      <c r="C2033" s="4" t="s">
        <v>2731</v>
      </c>
      <c r="D2033" s="4" t="s">
        <v>2742</v>
      </c>
      <c r="E2033" s="4" t="s">
        <v>518</v>
      </c>
      <c r="F2033" s="4" t="s">
        <v>496</v>
      </c>
      <c r="G2033" s="41" t="s">
        <v>519</v>
      </c>
      <c r="H2033" s="59" t="s">
        <v>520</v>
      </c>
      <c r="I2033" s="59">
        <v>500000008277</v>
      </c>
      <c r="J2033" s="5">
        <v>2013</v>
      </c>
      <c r="K2033" s="5">
        <v>8</v>
      </c>
      <c r="L2033" s="9">
        <f t="shared" si="43"/>
        <v>-5</v>
      </c>
      <c r="M2033" s="6" t="s">
        <v>90</v>
      </c>
      <c r="N2033" s="9" t="s">
        <v>2744</v>
      </c>
      <c r="O2033" s="6" t="s">
        <v>2743</v>
      </c>
      <c r="P2033" s="9" t="s">
        <v>42</v>
      </c>
      <c r="Q2033" s="5">
        <v>2023</v>
      </c>
      <c r="R2033" s="9" t="s">
        <v>41</v>
      </c>
      <c r="S2033" s="11">
        <v>2023</v>
      </c>
      <c r="T2033" s="6" t="s">
        <v>126</v>
      </c>
      <c r="U2033" s="4" t="s">
        <v>499</v>
      </c>
      <c r="V2033" s="4" t="s">
        <v>3301</v>
      </c>
      <c r="W2033" s="75">
        <v>111676.61538461539</v>
      </c>
      <c r="X2033" s="9">
        <v>2</v>
      </c>
      <c r="Y2033" s="11"/>
      <c r="Z2033" s="11"/>
      <c r="AA2033" s="11" t="s">
        <v>33</v>
      </c>
      <c r="AB2033" s="11"/>
      <c r="AC2033" s="11"/>
      <c r="AD2033" s="11"/>
      <c r="AE2033" s="11"/>
      <c r="AF2033" s="11"/>
      <c r="AG2033" s="11" t="s">
        <v>33</v>
      </c>
      <c r="AH2033" s="11"/>
      <c r="AI2033" s="11"/>
      <c r="AJ2033" s="11"/>
      <c r="AK2033" s="143"/>
      <c r="AL2033" s="143"/>
      <c r="AM2033" s="143" t="s">
        <v>165</v>
      </c>
      <c r="AN2033" s="143"/>
      <c r="AO2033" s="143"/>
      <c r="AP2033" s="143"/>
      <c r="AQ2033" s="143"/>
      <c r="AR2033" s="143"/>
      <c r="AS2033" s="143" t="s">
        <v>165</v>
      </c>
      <c r="AT2033" s="143"/>
      <c r="AU2033" s="143"/>
      <c r="AV2033" s="143"/>
      <c r="BC2033" s="2"/>
    </row>
    <row r="2034" spans="1:55" x14ac:dyDescent="0.2">
      <c r="A2034" s="4" t="s">
        <v>2695</v>
      </c>
      <c r="B2034" s="4" t="s">
        <v>2689</v>
      </c>
      <c r="C2034" s="4" t="s">
        <v>2731</v>
      </c>
      <c r="D2034" s="4" t="s">
        <v>2742</v>
      </c>
      <c r="E2034" s="4" t="s">
        <v>518</v>
      </c>
      <c r="F2034" s="4" t="s">
        <v>496</v>
      </c>
      <c r="G2034" s="41" t="s">
        <v>519</v>
      </c>
      <c r="H2034" s="59" t="s">
        <v>521</v>
      </c>
      <c r="I2034" s="59">
        <v>500000008275</v>
      </c>
      <c r="J2034" s="5">
        <v>2013</v>
      </c>
      <c r="K2034" s="5">
        <v>8</v>
      </c>
      <c r="L2034" s="9">
        <f t="shared" si="43"/>
        <v>-5</v>
      </c>
      <c r="M2034" s="6" t="s">
        <v>90</v>
      </c>
      <c r="N2034" s="9" t="s">
        <v>2744</v>
      </c>
      <c r="O2034" s="6" t="s">
        <v>2743</v>
      </c>
      <c r="P2034" s="9" t="s">
        <v>42</v>
      </c>
      <c r="Q2034" s="5">
        <v>2023</v>
      </c>
      <c r="R2034" s="9" t="s">
        <v>41</v>
      </c>
      <c r="S2034" s="11">
        <v>2023</v>
      </c>
      <c r="T2034" s="6" t="s">
        <v>126</v>
      </c>
      <c r="U2034" s="4" t="s">
        <v>499</v>
      </c>
      <c r="V2034" s="4" t="s">
        <v>3301</v>
      </c>
      <c r="W2034" s="75">
        <v>111676.61538461539</v>
      </c>
      <c r="X2034" s="9">
        <v>2</v>
      </c>
      <c r="Y2034" s="11"/>
      <c r="Z2034" s="11"/>
      <c r="AA2034" s="11" t="s">
        <v>33</v>
      </c>
      <c r="AB2034" s="11"/>
      <c r="AC2034" s="11"/>
      <c r="AD2034" s="11"/>
      <c r="AE2034" s="11"/>
      <c r="AF2034" s="11"/>
      <c r="AG2034" s="11" t="s">
        <v>33</v>
      </c>
      <c r="AH2034" s="11"/>
      <c r="AI2034" s="11"/>
      <c r="AJ2034" s="11"/>
      <c r="AK2034" s="143"/>
      <c r="AL2034" s="143"/>
      <c r="AM2034" s="143" t="s">
        <v>165</v>
      </c>
      <c r="AN2034" s="143"/>
      <c r="AO2034" s="143"/>
      <c r="AP2034" s="143"/>
      <c r="AQ2034" s="143"/>
      <c r="AR2034" s="143"/>
      <c r="AS2034" s="143" t="s">
        <v>165</v>
      </c>
      <c r="AT2034" s="143"/>
      <c r="AU2034" s="143"/>
      <c r="AV2034" s="143"/>
      <c r="BC2034" s="2"/>
    </row>
    <row r="2035" spans="1:55" x14ac:dyDescent="0.2">
      <c r="A2035" s="4" t="s">
        <v>2695</v>
      </c>
      <c r="B2035" s="4" t="s">
        <v>2689</v>
      </c>
      <c r="C2035" s="4" t="s">
        <v>2731</v>
      </c>
      <c r="D2035" s="4" t="s">
        <v>2742</v>
      </c>
      <c r="E2035" s="4" t="s">
        <v>507</v>
      </c>
      <c r="F2035" s="4" t="s">
        <v>496</v>
      </c>
      <c r="G2035" s="41" t="s">
        <v>508</v>
      </c>
      <c r="H2035" s="59" t="s">
        <v>509</v>
      </c>
      <c r="I2035" s="59">
        <v>500000009768</v>
      </c>
      <c r="J2035" s="5">
        <v>2013</v>
      </c>
      <c r="K2035" s="5">
        <v>8</v>
      </c>
      <c r="L2035" s="9">
        <f t="shared" si="43"/>
        <v>-5</v>
      </c>
      <c r="M2035" s="6" t="s">
        <v>90</v>
      </c>
      <c r="N2035" s="9" t="s">
        <v>2744</v>
      </c>
      <c r="O2035" s="6" t="s">
        <v>2743</v>
      </c>
      <c r="P2035" s="9" t="s">
        <v>42</v>
      </c>
      <c r="Q2035" s="5">
        <v>2023</v>
      </c>
      <c r="R2035" s="9" t="s">
        <v>41</v>
      </c>
      <c r="S2035" s="11">
        <v>2023</v>
      </c>
      <c r="T2035" s="6" t="s">
        <v>126</v>
      </c>
      <c r="U2035" s="4" t="s">
        <v>499</v>
      </c>
      <c r="V2035" s="4" t="s">
        <v>3301</v>
      </c>
      <c r="W2035" s="75">
        <v>111676.61538461539</v>
      </c>
      <c r="X2035" s="9">
        <v>2</v>
      </c>
      <c r="Y2035" s="11"/>
      <c r="Z2035" s="11"/>
      <c r="AA2035" s="11" t="s">
        <v>33</v>
      </c>
      <c r="AB2035" s="11"/>
      <c r="AC2035" s="11"/>
      <c r="AD2035" s="11"/>
      <c r="AE2035" s="11"/>
      <c r="AF2035" s="11"/>
      <c r="AG2035" s="11" t="s">
        <v>33</v>
      </c>
      <c r="AH2035" s="11"/>
      <c r="AI2035" s="11"/>
      <c r="AJ2035" s="11"/>
      <c r="AK2035" s="143"/>
      <c r="AL2035" s="143"/>
      <c r="AM2035" s="143" t="s">
        <v>165</v>
      </c>
      <c r="AN2035" s="143"/>
      <c r="AO2035" s="143"/>
      <c r="AP2035" s="143"/>
      <c r="AQ2035" s="143"/>
      <c r="AR2035" s="143"/>
      <c r="AS2035" s="143" t="s">
        <v>165</v>
      </c>
      <c r="AT2035" s="143"/>
      <c r="AU2035" s="143"/>
      <c r="AV2035" s="143"/>
      <c r="BC2035" s="2"/>
    </row>
    <row r="2036" spans="1:55" x14ac:dyDescent="0.2">
      <c r="A2036" s="4" t="s">
        <v>2695</v>
      </c>
      <c r="B2036" s="4" t="s">
        <v>2689</v>
      </c>
      <c r="C2036" s="4" t="s">
        <v>2731</v>
      </c>
      <c r="D2036" s="4" t="s">
        <v>2741</v>
      </c>
      <c r="E2036" s="4" t="s">
        <v>507</v>
      </c>
      <c r="F2036" s="4" t="s">
        <v>496</v>
      </c>
      <c r="G2036" s="41" t="s">
        <v>508</v>
      </c>
      <c r="H2036" s="59" t="s">
        <v>2542</v>
      </c>
      <c r="I2036" s="59" t="s">
        <v>136</v>
      </c>
      <c r="J2036" s="5">
        <v>2021</v>
      </c>
      <c r="K2036" s="5">
        <v>5</v>
      </c>
      <c r="L2036" s="9">
        <f t="shared" si="43"/>
        <v>0</v>
      </c>
      <c r="M2036" s="6" t="s">
        <v>90</v>
      </c>
      <c r="N2036" s="9" t="s">
        <v>2744</v>
      </c>
      <c r="O2036" s="6" t="s">
        <v>2743</v>
      </c>
      <c r="P2036" s="9" t="s">
        <v>42</v>
      </c>
      <c r="Q2036" s="5">
        <v>2023</v>
      </c>
      <c r="R2036" s="9" t="s">
        <v>41</v>
      </c>
      <c r="S2036" s="11">
        <v>2023</v>
      </c>
      <c r="T2036" s="6" t="s">
        <v>126</v>
      </c>
      <c r="U2036" s="4" t="s">
        <v>499</v>
      </c>
      <c r="V2036" s="4" t="s">
        <v>3301</v>
      </c>
      <c r="W2036" s="75">
        <v>111676.61538461539</v>
      </c>
      <c r="X2036" s="9">
        <v>2</v>
      </c>
      <c r="Y2036" s="11"/>
      <c r="Z2036" s="11"/>
      <c r="AA2036" s="11" t="s">
        <v>33</v>
      </c>
      <c r="AB2036" s="11"/>
      <c r="AC2036" s="11"/>
      <c r="AD2036" s="11"/>
      <c r="AE2036" s="11"/>
      <c r="AF2036" s="11"/>
      <c r="AG2036" s="11" t="s">
        <v>33</v>
      </c>
      <c r="AH2036" s="11"/>
      <c r="AI2036" s="11"/>
      <c r="AJ2036" s="11"/>
      <c r="AK2036" s="143"/>
      <c r="AL2036" s="143"/>
      <c r="AM2036" s="143" t="s">
        <v>165</v>
      </c>
      <c r="AN2036" s="143"/>
      <c r="AO2036" s="143"/>
      <c r="AP2036" s="143"/>
      <c r="AQ2036" s="143"/>
      <c r="AR2036" s="143"/>
      <c r="AS2036" s="143" t="s">
        <v>165</v>
      </c>
      <c r="AT2036" s="143"/>
      <c r="AU2036" s="143"/>
      <c r="AV2036" s="143"/>
      <c r="BC2036" s="2"/>
    </row>
    <row r="2037" spans="1:55" ht="12.75" customHeight="1" x14ac:dyDescent="0.2">
      <c r="A2037" s="4" t="s">
        <v>2696</v>
      </c>
      <c r="B2037" s="4" t="s">
        <v>2691</v>
      </c>
      <c r="C2037" s="4" t="s">
        <v>2735</v>
      </c>
      <c r="D2037" s="4" t="s">
        <v>2741</v>
      </c>
      <c r="E2037" s="4" t="s">
        <v>1109</v>
      </c>
      <c r="F2037" s="4" t="s">
        <v>1105</v>
      </c>
      <c r="G2037" s="41" t="s">
        <v>1110</v>
      </c>
      <c r="H2037" s="59" t="s">
        <v>1111</v>
      </c>
      <c r="I2037" s="59">
        <v>500000004240</v>
      </c>
      <c r="J2037" s="5">
        <v>2013</v>
      </c>
      <c r="K2037" s="5">
        <v>8</v>
      </c>
      <c r="L2037" s="9">
        <f t="shared" si="43"/>
        <v>-5</v>
      </c>
      <c r="M2037" s="6" t="s">
        <v>90</v>
      </c>
      <c r="N2037" s="9" t="s">
        <v>94</v>
      </c>
      <c r="O2037" s="6" t="s">
        <v>37</v>
      </c>
      <c r="P2037" s="9" t="s">
        <v>42</v>
      </c>
      <c r="Q2037" s="5" t="s">
        <v>37</v>
      </c>
      <c r="R2037" s="9" t="s">
        <v>41</v>
      </c>
      <c r="S2037" s="11">
        <v>2023</v>
      </c>
      <c r="T2037" s="6" t="s">
        <v>126</v>
      </c>
      <c r="U2037" s="4" t="s">
        <v>1108</v>
      </c>
      <c r="V2037" s="4" t="s">
        <v>3804</v>
      </c>
      <c r="W2037" s="75">
        <v>2321392.5</v>
      </c>
      <c r="X2037" s="9">
        <v>2</v>
      </c>
      <c r="Y2037" s="11"/>
      <c r="Z2037" s="11"/>
      <c r="AA2037" s="11"/>
      <c r="AB2037" s="11" t="s">
        <v>33</v>
      </c>
      <c r="AC2037" s="11"/>
      <c r="AD2037" s="11"/>
      <c r="AE2037" s="11"/>
      <c r="AF2037" s="11"/>
      <c r="AG2037" s="11"/>
      <c r="AH2037" s="11" t="s">
        <v>33</v>
      </c>
      <c r="AI2037" s="11"/>
      <c r="AJ2037" s="11"/>
      <c r="AK2037" s="143"/>
      <c r="AL2037" s="143"/>
      <c r="AM2037" s="143"/>
      <c r="AN2037" s="143" t="s">
        <v>165</v>
      </c>
      <c r="AO2037" s="143"/>
      <c r="AP2037" s="143"/>
      <c r="AQ2037" s="143"/>
      <c r="AR2037" s="143"/>
      <c r="AS2037" s="143"/>
      <c r="AT2037" s="143" t="s">
        <v>165</v>
      </c>
      <c r="AU2037" s="143"/>
      <c r="AV2037" s="143"/>
      <c r="BC2037" s="2"/>
    </row>
    <row r="2038" spans="1:55" ht="12.75" customHeight="1" x14ac:dyDescent="0.2">
      <c r="A2038" s="4" t="s">
        <v>2696</v>
      </c>
      <c r="B2038" s="4" t="s">
        <v>2691</v>
      </c>
      <c r="C2038" s="4" t="s">
        <v>2735</v>
      </c>
      <c r="D2038" s="4" t="s">
        <v>2741</v>
      </c>
      <c r="E2038" s="4" t="s">
        <v>1109</v>
      </c>
      <c r="F2038" s="4" t="s">
        <v>1105</v>
      </c>
      <c r="G2038" s="41" t="s">
        <v>1110</v>
      </c>
      <c r="H2038" s="59" t="s">
        <v>1112</v>
      </c>
      <c r="I2038" s="59">
        <v>500000009863</v>
      </c>
      <c r="J2038" s="5">
        <v>2013</v>
      </c>
      <c r="K2038" s="5">
        <v>8</v>
      </c>
      <c r="L2038" s="9">
        <f t="shared" si="43"/>
        <v>-5</v>
      </c>
      <c r="M2038" s="6" t="s">
        <v>90</v>
      </c>
      <c r="N2038" s="9" t="s">
        <v>94</v>
      </c>
      <c r="O2038" s="6" t="s">
        <v>37</v>
      </c>
      <c r="P2038" s="9" t="s">
        <v>42</v>
      </c>
      <c r="Q2038" s="5" t="s">
        <v>37</v>
      </c>
      <c r="R2038" s="9" t="s">
        <v>41</v>
      </c>
      <c r="S2038" s="11">
        <v>2023</v>
      </c>
      <c r="T2038" s="6" t="s">
        <v>126</v>
      </c>
      <c r="U2038" s="4" t="s">
        <v>1108</v>
      </c>
      <c r="V2038" s="4" t="s">
        <v>3804</v>
      </c>
      <c r="W2038" s="75">
        <v>2321392.5</v>
      </c>
      <c r="X2038" s="9">
        <v>2</v>
      </c>
      <c r="Y2038" s="11"/>
      <c r="Z2038" s="11"/>
      <c r="AA2038" s="11"/>
      <c r="AB2038" s="11" t="s">
        <v>33</v>
      </c>
      <c r="AC2038" s="11"/>
      <c r="AD2038" s="11"/>
      <c r="AE2038" s="11"/>
      <c r="AF2038" s="11"/>
      <c r="AG2038" s="11"/>
      <c r="AH2038" s="11" t="s">
        <v>33</v>
      </c>
      <c r="AI2038" s="11"/>
      <c r="AJ2038" s="11"/>
      <c r="AK2038" s="143"/>
      <c r="AL2038" s="143"/>
      <c r="AM2038" s="143"/>
      <c r="AN2038" s="143" t="s">
        <v>165</v>
      </c>
      <c r="AO2038" s="143"/>
      <c r="AP2038" s="143"/>
      <c r="AQ2038" s="143"/>
      <c r="AR2038" s="143"/>
      <c r="AS2038" s="143"/>
      <c r="AT2038" s="143" t="s">
        <v>165</v>
      </c>
      <c r="AU2038" s="143"/>
      <c r="AV2038" s="143"/>
      <c r="BC2038" s="2"/>
    </row>
    <row r="2039" spans="1:55" ht="12.75" customHeight="1" x14ac:dyDescent="0.2">
      <c r="A2039" s="4" t="s">
        <v>2723</v>
      </c>
      <c r="B2039" s="4" t="s">
        <v>2690</v>
      </c>
      <c r="C2039" s="4" t="s">
        <v>2730</v>
      </c>
      <c r="D2039" s="4" t="s">
        <v>2742</v>
      </c>
      <c r="E2039" s="4" t="s">
        <v>1413</v>
      </c>
      <c r="F2039" s="4" t="s">
        <v>1398</v>
      </c>
      <c r="G2039" s="41" t="s">
        <v>1414</v>
      </c>
      <c r="H2039" s="59">
        <v>21</v>
      </c>
      <c r="I2039" s="59" t="s">
        <v>136</v>
      </c>
      <c r="J2039" s="5">
        <v>2014</v>
      </c>
      <c r="K2039" s="5">
        <v>5</v>
      </c>
      <c r="L2039" s="9">
        <f t="shared" si="43"/>
        <v>-7</v>
      </c>
      <c r="M2039" s="6" t="s">
        <v>90</v>
      </c>
      <c r="N2039" s="9" t="s">
        <v>94</v>
      </c>
      <c r="O2039" s="6" t="s">
        <v>37</v>
      </c>
      <c r="P2039" s="9" t="s">
        <v>42</v>
      </c>
      <c r="Q2039" s="5" t="s">
        <v>37</v>
      </c>
      <c r="R2039" s="9" t="s">
        <v>42</v>
      </c>
      <c r="S2039" s="11">
        <v>2023</v>
      </c>
      <c r="T2039" s="6" t="s">
        <v>44</v>
      </c>
      <c r="U2039" s="4" t="s">
        <v>135</v>
      </c>
      <c r="V2039" s="4" t="s">
        <v>4269</v>
      </c>
      <c r="W2039" s="75">
        <v>748042</v>
      </c>
      <c r="X2039" s="9">
        <v>1</v>
      </c>
      <c r="Y2039" s="11"/>
      <c r="Z2039" s="11"/>
      <c r="AA2039" s="11"/>
      <c r="AB2039" s="11"/>
      <c r="AC2039" s="11"/>
      <c r="AD2039" s="11" t="s">
        <v>33</v>
      </c>
      <c r="AE2039" s="11"/>
      <c r="AF2039" s="11"/>
      <c r="AG2039" s="11"/>
      <c r="AH2039" s="11"/>
      <c r="AI2039" s="11"/>
      <c r="AJ2039" s="11"/>
      <c r="AK2039" s="143"/>
      <c r="AL2039" s="143"/>
      <c r="AM2039" s="143"/>
      <c r="AN2039" s="143"/>
      <c r="AO2039" s="143"/>
      <c r="AP2039" s="143" t="s">
        <v>165</v>
      </c>
      <c r="AQ2039" s="143"/>
      <c r="AR2039" s="143"/>
      <c r="AS2039" s="143"/>
      <c r="AT2039" s="143"/>
      <c r="AU2039" s="143"/>
      <c r="AV2039" s="143"/>
      <c r="BC2039" s="2"/>
    </row>
    <row r="2040" spans="1:55" x14ac:dyDescent="0.2">
      <c r="A2040" s="4" t="s">
        <v>2701</v>
      </c>
      <c r="B2040" s="4" t="s">
        <v>2689</v>
      </c>
      <c r="C2040" s="4" t="s">
        <v>2738</v>
      </c>
      <c r="D2040" s="4" t="s">
        <v>2740</v>
      </c>
      <c r="E2040" s="4" t="s">
        <v>390</v>
      </c>
      <c r="F2040" s="4" t="s">
        <v>391</v>
      </c>
      <c r="G2040" s="41" t="s">
        <v>392</v>
      </c>
      <c r="H2040" s="59" t="s">
        <v>393</v>
      </c>
      <c r="I2040" s="59">
        <v>500000003466</v>
      </c>
      <c r="J2040" s="5">
        <v>2013</v>
      </c>
      <c r="K2040" s="5">
        <v>5</v>
      </c>
      <c r="L2040" s="9">
        <f t="shared" si="43"/>
        <v>-8</v>
      </c>
      <c r="M2040" s="6" t="s">
        <v>90</v>
      </c>
      <c r="N2040" s="9" t="s">
        <v>94</v>
      </c>
      <c r="O2040" s="6" t="s">
        <v>37</v>
      </c>
      <c r="P2040" s="9" t="s">
        <v>42</v>
      </c>
      <c r="Q2040" s="5" t="s">
        <v>37</v>
      </c>
      <c r="R2040" s="9" t="s">
        <v>42</v>
      </c>
      <c r="S2040" s="11" t="s">
        <v>136</v>
      </c>
      <c r="T2040" s="6" t="s">
        <v>43</v>
      </c>
      <c r="U2040" s="4" t="s">
        <v>43</v>
      </c>
      <c r="V2040" s="4" t="s">
        <v>136</v>
      </c>
      <c r="W2040" s="75">
        <v>0</v>
      </c>
      <c r="X2040" s="9"/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43"/>
      <c r="AL2040" s="143"/>
      <c r="AM2040" s="143"/>
      <c r="AN2040" s="143"/>
      <c r="AO2040" s="143"/>
      <c r="AP2040" s="143"/>
      <c r="AQ2040" s="143"/>
      <c r="AR2040" s="143"/>
      <c r="AS2040" s="143"/>
      <c r="AT2040" s="143"/>
      <c r="AU2040" s="143"/>
      <c r="AV2040" s="143"/>
      <c r="BC2040" s="2"/>
    </row>
    <row r="2041" spans="1:55" x14ac:dyDescent="0.2">
      <c r="A2041" s="4" t="s">
        <v>2700</v>
      </c>
      <c r="B2041" s="4" t="s">
        <v>2689</v>
      </c>
      <c r="C2041" s="4" t="s">
        <v>2738</v>
      </c>
      <c r="D2041" s="4" t="s">
        <v>2740</v>
      </c>
      <c r="E2041" s="4" t="s">
        <v>390</v>
      </c>
      <c r="F2041" s="4" t="s">
        <v>391</v>
      </c>
      <c r="G2041" s="41" t="s">
        <v>392</v>
      </c>
      <c r="H2041" s="59" t="s">
        <v>397</v>
      </c>
      <c r="I2041" s="59">
        <v>500000002942</v>
      </c>
      <c r="J2041" s="5">
        <v>2013</v>
      </c>
      <c r="K2041" s="5">
        <v>5</v>
      </c>
      <c r="L2041" s="9">
        <f t="shared" si="43"/>
        <v>-8</v>
      </c>
      <c r="M2041" s="6" t="s">
        <v>90</v>
      </c>
      <c r="N2041" s="9" t="s">
        <v>94</v>
      </c>
      <c r="O2041" s="6" t="s">
        <v>37</v>
      </c>
      <c r="P2041" s="9" t="s">
        <v>42</v>
      </c>
      <c r="Q2041" s="5" t="s">
        <v>37</v>
      </c>
      <c r="R2041" s="9" t="s">
        <v>42</v>
      </c>
      <c r="S2041" s="11" t="s">
        <v>136</v>
      </c>
      <c r="T2041" s="6" t="s">
        <v>43</v>
      </c>
      <c r="U2041" s="4" t="s">
        <v>43</v>
      </c>
      <c r="V2041" s="4" t="s">
        <v>136</v>
      </c>
      <c r="W2041" s="75">
        <v>0</v>
      </c>
      <c r="X2041" s="9"/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43"/>
      <c r="AL2041" s="143"/>
      <c r="AM2041" s="143"/>
      <c r="AN2041" s="143"/>
      <c r="AO2041" s="143"/>
      <c r="AP2041" s="143"/>
      <c r="AQ2041" s="143"/>
      <c r="AR2041" s="143"/>
      <c r="AS2041" s="143"/>
      <c r="AT2041" s="143"/>
      <c r="AU2041" s="143"/>
      <c r="AV2041" s="143"/>
      <c r="BC2041" s="2"/>
    </row>
    <row r="2042" spans="1:55" x14ac:dyDescent="0.2">
      <c r="A2042" s="4" t="s">
        <v>2700</v>
      </c>
      <c r="B2042" s="4" t="s">
        <v>2689</v>
      </c>
      <c r="C2042" s="4" t="s">
        <v>2738</v>
      </c>
      <c r="D2042" s="4" t="s">
        <v>2740</v>
      </c>
      <c r="E2042" s="4" t="s">
        <v>390</v>
      </c>
      <c r="F2042" s="4" t="s">
        <v>391</v>
      </c>
      <c r="G2042" s="41" t="s">
        <v>392</v>
      </c>
      <c r="H2042" s="59" t="s">
        <v>415</v>
      </c>
      <c r="I2042" s="59">
        <v>500000007397</v>
      </c>
      <c r="J2042" s="5">
        <v>2013</v>
      </c>
      <c r="K2042" s="5">
        <v>5</v>
      </c>
      <c r="L2042" s="9">
        <f t="shared" si="43"/>
        <v>-8</v>
      </c>
      <c r="M2042" s="6" t="s">
        <v>90</v>
      </c>
      <c r="N2042" s="9" t="s">
        <v>94</v>
      </c>
      <c r="O2042" s="6" t="s">
        <v>37</v>
      </c>
      <c r="P2042" s="9" t="s">
        <v>42</v>
      </c>
      <c r="Q2042" s="5" t="s">
        <v>37</v>
      </c>
      <c r="R2042" s="9" t="s">
        <v>42</v>
      </c>
      <c r="S2042" s="11" t="s">
        <v>136</v>
      </c>
      <c r="T2042" s="6" t="s">
        <v>43</v>
      </c>
      <c r="U2042" s="4" t="s">
        <v>43</v>
      </c>
      <c r="V2042" s="4" t="s">
        <v>136</v>
      </c>
      <c r="W2042" s="75">
        <v>0</v>
      </c>
      <c r="X2042" s="9"/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43"/>
      <c r="AL2042" s="143"/>
      <c r="AM2042" s="143"/>
      <c r="AN2042" s="143"/>
      <c r="AO2042" s="143"/>
      <c r="AP2042" s="143"/>
      <c r="AQ2042" s="143"/>
      <c r="AR2042" s="143"/>
      <c r="AS2042" s="143"/>
      <c r="AT2042" s="143"/>
      <c r="AU2042" s="143"/>
      <c r="AV2042" s="143"/>
      <c r="BC2042" s="2"/>
    </row>
    <row r="2043" spans="1:55" x14ac:dyDescent="0.2">
      <c r="A2043" s="4" t="s">
        <v>2686</v>
      </c>
      <c r="B2043" s="4" t="s">
        <v>2687</v>
      </c>
      <c r="C2043" s="4" t="s">
        <v>2738</v>
      </c>
      <c r="D2043" s="4" t="s">
        <v>2740</v>
      </c>
      <c r="E2043" s="4" t="s">
        <v>390</v>
      </c>
      <c r="F2043" s="4" t="s">
        <v>391</v>
      </c>
      <c r="G2043" s="41" t="s">
        <v>392</v>
      </c>
      <c r="H2043" s="59" t="s">
        <v>418</v>
      </c>
      <c r="I2043" s="59">
        <v>500000001349</v>
      </c>
      <c r="J2043" s="5">
        <v>2013</v>
      </c>
      <c r="K2043" s="5">
        <v>5</v>
      </c>
      <c r="L2043" s="9">
        <f t="shared" si="43"/>
        <v>-8</v>
      </c>
      <c r="M2043" s="6" t="s">
        <v>90</v>
      </c>
      <c r="N2043" s="9" t="s">
        <v>94</v>
      </c>
      <c r="O2043" s="6" t="s">
        <v>37</v>
      </c>
      <c r="P2043" s="9" t="s">
        <v>42</v>
      </c>
      <c r="Q2043" s="5" t="s">
        <v>37</v>
      </c>
      <c r="R2043" s="9" t="s">
        <v>42</v>
      </c>
      <c r="S2043" s="11" t="s">
        <v>136</v>
      </c>
      <c r="T2043" s="6" t="s">
        <v>43</v>
      </c>
      <c r="U2043" s="4" t="s">
        <v>43</v>
      </c>
      <c r="V2043" s="4" t="s">
        <v>136</v>
      </c>
      <c r="W2043" s="75">
        <v>0</v>
      </c>
      <c r="X2043" s="9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43"/>
      <c r="AL2043" s="143"/>
      <c r="AM2043" s="143"/>
      <c r="AN2043" s="143"/>
      <c r="AO2043" s="143"/>
      <c r="AP2043" s="143"/>
      <c r="AQ2043" s="143"/>
      <c r="AR2043" s="143"/>
      <c r="AS2043" s="143"/>
      <c r="AT2043" s="143"/>
      <c r="AU2043" s="143"/>
      <c r="AV2043" s="143"/>
      <c r="BC2043" s="2"/>
    </row>
    <row r="2044" spans="1:55" x14ac:dyDescent="0.2">
      <c r="A2044" s="4" t="s">
        <v>2716</v>
      </c>
      <c r="B2044" s="4" t="s">
        <v>2690</v>
      </c>
      <c r="C2044" s="4" t="s">
        <v>2738</v>
      </c>
      <c r="D2044" s="4" t="s">
        <v>2740</v>
      </c>
      <c r="E2044" s="4" t="s">
        <v>390</v>
      </c>
      <c r="F2044" s="4" t="s">
        <v>391</v>
      </c>
      <c r="G2044" s="41" t="s">
        <v>392</v>
      </c>
      <c r="H2044" s="59" t="s">
        <v>419</v>
      </c>
      <c r="I2044" s="59">
        <v>500000003437</v>
      </c>
      <c r="J2044" s="5">
        <v>2013</v>
      </c>
      <c r="K2044" s="5">
        <v>5</v>
      </c>
      <c r="L2044" s="9">
        <f t="shared" si="43"/>
        <v>-8</v>
      </c>
      <c r="M2044" s="6" t="s">
        <v>90</v>
      </c>
      <c r="N2044" s="9" t="s">
        <v>94</v>
      </c>
      <c r="O2044" s="6" t="s">
        <v>37</v>
      </c>
      <c r="P2044" s="9" t="s">
        <v>42</v>
      </c>
      <c r="Q2044" s="5" t="s">
        <v>37</v>
      </c>
      <c r="R2044" s="9" t="s">
        <v>42</v>
      </c>
      <c r="S2044" s="11" t="s">
        <v>136</v>
      </c>
      <c r="T2044" s="6" t="s">
        <v>43</v>
      </c>
      <c r="U2044" s="4" t="s">
        <v>43</v>
      </c>
      <c r="V2044" s="4" t="s">
        <v>136</v>
      </c>
      <c r="W2044" s="75">
        <v>0</v>
      </c>
      <c r="X2044" s="9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43"/>
      <c r="AL2044" s="143"/>
      <c r="AM2044" s="143"/>
      <c r="AN2044" s="143"/>
      <c r="AO2044" s="143"/>
      <c r="AP2044" s="143"/>
      <c r="AQ2044" s="143"/>
      <c r="AR2044" s="143"/>
      <c r="AS2044" s="143"/>
      <c r="AT2044" s="143"/>
      <c r="AU2044" s="143"/>
      <c r="AV2044" s="143"/>
      <c r="BC2044" s="2"/>
    </row>
    <row r="2045" spans="1:55" x14ac:dyDescent="0.2">
      <c r="A2045" s="4" t="s">
        <v>2686</v>
      </c>
      <c r="B2045" s="4" t="s">
        <v>2687</v>
      </c>
      <c r="C2045" s="4" t="s">
        <v>2738</v>
      </c>
      <c r="D2045" s="4" t="s">
        <v>2741</v>
      </c>
      <c r="E2045" s="4" t="s">
        <v>394</v>
      </c>
      <c r="F2045" s="4" t="s">
        <v>391</v>
      </c>
      <c r="G2045" s="41" t="s">
        <v>395</v>
      </c>
      <c r="H2045" s="59" t="s">
        <v>396</v>
      </c>
      <c r="I2045" s="59">
        <v>500000001053</v>
      </c>
      <c r="J2045" s="5">
        <v>2013</v>
      </c>
      <c r="K2045" s="5">
        <v>5</v>
      </c>
      <c r="L2045" s="9">
        <f t="shared" si="43"/>
        <v>-8</v>
      </c>
      <c r="M2045" s="6" t="s">
        <v>90</v>
      </c>
      <c r="N2045" s="9" t="s">
        <v>94</v>
      </c>
      <c r="O2045" s="6" t="s">
        <v>380</v>
      </c>
      <c r="P2045" s="9" t="s">
        <v>42</v>
      </c>
      <c r="Q2045" s="5" t="s">
        <v>37</v>
      </c>
      <c r="R2045" s="9" t="s">
        <v>41</v>
      </c>
      <c r="S2045" s="11">
        <v>2023</v>
      </c>
      <c r="T2045" s="6" t="s">
        <v>126</v>
      </c>
      <c r="U2045" s="83" t="s">
        <v>3805</v>
      </c>
      <c r="V2045" s="4" t="s">
        <v>3297</v>
      </c>
      <c r="W2045" s="75">
        <v>107100</v>
      </c>
      <c r="X2045" s="9">
        <v>2</v>
      </c>
      <c r="Y2045" s="11"/>
      <c r="Z2045" s="11"/>
      <c r="AA2045" s="11"/>
      <c r="AB2045" s="11"/>
      <c r="AC2045" s="11"/>
      <c r="AD2045" s="11" t="s">
        <v>33</v>
      </c>
      <c r="AE2045" s="11"/>
      <c r="AF2045" s="11"/>
      <c r="AG2045" s="11"/>
      <c r="AH2045" s="11"/>
      <c r="AI2045" s="11"/>
      <c r="AJ2045" s="11" t="s">
        <v>33</v>
      </c>
      <c r="AK2045" s="143"/>
      <c r="AL2045" s="143"/>
      <c r="AM2045" s="143"/>
      <c r="AN2045" s="143"/>
      <c r="AO2045" s="143"/>
      <c r="AP2045" s="153" t="s">
        <v>165</v>
      </c>
      <c r="AQ2045" s="143"/>
      <c r="AR2045" s="143"/>
      <c r="AS2045" s="143"/>
      <c r="AT2045" s="143"/>
      <c r="AU2045" s="143"/>
      <c r="AV2045" s="153" t="s">
        <v>165</v>
      </c>
      <c r="BC2045" s="2"/>
    </row>
    <row r="2046" spans="1:55" x14ac:dyDescent="0.2">
      <c r="A2046" s="4" t="s">
        <v>2720</v>
      </c>
      <c r="B2046" s="4" t="s">
        <v>2690</v>
      </c>
      <c r="C2046" s="4" t="s">
        <v>2738</v>
      </c>
      <c r="D2046" s="4" t="s">
        <v>2741</v>
      </c>
      <c r="E2046" s="4" t="s">
        <v>394</v>
      </c>
      <c r="F2046" s="4" t="s">
        <v>391</v>
      </c>
      <c r="G2046" s="41" t="s">
        <v>395</v>
      </c>
      <c r="H2046" s="59" t="s">
        <v>398</v>
      </c>
      <c r="I2046" s="59">
        <v>500000001341</v>
      </c>
      <c r="J2046" s="5">
        <v>2013</v>
      </c>
      <c r="K2046" s="5">
        <v>5</v>
      </c>
      <c r="L2046" s="9">
        <f t="shared" si="43"/>
        <v>-8</v>
      </c>
      <c r="M2046" s="6" t="s">
        <v>90</v>
      </c>
      <c r="N2046" s="9" t="s">
        <v>94</v>
      </c>
      <c r="O2046" s="6" t="s">
        <v>380</v>
      </c>
      <c r="P2046" s="9" t="s">
        <v>42</v>
      </c>
      <c r="Q2046" s="5" t="s">
        <v>37</v>
      </c>
      <c r="R2046" s="9" t="s">
        <v>41</v>
      </c>
      <c r="S2046" s="11">
        <v>2023</v>
      </c>
      <c r="T2046" s="6" t="s">
        <v>126</v>
      </c>
      <c r="U2046" s="83" t="s">
        <v>3805</v>
      </c>
      <c r="V2046" s="4" t="s">
        <v>3297</v>
      </c>
      <c r="W2046" s="75">
        <v>107100</v>
      </c>
      <c r="X2046" s="9">
        <v>2</v>
      </c>
      <c r="Y2046" s="11"/>
      <c r="Z2046" s="11"/>
      <c r="AA2046" s="11"/>
      <c r="AB2046" s="11"/>
      <c r="AC2046" s="11"/>
      <c r="AD2046" s="11" t="s">
        <v>33</v>
      </c>
      <c r="AE2046" s="11"/>
      <c r="AF2046" s="11"/>
      <c r="AG2046" s="11"/>
      <c r="AH2046" s="11"/>
      <c r="AI2046" s="11"/>
      <c r="AJ2046" s="11" t="s">
        <v>33</v>
      </c>
      <c r="AK2046" s="143"/>
      <c r="AL2046" s="143"/>
      <c r="AM2046" s="143"/>
      <c r="AN2046" s="143"/>
      <c r="AO2046" s="143"/>
      <c r="AP2046" s="153" t="s">
        <v>165</v>
      </c>
      <c r="AQ2046" s="143"/>
      <c r="AR2046" s="143"/>
      <c r="AS2046" s="143"/>
      <c r="AT2046" s="143"/>
      <c r="AU2046" s="143"/>
      <c r="AV2046" s="153" t="s">
        <v>165</v>
      </c>
      <c r="BC2046" s="2"/>
    </row>
    <row r="2047" spans="1:55" x14ac:dyDescent="0.2">
      <c r="A2047" s="4" t="s">
        <v>2720</v>
      </c>
      <c r="B2047" s="4" t="s">
        <v>2690</v>
      </c>
      <c r="C2047" s="4" t="s">
        <v>2738</v>
      </c>
      <c r="D2047" s="4" t="s">
        <v>2741</v>
      </c>
      <c r="E2047" s="4" t="s">
        <v>394</v>
      </c>
      <c r="F2047" s="4" t="s">
        <v>391</v>
      </c>
      <c r="G2047" s="41" t="s">
        <v>395</v>
      </c>
      <c r="H2047" s="59" t="s">
        <v>399</v>
      </c>
      <c r="I2047" s="59">
        <v>500000001291</v>
      </c>
      <c r="J2047" s="5">
        <v>2013</v>
      </c>
      <c r="K2047" s="5">
        <v>5</v>
      </c>
      <c r="L2047" s="9">
        <f t="shared" si="43"/>
        <v>-8</v>
      </c>
      <c r="M2047" s="6" t="s">
        <v>90</v>
      </c>
      <c r="N2047" s="9" t="s">
        <v>94</v>
      </c>
      <c r="O2047" s="6" t="s">
        <v>380</v>
      </c>
      <c r="P2047" s="9" t="s">
        <v>42</v>
      </c>
      <c r="Q2047" s="5" t="s">
        <v>37</v>
      </c>
      <c r="R2047" s="9" t="s">
        <v>41</v>
      </c>
      <c r="S2047" s="11">
        <v>2023</v>
      </c>
      <c r="T2047" s="6" t="s">
        <v>126</v>
      </c>
      <c r="U2047" s="83" t="s">
        <v>3805</v>
      </c>
      <c r="V2047" s="4" t="s">
        <v>3297</v>
      </c>
      <c r="W2047" s="75">
        <v>107100</v>
      </c>
      <c r="X2047" s="9">
        <v>2</v>
      </c>
      <c r="Y2047" s="11"/>
      <c r="Z2047" s="11"/>
      <c r="AA2047" s="11"/>
      <c r="AB2047" s="11"/>
      <c r="AC2047" s="11"/>
      <c r="AD2047" s="11" t="s">
        <v>33</v>
      </c>
      <c r="AE2047" s="11"/>
      <c r="AF2047" s="11"/>
      <c r="AG2047" s="11"/>
      <c r="AH2047" s="11"/>
      <c r="AI2047" s="11"/>
      <c r="AJ2047" s="11" t="s">
        <v>33</v>
      </c>
      <c r="AK2047" s="143"/>
      <c r="AL2047" s="143"/>
      <c r="AM2047" s="143"/>
      <c r="AN2047" s="143"/>
      <c r="AO2047" s="143"/>
      <c r="AP2047" s="153" t="s">
        <v>165</v>
      </c>
      <c r="AQ2047" s="143"/>
      <c r="AR2047" s="143"/>
      <c r="AS2047" s="143"/>
      <c r="AT2047" s="143"/>
      <c r="AU2047" s="143"/>
      <c r="AV2047" s="153" t="s">
        <v>165</v>
      </c>
      <c r="BC2047" s="2"/>
    </row>
    <row r="2048" spans="1:55" x14ac:dyDescent="0.2">
      <c r="A2048" s="4" t="s">
        <v>2720</v>
      </c>
      <c r="B2048" s="4" t="s">
        <v>2690</v>
      </c>
      <c r="C2048" s="4" t="s">
        <v>2738</v>
      </c>
      <c r="D2048" s="4" t="s">
        <v>2741</v>
      </c>
      <c r="E2048" s="4" t="s">
        <v>394</v>
      </c>
      <c r="F2048" s="4" t="s">
        <v>391</v>
      </c>
      <c r="G2048" s="41" t="s">
        <v>395</v>
      </c>
      <c r="H2048" s="59" t="s">
        <v>400</v>
      </c>
      <c r="I2048" s="59">
        <v>500000002784</v>
      </c>
      <c r="J2048" s="5">
        <v>2013</v>
      </c>
      <c r="K2048" s="5">
        <v>5</v>
      </c>
      <c r="L2048" s="9">
        <f t="shared" si="43"/>
        <v>-8</v>
      </c>
      <c r="M2048" s="6" t="s">
        <v>90</v>
      </c>
      <c r="N2048" s="9" t="s">
        <v>94</v>
      </c>
      <c r="O2048" s="6" t="s">
        <v>380</v>
      </c>
      <c r="P2048" s="9" t="s">
        <v>42</v>
      </c>
      <c r="Q2048" s="5" t="s">
        <v>37</v>
      </c>
      <c r="R2048" s="9" t="s">
        <v>41</v>
      </c>
      <c r="S2048" s="11">
        <v>2023</v>
      </c>
      <c r="T2048" s="6" t="s">
        <v>126</v>
      </c>
      <c r="U2048" s="83" t="s">
        <v>3805</v>
      </c>
      <c r="V2048" s="4" t="s">
        <v>3297</v>
      </c>
      <c r="W2048" s="75">
        <v>107100</v>
      </c>
      <c r="X2048" s="9">
        <v>2</v>
      </c>
      <c r="Y2048" s="11"/>
      <c r="Z2048" s="11"/>
      <c r="AA2048" s="11"/>
      <c r="AB2048" s="11"/>
      <c r="AC2048" s="11"/>
      <c r="AD2048" s="11" t="s">
        <v>33</v>
      </c>
      <c r="AE2048" s="11"/>
      <c r="AF2048" s="11"/>
      <c r="AG2048" s="11"/>
      <c r="AH2048" s="11"/>
      <c r="AI2048" s="11"/>
      <c r="AJ2048" s="11" t="s">
        <v>33</v>
      </c>
      <c r="AK2048" s="143"/>
      <c r="AL2048" s="143"/>
      <c r="AM2048" s="143"/>
      <c r="AN2048" s="143"/>
      <c r="AO2048" s="143"/>
      <c r="AP2048" s="153" t="s">
        <v>165</v>
      </c>
      <c r="AQ2048" s="143"/>
      <c r="AR2048" s="143"/>
      <c r="AS2048" s="143"/>
      <c r="AT2048" s="143"/>
      <c r="AU2048" s="143"/>
      <c r="AV2048" s="153" t="s">
        <v>165</v>
      </c>
      <c r="BC2048" s="2"/>
    </row>
    <row r="2049" spans="1:55" x14ac:dyDescent="0.2">
      <c r="A2049" s="4" t="s">
        <v>2720</v>
      </c>
      <c r="B2049" s="4" t="s">
        <v>2690</v>
      </c>
      <c r="C2049" s="4" t="s">
        <v>2738</v>
      </c>
      <c r="D2049" s="4" t="s">
        <v>2741</v>
      </c>
      <c r="E2049" s="4" t="s">
        <v>394</v>
      </c>
      <c r="F2049" s="4" t="s">
        <v>391</v>
      </c>
      <c r="G2049" s="41" t="s">
        <v>395</v>
      </c>
      <c r="H2049" s="59" t="s">
        <v>401</v>
      </c>
      <c r="I2049" s="59">
        <v>500000000449</v>
      </c>
      <c r="J2049" s="5">
        <v>2013</v>
      </c>
      <c r="K2049" s="5">
        <v>5</v>
      </c>
      <c r="L2049" s="9">
        <f t="shared" si="43"/>
        <v>-8</v>
      </c>
      <c r="M2049" s="6" t="s">
        <v>90</v>
      </c>
      <c r="N2049" s="9" t="s">
        <v>94</v>
      </c>
      <c r="O2049" s="6" t="s">
        <v>380</v>
      </c>
      <c r="P2049" s="9" t="s">
        <v>42</v>
      </c>
      <c r="Q2049" s="5" t="s">
        <v>37</v>
      </c>
      <c r="R2049" s="9" t="s">
        <v>41</v>
      </c>
      <c r="S2049" s="11">
        <v>2023</v>
      </c>
      <c r="T2049" s="6" t="s">
        <v>126</v>
      </c>
      <c r="U2049" s="83" t="s">
        <v>3805</v>
      </c>
      <c r="V2049" s="4" t="s">
        <v>3297</v>
      </c>
      <c r="W2049" s="75">
        <v>107100</v>
      </c>
      <c r="X2049" s="9">
        <v>2</v>
      </c>
      <c r="Y2049" s="11"/>
      <c r="Z2049" s="11"/>
      <c r="AA2049" s="11"/>
      <c r="AB2049" s="11"/>
      <c r="AC2049" s="11"/>
      <c r="AD2049" s="11" t="s">
        <v>33</v>
      </c>
      <c r="AE2049" s="11"/>
      <c r="AF2049" s="11"/>
      <c r="AG2049" s="11"/>
      <c r="AH2049" s="11"/>
      <c r="AI2049" s="11"/>
      <c r="AJ2049" s="11" t="s">
        <v>33</v>
      </c>
      <c r="AK2049" s="143"/>
      <c r="AL2049" s="143"/>
      <c r="AM2049" s="143"/>
      <c r="AN2049" s="143"/>
      <c r="AO2049" s="143"/>
      <c r="AP2049" s="153" t="s">
        <v>165</v>
      </c>
      <c r="AQ2049" s="143"/>
      <c r="AR2049" s="143"/>
      <c r="AS2049" s="143"/>
      <c r="AT2049" s="143"/>
      <c r="AU2049" s="143"/>
      <c r="AV2049" s="153" t="s">
        <v>165</v>
      </c>
      <c r="BC2049" s="2"/>
    </row>
    <row r="2050" spans="1:55" x14ac:dyDescent="0.2">
      <c r="A2050" s="4" t="s">
        <v>2720</v>
      </c>
      <c r="B2050" s="4" t="s">
        <v>2690</v>
      </c>
      <c r="C2050" s="4" t="s">
        <v>2738</v>
      </c>
      <c r="D2050" s="4" t="s">
        <v>2741</v>
      </c>
      <c r="E2050" s="4" t="s">
        <v>394</v>
      </c>
      <c r="F2050" s="4" t="s">
        <v>391</v>
      </c>
      <c r="G2050" s="41" t="s">
        <v>395</v>
      </c>
      <c r="H2050" s="59" t="s">
        <v>402</v>
      </c>
      <c r="I2050" s="59">
        <v>500000002808</v>
      </c>
      <c r="J2050" s="5">
        <v>2013</v>
      </c>
      <c r="K2050" s="5">
        <v>5</v>
      </c>
      <c r="L2050" s="9">
        <f t="shared" si="43"/>
        <v>-8</v>
      </c>
      <c r="M2050" s="6" t="s">
        <v>90</v>
      </c>
      <c r="N2050" s="9" t="s">
        <v>94</v>
      </c>
      <c r="O2050" s="6" t="s">
        <v>380</v>
      </c>
      <c r="P2050" s="9" t="s">
        <v>42</v>
      </c>
      <c r="Q2050" s="5" t="s">
        <v>37</v>
      </c>
      <c r="R2050" s="9" t="s">
        <v>41</v>
      </c>
      <c r="S2050" s="11">
        <v>2023</v>
      </c>
      <c r="T2050" s="6" t="s">
        <v>126</v>
      </c>
      <c r="U2050" s="83" t="s">
        <v>3805</v>
      </c>
      <c r="V2050" s="4" t="s">
        <v>3297</v>
      </c>
      <c r="W2050" s="75">
        <v>107100</v>
      </c>
      <c r="X2050" s="9">
        <v>2</v>
      </c>
      <c r="Y2050" s="11"/>
      <c r="Z2050" s="11"/>
      <c r="AA2050" s="11"/>
      <c r="AB2050" s="11"/>
      <c r="AC2050" s="11"/>
      <c r="AD2050" s="11" t="s">
        <v>33</v>
      </c>
      <c r="AE2050" s="11"/>
      <c r="AF2050" s="11"/>
      <c r="AG2050" s="11"/>
      <c r="AH2050" s="11"/>
      <c r="AI2050" s="11"/>
      <c r="AJ2050" s="11" t="s">
        <v>33</v>
      </c>
      <c r="AK2050" s="143"/>
      <c r="AL2050" s="143"/>
      <c r="AM2050" s="143"/>
      <c r="AN2050" s="143"/>
      <c r="AO2050" s="143"/>
      <c r="AP2050" s="153" t="s">
        <v>165</v>
      </c>
      <c r="AQ2050" s="143"/>
      <c r="AR2050" s="143"/>
      <c r="AS2050" s="143"/>
      <c r="AT2050" s="143"/>
      <c r="AU2050" s="143"/>
      <c r="AV2050" s="153" t="s">
        <v>165</v>
      </c>
      <c r="BC2050" s="2"/>
    </row>
    <row r="2051" spans="1:55" x14ac:dyDescent="0.2">
      <c r="A2051" s="4" t="s">
        <v>2720</v>
      </c>
      <c r="B2051" s="4" t="s">
        <v>2690</v>
      </c>
      <c r="C2051" s="4" t="s">
        <v>2738</v>
      </c>
      <c r="D2051" s="4" t="s">
        <v>2741</v>
      </c>
      <c r="E2051" s="4" t="s">
        <v>394</v>
      </c>
      <c r="F2051" s="4" t="s">
        <v>391</v>
      </c>
      <c r="G2051" s="41" t="s">
        <v>395</v>
      </c>
      <c r="H2051" s="59" t="s">
        <v>403</v>
      </c>
      <c r="I2051" s="59">
        <v>500000002927</v>
      </c>
      <c r="J2051" s="5">
        <v>2013</v>
      </c>
      <c r="K2051" s="5">
        <v>5</v>
      </c>
      <c r="L2051" s="9">
        <f t="shared" si="43"/>
        <v>-8</v>
      </c>
      <c r="M2051" s="6" t="s">
        <v>90</v>
      </c>
      <c r="N2051" s="9" t="s">
        <v>94</v>
      </c>
      <c r="O2051" s="6" t="s">
        <v>380</v>
      </c>
      <c r="P2051" s="9" t="s">
        <v>42</v>
      </c>
      <c r="Q2051" s="5" t="s">
        <v>37</v>
      </c>
      <c r="R2051" s="9" t="s">
        <v>41</v>
      </c>
      <c r="S2051" s="11">
        <v>2023</v>
      </c>
      <c r="T2051" s="6" t="s">
        <v>126</v>
      </c>
      <c r="U2051" s="83" t="s">
        <v>3805</v>
      </c>
      <c r="V2051" s="4" t="s">
        <v>3297</v>
      </c>
      <c r="W2051" s="75">
        <v>107100</v>
      </c>
      <c r="X2051" s="9">
        <v>2</v>
      </c>
      <c r="Y2051" s="11"/>
      <c r="Z2051" s="11"/>
      <c r="AA2051" s="11"/>
      <c r="AB2051" s="11"/>
      <c r="AC2051" s="11"/>
      <c r="AD2051" s="11" t="s">
        <v>33</v>
      </c>
      <c r="AE2051" s="11"/>
      <c r="AF2051" s="11"/>
      <c r="AG2051" s="11"/>
      <c r="AH2051" s="11"/>
      <c r="AI2051" s="11"/>
      <c r="AJ2051" s="11" t="s">
        <v>33</v>
      </c>
      <c r="AK2051" s="143"/>
      <c r="AL2051" s="143"/>
      <c r="AM2051" s="143"/>
      <c r="AN2051" s="143"/>
      <c r="AO2051" s="143"/>
      <c r="AP2051" s="153" t="s">
        <v>165</v>
      </c>
      <c r="AQ2051" s="143"/>
      <c r="AR2051" s="143"/>
      <c r="AS2051" s="143"/>
      <c r="AT2051" s="143"/>
      <c r="AU2051" s="143"/>
      <c r="AV2051" s="153" t="s">
        <v>165</v>
      </c>
      <c r="BC2051" s="2"/>
    </row>
    <row r="2052" spans="1:55" x14ac:dyDescent="0.2">
      <c r="A2052" s="4" t="s">
        <v>2720</v>
      </c>
      <c r="B2052" s="4" t="s">
        <v>2690</v>
      </c>
      <c r="C2052" s="4" t="s">
        <v>2738</v>
      </c>
      <c r="D2052" s="4" t="s">
        <v>2741</v>
      </c>
      <c r="E2052" s="4" t="s">
        <v>394</v>
      </c>
      <c r="F2052" s="4" t="s">
        <v>391</v>
      </c>
      <c r="G2052" s="41" t="s">
        <v>395</v>
      </c>
      <c r="H2052" s="59" t="s">
        <v>404</v>
      </c>
      <c r="I2052" s="59">
        <v>500000002826</v>
      </c>
      <c r="J2052" s="5">
        <v>2013</v>
      </c>
      <c r="K2052" s="5">
        <v>5</v>
      </c>
      <c r="L2052" s="9">
        <f t="shared" si="43"/>
        <v>-8</v>
      </c>
      <c r="M2052" s="6" t="s">
        <v>90</v>
      </c>
      <c r="N2052" s="9" t="s">
        <v>94</v>
      </c>
      <c r="O2052" s="6" t="s">
        <v>380</v>
      </c>
      <c r="P2052" s="9" t="s">
        <v>42</v>
      </c>
      <c r="Q2052" s="5" t="s">
        <v>37</v>
      </c>
      <c r="R2052" s="9" t="s">
        <v>41</v>
      </c>
      <c r="S2052" s="11">
        <v>2023</v>
      </c>
      <c r="T2052" s="6" t="s">
        <v>126</v>
      </c>
      <c r="U2052" s="83" t="s">
        <v>3805</v>
      </c>
      <c r="V2052" s="4" t="s">
        <v>3297</v>
      </c>
      <c r="W2052" s="75">
        <v>107100</v>
      </c>
      <c r="X2052" s="9">
        <v>2</v>
      </c>
      <c r="Y2052" s="11"/>
      <c r="Z2052" s="11"/>
      <c r="AA2052" s="11"/>
      <c r="AB2052" s="11"/>
      <c r="AC2052" s="11"/>
      <c r="AD2052" s="11" t="s">
        <v>33</v>
      </c>
      <c r="AE2052" s="11"/>
      <c r="AF2052" s="11"/>
      <c r="AG2052" s="11"/>
      <c r="AH2052" s="11"/>
      <c r="AI2052" s="11"/>
      <c r="AJ2052" s="11" t="s">
        <v>33</v>
      </c>
      <c r="AK2052" s="143"/>
      <c r="AL2052" s="143"/>
      <c r="AM2052" s="143"/>
      <c r="AN2052" s="143"/>
      <c r="AO2052" s="143"/>
      <c r="AP2052" s="153" t="s">
        <v>165</v>
      </c>
      <c r="AQ2052" s="143"/>
      <c r="AR2052" s="143"/>
      <c r="AS2052" s="143"/>
      <c r="AT2052" s="143"/>
      <c r="AU2052" s="143"/>
      <c r="AV2052" s="153" t="s">
        <v>165</v>
      </c>
      <c r="BC2052" s="2"/>
    </row>
    <row r="2053" spans="1:55" x14ac:dyDescent="0.2">
      <c r="A2053" s="4" t="s">
        <v>2716</v>
      </c>
      <c r="B2053" s="4" t="s">
        <v>2690</v>
      </c>
      <c r="C2053" s="4" t="s">
        <v>2738</v>
      </c>
      <c r="D2053" s="4" t="s">
        <v>2741</v>
      </c>
      <c r="E2053" s="4" t="s">
        <v>394</v>
      </c>
      <c r="F2053" s="4" t="s">
        <v>391</v>
      </c>
      <c r="G2053" s="41" t="s">
        <v>395</v>
      </c>
      <c r="H2053" s="59" t="s">
        <v>405</v>
      </c>
      <c r="I2053" s="59">
        <v>500000002928</v>
      </c>
      <c r="J2053" s="5">
        <v>2013</v>
      </c>
      <c r="K2053" s="5">
        <v>5</v>
      </c>
      <c r="L2053" s="9">
        <f t="shared" si="43"/>
        <v>-8</v>
      </c>
      <c r="M2053" s="6" t="s">
        <v>90</v>
      </c>
      <c r="N2053" s="9" t="s">
        <v>94</v>
      </c>
      <c r="O2053" s="6" t="s">
        <v>380</v>
      </c>
      <c r="P2053" s="9" t="s">
        <v>42</v>
      </c>
      <c r="Q2053" s="5" t="s">
        <v>37</v>
      </c>
      <c r="R2053" s="9" t="s">
        <v>41</v>
      </c>
      <c r="S2053" s="11">
        <v>2023</v>
      </c>
      <c r="T2053" s="6" t="s">
        <v>126</v>
      </c>
      <c r="U2053" s="83" t="s">
        <v>3805</v>
      </c>
      <c r="V2053" s="4" t="s">
        <v>3297</v>
      </c>
      <c r="W2053" s="75">
        <v>107100</v>
      </c>
      <c r="X2053" s="9">
        <v>2</v>
      </c>
      <c r="Y2053" s="11"/>
      <c r="Z2053" s="11"/>
      <c r="AA2053" s="11"/>
      <c r="AB2053" s="11"/>
      <c r="AC2053" s="11"/>
      <c r="AD2053" s="11" t="s">
        <v>33</v>
      </c>
      <c r="AE2053" s="11"/>
      <c r="AF2053" s="11"/>
      <c r="AG2053" s="11"/>
      <c r="AH2053" s="11"/>
      <c r="AI2053" s="11"/>
      <c r="AJ2053" s="11" t="s">
        <v>33</v>
      </c>
      <c r="AK2053" s="143"/>
      <c r="AL2053" s="143"/>
      <c r="AM2053" s="143"/>
      <c r="AN2053" s="143"/>
      <c r="AO2053" s="143"/>
      <c r="AP2053" s="153" t="s">
        <v>165</v>
      </c>
      <c r="AQ2053" s="143"/>
      <c r="AR2053" s="143"/>
      <c r="AS2053" s="143"/>
      <c r="AT2053" s="143"/>
      <c r="AU2053" s="143"/>
      <c r="AV2053" s="153" t="s">
        <v>165</v>
      </c>
      <c r="BC2053" s="2"/>
    </row>
    <row r="2054" spans="1:55" x14ac:dyDescent="0.2">
      <c r="A2054" s="4" t="s">
        <v>2716</v>
      </c>
      <c r="B2054" s="4" t="s">
        <v>2690</v>
      </c>
      <c r="C2054" s="4" t="s">
        <v>2738</v>
      </c>
      <c r="D2054" s="4" t="s">
        <v>2741</v>
      </c>
      <c r="E2054" s="4" t="s">
        <v>394</v>
      </c>
      <c r="F2054" s="4" t="s">
        <v>391</v>
      </c>
      <c r="G2054" s="41" t="s">
        <v>395</v>
      </c>
      <c r="H2054" s="59" t="s">
        <v>406</v>
      </c>
      <c r="I2054" s="59">
        <v>500000001202</v>
      </c>
      <c r="J2054" s="5">
        <v>2013</v>
      </c>
      <c r="K2054" s="5">
        <v>5</v>
      </c>
      <c r="L2054" s="9">
        <f t="shared" si="43"/>
        <v>-8</v>
      </c>
      <c r="M2054" s="6" t="s">
        <v>90</v>
      </c>
      <c r="N2054" s="9" t="s">
        <v>94</v>
      </c>
      <c r="O2054" s="6" t="s">
        <v>380</v>
      </c>
      <c r="P2054" s="9" t="s">
        <v>42</v>
      </c>
      <c r="Q2054" s="5" t="s">
        <v>37</v>
      </c>
      <c r="R2054" s="9" t="s">
        <v>41</v>
      </c>
      <c r="S2054" s="11">
        <v>2023</v>
      </c>
      <c r="T2054" s="6" t="s">
        <v>126</v>
      </c>
      <c r="U2054" s="83" t="s">
        <v>3805</v>
      </c>
      <c r="V2054" s="4" t="s">
        <v>3297</v>
      </c>
      <c r="W2054" s="75">
        <v>107100</v>
      </c>
      <c r="X2054" s="9">
        <v>2</v>
      </c>
      <c r="Y2054" s="11"/>
      <c r="Z2054" s="11"/>
      <c r="AA2054" s="11"/>
      <c r="AB2054" s="11"/>
      <c r="AC2054" s="11"/>
      <c r="AD2054" s="11" t="s">
        <v>33</v>
      </c>
      <c r="AE2054" s="11"/>
      <c r="AF2054" s="11"/>
      <c r="AG2054" s="11"/>
      <c r="AH2054" s="11"/>
      <c r="AI2054" s="11"/>
      <c r="AJ2054" s="11" t="s">
        <v>33</v>
      </c>
      <c r="AK2054" s="143"/>
      <c r="AL2054" s="143"/>
      <c r="AM2054" s="143"/>
      <c r="AN2054" s="143"/>
      <c r="AO2054" s="143"/>
      <c r="AP2054" s="153" t="s">
        <v>165</v>
      </c>
      <c r="AQ2054" s="143"/>
      <c r="AR2054" s="143"/>
      <c r="AS2054" s="143"/>
      <c r="AT2054" s="143"/>
      <c r="AU2054" s="143"/>
      <c r="AV2054" s="153" t="s">
        <v>165</v>
      </c>
      <c r="BC2054" s="2"/>
    </row>
    <row r="2055" spans="1:55" x14ac:dyDescent="0.2">
      <c r="A2055" s="4" t="s">
        <v>2721</v>
      </c>
      <c r="B2055" s="4" t="s">
        <v>2687</v>
      </c>
      <c r="C2055" s="4" t="s">
        <v>2738</v>
      </c>
      <c r="D2055" s="4" t="s">
        <v>2741</v>
      </c>
      <c r="E2055" s="4" t="s">
        <v>394</v>
      </c>
      <c r="F2055" s="4" t="s">
        <v>391</v>
      </c>
      <c r="G2055" s="41" t="s">
        <v>395</v>
      </c>
      <c r="H2055" s="59" t="s">
        <v>407</v>
      </c>
      <c r="I2055" s="59">
        <v>500000001203</v>
      </c>
      <c r="J2055" s="5">
        <v>2013</v>
      </c>
      <c r="K2055" s="5">
        <v>5</v>
      </c>
      <c r="L2055" s="9">
        <f t="shared" si="43"/>
        <v>-8</v>
      </c>
      <c r="M2055" s="6" t="s">
        <v>90</v>
      </c>
      <c r="N2055" s="9" t="s">
        <v>94</v>
      </c>
      <c r="O2055" s="6" t="s">
        <v>380</v>
      </c>
      <c r="P2055" s="9" t="s">
        <v>42</v>
      </c>
      <c r="Q2055" s="5" t="s">
        <v>37</v>
      </c>
      <c r="R2055" s="9" t="s">
        <v>41</v>
      </c>
      <c r="S2055" s="11">
        <v>2023</v>
      </c>
      <c r="T2055" s="6" t="s">
        <v>126</v>
      </c>
      <c r="U2055" s="83" t="s">
        <v>3805</v>
      </c>
      <c r="V2055" s="4" t="s">
        <v>3297</v>
      </c>
      <c r="W2055" s="75">
        <v>107100</v>
      </c>
      <c r="X2055" s="9">
        <v>2</v>
      </c>
      <c r="Y2055" s="11"/>
      <c r="Z2055" s="11"/>
      <c r="AA2055" s="11"/>
      <c r="AB2055" s="11"/>
      <c r="AC2055" s="11"/>
      <c r="AD2055" s="11" t="s">
        <v>33</v>
      </c>
      <c r="AE2055" s="11"/>
      <c r="AF2055" s="11"/>
      <c r="AG2055" s="11"/>
      <c r="AH2055" s="11"/>
      <c r="AI2055" s="11"/>
      <c r="AJ2055" s="11" t="s">
        <v>33</v>
      </c>
      <c r="AK2055" s="143"/>
      <c r="AL2055" s="143"/>
      <c r="AM2055" s="143"/>
      <c r="AN2055" s="143"/>
      <c r="AO2055" s="143"/>
      <c r="AP2055" s="153" t="s">
        <v>165</v>
      </c>
      <c r="AQ2055" s="143"/>
      <c r="AR2055" s="143"/>
      <c r="AS2055" s="143"/>
      <c r="AT2055" s="143"/>
      <c r="AU2055" s="143"/>
      <c r="AV2055" s="153" t="s">
        <v>165</v>
      </c>
      <c r="BC2055" s="2"/>
    </row>
    <row r="2056" spans="1:55" x14ac:dyDescent="0.2">
      <c r="A2056" s="4" t="s">
        <v>2686</v>
      </c>
      <c r="B2056" s="4" t="s">
        <v>2687</v>
      </c>
      <c r="C2056" s="4" t="s">
        <v>2738</v>
      </c>
      <c r="D2056" s="4" t="s">
        <v>2741</v>
      </c>
      <c r="E2056" s="4" t="s">
        <v>394</v>
      </c>
      <c r="F2056" s="4" t="s">
        <v>391</v>
      </c>
      <c r="G2056" s="41" t="s">
        <v>395</v>
      </c>
      <c r="H2056" s="59" t="s">
        <v>408</v>
      </c>
      <c r="I2056" s="59">
        <v>500000001540</v>
      </c>
      <c r="J2056" s="5">
        <v>2013</v>
      </c>
      <c r="K2056" s="5">
        <v>5</v>
      </c>
      <c r="L2056" s="9">
        <f t="shared" si="43"/>
        <v>-8</v>
      </c>
      <c r="M2056" s="6" t="s">
        <v>90</v>
      </c>
      <c r="N2056" s="9" t="s">
        <v>94</v>
      </c>
      <c r="O2056" s="6" t="s">
        <v>380</v>
      </c>
      <c r="P2056" s="9" t="s">
        <v>42</v>
      </c>
      <c r="Q2056" s="5" t="s">
        <v>37</v>
      </c>
      <c r="R2056" s="9" t="s">
        <v>41</v>
      </c>
      <c r="S2056" s="11">
        <v>2023</v>
      </c>
      <c r="T2056" s="6" t="s">
        <v>126</v>
      </c>
      <c r="U2056" s="83" t="s">
        <v>3805</v>
      </c>
      <c r="V2056" s="4" t="s">
        <v>3297</v>
      </c>
      <c r="W2056" s="75">
        <v>107100</v>
      </c>
      <c r="X2056" s="9">
        <v>2</v>
      </c>
      <c r="Y2056" s="11"/>
      <c r="Z2056" s="11"/>
      <c r="AA2056" s="11"/>
      <c r="AB2056" s="11"/>
      <c r="AC2056" s="11"/>
      <c r="AD2056" s="11" t="s">
        <v>33</v>
      </c>
      <c r="AE2056" s="11"/>
      <c r="AF2056" s="11"/>
      <c r="AG2056" s="11"/>
      <c r="AH2056" s="11"/>
      <c r="AI2056" s="11"/>
      <c r="AJ2056" s="11" t="s">
        <v>33</v>
      </c>
      <c r="AK2056" s="143"/>
      <c r="AL2056" s="143"/>
      <c r="AM2056" s="143"/>
      <c r="AN2056" s="143"/>
      <c r="AO2056" s="143"/>
      <c r="AP2056" s="153" t="s">
        <v>165</v>
      </c>
      <c r="AQ2056" s="143"/>
      <c r="AR2056" s="143"/>
      <c r="AS2056" s="143"/>
      <c r="AT2056" s="143"/>
      <c r="AU2056" s="143"/>
      <c r="AV2056" s="153" t="s">
        <v>165</v>
      </c>
      <c r="BC2056" s="2"/>
    </row>
    <row r="2057" spans="1:55" x14ac:dyDescent="0.2">
      <c r="A2057" s="4" t="s">
        <v>2686</v>
      </c>
      <c r="B2057" s="4" t="s">
        <v>2687</v>
      </c>
      <c r="C2057" s="4" t="s">
        <v>2738</v>
      </c>
      <c r="D2057" s="4" t="s">
        <v>2741</v>
      </c>
      <c r="E2057" s="4" t="s">
        <v>394</v>
      </c>
      <c r="F2057" s="4" t="s">
        <v>391</v>
      </c>
      <c r="G2057" s="41" t="s">
        <v>395</v>
      </c>
      <c r="H2057" s="59" t="s">
        <v>409</v>
      </c>
      <c r="I2057" s="59">
        <v>500000001343</v>
      </c>
      <c r="J2057" s="5">
        <v>2013</v>
      </c>
      <c r="K2057" s="5">
        <v>5</v>
      </c>
      <c r="L2057" s="9">
        <f t="shared" si="43"/>
        <v>-8</v>
      </c>
      <c r="M2057" s="6" t="s">
        <v>90</v>
      </c>
      <c r="N2057" s="9" t="s">
        <v>94</v>
      </c>
      <c r="O2057" s="6" t="s">
        <v>380</v>
      </c>
      <c r="P2057" s="9" t="s">
        <v>42</v>
      </c>
      <c r="Q2057" s="5" t="s">
        <v>37</v>
      </c>
      <c r="R2057" s="9" t="s">
        <v>41</v>
      </c>
      <c r="S2057" s="11">
        <v>2023</v>
      </c>
      <c r="T2057" s="6" t="s">
        <v>126</v>
      </c>
      <c r="U2057" s="83" t="s">
        <v>3805</v>
      </c>
      <c r="V2057" s="4" t="s">
        <v>3297</v>
      </c>
      <c r="W2057" s="75">
        <v>107100</v>
      </c>
      <c r="X2057" s="9">
        <v>2</v>
      </c>
      <c r="Y2057" s="11"/>
      <c r="Z2057" s="11"/>
      <c r="AA2057" s="11"/>
      <c r="AB2057" s="11"/>
      <c r="AC2057" s="11"/>
      <c r="AD2057" s="11" t="s">
        <v>33</v>
      </c>
      <c r="AE2057" s="11"/>
      <c r="AF2057" s="11"/>
      <c r="AG2057" s="11"/>
      <c r="AH2057" s="11"/>
      <c r="AI2057" s="11"/>
      <c r="AJ2057" s="11" t="s">
        <v>33</v>
      </c>
      <c r="AK2057" s="143"/>
      <c r="AL2057" s="143"/>
      <c r="AM2057" s="143"/>
      <c r="AN2057" s="143"/>
      <c r="AO2057" s="143"/>
      <c r="AP2057" s="153" t="s">
        <v>165</v>
      </c>
      <c r="AQ2057" s="143"/>
      <c r="AR2057" s="143"/>
      <c r="AS2057" s="143"/>
      <c r="AT2057" s="143"/>
      <c r="AU2057" s="143"/>
      <c r="AV2057" s="153" t="s">
        <v>165</v>
      </c>
      <c r="BC2057" s="2"/>
    </row>
    <row r="2058" spans="1:55" x14ac:dyDescent="0.2">
      <c r="A2058" s="4" t="s">
        <v>2716</v>
      </c>
      <c r="B2058" s="4" t="s">
        <v>2690</v>
      </c>
      <c r="C2058" s="4" t="s">
        <v>2738</v>
      </c>
      <c r="D2058" s="4" t="s">
        <v>2741</v>
      </c>
      <c r="E2058" s="4" t="s">
        <v>394</v>
      </c>
      <c r="F2058" s="4" t="s">
        <v>391</v>
      </c>
      <c r="G2058" s="41" t="s">
        <v>395</v>
      </c>
      <c r="H2058" s="59" t="s">
        <v>410</v>
      </c>
      <c r="I2058" s="59">
        <v>500000001538</v>
      </c>
      <c r="J2058" s="5">
        <v>2013</v>
      </c>
      <c r="K2058" s="5">
        <v>5</v>
      </c>
      <c r="L2058" s="9">
        <f t="shared" si="43"/>
        <v>-8</v>
      </c>
      <c r="M2058" s="6" t="s">
        <v>90</v>
      </c>
      <c r="N2058" s="9" t="s">
        <v>94</v>
      </c>
      <c r="O2058" s="6" t="s">
        <v>380</v>
      </c>
      <c r="P2058" s="9" t="s">
        <v>42</v>
      </c>
      <c r="Q2058" s="5" t="s">
        <v>37</v>
      </c>
      <c r="R2058" s="9" t="s">
        <v>41</v>
      </c>
      <c r="S2058" s="11">
        <v>2023</v>
      </c>
      <c r="T2058" s="6" t="s">
        <v>126</v>
      </c>
      <c r="U2058" s="83" t="s">
        <v>3805</v>
      </c>
      <c r="V2058" s="4" t="s">
        <v>3297</v>
      </c>
      <c r="W2058" s="75">
        <v>107100</v>
      </c>
      <c r="X2058" s="9">
        <v>2</v>
      </c>
      <c r="Y2058" s="11"/>
      <c r="Z2058" s="11"/>
      <c r="AA2058" s="11"/>
      <c r="AB2058" s="11"/>
      <c r="AC2058" s="11"/>
      <c r="AD2058" s="11" t="s">
        <v>33</v>
      </c>
      <c r="AE2058" s="11"/>
      <c r="AF2058" s="11"/>
      <c r="AG2058" s="11"/>
      <c r="AH2058" s="11"/>
      <c r="AI2058" s="11"/>
      <c r="AJ2058" s="11" t="s">
        <v>33</v>
      </c>
      <c r="AK2058" s="143"/>
      <c r="AL2058" s="143"/>
      <c r="AM2058" s="143"/>
      <c r="AN2058" s="143"/>
      <c r="AO2058" s="143"/>
      <c r="AP2058" s="153" t="s">
        <v>165</v>
      </c>
      <c r="AQ2058" s="143"/>
      <c r="AR2058" s="143"/>
      <c r="AS2058" s="143"/>
      <c r="AT2058" s="143"/>
      <c r="AU2058" s="143"/>
      <c r="AV2058" s="153" t="s">
        <v>165</v>
      </c>
      <c r="BC2058" s="2"/>
    </row>
    <row r="2059" spans="1:55" x14ac:dyDescent="0.2">
      <c r="A2059" s="4" t="s">
        <v>2686</v>
      </c>
      <c r="B2059" s="4" t="s">
        <v>2687</v>
      </c>
      <c r="C2059" s="4" t="s">
        <v>2738</v>
      </c>
      <c r="D2059" s="4" t="s">
        <v>2741</v>
      </c>
      <c r="E2059" s="4" t="s">
        <v>394</v>
      </c>
      <c r="F2059" s="4" t="s">
        <v>391</v>
      </c>
      <c r="G2059" s="41" t="s">
        <v>395</v>
      </c>
      <c r="H2059" s="59" t="s">
        <v>411</v>
      </c>
      <c r="I2059" s="59">
        <v>500000003091</v>
      </c>
      <c r="J2059" s="5">
        <v>2013</v>
      </c>
      <c r="K2059" s="5">
        <v>5</v>
      </c>
      <c r="L2059" s="9">
        <f t="shared" si="43"/>
        <v>-8</v>
      </c>
      <c r="M2059" s="6" t="s">
        <v>90</v>
      </c>
      <c r="N2059" s="9" t="s">
        <v>94</v>
      </c>
      <c r="O2059" s="6" t="s">
        <v>380</v>
      </c>
      <c r="P2059" s="9" t="s">
        <v>42</v>
      </c>
      <c r="Q2059" s="5" t="s">
        <v>37</v>
      </c>
      <c r="R2059" s="9" t="s">
        <v>41</v>
      </c>
      <c r="S2059" s="11">
        <v>2023</v>
      </c>
      <c r="T2059" s="6" t="s">
        <v>126</v>
      </c>
      <c r="U2059" s="83" t="s">
        <v>3805</v>
      </c>
      <c r="V2059" s="4" t="s">
        <v>3297</v>
      </c>
      <c r="W2059" s="75">
        <v>107100</v>
      </c>
      <c r="X2059" s="9">
        <v>2</v>
      </c>
      <c r="Y2059" s="11"/>
      <c r="Z2059" s="11"/>
      <c r="AA2059" s="11"/>
      <c r="AB2059" s="11"/>
      <c r="AC2059" s="11"/>
      <c r="AD2059" s="11" t="s">
        <v>33</v>
      </c>
      <c r="AE2059" s="11"/>
      <c r="AF2059" s="11"/>
      <c r="AG2059" s="11"/>
      <c r="AH2059" s="11"/>
      <c r="AI2059" s="11"/>
      <c r="AJ2059" s="11" t="s">
        <v>33</v>
      </c>
      <c r="AK2059" s="143"/>
      <c r="AL2059" s="143"/>
      <c r="AM2059" s="143"/>
      <c r="AN2059" s="143"/>
      <c r="AO2059" s="143"/>
      <c r="AP2059" s="153" t="s">
        <v>165</v>
      </c>
      <c r="AQ2059" s="143"/>
      <c r="AR2059" s="143"/>
      <c r="AS2059" s="143"/>
      <c r="AT2059" s="143"/>
      <c r="AU2059" s="143"/>
      <c r="AV2059" s="153" t="s">
        <v>165</v>
      </c>
      <c r="BC2059" s="2"/>
    </row>
    <row r="2060" spans="1:55" x14ac:dyDescent="0.2">
      <c r="A2060" s="4" t="s">
        <v>2686</v>
      </c>
      <c r="B2060" s="4" t="s">
        <v>2687</v>
      </c>
      <c r="C2060" s="4" t="s">
        <v>2738</v>
      </c>
      <c r="D2060" s="4" t="s">
        <v>2741</v>
      </c>
      <c r="E2060" s="4" t="s">
        <v>394</v>
      </c>
      <c r="F2060" s="4" t="s">
        <v>391</v>
      </c>
      <c r="G2060" s="41" t="s">
        <v>395</v>
      </c>
      <c r="H2060" s="59" t="s">
        <v>412</v>
      </c>
      <c r="I2060" s="59">
        <v>500000003465</v>
      </c>
      <c r="J2060" s="5">
        <v>2013</v>
      </c>
      <c r="K2060" s="5">
        <v>5</v>
      </c>
      <c r="L2060" s="9">
        <f t="shared" si="43"/>
        <v>-8</v>
      </c>
      <c r="M2060" s="6" t="s">
        <v>90</v>
      </c>
      <c r="N2060" s="9" t="s">
        <v>94</v>
      </c>
      <c r="O2060" s="6" t="s">
        <v>380</v>
      </c>
      <c r="P2060" s="9" t="s">
        <v>42</v>
      </c>
      <c r="Q2060" s="5" t="s">
        <v>37</v>
      </c>
      <c r="R2060" s="9" t="s">
        <v>41</v>
      </c>
      <c r="S2060" s="11">
        <v>2023</v>
      </c>
      <c r="T2060" s="6" t="s">
        <v>126</v>
      </c>
      <c r="U2060" s="83" t="s">
        <v>3805</v>
      </c>
      <c r="V2060" s="4" t="s">
        <v>3297</v>
      </c>
      <c r="W2060" s="75">
        <v>107100</v>
      </c>
      <c r="X2060" s="9">
        <v>2</v>
      </c>
      <c r="Y2060" s="11"/>
      <c r="Z2060" s="11"/>
      <c r="AA2060" s="11"/>
      <c r="AB2060" s="11"/>
      <c r="AC2060" s="11"/>
      <c r="AD2060" s="11" t="s">
        <v>33</v>
      </c>
      <c r="AE2060" s="11"/>
      <c r="AF2060" s="11"/>
      <c r="AG2060" s="11"/>
      <c r="AH2060" s="11"/>
      <c r="AI2060" s="11"/>
      <c r="AJ2060" s="11" t="s">
        <v>33</v>
      </c>
      <c r="AK2060" s="143"/>
      <c r="AL2060" s="143"/>
      <c r="AM2060" s="143"/>
      <c r="AN2060" s="143"/>
      <c r="AO2060" s="143"/>
      <c r="AP2060" s="153" t="s">
        <v>165</v>
      </c>
      <c r="AQ2060" s="143"/>
      <c r="AR2060" s="143"/>
      <c r="AS2060" s="143"/>
      <c r="AT2060" s="143"/>
      <c r="AU2060" s="143"/>
      <c r="AV2060" s="153" t="s">
        <v>165</v>
      </c>
      <c r="BC2060" s="2"/>
    </row>
    <row r="2061" spans="1:55" x14ac:dyDescent="0.2">
      <c r="A2061" s="4" t="s">
        <v>2700</v>
      </c>
      <c r="B2061" s="4" t="s">
        <v>2690</v>
      </c>
      <c r="C2061" s="4" t="s">
        <v>2738</v>
      </c>
      <c r="D2061" s="4" t="s">
        <v>2741</v>
      </c>
      <c r="E2061" s="4" t="s">
        <v>394</v>
      </c>
      <c r="F2061" s="4" t="s">
        <v>391</v>
      </c>
      <c r="G2061" s="41" t="s">
        <v>395</v>
      </c>
      <c r="H2061" s="59" t="s">
        <v>413</v>
      </c>
      <c r="I2061" s="59">
        <v>500000006015</v>
      </c>
      <c r="J2061" s="5">
        <v>2013</v>
      </c>
      <c r="K2061" s="5">
        <v>5</v>
      </c>
      <c r="L2061" s="9">
        <f t="shared" si="43"/>
        <v>-8</v>
      </c>
      <c r="M2061" s="6" t="s">
        <v>90</v>
      </c>
      <c r="N2061" s="9" t="s">
        <v>94</v>
      </c>
      <c r="O2061" s="6" t="s">
        <v>380</v>
      </c>
      <c r="P2061" s="9" t="s">
        <v>42</v>
      </c>
      <c r="Q2061" s="5" t="s">
        <v>37</v>
      </c>
      <c r="R2061" s="9" t="s">
        <v>41</v>
      </c>
      <c r="S2061" s="11">
        <v>2023</v>
      </c>
      <c r="T2061" s="6" t="s">
        <v>126</v>
      </c>
      <c r="U2061" s="83" t="s">
        <v>3805</v>
      </c>
      <c r="V2061" s="4" t="s">
        <v>3297</v>
      </c>
      <c r="W2061" s="75">
        <v>107100</v>
      </c>
      <c r="X2061" s="9">
        <v>2</v>
      </c>
      <c r="Y2061" s="11"/>
      <c r="Z2061" s="11"/>
      <c r="AA2061" s="11"/>
      <c r="AB2061" s="11"/>
      <c r="AC2061" s="11"/>
      <c r="AD2061" s="11" t="s">
        <v>33</v>
      </c>
      <c r="AE2061" s="11"/>
      <c r="AF2061" s="11"/>
      <c r="AG2061" s="11"/>
      <c r="AH2061" s="11"/>
      <c r="AI2061" s="11"/>
      <c r="AJ2061" s="11" t="s">
        <v>33</v>
      </c>
      <c r="AK2061" s="143"/>
      <c r="AL2061" s="143"/>
      <c r="AM2061" s="143"/>
      <c r="AN2061" s="143"/>
      <c r="AO2061" s="143"/>
      <c r="AP2061" s="153" t="s">
        <v>165</v>
      </c>
      <c r="AQ2061" s="143"/>
      <c r="AR2061" s="143"/>
      <c r="AS2061" s="143"/>
      <c r="AT2061" s="143"/>
      <c r="AU2061" s="143"/>
      <c r="AV2061" s="153" t="s">
        <v>165</v>
      </c>
      <c r="BC2061" s="2"/>
    </row>
    <row r="2062" spans="1:55" x14ac:dyDescent="0.2">
      <c r="A2062" s="4" t="s">
        <v>2700</v>
      </c>
      <c r="B2062" s="4" t="s">
        <v>2690</v>
      </c>
      <c r="C2062" s="4" t="s">
        <v>2738</v>
      </c>
      <c r="D2062" s="4" t="s">
        <v>2741</v>
      </c>
      <c r="E2062" s="4" t="s">
        <v>394</v>
      </c>
      <c r="F2062" s="4" t="s">
        <v>391</v>
      </c>
      <c r="G2062" s="41" t="s">
        <v>395</v>
      </c>
      <c r="H2062" s="59" t="s">
        <v>414</v>
      </c>
      <c r="I2062" s="59">
        <v>500000002732</v>
      </c>
      <c r="J2062" s="5">
        <v>2013</v>
      </c>
      <c r="K2062" s="5">
        <v>5</v>
      </c>
      <c r="L2062" s="9">
        <f t="shared" si="43"/>
        <v>-8</v>
      </c>
      <c r="M2062" s="6" t="s">
        <v>90</v>
      </c>
      <c r="N2062" s="9" t="s">
        <v>94</v>
      </c>
      <c r="O2062" s="6" t="s">
        <v>380</v>
      </c>
      <c r="P2062" s="9" t="s">
        <v>42</v>
      </c>
      <c r="Q2062" s="5" t="s">
        <v>37</v>
      </c>
      <c r="R2062" s="9" t="s">
        <v>41</v>
      </c>
      <c r="S2062" s="11">
        <v>2023</v>
      </c>
      <c r="T2062" s="6" t="s">
        <v>126</v>
      </c>
      <c r="U2062" s="83" t="s">
        <v>3805</v>
      </c>
      <c r="V2062" s="4" t="s">
        <v>3297</v>
      </c>
      <c r="W2062" s="75">
        <v>107100</v>
      </c>
      <c r="X2062" s="9">
        <v>2</v>
      </c>
      <c r="Y2062" s="11"/>
      <c r="Z2062" s="11"/>
      <c r="AA2062" s="11"/>
      <c r="AB2062" s="11"/>
      <c r="AC2062" s="11"/>
      <c r="AD2062" s="11" t="s">
        <v>33</v>
      </c>
      <c r="AE2062" s="11"/>
      <c r="AF2062" s="11"/>
      <c r="AG2062" s="11"/>
      <c r="AH2062" s="11"/>
      <c r="AI2062" s="11"/>
      <c r="AJ2062" s="11" t="s">
        <v>33</v>
      </c>
      <c r="AK2062" s="143"/>
      <c r="AL2062" s="143"/>
      <c r="AM2062" s="143"/>
      <c r="AN2062" s="143"/>
      <c r="AO2062" s="143"/>
      <c r="AP2062" s="153" t="s">
        <v>165</v>
      </c>
      <c r="AQ2062" s="143"/>
      <c r="AR2062" s="143"/>
      <c r="AS2062" s="143"/>
      <c r="AT2062" s="143"/>
      <c r="AU2062" s="143"/>
      <c r="AV2062" s="153" t="s">
        <v>165</v>
      </c>
      <c r="BC2062" s="2"/>
    </row>
    <row r="2063" spans="1:55" x14ac:dyDescent="0.2">
      <c r="A2063" s="4" t="s">
        <v>2720</v>
      </c>
      <c r="B2063" s="4" t="s">
        <v>2690</v>
      </c>
      <c r="C2063" s="4" t="s">
        <v>2738</v>
      </c>
      <c r="D2063" s="4" t="s">
        <v>2741</v>
      </c>
      <c r="E2063" s="4" t="s">
        <v>394</v>
      </c>
      <c r="F2063" s="4" t="s">
        <v>391</v>
      </c>
      <c r="G2063" s="41" t="s">
        <v>395</v>
      </c>
      <c r="H2063" s="59" t="s">
        <v>416</v>
      </c>
      <c r="I2063" s="59">
        <v>500000002763</v>
      </c>
      <c r="J2063" s="5">
        <v>2013</v>
      </c>
      <c r="K2063" s="5">
        <v>5</v>
      </c>
      <c r="L2063" s="9">
        <f t="shared" si="43"/>
        <v>-8</v>
      </c>
      <c r="M2063" s="6" t="s">
        <v>90</v>
      </c>
      <c r="N2063" s="9" t="s">
        <v>94</v>
      </c>
      <c r="O2063" s="6" t="s">
        <v>380</v>
      </c>
      <c r="P2063" s="9" t="s">
        <v>42</v>
      </c>
      <c r="Q2063" s="5" t="s">
        <v>37</v>
      </c>
      <c r="R2063" s="9" t="s">
        <v>41</v>
      </c>
      <c r="S2063" s="11">
        <v>2023</v>
      </c>
      <c r="T2063" s="6" t="s">
        <v>126</v>
      </c>
      <c r="U2063" s="83" t="s">
        <v>3805</v>
      </c>
      <c r="V2063" s="4" t="s">
        <v>3297</v>
      </c>
      <c r="W2063" s="75">
        <v>107100</v>
      </c>
      <c r="X2063" s="9">
        <v>2</v>
      </c>
      <c r="Y2063" s="11"/>
      <c r="Z2063" s="11"/>
      <c r="AA2063" s="11"/>
      <c r="AB2063" s="11"/>
      <c r="AC2063" s="11"/>
      <c r="AD2063" s="11" t="s">
        <v>33</v>
      </c>
      <c r="AE2063" s="11"/>
      <c r="AF2063" s="11"/>
      <c r="AG2063" s="11"/>
      <c r="AH2063" s="11"/>
      <c r="AI2063" s="11"/>
      <c r="AJ2063" s="11" t="s">
        <v>33</v>
      </c>
      <c r="AK2063" s="143"/>
      <c r="AL2063" s="143"/>
      <c r="AM2063" s="143"/>
      <c r="AN2063" s="143"/>
      <c r="AO2063" s="143"/>
      <c r="AP2063" s="153" t="s">
        <v>165</v>
      </c>
      <c r="AQ2063" s="143"/>
      <c r="AR2063" s="143"/>
      <c r="AS2063" s="143"/>
      <c r="AT2063" s="143"/>
      <c r="AU2063" s="143"/>
      <c r="AV2063" s="153" t="s">
        <v>165</v>
      </c>
      <c r="BC2063" s="2"/>
    </row>
    <row r="2064" spans="1:55" x14ac:dyDescent="0.2">
      <c r="A2064" s="4" t="s">
        <v>2686</v>
      </c>
      <c r="B2064" s="4" t="s">
        <v>2687</v>
      </c>
      <c r="C2064" s="4" t="s">
        <v>2738</v>
      </c>
      <c r="D2064" s="4" t="s">
        <v>2741</v>
      </c>
      <c r="E2064" s="4" t="s">
        <v>394</v>
      </c>
      <c r="F2064" s="4" t="s">
        <v>391</v>
      </c>
      <c r="G2064" s="41" t="s">
        <v>395</v>
      </c>
      <c r="H2064" s="59" t="s">
        <v>417</v>
      </c>
      <c r="I2064" s="59">
        <v>500000001539</v>
      </c>
      <c r="J2064" s="5">
        <v>2013</v>
      </c>
      <c r="K2064" s="5">
        <v>5</v>
      </c>
      <c r="L2064" s="9">
        <f t="shared" si="43"/>
        <v>-8</v>
      </c>
      <c r="M2064" s="6" t="s">
        <v>90</v>
      </c>
      <c r="N2064" s="9" t="s">
        <v>94</v>
      </c>
      <c r="O2064" s="6" t="s">
        <v>380</v>
      </c>
      <c r="P2064" s="9" t="s">
        <v>42</v>
      </c>
      <c r="Q2064" s="5" t="s">
        <v>37</v>
      </c>
      <c r="R2064" s="9" t="s">
        <v>41</v>
      </c>
      <c r="S2064" s="11">
        <v>2023</v>
      </c>
      <c r="T2064" s="6" t="s">
        <v>126</v>
      </c>
      <c r="U2064" s="83" t="s">
        <v>3805</v>
      </c>
      <c r="V2064" s="4" t="s">
        <v>3297</v>
      </c>
      <c r="W2064" s="75">
        <v>107100</v>
      </c>
      <c r="X2064" s="9">
        <v>2</v>
      </c>
      <c r="Y2064" s="11"/>
      <c r="Z2064" s="11"/>
      <c r="AA2064" s="11"/>
      <c r="AB2064" s="11"/>
      <c r="AC2064" s="11"/>
      <c r="AD2064" s="11" t="s">
        <v>33</v>
      </c>
      <c r="AE2064" s="11"/>
      <c r="AF2064" s="11"/>
      <c r="AG2064" s="11"/>
      <c r="AH2064" s="11"/>
      <c r="AI2064" s="11"/>
      <c r="AJ2064" s="11" t="s">
        <v>33</v>
      </c>
      <c r="AK2064" s="143"/>
      <c r="AL2064" s="143"/>
      <c r="AM2064" s="143"/>
      <c r="AN2064" s="143"/>
      <c r="AO2064" s="143"/>
      <c r="AP2064" s="153" t="s">
        <v>165</v>
      </c>
      <c r="AQ2064" s="143"/>
      <c r="AR2064" s="143"/>
      <c r="AS2064" s="143"/>
      <c r="AT2064" s="143"/>
      <c r="AU2064" s="143"/>
      <c r="AV2064" s="153" t="s">
        <v>165</v>
      </c>
      <c r="BC2064" s="2"/>
    </row>
    <row r="2065" spans="1:55" x14ac:dyDescent="0.2">
      <c r="A2065" s="4" t="s">
        <v>2695</v>
      </c>
      <c r="B2065" s="4" t="s">
        <v>2689</v>
      </c>
      <c r="C2065" s="4" t="s">
        <v>2731</v>
      </c>
      <c r="D2065" s="4" t="s">
        <v>2741</v>
      </c>
      <c r="E2065" s="4" t="s">
        <v>516</v>
      </c>
      <c r="F2065" s="4" t="s">
        <v>496</v>
      </c>
      <c r="G2065" s="41" t="s">
        <v>2371</v>
      </c>
      <c r="H2065" s="59" t="s">
        <v>3688</v>
      </c>
      <c r="I2065" s="59" t="s">
        <v>136</v>
      </c>
      <c r="J2065" s="164">
        <v>2024</v>
      </c>
      <c r="K2065" s="164">
        <v>5</v>
      </c>
      <c r="L2065" s="162">
        <f t="shared" si="43"/>
        <v>3</v>
      </c>
      <c r="M2065" s="165" t="s">
        <v>92</v>
      </c>
      <c r="N2065" s="162" t="s">
        <v>94</v>
      </c>
      <c r="O2065" s="165" t="s">
        <v>2743</v>
      </c>
      <c r="P2065" s="165" t="s">
        <v>41</v>
      </c>
      <c r="Q2065" s="164">
        <v>2023</v>
      </c>
      <c r="R2065" s="162" t="s">
        <v>41</v>
      </c>
      <c r="S2065" s="166">
        <v>2024</v>
      </c>
      <c r="T2065" s="165" t="s">
        <v>126</v>
      </c>
      <c r="U2065" s="144" t="s">
        <v>499</v>
      </c>
      <c r="V2065" s="144" t="s">
        <v>3301</v>
      </c>
      <c r="W2065" s="75">
        <v>111676.61538461539</v>
      </c>
      <c r="X2065" s="9">
        <v>2</v>
      </c>
      <c r="Y2065" s="11"/>
      <c r="Z2065" s="11"/>
      <c r="AA2065" s="11" t="s">
        <v>33</v>
      </c>
      <c r="AB2065" s="11"/>
      <c r="AC2065" s="11"/>
      <c r="AD2065" s="11"/>
      <c r="AE2065" s="11"/>
      <c r="AF2065" s="11"/>
      <c r="AG2065" s="11" t="s">
        <v>33</v>
      </c>
      <c r="AH2065" s="11"/>
      <c r="AI2065" s="11"/>
      <c r="AJ2065" s="11"/>
      <c r="AK2065" s="143"/>
      <c r="AL2065" s="143"/>
      <c r="AM2065" s="143" t="s">
        <v>165</v>
      </c>
      <c r="AN2065" s="143"/>
      <c r="AO2065" s="143"/>
      <c r="AP2065" s="143"/>
      <c r="AQ2065" s="143"/>
      <c r="AR2065" s="143"/>
      <c r="AS2065" s="143" t="s">
        <v>165</v>
      </c>
      <c r="AT2065" s="143"/>
      <c r="AU2065" s="143"/>
      <c r="AV2065" s="143"/>
      <c r="BC2065" s="2"/>
    </row>
    <row r="2066" spans="1:55" ht="12.75" customHeight="1" x14ac:dyDescent="0.2">
      <c r="A2066" s="4" t="s">
        <v>2695</v>
      </c>
      <c r="B2066" s="4" t="s">
        <v>2689</v>
      </c>
      <c r="C2066" s="4" t="s">
        <v>2730</v>
      </c>
      <c r="D2066" s="4" t="s">
        <v>2742</v>
      </c>
      <c r="E2066" s="4" t="s">
        <v>516</v>
      </c>
      <c r="F2066" s="4" t="s">
        <v>496</v>
      </c>
      <c r="G2066" s="41" t="s">
        <v>517</v>
      </c>
      <c r="H2066" s="59" t="s">
        <v>3070</v>
      </c>
      <c r="I2066" s="59" t="s">
        <v>3121</v>
      </c>
      <c r="J2066" s="5">
        <v>2023</v>
      </c>
      <c r="K2066" s="5">
        <v>5</v>
      </c>
      <c r="L2066" s="9">
        <f t="shared" si="43"/>
        <v>2</v>
      </c>
      <c r="M2066" s="95" t="s">
        <v>2745</v>
      </c>
      <c r="N2066" s="138" t="s">
        <v>94</v>
      </c>
      <c r="O2066" s="88" t="s">
        <v>2743</v>
      </c>
      <c r="P2066" s="6" t="s">
        <v>41</v>
      </c>
      <c r="Q2066" s="5">
        <v>2024</v>
      </c>
      <c r="R2066" s="9" t="s">
        <v>41</v>
      </c>
      <c r="S2066" s="11">
        <v>2023</v>
      </c>
      <c r="T2066" s="6" t="s">
        <v>126</v>
      </c>
      <c r="U2066" s="4" t="s">
        <v>499</v>
      </c>
      <c r="V2066" s="4" t="s">
        <v>4134</v>
      </c>
      <c r="W2066" s="75">
        <v>0</v>
      </c>
      <c r="X2066" s="9">
        <v>2</v>
      </c>
      <c r="Y2066" s="11"/>
      <c r="Z2066" s="11"/>
      <c r="AA2066" s="11" t="s">
        <v>33</v>
      </c>
      <c r="AB2066" s="11"/>
      <c r="AC2066" s="11"/>
      <c r="AD2066" s="11"/>
      <c r="AE2066" s="11"/>
      <c r="AF2066" s="11"/>
      <c r="AG2066" s="11" t="s">
        <v>33</v>
      </c>
      <c r="AH2066" s="11"/>
      <c r="AI2066" s="11"/>
      <c r="AJ2066" s="11"/>
      <c r="AK2066" s="143"/>
      <c r="AL2066" s="143"/>
      <c r="AM2066" s="143" t="s">
        <v>165</v>
      </c>
      <c r="AN2066" s="143"/>
      <c r="AO2066" s="143"/>
      <c r="AP2066" s="143"/>
      <c r="AQ2066" s="143"/>
      <c r="AR2066" s="143"/>
      <c r="AS2066" s="143" t="s">
        <v>165</v>
      </c>
      <c r="AT2066" s="143"/>
      <c r="AU2066" s="143"/>
      <c r="AV2066" s="143"/>
    </row>
    <row r="2067" spans="1:55" x14ac:dyDescent="0.2">
      <c r="A2067" s="4" t="s">
        <v>2716</v>
      </c>
      <c r="B2067" s="4" t="s">
        <v>2690</v>
      </c>
      <c r="C2067" s="4" t="s">
        <v>2710</v>
      </c>
      <c r="D2067" s="4" t="s">
        <v>2742</v>
      </c>
      <c r="E2067" s="4" t="s">
        <v>439</v>
      </c>
      <c r="F2067" s="4" t="s">
        <v>2409</v>
      </c>
      <c r="G2067" s="41" t="s">
        <v>2410</v>
      </c>
      <c r="H2067" s="59" t="s">
        <v>2411</v>
      </c>
      <c r="I2067" s="59">
        <v>500000010930</v>
      </c>
      <c r="J2067" s="5">
        <v>2021</v>
      </c>
      <c r="K2067" s="5">
        <v>8</v>
      </c>
      <c r="L2067" s="9">
        <f t="shared" si="43"/>
        <v>3</v>
      </c>
      <c r="M2067" s="6" t="s">
        <v>90</v>
      </c>
      <c r="N2067" s="9" t="s">
        <v>94</v>
      </c>
      <c r="O2067" s="6" t="s">
        <v>47</v>
      </c>
      <c r="P2067" s="9" t="s">
        <v>41</v>
      </c>
      <c r="Q2067" s="5">
        <v>2024</v>
      </c>
      <c r="R2067" s="9" t="s">
        <v>41</v>
      </c>
      <c r="S2067" s="11">
        <v>2024</v>
      </c>
      <c r="T2067" s="6" t="s">
        <v>126</v>
      </c>
      <c r="U2067" s="4" t="s">
        <v>4550</v>
      </c>
      <c r="V2067" s="4" t="s">
        <v>4549</v>
      </c>
      <c r="W2067" s="75">
        <v>8568000</v>
      </c>
      <c r="X2067" s="9">
        <v>2</v>
      </c>
      <c r="Y2067" s="11"/>
      <c r="Z2067" s="11"/>
      <c r="AA2067" s="11"/>
      <c r="AB2067" s="11"/>
      <c r="AC2067" s="11"/>
      <c r="AD2067" s="11" t="s">
        <v>33</v>
      </c>
      <c r="AE2067" s="11"/>
      <c r="AF2067" s="11"/>
      <c r="AG2067" s="11"/>
      <c r="AH2067" s="11"/>
      <c r="AI2067" s="11"/>
      <c r="AJ2067" s="11" t="s">
        <v>33</v>
      </c>
      <c r="AK2067" s="143"/>
      <c r="AL2067" s="143"/>
      <c r="AM2067" s="143"/>
      <c r="AN2067" s="143"/>
      <c r="AO2067" s="143"/>
      <c r="AP2067" s="143" t="s">
        <v>165</v>
      </c>
      <c r="AQ2067" s="143"/>
      <c r="AR2067" s="143"/>
      <c r="AS2067" s="143"/>
      <c r="AT2067" s="143"/>
      <c r="AU2067" s="143"/>
      <c r="AV2067" s="153" t="s">
        <v>2801</v>
      </c>
      <c r="BC2067" s="2"/>
    </row>
    <row r="2068" spans="1:55" ht="12.75" customHeight="1" x14ac:dyDescent="0.2">
      <c r="A2068" s="4" t="s">
        <v>2708</v>
      </c>
      <c r="B2068" s="4" t="s">
        <v>2694</v>
      </c>
      <c r="C2068" s="4" t="s">
        <v>2730</v>
      </c>
      <c r="D2068" s="4" t="s">
        <v>2742</v>
      </c>
      <c r="E2068" s="4" t="s">
        <v>3122</v>
      </c>
      <c r="F2068" s="4" t="s">
        <v>3123</v>
      </c>
      <c r="G2068" s="41" t="s">
        <v>3124</v>
      </c>
      <c r="H2068" s="59">
        <v>23041700004</v>
      </c>
      <c r="I2068" s="59">
        <v>500000011687</v>
      </c>
      <c r="J2068" s="5">
        <v>2023</v>
      </c>
      <c r="K2068" s="5">
        <v>5</v>
      </c>
      <c r="L2068" s="9">
        <f t="shared" si="43"/>
        <v>2</v>
      </c>
      <c r="M2068" s="95" t="s">
        <v>90</v>
      </c>
      <c r="N2068" s="138" t="s">
        <v>94</v>
      </c>
      <c r="O2068" s="6" t="s">
        <v>37</v>
      </c>
      <c r="P2068" s="6" t="s">
        <v>42</v>
      </c>
      <c r="Q2068" s="5" t="s">
        <v>37</v>
      </c>
      <c r="R2068" s="5" t="s">
        <v>42</v>
      </c>
      <c r="S2068" s="5" t="s">
        <v>136</v>
      </c>
      <c r="T2068" s="5" t="s">
        <v>43</v>
      </c>
      <c r="U2068" s="4" t="s">
        <v>136</v>
      </c>
      <c r="V2068" s="4" t="s">
        <v>3257</v>
      </c>
      <c r="W2068" s="75">
        <v>0</v>
      </c>
      <c r="X2068" s="9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43"/>
      <c r="AL2068" s="143"/>
      <c r="AM2068" s="143"/>
      <c r="AN2068" s="143"/>
      <c r="AO2068" s="143"/>
      <c r="AP2068" s="143"/>
      <c r="AQ2068" s="143"/>
      <c r="AR2068" s="143"/>
      <c r="AS2068" s="143"/>
      <c r="AT2068" s="143"/>
      <c r="AU2068" s="143"/>
      <c r="AV2068" s="143"/>
    </row>
    <row r="2069" spans="1:55" ht="12.75" customHeight="1" x14ac:dyDescent="0.2">
      <c r="A2069" s="4" t="s">
        <v>2695</v>
      </c>
      <c r="B2069" s="4" t="s">
        <v>2689</v>
      </c>
      <c r="C2069" s="4" t="s">
        <v>2730</v>
      </c>
      <c r="D2069" s="4" t="s">
        <v>2742</v>
      </c>
      <c r="E2069" s="4" t="s">
        <v>503</v>
      </c>
      <c r="F2069" s="4" t="s">
        <v>496</v>
      </c>
      <c r="G2069" s="41" t="s">
        <v>2324</v>
      </c>
      <c r="H2069" s="59" t="s">
        <v>3065</v>
      </c>
      <c r="I2069" s="59" t="s">
        <v>3118</v>
      </c>
      <c r="J2069" s="5">
        <v>2023</v>
      </c>
      <c r="K2069" s="5">
        <v>5</v>
      </c>
      <c r="L2069" s="9">
        <f t="shared" si="43"/>
        <v>2</v>
      </c>
      <c r="M2069" s="95" t="s">
        <v>2745</v>
      </c>
      <c r="N2069" s="138" t="s">
        <v>94</v>
      </c>
      <c r="O2069" s="88" t="s">
        <v>2743</v>
      </c>
      <c r="P2069" s="6" t="s">
        <v>41</v>
      </c>
      <c r="Q2069" s="5">
        <v>2024</v>
      </c>
      <c r="R2069" s="9" t="s">
        <v>41</v>
      </c>
      <c r="S2069" s="11">
        <v>2023</v>
      </c>
      <c r="T2069" s="6" t="s">
        <v>126</v>
      </c>
      <c r="U2069" s="4" t="s">
        <v>499</v>
      </c>
      <c r="V2069" s="4" t="s">
        <v>4134</v>
      </c>
      <c r="W2069" s="75">
        <v>0</v>
      </c>
      <c r="X2069" s="9">
        <v>2</v>
      </c>
      <c r="Y2069" s="11"/>
      <c r="Z2069" s="11"/>
      <c r="AA2069" s="11" t="s">
        <v>33</v>
      </c>
      <c r="AB2069" s="11"/>
      <c r="AC2069" s="11"/>
      <c r="AD2069" s="11"/>
      <c r="AE2069" s="11"/>
      <c r="AF2069" s="11"/>
      <c r="AG2069" s="11" t="s">
        <v>33</v>
      </c>
      <c r="AH2069" s="11"/>
      <c r="AI2069" s="11"/>
      <c r="AJ2069" s="11"/>
      <c r="AK2069" s="143"/>
      <c r="AL2069" s="143"/>
      <c r="AM2069" s="143" t="s">
        <v>165</v>
      </c>
      <c r="AN2069" s="143"/>
      <c r="AO2069" s="143"/>
      <c r="AP2069" s="143"/>
      <c r="AQ2069" s="143"/>
      <c r="AR2069" s="143"/>
      <c r="AS2069" s="143" t="s">
        <v>165</v>
      </c>
      <c r="AT2069" s="143"/>
      <c r="AU2069" s="143"/>
      <c r="AV2069" s="143"/>
    </row>
    <row r="2070" spans="1:55" x14ac:dyDescent="0.2">
      <c r="A2070" s="4" t="s">
        <v>2695</v>
      </c>
      <c r="B2070" s="4" t="s">
        <v>2689</v>
      </c>
      <c r="C2070" s="4" t="s">
        <v>2731</v>
      </c>
      <c r="D2070" s="4" t="s">
        <v>2742</v>
      </c>
      <c r="E2070" s="4" t="s">
        <v>503</v>
      </c>
      <c r="F2070" s="4" t="s">
        <v>496</v>
      </c>
      <c r="G2070" s="41" t="s">
        <v>504</v>
      </c>
      <c r="H2070" s="59" t="s">
        <v>505</v>
      </c>
      <c r="I2070" s="59">
        <v>500000008268</v>
      </c>
      <c r="J2070" s="5">
        <v>2013</v>
      </c>
      <c r="K2070" s="5">
        <v>8</v>
      </c>
      <c r="L2070" s="9">
        <f t="shared" si="43"/>
        <v>-5</v>
      </c>
      <c r="M2070" s="6" t="s">
        <v>90</v>
      </c>
      <c r="N2070" s="9" t="s">
        <v>2744</v>
      </c>
      <c r="O2070" s="6" t="s">
        <v>2743</v>
      </c>
      <c r="P2070" s="9" t="s">
        <v>42</v>
      </c>
      <c r="Q2070" s="5">
        <v>2023</v>
      </c>
      <c r="R2070" s="9" t="s">
        <v>41</v>
      </c>
      <c r="S2070" s="11">
        <v>2023</v>
      </c>
      <c r="T2070" s="6" t="s">
        <v>126</v>
      </c>
      <c r="U2070" s="4" t="s">
        <v>499</v>
      </c>
      <c r="V2070" s="4" t="s">
        <v>3301</v>
      </c>
      <c r="W2070" s="75">
        <v>111676.61538461539</v>
      </c>
      <c r="X2070" s="9">
        <v>2</v>
      </c>
      <c r="Y2070" s="11"/>
      <c r="Z2070" s="11"/>
      <c r="AA2070" s="11" t="s">
        <v>33</v>
      </c>
      <c r="AB2070" s="11"/>
      <c r="AC2070" s="11"/>
      <c r="AD2070" s="11"/>
      <c r="AE2070" s="11"/>
      <c r="AF2070" s="11"/>
      <c r="AG2070" s="11" t="s">
        <v>33</v>
      </c>
      <c r="AH2070" s="11"/>
      <c r="AI2070" s="11"/>
      <c r="AJ2070" s="11"/>
      <c r="AK2070" s="143"/>
      <c r="AL2070" s="143"/>
      <c r="AM2070" s="143" t="s">
        <v>165</v>
      </c>
      <c r="AN2070" s="143"/>
      <c r="AO2070" s="143"/>
      <c r="AP2070" s="143"/>
      <c r="AQ2070" s="143"/>
      <c r="AR2070" s="143"/>
      <c r="AS2070" s="143" t="s">
        <v>165</v>
      </c>
      <c r="AT2070" s="143"/>
      <c r="AU2070" s="143"/>
      <c r="AV2070" s="143"/>
      <c r="BC2070" s="2"/>
    </row>
    <row r="2071" spans="1:55" x14ac:dyDescent="0.2">
      <c r="A2071" s="4" t="s">
        <v>2695</v>
      </c>
      <c r="B2071" s="4" t="s">
        <v>2689</v>
      </c>
      <c r="C2071" s="4" t="s">
        <v>2731</v>
      </c>
      <c r="D2071" s="4" t="s">
        <v>2742</v>
      </c>
      <c r="E2071" s="4" t="s">
        <v>503</v>
      </c>
      <c r="F2071" s="4" t="s">
        <v>496</v>
      </c>
      <c r="G2071" s="41" t="s">
        <v>504</v>
      </c>
      <c r="H2071" s="59" t="s">
        <v>506</v>
      </c>
      <c r="I2071" s="59">
        <v>500000009525</v>
      </c>
      <c r="J2071" s="5">
        <v>2013</v>
      </c>
      <c r="K2071" s="5">
        <v>8</v>
      </c>
      <c r="L2071" s="9">
        <f t="shared" si="43"/>
        <v>-5</v>
      </c>
      <c r="M2071" s="6" t="s">
        <v>90</v>
      </c>
      <c r="N2071" s="9" t="s">
        <v>2744</v>
      </c>
      <c r="O2071" s="6" t="s">
        <v>2743</v>
      </c>
      <c r="P2071" s="9" t="s">
        <v>42</v>
      </c>
      <c r="Q2071" s="5">
        <v>2023</v>
      </c>
      <c r="R2071" s="9" t="s">
        <v>41</v>
      </c>
      <c r="S2071" s="11">
        <v>2023</v>
      </c>
      <c r="T2071" s="6" t="s">
        <v>126</v>
      </c>
      <c r="U2071" s="4" t="s">
        <v>499</v>
      </c>
      <c r="V2071" s="4" t="s">
        <v>3301</v>
      </c>
      <c r="W2071" s="75">
        <v>111676.61538461539</v>
      </c>
      <c r="X2071" s="9">
        <v>2</v>
      </c>
      <c r="Y2071" s="11"/>
      <c r="Z2071" s="11"/>
      <c r="AA2071" s="11" t="s">
        <v>33</v>
      </c>
      <c r="AB2071" s="11"/>
      <c r="AC2071" s="11"/>
      <c r="AD2071" s="11"/>
      <c r="AE2071" s="11"/>
      <c r="AF2071" s="11"/>
      <c r="AG2071" s="11" t="s">
        <v>33</v>
      </c>
      <c r="AH2071" s="11"/>
      <c r="AI2071" s="11"/>
      <c r="AJ2071" s="11"/>
      <c r="AK2071" s="143"/>
      <c r="AL2071" s="143"/>
      <c r="AM2071" s="143" t="s">
        <v>165</v>
      </c>
      <c r="AN2071" s="143"/>
      <c r="AO2071" s="143"/>
      <c r="AP2071" s="143"/>
      <c r="AQ2071" s="143"/>
      <c r="AR2071" s="143"/>
      <c r="AS2071" s="143" t="s">
        <v>165</v>
      </c>
      <c r="AT2071" s="143"/>
      <c r="AU2071" s="143"/>
      <c r="AV2071" s="143"/>
      <c r="BC2071" s="2"/>
    </row>
    <row r="2072" spans="1:55" x14ac:dyDescent="0.2">
      <c r="A2072" s="4" t="s">
        <v>2695</v>
      </c>
      <c r="B2072" s="4" t="s">
        <v>2689</v>
      </c>
      <c r="C2072" s="4" t="s">
        <v>2731</v>
      </c>
      <c r="D2072" s="4" t="s">
        <v>2742</v>
      </c>
      <c r="E2072" s="4" t="s">
        <v>503</v>
      </c>
      <c r="F2072" s="4" t="s">
        <v>496</v>
      </c>
      <c r="G2072" s="41" t="s">
        <v>504</v>
      </c>
      <c r="H2072" s="59" t="s">
        <v>531</v>
      </c>
      <c r="I2072" s="59">
        <v>500000002409</v>
      </c>
      <c r="J2072" s="5">
        <v>2013</v>
      </c>
      <c r="K2072" s="5">
        <v>8</v>
      </c>
      <c r="L2072" s="9">
        <f t="shared" si="43"/>
        <v>-5</v>
      </c>
      <c r="M2072" s="6" t="s">
        <v>90</v>
      </c>
      <c r="N2072" s="9" t="s">
        <v>2744</v>
      </c>
      <c r="O2072" s="6" t="s">
        <v>2743</v>
      </c>
      <c r="P2072" s="9" t="s">
        <v>42</v>
      </c>
      <c r="Q2072" s="5">
        <v>2023</v>
      </c>
      <c r="R2072" s="9" t="s">
        <v>41</v>
      </c>
      <c r="S2072" s="11">
        <v>2023</v>
      </c>
      <c r="T2072" s="6" t="s">
        <v>126</v>
      </c>
      <c r="U2072" s="4" t="s">
        <v>499</v>
      </c>
      <c r="V2072" s="4" t="s">
        <v>3301</v>
      </c>
      <c r="W2072" s="75">
        <v>111676.61538461539</v>
      </c>
      <c r="X2072" s="9">
        <v>2</v>
      </c>
      <c r="Y2072" s="11"/>
      <c r="Z2072" s="11"/>
      <c r="AA2072" s="11" t="s">
        <v>33</v>
      </c>
      <c r="AB2072" s="11"/>
      <c r="AC2072" s="11"/>
      <c r="AD2072" s="11"/>
      <c r="AE2072" s="11"/>
      <c r="AF2072" s="11"/>
      <c r="AG2072" s="11" t="s">
        <v>33</v>
      </c>
      <c r="AH2072" s="11"/>
      <c r="AI2072" s="11"/>
      <c r="AJ2072" s="11"/>
      <c r="AK2072" s="143"/>
      <c r="AL2072" s="143"/>
      <c r="AM2072" s="143" t="s">
        <v>165</v>
      </c>
      <c r="AN2072" s="143"/>
      <c r="AO2072" s="143"/>
      <c r="AP2072" s="143"/>
      <c r="AQ2072" s="143"/>
      <c r="AR2072" s="143"/>
      <c r="AS2072" s="143" t="s">
        <v>165</v>
      </c>
      <c r="AT2072" s="143"/>
      <c r="AU2072" s="143"/>
      <c r="AV2072" s="143"/>
      <c r="BC2072" s="2"/>
    </row>
    <row r="2073" spans="1:55" x14ac:dyDescent="0.2">
      <c r="A2073" s="4" t="s">
        <v>2695</v>
      </c>
      <c r="B2073" s="4" t="s">
        <v>2689</v>
      </c>
      <c r="C2073" s="4" t="s">
        <v>2731</v>
      </c>
      <c r="D2073" s="4" t="s">
        <v>2742</v>
      </c>
      <c r="E2073" s="4" t="s">
        <v>510</v>
      </c>
      <c r="F2073" s="4" t="s">
        <v>496</v>
      </c>
      <c r="G2073" s="41" t="s">
        <v>511</v>
      </c>
      <c r="H2073" s="59" t="s">
        <v>512</v>
      </c>
      <c r="I2073" s="59">
        <v>500000008279</v>
      </c>
      <c r="J2073" s="5">
        <v>2013</v>
      </c>
      <c r="K2073" s="5">
        <v>8</v>
      </c>
      <c r="L2073" s="9">
        <f t="shared" si="43"/>
        <v>-5</v>
      </c>
      <c r="M2073" s="6" t="s">
        <v>90</v>
      </c>
      <c r="N2073" s="9" t="s">
        <v>2744</v>
      </c>
      <c r="O2073" s="6" t="s">
        <v>2743</v>
      </c>
      <c r="P2073" s="9" t="s">
        <v>42</v>
      </c>
      <c r="Q2073" s="5">
        <v>2023</v>
      </c>
      <c r="R2073" s="9" t="s">
        <v>41</v>
      </c>
      <c r="S2073" s="11">
        <v>2023</v>
      </c>
      <c r="T2073" s="6" t="s">
        <v>126</v>
      </c>
      <c r="U2073" s="4" t="s">
        <v>499</v>
      </c>
      <c r="V2073" s="4" t="s">
        <v>3301</v>
      </c>
      <c r="W2073" s="75">
        <v>111676.61538461539</v>
      </c>
      <c r="X2073" s="9">
        <v>2</v>
      </c>
      <c r="Y2073" s="11"/>
      <c r="Z2073" s="11"/>
      <c r="AA2073" s="11" t="s">
        <v>33</v>
      </c>
      <c r="AB2073" s="11"/>
      <c r="AC2073" s="11"/>
      <c r="AD2073" s="11"/>
      <c r="AE2073" s="11"/>
      <c r="AF2073" s="11"/>
      <c r="AG2073" s="11" t="s">
        <v>33</v>
      </c>
      <c r="AH2073" s="11"/>
      <c r="AI2073" s="11"/>
      <c r="AJ2073" s="11"/>
      <c r="AK2073" s="143"/>
      <c r="AL2073" s="143"/>
      <c r="AM2073" s="143" t="s">
        <v>165</v>
      </c>
      <c r="AN2073" s="143"/>
      <c r="AO2073" s="143"/>
      <c r="AP2073" s="143"/>
      <c r="AQ2073" s="143"/>
      <c r="AR2073" s="143"/>
      <c r="AS2073" s="143" t="s">
        <v>165</v>
      </c>
      <c r="AT2073" s="143"/>
      <c r="AU2073" s="143"/>
      <c r="AV2073" s="143"/>
      <c r="BC2073" s="2"/>
    </row>
    <row r="2074" spans="1:55" x14ac:dyDescent="0.2">
      <c r="A2074" s="4" t="s">
        <v>2695</v>
      </c>
      <c r="B2074" s="4" t="s">
        <v>2689</v>
      </c>
      <c r="C2074" s="4" t="s">
        <v>2731</v>
      </c>
      <c r="D2074" s="4" t="s">
        <v>2742</v>
      </c>
      <c r="E2074" s="4" t="s">
        <v>510</v>
      </c>
      <c r="F2074" s="4" t="s">
        <v>496</v>
      </c>
      <c r="G2074" s="41" t="s">
        <v>511</v>
      </c>
      <c r="H2074" s="59" t="s">
        <v>515</v>
      </c>
      <c r="I2074" s="59">
        <v>500000008278</v>
      </c>
      <c r="J2074" s="5">
        <v>2013</v>
      </c>
      <c r="K2074" s="5">
        <v>8</v>
      </c>
      <c r="L2074" s="9">
        <f t="shared" si="43"/>
        <v>-5</v>
      </c>
      <c r="M2074" s="6" t="s">
        <v>90</v>
      </c>
      <c r="N2074" s="9" t="s">
        <v>2744</v>
      </c>
      <c r="O2074" s="6" t="s">
        <v>2743</v>
      </c>
      <c r="P2074" s="9" t="s">
        <v>42</v>
      </c>
      <c r="Q2074" s="5">
        <v>2023</v>
      </c>
      <c r="R2074" s="9" t="s">
        <v>41</v>
      </c>
      <c r="S2074" s="11">
        <v>2023</v>
      </c>
      <c r="T2074" s="6" t="s">
        <v>126</v>
      </c>
      <c r="U2074" s="4" t="s">
        <v>499</v>
      </c>
      <c r="V2074" s="4" t="s">
        <v>3301</v>
      </c>
      <c r="W2074" s="75">
        <v>111676.61538461539</v>
      </c>
      <c r="X2074" s="9">
        <v>2</v>
      </c>
      <c r="Y2074" s="11"/>
      <c r="Z2074" s="11"/>
      <c r="AA2074" s="11" t="s">
        <v>33</v>
      </c>
      <c r="AB2074" s="11"/>
      <c r="AC2074" s="11"/>
      <c r="AD2074" s="11"/>
      <c r="AE2074" s="11"/>
      <c r="AF2074" s="11"/>
      <c r="AG2074" s="11" t="s">
        <v>33</v>
      </c>
      <c r="AH2074" s="11"/>
      <c r="AI2074" s="11"/>
      <c r="AJ2074" s="11"/>
      <c r="AK2074" s="143"/>
      <c r="AL2074" s="143"/>
      <c r="AM2074" s="143" t="s">
        <v>165</v>
      </c>
      <c r="AN2074" s="143"/>
      <c r="AO2074" s="143"/>
      <c r="AP2074" s="143"/>
      <c r="AQ2074" s="143"/>
      <c r="AR2074" s="143"/>
      <c r="AS2074" s="143" t="s">
        <v>165</v>
      </c>
      <c r="AT2074" s="143"/>
      <c r="AU2074" s="143"/>
      <c r="AV2074" s="143"/>
      <c r="BC2074" s="2"/>
    </row>
    <row r="2075" spans="1:55" x14ac:dyDescent="0.2">
      <c r="A2075" s="4" t="s">
        <v>2695</v>
      </c>
      <c r="B2075" s="4" t="s">
        <v>2689</v>
      </c>
      <c r="C2075" s="4" t="s">
        <v>2731</v>
      </c>
      <c r="D2075" s="4" t="s">
        <v>2741</v>
      </c>
      <c r="E2075" s="4" t="s">
        <v>503</v>
      </c>
      <c r="F2075" s="4" t="s">
        <v>496</v>
      </c>
      <c r="G2075" s="41" t="s">
        <v>504</v>
      </c>
      <c r="H2075" s="59" t="s">
        <v>3300</v>
      </c>
      <c r="I2075" s="59" t="s">
        <v>136</v>
      </c>
      <c r="J2075" s="164">
        <v>2024</v>
      </c>
      <c r="K2075" s="164">
        <v>5</v>
      </c>
      <c r="L2075" s="162">
        <f t="shared" si="43"/>
        <v>3</v>
      </c>
      <c r="M2075" s="165" t="s">
        <v>92</v>
      </c>
      <c r="N2075" s="162" t="s">
        <v>94</v>
      </c>
      <c r="O2075" s="165" t="s">
        <v>2743</v>
      </c>
      <c r="P2075" s="165" t="s">
        <v>41</v>
      </c>
      <c r="Q2075" s="164">
        <v>2023</v>
      </c>
      <c r="R2075" s="162" t="s">
        <v>41</v>
      </c>
      <c r="S2075" s="166">
        <v>2024</v>
      </c>
      <c r="T2075" s="165" t="s">
        <v>126</v>
      </c>
      <c r="U2075" s="144" t="s">
        <v>499</v>
      </c>
      <c r="V2075" s="144" t="s">
        <v>3301</v>
      </c>
      <c r="W2075" s="75">
        <v>111676.61538461539</v>
      </c>
      <c r="X2075" s="9">
        <v>2</v>
      </c>
      <c r="Y2075" s="11"/>
      <c r="Z2075" s="11"/>
      <c r="AA2075" s="11" t="s">
        <v>33</v>
      </c>
      <c r="AB2075" s="11"/>
      <c r="AC2075" s="11"/>
      <c r="AD2075" s="11"/>
      <c r="AE2075" s="11"/>
      <c r="AF2075" s="11"/>
      <c r="AG2075" s="11" t="s">
        <v>33</v>
      </c>
      <c r="AH2075" s="11"/>
      <c r="AI2075" s="11"/>
      <c r="AJ2075" s="11"/>
      <c r="AK2075" s="143"/>
      <c r="AL2075" s="143"/>
      <c r="AM2075" s="143" t="s">
        <v>165</v>
      </c>
      <c r="AN2075" s="143"/>
      <c r="AO2075" s="143"/>
      <c r="AP2075" s="143"/>
      <c r="AQ2075" s="143"/>
      <c r="AR2075" s="143"/>
      <c r="AS2075" s="143" t="s">
        <v>165</v>
      </c>
      <c r="AT2075" s="143"/>
      <c r="AU2075" s="143"/>
      <c r="AV2075" s="143"/>
      <c r="BC2075" s="2"/>
    </row>
    <row r="2076" spans="1:55" x14ac:dyDescent="0.2">
      <c r="A2076" s="4" t="s">
        <v>2695</v>
      </c>
      <c r="B2076" s="4" t="s">
        <v>2689</v>
      </c>
      <c r="C2076" s="4" t="s">
        <v>2731</v>
      </c>
      <c r="D2076" s="4" t="s">
        <v>2742</v>
      </c>
      <c r="E2076" s="4" t="s">
        <v>522</v>
      </c>
      <c r="F2076" s="4" t="s">
        <v>496</v>
      </c>
      <c r="G2076" s="41" t="s">
        <v>523</v>
      </c>
      <c r="H2076" s="59" t="s">
        <v>524</v>
      </c>
      <c r="I2076" s="59">
        <v>500000008271</v>
      </c>
      <c r="J2076" s="5">
        <v>2013</v>
      </c>
      <c r="K2076" s="5">
        <v>8</v>
      </c>
      <c r="L2076" s="9">
        <f t="shared" si="43"/>
        <v>-5</v>
      </c>
      <c r="M2076" s="6" t="s">
        <v>90</v>
      </c>
      <c r="N2076" s="9" t="s">
        <v>2744</v>
      </c>
      <c r="O2076" s="6" t="s">
        <v>2743</v>
      </c>
      <c r="P2076" s="9" t="s">
        <v>42</v>
      </c>
      <c r="Q2076" s="5">
        <v>2023</v>
      </c>
      <c r="R2076" s="9" t="s">
        <v>41</v>
      </c>
      <c r="S2076" s="11">
        <v>2023</v>
      </c>
      <c r="T2076" s="6" t="s">
        <v>126</v>
      </c>
      <c r="U2076" s="4" t="s">
        <v>499</v>
      </c>
      <c r="V2076" s="4" t="s">
        <v>3301</v>
      </c>
      <c r="W2076" s="75">
        <v>111676.61538461539</v>
      </c>
      <c r="X2076" s="9">
        <v>2</v>
      </c>
      <c r="Y2076" s="11"/>
      <c r="Z2076" s="11"/>
      <c r="AA2076" s="11" t="s">
        <v>33</v>
      </c>
      <c r="AB2076" s="11"/>
      <c r="AC2076" s="11"/>
      <c r="AD2076" s="11"/>
      <c r="AE2076" s="11"/>
      <c r="AF2076" s="11"/>
      <c r="AG2076" s="11" t="s">
        <v>33</v>
      </c>
      <c r="AH2076" s="11"/>
      <c r="AI2076" s="11"/>
      <c r="AJ2076" s="11"/>
      <c r="AK2076" s="143"/>
      <c r="AL2076" s="143"/>
      <c r="AM2076" s="143" t="s">
        <v>165</v>
      </c>
      <c r="AN2076" s="143"/>
      <c r="AO2076" s="143"/>
      <c r="AP2076" s="143"/>
      <c r="AQ2076" s="143"/>
      <c r="AR2076" s="143"/>
      <c r="AS2076" s="143" t="s">
        <v>165</v>
      </c>
      <c r="AT2076" s="143"/>
      <c r="AU2076" s="143"/>
      <c r="AV2076" s="143"/>
      <c r="BC2076" s="2"/>
    </row>
    <row r="2077" spans="1:55" x14ac:dyDescent="0.2">
      <c r="A2077" s="4" t="s">
        <v>2695</v>
      </c>
      <c r="B2077" s="4" t="s">
        <v>2689</v>
      </c>
      <c r="C2077" s="4" t="s">
        <v>2731</v>
      </c>
      <c r="D2077" s="4" t="s">
        <v>2742</v>
      </c>
      <c r="E2077" s="4" t="s">
        <v>525</v>
      </c>
      <c r="F2077" s="4" t="s">
        <v>496</v>
      </c>
      <c r="G2077" s="41" t="s">
        <v>526</v>
      </c>
      <c r="H2077" s="59" t="s">
        <v>527</v>
      </c>
      <c r="I2077" s="59">
        <v>500000008272</v>
      </c>
      <c r="J2077" s="5">
        <v>2013</v>
      </c>
      <c r="K2077" s="5">
        <v>8</v>
      </c>
      <c r="L2077" s="9">
        <f t="shared" si="43"/>
        <v>-5</v>
      </c>
      <c r="M2077" s="6" t="s">
        <v>90</v>
      </c>
      <c r="N2077" s="9" t="s">
        <v>94</v>
      </c>
      <c r="O2077" s="6" t="s">
        <v>2743</v>
      </c>
      <c r="P2077" s="9" t="s">
        <v>42</v>
      </c>
      <c r="Q2077" s="5">
        <v>2023</v>
      </c>
      <c r="R2077" s="9" t="s">
        <v>41</v>
      </c>
      <c r="S2077" s="11">
        <v>2023</v>
      </c>
      <c r="T2077" s="6" t="s">
        <v>126</v>
      </c>
      <c r="U2077" s="4" t="s">
        <v>499</v>
      </c>
      <c r="V2077" s="4" t="s">
        <v>3301</v>
      </c>
      <c r="W2077" s="75">
        <v>111676.61538461539</v>
      </c>
      <c r="X2077" s="9">
        <v>2</v>
      </c>
      <c r="Y2077" s="11"/>
      <c r="Z2077" s="11"/>
      <c r="AA2077" s="11" t="s">
        <v>33</v>
      </c>
      <c r="AB2077" s="11"/>
      <c r="AC2077" s="11"/>
      <c r="AD2077" s="11"/>
      <c r="AE2077" s="11"/>
      <c r="AF2077" s="11"/>
      <c r="AG2077" s="11" t="s">
        <v>33</v>
      </c>
      <c r="AH2077" s="11"/>
      <c r="AI2077" s="11"/>
      <c r="AJ2077" s="11"/>
      <c r="AK2077" s="143"/>
      <c r="AL2077" s="143"/>
      <c r="AM2077" s="143" t="s">
        <v>165</v>
      </c>
      <c r="AN2077" s="143"/>
      <c r="AO2077" s="143"/>
      <c r="AP2077" s="143"/>
      <c r="AQ2077" s="143"/>
      <c r="AR2077" s="143"/>
      <c r="AS2077" s="143" t="s">
        <v>165</v>
      </c>
      <c r="AT2077" s="143"/>
      <c r="AU2077" s="143"/>
      <c r="AV2077" s="143"/>
      <c r="BC2077" s="2"/>
    </row>
    <row r="2078" spans="1:55" x14ac:dyDescent="0.2">
      <c r="A2078" s="4" t="s">
        <v>2724</v>
      </c>
      <c r="B2078" s="4" t="s">
        <v>2689</v>
      </c>
      <c r="C2078" s="4" t="s">
        <v>2736</v>
      </c>
      <c r="D2078" s="4" t="s">
        <v>2741</v>
      </c>
      <c r="E2078" s="4" t="s">
        <v>1818</v>
      </c>
      <c r="F2078" s="4" t="s">
        <v>1819</v>
      </c>
      <c r="G2078" s="41" t="s">
        <v>1820</v>
      </c>
      <c r="H2078" s="59" t="s">
        <v>1821</v>
      </c>
      <c r="I2078" s="59">
        <v>500000003562</v>
      </c>
      <c r="J2078" s="5">
        <v>2013</v>
      </c>
      <c r="K2078" s="5">
        <v>5</v>
      </c>
      <c r="L2078" s="9">
        <f t="shared" si="43"/>
        <v>-8</v>
      </c>
      <c r="M2078" s="6" t="s">
        <v>90</v>
      </c>
      <c r="N2078" s="9" t="s">
        <v>2744</v>
      </c>
      <c r="O2078" s="6" t="s">
        <v>37</v>
      </c>
      <c r="P2078" s="9" t="s">
        <v>42</v>
      </c>
      <c r="Q2078" s="5" t="s">
        <v>37</v>
      </c>
      <c r="R2078" s="9" t="s">
        <v>42</v>
      </c>
      <c r="S2078" s="11">
        <v>2023</v>
      </c>
      <c r="T2078" s="6" t="s">
        <v>43</v>
      </c>
      <c r="U2078" s="4" t="s">
        <v>135</v>
      </c>
      <c r="V2078" s="4" t="s">
        <v>136</v>
      </c>
      <c r="W2078" s="75">
        <v>0</v>
      </c>
      <c r="X2078" s="9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43"/>
      <c r="AL2078" s="143"/>
      <c r="AM2078" s="143"/>
      <c r="AN2078" s="143"/>
      <c r="AO2078" s="143"/>
      <c r="AP2078" s="143"/>
      <c r="AQ2078" s="143"/>
      <c r="AR2078" s="143"/>
      <c r="AS2078" s="143"/>
      <c r="AT2078" s="143"/>
      <c r="AU2078" s="143"/>
      <c r="AV2078" s="143"/>
      <c r="BC2078" s="2"/>
    </row>
    <row r="2079" spans="1:55" ht="12.75" customHeight="1" x14ac:dyDescent="0.2">
      <c r="A2079" s="4" t="s">
        <v>2712</v>
      </c>
      <c r="B2079" s="4" t="s">
        <v>2691</v>
      </c>
      <c r="C2079" s="4" t="s">
        <v>2735</v>
      </c>
      <c r="D2079" s="4" t="s">
        <v>2741</v>
      </c>
      <c r="E2079" s="4" t="s">
        <v>2484</v>
      </c>
      <c r="F2079" s="4" t="s">
        <v>3138</v>
      </c>
      <c r="G2079" s="41" t="s">
        <v>3139</v>
      </c>
      <c r="H2079" s="59" t="s">
        <v>3140</v>
      </c>
      <c r="I2079" s="59" t="s">
        <v>136</v>
      </c>
      <c r="J2079" s="5">
        <v>2023</v>
      </c>
      <c r="K2079" s="5">
        <v>5</v>
      </c>
      <c r="L2079" s="9">
        <f t="shared" si="43"/>
        <v>2</v>
      </c>
      <c r="M2079" s="95" t="s">
        <v>92</v>
      </c>
      <c r="N2079" s="138" t="s">
        <v>94</v>
      </c>
      <c r="O2079" s="6" t="s">
        <v>47</v>
      </c>
      <c r="P2079" s="6" t="s">
        <v>41</v>
      </c>
      <c r="Q2079" s="5" t="s">
        <v>37</v>
      </c>
      <c r="R2079" s="9" t="s">
        <v>41</v>
      </c>
      <c r="S2079" s="11">
        <v>2023</v>
      </c>
      <c r="T2079" s="6" t="s">
        <v>136</v>
      </c>
      <c r="U2079" s="4" t="s">
        <v>3142</v>
      </c>
      <c r="V2079" s="4" t="s">
        <v>3141</v>
      </c>
      <c r="W2079" s="75">
        <v>0</v>
      </c>
      <c r="X2079" s="9">
        <v>2</v>
      </c>
      <c r="Y2079" s="11"/>
      <c r="Z2079" s="11"/>
      <c r="AA2079" s="11" t="s">
        <v>33</v>
      </c>
      <c r="AB2079" s="11"/>
      <c r="AC2079" s="11"/>
      <c r="AD2079" s="11"/>
      <c r="AE2079" s="11"/>
      <c r="AF2079" s="11"/>
      <c r="AG2079" s="11" t="s">
        <v>33</v>
      </c>
      <c r="AH2079" s="11"/>
      <c r="AI2079" s="11"/>
      <c r="AJ2079" s="11"/>
      <c r="AK2079" s="143"/>
      <c r="AL2079" s="143"/>
      <c r="AM2079" s="153" t="s">
        <v>165</v>
      </c>
      <c r="AN2079" s="143"/>
      <c r="AO2079" s="143"/>
      <c r="AP2079" s="143"/>
      <c r="AQ2079" s="143"/>
      <c r="AR2079" s="143"/>
      <c r="AS2079" s="153" t="s">
        <v>2801</v>
      </c>
      <c r="AT2079" s="143"/>
      <c r="AU2079" s="143"/>
      <c r="AV2079" s="143"/>
    </row>
    <row r="2080" spans="1:55" ht="12.75" customHeight="1" x14ac:dyDescent="0.2">
      <c r="A2080" s="4" t="s">
        <v>2712</v>
      </c>
      <c r="B2080" s="4" t="s">
        <v>2691</v>
      </c>
      <c r="C2080" s="4" t="s">
        <v>2735</v>
      </c>
      <c r="D2080" s="4" t="s">
        <v>2741</v>
      </c>
      <c r="E2080" s="4" t="s">
        <v>2484</v>
      </c>
      <c r="F2080" s="4" t="s">
        <v>3138</v>
      </c>
      <c r="G2080" s="41" t="s">
        <v>3139</v>
      </c>
      <c r="H2080" s="59" t="s">
        <v>3278</v>
      </c>
      <c r="I2080" s="59" t="s">
        <v>136</v>
      </c>
      <c r="J2080" s="5">
        <v>2023</v>
      </c>
      <c r="K2080" s="5">
        <v>5</v>
      </c>
      <c r="L2080" s="9">
        <f t="shared" ref="L2080:L2140" si="44">IF(AND(J2080=0,K2080=0),"",K2080-($B$9-J2080))</f>
        <v>2</v>
      </c>
      <c r="M2080" s="95" t="s">
        <v>92</v>
      </c>
      <c r="N2080" s="138" t="s">
        <v>94</v>
      </c>
      <c r="O2080" s="6" t="s">
        <v>47</v>
      </c>
      <c r="P2080" s="6" t="s">
        <v>41</v>
      </c>
      <c r="Q2080" s="5" t="s">
        <v>37</v>
      </c>
      <c r="R2080" s="9" t="s">
        <v>41</v>
      </c>
      <c r="S2080" s="11">
        <v>2023</v>
      </c>
      <c r="T2080" s="6" t="s">
        <v>136</v>
      </c>
      <c r="U2080" s="4" t="s">
        <v>3142</v>
      </c>
      <c r="V2080" s="4" t="s">
        <v>3141</v>
      </c>
      <c r="W2080" s="75">
        <v>0</v>
      </c>
      <c r="X2080" s="9">
        <v>2</v>
      </c>
      <c r="Y2080" s="11"/>
      <c r="Z2080" s="11"/>
      <c r="AA2080" s="11" t="s">
        <v>33</v>
      </c>
      <c r="AB2080" s="11"/>
      <c r="AC2080" s="11"/>
      <c r="AD2080" s="11"/>
      <c r="AE2080" s="11"/>
      <c r="AF2080" s="11"/>
      <c r="AG2080" s="11" t="s">
        <v>33</v>
      </c>
      <c r="AH2080" s="11"/>
      <c r="AI2080" s="11"/>
      <c r="AJ2080" s="11"/>
      <c r="AK2080" s="143"/>
      <c r="AL2080" s="143"/>
      <c r="AM2080" s="153" t="s">
        <v>165</v>
      </c>
      <c r="AN2080" s="143"/>
      <c r="AO2080" s="143"/>
      <c r="AP2080" s="143"/>
      <c r="AQ2080" s="143"/>
      <c r="AR2080" s="143"/>
      <c r="AS2080" s="153" t="s">
        <v>2801</v>
      </c>
      <c r="AT2080" s="143"/>
      <c r="AU2080" s="143"/>
      <c r="AV2080" s="143"/>
    </row>
    <row r="2081" spans="1:55" x14ac:dyDescent="0.2">
      <c r="A2081" s="4" t="s">
        <v>2712</v>
      </c>
      <c r="B2081" s="4" t="s">
        <v>2691</v>
      </c>
      <c r="C2081" s="4" t="s">
        <v>2735</v>
      </c>
      <c r="D2081" s="4" t="s">
        <v>2741</v>
      </c>
      <c r="E2081" s="4" t="s">
        <v>610</v>
      </c>
      <c r="F2081" s="4" t="s">
        <v>611</v>
      </c>
      <c r="G2081" s="41" t="s">
        <v>2907</v>
      </c>
      <c r="H2081" s="59" t="s">
        <v>2908</v>
      </c>
      <c r="I2081" s="59">
        <v>500000001726</v>
      </c>
      <c r="J2081" s="5">
        <v>2016</v>
      </c>
      <c r="K2081" s="5">
        <v>10</v>
      </c>
      <c r="L2081" s="9">
        <f t="shared" si="44"/>
        <v>0</v>
      </c>
      <c r="M2081" s="6" t="s">
        <v>90</v>
      </c>
      <c r="N2081" s="9" t="s">
        <v>94</v>
      </c>
      <c r="O2081" s="6" t="s">
        <v>2743</v>
      </c>
      <c r="P2081" s="9" t="s">
        <v>42</v>
      </c>
      <c r="Q2081" s="5" t="s">
        <v>37</v>
      </c>
      <c r="R2081" s="9" t="s">
        <v>41</v>
      </c>
      <c r="S2081" s="11">
        <v>2023</v>
      </c>
      <c r="T2081" s="6" t="s">
        <v>126</v>
      </c>
      <c r="U2081" s="97" t="s">
        <v>210</v>
      </c>
      <c r="V2081" s="4" t="s">
        <v>4403</v>
      </c>
      <c r="W2081" s="75">
        <v>1675296.75</v>
      </c>
      <c r="X2081" s="9">
        <v>4</v>
      </c>
      <c r="Y2081" s="11"/>
      <c r="Z2081" s="11" t="s">
        <v>33</v>
      </c>
      <c r="AA2081" s="11"/>
      <c r="AB2081" s="11"/>
      <c r="AC2081" s="11" t="s">
        <v>33</v>
      </c>
      <c r="AD2081" s="11"/>
      <c r="AE2081" s="11"/>
      <c r="AF2081" s="11" t="s">
        <v>33</v>
      </c>
      <c r="AG2081" s="11"/>
      <c r="AH2081" s="11"/>
      <c r="AI2081" s="11" t="s">
        <v>33</v>
      </c>
      <c r="AJ2081" s="11"/>
      <c r="AK2081" s="143"/>
      <c r="AL2081" s="143" t="s">
        <v>165</v>
      </c>
      <c r="AM2081" s="143"/>
      <c r="AN2081" s="143"/>
      <c r="AO2081" s="143" t="s">
        <v>165</v>
      </c>
      <c r="AP2081" s="143"/>
      <c r="AQ2081" s="143"/>
      <c r="AR2081" s="143" t="s">
        <v>165</v>
      </c>
      <c r="AS2081" s="143"/>
      <c r="AT2081" s="143"/>
      <c r="AU2081" s="143" t="s">
        <v>165</v>
      </c>
      <c r="AV2081" s="143"/>
      <c r="BC2081" s="2"/>
    </row>
    <row r="2082" spans="1:55" x14ac:dyDescent="0.2">
      <c r="A2082" s="4" t="s">
        <v>2715</v>
      </c>
      <c r="B2082" s="4" t="s">
        <v>2691</v>
      </c>
      <c r="C2082" s="4" t="s">
        <v>2735</v>
      </c>
      <c r="D2082" s="4" t="s">
        <v>2741</v>
      </c>
      <c r="E2082" s="4" t="s">
        <v>370</v>
      </c>
      <c r="F2082" s="4" t="s">
        <v>611</v>
      </c>
      <c r="G2082" s="41" t="s">
        <v>619</v>
      </c>
      <c r="H2082" s="59" t="s">
        <v>620</v>
      </c>
      <c r="I2082" s="59">
        <v>500000001558</v>
      </c>
      <c r="J2082" s="5">
        <v>2017</v>
      </c>
      <c r="K2082" s="5">
        <v>10</v>
      </c>
      <c r="L2082" s="9">
        <f t="shared" si="44"/>
        <v>1</v>
      </c>
      <c r="M2082" s="6" t="s">
        <v>90</v>
      </c>
      <c r="N2082" s="9" t="s">
        <v>94</v>
      </c>
      <c r="O2082" s="6" t="s">
        <v>47</v>
      </c>
      <c r="P2082" s="9" t="s">
        <v>42</v>
      </c>
      <c r="Q2082" s="5" t="s">
        <v>37</v>
      </c>
      <c r="R2082" s="9" t="s">
        <v>41</v>
      </c>
      <c r="S2082" s="11">
        <v>2023</v>
      </c>
      <c r="T2082" s="6" t="s">
        <v>126</v>
      </c>
      <c r="U2082" s="4" t="s">
        <v>210</v>
      </c>
      <c r="V2082" s="4" t="s">
        <v>4403</v>
      </c>
      <c r="W2082" s="75">
        <v>1675296.75</v>
      </c>
      <c r="X2082" s="9">
        <v>4</v>
      </c>
      <c r="Y2082" s="11"/>
      <c r="Z2082" s="11" t="s">
        <v>33</v>
      </c>
      <c r="AA2082" s="11"/>
      <c r="AB2082" s="11"/>
      <c r="AC2082" s="11" t="s">
        <v>33</v>
      </c>
      <c r="AD2082" s="11"/>
      <c r="AE2082" s="11"/>
      <c r="AF2082" s="11" t="s">
        <v>33</v>
      </c>
      <c r="AG2082" s="11"/>
      <c r="AH2082" s="11"/>
      <c r="AI2082" s="11" t="s">
        <v>33</v>
      </c>
      <c r="AJ2082" s="11"/>
      <c r="AK2082" s="143"/>
      <c r="AL2082" s="143" t="s">
        <v>165</v>
      </c>
      <c r="AM2082" s="143"/>
      <c r="AN2082" s="143"/>
      <c r="AO2082" s="143" t="s">
        <v>165</v>
      </c>
      <c r="AP2082" s="143"/>
      <c r="AQ2082" s="143"/>
      <c r="AR2082" s="143" t="s">
        <v>165</v>
      </c>
      <c r="AS2082" s="143"/>
      <c r="AT2082" s="143"/>
      <c r="AU2082" s="143" t="s">
        <v>165</v>
      </c>
      <c r="AV2082" s="143"/>
      <c r="BC2082" s="2"/>
    </row>
    <row r="2083" spans="1:55" x14ac:dyDescent="0.2">
      <c r="A2083" s="4" t="s">
        <v>2712</v>
      </c>
      <c r="B2083" s="4" t="s">
        <v>2691</v>
      </c>
      <c r="C2083" s="4" t="s">
        <v>2735</v>
      </c>
      <c r="D2083" s="4" t="s">
        <v>2740</v>
      </c>
      <c r="E2083" s="4" t="s">
        <v>334</v>
      </c>
      <c r="F2083" s="4" t="s">
        <v>611</v>
      </c>
      <c r="G2083" s="41" t="s">
        <v>2286</v>
      </c>
      <c r="H2083" s="59" t="s">
        <v>2287</v>
      </c>
      <c r="I2083" s="59" t="s">
        <v>3892</v>
      </c>
      <c r="J2083" s="5">
        <v>2014</v>
      </c>
      <c r="K2083" s="5">
        <v>10</v>
      </c>
      <c r="L2083" s="9">
        <f t="shared" si="44"/>
        <v>-2</v>
      </c>
      <c r="M2083" s="6" t="s">
        <v>92</v>
      </c>
      <c r="N2083" s="9" t="s">
        <v>94</v>
      </c>
      <c r="O2083" s="6" t="s">
        <v>2743</v>
      </c>
      <c r="P2083" s="6" t="s">
        <v>41</v>
      </c>
      <c r="Q2083" s="5" t="s">
        <v>37</v>
      </c>
      <c r="R2083" s="9" t="s">
        <v>42</v>
      </c>
      <c r="S2083" s="11" t="s">
        <v>136</v>
      </c>
      <c r="T2083" s="6" t="s">
        <v>43</v>
      </c>
      <c r="U2083" s="4" t="s">
        <v>1958</v>
      </c>
      <c r="V2083" s="4" t="s">
        <v>2302</v>
      </c>
      <c r="W2083" s="75">
        <v>0</v>
      </c>
      <c r="X2083" s="9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43"/>
      <c r="AL2083" s="143"/>
      <c r="AM2083" s="143"/>
      <c r="AN2083" s="143"/>
      <c r="AO2083" s="143"/>
      <c r="AP2083" s="143"/>
      <c r="AQ2083" s="143"/>
      <c r="AR2083" s="143"/>
      <c r="AS2083" s="143"/>
      <c r="AT2083" s="143"/>
      <c r="AU2083" s="143"/>
      <c r="AV2083" s="143"/>
      <c r="BC2083" s="2"/>
    </row>
    <row r="2084" spans="1:55" x14ac:dyDescent="0.2">
      <c r="A2084" s="4" t="s">
        <v>2726</v>
      </c>
      <c r="B2084" s="4" t="s">
        <v>2690</v>
      </c>
      <c r="C2084" s="4" t="s">
        <v>2733</v>
      </c>
      <c r="D2084" s="4" t="s">
        <v>2741</v>
      </c>
      <c r="E2084" s="4" t="s">
        <v>1932</v>
      </c>
      <c r="F2084" s="4" t="s">
        <v>376</v>
      </c>
      <c r="G2084" s="41" t="s">
        <v>1933</v>
      </c>
      <c r="H2084" s="59" t="s">
        <v>1935</v>
      </c>
      <c r="I2084" s="59" t="s">
        <v>136</v>
      </c>
      <c r="J2084" s="5">
        <v>2019</v>
      </c>
      <c r="K2084" s="5">
        <v>5</v>
      </c>
      <c r="L2084" s="9">
        <f t="shared" si="44"/>
        <v>-2</v>
      </c>
      <c r="M2084" s="6" t="s">
        <v>92</v>
      </c>
      <c r="N2084" s="9" t="s">
        <v>94</v>
      </c>
      <c r="O2084" s="6" t="s">
        <v>37</v>
      </c>
      <c r="P2084" s="6" t="s">
        <v>41</v>
      </c>
      <c r="Q2084" s="5" t="s">
        <v>37</v>
      </c>
      <c r="R2084" s="9" t="s">
        <v>41</v>
      </c>
      <c r="S2084" s="11">
        <v>2023</v>
      </c>
      <c r="T2084" s="6" t="s">
        <v>126</v>
      </c>
      <c r="U2084" s="4" t="s">
        <v>1934</v>
      </c>
      <c r="V2084" s="4" t="s">
        <v>136</v>
      </c>
      <c r="W2084" s="75">
        <v>0</v>
      </c>
      <c r="X2084" s="9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43"/>
      <c r="AL2084" s="143"/>
      <c r="AM2084" s="143"/>
      <c r="AN2084" s="143"/>
      <c r="AO2084" s="143"/>
      <c r="AP2084" s="143"/>
      <c r="AQ2084" s="143"/>
      <c r="AR2084" s="143"/>
      <c r="AS2084" s="143"/>
      <c r="AT2084" s="143"/>
      <c r="AU2084" s="143"/>
      <c r="AV2084" s="143"/>
      <c r="BC2084" s="2"/>
    </row>
    <row r="2085" spans="1:55" x14ac:dyDescent="0.2">
      <c r="A2085" s="4" t="s">
        <v>2726</v>
      </c>
      <c r="B2085" s="4" t="s">
        <v>2690</v>
      </c>
      <c r="C2085" s="4" t="s">
        <v>2733</v>
      </c>
      <c r="D2085" s="4" t="s">
        <v>2741</v>
      </c>
      <c r="E2085" s="4" t="s">
        <v>1932</v>
      </c>
      <c r="F2085" s="4" t="s">
        <v>376</v>
      </c>
      <c r="G2085" s="41" t="s">
        <v>1933</v>
      </c>
      <c r="H2085" s="59" t="s">
        <v>1936</v>
      </c>
      <c r="I2085" s="59" t="s">
        <v>136</v>
      </c>
      <c r="J2085" s="5">
        <v>2019</v>
      </c>
      <c r="K2085" s="5">
        <v>5</v>
      </c>
      <c r="L2085" s="9">
        <f t="shared" si="44"/>
        <v>-2</v>
      </c>
      <c r="M2085" s="6" t="s">
        <v>92</v>
      </c>
      <c r="N2085" s="9" t="s">
        <v>94</v>
      </c>
      <c r="O2085" s="6" t="s">
        <v>37</v>
      </c>
      <c r="P2085" s="6" t="s">
        <v>41</v>
      </c>
      <c r="Q2085" s="5" t="s">
        <v>37</v>
      </c>
      <c r="R2085" s="9" t="s">
        <v>41</v>
      </c>
      <c r="S2085" s="11">
        <v>2023</v>
      </c>
      <c r="T2085" s="6" t="s">
        <v>126</v>
      </c>
      <c r="U2085" s="4" t="s">
        <v>1934</v>
      </c>
      <c r="V2085" s="4" t="s">
        <v>136</v>
      </c>
      <c r="W2085" s="75">
        <v>0</v>
      </c>
      <c r="X2085" s="9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43"/>
      <c r="AL2085" s="143"/>
      <c r="AM2085" s="143"/>
      <c r="AN2085" s="143"/>
      <c r="AO2085" s="143"/>
      <c r="AP2085" s="143"/>
      <c r="AQ2085" s="143"/>
      <c r="AR2085" s="143"/>
      <c r="AS2085" s="143"/>
      <c r="AT2085" s="143"/>
      <c r="AU2085" s="143"/>
      <c r="AV2085" s="143"/>
      <c r="BC2085" s="2"/>
    </row>
    <row r="2086" spans="1:55" x14ac:dyDescent="0.2">
      <c r="A2086" s="4" t="s">
        <v>2726</v>
      </c>
      <c r="B2086" s="4" t="s">
        <v>2690</v>
      </c>
      <c r="C2086" s="4" t="s">
        <v>2733</v>
      </c>
      <c r="D2086" s="4" t="s">
        <v>2741</v>
      </c>
      <c r="E2086" s="4" t="s">
        <v>1932</v>
      </c>
      <c r="F2086" s="4" t="s">
        <v>376</v>
      </c>
      <c r="G2086" s="41" t="s">
        <v>1933</v>
      </c>
      <c r="H2086" s="59" t="s">
        <v>1937</v>
      </c>
      <c r="I2086" s="59" t="s">
        <v>136</v>
      </c>
      <c r="J2086" s="5">
        <v>2019</v>
      </c>
      <c r="K2086" s="5">
        <v>5</v>
      </c>
      <c r="L2086" s="9">
        <f t="shared" si="44"/>
        <v>-2</v>
      </c>
      <c r="M2086" s="6" t="s">
        <v>92</v>
      </c>
      <c r="N2086" s="9" t="s">
        <v>94</v>
      </c>
      <c r="O2086" s="6" t="s">
        <v>37</v>
      </c>
      <c r="P2086" s="6" t="s">
        <v>41</v>
      </c>
      <c r="Q2086" s="5" t="s">
        <v>37</v>
      </c>
      <c r="R2086" s="9" t="s">
        <v>41</v>
      </c>
      <c r="S2086" s="11">
        <v>2023</v>
      </c>
      <c r="T2086" s="6" t="s">
        <v>126</v>
      </c>
      <c r="U2086" s="4" t="s">
        <v>1934</v>
      </c>
      <c r="V2086" s="4" t="s">
        <v>136</v>
      </c>
      <c r="W2086" s="75">
        <v>0</v>
      </c>
      <c r="X2086" s="9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43"/>
      <c r="AL2086" s="143"/>
      <c r="AM2086" s="143"/>
      <c r="AN2086" s="143"/>
      <c r="AO2086" s="143"/>
      <c r="AP2086" s="143"/>
      <c r="AQ2086" s="143"/>
      <c r="AR2086" s="143"/>
      <c r="AS2086" s="143"/>
      <c r="AT2086" s="143"/>
      <c r="AU2086" s="143"/>
      <c r="AV2086" s="143"/>
      <c r="BC2086" s="2"/>
    </row>
    <row r="2087" spans="1:55" x14ac:dyDescent="0.2">
      <c r="A2087" s="4" t="s">
        <v>2726</v>
      </c>
      <c r="B2087" s="4" t="s">
        <v>2690</v>
      </c>
      <c r="C2087" s="4" t="s">
        <v>2733</v>
      </c>
      <c r="D2087" s="4" t="s">
        <v>2741</v>
      </c>
      <c r="E2087" s="4" t="s">
        <v>1932</v>
      </c>
      <c r="F2087" s="4" t="s">
        <v>376</v>
      </c>
      <c r="G2087" s="41" t="s">
        <v>1933</v>
      </c>
      <c r="H2087" s="59" t="s">
        <v>1938</v>
      </c>
      <c r="I2087" s="59" t="s">
        <v>136</v>
      </c>
      <c r="J2087" s="5">
        <v>2019</v>
      </c>
      <c r="K2087" s="5">
        <v>5</v>
      </c>
      <c r="L2087" s="9">
        <f t="shared" si="44"/>
        <v>-2</v>
      </c>
      <c r="M2087" s="6" t="s">
        <v>92</v>
      </c>
      <c r="N2087" s="9" t="s">
        <v>94</v>
      </c>
      <c r="O2087" s="6" t="s">
        <v>37</v>
      </c>
      <c r="P2087" s="6" t="s">
        <v>41</v>
      </c>
      <c r="Q2087" s="5" t="s">
        <v>37</v>
      </c>
      <c r="R2087" s="9" t="s">
        <v>41</v>
      </c>
      <c r="S2087" s="11">
        <v>2023</v>
      </c>
      <c r="T2087" s="6" t="s">
        <v>126</v>
      </c>
      <c r="U2087" s="4" t="s">
        <v>1934</v>
      </c>
      <c r="V2087" s="4" t="s">
        <v>136</v>
      </c>
      <c r="W2087" s="75">
        <v>0</v>
      </c>
      <c r="X2087" s="9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43"/>
      <c r="AL2087" s="143"/>
      <c r="AM2087" s="143"/>
      <c r="AN2087" s="143"/>
      <c r="AO2087" s="143"/>
      <c r="AP2087" s="143"/>
      <c r="AQ2087" s="143"/>
      <c r="AR2087" s="143"/>
      <c r="AS2087" s="143"/>
      <c r="AT2087" s="143"/>
      <c r="AU2087" s="143"/>
      <c r="AV2087" s="143"/>
      <c r="BC2087" s="2"/>
    </row>
    <row r="2088" spans="1:55" x14ac:dyDescent="0.2">
      <c r="A2088" s="4" t="s">
        <v>2726</v>
      </c>
      <c r="B2088" s="4" t="s">
        <v>2690</v>
      </c>
      <c r="C2088" s="4" t="s">
        <v>2733</v>
      </c>
      <c r="D2088" s="4" t="s">
        <v>2741</v>
      </c>
      <c r="E2088" s="4" t="s">
        <v>1932</v>
      </c>
      <c r="F2088" s="4" t="s">
        <v>376</v>
      </c>
      <c r="G2088" s="41" t="s">
        <v>1933</v>
      </c>
      <c r="H2088" s="59" t="s">
        <v>1939</v>
      </c>
      <c r="I2088" s="59" t="s">
        <v>136</v>
      </c>
      <c r="J2088" s="5">
        <v>2019</v>
      </c>
      <c r="K2088" s="5">
        <v>5</v>
      </c>
      <c r="L2088" s="9">
        <f t="shared" si="44"/>
        <v>-2</v>
      </c>
      <c r="M2088" s="6" t="s">
        <v>92</v>
      </c>
      <c r="N2088" s="9" t="s">
        <v>94</v>
      </c>
      <c r="O2088" s="6" t="s">
        <v>37</v>
      </c>
      <c r="P2088" s="6" t="s">
        <v>41</v>
      </c>
      <c r="Q2088" s="5" t="s">
        <v>37</v>
      </c>
      <c r="R2088" s="9" t="s">
        <v>41</v>
      </c>
      <c r="S2088" s="11">
        <v>2023</v>
      </c>
      <c r="T2088" s="6" t="s">
        <v>126</v>
      </c>
      <c r="U2088" s="4" t="s">
        <v>1934</v>
      </c>
      <c r="V2088" s="4" t="s">
        <v>136</v>
      </c>
      <c r="W2088" s="75">
        <v>0</v>
      </c>
      <c r="X2088" s="9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43"/>
      <c r="AL2088" s="143"/>
      <c r="AM2088" s="143"/>
      <c r="AN2088" s="143"/>
      <c r="AO2088" s="143"/>
      <c r="AP2088" s="143"/>
      <c r="AQ2088" s="143"/>
      <c r="AR2088" s="143"/>
      <c r="AS2088" s="143"/>
      <c r="AT2088" s="143"/>
      <c r="AU2088" s="143"/>
      <c r="AV2088" s="143"/>
      <c r="BC2088" s="2"/>
    </row>
    <row r="2089" spans="1:55" x14ac:dyDescent="0.2">
      <c r="A2089" s="4" t="s">
        <v>2726</v>
      </c>
      <c r="B2089" s="4" t="s">
        <v>2690</v>
      </c>
      <c r="C2089" s="4" t="s">
        <v>2733</v>
      </c>
      <c r="D2089" s="4" t="s">
        <v>2741</v>
      </c>
      <c r="E2089" s="4" t="s">
        <v>1932</v>
      </c>
      <c r="F2089" s="4" t="s">
        <v>376</v>
      </c>
      <c r="G2089" s="41" t="s">
        <v>1933</v>
      </c>
      <c r="H2089" s="59" t="s">
        <v>1940</v>
      </c>
      <c r="I2089" s="59" t="s">
        <v>136</v>
      </c>
      <c r="J2089" s="5">
        <v>2019</v>
      </c>
      <c r="K2089" s="5">
        <v>5</v>
      </c>
      <c r="L2089" s="9">
        <f t="shared" si="44"/>
        <v>-2</v>
      </c>
      <c r="M2089" s="6" t="s">
        <v>92</v>
      </c>
      <c r="N2089" s="9" t="s">
        <v>94</v>
      </c>
      <c r="O2089" s="6" t="s">
        <v>37</v>
      </c>
      <c r="P2089" s="6" t="s">
        <v>41</v>
      </c>
      <c r="Q2089" s="5" t="s">
        <v>37</v>
      </c>
      <c r="R2089" s="9" t="s">
        <v>41</v>
      </c>
      <c r="S2089" s="11">
        <v>2023</v>
      </c>
      <c r="T2089" s="6" t="s">
        <v>126</v>
      </c>
      <c r="U2089" s="4" t="s">
        <v>1934</v>
      </c>
      <c r="V2089" s="4" t="s">
        <v>136</v>
      </c>
      <c r="W2089" s="75">
        <v>0</v>
      </c>
      <c r="X2089" s="9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43"/>
      <c r="AL2089" s="143"/>
      <c r="AM2089" s="143"/>
      <c r="AN2089" s="143"/>
      <c r="AO2089" s="143"/>
      <c r="AP2089" s="143"/>
      <c r="AQ2089" s="143"/>
      <c r="AR2089" s="143"/>
      <c r="AS2089" s="143"/>
      <c r="AT2089" s="143"/>
      <c r="AU2089" s="143"/>
      <c r="AV2089" s="143"/>
      <c r="BC2089" s="2"/>
    </row>
    <row r="2090" spans="1:55" x14ac:dyDescent="0.2">
      <c r="A2090" s="4" t="s">
        <v>2726</v>
      </c>
      <c r="B2090" s="4" t="s">
        <v>2690</v>
      </c>
      <c r="C2090" s="4" t="s">
        <v>2733</v>
      </c>
      <c r="D2090" s="4" t="s">
        <v>2741</v>
      </c>
      <c r="E2090" s="4" t="s">
        <v>1932</v>
      </c>
      <c r="F2090" s="4" t="s">
        <v>376</v>
      </c>
      <c r="G2090" s="41" t="s">
        <v>1933</v>
      </c>
      <c r="H2090" s="59" t="s">
        <v>1941</v>
      </c>
      <c r="I2090" s="59" t="s">
        <v>136</v>
      </c>
      <c r="J2090" s="5">
        <v>2019</v>
      </c>
      <c r="K2090" s="5">
        <v>5</v>
      </c>
      <c r="L2090" s="9">
        <f t="shared" si="44"/>
        <v>-2</v>
      </c>
      <c r="M2090" s="6" t="s">
        <v>92</v>
      </c>
      <c r="N2090" s="9" t="s">
        <v>94</v>
      </c>
      <c r="O2090" s="6" t="s">
        <v>37</v>
      </c>
      <c r="P2090" s="6" t="s">
        <v>41</v>
      </c>
      <c r="Q2090" s="5" t="s">
        <v>37</v>
      </c>
      <c r="R2090" s="9" t="s">
        <v>41</v>
      </c>
      <c r="S2090" s="11">
        <v>2023</v>
      </c>
      <c r="T2090" s="6" t="s">
        <v>126</v>
      </c>
      <c r="U2090" s="4" t="s">
        <v>1934</v>
      </c>
      <c r="V2090" s="4" t="s">
        <v>136</v>
      </c>
      <c r="W2090" s="75">
        <v>0</v>
      </c>
      <c r="X2090" s="9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43"/>
      <c r="AL2090" s="143"/>
      <c r="AM2090" s="143"/>
      <c r="AN2090" s="143"/>
      <c r="AO2090" s="143"/>
      <c r="AP2090" s="143"/>
      <c r="AQ2090" s="143"/>
      <c r="AR2090" s="143"/>
      <c r="AS2090" s="143"/>
      <c r="AT2090" s="143"/>
      <c r="AU2090" s="143"/>
      <c r="AV2090" s="143"/>
      <c r="BC2090" s="2"/>
    </row>
    <row r="2091" spans="1:55" x14ac:dyDescent="0.2">
      <c r="A2091" s="4" t="s">
        <v>2726</v>
      </c>
      <c r="B2091" s="4" t="s">
        <v>2690</v>
      </c>
      <c r="C2091" s="4" t="s">
        <v>2733</v>
      </c>
      <c r="D2091" s="4" t="s">
        <v>2741</v>
      </c>
      <c r="E2091" s="4" t="s">
        <v>2892</v>
      </c>
      <c r="F2091" s="4" t="s">
        <v>2893</v>
      </c>
      <c r="G2091" s="41" t="s">
        <v>1933</v>
      </c>
      <c r="H2091" s="59" t="s">
        <v>2899</v>
      </c>
      <c r="I2091" s="59" t="s">
        <v>136</v>
      </c>
      <c r="J2091" s="5">
        <v>2023</v>
      </c>
      <c r="K2091" s="5">
        <v>5</v>
      </c>
      <c r="L2091" s="9">
        <f t="shared" si="44"/>
        <v>2</v>
      </c>
      <c r="M2091" s="6" t="s">
        <v>92</v>
      </c>
      <c r="N2091" s="9" t="s">
        <v>94</v>
      </c>
      <c r="O2091" s="6" t="s">
        <v>37</v>
      </c>
      <c r="P2091" s="6" t="s">
        <v>41</v>
      </c>
      <c r="Q2091" s="5" t="s">
        <v>37</v>
      </c>
      <c r="R2091" s="9" t="s">
        <v>41</v>
      </c>
      <c r="S2091" s="11">
        <v>2023</v>
      </c>
      <c r="T2091" s="6" t="s">
        <v>126</v>
      </c>
      <c r="U2091" s="4" t="s">
        <v>136</v>
      </c>
      <c r="V2091" s="4" t="s">
        <v>136</v>
      </c>
      <c r="W2091" s="75">
        <v>0</v>
      </c>
      <c r="X2091" s="9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43"/>
      <c r="AL2091" s="143"/>
      <c r="AM2091" s="143"/>
      <c r="AN2091" s="143"/>
      <c r="AO2091" s="143"/>
      <c r="AP2091" s="143"/>
      <c r="AQ2091" s="143"/>
      <c r="AR2091" s="143"/>
      <c r="AS2091" s="143"/>
      <c r="AT2091" s="143"/>
      <c r="AU2091" s="143"/>
      <c r="AV2091" s="143"/>
      <c r="BC2091" s="2"/>
    </row>
    <row r="2092" spans="1:55" x14ac:dyDescent="0.2">
      <c r="A2092" s="4" t="s">
        <v>2726</v>
      </c>
      <c r="B2092" s="4" t="s">
        <v>2690</v>
      </c>
      <c r="C2092" s="4" t="s">
        <v>2733</v>
      </c>
      <c r="D2092" s="4" t="s">
        <v>2741</v>
      </c>
      <c r="E2092" s="4" t="s">
        <v>2892</v>
      </c>
      <c r="F2092" s="4" t="s">
        <v>2893</v>
      </c>
      <c r="G2092" s="41" t="s">
        <v>1933</v>
      </c>
      <c r="H2092" s="59" t="s">
        <v>2900</v>
      </c>
      <c r="I2092" s="59" t="s">
        <v>136</v>
      </c>
      <c r="J2092" s="5">
        <v>2023</v>
      </c>
      <c r="K2092" s="5">
        <v>5</v>
      </c>
      <c r="L2092" s="9">
        <f t="shared" si="44"/>
        <v>2</v>
      </c>
      <c r="M2092" s="6" t="s">
        <v>92</v>
      </c>
      <c r="N2092" s="9" t="s">
        <v>94</v>
      </c>
      <c r="O2092" s="6" t="s">
        <v>37</v>
      </c>
      <c r="P2092" s="6" t="s">
        <v>41</v>
      </c>
      <c r="Q2092" s="5" t="s">
        <v>37</v>
      </c>
      <c r="R2092" s="9" t="s">
        <v>41</v>
      </c>
      <c r="S2092" s="11">
        <v>2023</v>
      </c>
      <c r="T2092" s="6" t="s">
        <v>126</v>
      </c>
      <c r="U2092" s="4" t="s">
        <v>136</v>
      </c>
      <c r="V2092" s="4" t="s">
        <v>136</v>
      </c>
      <c r="W2092" s="75">
        <v>0</v>
      </c>
      <c r="X2092" s="9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43"/>
      <c r="AL2092" s="143"/>
      <c r="AM2092" s="143"/>
      <c r="AN2092" s="143"/>
      <c r="AO2092" s="143"/>
      <c r="AP2092" s="143"/>
      <c r="AQ2092" s="143"/>
      <c r="AR2092" s="143"/>
      <c r="AS2092" s="143"/>
      <c r="AT2092" s="143"/>
      <c r="AU2092" s="143"/>
      <c r="AV2092" s="143"/>
      <c r="BC2092" s="2"/>
    </row>
    <row r="2093" spans="1:55" x14ac:dyDescent="0.2">
      <c r="A2093" s="4" t="s">
        <v>2724</v>
      </c>
      <c r="B2093" s="4" t="s">
        <v>2689</v>
      </c>
      <c r="C2093" s="4" t="s">
        <v>2736</v>
      </c>
      <c r="D2093" s="4" t="s">
        <v>2742</v>
      </c>
      <c r="E2093" s="4" t="s">
        <v>1419</v>
      </c>
      <c r="F2093" s="4" t="s">
        <v>1418</v>
      </c>
      <c r="G2093" s="41" t="s">
        <v>1420</v>
      </c>
      <c r="H2093" s="59">
        <v>58614746</v>
      </c>
      <c r="I2093" s="59">
        <v>500000008018</v>
      </c>
      <c r="J2093" s="5">
        <v>2016</v>
      </c>
      <c r="K2093" s="5">
        <v>8</v>
      </c>
      <c r="L2093" s="9">
        <f t="shared" si="44"/>
        <v>-2</v>
      </c>
      <c r="M2093" s="6" t="s">
        <v>90</v>
      </c>
      <c r="N2093" s="9" t="s">
        <v>94</v>
      </c>
      <c r="O2093" s="6" t="s">
        <v>2743</v>
      </c>
      <c r="P2093" s="9" t="s">
        <v>42</v>
      </c>
      <c r="Q2093" s="5" t="s">
        <v>37</v>
      </c>
      <c r="R2093" s="9" t="s">
        <v>42</v>
      </c>
      <c r="S2093" s="11">
        <v>2023</v>
      </c>
      <c r="T2093" s="6" t="s">
        <v>44</v>
      </c>
      <c r="U2093" s="4" t="s">
        <v>3961</v>
      </c>
      <c r="V2093" s="4" t="s">
        <v>136</v>
      </c>
      <c r="W2093" s="75">
        <v>105750</v>
      </c>
      <c r="X2093" s="9">
        <v>1</v>
      </c>
      <c r="Y2093" s="11"/>
      <c r="Z2093" s="11"/>
      <c r="AA2093" s="11"/>
      <c r="AB2093" s="11" t="s">
        <v>33</v>
      </c>
      <c r="AC2093" s="11"/>
      <c r="AD2093" s="11"/>
      <c r="AE2093" s="11"/>
      <c r="AF2093" s="11"/>
      <c r="AG2093" s="11"/>
      <c r="AH2093" s="11"/>
      <c r="AI2093" s="11"/>
      <c r="AJ2093" s="11"/>
      <c r="AK2093" s="143"/>
      <c r="AL2093" s="143"/>
      <c r="AM2093" s="143"/>
      <c r="AN2093" s="143" t="s">
        <v>165</v>
      </c>
      <c r="AO2093" s="143"/>
      <c r="AP2093" s="143"/>
      <c r="AQ2093" s="143"/>
      <c r="AR2093" s="143"/>
      <c r="AS2093" s="143"/>
      <c r="AT2093" s="143"/>
      <c r="AU2093" s="143"/>
      <c r="AV2093" s="143"/>
      <c r="BC2093" s="2"/>
    </row>
    <row r="2094" spans="1:55" x14ac:dyDescent="0.2">
      <c r="A2094" s="4" t="s">
        <v>2712</v>
      </c>
      <c r="B2094" s="4" t="s">
        <v>2691</v>
      </c>
      <c r="C2094" s="4" t="s">
        <v>2735</v>
      </c>
      <c r="D2094" s="4" t="s">
        <v>2741</v>
      </c>
      <c r="E2094" s="4" t="s">
        <v>346</v>
      </c>
      <c r="F2094" s="4" t="s">
        <v>335</v>
      </c>
      <c r="G2094" s="41" t="s">
        <v>347</v>
      </c>
      <c r="H2094" s="59" t="s">
        <v>348</v>
      </c>
      <c r="I2094" s="59">
        <v>500000004265</v>
      </c>
      <c r="J2094" s="5">
        <v>2013</v>
      </c>
      <c r="K2094" s="5">
        <v>10</v>
      </c>
      <c r="L2094" s="9">
        <f t="shared" si="44"/>
        <v>-3</v>
      </c>
      <c r="M2094" s="6" t="s">
        <v>90</v>
      </c>
      <c r="N2094" s="9" t="s">
        <v>94</v>
      </c>
      <c r="O2094" s="6" t="s">
        <v>2743</v>
      </c>
      <c r="P2094" s="9" t="s">
        <v>42</v>
      </c>
      <c r="Q2094" s="5" t="s">
        <v>37</v>
      </c>
      <c r="R2094" s="9" t="s">
        <v>41</v>
      </c>
      <c r="S2094" s="11">
        <v>2023</v>
      </c>
      <c r="T2094" s="6" t="s">
        <v>126</v>
      </c>
      <c r="U2094" s="4" t="s">
        <v>210</v>
      </c>
      <c r="V2094" s="4" t="s">
        <v>4403</v>
      </c>
      <c r="W2094" s="75">
        <v>1675296.75</v>
      </c>
      <c r="X2094" s="9">
        <v>4</v>
      </c>
      <c r="Y2094" s="11"/>
      <c r="Z2094" s="11" t="s">
        <v>33</v>
      </c>
      <c r="AA2094" s="11"/>
      <c r="AB2094" s="11"/>
      <c r="AC2094" s="11" t="s">
        <v>33</v>
      </c>
      <c r="AD2094" s="11"/>
      <c r="AE2094" s="11"/>
      <c r="AF2094" s="11" t="s">
        <v>33</v>
      </c>
      <c r="AG2094" s="11"/>
      <c r="AH2094" s="11"/>
      <c r="AI2094" s="11" t="s">
        <v>33</v>
      </c>
      <c r="AJ2094" s="11"/>
      <c r="AK2094" s="143"/>
      <c r="AL2094" s="143" t="s">
        <v>165</v>
      </c>
      <c r="AM2094" s="143"/>
      <c r="AN2094" s="143"/>
      <c r="AO2094" s="143" t="s">
        <v>165</v>
      </c>
      <c r="AP2094" s="143"/>
      <c r="AQ2094" s="143"/>
      <c r="AR2094" s="143" t="s">
        <v>165</v>
      </c>
      <c r="AS2094" s="143"/>
      <c r="AT2094" s="143"/>
      <c r="AU2094" s="143" t="s">
        <v>165</v>
      </c>
      <c r="AV2094" s="143"/>
      <c r="BC2094" s="2"/>
    </row>
    <row r="2095" spans="1:55" x14ac:dyDescent="0.2">
      <c r="A2095" s="4" t="s">
        <v>2712</v>
      </c>
      <c r="B2095" s="4" t="s">
        <v>2691</v>
      </c>
      <c r="C2095" s="4" t="s">
        <v>2735</v>
      </c>
      <c r="D2095" s="4" t="s">
        <v>2741</v>
      </c>
      <c r="E2095" s="4" t="s">
        <v>346</v>
      </c>
      <c r="F2095" s="4" t="s">
        <v>335</v>
      </c>
      <c r="G2095" s="41" t="s">
        <v>347</v>
      </c>
      <c r="H2095" s="59" t="s">
        <v>349</v>
      </c>
      <c r="I2095" s="59">
        <v>500000004266</v>
      </c>
      <c r="J2095" s="5">
        <v>2013</v>
      </c>
      <c r="K2095" s="5">
        <v>10</v>
      </c>
      <c r="L2095" s="9">
        <f t="shared" si="44"/>
        <v>-3</v>
      </c>
      <c r="M2095" s="6" t="s">
        <v>90</v>
      </c>
      <c r="N2095" s="9" t="s">
        <v>94</v>
      </c>
      <c r="O2095" s="6" t="s">
        <v>2743</v>
      </c>
      <c r="P2095" s="9" t="s">
        <v>42</v>
      </c>
      <c r="Q2095" s="5" t="s">
        <v>37</v>
      </c>
      <c r="R2095" s="9" t="s">
        <v>41</v>
      </c>
      <c r="S2095" s="11">
        <v>2023</v>
      </c>
      <c r="T2095" s="6" t="s">
        <v>126</v>
      </c>
      <c r="U2095" s="4" t="s">
        <v>210</v>
      </c>
      <c r="V2095" s="4" t="s">
        <v>4403</v>
      </c>
      <c r="W2095" s="75">
        <v>1675296.75</v>
      </c>
      <c r="X2095" s="9">
        <v>4</v>
      </c>
      <c r="Y2095" s="11"/>
      <c r="Z2095" s="11" t="s">
        <v>33</v>
      </c>
      <c r="AA2095" s="11"/>
      <c r="AB2095" s="11"/>
      <c r="AC2095" s="11" t="s">
        <v>33</v>
      </c>
      <c r="AD2095" s="11"/>
      <c r="AE2095" s="11"/>
      <c r="AF2095" s="11" t="s">
        <v>33</v>
      </c>
      <c r="AG2095" s="11"/>
      <c r="AH2095" s="11"/>
      <c r="AI2095" s="11" t="s">
        <v>33</v>
      </c>
      <c r="AJ2095" s="11"/>
      <c r="AK2095" s="143"/>
      <c r="AL2095" s="143" t="s">
        <v>165</v>
      </c>
      <c r="AM2095" s="143"/>
      <c r="AN2095" s="143"/>
      <c r="AO2095" s="143" t="s">
        <v>165</v>
      </c>
      <c r="AP2095" s="143"/>
      <c r="AQ2095" s="143"/>
      <c r="AR2095" s="143" t="s">
        <v>165</v>
      </c>
      <c r="AS2095" s="143"/>
      <c r="AT2095" s="143"/>
      <c r="AU2095" s="143" t="s">
        <v>165</v>
      </c>
      <c r="AV2095" s="143"/>
      <c r="BC2095" s="2"/>
    </row>
    <row r="2096" spans="1:55" x14ac:dyDescent="0.2">
      <c r="A2096" s="4" t="s">
        <v>2712</v>
      </c>
      <c r="B2096" s="4" t="s">
        <v>2691</v>
      </c>
      <c r="C2096" s="4" t="s">
        <v>2735</v>
      </c>
      <c r="D2096" s="4" t="s">
        <v>2741</v>
      </c>
      <c r="E2096" s="4" t="s">
        <v>346</v>
      </c>
      <c r="F2096" s="4" t="s">
        <v>335</v>
      </c>
      <c r="G2096" s="41" t="s">
        <v>347</v>
      </c>
      <c r="H2096" s="59" t="s">
        <v>350</v>
      </c>
      <c r="I2096" s="59">
        <v>500000009989</v>
      </c>
      <c r="J2096" s="5">
        <v>2013</v>
      </c>
      <c r="K2096" s="5">
        <v>10</v>
      </c>
      <c r="L2096" s="9">
        <f t="shared" si="44"/>
        <v>-3</v>
      </c>
      <c r="M2096" s="6" t="s">
        <v>90</v>
      </c>
      <c r="N2096" s="9" t="s">
        <v>94</v>
      </c>
      <c r="O2096" s="6" t="s">
        <v>2743</v>
      </c>
      <c r="P2096" s="9" t="s">
        <v>42</v>
      </c>
      <c r="Q2096" s="5" t="s">
        <v>37</v>
      </c>
      <c r="R2096" s="9" t="s">
        <v>41</v>
      </c>
      <c r="S2096" s="11">
        <v>2023</v>
      </c>
      <c r="T2096" s="6" t="s">
        <v>126</v>
      </c>
      <c r="U2096" s="4" t="s">
        <v>210</v>
      </c>
      <c r="V2096" s="4" t="s">
        <v>4403</v>
      </c>
      <c r="W2096" s="75">
        <v>1675296.75</v>
      </c>
      <c r="X2096" s="9">
        <v>4</v>
      </c>
      <c r="Y2096" s="11"/>
      <c r="Z2096" s="11" t="s">
        <v>33</v>
      </c>
      <c r="AA2096" s="11"/>
      <c r="AB2096" s="11"/>
      <c r="AC2096" s="11" t="s">
        <v>33</v>
      </c>
      <c r="AD2096" s="11"/>
      <c r="AE2096" s="11"/>
      <c r="AF2096" s="11" t="s">
        <v>33</v>
      </c>
      <c r="AG2096" s="11"/>
      <c r="AH2096" s="11"/>
      <c r="AI2096" s="11" t="s">
        <v>33</v>
      </c>
      <c r="AJ2096" s="11"/>
      <c r="AK2096" s="143"/>
      <c r="AL2096" s="143" t="s">
        <v>165</v>
      </c>
      <c r="AM2096" s="143"/>
      <c r="AN2096" s="143"/>
      <c r="AO2096" s="143" t="s">
        <v>165</v>
      </c>
      <c r="AP2096" s="143"/>
      <c r="AQ2096" s="143"/>
      <c r="AR2096" s="143" t="s">
        <v>165</v>
      </c>
      <c r="AS2096" s="143"/>
      <c r="AT2096" s="143"/>
      <c r="AU2096" s="143" t="s">
        <v>165</v>
      </c>
      <c r="AV2096" s="143"/>
      <c r="BC2096" s="2"/>
    </row>
    <row r="2097" spans="1:57" x14ac:dyDescent="0.2">
      <c r="A2097" s="4" t="s">
        <v>2722</v>
      </c>
      <c r="B2097" s="4" t="s">
        <v>2690</v>
      </c>
      <c r="C2097" s="4" t="s">
        <v>2735</v>
      </c>
      <c r="D2097" s="4" t="s">
        <v>2741</v>
      </c>
      <c r="E2097" s="4" t="s">
        <v>346</v>
      </c>
      <c r="F2097" s="4" t="s">
        <v>335</v>
      </c>
      <c r="G2097" s="41" t="s">
        <v>347</v>
      </c>
      <c r="H2097" s="59" t="s">
        <v>353</v>
      </c>
      <c r="I2097" s="59">
        <v>500000007209</v>
      </c>
      <c r="J2097" s="5">
        <v>2013</v>
      </c>
      <c r="K2097" s="5">
        <v>10</v>
      </c>
      <c r="L2097" s="9">
        <f t="shared" si="44"/>
        <v>-3</v>
      </c>
      <c r="M2097" s="6" t="s">
        <v>90</v>
      </c>
      <c r="N2097" s="9" t="s">
        <v>94</v>
      </c>
      <c r="O2097" s="6" t="s">
        <v>2743</v>
      </c>
      <c r="P2097" s="9" t="s">
        <v>42</v>
      </c>
      <c r="Q2097" s="5" t="s">
        <v>37</v>
      </c>
      <c r="R2097" s="9" t="s">
        <v>41</v>
      </c>
      <c r="S2097" s="11">
        <v>2023</v>
      </c>
      <c r="T2097" s="6" t="s">
        <v>126</v>
      </c>
      <c r="U2097" s="4" t="s">
        <v>210</v>
      </c>
      <c r="V2097" s="4" t="s">
        <v>4403</v>
      </c>
      <c r="W2097" s="75">
        <v>1675296.75</v>
      </c>
      <c r="X2097" s="9">
        <v>4</v>
      </c>
      <c r="Y2097" s="11"/>
      <c r="Z2097" s="11" t="s">
        <v>33</v>
      </c>
      <c r="AA2097" s="11"/>
      <c r="AB2097" s="11"/>
      <c r="AC2097" s="11" t="s">
        <v>33</v>
      </c>
      <c r="AD2097" s="11"/>
      <c r="AE2097" s="11"/>
      <c r="AF2097" s="11" t="s">
        <v>33</v>
      </c>
      <c r="AG2097" s="11"/>
      <c r="AH2097" s="11"/>
      <c r="AI2097" s="11" t="s">
        <v>33</v>
      </c>
      <c r="AJ2097" s="11"/>
      <c r="AK2097" s="143"/>
      <c r="AL2097" s="143" t="s">
        <v>165</v>
      </c>
      <c r="AM2097" s="143"/>
      <c r="AN2097" s="143"/>
      <c r="AO2097" s="143" t="s">
        <v>165</v>
      </c>
      <c r="AP2097" s="143"/>
      <c r="AQ2097" s="143"/>
      <c r="AR2097" s="143" t="s">
        <v>165</v>
      </c>
      <c r="AS2097" s="143"/>
      <c r="AT2097" s="143"/>
      <c r="AU2097" s="143" t="s">
        <v>165</v>
      </c>
      <c r="AV2097" s="143"/>
      <c r="BC2097" s="2"/>
    </row>
    <row r="2098" spans="1:57" x14ac:dyDescent="0.2">
      <c r="A2098" s="4" t="s">
        <v>2704</v>
      </c>
      <c r="B2098" s="4" t="s">
        <v>2691</v>
      </c>
      <c r="C2098" s="4" t="s">
        <v>2735</v>
      </c>
      <c r="D2098" s="4" t="s">
        <v>2741</v>
      </c>
      <c r="E2098" s="4" t="s">
        <v>346</v>
      </c>
      <c r="F2098" s="4" t="s">
        <v>335</v>
      </c>
      <c r="G2098" s="41" t="s">
        <v>347</v>
      </c>
      <c r="H2098" s="59" t="s">
        <v>3895</v>
      </c>
      <c r="I2098" s="59">
        <v>500000004122</v>
      </c>
      <c r="J2098" s="5">
        <v>2013</v>
      </c>
      <c r="K2098" s="5">
        <v>10</v>
      </c>
      <c r="L2098" s="9">
        <f t="shared" si="44"/>
        <v>-3</v>
      </c>
      <c r="M2098" s="6" t="s">
        <v>90</v>
      </c>
      <c r="N2098" s="9" t="s">
        <v>94</v>
      </c>
      <c r="O2098" s="6" t="s">
        <v>2743</v>
      </c>
      <c r="P2098" s="9" t="s">
        <v>42</v>
      </c>
      <c r="Q2098" s="5" t="s">
        <v>37</v>
      </c>
      <c r="R2098" s="9" t="s">
        <v>41</v>
      </c>
      <c r="S2098" s="11">
        <v>2023</v>
      </c>
      <c r="T2098" s="6" t="s">
        <v>126</v>
      </c>
      <c r="U2098" s="4" t="s">
        <v>210</v>
      </c>
      <c r="V2098" s="4" t="s">
        <v>4403</v>
      </c>
      <c r="W2098" s="75">
        <v>1675296.75</v>
      </c>
      <c r="X2098" s="9">
        <v>4</v>
      </c>
      <c r="Y2098" s="11"/>
      <c r="Z2098" s="11" t="s">
        <v>33</v>
      </c>
      <c r="AA2098" s="11"/>
      <c r="AB2098" s="11"/>
      <c r="AC2098" s="11" t="s">
        <v>33</v>
      </c>
      <c r="AD2098" s="11"/>
      <c r="AE2098" s="11"/>
      <c r="AF2098" s="11" t="s">
        <v>33</v>
      </c>
      <c r="AG2098" s="11"/>
      <c r="AH2098" s="11"/>
      <c r="AI2098" s="11" t="s">
        <v>33</v>
      </c>
      <c r="AJ2098" s="11"/>
      <c r="AK2098" s="143"/>
      <c r="AL2098" s="143" t="s">
        <v>165</v>
      </c>
      <c r="AM2098" s="143"/>
      <c r="AN2098" s="143"/>
      <c r="AO2098" s="143" t="s">
        <v>165</v>
      </c>
      <c r="AP2098" s="143"/>
      <c r="AQ2098" s="143"/>
      <c r="AR2098" s="143" t="s">
        <v>165</v>
      </c>
      <c r="AS2098" s="143"/>
      <c r="AT2098" s="143"/>
      <c r="AU2098" s="143" t="s">
        <v>165</v>
      </c>
      <c r="AV2098" s="143"/>
      <c r="BC2098" s="2"/>
    </row>
    <row r="2099" spans="1:57" x14ac:dyDescent="0.2">
      <c r="A2099" s="4" t="s">
        <v>2711</v>
      </c>
      <c r="B2099" s="4" t="s">
        <v>2691</v>
      </c>
      <c r="C2099" s="4" t="s">
        <v>2735</v>
      </c>
      <c r="D2099" s="4" t="s">
        <v>2741</v>
      </c>
      <c r="E2099" s="4" t="s">
        <v>346</v>
      </c>
      <c r="F2099" s="4" t="s">
        <v>335</v>
      </c>
      <c r="G2099" s="41" t="s">
        <v>347</v>
      </c>
      <c r="H2099" s="59" t="s">
        <v>364</v>
      </c>
      <c r="I2099" s="59">
        <v>500000003050</v>
      </c>
      <c r="J2099" s="5">
        <v>2013</v>
      </c>
      <c r="K2099" s="5">
        <v>10</v>
      </c>
      <c r="L2099" s="9">
        <f t="shared" si="44"/>
        <v>-3</v>
      </c>
      <c r="M2099" s="6" t="s">
        <v>90</v>
      </c>
      <c r="N2099" s="9" t="s">
        <v>94</v>
      </c>
      <c r="O2099" s="6" t="s">
        <v>2743</v>
      </c>
      <c r="P2099" s="9" t="s">
        <v>42</v>
      </c>
      <c r="Q2099" s="5" t="s">
        <v>37</v>
      </c>
      <c r="R2099" s="9" t="s">
        <v>41</v>
      </c>
      <c r="S2099" s="11">
        <v>2023</v>
      </c>
      <c r="T2099" s="6" t="s">
        <v>126</v>
      </c>
      <c r="U2099" s="4" t="s">
        <v>210</v>
      </c>
      <c r="V2099" s="4" t="s">
        <v>4403</v>
      </c>
      <c r="W2099" s="75">
        <v>1675296.75</v>
      </c>
      <c r="X2099" s="9">
        <v>4</v>
      </c>
      <c r="Y2099" s="11"/>
      <c r="Z2099" s="11" t="s">
        <v>33</v>
      </c>
      <c r="AA2099" s="11"/>
      <c r="AB2099" s="11"/>
      <c r="AC2099" s="11" t="s">
        <v>33</v>
      </c>
      <c r="AD2099" s="11"/>
      <c r="AE2099" s="11"/>
      <c r="AF2099" s="11" t="s">
        <v>33</v>
      </c>
      <c r="AG2099" s="11"/>
      <c r="AH2099" s="11"/>
      <c r="AI2099" s="11" t="s">
        <v>33</v>
      </c>
      <c r="AJ2099" s="11"/>
      <c r="AK2099" s="143"/>
      <c r="AL2099" s="143" t="s">
        <v>165</v>
      </c>
      <c r="AM2099" s="143"/>
      <c r="AN2099" s="143"/>
      <c r="AO2099" s="143" t="s">
        <v>165</v>
      </c>
      <c r="AP2099" s="143"/>
      <c r="AQ2099" s="143"/>
      <c r="AR2099" s="143" t="s">
        <v>165</v>
      </c>
      <c r="AS2099" s="143"/>
      <c r="AT2099" s="143"/>
      <c r="AU2099" s="143" t="s">
        <v>165</v>
      </c>
      <c r="AV2099" s="143"/>
      <c r="BC2099" s="2"/>
    </row>
    <row r="2100" spans="1:57" x14ac:dyDescent="0.2">
      <c r="A2100" s="83" t="s">
        <v>2723</v>
      </c>
      <c r="B2100" s="83" t="s">
        <v>2690</v>
      </c>
      <c r="C2100" s="83" t="s">
        <v>2735</v>
      </c>
      <c r="D2100" s="83" t="s">
        <v>2741</v>
      </c>
      <c r="E2100" s="83" t="s">
        <v>346</v>
      </c>
      <c r="F2100" s="83" t="s">
        <v>335</v>
      </c>
      <c r="G2100" s="84" t="s">
        <v>347</v>
      </c>
      <c r="H2100" s="85" t="s">
        <v>365</v>
      </c>
      <c r="I2100" s="85">
        <v>500000003060</v>
      </c>
      <c r="J2100" s="86">
        <v>2013</v>
      </c>
      <c r="K2100" s="86">
        <v>10</v>
      </c>
      <c r="L2100" s="9">
        <f t="shared" si="44"/>
        <v>-3</v>
      </c>
      <c r="M2100" s="88" t="s">
        <v>90</v>
      </c>
      <c r="N2100" s="87" t="s">
        <v>94</v>
      </c>
      <c r="O2100" s="88" t="s">
        <v>2743</v>
      </c>
      <c r="P2100" s="87" t="s">
        <v>42</v>
      </c>
      <c r="Q2100" s="5" t="s">
        <v>37</v>
      </c>
      <c r="R2100" s="87" t="s">
        <v>41</v>
      </c>
      <c r="S2100" s="89">
        <v>2023</v>
      </c>
      <c r="T2100" s="88" t="s">
        <v>126</v>
      </c>
      <c r="U2100" s="83" t="s">
        <v>210</v>
      </c>
      <c r="V2100" s="4" t="s">
        <v>4403</v>
      </c>
      <c r="W2100" s="90">
        <v>1675296.75</v>
      </c>
      <c r="X2100" s="87">
        <v>4</v>
      </c>
      <c r="Y2100" s="11"/>
      <c r="Z2100" s="11" t="s">
        <v>33</v>
      </c>
      <c r="AA2100" s="11"/>
      <c r="AB2100" s="11"/>
      <c r="AC2100" s="11" t="s">
        <v>33</v>
      </c>
      <c r="AD2100" s="11"/>
      <c r="AE2100" s="11"/>
      <c r="AF2100" s="11" t="s">
        <v>33</v>
      </c>
      <c r="AG2100" s="11"/>
      <c r="AH2100" s="11"/>
      <c r="AI2100" s="11" t="s">
        <v>33</v>
      </c>
      <c r="AJ2100" s="11"/>
      <c r="AK2100" s="143"/>
      <c r="AL2100" s="143" t="s">
        <v>165</v>
      </c>
      <c r="AM2100" s="143"/>
      <c r="AN2100" s="143"/>
      <c r="AO2100" s="143" t="s">
        <v>165</v>
      </c>
      <c r="AP2100" s="143"/>
      <c r="AQ2100" s="143"/>
      <c r="AR2100" s="143" t="s">
        <v>165</v>
      </c>
      <c r="AS2100" s="143"/>
      <c r="AT2100" s="143"/>
      <c r="AU2100" s="143" t="s">
        <v>165</v>
      </c>
      <c r="AV2100" s="143"/>
      <c r="AW2100" s="91"/>
      <c r="AX2100" s="91"/>
      <c r="AY2100" s="91"/>
      <c r="AZ2100" s="91"/>
      <c r="BA2100" s="91"/>
      <c r="BB2100" s="91"/>
      <c r="BC2100" s="92"/>
      <c r="BD2100" s="92"/>
      <c r="BE2100" s="92"/>
    </row>
    <row r="2101" spans="1:57" x14ac:dyDescent="0.2">
      <c r="A2101" s="4" t="s">
        <v>2726</v>
      </c>
      <c r="B2101" s="4" t="s">
        <v>2690</v>
      </c>
      <c r="C2101" s="4" t="s">
        <v>2735</v>
      </c>
      <c r="D2101" s="4" t="s">
        <v>2741</v>
      </c>
      <c r="E2101" s="4" t="s">
        <v>346</v>
      </c>
      <c r="F2101" s="4" t="s">
        <v>335</v>
      </c>
      <c r="G2101" s="41" t="s">
        <v>347</v>
      </c>
      <c r="H2101" s="59" t="s">
        <v>373</v>
      </c>
      <c r="I2101" s="59">
        <v>500000002146</v>
      </c>
      <c r="J2101" s="5">
        <v>2013</v>
      </c>
      <c r="K2101" s="5">
        <v>10</v>
      </c>
      <c r="L2101" s="9">
        <f t="shared" si="44"/>
        <v>-3</v>
      </c>
      <c r="M2101" s="6" t="s">
        <v>90</v>
      </c>
      <c r="N2101" s="9" t="s">
        <v>94</v>
      </c>
      <c r="O2101" s="6" t="s">
        <v>2743</v>
      </c>
      <c r="P2101" s="9" t="s">
        <v>42</v>
      </c>
      <c r="Q2101" s="5" t="s">
        <v>37</v>
      </c>
      <c r="R2101" s="9" t="s">
        <v>41</v>
      </c>
      <c r="S2101" s="11">
        <v>2023</v>
      </c>
      <c r="T2101" s="6" t="s">
        <v>126</v>
      </c>
      <c r="U2101" s="4" t="s">
        <v>210</v>
      </c>
      <c r="V2101" s="4" t="s">
        <v>4403</v>
      </c>
      <c r="W2101" s="75">
        <v>1675296.75</v>
      </c>
      <c r="X2101" s="9">
        <v>4</v>
      </c>
      <c r="Y2101" s="11"/>
      <c r="Z2101" s="11" t="s">
        <v>33</v>
      </c>
      <c r="AA2101" s="11"/>
      <c r="AB2101" s="11"/>
      <c r="AC2101" s="11" t="s">
        <v>33</v>
      </c>
      <c r="AD2101" s="11"/>
      <c r="AE2101" s="11"/>
      <c r="AF2101" s="11" t="s">
        <v>33</v>
      </c>
      <c r="AG2101" s="11"/>
      <c r="AH2101" s="11"/>
      <c r="AI2101" s="11" t="s">
        <v>33</v>
      </c>
      <c r="AJ2101" s="11"/>
      <c r="AK2101" s="143"/>
      <c r="AL2101" s="143" t="s">
        <v>165</v>
      </c>
      <c r="AM2101" s="143"/>
      <c r="AN2101" s="143"/>
      <c r="AO2101" s="143" t="s">
        <v>165</v>
      </c>
      <c r="AP2101" s="143"/>
      <c r="AQ2101" s="143"/>
      <c r="AR2101" s="143" t="s">
        <v>165</v>
      </c>
      <c r="AS2101" s="143"/>
      <c r="AT2101" s="143"/>
      <c r="AU2101" s="143" t="s">
        <v>165</v>
      </c>
      <c r="AV2101" s="143"/>
      <c r="BC2101" s="2"/>
    </row>
    <row r="2102" spans="1:57" x14ac:dyDescent="0.2">
      <c r="A2102" s="4" t="s">
        <v>2715</v>
      </c>
      <c r="B2102" s="4" t="s">
        <v>2691</v>
      </c>
      <c r="C2102" s="4" t="s">
        <v>2735</v>
      </c>
      <c r="D2102" s="4" t="s">
        <v>2741</v>
      </c>
      <c r="E2102" s="4" t="s">
        <v>334</v>
      </c>
      <c r="F2102" s="4" t="s">
        <v>335</v>
      </c>
      <c r="G2102" s="41" t="s">
        <v>342</v>
      </c>
      <c r="H2102" s="59" t="s">
        <v>343</v>
      </c>
      <c r="I2102" s="59">
        <v>500000009957</v>
      </c>
      <c r="J2102" s="5">
        <v>2013</v>
      </c>
      <c r="K2102" s="5">
        <v>10</v>
      </c>
      <c r="L2102" s="9">
        <f t="shared" si="44"/>
        <v>-3</v>
      </c>
      <c r="M2102" s="6" t="s">
        <v>90</v>
      </c>
      <c r="N2102" s="9" t="s">
        <v>94</v>
      </c>
      <c r="O2102" s="6" t="s">
        <v>2743</v>
      </c>
      <c r="P2102" s="9" t="s">
        <v>42</v>
      </c>
      <c r="Q2102" s="5" t="s">
        <v>37</v>
      </c>
      <c r="R2102" s="9" t="s">
        <v>41</v>
      </c>
      <c r="S2102" s="11">
        <v>2023</v>
      </c>
      <c r="T2102" s="6" t="s">
        <v>126</v>
      </c>
      <c r="U2102" s="4" t="s">
        <v>210</v>
      </c>
      <c r="V2102" s="4" t="s">
        <v>4403</v>
      </c>
      <c r="W2102" s="75">
        <v>1675296.75</v>
      </c>
      <c r="X2102" s="9">
        <v>4</v>
      </c>
      <c r="Y2102" s="11"/>
      <c r="Z2102" s="11" t="s">
        <v>33</v>
      </c>
      <c r="AA2102" s="11"/>
      <c r="AB2102" s="11"/>
      <c r="AC2102" s="11" t="s">
        <v>33</v>
      </c>
      <c r="AD2102" s="11"/>
      <c r="AE2102" s="11"/>
      <c r="AF2102" s="11" t="s">
        <v>33</v>
      </c>
      <c r="AG2102" s="11"/>
      <c r="AH2102" s="11"/>
      <c r="AI2102" s="11" t="s">
        <v>33</v>
      </c>
      <c r="AJ2102" s="11"/>
      <c r="AK2102" s="143"/>
      <c r="AL2102" s="143" t="s">
        <v>165</v>
      </c>
      <c r="AM2102" s="143"/>
      <c r="AN2102" s="143"/>
      <c r="AO2102" s="143" t="s">
        <v>165</v>
      </c>
      <c r="AP2102" s="143"/>
      <c r="AQ2102" s="143"/>
      <c r="AR2102" s="143" t="s">
        <v>165</v>
      </c>
      <c r="AS2102" s="143"/>
      <c r="AT2102" s="143"/>
      <c r="AU2102" s="143" t="s">
        <v>165</v>
      </c>
      <c r="AV2102" s="143"/>
      <c r="BC2102" s="2"/>
    </row>
    <row r="2103" spans="1:57" x14ac:dyDescent="0.2">
      <c r="A2103" s="83" t="s">
        <v>2705</v>
      </c>
      <c r="B2103" s="4" t="s">
        <v>2688</v>
      </c>
      <c r="C2103" s="4" t="s">
        <v>2735</v>
      </c>
      <c r="D2103" s="4" t="s">
        <v>2741</v>
      </c>
      <c r="E2103" s="4" t="s">
        <v>351</v>
      </c>
      <c r="F2103" s="4" t="s">
        <v>335</v>
      </c>
      <c r="G2103" s="41" t="s">
        <v>342</v>
      </c>
      <c r="H2103" s="59" t="s">
        <v>352</v>
      </c>
      <c r="I2103" s="59">
        <v>500000000504</v>
      </c>
      <c r="J2103" s="5">
        <v>2013</v>
      </c>
      <c r="K2103" s="5">
        <v>10</v>
      </c>
      <c r="L2103" s="9">
        <f t="shared" si="44"/>
        <v>-3</v>
      </c>
      <c r="M2103" s="6" t="s">
        <v>90</v>
      </c>
      <c r="N2103" s="9" t="s">
        <v>94</v>
      </c>
      <c r="O2103" s="6" t="s">
        <v>2743</v>
      </c>
      <c r="P2103" s="9" t="s">
        <v>42</v>
      </c>
      <c r="Q2103" s="5" t="s">
        <v>37</v>
      </c>
      <c r="R2103" s="9" t="s">
        <v>41</v>
      </c>
      <c r="S2103" s="11">
        <v>2023</v>
      </c>
      <c r="T2103" s="6" t="s">
        <v>126</v>
      </c>
      <c r="U2103" s="4" t="s">
        <v>210</v>
      </c>
      <c r="V2103" s="4" t="s">
        <v>4403</v>
      </c>
      <c r="W2103" s="75">
        <v>1675296.75</v>
      </c>
      <c r="X2103" s="9">
        <v>4</v>
      </c>
      <c r="Y2103" s="11"/>
      <c r="Z2103" s="11" t="s">
        <v>33</v>
      </c>
      <c r="AA2103" s="11"/>
      <c r="AB2103" s="11"/>
      <c r="AC2103" s="11" t="s">
        <v>33</v>
      </c>
      <c r="AD2103" s="11"/>
      <c r="AE2103" s="11"/>
      <c r="AF2103" s="11" t="s">
        <v>33</v>
      </c>
      <c r="AG2103" s="11"/>
      <c r="AH2103" s="11"/>
      <c r="AI2103" s="11" t="s">
        <v>33</v>
      </c>
      <c r="AJ2103" s="11"/>
      <c r="AK2103" s="143"/>
      <c r="AL2103" s="143" t="s">
        <v>165</v>
      </c>
      <c r="AM2103" s="143"/>
      <c r="AN2103" s="143"/>
      <c r="AO2103" s="143" t="s">
        <v>165</v>
      </c>
      <c r="AP2103" s="143"/>
      <c r="AQ2103" s="143"/>
      <c r="AR2103" s="143" t="s">
        <v>165</v>
      </c>
      <c r="AS2103" s="143"/>
      <c r="AT2103" s="143"/>
      <c r="AU2103" s="143" t="s">
        <v>165</v>
      </c>
      <c r="AV2103" s="143"/>
      <c r="BC2103" s="2"/>
    </row>
    <row r="2104" spans="1:57" x14ac:dyDescent="0.2">
      <c r="A2104" s="4" t="s">
        <v>2714</v>
      </c>
      <c r="B2104" s="4" t="s">
        <v>2687</v>
      </c>
      <c r="C2104" s="4" t="s">
        <v>2735</v>
      </c>
      <c r="D2104" s="4" t="s">
        <v>2741</v>
      </c>
      <c r="E2104" s="4" t="s">
        <v>351</v>
      </c>
      <c r="F2104" s="4" t="s">
        <v>335</v>
      </c>
      <c r="G2104" s="41" t="s">
        <v>342</v>
      </c>
      <c r="H2104" s="59" t="s">
        <v>354</v>
      </c>
      <c r="I2104" s="59">
        <v>500000002770</v>
      </c>
      <c r="J2104" s="5">
        <v>2013</v>
      </c>
      <c r="K2104" s="5">
        <v>10</v>
      </c>
      <c r="L2104" s="9">
        <f t="shared" si="44"/>
        <v>-3</v>
      </c>
      <c r="M2104" s="6" t="s">
        <v>90</v>
      </c>
      <c r="N2104" s="9" t="s">
        <v>94</v>
      </c>
      <c r="O2104" s="6" t="s">
        <v>2743</v>
      </c>
      <c r="P2104" s="9" t="s">
        <v>42</v>
      </c>
      <c r="Q2104" s="5" t="s">
        <v>37</v>
      </c>
      <c r="R2104" s="9" t="s">
        <v>41</v>
      </c>
      <c r="S2104" s="11">
        <v>2023</v>
      </c>
      <c r="T2104" s="6" t="s">
        <v>126</v>
      </c>
      <c r="U2104" s="4" t="s">
        <v>210</v>
      </c>
      <c r="V2104" s="4" t="s">
        <v>4403</v>
      </c>
      <c r="W2104" s="75">
        <v>1675296.75</v>
      </c>
      <c r="X2104" s="9">
        <v>4</v>
      </c>
      <c r="Y2104" s="11"/>
      <c r="Z2104" s="11" t="s">
        <v>33</v>
      </c>
      <c r="AA2104" s="11"/>
      <c r="AB2104" s="11"/>
      <c r="AC2104" s="11" t="s">
        <v>33</v>
      </c>
      <c r="AD2104" s="11"/>
      <c r="AE2104" s="11"/>
      <c r="AF2104" s="11" t="s">
        <v>33</v>
      </c>
      <c r="AG2104" s="11"/>
      <c r="AH2104" s="11"/>
      <c r="AI2104" s="11" t="s">
        <v>33</v>
      </c>
      <c r="AJ2104" s="11"/>
      <c r="AK2104" s="143"/>
      <c r="AL2104" s="143" t="s">
        <v>165</v>
      </c>
      <c r="AM2104" s="143"/>
      <c r="AN2104" s="143"/>
      <c r="AO2104" s="143" t="s">
        <v>165</v>
      </c>
      <c r="AP2104" s="143"/>
      <c r="AQ2104" s="143"/>
      <c r="AR2104" s="143" t="s">
        <v>165</v>
      </c>
      <c r="AS2104" s="143"/>
      <c r="AT2104" s="143"/>
      <c r="AU2104" s="143" t="s">
        <v>165</v>
      </c>
      <c r="AV2104" s="143"/>
      <c r="BC2104" s="2"/>
    </row>
    <row r="2105" spans="1:57" x14ac:dyDescent="0.2">
      <c r="A2105" s="4" t="s">
        <v>2714</v>
      </c>
      <c r="B2105" s="4" t="s">
        <v>2687</v>
      </c>
      <c r="C2105" s="4" t="s">
        <v>2735</v>
      </c>
      <c r="D2105" s="4" t="s">
        <v>2741</v>
      </c>
      <c r="E2105" s="4" t="s">
        <v>351</v>
      </c>
      <c r="F2105" s="4" t="s">
        <v>335</v>
      </c>
      <c r="G2105" s="41" t="s">
        <v>342</v>
      </c>
      <c r="H2105" s="59" t="s">
        <v>355</v>
      </c>
      <c r="I2105" s="59">
        <v>500000000986</v>
      </c>
      <c r="J2105" s="5">
        <v>2013</v>
      </c>
      <c r="K2105" s="5">
        <v>10</v>
      </c>
      <c r="L2105" s="9">
        <f t="shared" si="44"/>
        <v>-3</v>
      </c>
      <c r="M2105" s="6" t="s">
        <v>90</v>
      </c>
      <c r="N2105" s="9" t="s">
        <v>94</v>
      </c>
      <c r="O2105" s="6" t="s">
        <v>2743</v>
      </c>
      <c r="P2105" s="9" t="s">
        <v>42</v>
      </c>
      <c r="Q2105" s="5" t="s">
        <v>37</v>
      </c>
      <c r="R2105" s="9" t="s">
        <v>41</v>
      </c>
      <c r="S2105" s="11">
        <v>2023</v>
      </c>
      <c r="T2105" s="6" t="s">
        <v>126</v>
      </c>
      <c r="U2105" s="4" t="s">
        <v>210</v>
      </c>
      <c r="V2105" s="4" t="s">
        <v>4403</v>
      </c>
      <c r="W2105" s="75">
        <v>1675296.75</v>
      </c>
      <c r="X2105" s="9">
        <v>4</v>
      </c>
      <c r="Y2105" s="11"/>
      <c r="Z2105" s="11" t="s">
        <v>33</v>
      </c>
      <c r="AA2105" s="11"/>
      <c r="AB2105" s="11"/>
      <c r="AC2105" s="11" t="s">
        <v>33</v>
      </c>
      <c r="AD2105" s="11"/>
      <c r="AE2105" s="11"/>
      <c r="AF2105" s="11" t="s">
        <v>33</v>
      </c>
      <c r="AG2105" s="11"/>
      <c r="AH2105" s="11"/>
      <c r="AI2105" s="11" t="s">
        <v>33</v>
      </c>
      <c r="AJ2105" s="11"/>
      <c r="AK2105" s="143"/>
      <c r="AL2105" s="143" t="s">
        <v>165</v>
      </c>
      <c r="AM2105" s="143"/>
      <c r="AN2105" s="143"/>
      <c r="AO2105" s="143" t="s">
        <v>165</v>
      </c>
      <c r="AP2105" s="143"/>
      <c r="AQ2105" s="143"/>
      <c r="AR2105" s="143" t="s">
        <v>165</v>
      </c>
      <c r="AS2105" s="143"/>
      <c r="AT2105" s="143"/>
      <c r="AU2105" s="143" t="s">
        <v>165</v>
      </c>
      <c r="AV2105" s="143"/>
      <c r="BC2105" s="2"/>
    </row>
    <row r="2106" spans="1:57" x14ac:dyDescent="0.2">
      <c r="A2106" s="4" t="s">
        <v>2714</v>
      </c>
      <c r="B2106" s="4" t="s">
        <v>2687</v>
      </c>
      <c r="C2106" s="4" t="s">
        <v>2735</v>
      </c>
      <c r="D2106" s="4" t="s">
        <v>2741</v>
      </c>
      <c r="E2106" s="4" t="s">
        <v>351</v>
      </c>
      <c r="F2106" s="4" t="s">
        <v>335</v>
      </c>
      <c r="G2106" s="41" t="s">
        <v>342</v>
      </c>
      <c r="H2106" s="59" t="s">
        <v>356</v>
      </c>
      <c r="I2106" s="59">
        <v>500000000129</v>
      </c>
      <c r="J2106" s="5">
        <v>2013</v>
      </c>
      <c r="K2106" s="5">
        <v>10</v>
      </c>
      <c r="L2106" s="9">
        <f t="shared" si="44"/>
        <v>-3</v>
      </c>
      <c r="M2106" s="6" t="s">
        <v>90</v>
      </c>
      <c r="N2106" s="9" t="s">
        <v>94</v>
      </c>
      <c r="O2106" s="6" t="s">
        <v>2743</v>
      </c>
      <c r="P2106" s="9" t="s">
        <v>42</v>
      </c>
      <c r="Q2106" s="5" t="s">
        <v>37</v>
      </c>
      <c r="R2106" s="9" t="s">
        <v>41</v>
      </c>
      <c r="S2106" s="11">
        <v>2023</v>
      </c>
      <c r="T2106" s="6" t="s">
        <v>126</v>
      </c>
      <c r="U2106" s="4" t="s">
        <v>210</v>
      </c>
      <c r="V2106" s="4" t="s">
        <v>4403</v>
      </c>
      <c r="W2106" s="75">
        <v>1675296.75</v>
      </c>
      <c r="X2106" s="9">
        <v>4</v>
      </c>
      <c r="Y2106" s="11"/>
      <c r="Z2106" s="11" t="s">
        <v>33</v>
      </c>
      <c r="AA2106" s="11"/>
      <c r="AB2106" s="11"/>
      <c r="AC2106" s="11" t="s">
        <v>33</v>
      </c>
      <c r="AD2106" s="11"/>
      <c r="AE2106" s="11"/>
      <c r="AF2106" s="11" t="s">
        <v>33</v>
      </c>
      <c r="AG2106" s="11"/>
      <c r="AH2106" s="11"/>
      <c r="AI2106" s="11" t="s">
        <v>33</v>
      </c>
      <c r="AJ2106" s="11"/>
      <c r="AK2106" s="143"/>
      <c r="AL2106" s="143" t="s">
        <v>165</v>
      </c>
      <c r="AM2106" s="143"/>
      <c r="AN2106" s="143"/>
      <c r="AO2106" s="143" t="s">
        <v>165</v>
      </c>
      <c r="AP2106" s="143"/>
      <c r="AQ2106" s="143"/>
      <c r="AR2106" s="143" t="s">
        <v>165</v>
      </c>
      <c r="AS2106" s="143"/>
      <c r="AT2106" s="143"/>
      <c r="AU2106" s="143" t="s">
        <v>165</v>
      </c>
      <c r="AV2106" s="143"/>
      <c r="BC2106" s="2"/>
    </row>
    <row r="2107" spans="1:57" x14ac:dyDescent="0.2">
      <c r="A2107" s="4" t="s">
        <v>2686</v>
      </c>
      <c r="B2107" s="4" t="s">
        <v>2687</v>
      </c>
      <c r="C2107" s="4" t="s">
        <v>2735</v>
      </c>
      <c r="D2107" s="4" t="s">
        <v>2741</v>
      </c>
      <c r="E2107" s="4" t="s">
        <v>351</v>
      </c>
      <c r="F2107" s="4" t="s">
        <v>335</v>
      </c>
      <c r="G2107" s="41" t="s">
        <v>342</v>
      </c>
      <c r="H2107" s="59" t="s">
        <v>357</v>
      </c>
      <c r="I2107" s="59">
        <v>500000005996</v>
      </c>
      <c r="J2107" s="5">
        <v>2013</v>
      </c>
      <c r="K2107" s="5">
        <v>10</v>
      </c>
      <c r="L2107" s="9">
        <f t="shared" si="44"/>
        <v>-3</v>
      </c>
      <c r="M2107" s="6" t="s">
        <v>90</v>
      </c>
      <c r="N2107" s="9" t="s">
        <v>94</v>
      </c>
      <c r="O2107" s="6" t="s">
        <v>2743</v>
      </c>
      <c r="P2107" s="9" t="s">
        <v>42</v>
      </c>
      <c r="Q2107" s="5" t="s">
        <v>37</v>
      </c>
      <c r="R2107" s="9" t="s">
        <v>41</v>
      </c>
      <c r="S2107" s="11">
        <v>2023</v>
      </c>
      <c r="T2107" s="6" t="s">
        <v>126</v>
      </c>
      <c r="U2107" s="4" t="s">
        <v>210</v>
      </c>
      <c r="V2107" s="4" t="s">
        <v>4403</v>
      </c>
      <c r="W2107" s="75">
        <v>1675296.75</v>
      </c>
      <c r="X2107" s="9">
        <v>4</v>
      </c>
      <c r="Y2107" s="11"/>
      <c r="Z2107" s="11" t="s">
        <v>33</v>
      </c>
      <c r="AA2107" s="11"/>
      <c r="AB2107" s="11"/>
      <c r="AC2107" s="11" t="s">
        <v>33</v>
      </c>
      <c r="AD2107" s="11"/>
      <c r="AE2107" s="11"/>
      <c r="AF2107" s="11" t="s">
        <v>33</v>
      </c>
      <c r="AG2107" s="11"/>
      <c r="AH2107" s="11"/>
      <c r="AI2107" s="11" t="s">
        <v>33</v>
      </c>
      <c r="AJ2107" s="11"/>
      <c r="AK2107" s="143"/>
      <c r="AL2107" s="143" t="s">
        <v>165</v>
      </c>
      <c r="AM2107" s="143"/>
      <c r="AN2107" s="143"/>
      <c r="AO2107" s="143" t="s">
        <v>165</v>
      </c>
      <c r="AP2107" s="143"/>
      <c r="AQ2107" s="143"/>
      <c r="AR2107" s="143" t="s">
        <v>165</v>
      </c>
      <c r="AS2107" s="143"/>
      <c r="AT2107" s="143"/>
      <c r="AU2107" s="143" t="s">
        <v>165</v>
      </c>
      <c r="AV2107" s="143"/>
      <c r="BC2107" s="2"/>
    </row>
    <row r="2108" spans="1:57" x14ac:dyDescent="0.2">
      <c r="A2108" s="4" t="s">
        <v>2723</v>
      </c>
      <c r="B2108" s="4" t="s">
        <v>2690</v>
      </c>
      <c r="C2108" s="4" t="s">
        <v>2735</v>
      </c>
      <c r="D2108" s="4" t="s">
        <v>2741</v>
      </c>
      <c r="E2108" s="4" t="s">
        <v>351</v>
      </c>
      <c r="F2108" s="4" t="s">
        <v>335</v>
      </c>
      <c r="G2108" s="41" t="s">
        <v>342</v>
      </c>
      <c r="H2108" s="59" t="s">
        <v>358</v>
      </c>
      <c r="I2108" s="59">
        <v>500000004102</v>
      </c>
      <c r="J2108" s="5">
        <v>2013</v>
      </c>
      <c r="K2108" s="5">
        <v>10</v>
      </c>
      <c r="L2108" s="9">
        <f t="shared" si="44"/>
        <v>-3</v>
      </c>
      <c r="M2108" s="6" t="s">
        <v>90</v>
      </c>
      <c r="N2108" s="9" t="s">
        <v>94</v>
      </c>
      <c r="O2108" s="6" t="s">
        <v>2743</v>
      </c>
      <c r="P2108" s="9" t="s">
        <v>42</v>
      </c>
      <c r="Q2108" s="5" t="s">
        <v>37</v>
      </c>
      <c r="R2108" s="9" t="s">
        <v>41</v>
      </c>
      <c r="S2108" s="11">
        <v>2023</v>
      </c>
      <c r="T2108" s="6" t="s">
        <v>126</v>
      </c>
      <c r="U2108" s="4" t="s">
        <v>210</v>
      </c>
      <c r="V2108" s="4" t="s">
        <v>4403</v>
      </c>
      <c r="W2108" s="75">
        <v>1675296.75</v>
      </c>
      <c r="X2108" s="9">
        <v>4</v>
      </c>
      <c r="Y2108" s="11"/>
      <c r="Z2108" s="11" t="s">
        <v>33</v>
      </c>
      <c r="AA2108" s="11"/>
      <c r="AB2108" s="11"/>
      <c r="AC2108" s="11" t="s">
        <v>33</v>
      </c>
      <c r="AD2108" s="11"/>
      <c r="AE2108" s="11"/>
      <c r="AF2108" s="11" t="s">
        <v>33</v>
      </c>
      <c r="AG2108" s="11"/>
      <c r="AH2108" s="11"/>
      <c r="AI2108" s="11" t="s">
        <v>33</v>
      </c>
      <c r="AJ2108" s="11"/>
      <c r="AK2108" s="143"/>
      <c r="AL2108" s="143" t="s">
        <v>165</v>
      </c>
      <c r="AM2108" s="143"/>
      <c r="AN2108" s="143"/>
      <c r="AO2108" s="143" t="s">
        <v>165</v>
      </c>
      <c r="AP2108" s="143"/>
      <c r="AQ2108" s="143"/>
      <c r="AR2108" s="143" t="s">
        <v>165</v>
      </c>
      <c r="AS2108" s="143"/>
      <c r="AT2108" s="143"/>
      <c r="AU2108" s="143" t="s">
        <v>165</v>
      </c>
      <c r="AV2108" s="143"/>
      <c r="BC2108" s="2"/>
    </row>
    <row r="2109" spans="1:57" x14ac:dyDescent="0.2">
      <c r="A2109" s="4" t="s">
        <v>2717</v>
      </c>
      <c r="B2109" s="4" t="s">
        <v>2690</v>
      </c>
      <c r="C2109" s="4" t="s">
        <v>2735</v>
      </c>
      <c r="D2109" s="4" t="s">
        <v>2741</v>
      </c>
      <c r="E2109" s="4" t="s">
        <v>351</v>
      </c>
      <c r="F2109" s="4" t="s">
        <v>335</v>
      </c>
      <c r="G2109" s="41" t="s">
        <v>342</v>
      </c>
      <c r="H2109" s="59" t="s">
        <v>366</v>
      </c>
      <c r="I2109" s="59">
        <v>500000002489</v>
      </c>
      <c r="J2109" s="5">
        <v>2013</v>
      </c>
      <c r="K2109" s="5">
        <v>10</v>
      </c>
      <c r="L2109" s="9">
        <f t="shared" si="44"/>
        <v>-3</v>
      </c>
      <c r="M2109" s="6" t="s">
        <v>90</v>
      </c>
      <c r="N2109" s="9" t="s">
        <v>94</v>
      </c>
      <c r="O2109" s="6" t="s">
        <v>2743</v>
      </c>
      <c r="P2109" s="9" t="s">
        <v>42</v>
      </c>
      <c r="Q2109" s="5" t="s">
        <v>37</v>
      </c>
      <c r="R2109" s="9" t="s">
        <v>41</v>
      </c>
      <c r="S2109" s="11">
        <v>2023</v>
      </c>
      <c r="T2109" s="6" t="s">
        <v>126</v>
      </c>
      <c r="U2109" s="4" t="s">
        <v>210</v>
      </c>
      <c r="V2109" s="4" t="s">
        <v>4403</v>
      </c>
      <c r="W2109" s="75">
        <v>1675296.75</v>
      </c>
      <c r="X2109" s="9">
        <v>4</v>
      </c>
      <c r="Y2109" s="11"/>
      <c r="Z2109" s="11" t="s">
        <v>33</v>
      </c>
      <c r="AA2109" s="11"/>
      <c r="AB2109" s="11"/>
      <c r="AC2109" s="11" t="s">
        <v>33</v>
      </c>
      <c r="AD2109" s="11"/>
      <c r="AE2109" s="11"/>
      <c r="AF2109" s="11" t="s">
        <v>33</v>
      </c>
      <c r="AG2109" s="11"/>
      <c r="AH2109" s="11"/>
      <c r="AI2109" s="11" t="s">
        <v>33</v>
      </c>
      <c r="AJ2109" s="11"/>
      <c r="AK2109" s="143"/>
      <c r="AL2109" s="143" t="s">
        <v>165</v>
      </c>
      <c r="AM2109" s="143"/>
      <c r="AN2109" s="143"/>
      <c r="AO2109" s="143" t="s">
        <v>165</v>
      </c>
      <c r="AP2109" s="143"/>
      <c r="AQ2109" s="143"/>
      <c r="AR2109" s="143" t="s">
        <v>165</v>
      </c>
      <c r="AS2109" s="143"/>
      <c r="AT2109" s="143"/>
      <c r="AU2109" s="143" t="s">
        <v>165</v>
      </c>
      <c r="AV2109" s="143"/>
      <c r="BC2109" s="2"/>
    </row>
    <row r="2110" spans="1:57" x14ac:dyDescent="0.2">
      <c r="A2110" s="4" t="s">
        <v>2718</v>
      </c>
      <c r="B2110" s="4" t="s">
        <v>2690</v>
      </c>
      <c r="C2110" s="4" t="s">
        <v>2735</v>
      </c>
      <c r="D2110" s="4" t="s">
        <v>2741</v>
      </c>
      <c r="E2110" s="4" t="s">
        <v>351</v>
      </c>
      <c r="F2110" s="4" t="s">
        <v>335</v>
      </c>
      <c r="G2110" s="41" t="s">
        <v>342</v>
      </c>
      <c r="H2110" s="59" t="s">
        <v>367</v>
      </c>
      <c r="I2110" s="59">
        <v>500000000421</v>
      </c>
      <c r="J2110" s="5">
        <v>2013</v>
      </c>
      <c r="K2110" s="5">
        <v>10</v>
      </c>
      <c r="L2110" s="9">
        <f t="shared" si="44"/>
        <v>-3</v>
      </c>
      <c r="M2110" s="6" t="s">
        <v>90</v>
      </c>
      <c r="N2110" s="9" t="s">
        <v>94</v>
      </c>
      <c r="O2110" s="6" t="s">
        <v>2743</v>
      </c>
      <c r="P2110" s="9" t="s">
        <v>42</v>
      </c>
      <c r="Q2110" s="5" t="s">
        <v>37</v>
      </c>
      <c r="R2110" s="9" t="s">
        <v>41</v>
      </c>
      <c r="S2110" s="11">
        <v>2023</v>
      </c>
      <c r="T2110" s="6" t="s">
        <v>126</v>
      </c>
      <c r="U2110" s="4" t="s">
        <v>210</v>
      </c>
      <c r="V2110" s="4" t="s">
        <v>4403</v>
      </c>
      <c r="W2110" s="75">
        <v>1675296.75</v>
      </c>
      <c r="X2110" s="9">
        <v>4</v>
      </c>
      <c r="Y2110" s="11"/>
      <c r="Z2110" s="11" t="s">
        <v>33</v>
      </c>
      <c r="AA2110" s="11"/>
      <c r="AB2110" s="11"/>
      <c r="AC2110" s="11" t="s">
        <v>33</v>
      </c>
      <c r="AD2110" s="11"/>
      <c r="AE2110" s="11"/>
      <c r="AF2110" s="11" t="s">
        <v>33</v>
      </c>
      <c r="AG2110" s="11"/>
      <c r="AH2110" s="11"/>
      <c r="AI2110" s="11" t="s">
        <v>33</v>
      </c>
      <c r="AJ2110" s="11"/>
      <c r="AK2110" s="143"/>
      <c r="AL2110" s="143" t="s">
        <v>165</v>
      </c>
      <c r="AM2110" s="143"/>
      <c r="AN2110" s="143"/>
      <c r="AO2110" s="143" t="s">
        <v>165</v>
      </c>
      <c r="AP2110" s="143"/>
      <c r="AQ2110" s="143"/>
      <c r="AR2110" s="143" t="s">
        <v>165</v>
      </c>
      <c r="AS2110" s="143"/>
      <c r="AT2110" s="143"/>
      <c r="AU2110" s="143" t="s">
        <v>165</v>
      </c>
      <c r="AV2110" s="143"/>
      <c r="BC2110" s="2"/>
    </row>
    <row r="2111" spans="1:57" x14ac:dyDescent="0.2">
      <c r="A2111" s="4" t="s">
        <v>2705</v>
      </c>
      <c r="B2111" s="4" t="s">
        <v>2688</v>
      </c>
      <c r="C2111" s="4" t="s">
        <v>2735</v>
      </c>
      <c r="D2111" s="4" t="s">
        <v>2741</v>
      </c>
      <c r="E2111" s="4" t="s">
        <v>351</v>
      </c>
      <c r="F2111" s="4" t="s">
        <v>335</v>
      </c>
      <c r="G2111" s="41" t="s">
        <v>342</v>
      </c>
      <c r="H2111" s="59" t="s">
        <v>368</v>
      </c>
      <c r="I2111" s="59">
        <v>500000003340</v>
      </c>
      <c r="J2111" s="5">
        <v>2013</v>
      </c>
      <c r="K2111" s="5">
        <v>10</v>
      </c>
      <c r="L2111" s="9">
        <f t="shared" si="44"/>
        <v>-3</v>
      </c>
      <c r="M2111" s="6" t="s">
        <v>90</v>
      </c>
      <c r="N2111" s="9" t="s">
        <v>94</v>
      </c>
      <c r="O2111" s="6" t="s">
        <v>2743</v>
      </c>
      <c r="P2111" s="9" t="s">
        <v>42</v>
      </c>
      <c r="Q2111" s="5" t="s">
        <v>37</v>
      </c>
      <c r="R2111" s="9" t="s">
        <v>41</v>
      </c>
      <c r="S2111" s="11">
        <v>2023</v>
      </c>
      <c r="T2111" s="6" t="s">
        <v>126</v>
      </c>
      <c r="U2111" s="4" t="s">
        <v>210</v>
      </c>
      <c r="V2111" s="4" t="s">
        <v>4403</v>
      </c>
      <c r="W2111" s="75">
        <v>1675296.75</v>
      </c>
      <c r="X2111" s="9">
        <v>4</v>
      </c>
      <c r="Y2111" s="11"/>
      <c r="Z2111" s="11" t="s">
        <v>33</v>
      </c>
      <c r="AA2111" s="11"/>
      <c r="AB2111" s="11"/>
      <c r="AC2111" s="11" t="s">
        <v>33</v>
      </c>
      <c r="AD2111" s="11"/>
      <c r="AE2111" s="11"/>
      <c r="AF2111" s="11" t="s">
        <v>33</v>
      </c>
      <c r="AG2111" s="11"/>
      <c r="AH2111" s="11"/>
      <c r="AI2111" s="11" t="s">
        <v>33</v>
      </c>
      <c r="AJ2111" s="11"/>
      <c r="AK2111" s="143"/>
      <c r="AL2111" s="143" t="s">
        <v>165</v>
      </c>
      <c r="AM2111" s="143"/>
      <c r="AN2111" s="143"/>
      <c r="AO2111" s="143" t="s">
        <v>165</v>
      </c>
      <c r="AP2111" s="143"/>
      <c r="AQ2111" s="143"/>
      <c r="AR2111" s="143" t="s">
        <v>165</v>
      </c>
      <c r="AS2111" s="143"/>
      <c r="AT2111" s="143"/>
      <c r="AU2111" s="143" t="s">
        <v>165</v>
      </c>
      <c r="AV2111" s="143"/>
      <c r="BC2111" s="2"/>
    </row>
    <row r="2112" spans="1:57" x14ac:dyDescent="0.2">
      <c r="A2112" s="4" t="s">
        <v>2702</v>
      </c>
      <c r="B2112" s="4" t="s">
        <v>2689</v>
      </c>
      <c r="C2112" s="4" t="s">
        <v>2735</v>
      </c>
      <c r="D2112" s="4" t="s">
        <v>2741</v>
      </c>
      <c r="E2112" s="4" t="s">
        <v>351</v>
      </c>
      <c r="F2112" s="4" t="s">
        <v>335</v>
      </c>
      <c r="G2112" s="41" t="s">
        <v>342</v>
      </c>
      <c r="H2112" s="59" t="s">
        <v>369</v>
      </c>
      <c r="I2112" s="59">
        <v>500000003265</v>
      </c>
      <c r="J2112" s="5">
        <v>2013</v>
      </c>
      <c r="K2112" s="5">
        <v>10</v>
      </c>
      <c r="L2112" s="9">
        <f t="shared" si="44"/>
        <v>-3</v>
      </c>
      <c r="M2112" s="6" t="s">
        <v>90</v>
      </c>
      <c r="N2112" s="9" t="s">
        <v>94</v>
      </c>
      <c r="O2112" s="6" t="s">
        <v>2743</v>
      </c>
      <c r="P2112" s="9" t="s">
        <v>42</v>
      </c>
      <c r="Q2112" s="5" t="s">
        <v>37</v>
      </c>
      <c r="R2112" s="9" t="s">
        <v>41</v>
      </c>
      <c r="S2112" s="11">
        <v>2023</v>
      </c>
      <c r="T2112" s="6" t="s">
        <v>126</v>
      </c>
      <c r="U2112" s="4" t="s">
        <v>210</v>
      </c>
      <c r="V2112" s="4" t="s">
        <v>4403</v>
      </c>
      <c r="W2112" s="75">
        <v>1675296.75</v>
      </c>
      <c r="X2112" s="9">
        <v>4</v>
      </c>
      <c r="Y2112" s="11"/>
      <c r="Z2112" s="11" t="s">
        <v>33</v>
      </c>
      <c r="AA2112" s="11"/>
      <c r="AB2112" s="11"/>
      <c r="AC2112" s="11" t="s">
        <v>33</v>
      </c>
      <c r="AD2112" s="11"/>
      <c r="AE2112" s="11"/>
      <c r="AF2112" s="11" t="s">
        <v>33</v>
      </c>
      <c r="AG2112" s="11"/>
      <c r="AH2112" s="11"/>
      <c r="AI2112" s="11" t="s">
        <v>33</v>
      </c>
      <c r="AJ2112" s="11"/>
      <c r="AK2112" s="143"/>
      <c r="AL2112" s="143" t="s">
        <v>165</v>
      </c>
      <c r="AM2112" s="143"/>
      <c r="AN2112" s="143"/>
      <c r="AO2112" s="143" t="s">
        <v>165</v>
      </c>
      <c r="AP2112" s="143"/>
      <c r="AQ2112" s="143"/>
      <c r="AR2112" s="143" t="s">
        <v>165</v>
      </c>
      <c r="AS2112" s="143"/>
      <c r="AT2112" s="143"/>
      <c r="AU2112" s="143" t="s">
        <v>165</v>
      </c>
      <c r="AV2112" s="143"/>
      <c r="BC2112" s="2"/>
    </row>
    <row r="2113" spans="1:55" x14ac:dyDescent="0.2">
      <c r="A2113" s="4" t="s">
        <v>2726</v>
      </c>
      <c r="B2113" s="4" t="s">
        <v>2690</v>
      </c>
      <c r="C2113" s="4" t="s">
        <v>2735</v>
      </c>
      <c r="D2113" s="4" t="s">
        <v>2741</v>
      </c>
      <c r="E2113" s="4" t="s">
        <v>351</v>
      </c>
      <c r="F2113" s="4" t="s">
        <v>335</v>
      </c>
      <c r="G2113" s="41" t="s">
        <v>342</v>
      </c>
      <c r="H2113" s="59" t="s">
        <v>374</v>
      </c>
      <c r="I2113" s="59">
        <v>500000002665</v>
      </c>
      <c r="J2113" s="5">
        <v>2013</v>
      </c>
      <c r="K2113" s="5">
        <v>10</v>
      </c>
      <c r="L2113" s="9">
        <f t="shared" si="44"/>
        <v>-3</v>
      </c>
      <c r="M2113" s="6" t="s">
        <v>90</v>
      </c>
      <c r="N2113" s="9" t="s">
        <v>94</v>
      </c>
      <c r="O2113" s="6" t="s">
        <v>2743</v>
      </c>
      <c r="P2113" s="9" t="s">
        <v>42</v>
      </c>
      <c r="Q2113" s="5" t="s">
        <v>37</v>
      </c>
      <c r="R2113" s="9" t="s">
        <v>41</v>
      </c>
      <c r="S2113" s="11">
        <v>2023</v>
      </c>
      <c r="T2113" s="6" t="s">
        <v>126</v>
      </c>
      <c r="U2113" s="4" t="s">
        <v>210</v>
      </c>
      <c r="V2113" s="4" t="s">
        <v>4403</v>
      </c>
      <c r="W2113" s="75">
        <v>1675296.75</v>
      </c>
      <c r="X2113" s="9">
        <v>4</v>
      </c>
      <c r="Y2113" s="11"/>
      <c r="Z2113" s="11" t="s">
        <v>33</v>
      </c>
      <c r="AA2113" s="11"/>
      <c r="AB2113" s="11"/>
      <c r="AC2113" s="11" t="s">
        <v>33</v>
      </c>
      <c r="AD2113" s="11"/>
      <c r="AE2113" s="11"/>
      <c r="AF2113" s="11" t="s">
        <v>33</v>
      </c>
      <c r="AG2113" s="11"/>
      <c r="AH2113" s="11"/>
      <c r="AI2113" s="11" t="s">
        <v>33</v>
      </c>
      <c r="AJ2113" s="11"/>
      <c r="AK2113" s="143"/>
      <c r="AL2113" s="143" t="s">
        <v>165</v>
      </c>
      <c r="AM2113" s="143"/>
      <c r="AN2113" s="143"/>
      <c r="AO2113" s="143" t="s">
        <v>165</v>
      </c>
      <c r="AP2113" s="143"/>
      <c r="AQ2113" s="143"/>
      <c r="AR2113" s="143" t="s">
        <v>165</v>
      </c>
      <c r="AS2113" s="143"/>
      <c r="AT2113" s="143"/>
      <c r="AU2113" s="143" t="s">
        <v>165</v>
      </c>
      <c r="AV2113" s="143"/>
      <c r="BC2113" s="2"/>
    </row>
    <row r="2114" spans="1:55" x14ac:dyDescent="0.2">
      <c r="A2114" s="4" t="s">
        <v>2712</v>
      </c>
      <c r="B2114" s="4" t="s">
        <v>2691</v>
      </c>
      <c r="C2114" s="4" t="s">
        <v>2735</v>
      </c>
      <c r="D2114" s="4" t="s">
        <v>2740</v>
      </c>
      <c r="E2114" s="4" t="s">
        <v>2274</v>
      </c>
      <c r="F2114" s="4" t="s">
        <v>2275</v>
      </c>
      <c r="G2114" s="41" t="s">
        <v>2276</v>
      </c>
      <c r="H2114" s="59" t="s">
        <v>2277</v>
      </c>
      <c r="I2114" s="59" t="s">
        <v>136</v>
      </c>
      <c r="J2114" s="5">
        <v>2014</v>
      </c>
      <c r="K2114" s="5">
        <v>8</v>
      </c>
      <c r="L2114" s="9">
        <f t="shared" si="44"/>
        <v>-4</v>
      </c>
      <c r="M2114" s="6" t="s">
        <v>92</v>
      </c>
      <c r="N2114" s="9" t="s">
        <v>94</v>
      </c>
      <c r="O2114" s="6" t="s">
        <v>37</v>
      </c>
      <c r="P2114" s="6" t="s">
        <v>41</v>
      </c>
      <c r="Q2114" s="5">
        <v>2023</v>
      </c>
      <c r="R2114" s="9" t="s">
        <v>41</v>
      </c>
      <c r="S2114" s="11">
        <v>2023</v>
      </c>
      <c r="T2114" s="6" t="s">
        <v>126</v>
      </c>
      <c r="U2114" s="4" t="s">
        <v>43</v>
      </c>
      <c r="V2114" s="4" t="s">
        <v>2279</v>
      </c>
      <c r="W2114" s="75">
        <v>0</v>
      </c>
      <c r="X2114" s="9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43"/>
      <c r="AL2114" s="143"/>
      <c r="AM2114" s="143"/>
      <c r="AN2114" s="143"/>
      <c r="AO2114" s="143"/>
      <c r="AP2114" s="143"/>
      <c r="AQ2114" s="143"/>
      <c r="AR2114" s="143"/>
      <c r="AS2114" s="143"/>
      <c r="AT2114" s="143"/>
      <c r="AU2114" s="143"/>
      <c r="AV2114" s="143"/>
      <c r="BC2114" s="2"/>
    </row>
    <row r="2115" spans="1:55" x14ac:dyDescent="0.2">
      <c r="A2115" s="4" t="s">
        <v>2712</v>
      </c>
      <c r="B2115" s="4" t="s">
        <v>2691</v>
      </c>
      <c r="C2115" s="4" t="s">
        <v>2735</v>
      </c>
      <c r="D2115" s="4" t="s">
        <v>2741</v>
      </c>
      <c r="E2115" s="4" t="s">
        <v>344</v>
      </c>
      <c r="F2115" s="4" t="s">
        <v>335</v>
      </c>
      <c r="G2115" s="41" t="s">
        <v>345</v>
      </c>
      <c r="H2115" s="59">
        <v>72928</v>
      </c>
      <c r="I2115" s="59">
        <v>500000009979</v>
      </c>
      <c r="J2115" s="5">
        <v>2013</v>
      </c>
      <c r="K2115" s="5">
        <v>10</v>
      </c>
      <c r="L2115" s="9">
        <f t="shared" si="44"/>
        <v>-3</v>
      </c>
      <c r="M2115" s="6" t="s">
        <v>90</v>
      </c>
      <c r="N2115" s="9" t="s">
        <v>94</v>
      </c>
      <c r="O2115" s="6" t="s">
        <v>2743</v>
      </c>
      <c r="P2115" s="9" t="s">
        <v>42</v>
      </c>
      <c r="Q2115" s="5" t="s">
        <v>37</v>
      </c>
      <c r="R2115" s="9" t="s">
        <v>41</v>
      </c>
      <c r="S2115" s="11">
        <v>2023</v>
      </c>
      <c r="T2115" s="6" t="s">
        <v>126</v>
      </c>
      <c r="U2115" s="4" t="s">
        <v>210</v>
      </c>
      <c r="V2115" s="4" t="s">
        <v>4403</v>
      </c>
      <c r="W2115" s="75">
        <v>1675296.75</v>
      </c>
      <c r="X2115" s="9">
        <v>4</v>
      </c>
      <c r="Y2115" s="11"/>
      <c r="Z2115" s="11" t="s">
        <v>33</v>
      </c>
      <c r="AA2115" s="11"/>
      <c r="AB2115" s="11"/>
      <c r="AC2115" s="11" t="s">
        <v>33</v>
      </c>
      <c r="AD2115" s="11"/>
      <c r="AE2115" s="11"/>
      <c r="AF2115" s="11" t="s">
        <v>33</v>
      </c>
      <c r="AG2115" s="11"/>
      <c r="AH2115" s="11"/>
      <c r="AI2115" s="11" t="s">
        <v>33</v>
      </c>
      <c r="AJ2115" s="11"/>
      <c r="AK2115" s="143"/>
      <c r="AL2115" s="143" t="s">
        <v>165</v>
      </c>
      <c r="AM2115" s="143"/>
      <c r="AN2115" s="143"/>
      <c r="AO2115" s="143" t="s">
        <v>165</v>
      </c>
      <c r="AP2115" s="143"/>
      <c r="AQ2115" s="143"/>
      <c r="AR2115" s="143" t="s">
        <v>165</v>
      </c>
      <c r="AS2115" s="143"/>
      <c r="AT2115" s="143"/>
      <c r="AU2115" s="143" t="s">
        <v>165</v>
      </c>
      <c r="AV2115" s="143"/>
      <c r="BC2115" s="2"/>
    </row>
    <row r="2116" spans="1:55" x14ac:dyDescent="0.2">
      <c r="A2116" s="4" t="s">
        <v>2712</v>
      </c>
      <c r="B2116" s="4" t="s">
        <v>2691</v>
      </c>
      <c r="C2116" s="4" t="s">
        <v>2735</v>
      </c>
      <c r="D2116" s="4" t="s">
        <v>2741</v>
      </c>
      <c r="E2116" s="4" t="s">
        <v>334</v>
      </c>
      <c r="F2116" s="4" t="s">
        <v>335</v>
      </c>
      <c r="G2116" s="41" t="s">
        <v>340</v>
      </c>
      <c r="H2116" s="59" t="s">
        <v>341</v>
      </c>
      <c r="I2116" s="59">
        <v>500000009963</v>
      </c>
      <c r="J2116" s="5">
        <v>2013</v>
      </c>
      <c r="K2116" s="5">
        <v>10</v>
      </c>
      <c r="L2116" s="9">
        <f t="shared" si="44"/>
        <v>-3</v>
      </c>
      <c r="M2116" s="6" t="s">
        <v>90</v>
      </c>
      <c r="N2116" s="9" t="s">
        <v>94</v>
      </c>
      <c r="O2116" s="6" t="s">
        <v>2743</v>
      </c>
      <c r="P2116" s="9" t="s">
        <v>42</v>
      </c>
      <c r="Q2116" s="5" t="s">
        <v>37</v>
      </c>
      <c r="R2116" s="9" t="s">
        <v>41</v>
      </c>
      <c r="S2116" s="11">
        <v>2023</v>
      </c>
      <c r="T2116" s="6" t="s">
        <v>126</v>
      </c>
      <c r="U2116" s="4" t="s">
        <v>210</v>
      </c>
      <c r="V2116" s="4" t="s">
        <v>4403</v>
      </c>
      <c r="W2116" s="75">
        <v>1675296.75</v>
      </c>
      <c r="X2116" s="9">
        <v>4</v>
      </c>
      <c r="Y2116" s="11"/>
      <c r="Z2116" s="11" t="s">
        <v>33</v>
      </c>
      <c r="AA2116" s="11"/>
      <c r="AB2116" s="11"/>
      <c r="AC2116" s="11" t="s">
        <v>33</v>
      </c>
      <c r="AD2116" s="11"/>
      <c r="AE2116" s="11"/>
      <c r="AF2116" s="11" t="s">
        <v>33</v>
      </c>
      <c r="AG2116" s="11"/>
      <c r="AH2116" s="11"/>
      <c r="AI2116" s="11" t="s">
        <v>33</v>
      </c>
      <c r="AJ2116" s="11"/>
      <c r="AK2116" s="143"/>
      <c r="AL2116" s="143" t="s">
        <v>165</v>
      </c>
      <c r="AM2116" s="143"/>
      <c r="AN2116" s="143"/>
      <c r="AO2116" s="143" t="s">
        <v>165</v>
      </c>
      <c r="AP2116" s="143"/>
      <c r="AQ2116" s="143"/>
      <c r="AR2116" s="143" t="s">
        <v>165</v>
      </c>
      <c r="AS2116" s="143"/>
      <c r="AT2116" s="143"/>
      <c r="AU2116" s="143" t="s">
        <v>165</v>
      </c>
      <c r="AV2116" s="143"/>
      <c r="BC2116" s="2"/>
    </row>
    <row r="2117" spans="1:55" x14ac:dyDescent="0.2">
      <c r="A2117" s="4" t="s">
        <v>2704</v>
      </c>
      <c r="B2117" s="4" t="s">
        <v>2691</v>
      </c>
      <c r="C2117" s="4" t="s">
        <v>2735</v>
      </c>
      <c r="D2117" s="4" t="s">
        <v>2741</v>
      </c>
      <c r="E2117" s="4" t="s">
        <v>359</v>
      </c>
      <c r="F2117" s="4" t="s">
        <v>335</v>
      </c>
      <c r="G2117" s="41" t="s">
        <v>340</v>
      </c>
      <c r="H2117" s="59" t="s">
        <v>360</v>
      </c>
      <c r="I2117" s="59">
        <v>500000004332</v>
      </c>
      <c r="J2117" s="5">
        <v>2013</v>
      </c>
      <c r="K2117" s="5">
        <v>10</v>
      </c>
      <c r="L2117" s="9">
        <f t="shared" si="44"/>
        <v>-3</v>
      </c>
      <c r="M2117" s="6" t="s">
        <v>90</v>
      </c>
      <c r="N2117" s="9" t="s">
        <v>94</v>
      </c>
      <c r="O2117" s="6" t="s">
        <v>2743</v>
      </c>
      <c r="P2117" s="9" t="s">
        <v>42</v>
      </c>
      <c r="Q2117" s="5" t="s">
        <v>37</v>
      </c>
      <c r="R2117" s="9" t="s">
        <v>41</v>
      </c>
      <c r="S2117" s="11">
        <v>2023</v>
      </c>
      <c r="T2117" s="6" t="s">
        <v>126</v>
      </c>
      <c r="U2117" s="4" t="s">
        <v>210</v>
      </c>
      <c r="V2117" s="4" t="s">
        <v>4403</v>
      </c>
      <c r="W2117" s="75">
        <v>1675296.75</v>
      </c>
      <c r="X2117" s="9">
        <v>4</v>
      </c>
      <c r="Y2117" s="11"/>
      <c r="Z2117" s="11" t="s">
        <v>33</v>
      </c>
      <c r="AA2117" s="11"/>
      <c r="AB2117" s="11"/>
      <c r="AC2117" s="11" t="s">
        <v>33</v>
      </c>
      <c r="AD2117" s="11"/>
      <c r="AE2117" s="11"/>
      <c r="AF2117" s="11" t="s">
        <v>33</v>
      </c>
      <c r="AG2117" s="11"/>
      <c r="AH2117" s="11"/>
      <c r="AI2117" s="11" t="s">
        <v>33</v>
      </c>
      <c r="AJ2117" s="11"/>
      <c r="AK2117" s="143"/>
      <c r="AL2117" s="143" t="s">
        <v>165</v>
      </c>
      <c r="AM2117" s="143"/>
      <c r="AN2117" s="143"/>
      <c r="AO2117" s="143" t="s">
        <v>165</v>
      </c>
      <c r="AP2117" s="143"/>
      <c r="AQ2117" s="143"/>
      <c r="AR2117" s="143" t="s">
        <v>165</v>
      </c>
      <c r="AS2117" s="143"/>
      <c r="AT2117" s="143"/>
      <c r="AU2117" s="143" t="s">
        <v>165</v>
      </c>
      <c r="AV2117" s="143"/>
      <c r="BC2117" s="2"/>
    </row>
    <row r="2118" spans="1:55" x14ac:dyDescent="0.2">
      <c r="A2118" s="4" t="s">
        <v>2704</v>
      </c>
      <c r="B2118" s="4" t="s">
        <v>2691</v>
      </c>
      <c r="C2118" s="4" t="s">
        <v>2735</v>
      </c>
      <c r="D2118" s="4" t="s">
        <v>2741</v>
      </c>
      <c r="E2118" s="4" t="s">
        <v>359</v>
      </c>
      <c r="F2118" s="4" t="s">
        <v>335</v>
      </c>
      <c r="G2118" s="41" t="s">
        <v>340</v>
      </c>
      <c r="H2118" s="59" t="s">
        <v>361</v>
      </c>
      <c r="I2118" s="59">
        <v>500000004333</v>
      </c>
      <c r="J2118" s="5">
        <v>2013</v>
      </c>
      <c r="K2118" s="5">
        <v>10</v>
      </c>
      <c r="L2118" s="9">
        <f t="shared" si="44"/>
        <v>-3</v>
      </c>
      <c r="M2118" s="6" t="s">
        <v>90</v>
      </c>
      <c r="N2118" s="9" t="s">
        <v>94</v>
      </c>
      <c r="O2118" s="6" t="s">
        <v>2743</v>
      </c>
      <c r="P2118" s="9" t="s">
        <v>42</v>
      </c>
      <c r="Q2118" s="5" t="s">
        <v>37</v>
      </c>
      <c r="R2118" s="9" t="s">
        <v>41</v>
      </c>
      <c r="S2118" s="11">
        <v>2023</v>
      </c>
      <c r="T2118" s="6" t="s">
        <v>126</v>
      </c>
      <c r="U2118" s="4" t="s">
        <v>210</v>
      </c>
      <c r="V2118" s="4" t="s">
        <v>4403</v>
      </c>
      <c r="W2118" s="75">
        <v>1675296.75</v>
      </c>
      <c r="X2118" s="9">
        <v>4</v>
      </c>
      <c r="Y2118" s="11"/>
      <c r="Z2118" s="11" t="s">
        <v>33</v>
      </c>
      <c r="AA2118" s="11"/>
      <c r="AB2118" s="11"/>
      <c r="AC2118" s="11" t="s">
        <v>33</v>
      </c>
      <c r="AD2118" s="11"/>
      <c r="AE2118" s="11"/>
      <c r="AF2118" s="11" t="s">
        <v>33</v>
      </c>
      <c r="AG2118" s="11"/>
      <c r="AH2118" s="11"/>
      <c r="AI2118" s="11" t="s">
        <v>33</v>
      </c>
      <c r="AJ2118" s="11"/>
      <c r="AK2118" s="143"/>
      <c r="AL2118" s="143" t="s">
        <v>165</v>
      </c>
      <c r="AM2118" s="143"/>
      <c r="AN2118" s="143"/>
      <c r="AO2118" s="143" t="s">
        <v>165</v>
      </c>
      <c r="AP2118" s="143"/>
      <c r="AQ2118" s="143"/>
      <c r="AR2118" s="143" t="s">
        <v>165</v>
      </c>
      <c r="AS2118" s="143"/>
      <c r="AT2118" s="143"/>
      <c r="AU2118" s="143" t="s">
        <v>165</v>
      </c>
      <c r="AV2118" s="143"/>
      <c r="BC2118" s="2"/>
    </row>
    <row r="2119" spans="1:55" x14ac:dyDescent="0.2">
      <c r="A2119" s="4" t="s">
        <v>2704</v>
      </c>
      <c r="B2119" s="4" t="s">
        <v>2691</v>
      </c>
      <c r="C2119" s="4" t="s">
        <v>2735</v>
      </c>
      <c r="D2119" s="4" t="s">
        <v>2741</v>
      </c>
      <c r="E2119" s="4" t="s">
        <v>359</v>
      </c>
      <c r="F2119" s="4" t="s">
        <v>335</v>
      </c>
      <c r="G2119" s="41" t="s">
        <v>340</v>
      </c>
      <c r="H2119" s="59" t="s">
        <v>362</v>
      </c>
      <c r="I2119" s="59">
        <v>500000004400</v>
      </c>
      <c r="J2119" s="5">
        <v>2013</v>
      </c>
      <c r="K2119" s="5">
        <v>10</v>
      </c>
      <c r="L2119" s="9">
        <f t="shared" si="44"/>
        <v>-3</v>
      </c>
      <c r="M2119" s="6" t="s">
        <v>90</v>
      </c>
      <c r="N2119" s="9" t="s">
        <v>94</v>
      </c>
      <c r="O2119" s="6" t="s">
        <v>2743</v>
      </c>
      <c r="P2119" s="9" t="s">
        <v>42</v>
      </c>
      <c r="Q2119" s="5" t="s">
        <v>37</v>
      </c>
      <c r="R2119" s="9" t="s">
        <v>41</v>
      </c>
      <c r="S2119" s="11">
        <v>2023</v>
      </c>
      <c r="T2119" s="6" t="s">
        <v>126</v>
      </c>
      <c r="U2119" s="4" t="s">
        <v>210</v>
      </c>
      <c r="V2119" s="4" t="s">
        <v>4403</v>
      </c>
      <c r="W2119" s="75">
        <v>1675296.75</v>
      </c>
      <c r="X2119" s="9">
        <v>4</v>
      </c>
      <c r="Y2119" s="11"/>
      <c r="Z2119" s="11" t="s">
        <v>33</v>
      </c>
      <c r="AA2119" s="11"/>
      <c r="AB2119" s="11"/>
      <c r="AC2119" s="11" t="s">
        <v>33</v>
      </c>
      <c r="AD2119" s="11"/>
      <c r="AE2119" s="11"/>
      <c r="AF2119" s="11" t="s">
        <v>33</v>
      </c>
      <c r="AG2119" s="11"/>
      <c r="AH2119" s="11"/>
      <c r="AI2119" s="11" t="s">
        <v>33</v>
      </c>
      <c r="AJ2119" s="11"/>
      <c r="AK2119" s="143"/>
      <c r="AL2119" s="143" t="s">
        <v>165</v>
      </c>
      <c r="AM2119" s="143"/>
      <c r="AN2119" s="143"/>
      <c r="AO2119" s="143" t="s">
        <v>165</v>
      </c>
      <c r="AP2119" s="143"/>
      <c r="AQ2119" s="143"/>
      <c r="AR2119" s="143" t="s">
        <v>165</v>
      </c>
      <c r="AS2119" s="143"/>
      <c r="AT2119" s="143"/>
      <c r="AU2119" s="143" t="s">
        <v>165</v>
      </c>
      <c r="AV2119" s="143"/>
      <c r="BC2119" s="2"/>
    </row>
    <row r="2120" spans="1:55" x14ac:dyDescent="0.2">
      <c r="A2120" s="4" t="s">
        <v>2706</v>
      </c>
      <c r="B2120" s="4" t="s">
        <v>2691</v>
      </c>
      <c r="C2120" s="4" t="s">
        <v>2735</v>
      </c>
      <c r="D2120" s="4" t="s">
        <v>2741</v>
      </c>
      <c r="E2120" s="4" t="s">
        <v>359</v>
      </c>
      <c r="F2120" s="4" t="s">
        <v>335</v>
      </c>
      <c r="G2120" s="41" t="s">
        <v>340</v>
      </c>
      <c r="H2120" s="59" t="s">
        <v>363</v>
      </c>
      <c r="I2120" s="59">
        <v>500000009828</v>
      </c>
      <c r="J2120" s="5">
        <v>2013</v>
      </c>
      <c r="K2120" s="5">
        <v>10</v>
      </c>
      <c r="L2120" s="9">
        <f t="shared" si="44"/>
        <v>-3</v>
      </c>
      <c r="M2120" s="6" t="s">
        <v>90</v>
      </c>
      <c r="N2120" s="9" t="s">
        <v>94</v>
      </c>
      <c r="O2120" s="6" t="s">
        <v>2743</v>
      </c>
      <c r="P2120" s="9" t="s">
        <v>42</v>
      </c>
      <c r="Q2120" s="5" t="s">
        <v>37</v>
      </c>
      <c r="R2120" s="9" t="s">
        <v>41</v>
      </c>
      <c r="S2120" s="11">
        <v>2023</v>
      </c>
      <c r="T2120" s="6" t="s">
        <v>126</v>
      </c>
      <c r="U2120" s="4" t="s">
        <v>210</v>
      </c>
      <c r="V2120" s="4" t="s">
        <v>4403</v>
      </c>
      <c r="W2120" s="75">
        <v>1675296.75</v>
      </c>
      <c r="X2120" s="9">
        <v>4</v>
      </c>
      <c r="Y2120" s="11"/>
      <c r="Z2120" s="11" t="s">
        <v>33</v>
      </c>
      <c r="AA2120" s="11"/>
      <c r="AB2120" s="11"/>
      <c r="AC2120" s="11" t="s">
        <v>33</v>
      </c>
      <c r="AD2120" s="11"/>
      <c r="AE2120" s="11"/>
      <c r="AF2120" s="11" t="s">
        <v>33</v>
      </c>
      <c r="AG2120" s="11"/>
      <c r="AH2120" s="11"/>
      <c r="AI2120" s="11" t="s">
        <v>33</v>
      </c>
      <c r="AJ2120" s="11"/>
      <c r="AK2120" s="143"/>
      <c r="AL2120" s="143" t="s">
        <v>165</v>
      </c>
      <c r="AM2120" s="143"/>
      <c r="AN2120" s="143"/>
      <c r="AO2120" s="143" t="s">
        <v>165</v>
      </c>
      <c r="AP2120" s="143"/>
      <c r="AQ2120" s="143"/>
      <c r="AR2120" s="143" t="s">
        <v>165</v>
      </c>
      <c r="AS2120" s="143"/>
      <c r="AT2120" s="143"/>
      <c r="AU2120" s="143" t="s">
        <v>165</v>
      </c>
      <c r="AV2120" s="143"/>
      <c r="BC2120" s="2"/>
    </row>
    <row r="2121" spans="1:55" x14ac:dyDescent="0.2">
      <c r="A2121" s="4" t="s">
        <v>2715</v>
      </c>
      <c r="B2121" s="4" t="s">
        <v>2691</v>
      </c>
      <c r="C2121" s="4" t="s">
        <v>2735</v>
      </c>
      <c r="D2121" s="4" t="s">
        <v>2741</v>
      </c>
      <c r="E2121" s="4" t="s">
        <v>334</v>
      </c>
      <c r="F2121" s="4" t="s">
        <v>335</v>
      </c>
      <c r="G2121" s="41" t="s">
        <v>338</v>
      </c>
      <c r="H2121" s="59" t="s">
        <v>339</v>
      </c>
      <c r="I2121" s="59">
        <v>500000004250</v>
      </c>
      <c r="J2121" s="5">
        <v>2013</v>
      </c>
      <c r="K2121" s="5">
        <v>10</v>
      </c>
      <c r="L2121" s="9">
        <f t="shared" si="44"/>
        <v>-3</v>
      </c>
      <c r="M2121" s="6" t="s">
        <v>90</v>
      </c>
      <c r="N2121" s="9" t="s">
        <v>94</v>
      </c>
      <c r="O2121" s="6" t="s">
        <v>47</v>
      </c>
      <c r="P2121" s="9" t="s">
        <v>42</v>
      </c>
      <c r="Q2121" s="5" t="s">
        <v>37</v>
      </c>
      <c r="R2121" s="9" t="s">
        <v>41</v>
      </c>
      <c r="S2121" s="11">
        <v>2023</v>
      </c>
      <c r="T2121" s="6" t="s">
        <v>126</v>
      </c>
      <c r="U2121" s="4" t="s">
        <v>210</v>
      </c>
      <c r="V2121" s="4" t="s">
        <v>4403</v>
      </c>
      <c r="W2121" s="75">
        <v>1675296.75</v>
      </c>
      <c r="X2121" s="9">
        <v>4</v>
      </c>
      <c r="Y2121" s="11"/>
      <c r="Z2121" s="11" t="s">
        <v>33</v>
      </c>
      <c r="AA2121" s="11"/>
      <c r="AB2121" s="11"/>
      <c r="AC2121" s="11" t="s">
        <v>33</v>
      </c>
      <c r="AD2121" s="11"/>
      <c r="AE2121" s="11"/>
      <c r="AF2121" s="11" t="s">
        <v>33</v>
      </c>
      <c r="AG2121" s="11"/>
      <c r="AH2121" s="11"/>
      <c r="AI2121" s="11" t="s">
        <v>33</v>
      </c>
      <c r="AJ2121" s="11"/>
      <c r="AK2121" s="143"/>
      <c r="AL2121" s="153" t="s">
        <v>165</v>
      </c>
      <c r="AM2121" s="143"/>
      <c r="AN2121" s="143"/>
      <c r="AO2121" s="143" t="s">
        <v>165</v>
      </c>
      <c r="AP2121" s="143"/>
      <c r="AQ2121" s="143"/>
      <c r="AR2121" s="143" t="s">
        <v>165</v>
      </c>
      <c r="AS2121" s="143"/>
      <c r="AT2121" s="143"/>
      <c r="AU2121" s="143" t="s">
        <v>165</v>
      </c>
      <c r="AV2121" s="143"/>
      <c r="BC2121" s="2"/>
    </row>
    <row r="2122" spans="1:55" x14ac:dyDescent="0.2">
      <c r="A2122" s="4" t="s">
        <v>2715</v>
      </c>
      <c r="B2122" s="4" t="s">
        <v>2691</v>
      </c>
      <c r="C2122" s="4" t="s">
        <v>2735</v>
      </c>
      <c r="D2122" s="4" t="s">
        <v>2741</v>
      </c>
      <c r="E2122" s="4" t="s">
        <v>370</v>
      </c>
      <c r="F2122" s="4" t="s">
        <v>335</v>
      </c>
      <c r="G2122" s="41" t="s">
        <v>371</v>
      </c>
      <c r="H2122" s="59" t="s">
        <v>372</v>
      </c>
      <c r="I2122" s="59">
        <v>500000009954</v>
      </c>
      <c r="J2122" s="5">
        <v>2017</v>
      </c>
      <c r="K2122" s="5">
        <v>10</v>
      </c>
      <c r="L2122" s="9">
        <f t="shared" si="44"/>
        <v>1</v>
      </c>
      <c r="M2122" s="6" t="s">
        <v>90</v>
      </c>
      <c r="N2122" s="9" t="s">
        <v>94</v>
      </c>
      <c r="O2122" s="6" t="s">
        <v>47</v>
      </c>
      <c r="P2122" s="9" t="s">
        <v>42</v>
      </c>
      <c r="Q2122" s="5" t="s">
        <v>37</v>
      </c>
      <c r="R2122" s="9" t="s">
        <v>41</v>
      </c>
      <c r="S2122" s="11">
        <v>2023</v>
      </c>
      <c r="T2122" s="6" t="s">
        <v>126</v>
      </c>
      <c r="U2122" s="4" t="s">
        <v>210</v>
      </c>
      <c r="V2122" s="4" t="s">
        <v>4403</v>
      </c>
      <c r="W2122" s="75">
        <v>1675296.75</v>
      </c>
      <c r="X2122" s="9">
        <v>4</v>
      </c>
      <c r="Y2122" s="11"/>
      <c r="Z2122" s="11" t="s">
        <v>33</v>
      </c>
      <c r="AA2122" s="11"/>
      <c r="AB2122" s="11"/>
      <c r="AC2122" s="11" t="s">
        <v>33</v>
      </c>
      <c r="AD2122" s="11"/>
      <c r="AE2122" s="11"/>
      <c r="AF2122" s="11" t="s">
        <v>33</v>
      </c>
      <c r="AG2122" s="11"/>
      <c r="AH2122" s="11"/>
      <c r="AI2122" s="11" t="s">
        <v>33</v>
      </c>
      <c r="AJ2122" s="11"/>
      <c r="AK2122" s="143"/>
      <c r="AL2122" s="153" t="s">
        <v>165</v>
      </c>
      <c r="AM2122" s="143"/>
      <c r="AN2122" s="143"/>
      <c r="AO2122" s="143" t="s">
        <v>165</v>
      </c>
      <c r="AP2122" s="143"/>
      <c r="AQ2122" s="143"/>
      <c r="AR2122" s="143" t="s">
        <v>165</v>
      </c>
      <c r="AS2122" s="143"/>
      <c r="AT2122" s="143"/>
      <c r="AU2122" s="143" t="s">
        <v>165</v>
      </c>
      <c r="AV2122" s="143"/>
      <c r="BC2122" s="2"/>
    </row>
    <row r="2123" spans="1:55" x14ac:dyDescent="0.2">
      <c r="A2123" s="4" t="s">
        <v>2712</v>
      </c>
      <c r="B2123" s="4" t="s">
        <v>2691</v>
      </c>
      <c r="C2123" s="4" t="s">
        <v>2735</v>
      </c>
      <c r="D2123" s="4" t="s">
        <v>2740</v>
      </c>
      <c r="E2123" s="4" t="s">
        <v>2280</v>
      </c>
      <c r="F2123" s="4" t="s">
        <v>2275</v>
      </c>
      <c r="G2123" s="41" t="s">
        <v>2281</v>
      </c>
      <c r="H2123" s="59" t="s">
        <v>2282</v>
      </c>
      <c r="I2123" s="59" t="s">
        <v>136</v>
      </c>
      <c r="J2123" s="5">
        <v>2014</v>
      </c>
      <c r="K2123" s="5">
        <v>8</v>
      </c>
      <c r="L2123" s="9">
        <f t="shared" si="44"/>
        <v>-4</v>
      </c>
      <c r="M2123" s="6" t="s">
        <v>90</v>
      </c>
      <c r="N2123" s="9" t="s">
        <v>94</v>
      </c>
      <c r="O2123" s="6" t="s">
        <v>37</v>
      </c>
      <c r="P2123" s="9" t="s">
        <v>41</v>
      </c>
      <c r="Q2123" s="5">
        <v>2023</v>
      </c>
      <c r="R2123" s="9" t="s">
        <v>41</v>
      </c>
      <c r="S2123" s="11">
        <v>2023</v>
      </c>
      <c r="T2123" s="6" t="s">
        <v>126</v>
      </c>
      <c r="U2123" s="4" t="s">
        <v>43</v>
      </c>
      <c r="V2123" s="4" t="s">
        <v>2279</v>
      </c>
      <c r="W2123" s="75">
        <v>0</v>
      </c>
      <c r="X2123" s="9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43"/>
      <c r="AL2123" s="143"/>
      <c r="AM2123" s="143"/>
      <c r="AN2123" s="143"/>
      <c r="AO2123" s="143"/>
      <c r="AP2123" s="143"/>
      <c r="AQ2123" s="143"/>
      <c r="AR2123" s="143"/>
      <c r="AS2123" s="143"/>
      <c r="AT2123" s="143"/>
      <c r="AU2123" s="143"/>
      <c r="AV2123" s="143"/>
      <c r="BC2123" s="2"/>
    </row>
    <row r="2124" spans="1:55" x14ac:dyDescent="0.2">
      <c r="A2124" s="4" t="s">
        <v>2715</v>
      </c>
      <c r="B2124" s="4" t="s">
        <v>2691</v>
      </c>
      <c r="C2124" s="4" t="s">
        <v>2735</v>
      </c>
      <c r="D2124" s="4" t="s">
        <v>2741</v>
      </c>
      <c r="E2124" s="4" t="s">
        <v>334</v>
      </c>
      <c r="F2124" s="4" t="s">
        <v>335</v>
      </c>
      <c r="G2124" s="41" t="s">
        <v>336</v>
      </c>
      <c r="H2124" s="59" t="s">
        <v>337</v>
      </c>
      <c r="I2124" s="59">
        <v>500000009956</v>
      </c>
      <c r="J2124" s="5">
        <v>2013</v>
      </c>
      <c r="K2124" s="5">
        <v>10</v>
      </c>
      <c r="L2124" s="9">
        <f t="shared" si="44"/>
        <v>-3</v>
      </c>
      <c r="M2124" s="6" t="s">
        <v>90</v>
      </c>
      <c r="N2124" s="9" t="s">
        <v>94</v>
      </c>
      <c r="O2124" s="6" t="s">
        <v>47</v>
      </c>
      <c r="P2124" s="9" t="s">
        <v>42</v>
      </c>
      <c r="Q2124" s="5" t="s">
        <v>37</v>
      </c>
      <c r="R2124" s="9" t="s">
        <v>41</v>
      </c>
      <c r="S2124" s="11">
        <v>2023</v>
      </c>
      <c r="T2124" s="6" t="s">
        <v>126</v>
      </c>
      <c r="U2124" s="4" t="s">
        <v>210</v>
      </c>
      <c r="V2124" s="4" t="s">
        <v>4403</v>
      </c>
      <c r="W2124" s="75">
        <v>1675296.75</v>
      </c>
      <c r="X2124" s="9">
        <v>4</v>
      </c>
      <c r="Y2124" s="11"/>
      <c r="Z2124" s="11" t="s">
        <v>33</v>
      </c>
      <c r="AA2124" s="11"/>
      <c r="AB2124" s="11"/>
      <c r="AC2124" s="11" t="s">
        <v>33</v>
      </c>
      <c r="AD2124" s="11"/>
      <c r="AE2124" s="11"/>
      <c r="AF2124" s="11" t="s">
        <v>33</v>
      </c>
      <c r="AG2124" s="11"/>
      <c r="AH2124" s="11"/>
      <c r="AI2124" s="11" t="s">
        <v>33</v>
      </c>
      <c r="AJ2124" s="11"/>
      <c r="AK2124" s="143"/>
      <c r="AL2124" s="153" t="s">
        <v>165</v>
      </c>
      <c r="AM2124" s="143"/>
      <c r="AN2124" s="143"/>
      <c r="AO2124" s="143" t="s">
        <v>165</v>
      </c>
      <c r="AP2124" s="143"/>
      <c r="AQ2124" s="143"/>
      <c r="AR2124" s="143" t="s">
        <v>165</v>
      </c>
      <c r="AS2124" s="143"/>
      <c r="AT2124" s="143"/>
      <c r="AU2124" s="143" t="s">
        <v>165</v>
      </c>
      <c r="AV2124" s="143"/>
      <c r="BC2124" s="2"/>
    </row>
    <row r="2125" spans="1:55" x14ac:dyDescent="0.2">
      <c r="A2125" s="4" t="s">
        <v>2698</v>
      </c>
      <c r="B2125" s="4" t="s">
        <v>2689</v>
      </c>
      <c r="C2125" s="4" t="s">
        <v>2739</v>
      </c>
      <c r="D2125" s="4" t="s">
        <v>2741</v>
      </c>
      <c r="E2125" s="4" t="str">
        <f>UPPER("Impresora de placas")</f>
        <v>IMPRESORA DE PLACAS</v>
      </c>
      <c r="F2125" s="4" t="s">
        <v>196</v>
      </c>
      <c r="G2125" s="41" t="s">
        <v>197</v>
      </c>
      <c r="H2125" s="59">
        <v>59543391</v>
      </c>
      <c r="I2125" s="59">
        <v>500000011878</v>
      </c>
      <c r="J2125" s="5">
        <v>2019</v>
      </c>
      <c r="K2125" s="5">
        <v>5</v>
      </c>
      <c r="L2125" s="9">
        <f t="shared" si="44"/>
        <v>-2</v>
      </c>
      <c r="M2125" s="6" t="s">
        <v>92</v>
      </c>
      <c r="N2125" s="9" t="s">
        <v>94</v>
      </c>
      <c r="O2125" s="6" t="s">
        <v>37</v>
      </c>
      <c r="P2125" s="6" t="s">
        <v>41</v>
      </c>
      <c r="Q2125" s="5">
        <v>2023</v>
      </c>
      <c r="R2125" s="9" t="s">
        <v>41</v>
      </c>
      <c r="S2125" s="11">
        <v>2023</v>
      </c>
      <c r="T2125" s="6" t="s">
        <v>126</v>
      </c>
      <c r="U2125" s="4" t="s">
        <v>198</v>
      </c>
      <c r="V2125" s="4" t="s">
        <v>199</v>
      </c>
      <c r="W2125" s="75">
        <v>0</v>
      </c>
      <c r="X2125" s="9">
        <v>1</v>
      </c>
      <c r="Y2125" s="11"/>
      <c r="Z2125" s="11"/>
      <c r="AA2125" s="11"/>
      <c r="AB2125" s="11"/>
      <c r="AC2125" s="11"/>
      <c r="AD2125" s="11" t="s">
        <v>33</v>
      </c>
      <c r="AE2125" s="11"/>
      <c r="AF2125" s="11"/>
      <c r="AG2125" s="11"/>
      <c r="AH2125" s="11"/>
      <c r="AI2125" s="11"/>
      <c r="AJ2125" s="11"/>
      <c r="AK2125" s="143"/>
      <c r="AL2125" s="143"/>
      <c r="AM2125" s="143"/>
      <c r="AN2125" s="143"/>
      <c r="AO2125" s="143"/>
      <c r="AP2125" s="143" t="s">
        <v>165</v>
      </c>
      <c r="AQ2125" s="143"/>
      <c r="AR2125" s="143"/>
      <c r="AS2125" s="143"/>
      <c r="AT2125" s="143"/>
      <c r="AU2125" s="143"/>
      <c r="AV2125" s="143"/>
      <c r="BC2125" s="2"/>
    </row>
    <row r="2126" spans="1:55" x14ac:dyDescent="0.2">
      <c r="A2126" s="4" t="s">
        <v>2712</v>
      </c>
      <c r="B2126" s="4" t="s">
        <v>2691</v>
      </c>
      <c r="C2126" s="4" t="s">
        <v>2735</v>
      </c>
      <c r="D2126" s="4" t="s">
        <v>2740</v>
      </c>
      <c r="E2126" s="4" t="s">
        <v>2245</v>
      </c>
      <c r="F2126" s="4" t="s">
        <v>2246</v>
      </c>
      <c r="G2126" s="41" t="s">
        <v>2247</v>
      </c>
      <c r="H2126" s="59" t="s">
        <v>2248</v>
      </c>
      <c r="I2126" s="59" t="s">
        <v>136</v>
      </c>
      <c r="J2126" s="5">
        <v>2013</v>
      </c>
      <c r="K2126" s="5">
        <v>8</v>
      </c>
      <c r="L2126" s="9">
        <f t="shared" si="44"/>
        <v>-5</v>
      </c>
      <c r="M2126" s="6" t="s">
        <v>90</v>
      </c>
      <c r="N2126" s="9" t="s">
        <v>94</v>
      </c>
      <c r="O2126" s="6" t="s">
        <v>37</v>
      </c>
      <c r="P2126" s="9" t="s">
        <v>42</v>
      </c>
      <c r="Q2126" s="5" t="s">
        <v>37</v>
      </c>
      <c r="R2126" s="9" t="s">
        <v>41</v>
      </c>
      <c r="S2126" s="11">
        <v>2023</v>
      </c>
      <c r="T2126" s="6" t="s">
        <v>126</v>
      </c>
      <c r="U2126" s="4" t="s">
        <v>1108</v>
      </c>
      <c r="V2126" s="4" t="s">
        <v>3804</v>
      </c>
      <c r="W2126" s="75">
        <v>2321392.5</v>
      </c>
      <c r="X2126" s="9">
        <v>2</v>
      </c>
      <c r="Y2126" s="11"/>
      <c r="Z2126" s="11"/>
      <c r="AA2126" s="11"/>
      <c r="AB2126" s="11"/>
      <c r="AC2126" s="11" t="s">
        <v>33</v>
      </c>
      <c r="AD2126" s="11"/>
      <c r="AE2126" s="11"/>
      <c r="AF2126" s="11"/>
      <c r="AG2126" s="11"/>
      <c r="AH2126" s="11"/>
      <c r="AI2126" s="11" t="s">
        <v>33</v>
      </c>
      <c r="AJ2126" s="11"/>
      <c r="AK2126" s="143"/>
      <c r="AL2126" s="143"/>
      <c r="AM2126" s="143"/>
      <c r="AN2126" s="143"/>
      <c r="AO2126" s="143" t="s">
        <v>165</v>
      </c>
      <c r="AP2126" s="154"/>
      <c r="AQ2126" s="154"/>
      <c r="AR2126" s="154"/>
      <c r="AS2126" s="143"/>
      <c r="AT2126" s="143"/>
      <c r="AU2126" s="143" t="s">
        <v>165</v>
      </c>
      <c r="AV2126" s="143"/>
      <c r="BC2126" s="2"/>
    </row>
    <row r="2127" spans="1:55" x14ac:dyDescent="0.2">
      <c r="A2127" s="4" t="s">
        <v>2722</v>
      </c>
      <c r="B2127" s="4" t="s">
        <v>2690</v>
      </c>
      <c r="C2127" s="4" t="s">
        <v>2734</v>
      </c>
      <c r="D2127" s="4" t="s">
        <v>2742</v>
      </c>
      <c r="E2127" s="4" t="s">
        <v>218</v>
      </c>
      <c r="F2127" s="4" t="s">
        <v>194</v>
      </c>
      <c r="G2127" s="41" t="s">
        <v>220</v>
      </c>
      <c r="H2127" s="59">
        <v>2684</v>
      </c>
      <c r="I2127" s="59">
        <v>500000009210</v>
      </c>
      <c r="J2127" s="5">
        <v>2013</v>
      </c>
      <c r="K2127" s="5">
        <v>8</v>
      </c>
      <c r="L2127" s="9">
        <f t="shared" si="44"/>
        <v>-5</v>
      </c>
      <c r="M2127" s="6" t="s">
        <v>90</v>
      </c>
      <c r="N2127" s="9" t="s">
        <v>94</v>
      </c>
      <c r="O2127" s="6" t="s">
        <v>47</v>
      </c>
      <c r="P2127" s="9" t="s">
        <v>42</v>
      </c>
      <c r="Q2127" s="5">
        <v>2023</v>
      </c>
      <c r="R2127" s="9" t="s">
        <v>41</v>
      </c>
      <c r="S2127" s="11">
        <v>2023</v>
      </c>
      <c r="T2127" s="6" t="s">
        <v>126</v>
      </c>
      <c r="U2127" s="4" t="s">
        <v>194</v>
      </c>
      <c r="V2127" s="4" t="s">
        <v>4548</v>
      </c>
      <c r="W2127" s="75">
        <v>7676128</v>
      </c>
      <c r="X2127" s="9">
        <v>2</v>
      </c>
      <c r="Y2127" s="11" t="s">
        <v>33</v>
      </c>
      <c r="Z2127" s="11"/>
      <c r="AA2127" s="11"/>
      <c r="AB2127" s="11"/>
      <c r="AC2127" s="11"/>
      <c r="AD2127" s="11"/>
      <c r="AE2127" s="11" t="s">
        <v>33</v>
      </c>
      <c r="AF2127" s="11"/>
      <c r="AG2127" s="11"/>
      <c r="AH2127" s="11"/>
      <c r="AI2127" s="11"/>
      <c r="AJ2127" s="11"/>
      <c r="AK2127" s="153" t="s">
        <v>165</v>
      </c>
      <c r="AL2127" s="143"/>
      <c r="AM2127" s="143"/>
      <c r="AN2127" s="143"/>
      <c r="AO2127" s="143"/>
      <c r="AP2127" s="143"/>
      <c r="AQ2127" s="153" t="s">
        <v>165</v>
      </c>
      <c r="AR2127" s="143"/>
      <c r="AS2127" s="143"/>
      <c r="AT2127" s="143"/>
      <c r="AU2127" s="143"/>
      <c r="AV2127" s="143"/>
      <c r="BC2127" s="2"/>
    </row>
    <row r="2128" spans="1:55" x14ac:dyDescent="0.2">
      <c r="A2128" s="4" t="s">
        <v>2722</v>
      </c>
      <c r="B2128" s="4" t="s">
        <v>2690</v>
      </c>
      <c r="C2128" s="4" t="s">
        <v>2734</v>
      </c>
      <c r="D2128" s="4" t="s">
        <v>2742</v>
      </c>
      <c r="E2128" s="4" t="s">
        <v>218</v>
      </c>
      <c r="F2128" s="4" t="s">
        <v>194</v>
      </c>
      <c r="G2128" s="41" t="s">
        <v>2909</v>
      </c>
      <c r="H2128" s="59">
        <v>311711</v>
      </c>
      <c r="I2128" s="59" t="s">
        <v>3335</v>
      </c>
      <c r="J2128" s="5">
        <v>2023</v>
      </c>
      <c r="K2128" s="5">
        <v>8</v>
      </c>
      <c r="L2128" s="9">
        <f t="shared" si="44"/>
        <v>5</v>
      </c>
      <c r="M2128" s="6" t="s">
        <v>2745</v>
      </c>
      <c r="N2128" s="9" t="s">
        <v>94</v>
      </c>
      <c r="O2128" s="6" t="s">
        <v>47</v>
      </c>
      <c r="P2128" s="6" t="s">
        <v>41</v>
      </c>
      <c r="Q2128" s="5">
        <v>2025</v>
      </c>
      <c r="R2128" s="9" t="s">
        <v>41</v>
      </c>
      <c r="S2128" s="11">
        <v>2023</v>
      </c>
      <c r="T2128" s="6" t="s">
        <v>126</v>
      </c>
      <c r="U2128" s="4" t="s">
        <v>194</v>
      </c>
      <c r="V2128" s="4" t="s">
        <v>2910</v>
      </c>
      <c r="W2128" s="75">
        <v>0</v>
      </c>
      <c r="X2128" s="9">
        <v>2</v>
      </c>
      <c r="Y2128" s="11"/>
      <c r="Z2128" s="11"/>
      <c r="AA2128" s="11"/>
      <c r="AB2128" s="11"/>
      <c r="AC2128" s="11" t="s">
        <v>33</v>
      </c>
      <c r="AD2128" s="11"/>
      <c r="AE2128" s="11"/>
      <c r="AF2128" s="11"/>
      <c r="AG2128" s="11"/>
      <c r="AH2128" s="11"/>
      <c r="AI2128" s="11" t="s">
        <v>33</v>
      </c>
      <c r="AJ2128" s="11"/>
      <c r="AK2128" s="143"/>
      <c r="AL2128" s="143"/>
      <c r="AM2128" s="143"/>
      <c r="AN2128" s="143"/>
      <c r="AO2128" s="153" t="s">
        <v>165</v>
      </c>
      <c r="AP2128" s="143"/>
      <c r="AQ2128" s="143"/>
      <c r="AR2128" s="143"/>
      <c r="AS2128" s="143"/>
      <c r="AT2128" s="143"/>
      <c r="AU2128" s="153" t="s">
        <v>165</v>
      </c>
      <c r="AV2128" s="143"/>
      <c r="BC2128" s="2"/>
    </row>
    <row r="2129" spans="1:57" x14ac:dyDescent="0.2">
      <c r="A2129" s="4" t="s">
        <v>2722</v>
      </c>
      <c r="B2129" s="4" t="s">
        <v>2690</v>
      </c>
      <c r="C2129" s="4" t="s">
        <v>2734</v>
      </c>
      <c r="D2129" s="4" t="s">
        <v>2742</v>
      </c>
      <c r="E2129" s="4" t="s">
        <v>218</v>
      </c>
      <c r="F2129" s="4" t="s">
        <v>194</v>
      </c>
      <c r="G2129" s="41" t="s">
        <v>219</v>
      </c>
      <c r="H2129" s="59">
        <v>205428</v>
      </c>
      <c r="I2129" s="59">
        <v>500000006941</v>
      </c>
      <c r="J2129" s="5">
        <v>2016</v>
      </c>
      <c r="K2129" s="5">
        <v>8</v>
      </c>
      <c r="L2129" s="9">
        <f t="shared" si="44"/>
        <v>-2</v>
      </c>
      <c r="M2129" s="6" t="s">
        <v>90</v>
      </c>
      <c r="N2129" s="9" t="s">
        <v>2744</v>
      </c>
      <c r="O2129" s="6" t="s">
        <v>47</v>
      </c>
      <c r="P2129" s="9" t="s">
        <v>42</v>
      </c>
      <c r="Q2129" s="5" t="s">
        <v>37</v>
      </c>
      <c r="R2129" s="9" t="s">
        <v>41</v>
      </c>
      <c r="S2129" s="11">
        <v>2023</v>
      </c>
      <c r="T2129" s="6" t="s">
        <v>126</v>
      </c>
      <c r="U2129" s="4" t="s">
        <v>194</v>
      </c>
      <c r="V2129" s="4" t="s">
        <v>3765</v>
      </c>
      <c r="W2129" s="75">
        <v>2717662.5</v>
      </c>
      <c r="X2129" s="9">
        <v>2</v>
      </c>
      <c r="Y2129" s="11"/>
      <c r="Z2129" s="11"/>
      <c r="AA2129" s="11"/>
      <c r="AB2129" s="11" t="s">
        <v>33</v>
      </c>
      <c r="AC2129" s="11"/>
      <c r="AD2129" s="11"/>
      <c r="AE2129" s="11"/>
      <c r="AF2129" s="11"/>
      <c r="AG2129" s="11"/>
      <c r="AH2129" s="11" t="s">
        <v>33</v>
      </c>
      <c r="AI2129" s="11"/>
      <c r="AJ2129" s="11"/>
      <c r="AK2129" s="143"/>
      <c r="AL2129" s="143"/>
      <c r="AM2129" s="143"/>
      <c r="AN2129" s="153" t="s">
        <v>165</v>
      </c>
      <c r="AO2129" s="143"/>
      <c r="AP2129" s="143"/>
      <c r="AQ2129" s="143"/>
      <c r="AR2129" s="143"/>
      <c r="AS2129" s="143"/>
      <c r="AT2129" s="153" t="s">
        <v>165</v>
      </c>
      <c r="AU2129" s="143"/>
      <c r="AV2129" s="143"/>
      <c r="BC2129" s="2"/>
    </row>
    <row r="2130" spans="1:57" x14ac:dyDescent="0.2">
      <c r="A2130" s="4" t="s">
        <v>2722</v>
      </c>
      <c r="B2130" s="4" t="s">
        <v>2690</v>
      </c>
      <c r="C2130" s="4" t="s">
        <v>2734</v>
      </c>
      <c r="D2130" s="4" t="s">
        <v>2742</v>
      </c>
      <c r="E2130" s="4" t="s">
        <v>218</v>
      </c>
      <c r="F2130" s="4" t="s">
        <v>194</v>
      </c>
      <c r="G2130" s="41" t="s">
        <v>219</v>
      </c>
      <c r="H2130" s="59">
        <v>205429</v>
      </c>
      <c r="I2130" s="59">
        <v>500000006934</v>
      </c>
      <c r="J2130" s="5">
        <v>2016</v>
      </c>
      <c r="K2130" s="5">
        <v>8</v>
      </c>
      <c r="L2130" s="9">
        <f t="shared" si="44"/>
        <v>-2</v>
      </c>
      <c r="M2130" s="6" t="s">
        <v>90</v>
      </c>
      <c r="N2130" s="9" t="s">
        <v>2744</v>
      </c>
      <c r="O2130" s="6" t="s">
        <v>47</v>
      </c>
      <c r="P2130" s="9" t="s">
        <v>42</v>
      </c>
      <c r="Q2130" s="5" t="s">
        <v>37</v>
      </c>
      <c r="R2130" s="9" t="s">
        <v>41</v>
      </c>
      <c r="S2130" s="11">
        <v>2023</v>
      </c>
      <c r="T2130" s="6" t="s">
        <v>126</v>
      </c>
      <c r="U2130" s="4" t="s">
        <v>194</v>
      </c>
      <c r="V2130" s="4" t="s">
        <v>3765</v>
      </c>
      <c r="W2130" s="75">
        <v>2717662.5</v>
      </c>
      <c r="X2130" s="9">
        <v>2</v>
      </c>
      <c r="Y2130" s="11"/>
      <c r="Z2130" s="11"/>
      <c r="AA2130" s="11"/>
      <c r="AB2130" s="11"/>
      <c r="AC2130" s="11" t="s">
        <v>33</v>
      </c>
      <c r="AD2130" s="11"/>
      <c r="AE2130" s="11"/>
      <c r="AF2130" s="11"/>
      <c r="AG2130" s="11"/>
      <c r="AH2130" s="11"/>
      <c r="AI2130" s="11" t="s">
        <v>33</v>
      </c>
      <c r="AJ2130" s="11"/>
      <c r="AK2130" s="143"/>
      <c r="AL2130" s="143"/>
      <c r="AM2130" s="143"/>
      <c r="AN2130" s="143"/>
      <c r="AO2130" s="153" t="s">
        <v>165</v>
      </c>
      <c r="AP2130" s="143"/>
      <c r="AQ2130" s="143"/>
      <c r="AR2130" s="143"/>
      <c r="AS2130" s="143"/>
      <c r="AT2130" s="143"/>
      <c r="AU2130" s="153" t="s">
        <v>165</v>
      </c>
      <c r="AV2130" s="143"/>
      <c r="BC2130" s="2"/>
    </row>
    <row r="2131" spans="1:57" x14ac:dyDescent="0.2">
      <c r="A2131" s="4" t="s">
        <v>2722</v>
      </c>
      <c r="B2131" s="4" t="s">
        <v>2690</v>
      </c>
      <c r="C2131" s="4" t="s">
        <v>2734</v>
      </c>
      <c r="D2131" s="4" t="s">
        <v>2742</v>
      </c>
      <c r="E2131" s="4" t="s">
        <v>218</v>
      </c>
      <c r="F2131" s="4" t="s">
        <v>194</v>
      </c>
      <c r="G2131" s="41" t="s">
        <v>219</v>
      </c>
      <c r="H2131" s="59">
        <v>205430</v>
      </c>
      <c r="I2131" s="59">
        <v>500000006943</v>
      </c>
      <c r="J2131" s="5">
        <v>2016</v>
      </c>
      <c r="K2131" s="5">
        <v>8</v>
      </c>
      <c r="L2131" s="9">
        <f t="shared" si="44"/>
        <v>-2</v>
      </c>
      <c r="M2131" s="6" t="s">
        <v>90</v>
      </c>
      <c r="N2131" s="9" t="s">
        <v>2744</v>
      </c>
      <c r="O2131" s="6" t="s">
        <v>47</v>
      </c>
      <c r="P2131" s="9" t="s">
        <v>42</v>
      </c>
      <c r="Q2131" s="5" t="s">
        <v>37</v>
      </c>
      <c r="R2131" s="9" t="s">
        <v>41</v>
      </c>
      <c r="S2131" s="11">
        <v>2023</v>
      </c>
      <c r="T2131" s="6" t="s">
        <v>126</v>
      </c>
      <c r="U2131" s="4" t="s">
        <v>194</v>
      </c>
      <c r="V2131" s="4" t="s">
        <v>3765</v>
      </c>
      <c r="W2131" s="75">
        <v>2717662.5</v>
      </c>
      <c r="X2131" s="9">
        <v>2</v>
      </c>
      <c r="Y2131" s="11"/>
      <c r="Z2131" s="11"/>
      <c r="AA2131" s="11"/>
      <c r="AB2131" s="11"/>
      <c r="AC2131" s="11" t="s">
        <v>33</v>
      </c>
      <c r="AD2131" s="11"/>
      <c r="AE2131" s="11"/>
      <c r="AF2131" s="11"/>
      <c r="AG2131" s="11"/>
      <c r="AH2131" s="11"/>
      <c r="AI2131" s="11" t="s">
        <v>33</v>
      </c>
      <c r="AJ2131" s="11"/>
      <c r="AK2131" s="143"/>
      <c r="AL2131" s="143"/>
      <c r="AM2131" s="143"/>
      <c r="AN2131" s="143"/>
      <c r="AO2131" s="153" t="s">
        <v>165</v>
      </c>
      <c r="AP2131" s="143"/>
      <c r="AQ2131" s="143"/>
      <c r="AR2131" s="143"/>
      <c r="AS2131" s="143"/>
      <c r="AT2131" s="143"/>
      <c r="AU2131" s="153" t="s">
        <v>165</v>
      </c>
      <c r="AV2131" s="143"/>
      <c r="BC2131" s="2"/>
    </row>
    <row r="2132" spans="1:57" x14ac:dyDescent="0.2">
      <c r="A2132" s="4" t="s">
        <v>2722</v>
      </c>
      <c r="B2132" s="4" t="s">
        <v>2690</v>
      </c>
      <c r="C2132" s="4" t="s">
        <v>2734</v>
      </c>
      <c r="D2132" s="4" t="s">
        <v>2742</v>
      </c>
      <c r="E2132" s="4" t="s">
        <v>218</v>
      </c>
      <c r="F2132" s="4" t="s">
        <v>194</v>
      </c>
      <c r="G2132" s="41" t="s">
        <v>219</v>
      </c>
      <c r="H2132" s="59">
        <v>205431</v>
      </c>
      <c r="I2132" s="59">
        <v>500000006928</v>
      </c>
      <c r="J2132" s="5">
        <v>2016</v>
      </c>
      <c r="K2132" s="5">
        <v>8</v>
      </c>
      <c r="L2132" s="9">
        <f t="shared" si="44"/>
        <v>-2</v>
      </c>
      <c r="M2132" s="6" t="s">
        <v>90</v>
      </c>
      <c r="N2132" s="9" t="s">
        <v>2744</v>
      </c>
      <c r="O2132" s="6" t="s">
        <v>47</v>
      </c>
      <c r="P2132" s="9" t="s">
        <v>42</v>
      </c>
      <c r="Q2132" s="5" t="s">
        <v>37</v>
      </c>
      <c r="R2132" s="9" t="s">
        <v>41</v>
      </c>
      <c r="S2132" s="11">
        <v>2023</v>
      </c>
      <c r="T2132" s="6" t="s">
        <v>126</v>
      </c>
      <c r="U2132" s="4" t="s">
        <v>194</v>
      </c>
      <c r="V2132" s="4" t="s">
        <v>3765</v>
      </c>
      <c r="W2132" s="75">
        <v>2717662.5</v>
      </c>
      <c r="X2132" s="9">
        <v>2</v>
      </c>
      <c r="Y2132" s="11"/>
      <c r="Z2132" s="11"/>
      <c r="AA2132" s="11"/>
      <c r="AB2132" s="11" t="s">
        <v>33</v>
      </c>
      <c r="AC2132" s="11"/>
      <c r="AD2132" s="11"/>
      <c r="AE2132" s="11"/>
      <c r="AF2132" s="11"/>
      <c r="AG2132" s="11"/>
      <c r="AH2132" s="11" t="s">
        <v>33</v>
      </c>
      <c r="AI2132" s="11"/>
      <c r="AJ2132" s="11"/>
      <c r="AK2132" s="143"/>
      <c r="AL2132" s="143"/>
      <c r="AM2132" s="143"/>
      <c r="AN2132" s="153" t="s">
        <v>165</v>
      </c>
      <c r="AO2132" s="143"/>
      <c r="AP2132" s="143"/>
      <c r="AQ2132" s="143"/>
      <c r="AR2132" s="143"/>
      <c r="AS2132" s="143"/>
      <c r="AT2132" s="153" t="s">
        <v>165</v>
      </c>
      <c r="AU2132" s="143"/>
      <c r="AV2132" s="143"/>
      <c r="BC2132" s="2"/>
    </row>
    <row r="2133" spans="1:57" x14ac:dyDescent="0.2">
      <c r="A2133" s="4" t="s">
        <v>2722</v>
      </c>
      <c r="B2133" s="4" t="s">
        <v>2690</v>
      </c>
      <c r="C2133" s="4" t="s">
        <v>2734</v>
      </c>
      <c r="D2133" s="4" t="s">
        <v>2742</v>
      </c>
      <c r="E2133" s="4" t="s">
        <v>218</v>
      </c>
      <c r="F2133" s="4" t="s">
        <v>194</v>
      </c>
      <c r="G2133" s="41" t="s">
        <v>219</v>
      </c>
      <c r="H2133" s="59">
        <v>205432</v>
      </c>
      <c r="I2133" s="59">
        <v>500000006954</v>
      </c>
      <c r="J2133" s="5">
        <v>2016</v>
      </c>
      <c r="K2133" s="5">
        <v>8</v>
      </c>
      <c r="L2133" s="9">
        <f t="shared" si="44"/>
        <v>-2</v>
      </c>
      <c r="M2133" s="6" t="s">
        <v>90</v>
      </c>
      <c r="N2133" s="9" t="s">
        <v>2744</v>
      </c>
      <c r="O2133" s="6" t="s">
        <v>47</v>
      </c>
      <c r="P2133" s="9" t="s">
        <v>42</v>
      </c>
      <c r="Q2133" s="5" t="s">
        <v>37</v>
      </c>
      <c r="R2133" s="9" t="s">
        <v>41</v>
      </c>
      <c r="S2133" s="11">
        <v>2023</v>
      </c>
      <c r="T2133" s="6" t="s">
        <v>126</v>
      </c>
      <c r="U2133" s="4" t="s">
        <v>194</v>
      </c>
      <c r="V2133" s="4" t="s">
        <v>3765</v>
      </c>
      <c r="W2133" s="75">
        <v>2717662.5</v>
      </c>
      <c r="X2133" s="9">
        <v>2</v>
      </c>
      <c r="Y2133" s="11"/>
      <c r="Z2133" s="11"/>
      <c r="AA2133" s="11"/>
      <c r="AB2133" s="11" t="s">
        <v>33</v>
      </c>
      <c r="AC2133" s="11"/>
      <c r="AD2133" s="11"/>
      <c r="AE2133" s="11"/>
      <c r="AF2133" s="11"/>
      <c r="AG2133" s="11"/>
      <c r="AH2133" s="11" t="s">
        <v>33</v>
      </c>
      <c r="AI2133" s="11"/>
      <c r="AJ2133" s="11"/>
      <c r="AK2133" s="143"/>
      <c r="AL2133" s="143"/>
      <c r="AM2133" s="143"/>
      <c r="AN2133" s="153" t="s">
        <v>165</v>
      </c>
      <c r="AO2133" s="143"/>
      <c r="AP2133" s="143"/>
      <c r="AQ2133" s="143"/>
      <c r="AR2133" s="143"/>
      <c r="AS2133" s="143"/>
      <c r="AT2133" s="153" t="s">
        <v>165</v>
      </c>
      <c r="AU2133" s="143"/>
      <c r="AV2133" s="143"/>
      <c r="BC2133" s="2"/>
    </row>
    <row r="2134" spans="1:57" x14ac:dyDescent="0.2">
      <c r="A2134" s="4" t="s">
        <v>2722</v>
      </c>
      <c r="B2134" s="4" t="s">
        <v>2690</v>
      </c>
      <c r="C2134" s="4" t="s">
        <v>2734</v>
      </c>
      <c r="D2134" s="4" t="s">
        <v>2742</v>
      </c>
      <c r="E2134" s="4" t="s">
        <v>218</v>
      </c>
      <c r="F2134" s="4" t="s">
        <v>194</v>
      </c>
      <c r="G2134" s="41" t="s">
        <v>219</v>
      </c>
      <c r="H2134" s="59">
        <v>205433</v>
      </c>
      <c r="I2134" s="59">
        <v>500000006933</v>
      </c>
      <c r="J2134" s="5">
        <v>2016</v>
      </c>
      <c r="K2134" s="5">
        <v>8</v>
      </c>
      <c r="L2134" s="9">
        <f t="shared" si="44"/>
        <v>-2</v>
      </c>
      <c r="M2134" s="6" t="s">
        <v>90</v>
      </c>
      <c r="N2134" s="9" t="s">
        <v>2744</v>
      </c>
      <c r="O2134" s="6" t="s">
        <v>47</v>
      </c>
      <c r="P2134" s="9" t="s">
        <v>42</v>
      </c>
      <c r="Q2134" s="5" t="s">
        <v>37</v>
      </c>
      <c r="R2134" s="9" t="s">
        <v>41</v>
      </c>
      <c r="S2134" s="11">
        <v>2023</v>
      </c>
      <c r="T2134" s="6" t="s">
        <v>126</v>
      </c>
      <c r="U2134" s="4" t="s">
        <v>194</v>
      </c>
      <c r="V2134" s="4" t="s">
        <v>3765</v>
      </c>
      <c r="W2134" s="75">
        <v>2717662.5</v>
      </c>
      <c r="X2134" s="9">
        <v>2</v>
      </c>
      <c r="Y2134" s="11"/>
      <c r="Z2134" s="11"/>
      <c r="AA2134" s="11"/>
      <c r="AB2134" s="11"/>
      <c r="AC2134" s="11" t="s">
        <v>33</v>
      </c>
      <c r="AD2134" s="11"/>
      <c r="AE2134" s="11"/>
      <c r="AF2134" s="11"/>
      <c r="AG2134" s="11"/>
      <c r="AH2134" s="11"/>
      <c r="AI2134" s="11" t="s">
        <v>33</v>
      </c>
      <c r="AJ2134" s="11"/>
      <c r="AK2134" s="143"/>
      <c r="AL2134" s="143"/>
      <c r="AM2134" s="143"/>
      <c r="AN2134" s="143"/>
      <c r="AO2134" s="153" t="s">
        <v>165</v>
      </c>
      <c r="AP2134" s="143"/>
      <c r="AQ2134" s="143"/>
      <c r="AR2134" s="143"/>
      <c r="AS2134" s="143"/>
      <c r="AT2134" s="143"/>
      <c r="AU2134" s="153" t="s">
        <v>165</v>
      </c>
      <c r="AV2134" s="143"/>
      <c r="BC2134" s="2"/>
    </row>
    <row r="2135" spans="1:57" x14ac:dyDescent="0.2">
      <c r="A2135" s="4" t="s">
        <v>2722</v>
      </c>
      <c r="B2135" s="4" t="s">
        <v>2690</v>
      </c>
      <c r="C2135" s="4" t="s">
        <v>2734</v>
      </c>
      <c r="D2135" s="4" t="s">
        <v>2742</v>
      </c>
      <c r="E2135" s="4" t="s">
        <v>218</v>
      </c>
      <c r="F2135" s="4" t="s">
        <v>194</v>
      </c>
      <c r="G2135" s="41" t="s">
        <v>219</v>
      </c>
      <c r="H2135" s="59">
        <v>205434</v>
      </c>
      <c r="I2135" s="59">
        <v>500000006949</v>
      </c>
      <c r="J2135" s="5">
        <v>2016</v>
      </c>
      <c r="K2135" s="5">
        <v>8</v>
      </c>
      <c r="L2135" s="9">
        <f t="shared" si="44"/>
        <v>-2</v>
      </c>
      <c r="M2135" s="6" t="s">
        <v>90</v>
      </c>
      <c r="N2135" s="9" t="s">
        <v>2744</v>
      </c>
      <c r="O2135" s="6" t="s">
        <v>47</v>
      </c>
      <c r="P2135" s="9" t="s">
        <v>42</v>
      </c>
      <c r="Q2135" s="5" t="s">
        <v>37</v>
      </c>
      <c r="R2135" s="9" t="s">
        <v>41</v>
      </c>
      <c r="S2135" s="11">
        <v>2023</v>
      </c>
      <c r="T2135" s="6" t="s">
        <v>126</v>
      </c>
      <c r="U2135" s="4" t="s">
        <v>194</v>
      </c>
      <c r="V2135" s="4" t="s">
        <v>3765</v>
      </c>
      <c r="W2135" s="75">
        <v>2717662.5</v>
      </c>
      <c r="X2135" s="9">
        <v>2</v>
      </c>
      <c r="Y2135" s="11"/>
      <c r="Z2135" s="11"/>
      <c r="AA2135" s="11"/>
      <c r="AB2135" s="11" t="s">
        <v>33</v>
      </c>
      <c r="AC2135" s="11"/>
      <c r="AD2135" s="11"/>
      <c r="AE2135" s="11"/>
      <c r="AF2135" s="11"/>
      <c r="AG2135" s="11"/>
      <c r="AH2135" s="11" t="s">
        <v>33</v>
      </c>
      <c r="AI2135" s="11"/>
      <c r="AJ2135" s="11"/>
      <c r="AK2135" s="143"/>
      <c r="AL2135" s="143"/>
      <c r="AM2135" s="143"/>
      <c r="AN2135" s="153" t="s">
        <v>165</v>
      </c>
      <c r="AO2135" s="143"/>
      <c r="AP2135" s="143"/>
      <c r="AQ2135" s="143"/>
      <c r="AR2135" s="143"/>
      <c r="AS2135" s="143"/>
      <c r="AT2135" s="153" t="s">
        <v>165</v>
      </c>
      <c r="AU2135" s="143"/>
      <c r="AV2135" s="143"/>
      <c r="BC2135" s="2"/>
    </row>
    <row r="2136" spans="1:57" x14ac:dyDescent="0.2">
      <c r="A2136" s="4" t="s">
        <v>2722</v>
      </c>
      <c r="B2136" s="4" t="s">
        <v>2690</v>
      </c>
      <c r="C2136" s="4" t="s">
        <v>2734</v>
      </c>
      <c r="D2136" s="4" t="s">
        <v>2742</v>
      </c>
      <c r="E2136" s="4" t="s">
        <v>218</v>
      </c>
      <c r="F2136" s="4" t="s">
        <v>194</v>
      </c>
      <c r="G2136" s="41" t="s">
        <v>219</v>
      </c>
      <c r="H2136" s="59">
        <v>205435</v>
      </c>
      <c r="I2136" s="59">
        <v>500000006931</v>
      </c>
      <c r="J2136" s="5">
        <v>2016</v>
      </c>
      <c r="K2136" s="5">
        <v>8</v>
      </c>
      <c r="L2136" s="9">
        <f t="shared" si="44"/>
        <v>-2</v>
      </c>
      <c r="M2136" s="6" t="s">
        <v>90</v>
      </c>
      <c r="N2136" s="9" t="s">
        <v>2744</v>
      </c>
      <c r="O2136" s="6" t="s">
        <v>47</v>
      </c>
      <c r="P2136" s="9" t="s">
        <v>42</v>
      </c>
      <c r="Q2136" s="5" t="s">
        <v>37</v>
      </c>
      <c r="R2136" s="9" t="s">
        <v>41</v>
      </c>
      <c r="S2136" s="11">
        <v>2023</v>
      </c>
      <c r="T2136" s="6" t="s">
        <v>126</v>
      </c>
      <c r="U2136" s="4" t="s">
        <v>194</v>
      </c>
      <c r="V2136" s="4" t="s">
        <v>3765</v>
      </c>
      <c r="W2136" s="75">
        <v>2717662.5</v>
      </c>
      <c r="X2136" s="9">
        <v>2</v>
      </c>
      <c r="Y2136" s="11"/>
      <c r="Z2136" s="11"/>
      <c r="AA2136" s="11"/>
      <c r="AB2136" s="11"/>
      <c r="AC2136" s="11" t="s">
        <v>33</v>
      </c>
      <c r="AD2136" s="11"/>
      <c r="AE2136" s="11"/>
      <c r="AF2136" s="11"/>
      <c r="AG2136" s="11"/>
      <c r="AH2136" s="11"/>
      <c r="AI2136" s="11" t="s">
        <v>33</v>
      </c>
      <c r="AJ2136" s="11"/>
      <c r="AK2136" s="143"/>
      <c r="AL2136" s="143"/>
      <c r="AM2136" s="143"/>
      <c r="AN2136" s="143"/>
      <c r="AO2136" s="153" t="s">
        <v>165</v>
      </c>
      <c r="AP2136" s="143"/>
      <c r="AQ2136" s="143"/>
      <c r="AR2136" s="143"/>
      <c r="AS2136" s="143"/>
      <c r="AT2136" s="143"/>
      <c r="AU2136" s="153" t="s">
        <v>165</v>
      </c>
      <c r="AV2136" s="143"/>
      <c r="BC2136" s="2"/>
    </row>
    <row r="2137" spans="1:57" x14ac:dyDescent="0.2">
      <c r="A2137" s="4" t="s">
        <v>2722</v>
      </c>
      <c r="B2137" s="4" t="s">
        <v>2690</v>
      </c>
      <c r="C2137" s="4" t="s">
        <v>2734</v>
      </c>
      <c r="D2137" s="4" t="s">
        <v>2742</v>
      </c>
      <c r="E2137" s="4" t="s">
        <v>218</v>
      </c>
      <c r="F2137" s="4" t="s">
        <v>194</v>
      </c>
      <c r="G2137" s="41" t="s">
        <v>219</v>
      </c>
      <c r="H2137" s="59">
        <v>205436</v>
      </c>
      <c r="I2137" s="59">
        <v>500000006929</v>
      </c>
      <c r="J2137" s="5">
        <v>2016</v>
      </c>
      <c r="K2137" s="5">
        <v>8</v>
      </c>
      <c r="L2137" s="9">
        <f t="shared" si="44"/>
        <v>-2</v>
      </c>
      <c r="M2137" s="6" t="s">
        <v>90</v>
      </c>
      <c r="N2137" s="9" t="s">
        <v>2744</v>
      </c>
      <c r="O2137" s="6" t="s">
        <v>47</v>
      </c>
      <c r="P2137" s="9" t="s">
        <v>42</v>
      </c>
      <c r="Q2137" s="5" t="s">
        <v>37</v>
      </c>
      <c r="R2137" s="9" t="s">
        <v>41</v>
      </c>
      <c r="S2137" s="11">
        <v>2023</v>
      </c>
      <c r="T2137" s="6" t="s">
        <v>126</v>
      </c>
      <c r="U2137" s="4" t="s">
        <v>194</v>
      </c>
      <c r="V2137" s="4" t="s">
        <v>3765</v>
      </c>
      <c r="W2137" s="75">
        <v>2717662.5</v>
      </c>
      <c r="X2137" s="9">
        <v>2</v>
      </c>
      <c r="Y2137" s="11"/>
      <c r="Z2137" s="11"/>
      <c r="AA2137" s="11"/>
      <c r="AB2137" s="11"/>
      <c r="AC2137" s="11" t="s">
        <v>33</v>
      </c>
      <c r="AD2137" s="11"/>
      <c r="AE2137" s="11"/>
      <c r="AF2137" s="11"/>
      <c r="AG2137" s="11"/>
      <c r="AH2137" s="11"/>
      <c r="AI2137" s="11" t="s">
        <v>33</v>
      </c>
      <c r="AJ2137" s="11"/>
      <c r="AK2137" s="143"/>
      <c r="AL2137" s="143"/>
      <c r="AM2137" s="143"/>
      <c r="AN2137" s="143"/>
      <c r="AO2137" s="153" t="s">
        <v>165</v>
      </c>
      <c r="AP2137" s="143"/>
      <c r="AQ2137" s="143"/>
      <c r="AR2137" s="143"/>
      <c r="AS2137" s="143"/>
      <c r="AT2137" s="143"/>
      <c r="AU2137" s="153" t="s">
        <v>165</v>
      </c>
      <c r="AV2137" s="143"/>
      <c r="BC2137" s="2"/>
    </row>
    <row r="2138" spans="1:57" x14ac:dyDescent="0.2">
      <c r="A2138" s="4" t="s">
        <v>2722</v>
      </c>
      <c r="B2138" s="4" t="s">
        <v>2690</v>
      </c>
      <c r="C2138" s="4" t="s">
        <v>2734</v>
      </c>
      <c r="D2138" s="4" t="s">
        <v>2742</v>
      </c>
      <c r="E2138" s="4" t="s">
        <v>218</v>
      </c>
      <c r="F2138" s="4" t="s">
        <v>194</v>
      </c>
      <c r="G2138" s="41" t="s">
        <v>219</v>
      </c>
      <c r="H2138" s="59">
        <v>205437</v>
      </c>
      <c r="I2138" s="59">
        <v>500000006939</v>
      </c>
      <c r="J2138" s="5">
        <v>2016</v>
      </c>
      <c r="K2138" s="5">
        <v>8</v>
      </c>
      <c r="L2138" s="9">
        <f t="shared" si="44"/>
        <v>-2</v>
      </c>
      <c r="M2138" s="6" t="s">
        <v>90</v>
      </c>
      <c r="N2138" s="9" t="s">
        <v>2744</v>
      </c>
      <c r="O2138" s="6" t="s">
        <v>47</v>
      </c>
      <c r="P2138" s="9" t="s">
        <v>42</v>
      </c>
      <c r="Q2138" s="5" t="s">
        <v>37</v>
      </c>
      <c r="R2138" s="9" t="s">
        <v>41</v>
      </c>
      <c r="S2138" s="11">
        <v>2023</v>
      </c>
      <c r="T2138" s="6" t="s">
        <v>126</v>
      </c>
      <c r="U2138" s="4" t="s">
        <v>194</v>
      </c>
      <c r="V2138" s="4" t="s">
        <v>3765</v>
      </c>
      <c r="W2138" s="75">
        <v>2717662.5</v>
      </c>
      <c r="X2138" s="9">
        <v>2</v>
      </c>
      <c r="Y2138" s="11"/>
      <c r="Z2138" s="11"/>
      <c r="AA2138" s="11"/>
      <c r="AB2138" s="11" t="s">
        <v>33</v>
      </c>
      <c r="AC2138" s="11"/>
      <c r="AD2138" s="11"/>
      <c r="AE2138" s="11"/>
      <c r="AF2138" s="11"/>
      <c r="AG2138" s="11"/>
      <c r="AH2138" s="11" t="s">
        <v>33</v>
      </c>
      <c r="AI2138" s="11"/>
      <c r="AJ2138" s="11"/>
      <c r="AK2138" s="143"/>
      <c r="AL2138" s="143"/>
      <c r="AM2138" s="143"/>
      <c r="AN2138" s="153" t="s">
        <v>165</v>
      </c>
      <c r="AO2138" s="143"/>
      <c r="AP2138" s="143"/>
      <c r="AQ2138" s="143"/>
      <c r="AR2138" s="143"/>
      <c r="AS2138" s="143"/>
      <c r="AT2138" s="153" t="s">
        <v>165</v>
      </c>
      <c r="AU2138" s="143"/>
      <c r="AV2138" s="143"/>
      <c r="BC2138" s="2"/>
    </row>
    <row r="2139" spans="1:57" x14ac:dyDescent="0.2">
      <c r="A2139" s="4" t="s">
        <v>2722</v>
      </c>
      <c r="B2139" s="4" t="s">
        <v>2690</v>
      </c>
      <c r="C2139" s="4" t="s">
        <v>2734</v>
      </c>
      <c r="D2139" s="4" t="s">
        <v>2742</v>
      </c>
      <c r="E2139" s="4" t="s">
        <v>218</v>
      </c>
      <c r="F2139" s="4" t="s">
        <v>194</v>
      </c>
      <c r="G2139" s="41" t="s">
        <v>219</v>
      </c>
      <c r="H2139" s="59">
        <v>205438</v>
      </c>
      <c r="I2139" s="59">
        <v>500000006936</v>
      </c>
      <c r="J2139" s="5">
        <v>2016</v>
      </c>
      <c r="K2139" s="5">
        <v>8</v>
      </c>
      <c r="L2139" s="9">
        <f t="shared" si="44"/>
        <v>-2</v>
      </c>
      <c r="M2139" s="6" t="s">
        <v>90</v>
      </c>
      <c r="N2139" s="9" t="s">
        <v>2744</v>
      </c>
      <c r="O2139" s="6" t="s">
        <v>47</v>
      </c>
      <c r="P2139" s="9" t="s">
        <v>42</v>
      </c>
      <c r="Q2139" s="5" t="s">
        <v>37</v>
      </c>
      <c r="R2139" s="9" t="s">
        <v>41</v>
      </c>
      <c r="S2139" s="11">
        <v>2023</v>
      </c>
      <c r="T2139" s="6" t="s">
        <v>126</v>
      </c>
      <c r="U2139" s="4" t="s">
        <v>194</v>
      </c>
      <c r="V2139" s="4" t="s">
        <v>3765</v>
      </c>
      <c r="W2139" s="75">
        <v>2717662.5</v>
      </c>
      <c r="X2139" s="9">
        <v>2</v>
      </c>
      <c r="Y2139" s="11"/>
      <c r="Z2139" s="11"/>
      <c r="AA2139" s="11"/>
      <c r="AB2139" s="11" t="s">
        <v>33</v>
      </c>
      <c r="AC2139" s="11"/>
      <c r="AD2139" s="11"/>
      <c r="AE2139" s="11"/>
      <c r="AF2139" s="11"/>
      <c r="AG2139" s="11"/>
      <c r="AH2139" s="11" t="s">
        <v>33</v>
      </c>
      <c r="AI2139" s="11"/>
      <c r="AJ2139" s="11"/>
      <c r="AK2139" s="143"/>
      <c r="AL2139" s="143"/>
      <c r="AM2139" s="143"/>
      <c r="AN2139" s="153" t="s">
        <v>165</v>
      </c>
      <c r="AO2139" s="143"/>
      <c r="AP2139" s="143"/>
      <c r="AQ2139" s="143"/>
      <c r="AR2139" s="143"/>
      <c r="AS2139" s="143"/>
      <c r="AT2139" s="153" t="s">
        <v>165</v>
      </c>
      <c r="AU2139" s="143"/>
      <c r="AV2139" s="143"/>
      <c r="BC2139" s="2"/>
    </row>
    <row r="2140" spans="1:57" x14ac:dyDescent="0.2">
      <c r="A2140" s="4" t="s">
        <v>2722</v>
      </c>
      <c r="B2140" s="4" t="s">
        <v>2690</v>
      </c>
      <c r="C2140" s="4" t="s">
        <v>2734</v>
      </c>
      <c r="D2140" s="4" t="s">
        <v>2742</v>
      </c>
      <c r="E2140" s="4" t="s">
        <v>218</v>
      </c>
      <c r="F2140" s="4" t="s">
        <v>194</v>
      </c>
      <c r="G2140" s="41" t="s">
        <v>219</v>
      </c>
      <c r="H2140" s="59">
        <v>205439</v>
      </c>
      <c r="I2140" s="59">
        <v>500000006937</v>
      </c>
      <c r="J2140" s="5">
        <v>2016</v>
      </c>
      <c r="K2140" s="5">
        <v>8</v>
      </c>
      <c r="L2140" s="9">
        <f t="shared" si="44"/>
        <v>-2</v>
      </c>
      <c r="M2140" s="6" t="s">
        <v>90</v>
      </c>
      <c r="N2140" s="9" t="s">
        <v>2744</v>
      </c>
      <c r="O2140" s="6" t="s">
        <v>47</v>
      </c>
      <c r="P2140" s="9" t="s">
        <v>42</v>
      </c>
      <c r="Q2140" s="5" t="s">
        <v>37</v>
      </c>
      <c r="R2140" s="9" t="s">
        <v>41</v>
      </c>
      <c r="S2140" s="11">
        <v>2023</v>
      </c>
      <c r="T2140" s="6" t="s">
        <v>126</v>
      </c>
      <c r="U2140" s="4" t="s">
        <v>194</v>
      </c>
      <c r="V2140" s="4" t="s">
        <v>3765</v>
      </c>
      <c r="W2140" s="75">
        <v>2717662.5</v>
      </c>
      <c r="X2140" s="9">
        <v>2</v>
      </c>
      <c r="Y2140" s="11"/>
      <c r="Z2140" s="11"/>
      <c r="AA2140" s="11"/>
      <c r="AB2140" s="11"/>
      <c r="AC2140" s="11" t="s">
        <v>33</v>
      </c>
      <c r="AD2140" s="11"/>
      <c r="AE2140" s="11"/>
      <c r="AF2140" s="11"/>
      <c r="AG2140" s="11"/>
      <c r="AH2140" s="11"/>
      <c r="AI2140" s="11" t="s">
        <v>33</v>
      </c>
      <c r="AJ2140" s="11"/>
      <c r="AK2140" s="143"/>
      <c r="AL2140" s="143"/>
      <c r="AM2140" s="143"/>
      <c r="AN2140" s="143"/>
      <c r="AO2140" s="153" t="s">
        <v>165</v>
      </c>
      <c r="AP2140" s="143"/>
      <c r="AQ2140" s="143"/>
      <c r="AR2140" s="143"/>
      <c r="AS2140" s="143"/>
      <c r="AT2140" s="143"/>
      <c r="AU2140" s="153" t="s">
        <v>165</v>
      </c>
      <c r="AV2140" s="143"/>
      <c r="BC2140" s="2"/>
    </row>
    <row r="2141" spans="1:57" x14ac:dyDescent="0.2">
      <c r="A2141" s="4" t="s">
        <v>2722</v>
      </c>
      <c r="B2141" s="4" t="s">
        <v>2690</v>
      </c>
      <c r="C2141" s="4" t="s">
        <v>2734</v>
      </c>
      <c r="D2141" s="4" t="s">
        <v>2742</v>
      </c>
      <c r="E2141" s="4" t="s">
        <v>218</v>
      </c>
      <c r="F2141" s="4" t="s">
        <v>194</v>
      </c>
      <c r="G2141" s="41" t="s">
        <v>219</v>
      </c>
      <c r="H2141" s="59">
        <v>205440</v>
      </c>
      <c r="I2141" s="59">
        <v>500000006944</v>
      </c>
      <c r="J2141" s="5">
        <v>2016</v>
      </c>
      <c r="K2141" s="5">
        <v>8</v>
      </c>
      <c r="L2141" s="9">
        <f t="shared" ref="L2141:L2170" si="45">IF(AND(J2141=0,K2141=0),"",K2141-($B$9-J2141))</f>
        <v>-2</v>
      </c>
      <c r="M2141" s="6" t="s">
        <v>90</v>
      </c>
      <c r="N2141" s="9" t="s">
        <v>2744</v>
      </c>
      <c r="O2141" s="6" t="s">
        <v>47</v>
      </c>
      <c r="P2141" s="9" t="s">
        <v>42</v>
      </c>
      <c r="Q2141" s="5" t="s">
        <v>37</v>
      </c>
      <c r="R2141" s="9" t="s">
        <v>41</v>
      </c>
      <c r="S2141" s="11">
        <v>2023</v>
      </c>
      <c r="T2141" s="6" t="s">
        <v>126</v>
      </c>
      <c r="U2141" s="4" t="s">
        <v>194</v>
      </c>
      <c r="V2141" s="4" t="s">
        <v>3765</v>
      </c>
      <c r="W2141" s="75">
        <v>2717662.5</v>
      </c>
      <c r="X2141" s="9">
        <v>2</v>
      </c>
      <c r="Y2141" s="11"/>
      <c r="Z2141" s="11"/>
      <c r="AA2141" s="11"/>
      <c r="AB2141" s="11"/>
      <c r="AC2141" s="11" t="s">
        <v>33</v>
      </c>
      <c r="AD2141" s="11"/>
      <c r="AE2141" s="11"/>
      <c r="AF2141" s="11"/>
      <c r="AG2141" s="11"/>
      <c r="AH2141" s="11"/>
      <c r="AI2141" s="11" t="s">
        <v>33</v>
      </c>
      <c r="AJ2141" s="11"/>
      <c r="AK2141" s="143"/>
      <c r="AL2141" s="143"/>
      <c r="AM2141" s="143"/>
      <c r="AN2141" s="143"/>
      <c r="AO2141" s="153" t="s">
        <v>165</v>
      </c>
      <c r="AP2141" s="143"/>
      <c r="AQ2141" s="143"/>
      <c r="AR2141" s="143"/>
      <c r="AS2141" s="143"/>
      <c r="AT2141" s="143"/>
      <c r="AU2141" s="153" t="s">
        <v>165</v>
      </c>
      <c r="AV2141" s="143"/>
      <c r="BC2141" s="2"/>
    </row>
    <row r="2142" spans="1:57" x14ac:dyDescent="0.2">
      <c r="A2142" s="4" t="s">
        <v>2722</v>
      </c>
      <c r="B2142" s="4" t="s">
        <v>2690</v>
      </c>
      <c r="C2142" s="4" t="s">
        <v>2734</v>
      </c>
      <c r="D2142" s="4" t="s">
        <v>2742</v>
      </c>
      <c r="E2142" s="4" t="s">
        <v>218</v>
      </c>
      <c r="F2142" s="4" t="s">
        <v>194</v>
      </c>
      <c r="G2142" s="41" t="s">
        <v>219</v>
      </c>
      <c r="H2142" s="59">
        <v>205441</v>
      </c>
      <c r="I2142" s="59">
        <v>500000006938</v>
      </c>
      <c r="J2142" s="5">
        <v>2016</v>
      </c>
      <c r="K2142" s="5">
        <v>8</v>
      </c>
      <c r="L2142" s="9">
        <f t="shared" si="45"/>
        <v>-2</v>
      </c>
      <c r="M2142" s="6" t="s">
        <v>90</v>
      </c>
      <c r="N2142" s="9" t="s">
        <v>2744</v>
      </c>
      <c r="O2142" s="6" t="s">
        <v>47</v>
      </c>
      <c r="P2142" s="9" t="s">
        <v>42</v>
      </c>
      <c r="Q2142" s="5" t="s">
        <v>37</v>
      </c>
      <c r="R2142" s="9" t="s">
        <v>41</v>
      </c>
      <c r="S2142" s="11">
        <v>2023</v>
      </c>
      <c r="T2142" s="6" t="s">
        <v>126</v>
      </c>
      <c r="U2142" s="4" t="s">
        <v>194</v>
      </c>
      <c r="V2142" s="4" t="s">
        <v>3765</v>
      </c>
      <c r="W2142" s="75">
        <v>2717662.5</v>
      </c>
      <c r="X2142" s="9">
        <v>2</v>
      </c>
      <c r="Y2142" s="11"/>
      <c r="Z2142" s="11"/>
      <c r="AA2142" s="11"/>
      <c r="AB2142" s="11"/>
      <c r="AC2142" s="11" t="s">
        <v>33</v>
      </c>
      <c r="AD2142" s="11"/>
      <c r="AE2142" s="11"/>
      <c r="AF2142" s="11"/>
      <c r="AG2142" s="11"/>
      <c r="AH2142" s="11"/>
      <c r="AI2142" s="11" t="s">
        <v>33</v>
      </c>
      <c r="AJ2142" s="11"/>
      <c r="AK2142" s="143"/>
      <c r="AL2142" s="143"/>
      <c r="AM2142" s="143"/>
      <c r="AN2142" s="143"/>
      <c r="AO2142" s="153" t="s">
        <v>165</v>
      </c>
      <c r="AP2142" s="143"/>
      <c r="AQ2142" s="143"/>
      <c r="AR2142" s="143"/>
      <c r="AS2142" s="143"/>
      <c r="AT2142" s="143"/>
      <c r="AU2142" s="153" t="s">
        <v>165</v>
      </c>
      <c r="AV2142" s="143"/>
      <c r="BC2142" s="2"/>
    </row>
    <row r="2143" spans="1:57" s="92" customFormat="1" x14ac:dyDescent="0.2">
      <c r="A2143" s="4" t="s">
        <v>2722</v>
      </c>
      <c r="B2143" s="4" t="s">
        <v>2690</v>
      </c>
      <c r="C2143" s="4" t="s">
        <v>2734</v>
      </c>
      <c r="D2143" s="4" t="s">
        <v>2742</v>
      </c>
      <c r="E2143" s="4" t="s">
        <v>218</v>
      </c>
      <c r="F2143" s="4" t="s">
        <v>194</v>
      </c>
      <c r="G2143" s="41" t="s">
        <v>219</v>
      </c>
      <c r="H2143" s="59">
        <v>205462</v>
      </c>
      <c r="I2143" s="59">
        <v>500000006946</v>
      </c>
      <c r="J2143" s="5">
        <v>2016</v>
      </c>
      <c r="K2143" s="5">
        <v>8</v>
      </c>
      <c r="L2143" s="9">
        <f t="shared" si="45"/>
        <v>-2</v>
      </c>
      <c r="M2143" s="6" t="s">
        <v>90</v>
      </c>
      <c r="N2143" s="9" t="s">
        <v>2744</v>
      </c>
      <c r="O2143" s="6" t="s">
        <v>47</v>
      </c>
      <c r="P2143" s="9" t="s">
        <v>42</v>
      </c>
      <c r="Q2143" s="5" t="s">
        <v>37</v>
      </c>
      <c r="R2143" s="9" t="s">
        <v>41</v>
      </c>
      <c r="S2143" s="11">
        <v>2023</v>
      </c>
      <c r="T2143" s="6" t="s">
        <v>126</v>
      </c>
      <c r="U2143" s="4" t="s">
        <v>194</v>
      </c>
      <c r="V2143" s="4" t="s">
        <v>3765</v>
      </c>
      <c r="W2143" s="75">
        <v>2717662.5</v>
      </c>
      <c r="X2143" s="9">
        <v>2</v>
      </c>
      <c r="Y2143" s="11"/>
      <c r="Z2143" s="11"/>
      <c r="AA2143" s="11"/>
      <c r="AB2143" s="11"/>
      <c r="AC2143" s="11" t="s">
        <v>33</v>
      </c>
      <c r="AD2143" s="11"/>
      <c r="AE2143" s="11"/>
      <c r="AF2143" s="11"/>
      <c r="AG2143" s="11"/>
      <c r="AH2143" s="11"/>
      <c r="AI2143" s="11" t="s">
        <v>33</v>
      </c>
      <c r="AJ2143" s="11"/>
      <c r="AK2143" s="143"/>
      <c r="AL2143" s="143"/>
      <c r="AM2143" s="143"/>
      <c r="AN2143" s="143"/>
      <c r="AO2143" s="153" t="s">
        <v>165</v>
      </c>
      <c r="AP2143" s="143"/>
      <c r="AQ2143" s="143"/>
      <c r="AR2143" s="143"/>
      <c r="AS2143" s="143"/>
      <c r="AT2143" s="143"/>
      <c r="AU2143" s="153" t="s">
        <v>165</v>
      </c>
      <c r="AV2143" s="143"/>
      <c r="AW2143" s="10"/>
      <c r="AX2143" s="10"/>
      <c r="AY2143" s="10"/>
      <c r="AZ2143" s="10"/>
      <c r="BA2143" s="10"/>
      <c r="BB2143" s="10"/>
      <c r="BC2143" s="2"/>
      <c r="BD2143" s="2"/>
      <c r="BE2143" s="2"/>
    </row>
    <row r="2144" spans="1:57" s="92" customFormat="1" x14ac:dyDescent="0.2">
      <c r="A2144" s="4" t="s">
        <v>2722</v>
      </c>
      <c r="B2144" s="4" t="s">
        <v>2690</v>
      </c>
      <c r="C2144" s="4" t="s">
        <v>2734</v>
      </c>
      <c r="D2144" s="4" t="s">
        <v>2742</v>
      </c>
      <c r="E2144" s="4" t="s">
        <v>218</v>
      </c>
      <c r="F2144" s="4" t="s">
        <v>194</v>
      </c>
      <c r="G2144" s="41" t="s">
        <v>219</v>
      </c>
      <c r="H2144" s="59">
        <v>205463</v>
      </c>
      <c r="I2144" s="59">
        <v>500000006950</v>
      </c>
      <c r="J2144" s="5">
        <v>2016</v>
      </c>
      <c r="K2144" s="5">
        <v>8</v>
      </c>
      <c r="L2144" s="9">
        <f t="shared" si="45"/>
        <v>-2</v>
      </c>
      <c r="M2144" s="6" t="s">
        <v>90</v>
      </c>
      <c r="N2144" s="9" t="s">
        <v>2744</v>
      </c>
      <c r="O2144" s="6" t="s">
        <v>47</v>
      </c>
      <c r="P2144" s="9" t="s">
        <v>42</v>
      </c>
      <c r="Q2144" s="5" t="s">
        <v>37</v>
      </c>
      <c r="R2144" s="9" t="s">
        <v>41</v>
      </c>
      <c r="S2144" s="11">
        <v>2023</v>
      </c>
      <c r="T2144" s="6" t="s">
        <v>126</v>
      </c>
      <c r="U2144" s="4" t="s">
        <v>194</v>
      </c>
      <c r="V2144" s="4" t="s">
        <v>3765</v>
      </c>
      <c r="W2144" s="75">
        <v>2717662.5</v>
      </c>
      <c r="X2144" s="9">
        <v>2</v>
      </c>
      <c r="Y2144" s="11"/>
      <c r="Z2144" s="11"/>
      <c r="AA2144" s="11"/>
      <c r="AB2144" s="11" t="s">
        <v>33</v>
      </c>
      <c r="AC2144" s="11"/>
      <c r="AD2144" s="11"/>
      <c r="AE2144" s="11"/>
      <c r="AF2144" s="11"/>
      <c r="AG2144" s="11"/>
      <c r="AH2144" s="11" t="s">
        <v>33</v>
      </c>
      <c r="AI2144" s="11"/>
      <c r="AJ2144" s="11"/>
      <c r="AK2144" s="143"/>
      <c r="AL2144" s="143"/>
      <c r="AM2144" s="143"/>
      <c r="AN2144" s="153" t="s">
        <v>165</v>
      </c>
      <c r="AO2144" s="143"/>
      <c r="AP2144" s="143"/>
      <c r="AQ2144" s="143"/>
      <c r="AR2144" s="143"/>
      <c r="AS2144" s="143"/>
      <c r="AT2144" s="153" t="s">
        <v>165</v>
      </c>
      <c r="AU2144" s="143"/>
      <c r="AV2144" s="143"/>
      <c r="AW2144" s="10"/>
      <c r="AX2144" s="10"/>
      <c r="AY2144" s="10"/>
      <c r="AZ2144" s="10"/>
      <c r="BA2144" s="10"/>
      <c r="BB2144" s="10"/>
      <c r="BC2144" s="2"/>
      <c r="BD2144" s="2"/>
      <c r="BE2144" s="2"/>
    </row>
    <row r="2145" spans="1:57" s="92" customFormat="1" x14ac:dyDescent="0.2">
      <c r="A2145" s="4" t="s">
        <v>2722</v>
      </c>
      <c r="B2145" s="4" t="s">
        <v>2690</v>
      </c>
      <c r="C2145" s="4" t="s">
        <v>2734</v>
      </c>
      <c r="D2145" s="4" t="s">
        <v>2742</v>
      </c>
      <c r="E2145" s="4" t="s">
        <v>218</v>
      </c>
      <c r="F2145" s="4" t="s">
        <v>194</v>
      </c>
      <c r="G2145" s="41" t="s">
        <v>219</v>
      </c>
      <c r="H2145" s="59">
        <v>205464</v>
      </c>
      <c r="I2145" s="59">
        <v>500000006948</v>
      </c>
      <c r="J2145" s="5">
        <v>2016</v>
      </c>
      <c r="K2145" s="5">
        <v>8</v>
      </c>
      <c r="L2145" s="9">
        <f t="shared" si="45"/>
        <v>-2</v>
      </c>
      <c r="M2145" s="6" t="s">
        <v>90</v>
      </c>
      <c r="N2145" s="9" t="s">
        <v>2744</v>
      </c>
      <c r="O2145" s="6" t="s">
        <v>47</v>
      </c>
      <c r="P2145" s="9" t="s">
        <v>42</v>
      </c>
      <c r="Q2145" s="5" t="s">
        <v>37</v>
      </c>
      <c r="R2145" s="9" t="s">
        <v>41</v>
      </c>
      <c r="S2145" s="11">
        <v>2023</v>
      </c>
      <c r="T2145" s="6" t="s">
        <v>126</v>
      </c>
      <c r="U2145" s="4" t="s">
        <v>194</v>
      </c>
      <c r="V2145" s="4" t="s">
        <v>3765</v>
      </c>
      <c r="W2145" s="75">
        <v>2717662.5</v>
      </c>
      <c r="X2145" s="9">
        <v>2</v>
      </c>
      <c r="Y2145" s="11"/>
      <c r="Z2145" s="11"/>
      <c r="AA2145" s="11"/>
      <c r="AB2145" s="11" t="s">
        <v>33</v>
      </c>
      <c r="AC2145" s="11"/>
      <c r="AD2145" s="11"/>
      <c r="AE2145" s="11"/>
      <c r="AF2145" s="11"/>
      <c r="AG2145" s="11"/>
      <c r="AH2145" s="11" t="s">
        <v>33</v>
      </c>
      <c r="AI2145" s="11"/>
      <c r="AJ2145" s="11"/>
      <c r="AK2145" s="143"/>
      <c r="AL2145" s="143"/>
      <c r="AM2145" s="143"/>
      <c r="AN2145" s="153" t="s">
        <v>165</v>
      </c>
      <c r="AO2145" s="143"/>
      <c r="AP2145" s="143"/>
      <c r="AQ2145" s="143"/>
      <c r="AR2145" s="143"/>
      <c r="AS2145" s="143"/>
      <c r="AT2145" s="153" t="s">
        <v>165</v>
      </c>
      <c r="AU2145" s="143"/>
      <c r="AV2145" s="143"/>
      <c r="AW2145" s="10"/>
      <c r="AX2145" s="10"/>
      <c r="AY2145" s="10"/>
      <c r="AZ2145" s="10"/>
      <c r="BA2145" s="10"/>
      <c r="BB2145" s="10"/>
      <c r="BC2145" s="2"/>
      <c r="BD2145" s="2"/>
      <c r="BE2145" s="2"/>
    </row>
    <row r="2146" spans="1:57" s="92" customFormat="1" x14ac:dyDescent="0.2">
      <c r="A2146" s="4" t="s">
        <v>2722</v>
      </c>
      <c r="B2146" s="4" t="s">
        <v>2690</v>
      </c>
      <c r="C2146" s="4" t="s">
        <v>2734</v>
      </c>
      <c r="D2146" s="4" t="s">
        <v>2742</v>
      </c>
      <c r="E2146" s="4" t="s">
        <v>218</v>
      </c>
      <c r="F2146" s="4" t="s">
        <v>194</v>
      </c>
      <c r="G2146" s="41" t="s">
        <v>219</v>
      </c>
      <c r="H2146" s="59">
        <v>205465</v>
      </c>
      <c r="I2146" s="59">
        <v>500000006955</v>
      </c>
      <c r="J2146" s="5">
        <v>2016</v>
      </c>
      <c r="K2146" s="5">
        <v>8</v>
      </c>
      <c r="L2146" s="9">
        <f t="shared" si="45"/>
        <v>-2</v>
      </c>
      <c r="M2146" s="6" t="s">
        <v>90</v>
      </c>
      <c r="N2146" s="9" t="s">
        <v>2744</v>
      </c>
      <c r="O2146" s="6" t="s">
        <v>47</v>
      </c>
      <c r="P2146" s="9" t="s">
        <v>42</v>
      </c>
      <c r="Q2146" s="5" t="s">
        <v>37</v>
      </c>
      <c r="R2146" s="9" t="s">
        <v>41</v>
      </c>
      <c r="S2146" s="11">
        <v>2023</v>
      </c>
      <c r="T2146" s="6" t="s">
        <v>126</v>
      </c>
      <c r="U2146" s="4" t="s">
        <v>194</v>
      </c>
      <c r="V2146" s="4" t="s">
        <v>3765</v>
      </c>
      <c r="W2146" s="75">
        <v>2717662.5</v>
      </c>
      <c r="X2146" s="9">
        <v>2</v>
      </c>
      <c r="Y2146" s="11"/>
      <c r="Z2146" s="11"/>
      <c r="AA2146" s="11"/>
      <c r="AB2146" s="11" t="s">
        <v>33</v>
      </c>
      <c r="AC2146" s="11"/>
      <c r="AD2146" s="11"/>
      <c r="AE2146" s="11"/>
      <c r="AF2146" s="11"/>
      <c r="AG2146" s="11"/>
      <c r="AH2146" s="11" t="s">
        <v>33</v>
      </c>
      <c r="AI2146" s="11"/>
      <c r="AJ2146" s="11"/>
      <c r="AK2146" s="143"/>
      <c r="AL2146" s="143"/>
      <c r="AM2146" s="143"/>
      <c r="AN2146" s="153" t="s">
        <v>165</v>
      </c>
      <c r="AO2146" s="143"/>
      <c r="AP2146" s="143"/>
      <c r="AQ2146" s="143"/>
      <c r="AR2146" s="143"/>
      <c r="AS2146" s="143"/>
      <c r="AT2146" s="153" t="s">
        <v>165</v>
      </c>
      <c r="AU2146" s="143"/>
      <c r="AV2146" s="143"/>
      <c r="AW2146" s="10"/>
      <c r="AX2146" s="10"/>
      <c r="AY2146" s="10"/>
      <c r="AZ2146" s="10"/>
      <c r="BA2146" s="10"/>
      <c r="BB2146" s="10"/>
      <c r="BC2146" s="2"/>
      <c r="BD2146" s="2"/>
      <c r="BE2146" s="2"/>
    </row>
    <row r="2147" spans="1:57" x14ac:dyDescent="0.2">
      <c r="A2147" s="4" t="s">
        <v>2722</v>
      </c>
      <c r="B2147" s="4" t="s">
        <v>2690</v>
      </c>
      <c r="C2147" s="4" t="s">
        <v>2734</v>
      </c>
      <c r="D2147" s="4" t="s">
        <v>2742</v>
      </c>
      <c r="E2147" s="4" t="s">
        <v>218</v>
      </c>
      <c r="F2147" s="4" t="s">
        <v>194</v>
      </c>
      <c r="G2147" s="41" t="s">
        <v>219</v>
      </c>
      <c r="H2147" s="59">
        <v>205466</v>
      </c>
      <c r="I2147" s="59">
        <v>500000006930</v>
      </c>
      <c r="J2147" s="5">
        <v>2016</v>
      </c>
      <c r="K2147" s="5">
        <v>8</v>
      </c>
      <c r="L2147" s="9">
        <f t="shared" si="45"/>
        <v>-2</v>
      </c>
      <c r="M2147" s="6" t="s">
        <v>90</v>
      </c>
      <c r="N2147" s="9" t="s">
        <v>2744</v>
      </c>
      <c r="O2147" s="6" t="s">
        <v>47</v>
      </c>
      <c r="P2147" s="9" t="s">
        <v>42</v>
      </c>
      <c r="Q2147" s="5" t="s">
        <v>37</v>
      </c>
      <c r="R2147" s="9" t="s">
        <v>41</v>
      </c>
      <c r="S2147" s="11">
        <v>2023</v>
      </c>
      <c r="T2147" s="6" t="s">
        <v>126</v>
      </c>
      <c r="U2147" s="4" t="s">
        <v>194</v>
      </c>
      <c r="V2147" s="4" t="s">
        <v>3765</v>
      </c>
      <c r="W2147" s="75">
        <v>2717662.5</v>
      </c>
      <c r="X2147" s="9">
        <v>2</v>
      </c>
      <c r="Y2147" s="11"/>
      <c r="Z2147" s="11"/>
      <c r="AA2147" s="11"/>
      <c r="AB2147" s="11" t="s">
        <v>33</v>
      </c>
      <c r="AC2147" s="11"/>
      <c r="AD2147" s="11"/>
      <c r="AE2147" s="11"/>
      <c r="AF2147" s="11"/>
      <c r="AG2147" s="11"/>
      <c r="AH2147" s="11" t="s">
        <v>33</v>
      </c>
      <c r="AI2147" s="11"/>
      <c r="AJ2147" s="11"/>
      <c r="AK2147" s="143"/>
      <c r="AL2147" s="143"/>
      <c r="AM2147" s="143"/>
      <c r="AN2147" s="153" t="s">
        <v>165</v>
      </c>
      <c r="AO2147" s="143"/>
      <c r="AP2147" s="143"/>
      <c r="AQ2147" s="143"/>
      <c r="AR2147" s="143"/>
      <c r="AS2147" s="143"/>
      <c r="AT2147" s="153" t="s">
        <v>165</v>
      </c>
      <c r="AU2147" s="143"/>
      <c r="AV2147" s="143"/>
      <c r="BC2147" s="2"/>
    </row>
    <row r="2148" spans="1:57" x14ac:dyDescent="0.2">
      <c r="A2148" s="4" t="s">
        <v>2722</v>
      </c>
      <c r="B2148" s="4" t="s">
        <v>2690</v>
      </c>
      <c r="C2148" s="4" t="s">
        <v>2734</v>
      </c>
      <c r="D2148" s="4" t="s">
        <v>2742</v>
      </c>
      <c r="E2148" s="4" t="s">
        <v>218</v>
      </c>
      <c r="F2148" s="4" t="s">
        <v>194</v>
      </c>
      <c r="G2148" s="41" t="s">
        <v>219</v>
      </c>
      <c r="H2148" s="59">
        <v>205467</v>
      </c>
      <c r="I2148" s="59">
        <v>500000006947</v>
      </c>
      <c r="J2148" s="5">
        <v>2016</v>
      </c>
      <c r="K2148" s="5">
        <v>8</v>
      </c>
      <c r="L2148" s="9">
        <f t="shared" si="45"/>
        <v>-2</v>
      </c>
      <c r="M2148" s="6" t="s">
        <v>90</v>
      </c>
      <c r="N2148" s="9" t="s">
        <v>2744</v>
      </c>
      <c r="O2148" s="6" t="s">
        <v>47</v>
      </c>
      <c r="P2148" s="9" t="s">
        <v>42</v>
      </c>
      <c r="Q2148" s="5" t="s">
        <v>37</v>
      </c>
      <c r="R2148" s="9" t="s">
        <v>41</v>
      </c>
      <c r="S2148" s="11">
        <v>2023</v>
      </c>
      <c r="T2148" s="6" t="s">
        <v>126</v>
      </c>
      <c r="U2148" s="4" t="s">
        <v>194</v>
      </c>
      <c r="V2148" s="4" t="s">
        <v>3765</v>
      </c>
      <c r="W2148" s="75">
        <v>2717662.5</v>
      </c>
      <c r="X2148" s="9">
        <v>2</v>
      </c>
      <c r="Y2148" s="11"/>
      <c r="Z2148" s="11"/>
      <c r="AA2148" s="11"/>
      <c r="AB2148" s="11" t="s">
        <v>33</v>
      </c>
      <c r="AC2148" s="11"/>
      <c r="AD2148" s="11"/>
      <c r="AE2148" s="11"/>
      <c r="AF2148" s="11"/>
      <c r="AG2148" s="11"/>
      <c r="AH2148" s="11" t="s">
        <v>33</v>
      </c>
      <c r="AI2148" s="11"/>
      <c r="AJ2148" s="11"/>
      <c r="AK2148" s="143"/>
      <c r="AL2148" s="143"/>
      <c r="AM2148" s="143"/>
      <c r="AN2148" s="153" t="s">
        <v>165</v>
      </c>
      <c r="AO2148" s="143"/>
      <c r="AP2148" s="143"/>
      <c r="AQ2148" s="143"/>
      <c r="AR2148" s="143"/>
      <c r="AS2148" s="143"/>
      <c r="AT2148" s="153" t="s">
        <v>165</v>
      </c>
      <c r="AU2148" s="143"/>
      <c r="AV2148" s="143"/>
      <c r="BC2148" s="2"/>
    </row>
    <row r="2149" spans="1:57" x14ac:dyDescent="0.2">
      <c r="A2149" s="4" t="s">
        <v>2722</v>
      </c>
      <c r="B2149" s="4" t="s">
        <v>2690</v>
      </c>
      <c r="C2149" s="4" t="s">
        <v>2734</v>
      </c>
      <c r="D2149" s="4" t="s">
        <v>2742</v>
      </c>
      <c r="E2149" s="4" t="s">
        <v>218</v>
      </c>
      <c r="F2149" s="4" t="s">
        <v>194</v>
      </c>
      <c r="G2149" s="41" t="s">
        <v>219</v>
      </c>
      <c r="H2149" s="59">
        <v>205468</v>
      </c>
      <c r="I2149" s="59">
        <v>500000006953</v>
      </c>
      <c r="J2149" s="5">
        <v>2016</v>
      </c>
      <c r="K2149" s="5">
        <v>8</v>
      </c>
      <c r="L2149" s="9">
        <f t="shared" si="45"/>
        <v>-2</v>
      </c>
      <c r="M2149" s="6" t="s">
        <v>90</v>
      </c>
      <c r="N2149" s="9" t="s">
        <v>2744</v>
      </c>
      <c r="O2149" s="6" t="s">
        <v>47</v>
      </c>
      <c r="P2149" s="9" t="s">
        <v>42</v>
      </c>
      <c r="Q2149" s="5" t="s">
        <v>37</v>
      </c>
      <c r="R2149" s="9" t="s">
        <v>41</v>
      </c>
      <c r="S2149" s="11">
        <v>2023</v>
      </c>
      <c r="T2149" s="6" t="s">
        <v>126</v>
      </c>
      <c r="U2149" s="4" t="s">
        <v>194</v>
      </c>
      <c r="V2149" s="4" t="s">
        <v>3765</v>
      </c>
      <c r="W2149" s="75">
        <v>2717662.5</v>
      </c>
      <c r="X2149" s="9">
        <v>2</v>
      </c>
      <c r="Y2149" s="11"/>
      <c r="Z2149" s="11"/>
      <c r="AA2149" s="11"/>
      <c r="AB2149" s="11"/>
      <c r="AC2149" s="11" t="s">
        <v>33</v>
      </c>
      <c r="AD2149" s="11"/>
      <c r="AE2149" s="11"/>
      <c r="AF2149" s="11"/>
      <c r="AG2149" s="11"/>
      <c r="AH2149" s="11"/>
      <c r="AI2149" s="11" t="s">
        <v>33</v>
      </c>
      <c r="AJ2149" s="11"/>
      <c r="AK2149" s="143"/>
      <c r="AL2149" s="143"/>
      <c r="AM2149" s="143"/>
      <c r="AN2149" s="143"/>
      <c r="AO2149" s="153" t="s">
        <v>165</v>
      </c>
      <c r="AP2149" s="143"/>
      <c r="AQ2149" s="143"/>
      <c r="AR2149" s="143"/>
      <c r="AS2149" s="143"/>
      <c r="AT2149" s="143"/>
      <c r="AU2149" s="153" t="s">
        <v>165</v>
      </c>
      <c r="AV2149" s="143"/>
      <c r="BC2149" s="2"/>
    </row>
    <row r="2150" spans="1:57" x14ac:dyDescent="0.2">
      <c r="A2150" s="4" t="s">
        <v>2722</v>
      </c>
      <c r="B2150" s="4" t="s">
        <v>2690</v>
      </c>
      <c r="C2150" s="4" t="s">
        <v>2734</v>
      </c>
      <c r="D2150" s="4" t="s">
        <v>2742</v>
      </c>
      <c r="E2150" s="4" t="s">
        <v>218</v>
      </c>
      <c r="F2150" s="4" t="s">
        <v>194</v>
      </c>
      <c r="G2150" s="41" t="s">
        <v>219</v>
      </c>
      <c r="H2150" s="59">
        <v>205469</v>
      </c>
      <c r="I2150" s="59">
        <v>500000006945</v>
      </c>
      <c r="J2150" s="5">
        <v>2016</v>
      </c>
      <c r="K2150" s="5">
        <v>8</v>
      </c>
      <c r="L2150" s="9">
        <f t="shared" si="45"/>
        <v>-2</v>
      </c>
      <c r="M2150" s="6" t="s">
        <v>90</v>
      </c>
      <c r="N2150" s="9" t="s">
        <v>2744</v>
      </c>
      <c r="O2150" s="6" t="s">
        <v>47</v>
      </c>
      <c r="P2150" s="9" t="s">
        <v>42</v>
      </c>
      <c r="Q2150" s="5" t="s">
        <v>37</v>
      </c>
      <c r="R2150" s="9" t="s">
        <v>41</v>
      </c>
      <c r="S2150" s="11">
        <v>2023</v>
      </c>
      <c r="T2150" s="6" t="s">
        <v>126</v>
      </c>
      <c r="U2150" s="4" t="s">
        <v>194</v>
      </c>
      <c r="V2150" s="4" t="s">
        <v>3765</v>
      </c>
      <c r="W2150" s="75">
        <v>2717662.5</v>
      </c>
      <c r="X2150" s="9">
        <v>2</v>
      </c>
      <c r="Y2150" s="11"/>
      <c r="Z2150" s="11"/>
      <c r="AA2150" s="11"/>
      <c r="AB2150" s="11"/>
      <c r="AC2150" s="11" t="s">
        <v>33</v>
      </c>
      <c r="AD2150" s="11"/>
      <c r="AE2150" s="11"/>
      <c r="AF2150" s="11"/>
      <c r="AG2150" s="11"/>
      <c r="AH2150" s="11"/>
      <c r="AI2150" s="11" t="s">
        <v>33</v>
      </c>
      <c r="AJ2150" s="11"/>
      <c r="AK2150" s="143"/>
      <c r="AL2150" s="143"/>
      <c r="AM2150" s="143"/>
      <c r="AN2150" s="143"/>
      <c r="AO2150" s="153" t="s">
        <v>165</v>
      </c>
      <c r="AP2150" s="143"/>
      <c r="AQ2150" s="143"/>
      <c r="AR2150" s="143"/>
      <c r="AS2150" s="143"/>
      <c r="AT2150" s="143"/>
      <c r="AU2150" s="153" t="s">
        <v>165</v>
      </c>
      <c r="AV2150" s="143"/>
      <c r="BC2150" s="2"/>
    </row>
    <row r="2151" spans="1:57" x14ac:dyDescent="0.2">
      <c r="A2151" s="4" t="s">
        <v>2722</v>
      </c>
      <c r="B2151" s="4" t="s">
        <v>2690</v>
      </c>
      <c r="C2151" s="4" t="s">
        <v>2734</v>
      </c>
      <c r="D2151" s="4" t="s">
        <v>2742</v>
      </c>
      <c r="E2151" s="4" t="s">
        <v>218</v>
      </c>
      <c r="F2151" s="4" t="s">
        <v>194</v>
      </c>
      <c r="G2151" s="41" t="s">
        <v>219</v>
      </c>
      <c r="H2151" s="59">
        <v>205470</v>
      </c>
      <c r="I2151" s="59">
        <v>500000006935</v>
      </c>
      <c r="J2151" s="5">
        <v>2016</v>
      </c>
      <c r="K2151" s="5">
        <v>8</v>
      </c>
      <c r="L2151" s="9">
        <f t="shared" si="45"/>
        <v>-2</v>
      </c>
      <c r="M2151" s="6" t="s">
        <v>90</v>
      </c>
      <c r="N2151" s="9" t="s">
        <v>2744</v>
      </c>
      <c r="O2151" s="6" t="s">
        <v>47</v>
      </c>
      <c r="P2151" s="9" t="s">
        <v>42</v>
      </c>
      <c r="Q2151" s="5" t="s">
        <v>37</v>
      </c>
      <c r="R2151" s="9" t="s">
        <v>41</v>
      </c>
      <c r="S2151" s="11">
        <v>2023</v>
      </c>
      <c r="T2151" s="6" t="s">
        <v>126</v>
      </c>
      <c r="U2151" s="4" t="s">
        <v>194</v>
      </c>
      <c r="V2151" s="4" t="s">
        <v>3765</v>
      </c>
      <c r="W2151" s="75">
        <v>2717662.5</v>
      </c>
      <c r="X2151" s="9">
        <v>2</v>
      </c>
      <c r="Y2151" s="11"/>
      <c r="Z2151" s="11"/>
      <c r="AA2151" s="11"/>
      <c r="AB2151" s="11" t="s">
        <v>33</v>
      </c>
      <c r="AC2151" s="11"/>
      <c r="AD2151" s="11"/>
      <c r="AE2151" s="11"/>
      <c r="AF2151" s="11"/>
      <c r="AG2151" s="11"/>
      <c r="AH2151" s="11" t="s">
        <v>33</v>
      </c>
      <c r="AI2151" s="11"/>
      <c r="AJ2151" s="11"/>
      <c r="AK2151" s="143"/>
      <c r="AL2151" s="143"/>
      <c r="AM2151" s="143"/>
      <c r="AN2151" s="153" t="s">
        <v>165</v>
      </c>
      <c r="AO2151" s="143"/>
      <c r="AP2151" s="143"/>
      <c r="AQ2151" s="143"/>
      <c r="AR2151" s="143"/>
      <c r="AS2151" s="143"/>
      <c r="AT2151" s="153" t="s">
        <v>165</v>
      </c>
      <c r="AU2151" s="143"/>
      <c r="AV2151" s="143"/>
      <c r="BC2151" s="2"/>
    </row>
    <row r="2152" spans="1:57" x14ac:dyDescent="0.2">
      <c r="A2152" s="4" t="s">
        <v>2722</v>
      </c>
      <c r="B2152" s="4" t="s">
        <v>2690</v>
      </c>
      <c r="C2152" s="4" t="s">
        <v>2734</v>
      </c>
      <c r="D2152" s="4" t="s">
        <v>2742</v>
      </c>
      <c r="E2152" s="4" t="s">
        <v>218</v>
      </c>
      <c r="F2152" s="4" t="s">
        <v>194</v>
      </c>
      <c r="G2152" s="41" t="s">
        <v>219</v>
      </c>
      <c r="H2152" s="59">
        <v>205471</v>
      </c>
      <c r="I2152" s="59">
        <v>500000006951</v>
      </c>
      <c r="J2152" s="5">
        <v>2016</v>
      </c>
      <c r="K2152" s="5">
        <v>8</v>
      </c>
      <c r="L2152" s="9">
        <f t="shared" si="45"/>
        <v>-2</v>
      </c>
      <c r="M2152" s="6" t="s">
        <v>90</v>
      </c>
      <c r="N2152" s="9" t="s">
        <v>2744</v>
      </c>
      <c r="O2152" s="6" t="s">
        <v>47</v>
      </c>
      <c r="P2152" s="9" t="s">
        <v>42</v>
      </c>
      <c r="Q2152" s="5" t="s">
        <v>37</v>
      </c>
      <c r="R2152" s="9" t="s">
        <v>41</v>
      </c>
      <c r="S2152" s="11">
        <v>2023</v>
      </c>
      <c r="T2152" s="6" t="s">
        <v>126</v>
      </c>
      <c r="U2152" s="4" t="s">
        <v>194</v>
      </c>
      <c r="V2152" s="4" t="s">
        <v>3765</v>
      </c>
      <c r="W2152" s="75">
        <v>2717662.5</v>
      </c>
      <c r="X2152" s="9">
        <v>2</v>
      </c>
      <c r="Y2152" s="11"/>
      <c r="Z2152" s="11"/>
      <c r="AA2152" s="11"/>
      <c r="AB2152" s="11" t="s">
        <v>33</v>
      </c>
      <c r="AC2152" s="11"/>
      <c r="AD2152" s="11"/>
      <c r="AE2152" s="11"/>
      <c r="AF2152" s="11"/>
      <c r="AG2152" s="11"/>
      <c r="AH2152" s="11" t="s">
        <v>33</v>
      </c>
      <c r="AI2152" s="11"/>
      <c r="AJ2152" s="11"/>
      <c r="AK2152" s="143"/>
      <c r="AL2152" s="143"/>
      <c r="AM2152" s="143"/>
      <c r="AN2152" s="153" t="s">
        <v>165</v>
      </c>
      <c r="AO2152" s="143"/>
      <c r="AP2152" s="143"/>
      <c r="AQ2152" s="143"/>
      <c r="AR2152" s="143"/>
      <c r="AS2152" s="143"/>
      <c r="AT2152" s="153" t="s">
        <v>165</v>
      </c>
      <c r="AU2152" s="143"/>
      <c r="AV2152" s="143"/>
      <c r="BC2152" s="2"/>
    </row>
    <row r="2153" spans="1:57" x14ac:dyDescent="0.2">
      <c r="A2153" s="4" t="s">
        <v>2722</v>
      </c>
      <c r="B2153" s="4" t="s">
        <v>2690</v>
      </c>
      <c r="C2153" s="4" t="s">
        <v>2734</v>
      </c>
      <c r="D2153" s="4" t="s">
        <v>2742</v>
      </c>
      <c r="E2153" s="4" t="s">
        <v>218</v>
      </c>
      <c r="F2153" s="4" t="s">
        <v>194</v>
      </c>
      <c r="G2153" s="41" t="s">
        <v>219</v>
      </c>
      <c r="H2153" s="59">
        <v>205472</v>
      </c>
      <c r="I2153" s="59">
        <v>500000006952</v>
      </c>
      <c r="J2153" s="5">
        <v>2016</v>
      </c>
      <c r="K2153" s="5">
        <v>8</v>
      </c>
      <c r="L2153" s="9">
        <f t="shared" si="45"/>
        <v>-2</v>
      </c>
      <c r="M2153" s="6" t="s">
        <v>90</v>
      </c>
      <c r="N2153" s="9" t="s">
        <v>2744</v>
      </c>
      <c r="O2153" s="6" t="s">
        <v>47</v>
      </c>
      <c r="P2153" s="9" t="s">
        <v>42</v>
      </c>
      <c r="Q2153" s="5" t="s">
        <v>37</v>
      </c>
      <c r="R2153" s="9" t="s">
        <v>41</v>
      </c>
      <c r="S2153" s="11">
        <v>2023</v>
      </c>
      <c r="T2153" s="6" t="s">
        <v>126</v>
      </c>
      <c r="U2153" s="4" t="s">
        <v>194</v>
      </c>
      <c r="V2153" s="4" t="s">
        <v>3765</v>
      </c>
      <c r="W2153" s="75">
        <v>2717662.5</v>
      </c>
      <c r="X2153" s="9">
        <v>2</v>
      </c>
      <c r="Y2153" s="11"/>
      <c r="Z2153" s="11"/>
      <c r="AA2153" s="11"/>
      <c r="AB2153" s="11" t="s">
        <v>33</v>
      </c>
      <c r="AC2153" s="11"/>
      <c r="AD2153" s="11"/>
      <c r="AE2153" s="11"/>
      <c r="AF2153" s="11"/>
      <c r="AG2153" s="11"/>
      <c r="AH2153" s="11" t="s">
        <v>33</v>
      </c>
      <c r="AI2153" s="11"/>
      <c r="AJ2153" s="11"/>
      <c r="AK2153" s="143"/>
      <c r="AL2153" s="143"/>
      <c r="AM2153" s="143"/>
      <c r="AN2153" s="153" t="s">
        <v>165</v>
      </c>
      <c r="AO2153" s="143"/>
      <c r="AP2153" s="143"/>
      <c r="AQ2153" s="143"/>
      <c r="AR2153" s="143"/>
      <c r="AS2153" s="143"/>
      <c r="AT2153" s="153" t="s">
        <v>165</v>
      </c>
      <c r="AU2153" s="143"/>
      <c r="AV2153" s="143"/>
      <c r="BC2153" s="2"/>
    </row>
    <row r="2154" spans="1:57" x14ac:dyDescent="0.2">
      <c r="A2154" s="4" t="s">
        <v>2722</v>
      </c>
      <c r="B2154" s="4" t="s">
        <v>2690</v>
      </c>
      <c r="C2154" s="4" t="s">
        <v>2734</v>
      </c>
      <c r="D2154" s="4" t="s">
        <v>2742</v>
      </c>
      <c r="E2154" s="4" t="s">
        <v>218</v>
      </c>
      <c r="F2154" s="4" t="s">
        <v>194</v>
      </c>
      <c r="G2154" s="41" t="s">
        <v>219</v>
      </c>
      <c r="H2154" s="59">
        <v>205473</v>
      </c>
      <c r="I2154" s="59">
        <v>500000006932</v>
      </c>
      <c r="J2154" s="5">
        <v>2016</v>
      </c>
      <c r="K2154" s="5">
        <v>8</v>
      </c>
      <c r="L2154" s="9">
        <f t="shared" si="45"/>
        <v>-2</v>
      </c>
      <c r="M2154" s="6" t="s">
        <v>90</v>
      </c>
      <c r="N2154" s="9" t="s">
        <v>2744</v>
      </c>
      <c r="O2154" s="6" t="s">
        <v>47</v>
      </c>
      <c r="P2154" s="9" t="s">
        <v>42</v>
      </c>
      <c r="Q2154" s="5" t="s">
        <v>37</v>
      </c>
      <c r="R2154" s="9" t="s">
        <v>41</v>
      </c>
      <c r="S2154" s="11">
        <v>2023</v>
      </c>
      <c r="T2154" s="6" t="s">
        <v>126</v>
      </c>
      <c r="U2154" s="4" t="s">
        <v>194</v>
      </c>
      <c r="V2154" s="4" t="s">
        <v>3765</v>
      </c>
      <c r="W2154" s="75">
        <v>2717662.5</v>
      </c>
      <c r="X2154" s="9">
        <v>2</v>
      </c>
      <c r="Y2154" s="11"/>
      <c r="Z2154" s="11"/>
      <c r="AA2154" s="11"/>
      <c r="AB2154" s="11" t="s">
        <v>33</v>
      </c>
      <c r="AC2154" s="11"/>
      <c r="AD2154" s="11"/>
      <c r="AE2154" s="11"/>
      <c r="AF2154" s="11"/>
      <c r="AG2154" s="11"/>
      <c r="AH2154" s="11" t="s">
        <v>33</v>
      </c>
      <c r="AI2154" s="11"/>
      <c r="AJ2154" s="11"/>
      <c r="AK2154" s="143"/>
      <c r="AL2154" s="143"/>
      <c r="AM2154" s="143"/>
      <c r="AN2154" s="153" t="s">
        <v>165</v>
      </c>
      <c r="AO2154" s="143"/>
      <c r="AP2154" s="143"/>
      <c r="AQ2154" s="143"/>
      <c r="AR2154" s="143"/>
      <c r="AS2154" s="143"/>
      <c r="AT2154" s="153" t="s">
        <v>165</v>
      </c>
      <c r="AU2154" s="143"/>
      <c r="AV2154" s="143"/>
      <c r="BC2154" s="2"/>
    </row>
    <row r="2155" spans="1:57" x14ac:dyDescent="0.2">
      <c r="A2155" s="4" t="s">
        <v>2722</v>
      </c>
      <c r="B2155" s="4" t="s">
        <v>2690</v>
      </c>
      <c r="C2155" s="4" t="s">
        <v>2734</v>
      </c>
      <c r="D2155" s="4" t="s">
        <v>2742</v>
      </c>
      <c r="E2155" s="4" t="s">
        <v>218</v>
      </c>
      <c r="F2155" s="4" t="s">
        <v>194</v>
      </c>
      <c r="G2155" s="41" t="s">
        <v>219</v>
      </c>
      <c r="H2155" s="59">
        <v>205474</v>
      </c>
      <c r="I2155" s="59">
        <v>500000006942</v>
      </c>
      <c r="J2155" s="5">
        <v>2016</v>
      </c>
      <c r="K2155" s="5">
        <v>8</v>
      </c>
      <c r="L2155" s="9">
        <f t="shared" si="45"/>
        <v>-2</v>
      </c>
      <c r="M2155" s="6" t="s">
        <v>90</v>
      </c>
      <c r="N2155" s="9" t="s">
        <v>2744</v>
      </c>
      <c r="O2155" s="6" t="s">
        <v>47</v>
      </c>
      <c r="P2155" s="9" t="s">
        <v>42</v>
      </c>
      <c r="Q2155" s="5" t="s">
        <v>37</v>
      </c>
      <c r="R2155" s="9" t="s">
        <v>41</v>
      </c>
      <c r="S2155" s="11">
        <v>2023</v>
      </c>
      <c r="T2155" s="6" t="s">
        <v>126</v>
      </c>
      <c r="U2155" s="4" t="s">
        <v>194</v>
      </c>
      <c r="V2155" s="4" t="s">
        <v>3765</v>
      </c>
      <c r="W2155" s="75">
        <v>2717662.5</v>
      </c>
      <c r="X2155" s="9">
        <v>2</v>
      </c>
      <c r="Y2155" s="11"/>
      <c r="Z2155" s="11"/>
      <c r="AA2155" s="11"/>
      <c r="AB2155" s="11"/>
      <c r="AC2155" s="11" t="s">
        <v>33</v>
      </c>
      <c r="AD2155" s="11"/>
      <c r="AE2155" s="11"/>
      <c r="AF2155" s="11"/>
      <c r="AG2155" s="11"/>
      <c r="AH2155" s="11"/>
      <c r="AI2155" s="11" t="s">
        <v>33</v>
      </c>
      <c r="AJ2155" s="11"/>
      <c r="AK2155" s="143"/>
      <c r="AL2155" s="143"/>
      <c r="AM2155" s="143"/>
      <c r="AN2155" s="143"/>
      <c r="AO2155" s="153" t="s">
        <v>165</v>
      </c>
      <c r="AP2155" s="143"/>
      <c r="AQ2155" s="143"/>
      <c r="AR2155" s="143"/>
      <c r="AS2155" s="143"/>
      <c r="AT2155" s="143"/>
      <c r="AU2155" s="153" t="s">
        <v>165</v>
      </c>
      <c r="AV2155" s="143"/>
      <c r="BC2155" s="2"/>
    </row>
    <row r="2156" spans="1:57" x14ac:dyDescent="0.2">
      <c r="A2156" s="4" t="s">
        <v>2722</v>
      </c>
      <c r="B2156" s="4" t="s">
        <v>2690</v>
      </c>
      <c r="C2156" s="4" t="s">
        <v>2734</v>
      </c>
      <c r="D2156" s="4" t="s">
        <v>2742</v>
      </c>
      <c r="E2156" s="4" t="s">
        <v>218</v>
      </c>
      <c r="F2156" s="4" t="s">
        <v>194</v>
      </c>
      <c r="G2156" s="41" t="s">
        <v>219</v>
      </c>
      <c r="H2156" s="59">
        <v>205475</v>
      </c>
      <c r="I2156" s="59">
        <v>500000006940</v>
      </c>
      <c r="J2156" s="5">
        <v>2016</v>
      </c>
      <c r="K2156" s="5">
        <v>8</v>
      </c>
      <c r="L2156" s="9">
        <f t="shared" si="45"/>
        <v>-2</v>
      </c>
      <c r="M2156" s="6" t="s">
        <v>90</v>
      </c>
      <c r="N2156" s="9" t="s">
        <v>2744</v>
      </c>
      <c r="O2156" s="6" t="s">
        <v>47</v>
      </c>
      <c r="P2156" s="9" t="s">
        <v>42</v>
      </c>
      <c r="Q2156" s="5" t="s">
        <v>37</v>
      </c>
      <c r="R2156" s="9" t="s">
        <v>41</v>
      </c>
      <c r="S2156" s="11">
        <v>2023</v>
      </c>
      <c r="T2156" s="6" t="s">
        <v>126</v>
      </c>
      <c r="U2156" s="4" t="s">
        <v>194</v>
      </c>
      <c r="V2156" s="4" t="s">
        <v>3765</v>
      </c>
      <c r="W2156" s="75">
        <v>2717662.5</v>
      </c>
      <c r="X2156" s="9">
        <v>2</v>
      </c>
      <c r="Y2156" s="11"/>
      <c r="Z2156" s="11"/>
      <c r="AA2156" s="11"/>
      <c r="AB2156" s="11" t="s">
        <v>33</v>
      </c>
      <c r="AC2156" s="11"/>
      <c r="AD2156" s="11"/>
      <c r="AE2156" s="11"/>
      <c r="AF2156" s="11"/>
      <c r="AG2156" s="11"/>
      <c r="AH2156" s="11" t="s">
        <v>33</v>
      </c>
      <c r="AI2156" s="11"/>
      <c r="AJ2156" s="11"/>
      <c r="AK2156" s="143"/>
      <c r="AL2156" s="143"/>
      <c r="AM2156" s="143"/>
      <c r="AN2156" s="153" t="s">
        <v>165</v>
      </c>
      <c r="AO2156" s="143"/>
      <c r="AP2156" s="143"/>
      <c r="AQ2156" s="143"/>
      <c r="AR2156" s="143"/>
      <c r="AS2156" s="143"/>
      <c r="AT2156" s="153" t="s">
        <v>165</v>
      </c>
      <c r="AU2156" s="143"/>
      <c r="AV2156" s="143"/>
      <c r="BC2156" s="2"/>
    </row>
    <row r="2157" spans="1:57" x14ac:dyDescent="0.2">
      <c r="A2157" s="4" t="s">
        <v>2722</v>
      </c>
      <c r="B2157" s="4" t="s">
        <v>2690</v>
      </c>
      <c r="C2157" s="4" t="s">
        <v>2734</v>
      </c>
      <c r="D2157" s="4" t="s">
        <v>2741</v>
      </c>
      <c r="E2157" s="4" t="s">
        <v>218</v>
      </c>
      <c r="F2157" s="4" t="s">
        <v>194</v>
      </c>
      <c r="G2157" s="41" t="s">
        <v>219</v>
      </c>
      <c r="H2157" s="59">
        <v>108527</v>
      </c>
      <c r="I2157" s="59" t="s">
        <v>3331</v>
      </c>
      <c r="J2157" s="5">
        <v>2018</v>
      </c>
      <c r="K2157" s="5">
        <v>8</v>
      </c>
      <c r="L2157" s="9">
        <f t="shared" si="45"/>
        <v>0</v>
      </c>
      <c r="M2157" s="6" t="s">
        <v>2745</v>
      </c>
      <c r="N2157" s="9" t="s">
        <v>94</v>
      </c>
      <c r="O2157" s="6" t="s">
        <v>47</v>
      </c>
      <c r="P2157" s="6" t="s">
        <v>41</v>
      </c>
      <c r="Q2157" s="5" t="s">
        <v>37</v>
      </c>
      <c r="R2157" s="9" t="s">
        <v>41</v>
      </c>
      <c r="S2157" s="11">
        <v>2023</v>
      </c>
      <c r="T2157" s="6" t="s">
        <v>126</v>
      </c>
      <c r="U2157" s="4" t="s">
        <v>194</v>
      </c>
      <c r="V2157" s="4" t="s">
        <v>3765</v>
      </c>
      <c r="W2157" s="75">
        <v>2717662.5</v>
      </c>
      <c r="X2157" s="9">
        <v>2</v>
      </c>
      <c r="Y2157" s="11" t="s">
        <v>33</v>
      </c>
      <c r="Z2157" s="11"/>
      <c r="AA2157" s="11"/>
      <c r="AB2157" s="11"/>
      <c r="AC2157" s="11"/>
      <c r="AD2157" s="11"/>
      <c r="AE2157" s="11" t="s">
        <v>33</v>
      </c>
      <c r="AF2157" s="11"/>
      <c r="AG2157" s="11"/>
      <c r="AH2157" s="11"/>
      <c r="AI2157" s="11"/>
      <c r="AJ2157" s="11"/>
      <c r="AK2157" s="153" t="s">
        <v>165</v>
      </c>
      <c r="AL2157" s="143"/>
      <c r="AM2157" s="143"/>
      <c r="AN2157" s="143"/>
      <c r="AO2157" s="143"/>
      <c r="AP2157" s="143"/>
      <c r="AQ2157" s="153" t="s">
        <v>165</v>
      </c>
      <c r="AR2157" s="143"/>
      <c r="AS2157" s="143"/>
      <c r="AT2157" s="143"/>
      <c r="AU2157" s="143"/>
      <c r="AV2157" s="143"/>
      <c r="BC2157" s="2"/>
    </row>
    <row r="2158" spans="1:57" x14ac:dyDescent="0.2">
      <c r="A2158" s="4" t="s">
        <v>2722</v>
      </c>
      <c r="B2158" s="4" t="s">
        <v>2690</v>
      </c>
      <c r="C2158" s="4" t="s">
        <v>2734</v>
      </c>
      <c r="D2158" s="4" t="s">
        <v>2741</v>
      </c>
      <c r="E2158" s="4" t="s">
        <v>218</v>
      </c>
      <c r="F2158" s="4" t="s">
        <v>194</v>
      </c>
      <c r="G2158" s="41" t="s">
        <v>219</v>
      </c>
      <c r="H2158" s="59">
        <v>206351</v>
      </c>
      <c r="I2158" s="59" t="s">
        <v>3332</v>
      </c>
      <c r="J2158" s="5">
        <v>2019</v>
      </c>
      <c r="K2158" s="5">
        <v>8</v>
      </c>
      <c r="L2158" s="9">
        <f t="shared" si="45"/>
        <v>1</v>
      </c>
      <c r="M2158" s="6" t="s">
        <v>2745</v>
      </c>
      <c r="N2158" s="9" t="s">
        <v>94</v>
      </c>
      <c r="O2158" s="6" t="s">
        <v>47</v>
      </c>
      <c r="P2158" s="6" t="s">
        <v>41</v>
      </c>
      <c r="Q2158" s="5" t="s">
        <v>37</v>
      </c>
      <c r="R2158" s="9" t="s">
        <v>41</v>
      </c>
      <c r="S2158" s="11">
        <v>2023</v>
      </c>
      <c r="T2158" s="6" t="s">
        <v>126</v>
      </c>
      <c r="U2158" s="4" t="s">
        <v>194</v>
      </c>
      <c r="V2158" s="4" t="s">
        <v>3765</v>
      </c>
      <c r="W2158" s="75">
        <v>2717662.5</v>
      </c>
      <c r="X2158" s="9">
        <v>2</v>
      </c>
      <c r="Y2158" s="11" t="s">
        <v>33</v>
      </c>
      <c r="Z2158" s="11"/>
      <c r="AA2158" s="11"/>
      <c r="AB2158" s="11"/>
      <c r="AC2158" s="11"/>
      <c r="AD2158" s="11"/>
      <c r="AE2158" s="11" t="s">
        <v>33</v>
      </c>
      <c r="AF2158" s="11"/>
      <c r="AG2158" s="11"/>
      <c r="AH2158" s="11"/>
      <c r="AI2158" s="11"/>
      <c r="AJ2158" s="11"/>
      <c r="AK2158" s="153" t="s">
        <v>165</v>
      </c>
      <c r="AL2158" s="143"/>
      <c r="AM2158" s="143"/>
      <c r="AN2158" s="143"/>
      <c r="AO2158" s="143"/>
      <c r="AP2158" s="143"/>
      <c r="AQ2158" s="153" t="s">
        <v>165</v>
      </c>
      <c r="AR2158" s="143"/>
      <c r="AS2158" s="143"/>
      <c r="AT2158" s="143"/>
      <c r="AU2158" s="143"/>
      <c r="AV2158" s="143"/>
      <c r="BC2158" s="2"/>
    </row>
    <row r="2159" spans="1:57" x14ac:dyDescent="0.2">
      <c r="A2159" s="4" t="s">
        <v>2722</v>
      </c>
      <c r="B2159" s="4" t="s">
        <v>2690</v>
      </c>
      <c r="C2159" s="4" t="s">
        <v>2734</v>
      </c>
      <c r="D2159" s="4" t="s">
        <v>2742</v>
      </c>
      <c r="E2159" s="4" t="s">
        <v>218</v>
      </c>
      <c r="F2159" s="4" t="s">
        <v>194</v>
      </c>
      <c r="G2159" s="41" t="s">
        <v>219</v>
      </c>
      <c r="H2159" s="59">
        <v>108504</v>
      </c>
      <c r="I2159" s="59" t="s">
        <v>3333</v>
      </c>
      <c r="J2159" s="5">
        <v>2019</v>
      </c>
      <c r="K2159" s="5">
        <v>8</v>
      </c>
      <c r="L2159" s="9">
        <f t="shared" si="45"/>
        <v>1</v>
      </c>
      <c r="M2159" s="6" t="s">
        <v>2745</v>
      </c>
      <c r="N2159" s="9" t="s">
        <v>94</v>
      </c>
      <c r="O2159" s="6" t="s">
        <v>47</v>
      </c>
      <c r="P2159" s="6" t="s">
        <v>41</v>
      </c>
      <c r="Q2159" s="5" t="s">
        <v>37</v>
      </c>
      <c r="R2159" s="9" t="s">
        <v>41</v>
      </c>
      <c r="S2159" s="11">
        <v>2023</v>
      </c>
      <c r="T2159" s="6" t="s">
        <v>126</v>
      </c>
      <c r="U2159" s="4" t="s">
        <v>194</v>
      </c>
      <c r="V2159" s="4" t="s">
        <v>3765</v>
      </c>
      <c r="W2159" s="75">
        <v>2717662.5</v>
      </c>
      <c r="X2159" s="9">
        <v>2</v>
      </c>
      <c r="Y2159" s="11" t="s">
        <v>33</v>
      </c>
      <c r="Z2159" s="11"/>
      <c r="AA2159" s="11"/>
      <c r="AB2159" s="11"/>
      <c r="AC2159" s="11"/>
      <c r="AD2159" s="11"/>
      <c r="AE2159" s="11" t="s">
        <v>33</v>
      </c>
      <c r="AF2159" s="11"/>
      <c r="AG2159" s="11"/>
      <c r="AH2159" s="11"/>
      <c r="AI2159" s="11"/>
      <c r="AJ2159" s="11"/>
      <c r="AK2159" s="153" t="s">
        <v>165</v>
      </c>
      <c r="AL2159" s="143"/>
      <c r="AM2159" s="143"/>
      <c r="AN2159" s="143"/>
      <c r="AO2159" s="143"/>
      <c r="AP2159" s="143"/>
      <c r="AQ2159" s="153" t="s">
        <v>165</v>
      </c>
      <c r="AR2159" s="143"/>
      <c r="AS2159" s="143"/>
      <c r="AT2159" s="143"/>
      <c r="AU2159" s="143"/>
      <c r="AV2159" s="143"/>
      <c r="BC2159" s="2"/>
    </row>
    <row r="2160" spans="1:57" x14ac:dyDescent="0.2">
      <c r="A2160" s="4" t="s">
        <v>2722</v>
      </c>
      <c r="B2160" s="4" t="s">
        <v>2690</v>
      </c>
      <c r="C2160" s="4" t="s">
        <v>2734</v>
      </c>
      <c r="D2160" s="4" t="s">
        <v>2742</v>
      </c>
      <c r="E2160" s="4" t="s">
        <v>218</v>
      </c>
      <c r="F2160" s="4" t="s">
        <v>194</v>
      </c>
      <c r="G2160" s="41" t="s">
        <v>219</v>
      </c>
      <c r="H2160" s="59">
        <v>231756</v>
      </c>
      <c r="I2160" s="59" t="s">
        <v>3334</v>
      </c>
      <c r="J2160" s="5">
        <v>2023</v>
      </c>
      <c r="K2160" s="5">
        <v>8</v>
      </c>
      <c r="L2160" s="9">
        <f t="shared" si="45"/>
        <v>5</v>
      </c>
      <c r="M2160" s="6" t="s">
        <v>2745</v>
      </c>
      <c r="N2160" s="9" t="s">
        <v>94</v>
      </c>
      <c r="O2160" s="6" t="s">
        <v>47</v>
      </c>
      <c r="P2160" s="6" t="s">
        <v>41</v>
      </c>
      <c r="Q2160" s="5">
        <v>2025</v>
      </c>
      <c r="R2160" s="9" t="s">
        <v>41</v>
      </c>
      <c r="S2160" s="11">
        <v>2023</v>
      </c>
      <c r="T2160" s="6" t="s">
        <v>126</v>
      </c>
      <c r="U2160" s="4" t="s">
        <v>194</v>
      </c>
      <c r="V2160" s="4" t="s">
        <v>2910</v>
      </c>
      <c r="W2160" s="75">
        <v>0</v>
      </c>
      <c r="X2160" s="9">
        <v>2</v>
      </c>
      <c r="Y2160" s="11"/>
      <c r="Z2160" s="11"/>
      <c r="AA2160" s="11"/>
      <c r="AB2160" s="11"/>
      <c r="AC2160" s="11" t="s">
        <v>33</v>
      </c>
      <c r="AD2160" s="11"/>
      <c r="AE2160" s="11"/>
      <c r="AF2160" s="11"/>
      <c r="AG2160" s="11"/>
      <c r="AH2160" s="11"/>
      <c r="AI2160" s="11" t="s">
        <v>33</v>
      </c>
      <c r="AJ2160" s="11"/>
      <c r="AK2160" s="143"/>
      <c r="AL2160" s="143"/>
      <c r="AM2160" s="143"/>
      <c r="AN2160" s="143"/>
      <c r="AO2160" s="153" t="s">
        <v>165</v>
      </c>
      <c r="AP2160" s="143"/>
      <c r="AQ2160" s="143"/>
      <c r="AR2160" s="143"/>
      <c r="AS2160" s="143"/>
      <c r="AT2160" s="143"/>
      <c r="AU2160" s="153" t="s">
        <v>165</v>
      </c>
      <c r="AV2160" s="143"/>
      <c r="BC2160" s="2"/>
    </row>
    <row r="2161" spans="1:55" x14ac:dyDescent="0.2">
      <c r="A2161" s="4" t="s">
        <v>2722</v>
      </c>
      <c r="B2161" s="4" t="s">
        <v>2690</v>
      </c>
      <c r="C2161" s="4" t="s">
        <v>2734</v>
      </c>
      <c r="D2161" s="4" t="s">
        <v>2742</v>
      </c>
      <c r="E2161" s="4" t="s">
        <v>218</v>
      </c>
      <c r="F2161" s="4" t="s">
        <v>194</v>
      </c>
      <c r="G2161" s="41" t="s">
        <v>219</v>
      </c>
      <c r="H2161" s="59">
        <v>231753</v>
      </c>
      <c r="I2161" s="59" t="s">
        <v>3336</v>
      </c>
      <c r="J2161" s="5">
        <v>2023</v>
      </c>
      <c r="K2161" s="5">
        <v>8</v>
      </c>
      <c r="L2161" s="9">
        <f t="shared" si="45"/>
        <v>5</v>
      </c>
      <c r="M2161" s="6" t="s">
        <v>2745</v>
      </c>
      <c r="N2161" s="9" t="s">
        <v>94</v>
      </c>
      <c r="O2161" s="6" t="s">
        <v>47</v>
      </c>
      <c r="P2161" s="6" t="s">
        <v>41</v>
      </c>
      <c r="Q2161" s="5">
        <v>2025</v>
      </c>
      <c r="R2161" s="9" t="s">
        <v>41</v>
      </c>
      <c r="S2161" s="11">
        <v>2023</v>
      </c>
      <c r="T2161" s="6" t="s">
        <v>126</v>
      </c>
      <c r="U2161" s="4" t="s">
        <v>194</v>
      </c>
      <c r="V2161" s="4" t="s">
        <v>2910</v>
      </c>
      <c r="W2161" s="75">
        <v>0</v>
      </c>
      <c r="X2161" s="9">
        <v>2</v>
      </c>
      <c r="Y2161" s="11"/>
      <c r="Z2161" s="11"/>
      <c r="AA2161" s="11"/>
      <c r="AB2161" s="11"/>
      <c r="AC2161" s="11" t="s">
        <v>33</v>
      </c>
      <c r="AD2161" s="11"/>
      <c r="AE2161" s="11"/>
      <c r="AF2161" s="11"/>
      <c r="AG2161" s="11"/>
      <c r="AH2161" s="11"/>
      <c r="AI2161" s="11" t="s">
        <v>33</v>
      </c>
      <c r="AJ2161" s="11"/>
      <c r="AK2161" s="143"/>
      <c r="AL2161" s="143"/>
      <c r="AM2161" s="143"/>
      <c r="AN2161" s="143"/>
      <c r="AO2161" s="153" t="s">
        <v>165</v>
      </c>
      <c r="AP2161" s="143"/>
      <c r="AQ2161" s="143"/>
      <c r="AR2161" s="143"/>
      <c r="AS2161" s="143"/>
      <c r="AT2161" s="143"/>
      <c r="AU2161" s="153" t="s">
        <v>165</v>
      </c>
      <c r="AV2161" s="143"/>
      <c r="BC2161" s="2"/>
    </row>
    <row r="2162" spans="1:55" x14ac:dyDescent="0.2">
      <c r="A2162" s="4" t="s">
        <v>2722</v>
      </c>
      <c r="B2162" s="4" t="s">
        <v>2690</v>
      </c>
      <c r="C2162" s="4" t="s">
        <v>2734</v>
      </c>
      <c r="D2162" s="4" t="s">
        <v>2742</v>
      </c>
      <c r="E2162" s="4" t="s">
        <v>218</v>
      </c>
      <c r="F2162" s="4" t="s">
        <v>194</v>
      </c>
      <c r="G2162" s="41" t="s">
        <v>219</v>
      </c>
      <c r="H2162" s="59">
        <v>232540</v>
      </c>
      <c r="I2162" s="59" t="s">
        <v>3337</v>
      </c>
      <c r="J2162" s="5">
        <v>2023</v>
      </c>
      <c r="K2162" s="5">
        <v>8</v>
      </c>
      <c r="L2162" s="9">
        <f t="shared" si="45"/>
        <v>5</v>
      </c>
      <c r="M2162" s="6" t="s">
        <v>2745</v>
      </c>
      <c r="N2162" s="9" t="s">
        <v>94</v>
      </c>
      <c r="O2162" s="6" t="s">
        <v>47</v>
      </c>
      <c r="P2162" s="6" t="s">
        <v>41</v>
      </c>
      <c r="Q2162" s="5">
        <v>2025</v>
      </c>
      <c r="R2162" s="9" t="s">
        <v>41</v>
      </c>
      <c r="S2162" s="11">
        <v>2023</v>
      </c>
      <c r="T2162" s="6" t="s">
        <v>126</v>
      </c>
      <c r="U2162" s="4" t="s">
        <v>194</v>
      </c>
      <c r="V2162" s="4" t="s">
        <v>2910</v>
      </c>
      <c r="W2162" s="75">
        <v>0</v>
      </c>
      <c r="X2162" s="9">
        <v>2</v>
      </c>
      <c r="Y2162" s="11"/>
      <c r="Z2162" s="11"/>
      <c r="AA2162" s="11"/>
      <c r="AB2162" s="11"/>
      <c r="AC2162" s="11" t="s">
        <v>33</v>
      </c>
      <c r="AD2162" s="11"/>
      <c r="AE2162" s="11"/>
      <c r="AF2162" s="11"/>
      <c r="AG2162" s="11"/>
      <c r="AH2162" s="11"/>
      <c r="AI2162" s="11" t="s">
        <v>33</v>
      </c>
      <c r="AJ2162" s="11"/>
      <c r="AK2162" s="143"/>
      <c r="AL2162" s="143"/>
      <c r="AM2162" s="143"/>
      <c r="AN2162" s="143"/>
      <c r="AO2162" s="153" t="s">
        <v>165</v>
      </c>
      <c r="AP2162" s="143"/>
      <c r="AQ2162" s="143"/>
      <c r="AR2162" s="143"/>
      <c r="AS2162" s="143"/>
      <c r="AT2162" s="143"/>
      <c r="AU2162" s="153" t="s">
        <v>165</v>
      </c>
      <c r="AV2162" s="143"/>
      <c r="BC2162" s="2"/>
    </row>
    <row r="2163" spans="1:55" x14ac:dyDescent="0.2">
      <c r="A2163" s="4" t="s">
        <v>2715</v>
      </c>
      <c r="B2163" s="4" t="s">
        <v>2691</v>
      </c>
      <c r="C2163" s="4" t="s">
        <v>2735</v>
      </c>
      <c r="D2163" s="4" t="s">
        <v>2741</v>
      </c>
      <c r="E2163" s="4" t="s">
        <v>642</v>
      </c>
      <c r="F2163" s="4" t="s">
        <v>639</v>
      </c>
      <c r="G2163" s="41" t="s">
        <v>643</v>
      </c>
      <c r="H2163" s="59">
        <v>1009830</v>
      </c>
      <c r="I2163" s="59">
        <v>500000009968</v>
      </c>
      <c r="J2163" s="5">
        <v>2013</v>
      </c>
      <c r="K2163" s="5">
        <v>8</v>
      </c>
      <c r="L2163" s="9">
        <f t="shared" si="45"/>
        <v>-5</v>
      </c>
      <c r="M2163" s="6" t="s">
        <v>90</v>
      </c>
      <c r="N2163" s="9" t="s">
        <v>94</v>
      </c>
      <c r="O2163" s="6" t="s">
        <v>37</v>
      </c>
      <c r="P2163" s="9" t="s">
        <v>42</v>
      </c>
      <c r="Q2163" s="5" t="s">
        <v>37</v>
      </c>
      <c r="R2163" s="9" t="s">
        <v>42</v>
      </c>
      <c r="S2163" s="11">
        <v>2023</v>
      </c>
      <c r="T2163" s="6" t="s">
        <v>44</v>
      </c>
      <c r="U2163" s="4" t="s">
        <v>3232</v>
      </c>
      <c r="V2163" s="4" t="s">
        <v>3779</v>
      </c>
      <c r="W2163" s="75">
        <v>97349</v>
      </c>
      <c r="X2163" s="9">
        <v>2</v>
      </c>
      <c r="Y2163" s="11"/>
      <c r="Z2163" s="11"/>
      <c r="AA2163" s="11"/>
      <c r="AB2163" s="11" t="s">
        <v>33</v>
      </c>
      <c r="AC2163" s="11"/>
      <c r="AD2163" s="11"/>
      <c r="AE2163" s="11"/>
      <c r="AF2163" s="11"/>
      <c r="AG2163" s="11"/>
      <c r="AH2163" s="11" t="s">
        <v>33</v>
      </c>
      <c r="AI2163" s="11"/>
      <c r="AJ2163" s="11"/>
      <c r="AK2163" s="143"/>
      <c r="AL2163" s="143"/>
      <c r="AM2163" s="143"/>
      <c r="AN2163" s="143" t="s">
        <v>165</v>
      </c>
      <c r="AO2163" s="143"/>
      <c r="AP2163" s="143"/>
      <c r="AQ2163" s="143"/>
      <c r="AR2163" s="143"/>
      <c r="AS2163" s="143"/>
      <c r="AT2163" s="143" t="s">
        <v>165</v>
      </c>
      <c r="AU2163" s="143"/>
      <c r="AV2163" s="143"/>
      <c r="BC2163" s="2"/>
    </row>
    <row r="2164" spans="1:55" x14ac:dyDescent="0.2">
      <c r="A2164" s="4" t="s">
        <v>2715</v>
      </c>
      <c r="B2164" s="4" t="s">
        <v>2691</v>
      </c>
      <c r="C2164" s="4" t="s">
        <v>2735</v>
      </c>
      <c r="D2164" s="4" t="s">
        <v>2741</v>
      </c>
      <c r="E2164" s="4" t="s">
        <v>642</v>
      </c>
      <c r="F2164" s="4" t="s">
        <v>639</v>
      </c>
      <c r="G2164" s="41" t="s">
        <v>643</v>
      </c>
      <c r="H2164" s="59">
        <v>1009832</v>
      </c>
      <c r="I2164" s="59">
        <v>500000009953</v>
      </c>
      <c r="J2164" s="5">
        <v>2013</v>
      </c>
      <c r="K2164" s="5">
        <v>8</v>
      </c>
      <c r="L2164" s="9">
        <f t="shared" si="45"/>
        <v>-5</v>
      </c>
      <c r="M2164" s="6" t="s">
        <v>90</v>
      </c>
      <c r="N2164" s="9" t="s">
        <v>94</v>
      </c>
      <c r="O2164" s="6" t="s">
        <v>37</v>
      </c>
      <c r="P2164" s="9" t="s">
        <v>42</v>
      </c>
      <c r="Q2164" s="5" t="s">
        <v>37</v>
      </c>
      <c r="R2164" s="9" t="s">
        <v>42</v>
      </c>
      <c r="S2164" s="11">
        <v>2023</v>
      </c>
      <c r="T2164" s="6" t="s">
        <v>44</v>
      </c>
      <c r="U2164" s="4" t="s">
        <v>3232</v>
      </c>
      <c r="V2164" s="4" t="s">
        <v>3779</v>
      </c>
      <c r="W2164" s="75">
        <v>97349</v>
      </c>
      <c r="X2164" s="9">
        <v>2</v>
      </c>
      <c r="Y2164" s="11"/>
      <c r="Z2164" s="11"/>
      <c r="AA2164" s="11"/>
      <c r="AB2164" s="11" t="s">
        <v>33</v>
      </c>
      <c r="AC2164" s="11"/>
      <c r="AD2164" s="11"/>
      <c r="AE2164" s="11"/>
      <c r="AF2164" s="11"/>
      <c r="AG2164" s="11"/>
      <c r="AH2164" s="11" t="s">
        <v>33</v>
      </c>
      <c r="AI2164" s="11"/>
      <c r="AJ2164" s="11"/>
      <c r="AK2164" s="143"/>
      <c r="AL2164" s="143"/>
      <c r="AM2164" s="143"/>
      <c r="AN2164" s="143" t="s">
        <v>165</v>
      </c>
      <c r="AO2164" s="143"/>
      <c r="AP2164" s="143"/>
      <c r="AQ2164" s="143"/>
      <c r="AR2164" s="143"/>
      <c r="AS2164" s="143"/>
      <c r="AT2164" s="143" t="s">
        <v>165</v>
      </c>
      <c r="AU2164" s="143"/>
      <c r="AV2164" s="143"/>
      <c r="BC2164" s="2"/>
    </row>
    <row r="2165" spans="1:55" x14ac:dyDescent="0.2">
      <c r="A2165" s="83" t="s">
        <v>2715</v>
      </c>
      <c r="B2165" s="4" t="s">
        <v>2691</v>
      </c>
      <c r="C2165" s="4" t="s">
        <v>2735</v>
      </c>
      <c r="D2165" s="4" t="s">
        <v>2741</v>
      </c>
      <c r="E2165" s="4" t="s">
        <v>642</v>
      </c>
      <c r="F2165" s="4" t="s">
        <v>639</v>
      </c>
      <c r="G2165" s="41" t="s">
        <v>643</v>
      </c>
      <c r="H2165" s="59">
        <v>2096992</v>
      </c>
      <c r="I2165" s="59" t="s">
        <v>3654</v>
      </c>
      <c r="J2165" s="5">
        <v>2021</v>
      </c>
      <c r="K2165" s="5">
        <v>8</v>
      </c>
      <c r="L2165" s="9">
        <f t="shared" si="45"/>
        <v>3</v>
      </c>
      <c r="M2165" s="6" t="s">
        <v>2745</v>
      </c>
      <c r="N2165" s="9" t="s">
        <v>94</v>
      </c>
      <c r="O2165" s="6" t="s">
        <v>37</v>
      </c>
      <c r="P2165" s="6" t="s">
        <v>41</v>
      </c>
      <c r="Q2165" s="5" t="s">
        <v>37</v>
      </c>
      <c r="R2165" s="9" t="s">
        <v>42</v>
      </c>
      <c r="S2165" s="11">
        <v>2023</v>
      </c>
      <c r="T2165" s="6" t="s">
        <v>44</v>
      </c>
      <c r="U2165" s="97" t="s">
        <v>3232</v>
      </c>
      <c r="V2165" s="4" t="s">
        <v>2427</v>
      </c>
      <c r="W2165" s="75">
        <v>416341.33333333331</v>
      </c>
      <c r="X2165" s="9">
        <v>1</v>
      </c>
      <c r="Y2165" s="11"/>
      <c r="Z2165" s="11"/>
      <c r="AA2165" s="11" t="s">
        <v>33</v>
      </c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43"/>
      <c r="AL2165" s="143"/>
      <c r="AM2165" s="143" t="s">
        <v>165</v>
      </c>
      <c r="AN2165" s="143"/>
      <c r="AO2165" s="143"/>
      <c r="AP2165" s="143"/>
      <c r="AQ2165" s="143"/>
      <c r="AR2165" s="143"/>
      <c r="AS2165" s="143"/>
      <c r="AT2165" s="143"/>
      <c r="AU2165" s="143"/>
      <c r="AV2165" s="143"/>
      <c r="BC2165" s="2"/>
    </row>
    <row r="2166" spans="1:55" x14ac:dyDescent="0.2">
      <c r="A2166" s="4" t="s">
        <v>2710</v>
      </c>
      <c r="B2166" s="4" t="s">
        <v>2689</v>
      </c>
      <c r="C2166" s="4" t="s">
        <v>2710</v>
      </c>
      <c r="D2166" s="4" t="s">
        <v>2742</v>
      </c>
      <c r="E2166" s="4" t="s">
        <v>539</v>
      </c>
      <c r="F2166" s="4" t="s">
        <v>536</v>
      </c>
      <c r="G2166" s="41" t="s">
        <v>540</v>
      </c>
      <c r="H2166" s="59" t="s">
        <v>541</v>
      </c>
      <c r="I2166" s="59" t="s">
        <v>136</v>
      </c>
      <c r="J2166" s="5">
        <v>2013</v>
      </c>
      <c r="K2166" s="5">
        <v>10</v>
      </c>
      <c r="L2166" s="9">
        <f t="shared" si="45"/>
        <v>-3</v>
      </c>
      <c r="M2166" s="6" t="s">
        <v>90</v>
      </c>
      <c r="N2166" s="9" t="s">
        <v>94</v>
      </c>
      <c r="O2166" s="6" t="s">
        <v>47</v>
      </c>
      <c r="P2166" s="9" t="s">
        <v>42</v>
      </c>
      <c r="Q2166" s="5" t="s">
        <v>37</v>
      </c>
      <c r="R2166" s="9" t="s">
        <v>41</v>
      </c>
      <c r="S2166" s="11">
        <v>2023</v>
      </c>
      <c r="T2166" s="6" t="s">
        <v>126</v>
      </c>
      <c r="U2166" s="4" t="s">
        <v>536</v>
      </c>
      <c r="V2166" s="4" t="s">
        <v>3683</v>
      </c>
      <c r="W2166" s="75">
        <v>58119600</v>
      </c>
      <c r="X2166" s="9">
        <v>2</v>
      </c>
      <c r="Y2166" s="11"/>
      <c r="Z2166" s="11"/>
      <c r="AA2166" s="11" t="s">
        <v>33</v>
      </c>
      <c r="AB2166" s="11"/>
      <c r="AC2166" s="11"/>
      <c r="AD2166" s="11"/>
      <c r="AE2166" s="11"/>
      <c r="AF2166" s="11"/>
      <c r="AG2166" s="11" t="s">
        <v>33</v>
      </c>
      <c r="AH2166" s="11"/>
      <c r="AI2166" s="11"/>
      <c r="AJ2166" s="11"/>
      <c r="AK2166" s="143"/>
      <c r="AL2166" s="143"/>
      <c r="AM2166" s="153" t="s">
        <v>165</v>
      </c>
      <c r="AN2166" s="143"/>
      <c r="AO2166" s="143"/>
      <c r="AP2166" s="143"/>
      <c r="AQ2166" s="143"/>
      <c r="AR2166" s="143"/>
      <c r="AS2166" s="153" t="s">
        <v>2801</v>
      </c>
      <c r="AT2166" s="143"/>
      <c r="AU2166" s="143"/>
      <c r="AV2166" s="143"/>
      <c r="BC2166" s="2"/>
    </row>
    <row r="2167" spans="1:55" x14ac:dyDescent="0.2">
      <c r="A2167" s="4" t="s">
        <v>2701</v>
      </c>
      <c r="B2167" s="4" t="s">
        <v>2689</v>
      </c>
      <c r="C2167" s="4" t="s">
        <v>2738</v>
      </c>
      <c r="D2167" s="4" t="s">
        <v>2741</v>
      </c>
      <c r="E2167" s="4" t="s">
        <v>1344</v>
      </c>
      <c r="F2167" s="4" t="s">
        <v>1221</v>
      </c>
      <c r="G2167" s="41" t="s">
        <v>1345</v>
      </c>
      <c r="H2167" s="59" t="s">
        <v>1346</v>
      </c>
      <c r="I2167" s="59">
        <v>500000008448</v>
      </c>
      <c r="J2167" s="5">
        <v>2014</v>
      </c>
      <c r="K2167" s="5">
        <v>8</v>
      </c>
      <c r="L2167" s="9">
        <f t="shared" si="45"/>
        <v>-4</v>
      </c>
      <c r="M2167" s="6" t="s">
        <v>90</v>
      </c>
      <c r="N2167" s="9" t="s">
        <v>94</v>
      </c>
      <c r="O2167" s="6" t="s">
        <v>380</v>
      </c>
      <c r="P2167" s="9" t="s">
        <v>42</v>
      </c>
      <c r="Q2167" s="5">
        <v>2023</v>
      </c>
      <c r="R2167" s="9" t="s">
        <v>41</v>
      </c>
      <c r="S2167" s="11">
        <v>2023</v>
      </c>
      <c r="T2167" s="6" t="s">
        <v>126</v>
      </c>
      <c r="U2167" s="4" t="s">
        <v>3228</v>
      </c>
      <c r="V2167" s="4" t="s">
        <v>3229</v>
      </c>
      <c r="W2167" s="75">
        <f>5950*12</f>
        <v>71400</v>
      </c>
      <c r="X2167" s="9">
        <v>2</v>
      </c>
      <c r="Y2167" s="11"/>
      <c r="Z2167" s="11"/>
      <c r="AA2167" s="11"/>
      <c r="AB2167" s="11"/>
      <c r="AC2167" s="11"/>
      <c r="AD2167" s="11" t="s">
        <v>33</v>
      </c>
      <c r="AE2167" s="11"/>
      <c r="AF2167" s="11"/>
      <c r="AG2167" s="11"/>
      <c r="AH2167" s="11"/>
      <c r="AI2167" s="11"/>
      <c r="AJ2167" s="11" t="s">
        <v>33</v>
      </c>
      <c r="AK2167" s="143"/>
      <c r="AL2167" s="143"/>
      <c r="AM2167" s="143"/>
      <c r="AN2167" s="143"/>
      <c r="AO2167" s="143"/>
      <c r="AP2167" s="153" t="s">
        <v>165</v>
      </c>
      <c r="AQ2167" s="143"/>
      <c r="AR2167" s="143"/>
      <c r="AS2167" s="143"/>
      <c r="AT2167" s="143"/>
      <c r="AU2167" s="143"/>
      <c r="AV2167" s="153" t="s">
        <v>165</v>
      </c>
      <c r="BC2167" s="2"/>
    </row>
    <row r="2168" spans="1:55" x14ac:dyDescent="0.2">
      <c r="A2168" s="4" t="s">
        <v>2711</v>
      </c>
      <c r="B2168" s="4" t="s">
        <v>2691</v>
      </c>
      <c r="C2168" s="4" t="s">
        <v>2738</v>
      </c>
      <c r="D2168" s="4" t="s">
        <v>2741</v>
      </c>
      <c r="E2168" s="4" t="s">
        <v>1347</v>
      </c>
      <c r="F2168" s="4" t="s">
        <v>1221</v>
      </c>
      <c r="G2168" s="41" t="s">
        <v>1348</v>
      </c>
      <c r="H2168" s="59" t="s">
        <v>1349</v>
      </c>
      <c r="I2168" s="59">
        <v>500000003147</v>
      </c>
      <c r="J2168" s="5">
        <v>2014</v>
      </c>
      <c r="K2168" s="5">
        <v>8</v>
      </c>
      <c r="L2168" s="9">
        <f t="shared" si="45"/>
        <v>-4</v>
      </c>
      <c r="M2168" s="6" t="s">
        <v>90</v>
      </c>
      <c r="N2168" s="9" t="s">
        <v>94</v>
      </c>
      <c r="O2168" s="6" t="s">
        <v>380</v>
      </c>
      <c r="P2168" s="9" t="s">
        <v>42</v>
      </c>
      <c r="Q2168" s="5" t="s">
        <v>37</v>
      </c>
      <c r="R2168" s="9" t="s">
        <v>41</v>
      </c>
      <c r="S2168" s="11">
        <v>2023</v>
      </c>
      <c r="T2168" s="6" t="s">
        <v>126</v>
      </c>
      <c r="U2168" s="4" t="s">
        <v>3228</v>
      </c>
      <c r="V2168" s="4" t="s">
        <v>3229</v>
      </c>
      <c r="W2168" s="75">
        <f t="shared" ref="W2168:W2173" si="46">35700*12</f>
        <v>428400</v>
      </c>
      <c r="X2168" s="9">
        <v>2</v>
      </c>
      <c r="Y2168" s="11"/>
      <c r="Z2168" s="11"/>
      <c r="AA2168" s="11"/>
      <c r="AB2168" s="11"/>
      <c r="AC2168" s="11"/>
      <c r="AD2168" s="11" t="s">
        <v>33</v>
      </c>
      <c r="AE2168" s="11"/>
      <c r="AF2168" s="11"/>
      <c r="AG2168" s="11"/>
      <c r="AH2168" s="11"/>
      <c r="AI2168" s="11"/>
      <c r="AJ2168" s="11" t="s">
        <v>33</v>
      </c>
      <c r="AK2168" s="143"/>
      <c r="AL2168" s="143"/>
      <c r="AM2168" s="143"/>
      <c r="AN2168" s="143"/>
      <c r="AO2168" s="143"/>
      <c r="AP2168" s="153" t="s">
        <v>165</v>
      </c>
      <c r="AQ2168" s="143"/>
      <c r="AR2168" s="143"/>
      <c r="AS2168" s="143"/>
      <c r="AT2168" s="143"/>
      <c r="AU2168" s="143"/>
      <c r="AV2168" s="153" t="s">
        <v>165</v>
      </c>
      <c r="BC2168" s="2"/>
    </row>
    <row r="2169" spans="1:55" x14ac:dyDescent="0.2">
      <c r="A2169" s="4" t="s">
        <v>2711</v>
      </c>
      <c r="B2169" s="4" t="s">
        <v>2691</v>
      </c>
      <c r="C2169" s="4" t="s">
        <v>2738</v>
      </c>
      <c r="D2169" s="4" t="s">
        <v>2741</v>
      </c>
      <c r="E2169" s="4" t="s">
        <v>1347</v>
      </c>
      <c r="F2169" s="4" t="s">
        <v>1221</v>
      </c>
      <c r="G2169" s="41" t="s">
        <v>1348</v>
      </c>
      <c r="H2169" s="59" t="s">
        <v>1350</v>
      </c>
      <c r="I2169" s="59">
        <v>500000003145</v>
      </c>
      <c r="J2169" s="5">
        <v>2014</v>
      </c>
      <c r="K2169" s="5">
        <v>8</v>
      </c>
      <c r="L2169" s="9">
        <f t="shared" si="45"/>
        <v>-4</v>
      </c>
      <c r="M2169" s="6" t="s">
        <v>90</v>
      </c>
      <c r="N2169" s="9" t="s">
        <v>94</v>
      </c>
      <c r="O2169" s="6" t="s">
        <v>380</v>
      </c>
      <c r="P2169" s="9" t="s">
        <v>42</v>
      </c>
      <c r="Q2169" s="5" t="s">
        <v>37</v>
      </c>
      <c r="R2169" s="9" t="s">
        <v>41</v>
      </c>
      <c r="S2169" s="11">
        <v>2023</v>
      </c>
      <c r="T2169" s="6" t="s">
        <v>126</v>
      </c>
      <c r="U2169" s="4" t="s">
        <v>3228</v>
      </c>
      <c r="V2169" s="4" t="s">
        <v>3229</v>
      </c>
      <c r="W2169" s="75">
        <f t="shared" si="46"/>
        <v>428400</v>
      </c>
      <c r="X2169" s="9">
        <v>2</v>
      </c>
      <c r="Y2169" s="11"/>
      <c r="Z2169" s="11"/>
      <c r="AA2169" s="11"/>
      <c r="AB2169" s="11"/>
      <c r="AC2169" s="11"/>
      <c r="AD2169" s="11" t="s">
        <v>33</v>
      </c>
      <c r="AE2169" s="11"/>
      <c r="AF2169" s="11"/>
      <c r="AG2169" s="11"/>
      <c r="AH2169" s="11"/>
      <c r="AI2169" s="11"/>
      <c r="AJ2169" s="11" t="s">
        <v>33</v>
      </c>
      <c r="AK2169" s="143"/>
      <c r="AL2169" s="143"/>
      <c r="AM2169" s="143"/>
      <c r="AN2169" s="143"/>
      <c r="AO2169" s="143"/>
      <c r="AP2169" s="153" t="s">
        <v>165</v>
      </c>
      <c r="AQ2169" s="143"/>
      <c r="AR2169" s="143"/>
      <c r="AS2169" s="143"/>
      <c r="AT2169" s="143"/>
      <c r="AU2169" s="143"/>
      <c r="AV2169" s="153" t="s">
        <v>165</v>
      </c>
      <c r="BC2169" s="2"/>
    </row>
    <row r="2170" spans="1:55" x14ac:dyDescent="0.2">
      <c r="A2170" s="4" t="s">
        <v>2711</v>
      </c>
      <c r="B2170" s="4" t="s">
        <v>2691</v>
      </c>
      <c r="C2170" s="4" t="s">
        <v>2738</v>
      </c>
      <c r="D2170" s="4" t="s">
        <v>2741</v>
      </c>
      <c r="E2170" s="4" t="s">
        <v>1347</v>
      </c>
      <c r="F2170" s="4" t="s">
        <v>1221</v>
      </c>
      <c r="G2170" s="41" t="s">
        <v>1348</v>
      </c>
      <c r="H2170" s="59" t="s">
        <v>1351</v>
      </c>
      <c r="I2170" s="59">
        <v>500000003146</v>
      </c>
      <c r="J2170" s="5">
        <v>2014</v>
      </c>
      <c r="K2170" s="5">
        <v>8</v>
      </c>
      <c r="L2170" s="9">
        <f t="shared" si="45"/>
        <v>-4</v>
      </c>
      <c r="M2170" s="6" t="s">
        <v>90</v>
      </c>
      <c r="N2170" s="9" t="s">
        <v>94</v>
      </c>
      <c r="O2170" s="6" t="s">
        <v>380</v>
      </c>
      <c r="P2170" s="9" t="s">
        <v>42</v>
      </c>
      <c r="Q2170" s="5" t="s">
        <v>37</v>
      </c>
      <c r="R2170" s="9" t="s">
        <v>41</v>
      </c>
      <c r="S2170" s="11">
        <v>2023</v>
      </c>
      <c r="T2170" s="6" t="s">
        <v>126</v>
      </c>
      <c r="U2170" s="4" t="s">
        <v>3228</v>
      </c>
      <c r="V2170" s="4" t="s">
        <v>3229</v>
      </c>
      <c r="W2170" s="75">
        <f t="shared" si="46"/>
        <v>428400</v>
      </c>
      <c r="X2170" s="9">
        <v>2</v>
      </c>
      <c r="Y2170" s="11"/>
      <c r="Z2170" s="11"/>
      <c r="AA2170" s="11"/>
      <c r="AB2170" s="11"/>
      <c r="AC2170" s="11"/>
      <c r="AD2170" s="11" t="s">
        <v>33</v>
      </c>
      <c r="AE2170" s="11"/>
      <c r="AF2170" s="11"/>
      <c r="AG2170" s="11"/>
      <c r="AH2170" s="11"/>
      <c r="AI2170" s="11"/>
      <c r="AJ2170" s="11" t="s">
        <v>33</v>
      </c>
      <c r="AK2170" s="143"/>
      <c r="AL2170" s="143"/>
      <c r="AM2170" s="143"/>
      <c r="AN2170" s="143"/>
      <c r="AO2170" s="143"/>
      <c r="AP2170" s="153" t="s">
        <v>165</v>
      </c>
      <c r="AQ2170" s="143"/>
      <c r="AR2170" s="143"/>
      <c r="AS2170" s="143"/>
      <c r="AT2170" s="143"/>
      <c r="AU2170" s="143"/>
      <c r="AV2170" s="153" t="s">
        <v>165</v>
      </c>
      <c r="BC2170" s="2"/>
    </row>
    <row r="2171" spans="1:55" x14ac:dyDescent="0.2">
      <c r="A2171" s="4" t="s">
        <v>2711</v>
      </c>
      <c r="B2171" s="4" t="s">
        <v>2691</v>
      </c>
      <c r="C2171" s="4" t="s">
        <v>2738</v>
      </c>
      <c r="D2171" s="4" t="s">
        <v>2741</v>
      </c>
      <c r="E2171" s="4" t="s">
        <v>1347</v>
      </c>
      <c r="F2171" s="4" t="s">
        <v>1221</v>
      </c>
      <c r="G2171" s="41" t="s">
        <v>1348</v>
      </c>
      <c r="H2171" s="59" t="s">
        <v>1352</v>
      </c>
      <c r="I2171" s="59">
        <v>500000003180</v>
      </c>
      <c r="J2171" s="5">
        <v>2014</v>
      </c>
      <c r="K2171" s="5">
        <v>8</v>
      </c>
      <c r="L2171" s="9">
        <f t="shared" ref="L2171:L2200" si="47">IF(AND(J2171=0,K2171=0),"",K2171-($B$9-J2171))</f>
        <v>-4</v>
      </c>
      <c r="M2171" s="6" t="s">
        <v>90</v>
      </c>
      <c r="N2171" s="9" t="s">
        <v>94</v>
      </c>
      <c r="O2171" s="6" t="s">
        <v>380</v>
      </c>
      <c r="P2171" s="9" t="s">
        <v>42</v>
      </c>
      <c r="Q2171" s="5" t="s">
        <v>37</v>
      </c>
      <c r="R2171" s="9" t="s">
        <v>41</v>
      </c>
      <c r="S2171" s="11">
        <v>2023</v>
      </c>
      <c r="T2171" s="6" t="s">
        <v>126</v>
      </c>
      <c r="U2171" s="4" t="s">
        <v>3228</v>
      </c>
      <c r="V2171" s="4" t="s">
        <v>3229</v>
      </c>
      <c r="W2171" s="75">
        <f t="shared" si="46"/>
        <v>428400</v>
      </c>
      <c r="X2171" s="9">
        <v>2</v>
      </c>
      <c r="Y2171" s="11"/>
      <c r="Z2171" s="11"/>
      <c r="AA2171" s="11"/>
      <c r="AB2171" s="11"/>
      <c r="AC2171" s="11"/>
      <c r="AD2171" s="11" t="s">
        <v>33</v>
      </c>
      <c r="AE2171" s="11"/>
      <c r="AF2171" s="11"/>
      <c r="AG2171" s="11"/>
      <c r="AH2171" s="11"/>
      <c r="AI2171" s="11"/>
      <c r="AJ2171" s="11" t="s">
        <v>33</v>
      </c>
      <c r="AK2171" s="143"/>
      <c r="AL2171" s="143"/>
      <c r="AM2171" s="143"/>
      <c r="AN2171" s="143"/>
      <c r="AO2171" s="143"/>
      <c r="AP2171" s="153" t="s">
        <v>165</v>
      </c>
      <c r="AQ2171" s="143"/>
      <c r="AR2171" s="143"/>
      <c r="AS2171" s="143"/>
      <c r="AT2171" s="143"/>
      <c r="AU2171" s="143"/>
      <c r="AV2171" s="153" t="s">
        <v>165</v>
      </c>
      <c r="BC2171" s="2"/>
    </row>
    <row r="2172" spans="1:55" s="92" customFormat="1" x14ac:dyDescent="0.2">
      <c r="A2172" s="83" t="s">
        <v>2701</v>
      </c>
      <c r="B2172" s="83" t="s">
        <v>2689</v>
      </c>
      <c r="C2172" s="83" t="s">
        <v>2738</v>
      </c>
      <c r="D2172" s="83" t="s">
        <v>2741</v>
      </c>
      <c r="E2172" s="83" t="s">
        <v>1347</v>
      </c>
      <c r="F2172" s="83" t="s">
        <v>1221</v>
      </c>
      <c r="G2172" s="84" t="s">
        <v>1348</v>
      </c>
      <c r="H2172" s="85" t="s">
        <v>1353</v>
      </c>
      <c r="I2172" s="85">
        <v>500000003188</v>
      </c>
      <c r="J2172" s="86">
        <v>2014</v>
      </c>
      <c r="K2172" s="86">
        <v>8</v>
      </c>
      <c r="L2172" s="9">
        <f t="shared" si="47"/>
        <v>-4</v>
      </c>
      <c r="M2172" s="88" t="s">
        <v>90</v>
      </c>
      <c r="N2172" s="87" t="s">
        <v>94</v>
      </c>
      <c r="O2172" s="88" t="s">
        <v>380</v>
      </c>
      <c r="P2172" s="87" t="s">
        <v>42</v>
      </c>
      <c r="Q2172" s="5" t="s">
        <v>37</v>
      </c>
      <c r="R2172" s="87" t="s">
        <v>41</v>
      </c>
      <c r="S2172" s="89">
        <v>2023</v>
      </c>
      <c r="T2172" s="88" t="s">
        <v>126</v>
      </c>
      <c r="U2172" s="83" t="s">
        <v>3228</v>
      </c>
      <c r="V2172" s="83" t="s">
        <v>3229</v>
      </c>
      <c r="W2172" s="90">
        <f t="shared" si="46"/>
        <v>428400</v>
      </c>
      <c r="X2172" s="87"/>
      <c r="Y2172" s="89"/>
      <c r="Z2172" s="89"/>
      <c r="AA2172" s="89"/>
      <c r="AB2172" s="89"/>
      <c r="AC2172" s="89"/>
      <c r="AD2172" s="89"/>
      <c r="AE2172" s="89"/>
      <c r="AF2172" s="89"/>
      <c r="AG2172" s="89"/>
      <c r="AH2172" s="89"/>
      <c r="AI2172" s="89"/>
      <c r="AJ2172" s="89"/>
      <c r="AK2172" s="143"/>
      <c r="AL2172" s="143"/>
      <c r="AM2172" s="143"/>
      <c r="AN2172" s="143"/>
      <c r="AO2172" s="143"/>
      <c r="AP2172" s="143"/>
      <c r="AQ2172" s="143"/>
      <c r="AR2172" s="143"/>
      <c r="AS2172" s="143"/>
      <c r="AT2172" s="143"/>
      <c r="AU2172" s="143"/>
      <c r="AV2172" s="143"/>
      <c r="AW2172" s="91"/>
      <c r="AX2172" s="91"/>
      <c r="AY2172" s="91"/>
      <c r="AZ2172" s="91"/>
      <c r="BA2172" s="91"/>
      <c r="BB2172" s="91"/>
    </row>
    <row r="2173" spans="1:55" x14ac:dyDescent="0.2">
      <c r="A2173" s="4" t="s">
        <v>2711</v>
      </c>
      <c r="B2173" s="4" t="s">
        <v>2691</v>
      </c>
      <c r="C2173" s="4" t="s">
        <v>2738</v>
      </c>
      <c r="D2173" s="4" t="s">
        <v>2741</v>
      </c>
      <c r="E2173" s="4" t="s">
        <v>1347</v>
      </c>
      <c r="F2173" s="4" t="s">
        <v>1221</v>
      </c>
      <c r="G2173" s="41" t="s">
        <v>1348</v>
      </c>
      <c r="H2173" s="59" t="s">
        <v>1354</v>
      </c>
      <c r="I2173" s="59">
        <v>500000003182</v>
      </c>
      <c r="J2173" s="5">
        <v>2014</v>
      </c>
      <c r="K2173" s="5">
        <v>8</v>
      </c>
      <c r="L2173" s="9">
        <f t="shared" si="47"/>
        <v>-4</v>
      </c>
      <c r="M2173" s="6" t="s">
        <v>90</v>
      </c>
      <c r="N2173" s="9" t="s">
        <v>94</v>
      </c>
      <c r="O2173" s="6" t="s">
        <v>380</v>
      </c>
      <c r="P2173" s="9" t="s">
        <v>42</v>
      </c>
      <c r="Q2173" s="5" t="s">
        <v>37</v>
      </c>
      <c r="R2173" s="9" t="s">
        <v>41</v>
      </c>
      <c r="S2173" s="11">
        <v>2023</v>
      </c>
      <c r="T2173" s="6" t="s">
        <v>126</v>
      </c>
      <c r="U2173" s="4" t="s">
        <v>3228</v>
      </c>
      <c r="V2173" s="4" t="s">
        <v>3229</v>
      </c>
      <c r="W2173" s="75">
        <f t="shared" si="46"/>
        <v>428400</v>
      </c>
      <c r="X2173" s="9">
        <v>2</v>
      </c>
      <c r="Y2173" s="11"/>
      <c r="Z2173" s="11"/>
      <c r="AA2173" s="11"/>
      <c r="AB2173" s="11"/>
      <c r="AC2173" s="11"/>
      <c r="AD2173" s="11" t="s">
        <v>33</v>
      </c>
      <c r="AE2173" s="11"/>
      <c r="AF2173" s="11"/>
      <c r="AG2173" s="11"/>
      <c r="AH2173" s="11"/>
      <c r="AI2173" s="11"/>
      <c r="AJ2173" s="11" t="s">
        <v>33</v>
      </c>
      <c r="AK2173" s="143"/>
      <c r="AL2173" s="143"/>
      <c r="AM2173" s="143"/>
      <c r="AN2173" s="143"/>
      <c r="AO2173" s="143"/>
      <c r="AP2173" s="153" t="s">
        <v>165</v>
      </c>
      <c r="AQ2173" s="143"/>
      <c r="AR2173" s="143"/>
      <c r="AS2173" s="143"/>
      <c r="AT2173" s="143"/>
      <c r="AU2173" s="143"/>
      <c r="AV2173" s="153" t="s">
        <v>165</v>
      </c>
      <c r="BC2173" s="2"/>
    </row>
    <row r="2174" spans="1:55" s="92" customFormat="1" x14ac:dyDescent="0.2">
      <c r="A2174" s="83" t="s">
        <v>2712</v>
      </c>
      <c r="B2174" s="83" t="s">
        <v>2691</v>
      </c>
      <c r="C2174" s="83" t="s">
        <v>2735</v>
      </c>
      <c r="D2174" s="83" t="s">
        <v>2742</v>
      </c>
      <c r="E2174" s="83" t="s">
        <v>4023</v>
      </c>
      <c r="F2174" s="83" t="s">
        <v>1472</v>
      </c>
      <c r="G2174" s="84" t="s">
        <v>1473</v>
      </c>
      <c r="H2174" s="85" t="s">
        <v>1474</v>
      </c>
      <c r="I2174" s="85" t="s">
        <v>136</v>
      </c>
      <c r="J2174" s="86">
        <v>2013</v>
      </c>
      <c r="K2174" s="86">
        <v>10</v>
      </c>
      <c r="L2174" s="9">
        <f t="shared" si="47"/>
        <v>-3</v>
      </c>
      <c r="M2174" s="88" t="s">
        <v>90</v>
      </c>
      <c r="N2174" s="87" t="s">
        <v>94</v>
      </c>
      <c r="O2174" s="88" t="s">
        <v>37</v>
      </c>
      <c r="P2174" s="87" t="s">
        <v>42</v>
      </c>
      <c r="Q2174" s="5" t="s">
        <v>37</v>
      </c>
      <c r="R2174" s="87" t="s">
        <v>41</v>
      </c>
      <c r="S2174" s="89">
        <v>2023</v>
      </c>
      <c r="T2174" s="88" t="s">
        <v>126</v>
      </c>
      <c r="U2174" s="83" t="s">
        <v>1475</v>
      </c>
      <c r="V2174" s="83" t="s">
        <v>3804</v>
      </c>
      <c r="W2174" s="90">
        <v>144235.82608695651</v>
      </c>
      <c r="X2174" s="87">
        <v>1</v>
      </c>
      <c r="Y2174" s="89"/>
      <c r="Z2174" s="89"/>
      <c r="AA2174" s="89"/>
      <c r="AB2174" s="89"/>
      <c r="AC2174" s="89"/>
      <c r="AD2174" s="11" t="s">
        <v>33</v>
      </c>
      <c r="AE2174" s="89"/>
      <c r="AF2174" s="89"/>
      <c r="AG2174" s="89"/>
      <c r="AH2174" s="89"/>
      <c r="AI2174" s="89"/>
      <c r="AJ2174" s="89"/>
      <c r="AK2174" s="143"/>
      <c r="AL2174" s="143"/>
      <c r="AM2174" s="143"/>
      <c r="AN2174" s="143"/>
      <c r="AO2174" s="140"/>
      <c r="AP2174" s="143" t="s">
        <v>165</v>
      </c>
      <c r="AQ2174" s="140"/>
      <c r="AR2174" s="140"/>
      <c r="AS2174" s="140"/>
      <c r="AT2174" s="140"/>
      <c r="AU2174" s="140"/>
      <c r="AV2174" s="140"/>
      <c r="AW2174" s="91"/>
      <c r="AX2174" s="91"/>
      <c r="AY2174" s="91"/>
      <c r="AZ2174" s="91"/>
      <c r="BA2174" s="91"/>
      <c r="BB2174" s="91"/>
    </row>
    <row r="2175" spans="1:55" x14ac:dyDescent="0.2">
      <c r="A2175" s="4" t="s">
        <v>2712</v>
      </c>
      <c r="B2175" s="4" t="s">
        <v>2691</v>
      </c>
      <c r="C2175" s="4" t="s">
        <v>2735</v>
      </c>
      <c r="D2175" s="4" t="s">
        <v>2741</v>
      </c>
      <c r="E2175" s="4" t="s">
        <v>1476</v>
      </c>
      <c r="F2175" s="4" t="s">
        <v>1472</v>
      </c>
      <c r="G2175" s="41" t="s">
        <v>1473</v>
      </c>
      <c r="H2175" s="59" t="s">
        <v>1477</v>
      </c>
      <c r="I2175" s="59" t="s">
        <v>136</v>
      </c>
      <c r="J2175" s="5">
        <v>2013</v>
      </c>
      <c r="K2175" s="5">
        <v>10</v>
      </c>
      <c r="L2175" s="9">
        <f t="shared" si="47"/>
        <v>-3</v>
      </c>
      <c r="M2175" s="6" t="s">
        <v>90</v>
      </c>
      <c r="N2175" s="9" t="s">
        <v>94</v>
      </c>
      <c r="O2175" s="6" t="s">
        <v>37</v>
      </c>
      <c r="P2175" s="9" t="s">
        <v>42</v>
      </c>
      <c r="Q2175" s="5" t="s">
        <v>37</v>
      </c>
      <c r="R2175" s="9" t="s">
        <v>41</v>
      </c>
      <c r="S2175" s="11">
        <v>2023</v>
      </c>
      <c r="T2175" s="6" t="s">
        <v>126</v>
      </c>
      <c r="U2175" s="4" t="s">
        <v>1475</v>
      </c>
      <c r="V2175" s="83" t="s">
        <v>3804</v>
      </c>
      <c r="W2175" s="75">
        <v>144235.82608695651</v>
      </c>
      <c r="X2175" s="9">
        <v>1</v>
      </c>
      <c r="Y2175" s="11"/>
      <c r="Z2175" s="11"/>
      <c r="AA2175" s="11"/>
      <c r="AB2175" s="11"/>
      <c r="AC2175" s="11"/>
      <c r="AD2175" s="11" t="s">
        <v>33</v>
      </c>
      <c r="AE2175" s="89"/>
      <c r="AF2175" s="89"/>
      <c r="AG2175" s="89"/>
      <c r="AH2175" s="89"/>
      <c r="AI2175" s="89"/>
      <c r="AJ2175" s="89"/>
      <c r="AK2175" s="143"/>
      <c r="AL2175" s="143"/>
      <c r="AM2175" s="143"/>
      <c r="AN2175" s="143"/>
      <c r="AO2175" s="140"/>
      <c r="AP2175" s="143" t="s">
        <v>165</v>
      </c>
      <c r="AQ2175" s="143"/>
      <c r="AR2175" s="143"/>
      <c r="AS2175" s="143"/>
      <c r="AT2175" s="143"/>
      <c r="AU2175" s="143"/>
      <c r="AV2175" s="143"/>
      <c r="BC2175" s="2"/>
    </row>
    <row r="2176" spans="1:55" x14ac:dyDescent="0.2">
      <c r="A2176" s="4" t="s">
        <v>2712</v>
      </c>
      <c r="B2176" s="4" t="s">
        <v>2691</v>
      </c>
      <c r="C2176" s="4" t="s">
        <v>2735</v>
      </c>
      <c r="D2176" s="4" t="s">
        <v>2741</v>
      </c>
      <c r="E2176" s="4" t="s">
        <v>1478</v>
      </c>
      <c r="F2176" s="4" t="s">
        <v>1472</v>
      </c>
      <c r="G2176" s="41" t="s">
        <v>1473</v>
      </c>
      <c r="H2176" s="59" t="s">
        <v>1479</v>
      </c>
      <c r="I2176" s="59" t="s">
        <v>136</v>
      </c>
      <c r="J2176" s="5">
        <v>2013</v>
      </c>
      <c r="K2176" s="5">
        <v>10</v>
      </c>
      <c r="L2176" s="9">
        <f t="shared" si="47"/>
        <v>-3</v>
      </c>
      <c r="M2176" s="6" t="s">
        <v>90</v>
      </c>
      <c r="N2176" s="9" t="s">
        <v>94</v>
      </c>
      <c r="O2176" s="6" t="s">
        <v>37</v>
      </c>
      <c r="P2176" s="9" t="s">
        <v>42</v>
      </c>
      <c r="Q2176" s="5" t="s">
        <v>37</v>
      </c>
      <c r="R2176" s="9" t="s">
        <v>41</v>
      </c>
      <c r="S2176" s="11">
        <v>2023</v>
      </c>
      <c r="T2176" s="6" t="s">
        <v>126</v>
      </c>
      <c r="U2176" s="4" t="s">
        <v>1475</v>
      </c>
      <c r="V2176" s="83" t="s">
        <v>3804</v>
      </c>
      <c r="W2176" s="75">
        <v>144235.82608695651</v>
      </c>
      <c r="X2176" s="9">
        <v>1</v>
      </c>
      <c r="Y2176" s="11"/>
      <c r="Z2176" s="11"/>
      <c r="AA2176" s="11"/>
      <c r="AB2176" s="11"/>
      <c r="AC2176" s="11"/>
      <c r="AD2176" s="11" t="s">
        <v>33</v>
      </c>
      <c r="AE2176" s="89"/>
      <c r="AF2176" s="89"/>
      <c r="AG2176" s="89"/>
      <c r="AH2176" s="89"/>
      <c r="AI2176" s="89"/>
      <c r="AJ2176" s="89"/>
      <c r="AK2176" s="143"/>
      <c r="AL2176" s="143"/>
      <c r="AM2176" s="143"/>
      <c r="AN2176" s="143"/>
      <c r="AO2176" s="140"/>
      <c r="AP2176" s="143" t="s">
        <v>165</v>
      </c>
      <c r="AQ2176" s="143"/>
      <c r="AR2176" s="143"/>
      <c r="AS2176" s="143"/>
      <c r="AT2176" s="143"/>
      <c r="AU2176" s="143"/>
      <c r="AV2176" s="143"/>
      <c r="BC2176" s="2"/>
    </row>
    <row r="2177" spans="1:57" x14ac:dyDescent="0.2">
      <c r="A2177" s="4" t="s">
        <v>2712</v>
      </c>
      <c r="B2177" s="4" t="s">
        <v>2691</v>
      </c>
      <c r="C2177" s="4" t="s">
        <v>2735</v>
      </c>
      <c r="D2177" s="4" t="s">
        <v>2741</v>
      </c>
      <c r="E2177" s="4" t="s">
        <v>1478</v>
      </c>
      <c r="F2177" s="4" t="s">
        <v>1472</v>
      </c>
      <c r="G2177" s="41" t="s">
        <v>1473</v>
      </c>
      <c r="H2177" s="59" t="s">
        <v>1480</v>
      </c>
      <c r="I2177" s="59" t="s">
        <v>136</v>
      </c>
      <c r="J2177" s="5">
        <v>2013</v>
      </c>
      <c r="K2177" s="5">
        <v>10</v>
      </c>
      <c r="L2177" s="9">
        <f t="shared" si="47"/>
        <v>-3</v>
      </c>
      <c r="M2177" s="6" t="s">
        <v>90</v>
      </c>
      <c r="N2177" s="9" t="s">
        <v>94</v>
      </c>
      <c r="O2177" s="6" t="s">
        <v>37</v>
      </c>
      <c r="P2177" s="9" t="s">
        <v>42</v>
      </c>
      <c r="Q2177" s="5" t="s">
        <v>37</v>
      </c>
      <c r="R2177" s="9" t="s">
        <v>41</v>
      </c>
      <c r="S2177" s="11">
        <v>2023</v>
      </c>
      <c r="T2177" s="6" t="s">
        <v>126</v>
      </c>
      <c r="U2177" s="4" t="s">
        <v>1475</v>
      </c>
      <c r="V2177" s="83" t="s">
        <v>3804</v>
      </c>
      <c r="W2177" s="75">
        <v>144235.82608695651</v>
      </c>
      <c r="X2177" s="9">
        <v>1</v>
      </c>
      <c r="Y2177" s="11"/>
      <c r="Z2177" s="11"/>
      <c r="AA2177" s="11"/>
      <c r="AB2177" s="11"/>
      <c r="AC2177" s="11"/>
      <c r="AD2177" s="11" t="s">
        <v>33</v>
      </c>
      <c r="AE2177" s="89"/>
      <c r="AF2177" s="89"/>
      <c r="AG2177" s="89"/>
      <c r="AH2177" s="89"/>
      <c r="AI2177" s="89"/>
      <c r="AJ2177" s="89"/>
      <c r="AK2177" s="143"/>
      <c r="AL2177" s="143"/>
      <c r="AM2177" s="143"/>
      <c r="AN2177" s="143"/>
      <c r="AO2177" s="140"/>
      <c r="AP2177" s="143" t="s">
        <v>165</v>
      </c>
      <c r="AQ2177" s="143"/>
      <c r="AR2177" s="143"/>
      <c r="AS2177" s="143"/>
      <c r="AT2177" s="143"/>
      <c r="AU2177" s="143"/>
      <c r="AV2177" s="143"/>
      <c r="BC2177" s="2"/>
    </row>
    <row r="2178" spans="1:57" x14ac:dyDescent="0.2">
      <c r="A2178" s="4" t="s">
        <v>2712</v>
      </c>
      <c r="B2178" s="4" t="s">
        <v>2691</v>
      </c>
      <c r="C2178" s="4" t="s">
        <v>2735</v>
      </c>
      <c r="D2178" s="4" t="s">
        <v>2741</v>
      </c>
      <c r="E2178" s="4" t="s">
        <v>1478</v>
      </c>
      <c r="F2178" s="4" t="s">
        <v>1472</v>
      </c>
      <c r="G2178" s="41" t="s">
        <v>1473</v>
      </c>
      <c r="H2178" s="59" t="s">
        <v>1481</v>
      </c>
      <c r="I2178" s="59" t="s">
        <v>136</v>
      </c>
      <c r="J2178" s="5">
        <v>2013</v>
      </c>
      <c r="K2178" s="5">
        <v>10</v>
      </c>
      <c r="L2178" s="9">
        <f t="shared" si="47"/>
        <v>-3</v>
      </c>
      <c r="M2178" s="6" t="s">
        <v>90</v>
      </c>
      <c r="N2178" s="9" t="s">
        <v>94</v>
      </c>
      <c r="O2178" s="6" t="s">
        <v>37</v>
      </c>
      <c r="P2178" s="9" t="s">
        <v>42</v>
      </c>
      <c r="Q2178" s="5" t="s">
        <v>37</v>
      </c>
      <c r="R2178" s="9" t="s">
        <v>41</v>
      </c>
      <c r="S2178" s="11">
        <v>2023</v>
      </c>
      <c r="T2178" s="6" t="s">
        <v>126</v>
      </c>
      <c r="U2178" s="4" t="s">
        <v>1475</v>
      </c>
      <c r="V2178" s="83" t="s">
        <v>3804</v>
      </c>
      <c r="W2178" s="75">
        <v>144235.82608695651</v>
      </c>
      <c r="X2178" s="9">
        <v>1</v>
      </c>
      <c r="Y2178" s="11"/>
      <c r="Z2178" s="11"/>
      <c r="AA2178" s="11"/>
      <c r="AB2178" s="11"/>
      <c r="AC2178" s="11"/>
      <c r="AD2178" s="11" t="s">
        <v>33</v>
      </c>
      <c r="AE2178" s="89"/>
      <c r="AF2178" s="89"/>
      <c r="AG2178" s="89"/>
      <c r="AH2178" s="89"/>
      <c r="AI2178" s="89"/>
      <c r="AJ2178" s="89"/>
      <c r="AK2178" s="143"/>
      <c r="AL2178" s="143"/>
      <c r="AM2178" s="143"/>
      <c r="AN2178" s="143"/>
      <c r="AO2178" s="140"/>
      <c r="AP2178" s="143" t="s">
        <v>165</v>
      </c>
      <c r="AQ2178" s="143"/>
      <c r="AR2178" s="143"/>
      <c r="AS2178" s="143"/>
      <c r="AT2178" s="143"/>
      <c r="AU2178" s="143"/>
      <c r="AV2178" s="143"/>
      <c r="BC2178" s="2"/>
    </row>
    <row r="2179" spans="1:57" s="58" customFormat="1" x14ac:dyDescent="0.2">
      <c r="A2179" s="4" t="s">
        <v>2712</v>
      </c>
      <c r="B2179" s="4" t="s">
        <v>2691</v>
      </c>
      <c r="C2179" s="4" t="s">
        <v>2735</v>
      </c>
      <c r="D2179" s="4" t="s">
        <v>2741</v>
      </c>
      <c r="E2179" s="4" t="s">
        <v>1478</v>
      </c>
      <c r="F2179" s="4" t="s">
        <v>1472</v>
      </c>
      <c r="G2179" s="41" t="s">
        <v>1473</v>
      </c>
      <c r="H2179" s="59" t="s">
        <v>1482</v>
      </c>
      <c r="I2179" s="59" t="s">
        <v>136</v>
      </c>
      <c r="J2179" s="5">
        <v>2013</v>
      </c>
      <c r="K2179" s="5">
        <v>10</v>
      </c>
      <c r="L2179" s="9">
        <f t="shared" si="47"/>
        <v>-3</v>
      </c>
      <c r="M2179" s="6" t="s">
        <v>90</v>
      </c>
      <c r="N2179" s="9" t="s">
        <v>94</v>
      </c>
      <c r="O2179" s="6" t="s">
        <v>37</v>
      </c>
      <c r="P2179" s="9" t="s">
        <v>42</v>
      </c>
      <c r="Q2179" s="5" t="s">
        <v>37</v>
      </c>
      <c r="R2179" s="9" t="s">
        <v>41</v>
      </c>
      <c r="S2179" s="11">
        <v>2023</v>
      </c>
      <c r="T2179" s="6" t="s">
        <v>126</v>
      </c>
      <c r="U2179" s="4" t="s">
        <v>1475</v>
      </c>
      <c r="V2179" s="83" t="s">
        <v>3804</v>
      </c>
      <c r="W2179" s="75">
        <v>144235.82608695651</v>
      </c>
      <c r="X2179" s="9">
        <v>1</v>
      </c>
      <c r="Y2179" s="11"/>
      <c r="Z2179" s="11"/>
      <c r="AA2179" s="11"/>
      <c r="AB2179" s="11"/>
      <c r="AC2179" s="11"/>
      <c r="AD2179" s="11" t="s">
        <v>33</v>
      </c>
      <c r="AE2179" s="89"/>
      <c r="AF2179" s="89"/>
      <c r="AG2179" s="89"/>
      <c r="AH2179" s="89"/>
      <c r="AI2179" s="89"/>
      <c r="AJ2179" s="89"/>
      <c r="AK2179" s="143"/>
      <c r="AL2179" s="143"/>
      <c r="AM2179" s="143"/>
      <c r="AN2179" s="143"/>
      <c r="AO2179" s="140"/>
      <c r="AP2179" s="143" t="s">
        <v>165</v>
      </c>
      <c r="AQ2179" s="143"/>
      <c r="AR2179" s="143"/>
      <c r="AS2179" s="143"/>
      <c r="AT2179" s="143"/>
      <c r="AU2179" s="143"/>
      <c r="AV2179" s="143"/>
      <c r="AW2179" s="10"/>
      <c r="AX2179" s="10"/>
      <c r="AY2179" s="10"/>
      <c r="AZ2179" s="10"/>
      <c r="BA2179" s="10"/>
      <c r="BB2179" s="10"/>
      <c r="BC2179" s="2"/>
      <c r="BD2179" s="2"/>
      <c r="BE2179" s="2"/>
    </row>
    <row r="2180" spans="1:57" x14ac:dyDescent="0.2">
      <c r="A2180" s="4" t="s">
        <v>2712</v>
      </c>
      <c r="B2180" s="4" t="s">
        <v>2691</v>
      </c>
      <c r="C2180" s="4" t="s">
        <v>2735</v>
      </c>
      <c r="D2180" s="4" t="s">
        <v>2741</v>
      </c>
      <c r="E2180" s="4" t="s">
        <v>1478</v>
      </c>
      <c r="F2180" s="4" t="s">
        <v>1472</v>
      </c>
      <c r="G2180" s="41" t="s">
        <v>1473</v>
      </c>
      <c r="H2180" s="59" t="s">
        <v>1483</v>
      </c>
      <c r="I2180" s="59" t="s">
        <v>136</v>
      </c>
      <c r="J2180" s="5">
        <v>2013</v>
      </c>
      <c r="K2180" s="5">
        <v>10</v>
      </c>
      <c r="L2180" s="9">
        <f t="shared" si="47"/>
        <v>-3</v>
      </c>
      <c r="M2180" s="6" t="s">
        <v>90</v>
      </c>
      <c r="N2180" s="9" t="s">
        <v>94</v>
      </c>
      <c r="O2180" s="6" t="s">
        <v>37</v>
      </c>
      <c r="P2180" s="9" t="s">
        <v>42</v>
      </c>
      <c r="Q2180" s="5" t="s">
        <v>37</v>
      </c>
      <c r="R2180" s="9" t="s">
        <v>41</v>
      </c>
      <c r="S2180" s="11">
        <v>2023</v>
      </c>
      <c r="T2180" s="6" t="s">
        <v>126</v>
      </c>
      <c r="U2180" s="4" t="s">
        <v>1475</v>
      </c>
      <c r="V2180" s="83" t="s">
        <v>3804</v>
      </c>
      <c r="W2180" s="75">
        <v>144235.82608695651</v>
      </c>
      <c r="X2180" s="9">
        <v>1</v>
      </c>
      <c r="Y2180" s="11"/>
      <c r="Z2180" s="11"/>
      <c r="AA2180" s="11"/>
      <c r="AB2180" s="11"/>
      <c r="AC2180" s="11"/>
      <c r="AD2180" s="11" t="s">
        <v>33</v>
      </c>
      <c r="AE2180" s="89"/>
      <c r="AF2180" s="89"/>
      <c r="AG2180" s="89"/>
      <c r="AH2180" s="89"/>
      <c r="AI2180" s="89"/>
      <c r="AJ2180" s="89"/>
      <c r="AK2180" s="143"/>
      <c r="AL2180" s="143"/>
      <c r="AM2180" s="143"/>
      <c r="AN2180" s="143"/>
      <c r="AO2180" s="140"/>
      <c r="AP2180" s="143" t="s">
        <v>165</v>
      </c>
      <c r="AQ2180" s="143"/>
      <c r="AR2180" s="143"/>
      <c r="AS2180" s="143"/>
      <c r="AT2180" s="143"/>
      <c r="AU2180" s="143"/>
      <c r="AV2180" s="143"/>
      <c r="BC2180" s="2"/>
    </row>
    <row r="2181" spans="1:57" x14ac:dyDescent="0.2">
      <c r="A2181" s="4" t="s">
        <v>2712</v>
      </c>
      <c r="B2181" s="4" t="s">
        <v>2691</v>
      </c>
      <c r="C2181" s="4" t="s">
        <v>2735</v>
      </c>
      <c r="D2181" s="4" t="s">
        <v>2741</v>
      </c>
      <c r="E2181" s="4" t="s">
        <v>1478</v>
      </c>
      <c r="F2181" s="4" t="s">
        <v>1472</v>
      </c>
      <c r="G2181" s="41" t="s">
        <v>1473</v>
      </c>
      <c r="H2181" s="59" t="s">
        <v>1484</v>
      </c>
      <c r="I2181" s="59" t="s">
        <v>136</v>
      </c>
      <c r="J2181" s="5">
        <v>2013</v>
      </c>
      <c r="K2181" s="5">
        <v>10</v>
      </c>
      <c r="L2181" s="9">
        <f t="shared" si="47"/>
        <v>-3</v>
      </c>
      <c r="M2181" s="6" t="s">
        <v>90</v>
      </c>
      <c r="N2181" s="9" t="s">
        <v>94</v>
      </c>
      <c r="O2181" s="6" t="s">
        <v>37</v>
      </c>
      <c r="P2181" s="9" t="s">
        <v>42</v>
      </c>
      <c r="Q2181" s="5" t="s">
        <v>37</v>
      </c>
      <c r="R2181" s="9" t="s">
        <v>41</v>
      </c>
      <c r="S2181" s="11">
        <v>2023</v>
      </c>
      <c r="T2181" s="6" t="s">
        <v>126</v>
      </c>
      <c r="U2181" s="4" t="s">
        <v>1475</v>
      </c>
      <c r="V2181" s="83" t="s">
        <v>3804</v>
      </c>
      <c r="W2181" s="75">
        <v>144235.82608695651</v>
      </c>
      <c r="X2181" s="9">
        <v>1</v>
      </c>
      <c r="Y2181" s="11"/>
      <c r="Z2181" s="11"/>
      <c r="AA2181" s="11"/>
      <c r="AB2181" s="11"/>
      <c r="AC2181" s="11"/>
      <c r="AD2181" s="11" t="s">
        <v>33</v>
      </c>
      <c r="AE2181" s="89"/>
      <c r="AF2181" s="89"/>
      <c r="AG2181" s="89"/>
      <c r="AH2181" s="89"/>
      <c r="AI2181" s="89"/>
      <c r="AJ2181" s="89"/>
      <c r="AK2181" s="143"/>
      <c r="AL2181" s="143"/>
      <c r="AM2181" s="143"/>
      <c r="AN2181" s="143"/>
      <c r="AO2181" s="140"/>
      <c r="AP2181" s="143" t="s">
        <v>165</v>
      </c>
      <c r="AQ2181" s="143"/>
      <c r="AR2181" s="143"/>
      <c r="AS2181" s="143"/>
      <c r="AT2181" s="143"/>
      <c r="AU2181" s="143"/>
      <c r="AV2181" s="143"/>
      <c r="BC2181" s="2"/>
    </row>
    <row r="2182" spans="1:57" x14ac:dyDescent="0.2">
      <c r="A2182" s="4" t="s">
        <v>2712</v>
      </c>
      <c r="B2182" s="4" t="s">
        <v>2691</v>
      </c>
      <c r="C2182" s="4" t="s">
        <v>2735</v>
      </c>
      <c r="D2182" s="4" t="s">
        <v>2741</v>
      </c>
      <c r="E2182" s="4" t="s">
        <v>1478</v>
      </c>
      <c r="F2182" s="4" t="s">
        <v>1472</v>
      </c>
      <c r="G2182" s="41" t="s">
        <v>1473</v>
      </c>
      <c r="H2182" s="59" t="s">
        <v>1485</v>
      </c>
      <c r="I2182" s="59" t="s">
        <v>136</v>
      </c>
      <c r="J2182" s="5">
        <v>2013</v>
      </c>
      <c r="K2182" s="5">
        <v>10</v>
      </c>
      <c r="L2182" s="9">
        <f t="shared" si="47"/>
        <v>-3</v>
      </c>
      <c r="M2182" s="6" t="s">
        <v>90</v>
      </c>
      <c r="N2182" s="9" t="s">
        <v>94</v>
      </c>
      <c r="O2182" s="6" t="s">
        <v>37</v>
      </c>
      <c r="P2182" s="9" t="s">
        <v>42</v>
      </c>
      <c r="Q2182" s="5" t="s">
        <v>37</v>
      </c>
      <c r="R2182" s="9" t="s">
        <v>41</v>
      </c>
      <c r="S2182" s="11">
        <v>2023</v>
      </c>
      <c r="T2182" s="6" t="s">
        <v>126</v>
      </c>
      <c r="U2182" s="4" t="s">
        <v>1475</v>
      </c>
      <c r="V2182" s="83" t="s">
        <v>3804</v>
      </c>
      <c r="W2182" s="75">
        <v>144235.82608695651</v>
      </c>
      <c r="X2182" s="9">
        <v>1</v>
      </c>
      <c r="Y2182" s="11"/>
      <c r="Z2182" s="11"/>
      <c r="AA2182" s="11"/>
      <c r="AB2182" s="11"/>
      <c r="AC2182" s="11"/>
      <c r="AD2182" s="11" t="s">
        <v>33</v>
      </c>
      <c r="AE2182" s="89"/>
      <c r="AF2182" s="89"/>
      <c r="AG2182" s="89"/>
      <c r="AH2182" s="89"/>
      <c r="AI2182" s="89"/>
      <c r="AJ2182" s="89"/>
      <c r="AK2182" s="143"/>
      <c r="AL2182" s="143"/>
      <c r="AM2182" s="143"/>
      <c r="AN2182" s="143"/>
      <c r="AO2182" s="140"/>
      <c r="AP2182" s="143" t="s">
        <v>165</v>
      </c>
      <c r="AQ2182" s="143"/>
      <c r="AR2182" s="143"/>
      <c r="AS2182" s="143"/>
      <c r="AT2182" s="143"/>
      <c r="AU2182" s="143"/>
      <c r="AV2182" s="143"/>
      <c r="BC2182" s="2"/>
    </row>
    <row r="2183" spans="1:57" x14ac:dyDescent="0.2">
      <c r="A2183" s="4" t="s">
        <v>2712</v>
      </c>
      <c r="B2183" s="4" t="s">
        <v>2691</v>
      </c>
      <c r="C2183" s="4" t="s">
        <v>2735</v>
      </c>
      <c r="D2183" s="4" t="s">
        <v>2741</v>
      </c>
      <c r="E2183" s="4" t="s">
        <v>1478</v>
      </c>
      <c r="F2183" s="4" t="s">
        <v>1472</v>
      </c>
      <c r="G2183" s="41" t="s">
        <v>1473</v>
      </c>
      <c r="H2183" s="59" t="s">
        <v>1486</v>
      </c>
      <c r="I2183" s="59" t="s">
        <v>136</v>
      </c>
      <c r="J2183" s="5">
        <v>2013</v>
      </c>
      <c r="K2183" s="5">
        <v>10</v>
      </c>
      <c r="L2183" s="9">
        <f t="shared" si="47"/>
        <v>-3</v>
      </c>
      <c r="M2183" s="6" t="s">
        <v>90</v>
      </c>
      <c r="N2183" s="9" t="s">
        <v>94</v>
      </c>
      <c r="O2183" s="6" t="s">
        <v>37</v>
      </c>
      <c r="P2183" s="9" t="s">
        <v>42</v>
      </c>
      <c r="Q2183" s="5" t="s">
        <v>37</v>
      </c>
      <c r="R2183" s="9" t="s">
        <v>41</v>
      </c>
      <c r="S2183" s="11">
        <v>2023</v>
      </c>
      <c r="T2183" s="6" t="s">
        <v>126</v>
      </c>
      <c r="U2183" s="4" t="s">
        <v>1475</v>
      </c>
      <c r="V2183" s="83" t="s">
        <v>3804</v>
      </c>
      <c r="W2183" s="75">
        <v>144235.82608695651</v>
      </c>
      <c r="X2183" s="9">
        <v>1</v>
      </c>
      <c r="Y2183" s="11"/>
      <c r="Z2183" s="11"/>
      <c r="AA2183" s="11"/>
      <c r="AB2183" s="11"/>
      <c r="AC2183" s="11"/>
      <c r="AD2183" s="11" t="s">
        <v>33</v>
      </c>
      <c r="AE2183" s="89"/>
      <c r="AF2183" s="89"/>
      <c r="AG2183" s="89"/>
      <c r="AH2183" s="89"/>
      <c r="AI2183" s="89"/>
      <c r="AJ2183" s="89"/>
      <c r="AK2183" s="143"/>
      <c r="AL2183" s="143"/>
      <c r="AM2183" s="143"/>
      <c r="AN2183" s="143"/>
      <c r="AO2183" s="140"/>
      <c r="AP2183" s="143" t="s">
        <v>165</v>
      </c>
      <c r="AQ2183" s="143"/>
      <c r="AR2183" s="143"/>
      <c r="AS2183" s="143"/>
      <c r="AT2183" s="143"/>
      <c r="AU2183" s="143"/>
      <c r="AV2183" s="143"/>
      <c r="BC2183" s="2"/>
    </row>
    <row r="2184" spans="1:57" x14ac:dyDescent="0.2">
      <c r="A2184" s="4" t="s">
        <v>2712</v>
      </c>
      <c r="B2184" s="4" t="s">
        <v>2691</v>
      </c>
      <c r="C2184" s="4" t="s">
        <v>2735</v>
      </c>
      <c r="D2184" s="4" t="s">
        <v>2741</v>
      </c>
      <c r="E2184" s="4" t="s">
        <v>1478</v>
      </c>
      <c r="F2184" s="4" t="s">
        <v>1472</v>
      </c>
      <c r="G2184" s="41" t="s">
        <v>1473</v>
      </c>
      <c r="H2184" s="59" t="s">
        <v>1487</v>
      </c>
      <c r="I2184" s="59" t="s">
        <v>136</v>
      </c>
      <c r="J2184" s="5">
        <v>2013</v>
      </c>
      <c r="K2184" s="5">
        <v>10</v>
      </c>
      <c r="L2184" s="9">
        <f t="shared" si="47"/>
        <v>-3</v>
      </c>
      <c r="M2184" s="6" t="s">
        <v>90</v>
      </c>
      <c r="N2184" s="9" t="s">
        <v>94</v>
      </c>
      <c r="O2184" s="6" t="s">
        <v>37</v>
      </c>
      <c r="P2184" s="9" t="s">
        <v>42</v>
      </c>
      <c r="Q2184" s="5" t="s">
        <v>37</v>
      </c>
      <c r="R2184" s="9" t="s">
        <v>41</v>
      </c>
      <c r="S2184" s="11">
        <v>2023</v>
      </c>
      <c r="T2184" s="6" t="s">
        <v>126</v>
      </c>
      <c r="U2184" s="4" t="s">
        <v>1475</v>
      </c>
      <c r="V2184" s="83" t="s">
        <v>3804</v>
      </c>
      <c r="W2184" s="75">
        <v>144235.82608695651</v>
      </c>
      <c r="X2184" s="9">
        <v>1</v>
      </c>
      <c r="Y2184" s="11"/>
      <c r="Z2184" s="11"/>
      <c r="AA2184" s="11"/>
      <c r="AB2184" s="11"/>
      <c r="AC2184" s="11"/>
      <c r="AD2184" s="11" t="s">
        <v>33</v>
      </c>
      <c r="AE2184" s="89"/>
      <c r="AF2184" s="89"/>
      <c r="AG2184" s="89"/>
      <c r="AH2184" s="89"/>
      <c r="AI2184" s="89"/>
      <c r="AJ2184" s="89"/>
      <c r="AK2184" s="143"/>
      <c r="AL2184" s="143"/>
      <c r="AM2184" s="143"/>
      <c r="AN2184" s="143"/>
      <c r="AO2184" s="140"/>
      <c r="AP2184" s="143" t="s">
        <v>165</v>
      </c>
      <c r="AQ2184" s="143"/>
      <c r="AR2184" s="143"/>
      <c r="AS2184" s="143"/>
      <c r="AT2184" s="143"/>
      <c r="AU2184" s="143"/>
      <c r="AV2184" s="143"/>
      <c r="BC2184" s="2"/>
    </row>
    <row r="2185" spans="1:57" x14ac:dyDescent="0.2">
      <c r="A2185" s="4" t="s">
        <v>2712</v>
      </c>
      <c r="B2185" s="4" t="s">
        <v>2691</v>
      </c>
      <c r="C2185" s="4" t="s">
        <v>2735</v>
      </c>
      <c r="D2185" s="4" t="s">
        <v>2741</v>
      </c>
      <c r="E2185" s="4" t="s">
        <v>1478</v>
      </c>
      <c r="F2185" s="4" t="s">
        <v>1472</v>
      </c>
      <c r="G2185" s="41" t="s">
        <v>1473</v>
      </c>
      <c r="H2185" s="59" t="s">
        <v>1488</v>
      </c>
      <c r="I2185" s="59" t="s">
        <v>136</v>
      </c>
      <c r="J2185" s="5">
        <v>2013</v>
      </c>
      <c r="K2185" s="5">
        <v>10</v>
      </c>
      <c r="L2185" s="9">
        <f t="shared" si="47"/>
        <v>-3</v>
      </c>
      <c r="M2185" s="6" t="s">
        <v>90</v>
      </c>
      <c r="N2185" s="9" t="s">
        <v>94</v>
      </c>
      <c r="O2185" s="6" t="s">
        <v>37</v>
      </c>
      <c r="P2185" s="9" t="s">
        <v>42</v>
      </c>
      <c r="Q2185" s="5" t="s">
        <v>37</v>
      </c>
      <c r="R2185" s="9" t="s">
        <v>41</v>
      </c>
      <c r="S2185" s="11">
        <v>2023</v>
      </c>
      <c r="T2185" s="6" t="s">
        <v>126</v>
      </c>
      <c r="U2185" s="4" t="s">
        <v>1475</v>
      </c>
      <c r="V2185" s="83" t="s">
        <v>3804</v>
      </c>
      <c r="W2185" s="75">
        <v>144235.82608695651</v>
      </c>
      <c r="X2185" s="9">
        <v>1</v>
      </c>
      <c r="Y2185" s="11"/>
      <c r="Z2185" s="11"/>
      <c r="AA2185" s="11"/>
      <c r="AB2185" s="11"/>
      <c r="AC2185" s="11"/>
      <c r="AD2185" s="11" t="s">
        <v>33</v>
      </c>
      <c r="AE2185" s="89"/>
      <c r="AF2185" s="89"/>
      <c r="AG2185" s="89"/>
      <c r="AH2185" s="89"/>
      <c r="AI2185" s="89"/>
      <c r="AJ2185" s="89"/>
      <c r="AK2185" s="143"/>
      <c r="AL2185" s="143"/>
      <c r="AM2185" s="143"/>
      <c r="AN2185" s="143"/>
      <c r="AO2185" s="140"/>
      <c r="AP2185" s="143" t="s">
        <v>165</v>
      </c>
      <c r="AQ2185" s="143"/>
      <c r="AR2185" s="143"/>
      <c r="AS2185" s="143"/>
      <c r="AT2185" s="143"/>
      <c r="AU2185" s="143"/>
      <c r="AV2185" s="143"/>
      <c r="BC2185" s="2"/>
    </row>
    <row r="2186" spans="1:57" x14ac:dyDescent="0.2">
      <c r="A2186" s="4" t="s">
        <v>2712</v>
      </c>
      <c r="B2186" s="4" t="s">
        <v>2691</v>
      </c>
      <c r="C2186" s="4" t="s">
        <v>2735</v>
      </c>
      <c r="D2186" s="4" t="s">
        <v>2741</v>
      </c>
      <c r="E2186" s="4" t="s">
        <v>1478</v>
      </c>
      <c r="F2186" s="4" t="s">
        <v>1472</v>
      </c>
      <c r="G2186" s="41" t="s">
        <v>1473</v>
      </c>
      <c r="H2186" s="59" t="s">
        <v>1489</v>
      </c>
      <c r="I2186" s="59" t="s">
        <v>136</v>
      </c>
      <c r="J2186" s="5">
        <v>2013</v>
      </c>
      <c r="K2186" s="5">
        <v>10</v>
      </c>
      <c r="L2186" s="9">
        <f t="shared" si="47"/>
        <v>-3</v>
      </c>
      <c r="M2186" s="6" t="s">
        <v>90</v>
      </c>
      <c r="N2186" s="9" t="s">
        <v>94</v>
      </c>
      <c r="O2186" s="6" t="s">
        <v>37</v>
      </c>
      <c r="P2186" s="9" t="s">
        <v>42</v>
      </c>
      <c r="Q2186" s="5" t="s">
        <v>37</v>
      </c>
      <c r="R2186" s="9" t="s">
        <v>41</v>
      </c>
      <c r="S2186" s="11">
        <v>2023</v>
      </c>
      <c r="T2186" s="6" t="s">
        <v>126</v>
      </c>
      <c r="U2186" s="4" t="s">
        <v>1475</v>
      </c>
      <c r="V2186" s="83" t="s">
        <v>3804</v>
      </c>
      <c r="W2186" s="75">
        <v>144235.82608695651</v>
      </c>
      <c r="X2186" s="9">
        <v>1</v>
      </c>
      <c r="Y2186" s="11"/>
      <c r="Z2186" s="11"/>
      <c r="AA2186" s="11"/>
      <c r="AB2186" s="11"/>
      <c r="AC2186" s="11"/>
      <c r="AD2186" s="11" t="s">
        <v>33</v>
      </c>
      <c r="AE2186" s="89"/>
      <c r="AF2186" s="89"/>
      <c r="AG2186" s="89"/>
      <c r="AH2186" s="89"/>
      <c r="AI2186" s="89"/>
      <c r="AJ2186" s="89"/>
      <c r="AK2186" s="143"/>
      <c r="AL2186" s="143"/>
      <c r="AM2186" s="143"/>
      <c r="AN2186" s="143"/>
      <c r="AO2186" s="140"/>
      <c r="AP2186" s="143" t="s">
        <v>165</v>
      </c>
      <c r="AQ2186" s="143"/>
      <c r="AR2186" s="143"/>
      <c r="AS2186" s="143"/>
      <c r="AT2186" s="143"/>
      <c r="AU2186" s="143"/>
      <c r="AV2186" s="143"/>
      <c r="BC2186" s="2"/>
    </row>
    <row r="2187" spans="1:57" x14ac:dyDescent="0.2">
      <c r="A2187" s="4" t="s">
        <v>2696</v>
      </c>
      <c r="B2187" s="4" t="s">
        <v>2691</v>
      </c>
      <c r="C2187" s="4" t="s">
        <v>2735</v>
      </c>
      <c r="D2187" s="4" t="s">
        <v>2741</v>
      </c>
      <c r="E2187" s="4" t="s">
        <v>1478</v>
      </c>
      <c r="F2187" s="4" t="s">
        <v>1472</v>
      </c>
      <c r="G2187" s="41" t="s">
        <v>1473</v>
      </c>
      <c r="H2187" s="59" t="s">
        <v>1490</v>
      </c>
      <c r="I2187" s="59" t="s">
        <v>136</v>
      </c>
      <c r="J2187" s="5">
        <v>2013</v>
      </c>
      <c r="K2187" s="5">
        <v>10</v>
      </c>
      <c r="L2187" s="9">
        <f t="shared" si="47"/>
        <v>-3</v>
      </c>
      <c r="M2187" s="6" t="s">
        <v>90</v>
      </c>
      <c r="N2187" s="9" t="s">
        <v>94</v>
      </c>
      <c r="O2187" s="6" t="s">
        <v>37</v>
      </c>
      <c r="P2187" s="9" t="s">
        <v>42</v>
      </c>
      <c r="Q2187" s="5" t="s">
        <v>37</v>
      </c>
      <c r="R2187" s="9" t="s">
        <v>41</v>
      </c>
      <c r="S2187" s="11">
        <v>2023</v>
      </c>
      <c r="T2187" s="6" t="s">
        <v>126</v>
      </c>
      <c r="U2187" s="4" t="s">
        <v>1475</v>
      </c>
      <c r="V2187" s="83" t="s">
        <v>3804</v>
      </c>
      <c r="W2187" s="75">
        <v>144235.82608695651</v>
      </c>
      <c r="X2187" s="9">
        <v>1</v>
      </c>
      <c r="Y2187" s="11"/>
      <c r="Z2187" s="11"/>
      <c r="AA2187" s="11"/>
      <c r="AB2187" s="11"/>
      <c r="AC2187" s="11"/>
      <c r="AD2187" s="11" t="s">
        <v>33</v>
      </c>
      <c r="AE2187" s="89"/>
      <c r="AF2187" s="89"/>
      <c r="AG2187" s="89"/>
      <c r="AH2187" s="89"/>
      <c r="AI2187" s="89"/>
      <c r="AJ2187" s="89"/>
      <c r="AK2187" s="143"/>
      <c r="AL2187" s="143"/>
      <c r="AM2187" s="143"/>
      <c r="AN2187" s="143"/>
      <c r="AO2187" s="140"/>
      <c r="AP2187" s="143" t="s">
        <v>165</v>
      </c>
      <c r="AQ2187" s="143"/>
      <c r="AR2187" s="143"/>
      <c r="AS2187" s="143"/>
      <c r="AT2187" s="143"/>
      <c r="AU2187" s="143"/>
      <c r="AV2187" s="143"/>
      <c r="BC2187" s="2"/>
    </row>
    <row r="2188" spans="1:57" x14ac:dyDescent="0.2">
      <c r="A2188" s="4" t="s">
        <v>2696</v>
      </c>
      <c r="B2188" s="4" t="s">
        <v>2691</v>
      </c>
      <c r="C2188" s="4" t="s">
        <v>2735</v>
      </c>
      <c r="D2188" s="4" t="s">
        <v>2741</v>
      </c>
      <c r="E2188" s="4" t="s">
        <v>1478</v>
      </c>
      <c r="F2188" s="4" t="s">
        <v>1472</v>
      </c>
      <c r="G2188" s="41" t="s">
        <v>1473</v>
      </c>
      <c r="H2188" s="59" t="s">
        <v>1491</v>
      </c>
      <c r="I2188" s="59" t="s">
        <v>136</v>
      </c>
      <c r="J2188" s="5">
        <v>2013</v>
      </c>
      <c r="K2188" s="5">
        <v>10</v>
      </c>
      <c r="L2188" s="9">
        <f t="shared" si="47"/>
        <v>-3</v>
      </c>
      <c r="M2188" s="6" t="s">
        <v>90</v>
      </c>
      <c r="N2188" s="9" t="s">
        <v>94</v>
      </c>
      <c r="O2188" s="6" t="s">
        <v>37</v>
      </c>
      <c r="P2188" s="9" t="s">
        <v>42</v>
      </c>
      <c r="Q2188" s="5" t="s">
        <v>37</v>
      </c>
      <c r="R2188" s="9" t="s">
        <v>41</v>
      </c>
      <c r="S2188" s="11">
        <v>2023</v>
      </c>
      <c r="T2188" s="6" t="s">
        <v>126</v>
      </c>
      <c r="U2188" s="4" t="s">
        <v>1475</v>
      </c>
      <c r="V2188" s="83" t="s">
        <v>3804</v>
      </c>
      <c r="W2188" s="75">
        <v>144235.82608695651</v>
      </c>
      <c r="X2188" s="9">
        <v>1</v>
      </c>
      <c r="Y2188" s="11"/>
      <c r="Z2188" s="11"/>
      <c r="AA2188" s="11"/>
      <c r="AB2188" s="11"/>
      <c r="AC2188" s="11"/>
      <c r="AD2188" s="11" t="s">
        <v>33</v>
      </c>
      <c r="AE2188" s="89"/>
      <c r="AF2188" s="89"/>
      <c r="AG2188" s="89"/>
      <c r="AH2188" s="89"/>
      <c r="AI2188" s="89"/>
      <c r="AJ2188" s="89"/>
      <c r="AK2188" s="143"/>
      <c r="AL2188" s="143"/>
      <c r="AM2188" s="143"/>
      <c r="AN2188" s="143"/>
      <c r="AO2188" s="140"/>
      <c r="AP2188" s="143" t="s">
        <v>165</v>
      </c>
      <c r="AQ2188" s="143"/>
      <c r="AR2188" s="143"/>
      <c r="AS2188" s="143"/>
      <c r="AT2188" s="143"/>
      <c r="AU2188" s="143"/>
      <c r="AV2188" s="143"/>
      <c r="BC2188" s="2"/>
    </row>
    <row r="2189" spans="1:57" x14ac:dyDescent="0.2">
      <c r="A2189" s="4" t="s">
        <v>2696</v>
      </c>
      <c r="B2189" s="4" t="s">
        <v>2691</v>
      </c>
      <c r="C2189" s="4" t="s">
        <v>2735</v>
      </c>
      <c r="D2189" s="4" t="s">
        <v>2741</v>
      </c>
      <c r="E2189" s="4" t="s">
        <v>1478</v>
      </c>
      <c r="F2189" s="4" t="s">
        <v>1472</v>
      </c>
      <c r="G2189" s="41" t="s">
        <v>1473</v>
      </c>
      <c r="H2189" s="59" t="s">
        <v>1492</v>
      </c>
      <c r="I2189" s="59" t="s">
        <v>136</v>
      </c>
      <c r="J2189" s="5">
        <v>2013</v>
      </c>
      <c r="K2189" s="5">
        <v>10</v>
      </c>
      <c r="L2189" s="9">
        <f t="shared" si="47"/>
        <v>-3</v>
      </c>
      <c r="M2189" s="6" t="s">
        <v>90</v>
      </c>
      <c r="N2189" s="9" t="s">
        <v>94</v>
      </c>
      <c r="O2189" s="6" t="s">
        <v>37</v>
      </c>
      <c r="P2189" s="9" t="s">
        <v>42</v>
      </c>
      <c r="Q2189" s="5" t="s">
        <v>37</v>
      </c>
      <c r="R2189" s="9" t="s">
        <v>41</v>
      </c>
      <c r="S2189" s="11">
        <v>2023</v>
      </c>
      <c r="T2189" s="6" t="s">
        <v>126</v>
      </c>
      <c r="U2189" s="4" t="s">
        <v>1475</v>
      </c>
      <c r="V2189" s="83" t="s">
        <v>3804</v>
      </c>
      <c r="W2189" s="75">
        <v>144235.82608695651</v>
      </c>
      <c r="X2189" s="9">
        <v>1</v>
      </c>
      <c r="Y2189" s="11"/>
      <c r="Z2189" s="11"/>
      <c r="AA2189" s="11"/>
      <c r="AB2189" s="11"/>
      <c r="AC2189" s="11"/>
      <c r="AD2189" s="11" t="s">
        <v>33</v>
      </c>
      <c r="AE2189" s="89"/>
      <c r="AF2189" s="89"/>
      <c r="AG2189" s="89"/>
      <c r="AH2189" s="89"/>
      <c r="AI2189" s="89"/>
      <c r="AJ2189" s="89"/>
      <c r="AK2189" s="143"/>
      <c r="AL2189" s="143"/>
      <c r="AM2189" s="143"/>
      <c r="AN2189" s="143"/>
      <c r="AO2189" s="140"/>
      <c r="AP2189" s="143" t="s">
        <v>165</v>
      </c>
      <c r="AQ2189" s="143"/>
      <c r="AR2189" s="143"/>
      <c r="AS2189" s="143"/>
      <c r="AT2189" s="143"/>
      <c r="AU2189" s="143"/>
      <c r="AV2189" s="143"/>
      <c r="BC2189" s="2"/>
    </row>
    <row r="2190" spans="1:57" x14ac:dyDescent="0.2">
      <c r="A2190" s="4" t="s">
        <v>2696</v>
      </c>
      <c r="B2190" s="4" t="s">
        <v>2691</v>
      </c>
      <c r="C2190" s="4" t="s">
        <v>2735</v>
      </c>
      <c r="D2190" s="4" t="s">
        <v>2741</v>
      </c>
      <c r="E2190" s="4" t="s">
        <v>1478</v>
      </c>
      <c r="F2190" s="4" t="s">
        <v>1472</v>
      </c>
      <c r="G2190" s="41" t="s">
        <v>1473</v>
      </c>
      <c r="H2190" s="59" t="s">
        <v>1493</v>
      </c>
      <c r="I2190" s="59" t="s">
        <v>136</v>
      </c>
      <c r="J2190" s="5">
        <v>2013</v>
      </c>
      <c r="K2190" s="5">
        <v>10</v>
      </c>
      <c r="L2190" s="9">
        <f t="shared" si="47"/>
        <v>-3</v>
      </c>
      <c r="M2190" s="6" t="s">
        <v>90</v>
      </c>
      <c r="N2190" s="9" t="s">
        <v>94</v>
      </c>
      <c r="O2190" s="6" t="s">
        <v>37</v>
      </c>
      <c r="P2190" s="9" t="s">
        <v>42</v>
      </c>
      <c r="Q2190" s="5" t="s">
        <v>37</v>
      </c>
      <c r="R2190" s="9" t="s">
        <v>41</v>
      </c>
      <c r="S2190" s="11">
        <v>2023</v>
      </c>
      <c r="T2190" s="6" t="s">
        <v>126</v>
      </c>
      <c r="U2190" s="4" t="s">
        <v>1475</v>
      </c>
      <c r="V2190" s="83" t="s">
        <v>3804</v>
      </c>
      <c r="W2190" s="75">
        <v>144235.82608695651</v>
      </c>
      <c r="X2190" s="9">
        <v>1</v>
      </c>
      <c r="Y2190" s="11"/>
      <c r="Z2190" s="11"/>
      <c r="AA2190" s="11"/>
      <c r="AB2190" s="11"/>
      <c r="AC2190" s="11"/>
      <c r="AD2190" s="11" t="s">
        <v>33</v>
      </c>
      <c r="AE2190" s="89"/>
      <c r="AF2190" s="89"/>
      <c r="AG2190" s="89"/>
      <c r="AH2190" s="89"/>
      <c r="AI2190" s="89"/>
      <c r="AJ2190" s="89"/>
      <c r="AK2190" s="143"/>
      <c r="AL2190" s="143"/>
      <c r="AM2190" s="143"/>
      <c r="AN2190" s="143"/>
      <c r="AO2190" s="140"/>
      <c r="AP2190" s="143" t="s">
        <v>165</v>
      </c>
      <c r="AQ2190" s="143"/>
      <c r="AR2190" s="143"/>
      <c r="AS2190" s="143"/>
      <c r="AT2190" s="143"/>
      <c r="AU2190" s="143"/>
      <c r="AV2190" s="143"/>
      <c r="BC2190" s="2"/>
    </row>
    <row r="2191" spans="1:57" x14ac:dyDescent="0.2">
      <c r="A2191" s="4" t="s">
        <v>2696</v>
      </c>
      <c r="B2191" s="4" t="s">
        <v>2691</v>
      </c>
      <c r="C2191" s="4" t="s">
        <v>2735</v>
      </c>
      <c r="D2191" s="4" t="s">
        <v>2741</v>
      </c>
      <c r="E2191" s="4" t="s">
        <v>1478</v>
      </c>
      <c r="F2191" s="4" t="s">
        <v>1472</v>
      </c>
      <c r="G2191" s="41" t="s">
        <v>1473</v>
      </c>
      <c r="H2191" s="59" t="s">
        <v>1494</v>
      </c>
      <c r="I2191" s="59" t="s">
        <v>136</v>
      </c>
      <c r="J2191" s="5">
        <v>2013</v>
      </c>
      <c r="K2191" s="5">
        <v>10</v>
      </c>
      <c r="L2191" s="9">
        <f t="shared" si="47"/>
        <v>-3</v>
      </c>
      <c r="M2191" s="6" t="s">
        <v>90</v>
      </c>
      <c r="N2191" s="9" t="s">
        <v>94</v>
      </c>
      <c r="O2191" s="6" t="s">
        <v>37</v>
      </c>
      <c r="P2191" s="9" t="s">
        <v>42</v>
      </c>
      <c r="Q2191" s="5" t="s">
        <v>37</v>
      </c>
      <c r="R2191" s="9" t="s">
        <v>41</v>
      </c>
      <c r="S2191" s="11">
        <v>2023</v>
      </c>
      <c r="T2191" s="6" t="s">
        <v>126</v>
      </c>
      <c r="U2191" s="4" t="s">
        <v>1475</v>
      </c>
      <c r="V2191" s="83" t="s">
        <v>3804</v>
      </c>
      <c r="W2191" s="75">
        <v>144235.82608695651</v>
      </c>
      <c r="X2191" s="9">
        <v>1</v>
      </c>
      <c r="Y2191" s="11"/>
      <c r="Z2191" s="11"/>
      <c r="AA2191" s="11"/>
      <c r="AB2191" s="11"/>
      <c r="AC2191" s="11"/>
      <c r="AD2191" s="11" t="s">
        <v>33</v>
      </c>
      <c r="AE2191" s="89"/>
      <c r="AF2191" s="89"/>
      <c r="AG2191" s="89"/>
      <c r="AH2191" s="89"/>
      <c r="AI2191" s="89"/>
      <c r="AJ2191" s="89"/>
      <c r="AK2191" s="143"/>
      <c r="AL2191" s="143"/>
      <c r="AM2191" s="143"/>
      <c r="AN2191" s="143"/>
      <c r="AO2191" s="140"/>
      <c r="AP2191" s="143" t="s">
        <v>165</v>
      </c>
      <c r="AQ2191" s="143"/>
      <c r="AR2191" s="143"/>
      <c r="AS2191" s="143"/>
      <c r="AT2191" s="143"/>
      <c r="AU2191" s="143"/>
      <c r="AV2191" s="143"/>
      <c r="BC2191" s="2"/>
    </row>
    <row r="2192" spans="1:57" x14ac:dyDescent="0.2">
      <c r="A2192" s="4" t="s">
        <v>2696</v>
      </c>
      <c r="B2192" s="4" t="s">
        <v>2691</v>
      </c>
      <c r="C2192" s="4" t="s">
        <v>2735</v>
      </c>
      <c r="D2192" s="4" t="s">
        <v>2741</v>
      </c>
      <c r="E2192" s="4" t="s">
        <v>1478</v>
      </c>
      <c r="F2192" s="4" t="s">
        <v>1472</v>
      </c>
      <c r="G2192" s="41" t="s">
        <v>1473</v>
      </c>
      <c r="H2192" s="59" t="s">
        <v>1495</v>
      </c>
      <c r="I2192" s="59" t="s">
        <v>136</v>
      </c>
      <c r="J2192" s="5">
        <v>2013</v>
      </c>
      <c r="K2192" s="5">
        <v>10</v>
      </c>
      <c r="L2192" s="9">
        <f t="shared" si="47"/>
        <v>-3</v>
      </c>
      <c r="M2192" s="6" t="s">
        <v>90</v>
      </c>
      <c r="N2192" s="9" t="s">
        <v>94</v>
      </c>
      <c r="O2192" s="6" t="s">
        <v>37</v>
      </c>
      <c r="P2192" s="9" t="s">
        <v>42</v>
      </c>
      <c r="Q2192" s="5" t="s">
        <v>37</v>
      </c>
      <c r="R2192" s="9" t="s">
        <v>41</v>
      </c>
      <c r="S2192" s="11">
        <v>2023</v>
      </c>
      <c r="T2192" s="6" t="s">
        <v>126</v>
      </c>
      <c r="U2192" s="4" t="s">
        <v>1475</v>
      </c>
      <c r="V2192" s="83" t="s">
        <v>3804</v>
      </c>
      <c r="W2192" s="75">
        <v>144235.82608695651</v>
      </c>
      <c r="X2192" s="9">
        <v>1</v>
      </c>
      <c r="Y2192" s="11"/>
      <c r="Z2192" s="11"/>
      <c r="AA2192" s="11"/>
      <c r="AB2192" s="11"/>
      <c r="AC2192" s="11"/>
      <c r="AD2192" s="11" t="s">
        <v>33</v>
      </c>
      <c r="AE2192" s="89"/>
      <c r="AF2192" s="89"/>
      <c r="AG2192" s="89"/>
      <c r="AH2192" s="89"/>
      <c r="AI2192" s="89"/>
      <c r="AJ2192" s="89"/>
      <c r="AK2192" s="143"/>
      <c r="AL2192" s="143"/>
      <c r="AM2192" s="143"/>
      <c r="AN2192" s="143"/>
      <c r="AO2192" s="140"/>
      <c r="AP2192" s="143" t="s">
        <v>165</v>
      </c>
      <c r="AQ2192" s="143"/>
      <c r="AR2192" s="143"/>
      <c r="AS2192" s="143"/>
      <c r="AT2192" s="143"/>
      <c r="AU2192" s="143"/>
      <c r="AV2192" s="143"/>
      <c r="BC2192" s="2"/>
    </row>
    <row r="2193" spans="1:55" x14ac:dyDescent="0.2">
      <c r="A2193" s="4" t="s">
        <v>2696</v>
      </c>
      <c r="B2193" s="4" t="s">
        <v>2691</v>
      </c>
      <c r="C2193" s="4" t="s">
        <v>2735</v>
      </c>
      <c r="D2193" s="4" t="s">
        <v>2741</v>
      </c>
      <c r="E2193" s="4" t="s">
        <v>1478</v>
      </c>
      <c r="F2193" s="4" t="s">
        <v>1472</v>
      </c>
      <c r="G2193" s="41" t="s">
        <v>1473</v>
      </c>
      <c r="H2193" s="59" t="s">
        <v>1496</v>
      </c>
      <c r="I2193" s="59" t="s">
        <v>136</v>
      </c>
      <c r="J2193" s="5">
        <v>2013</v>
      </c>
      <c r="K2193" s="5">
        <v>10</v>
      </c>
      <c r="L2193" s="9">
        <f t="shared" si="47"/>
        <v>-3</v>
      </c>
      <c r="M2193" s="6" t="s">
        <v>90</v>
      </c>
      <c r="N2193" s="9" t="s">
        <v>94</v>
      </c>
      <c r="O2193" s="6" t="s">
        <v>37</v>
      </c>
      <c r="P2193" s="9" t="s">
        <v>42</v>
      </c>
      <c r="Q2193" s="5" t="s">
        <v>37</v>
      </c>
      <c r="R2193" s="9" t="s">
        <v>41</v>
      </c>
      <c r="S2193" s="11">
        <v>2023</v>
      </c>
      <c r="T2193" s="6" t="s">
        <v>126</v>
      </c>
      <c r="U2193" s="4" t="s">
        <v>1475</v>
      </c>
      <c r="V2193" s="83" t="s">
        <v>3804</v>
      </c>
      <c r="W2193" s="75">
        <v>144235.82608695651</v>
      </c>
      <c r="X2193" s="9">
        <v>1</v>
      </c>
      <c r="Y2193" s="11"/>
      <c r="Z2193" s="11"/>
      <c r="AA2193" s="11"/>
      <c r="AB2193" s="11"/>
      <c r="AC2193" s="11"/>
      <c r="AD2193" s="11" t="s">
        <v>33</v>
      </c>
      <c r="AE2193" s="89"/>
      <c r="AF2193" s="89"/>
      <c r="AG2193" s="89"/>
      <c r="AH2193" s="89"/>
      <c r="AI2193" s="89"/>
      <c r="AJ2193" s="89"/>
      <c r="AK2193" s="143"/>
      <c r="AL2193" s="143"/>
      <c r="AM2193" s="143"/>
      <c r="AN2193" s="143"/>
      <c r="AO2193" s="140"/>
      <c r="AP2193" s="143" t="s">
        <v>165</v>
      </c>
      <c r="AQ2193" s="143"/>
      <c r="AR2193" s="143"/>
      <c r="AS2193" s="143"/>
      <c r="AT2193" s="143"/>
      <c r="AU2193" s="143"/>
      <c r="AV2193" s="143"/>
      <c r="BC2193" s="2"/>
    </row>
    <row r="2194" spans="1:55" x14ac:dyDescent="0.2">
      <c r="A2194" s="4" t="s">
        <v>2696</v>
      </c>
      <c r="B2194" s="4" t="s">
        <v>2691</v>
      </c>
      <c r="C2194" s="4" t="s">
        <v>2735</v>
      </c>
      <c r="D2194" s="4" t="s">
        <v>2741</v>
      </c>
      <c r="E2194" s="4" t="s">
        <v>1478</v>
      </c>
      <c r="F2194" s="4" t="s">
        <v>1472</v>
      </c>
      <c r="G2194" s="41" t="s">
        <v>1473</v>
      </c>
      <c r="H2194" s="59" t="s">
        <v>1497</v>
      </c>
      <c r="I2194" s="59" t="s">
        <v>136</v>
      </c>
      <c r="J2194" s="5">
        <v>2013</v>
      </c>
      <c r="K2194" s="5">
        <v>10</v>
      </c>
      <c r="L2194" s="9">
        <f t="shared" si="47"/>
        <v>-3</v>
      </c>
      <c r="M2194" s="6" t="s">
        <v>90</v>
      </c>
      <c r="N2194" s="9" t="s">
        <v>94</v>
      </c>
      <c r="O2194" s="6" t="s">
        <v>37</v>
      </c>
      <c r="P2194" s="9" t="s">
        <v>42</v>
      </c>
      <c r="Q2194" s="5" t="s">
        <v>37</v>
      </c>
      <c r="R2194" s="9" t="s">
        <v>41</v>
      </c>
      <c r="S2194" s="11">
        <v>2023</v>
      </c>
      <c r="T2194" s="6" t="s">
        <v>126</v>
      </c>
      <c r="U2194" s="4" t="s">
        <v>1475</v>
      </c>
      <c r="V2194" s="83" t="s">
        <v>3804</v>
      </c>
      <c r="W2194" s="75">
        <v>144235.82608695651</v>
      </c>
      <c r="X2194" s="9">
        <v>1</v>
      </c>
      <c r="Y2194" s="11"/>
      <c r="Z2194" s="11"/>
      <c r="AA2194" s="11"/>
      <c r="AB2194" s="11"/>
      <c r="AC2194" s="11"/>
      <c r="AD2194" s="11" t="s">
        <v>33</v>
      </c>
      <c r="AE2194" s="89"/>
      <c r="AF2194" s="89"/>
      <c r="AG2194" s="89"/>
      <c r="AH2194" s="89"/>
      <c r="AI2194" s="89"/>
      <c r="AJ2194" s="89"/>
      <c r="AK2194" s="143"/>
      <c r="AL2194" s="143"/>
      <c r="AM2194" s="143"/>
      <c r="AN2194" s="143"/>
      <c r="AO2194" s="140"/>
      <c r="AP2194" s="143" t="s">
        <v>165</v>
      </c>
      <c r="AQ2194" s="143"/>
      <c r="AR2194" s="143"/>
      <c r="AS2194" s="143"/>
      <c r="AT2194" s="143"/>
      <c r="AU2194" s="143"/>
      <c r="AV2194" s="143"/>
      <c r="BC2194" s="2"/>
    </row>
    <row r="2195" spans="1:55" x14ac:dyDescent="0.2">
      <c r="A2195" s="4" t="s">
        <v>2724</v>
      </c>
      <c r="B2195" s="4" t="s">
        <v>2689</v>
      </c>
      <c r="C2195" s="4" t="s">
        <v>2736</v>
      </c>
      <c r="D2195" s="4" t="s">
        <v>2741</v>
      </c>
      <c r="E2195" s="4" t="s">
        <v>459</v>
      </c>
      <c r="F2195" s="4" t="s">
        <v>2754</v>
      </c>
      <c r="G2195" s="41" t="s">
        <v>460</v>
      </c>
      <c r="H2195" s="59" t="s">
        <v>461</v>
      </c>
      <c r="I2195" s="59">
        <v>500000003585</v>
      </c>
      <c r="J2195" s="5">
        <v>2013</v>
      </c>
      <c r="K2195" s="5">
        <v>5</v>
      </c>
      <c r="L2195" s="9">
        <f t="shared" si="47"/>
        <v>-8</v>
      </c>
      <c r="M2195" s="6" t="s">
        <v>90</v>
      </c>
      <c r="N2195" s="9" t="s">
        <v>2744</v>
      </c>
      <c r="O2195" s="6" t="s">
        <v>37</v>
      </c>
      <c r="P2195" s="9" t="s">
        <v>42</v>
      </c>
      <c r="Q2195" s="5" t="s">
        <v>37</v>
      </c>
      <c r="R2195" s="9" t="s">
        <v>42</v>
      </c>
      <c r="S2195" s="11">
        <v>2023</v>
      </c>
      <c r="T2195" s="6" t="s">
        <v>43</v>
      </c>
      <c r="U2195" s="4" t="s">
        <v>43</v>
      </c>
      <c r="V2195" s="4" t="s">
        <v>136</v>
      </c>
      <c r="W2195" s="75">
        <f>80500*1.19</f>
        <v>95795</v>
      </c>
      <c r="X2195" s="9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43"/>
      <c r="AL2195" s="143"/>
      <c r="AM2195" s="143"/>
      <c r="AN2195" s="143"/>
      <c r="AO2195" s="143"/>
      <c r="AP2195" s="143"/>
      <c r="AQ2195" s="143"/>
      <c r="AR2195" s="143"/>
      <c r="AS2195" s="143"/>
      <c r="AT2195" s="143"/>
      <c r="AU2195" s="143"/>
      <c r="AV2195" s="143"/>
      <c r="BC2195" s="2"/>
    </row>
    <row r="2196" spans="1:55" s="92" customFormat="1" x14ac:dyDescent="0.2">
      <c r="A2196" s="83" t="s">
        <v>2724</v>
      </c>
      <c r="B2196" s="83" t="s">
        <v>2689</v>
      </c>
      <c r="C2196" s="83" t="s">
        <v>2736</v>
      </c>
      <c r="D2196" s="83" t="s">
        <v>2741</v>
      </c>
      <c r="E2196" s="83" t="s">
        <v>462</v>
      </c>
      <c r="F2196" s="83" t="s">
        <v>2754</v>
      </c>
      <c r="G2196" s="84" t="s">
        <v>463</v>
      </c>
      <c r="H2196" s="85" t="s">
        <v>3706</v>
      </c>
      <c r="I2196" s="85">
        <v>500000003583</v>
      </c>
      <c r="J2196" s="86">
        <v>2013</v>
      </c>
      <c r="K2196" s="86">
        <v>5</v>
      </c>
      <c r="L2196" s="87">
        <f t="shared" si="47"/>
        <v>-8</v>
      </c>
      <c r="M2196" s="88" t="s">
        <v>90</v>
      </c>
      <c r="N2196" s="87" t="s">
        <v>2744</v>
      </c>
      <c r="O2196" s="88" t="s">
        <v>37</v>
      </c>
      <c r="P2196" s="87" t="s">
        <v>42</v>
      </c>
      <c r="Q2196" s="86" t="s">
        <v>37</v>
      </c>
      <c r="R2196" s="87" t="s">
        <v>42</v>
      </c>
      <c r="S2196" s="89">
        <v>2023</v>
      </c>
      <c r="T2196" s="88" t="s">
        <v>43</v>
      </c>
      <c r="U2196" s="83" t="s">
        <v>43</v>
      </c>
      <c r="V2196" s="83" t="s">
        <v>136</v>
      </c>
      <c r="W2196" s="90">
        <v>146727</v>
      </c>
      <c r="X2196" s="87"/>
      <c r="Y2196" s="89"/>
      <c r="Z2196" s="89"/>
      <c r="AA2196" s="89"/>
      <c r="AB2196" s="89"/>
      <c r="AC2196" s="89"/>
      <c r="AD2196" s="89"/>
      <c r="AE2196" s="89"/>
      <c r="AF2196" s="89"/>
      <c r="AG2196" s="89"/>
      <c r="AH2196" s="89"/>
      <c r="AI2196" s="89"/>
      <c r="AJ2196" s="89"/>
      <c r="AK2196" s="143"/>
      <c r="AL2196" s="143"/>
      <c r="AM2196" s="143"/>
      <c r="AN2196" s="143"/>
      <c r="AO2196" s="140"/>
      <c r="AP2196" s="140"/>
      <c r="AQ2196" s="140"/>
      <c r="AR2196" s="140"/>
      <c r="AS2196" s="140"/>
      <c r="AT2196" s="140"/>
      <c r="AU2196" s="140"/>
      <c r="AV2196" s="140"/>
      <c r="AW2196" s="91"/>
      <c r="AX2196" s="91"/>
      <c r="AY2196" s="91"/>
      <c r="AZ2196" s="91"/>
      <c r="BA2196" s="91"/>
      <c r="BB2196" s="91"/>
    </row>
    <row r="2197" spans="1:55" x14ac:dyDescent="0.2">
      <c r="A2197" s="4" t="s">
        <v>2695</v>
      </c>
      <c r="B2197" s="4" t="s">
        <v>2689</v>
      </c>
      <c r="C2197" s="4" t="s">
        <v>2730</v>
      </c>
      <c r="D2197" s="4" t="s">
        <v>2741</v>
      </c>
      <c r="E2197" s="4" t="s">
        <v>1187</v>
      </c>
      <c r="F2197" s="4" t="s">
        <v>1188</v>
      </c>
      <c r="G2197" s="41" t="s">
        <v>1189</v>
      </c>
      <c r="H2197" s="59">
        <v>22004442</v>
      </c>
      <c r="I2197" s="59" t="s">
        <v>136</v>
      </c>
      <c r="J2197" s="5">
        <v>2016</v>
      </c>
      <c r="K2197" s="5">
        <v>5</v>
      </c>
      <c r="L2197" s="9">
        <f t="shared" si="47"/>
        <v>-5</v>
      </c>
      <c r="M2197" s="6" t="s">
        <v>90</v>
      </c>
      <c r="N2197" s="9" t="s">
        <v>94</v>
      </c>
      <c r="O2197" s="6" t="s">
        <v>37</v>
      </c>
      <c r="P2197" s="9" t="s">
        <v>42</v>
      </c>
      <c r="Q2197" s="5" t="s">
        <v>37</v>
      </c>
      <c r="R2197" s="9" t="s">
        <v>42</v>
      </c>
      <c r="S2197" s="11">
        <v>2023</v>
      </c>
      <c r="T2197" s="6" t="s">
        <v>44</v>
      </c>
      <c r="U2197" s="4" t="s">
        <v>3805</v>
      </c>
      <c r="V2197" s="4" t="s">
        <v>4413</v>
      </c>
      <c r="W2197" s="90">
        <v>1713600</v>
      </c>
      <c r="X2197" s="9">
        <v>1</v>
      </c>
      <c r="Y2197" s="11"/>
      <c r="Z2197" s="11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 t="s">
        <v>33</v>
      </c>
      <c r="AK2197" s="143"/>
      <c r="AL2197" s="143"/>
      <c r="AM2197" s="143"/>
      <c r="AN2197" s="143"/>
      <c r="AO2197" s="143"/>
      <c r="AP2197" s="143"/>
      <c r="AQ2197" s="143"/>
      <c r="AR2197" s="143"/>
      <c r="AS2197" s="143"/>
      <c r="AT2197" s="143"/>
      <c r="AU2197" s="143"/>
      <c r="AV2197" s="143" t="s">
        <v>165</v>
      </c>
      <c r="BC2197" s="2"/>
    </row>
    <row r="2198" spans="1:55" x14ac:dyDescent="0.2">
      <c r="A2198" s="4" t="s">
        <v>2695</v>
      </c>
      <c r="B2198" s="4" t="s">
        <v>2689</v>
      </c>
      <c r="C2198" s="4" t="s">
        <v>2730</v>
      </c>
      <c r="D2198" s="4" t="s">
        <v>2741</v>
      </c>
      <c r="E2198" s="4" t="s">
        <v>1187</v>
      </c>
      <c r="F2198" s="4" t="s">
        <v>2425</v>
      </c>
      <c r="G2198" s="41" t="s">
        <v>2426</v>
      </c>
      <c r="H2198" s="59">
        <v>220006752</v>
      </c>
      <c r="I2198" s="59" t="s">
        <v>136</v>
      </c>
      <c r="J2198" s="5">
        <v>2021</v>
      </c>
      <c r="K2198" s="5">
        <v>5</v>
      </c>
      <c r="L2198" s="9">
        <f t="shared" si="47"/>
        <v>0</v>
      </c>
      <c r="M2198" s="6" t="s">
        <v>90</v>
      </c>
      <c r="N2198" s="9" t="s">
        <v>94</v>
      </c>
      <c r="O2198" s="6" t="s">
        <v>37</v>
      </c>
      <c r="P2198" s="9" t="s">
        <v>42</v>
      </c>
      <c r="Q2198" s="5" t="s">
        <v>37</v>
      </c>
      <c r="R2198" s="9" t="s">
        <v>42</v>
      </c>
      <c r="S2198" s="11">
        <v>2023</v>
      </c>
      <c r="T2198" s="6" t="s">
        <v>44</v>
      </c>
      <c r="U2198" s="4" t="s">
        <v>3805</v>
      </c>
      <c r="V2198" s="4" t="s">
        <v>4413</v>
      </c>
      <c r="W2198" s="90">
        <v>1713600</v>
      </c>
      <c r="X2198" s="9">
        <v>1</v>
      </c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 t="s">
        <v>33</v>
      </c>
      <c r="AK2198" s="143"/>
      <c r="AL2198" s="143"/>
      <c r="AM2198" s="143"/>
      <c r="AN2198" s="143"/>
      <c r="AO2198" s="143"/>
      <c r="AP2198" s="143"/>
      <c r="AQ2198" s="143"/>
      <c r="AR2198" s="143"/>
      <c r="AS2198" s="143"/>
      <c r="AT2198" s="143"/>
      <c r="AU2198" s="143"/>
      <c r="AV2198" s="143" t="s">
        <v>165</v>
      </c>
      <c r="BC2198" s="2"/>
    </row>
    <row r="2199" spans="1:55" x14ac:dyDescent="0.2">
      <c r="A2199" s="4" t="s">
        <v>2726</v>
      </c>
      <c r="B2199" s="4" t="s">
        <v>2690</v>
      </c>
      <c r="C2199" s="4" t="s">
        <v>2733</v>
      </c>
      <c r="D2199" s="4" t="s">
        <v>2741</v>
      </c>
      <c r="E2199" s="4" t="s">
        <v>1693</v>
      </c>
      <c r="F2199" s="4" t="s">
        <v>1654</v>
      </c>
      <c r="G2199" s="41" t="s">
        <v>1694</v>
      </c>
      <c r="H2199" s="59" t="s">
        <v>1695</v>
      </c>
      <c r="I2199" s="59" t="s">
        <v>136</v>
      </c>
      <c r="J2199" s="5">
        <v>2013</v>
      </c>
      <c r="K2199" s="5">
        <v>8</v>
      </c>
      <c r="L2199" s="9">
        <f t="shared" si="47"/>
        <v>-5</v>
      </c>
      <c r="M2199" s="6" t="s">
        <v>90</v>
      </c>
      <c r="N2199" s="9" t="s">
        <v>94</v>
      </c>
      <c r="O2199" s="6" t="s">
        <v>2743</v>
      </c>
      <c r="P2199" s="9" t="s">
        <v>42</v>
      </c>
      <c r="Q2199" s="5" t="s">
        <v>37</v>
      </c>
      <c r="R2199" s="9" t="s">
        <v>41</v>
      </c>
      <c r="S2199" s="11">
        <v>2023</v>
      </c>
      <c r="T2199" s="6" t="s">
        <v>126</v>
      </c>
      <c r="U2199" s="4" t="s">
        <v>2765</v>
      </c>
      <c r="V2199" s="4" t="s">
        <v>3883</v>
      </c>
      <c r="W2199" s="75">
        <v>879843.2</v>
      </c>
      <c r="X2199" s="9">
        <v>2</v>
      </c>
      <c r="Y2199" s="11" t="s">
        <v>33</v>
      </c>
      <c r="Z2199" s="11"/>
      <c r="AA2199" s="11"/>
      <c r="AB2199" s="11"/>
      <c r="AC2199" s="11"/>
      <c r="AD2199" s="11"/>
      <c r="AE2199" s="11" t="s">
        <v>33</v>
      </c>
      <c r="AF2199" s="11"/>
      <c r="AG2199" s="11"/>
      <c r="AH2199" s="11"/>
      <c r="AI2199" s="11"/>
      <c r="AJ2199" s="11"/>
      <c r="AK2199" s="143" t="s">
        <v>165</v>
      </c>
      <c r="AL2199" s="143"/>
      <c r="AM2199" s="143"/>
      <c r="AN2199" s="143"/>
      <c r="AO2199" s="143"/>
      <c r="AP2199" s="143"/>
      <c r="AQ2199" s="143" t="s">
        <v>165</v>
      </c>
      <c r="AR2199" s="143"/>
      <c r="AS2199" s="143"/>
      <c r="AT2199" s="143"/>
      <c r="AU2199" s="143"/>
      <c r="AV2199" s="143"/>
      <c r="BC2199" s="2"/>
    </row>
    <row r="2200" spans="1:55" x14ac:dyDescent="0.2">
      <c r="A2200" s="4" t="s">
        <v>2726</v>
      </c>
      <c r="B2200" s="4" t="s">
        <v>2690</v>
      </c>
      <c r="C2200" s="4" t="s">
        <v>2733</v>
      </c>
      <c r="D2200" s="4" t="s">
        <v>2741</v>
      </c>
      <c r="E2200" s="4" t="s">
        <v>1693</v>
      </c>
      <c r="F2200" s="4" t="s">
        <v>1654</v>
      </c>
      <c r="G2200" s="41" t="s">
        <v>1694</v>
      </c>
      <c r="H2200" s="59" t="s">
        <v>1696</v>
      </c>
      <c r="I2200" s="59" t="s">
        <v>136</v>
      </c>
      <c r="J2200" s="5">
        <v>2013</v>
      </c>
      <c r="K2200" s="5">
        <v>8</v>
      </c>
      <c r="L2200" s="9">
        <f t="shared" si="47"/>
        <v>-5</v>
      </c>
      <c r="M2200" s="6" t="s">
        <v>90</v>
      </c>
      <c r="N2200" s="9" t="s">
        <v>94</v>
      </c>
      <c r="O2200" s="6" t="s">
        <v>2743</v>
      </c>
      <c r="P2200" s="9" t="s">
        <v>42</v>
      </c>
      <c r="Q2200" s="5" t="s">
        <v>37</v>
      </c>
      <c r="R2200" s="9" t="s">
        <v>41</v>
      </c>
      <c r="S2200" s="11">
        <v>2023</v>
      </c>
      <c r="T2200" s="6" t="s">
        <v>126</v>
      </c>
      <c r="U2200" s="4" t="s">
        <v>2765</v>
      </c>
      <c r="V2200" s="4" t="s">
        <v>3883</v>
      </c>
      <c r="W2200" s="75">
        <v>879843.2</v>
      </c>
      <c r="X2200" s="9">
        <v>2</v>
      </c>
      <c r="Y2200" s="11" t="s">
        <v>33</v>
      </c>
      <c r="Z2200" s="11"/>
      <c r="AA2200" s="11"/>
      <c r="AB2200" s="11"/>
      <c r="AC2200" s="11"/>
      <c r="AD2200" s="11"/>
      <c r="AE2200" s="11" t="s">
        <v>33</v>
      </c>
      <c r="AF2200" s="11"/>
      <c r="AG2200" s="11"/>
      <c r="AH2200" s="11"/>
      <c r="AI2200" s="11"/>
      <c r="AJ2200" s="11"/>
      <c r="AK2200" s="143" t="s">
        <v>165</v>
      </c>
      <c r="AL2200" s="143"/>
      <c r="AM2200" s="143"/>
      <c r="AN2200" s="143"/>
      <c r="AO2200" s="143"/>
      <c r="AP2200" s="143"/>
      <c r="AQ2200" s="143" t="s">
        <v>165</v>
      </c>
      <c r="AR2200" s="143"/>
      <c r="AS2200" s="143"/>
      <c r="AT2200" s="143"/>
      <c r="AU2200" s="143"/>
      <c r="AV2200" s="143"/>
      <c r="BC2200" s="2"/>
    </row>
    <row r="2201" spans="1:55" x14ac:dyDescent="0.2">
      <c r="A2201" s="4" t="s">
        <v>2726</v>
      </c>
      <c r="B2201" s="4" t="s">
        <v>2690</v>
      </c>
      <c r="C2201" s="4" t="s">
        <v>2735</v>
      </c>
      <c r="D2201" s="4" t="s">
        <v>2742</v>
      </c>
      <c r="E2201" s="4" t="s">
        <v>1578</v>
      </c>
      <c r="F2201" s="4" t="s">
        <v>1575</v>
      </c>
      <c r="G2201" s="41" t="s">
        <v>1579</v>
      </c>
      <c r="H2201" s="59" t="s">
        <v>195</v>
      </c>
      <c r="I2201" s="59" t="s">
        <v>136</v>
      </c>
      <c r="J2201" s="5">
        <v>2013</v>
      </c>
      <c r="K2201" s="5">
        <v>10</v>
      </c>
      <c r="L2201" s="9">
        <f t="shared" ref="L2201:L2257" si="48">IF(AND(J2201=0,K2201=0),"",K2201-($B$9-J2201))</f>
        <v>-3</v>
      </c>
      <c r="M2201" s="6" t="s">
        <v>90</v>
      </c>
      <c r="N2201" s="9" t="s">
        <v>94</v>
      </c>
      <c r="O2201" s="6" t="s">
        <v>37</v>
      </c>
      <c r="P2201" s="9" t="s">
        <v>42</v>
      </c>
      <c r="Q2201" s="5" t="s">
        <v>37</v>
      </c>
      <c r="R2201" s="9" t="s">
        <v>41</v>
      </c>
      <c r="S2201" s="11">
        <v>2023</v>
      </c>
      <c r="T2201" s="6" t="s">
        <v>126</v>
      </c>
      <c r="U2201" s="4" t="s">
        <v>605</v>
      </c>
      <c r="V2201" s="4" t="s">
        <v>3167</v>
      </c>
      <c r="W2201" s="90">
        <v>0</v>
      </c>
      <c r="X2201" s="9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43"/>
      <c r="AL2201" s="143"/>
      <c r="AM2201" s="143"/>
      <c r="AN2201" s="143"/>
      <c r="AO2201" s="143"/>
      <c r="AP2201" s="143"/>
      <c r="AQ2201" s="143"/>
      <c r="AR2201" s="143"/>
      <c r="AS2201" s="143"/>
      <c r="AT2201" s="143"/>
      <c r="AU2201" s="143"/>
      <c r="AV2201" s="143"/>
      <c r="BC2201" s="2"/>
    </row>
    <row r="2202" spans="1:55" x14ac:dyDescent="0.2">
      <c r="A2202" s="4" t="s">
        <v>2726</v>
      </c>
      <c r="B2202" s="4" t="s">
        <v>2690</v>
      </c>
      <c r="C2202" s="4" t="s">
        <v>2733</v>
      </c>
      <c r="D2202" s="4" t="s">
        <v>2742</v>
      </c>
      <c r="E2202" s="4" t="s">
        <v>1795</v>
      </c>
      <c r="F2202" s="4" t="s">
        <v>1735</v>
      </c>
      <c r="G2202" s="41" t="s">
        <v>1796</v>
      </c>
      <c r="H2202" s="59">
        <v>101659173</v>
      </c>
      <c r="I2202" s="59" t="s">
        <v>136</v>
      </c>
      <c r="J2202" s="5">
        <v>2013</v>
      </c>
      <c r="K2202" s="5">
        <v>8</v>
      </c>
      <c r="L2202" s="9">
        <f t="shared" si="48"/>
        <v>-5</v>
      </c>
      <c r="M2202" s="6" t="s">
        <v>90</v>
      </c>
      <c r="N2202" s="9" t="s">
        <v>94</v>
      </c>
      <c r="O2202" s="6" t="s">
        <v>37</v>
      </c>
      <c r="P2202" s="9" t="s">
        <v>42</v>
      </c>
      <c r="Q2202" s="5" t="s">
        <v>37</v>
      </c>
      <c r="R2202" s="9" t="s">
        <v>41</v>
      </c>
      <c r="S2202" s="11">
        <v>2023</v>
      </c>
      <c r="T2202" s="6" t="s">
        <v>126</v>
      </c>
      <c r="U2202" s="4" t="s">
        <v>135</v>
      </c>
      <c r="V2202" s="4" t="s">
        <v>136</v>
      </c>
      <c r="W2202" s="75">
        <v>1359760</v>
      </c>
      <c r="X2202" s="9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43"/>
      <c r="AL2202" s="143"/>
      <c r="AM2202" s="143"/>
      <c r="AN2202" s="143"/>
      <c r="AO2202" s="143"/>
      <c r="AP2202" s="143"/>
      <c r="AQ2202" s="143"/>
      <c r="AR2202" s="143"/>
      <c r="AS2202" s="143"/>
      <c r="AT2202" s="143"/>
      <c r="AU2202" s="143"/>
      <c r="AV2202" s="143"/>
      <c r="BC2202" s="2"/>
    </row>
    <row r="2203" spans="1:55" x14ac:dyDescent="0.2">
      <c r="A2203" s="4" t="s">
        <v>2726</v>
      </c>
      <c r="B2203" s="4" t="s">
        <v>2690</v>
      </c>
      <c r="C2203" s="4" t="s">
        <v>2733</v>
      </c>
      <c r="D2203" s="4" t="s">
        <v>2742</v>
      </c>
      <c r="E2203" s="4" t="s">
        <v>1795</v>
      </c>
      <c r="F2203" s="4" t="s">
        <v>1735</v>
      </c>
      <c r="G2203" s="41" t="s">
        <v>1796</v>
      </c>
      <c r="H2203" s="59">
        <v>101659167</v>
      </c>
      <c r="I2203" s="59" t="s">
        <v>136</v>
      </c>
      <c r="J2203" s="5">
        <v>2013</v>
      </c>
      <c r="K2203" s="5">
        <v>8</v>
      </c>
      <c r="L2203" s="9">
        <f t="shared" si="48"/>
        <v>-5</v>
      </c>
      <c r="M2203" s="6" t="s">
        <v>90</v>
      </c>
      <c r="N2203" s="9" t="s">
        <v>94</v>
      </c>
      <c r="O2203" s="6" t="s">
        <v>37</v>
      </c>
      <c r="P2203" s="9" t="s">
        <v>42</v>
      </c>
      <c r="Q2203" s="5" t="s">
        <v>37</v>
      </c>
      <c r="R2203" s="9" t="s">
        <v>41</v>
      </c>
      <c r="S2203" s="11">
        <v>2023</v>
      </c>
      <c r="T2203" s="6" t="s">
        <v>126</v>
      </c>
      <c r="U2203" s="4" t="s">
        <v>135</v>
      </c>
      <c r="V2203" s="4" t="s">
        <v>136</v>
      </c>
      <c r="W2203" s="75">
        <v>1359760</v>
      </c>
      <c r="X2203" s="9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43"/>
      <c r="AL2203" s="143"/>
      <c r="AM2203" s="143"/>
      <c r="AN2203" s="143"/>
      <c r="AO2203" s="143"/>
      <c r="AP2203" s="143"/>
      <c r="AQ2203" s="143"/>
      <c r="AR2203" s="143"/>
      <c r="AS2203" s="143"/>
      <c r="AT2203" s="143"/>
      <c r="AU2203" s="143"/>
      <c r="AV2203" s="143"/>
      <c r="BC2203" s="2"/>
    </row>
    <row r="2204" spans="1:55" x14ac:dyDescent="0.2">
      <c r="A2204" s="4" t="s">
        <v>2726</v>
      </c>
      <c r="B2204" s="4" t="s">
        <v>2690</v>
      </c>
      <c r="C2204" s="4" t="s">
        <v>2733</v>
      </c>
      <c r="D2204" s="4" t="s">
        <v>2742</v>
      </c>
      <c r="E2204" s="4" t="s">
        <v>1795</v>
      </c>
      <c r="F2204" s="4" t="s">
        <v>1735</v>
      </c>
      <c r="G2204" s="41" t="s">
        <v>1796</v>
      </c>
      <c r="H2204" s="59">
        <v>101659174</v>
      </c>
      <c r="I2204" s="59" t="s">
        <v>136</v>
      </c>
      <c r="J2204" s="5">
        <v>2013</v>
      </c>
      <c r="K2204" s="5">
        <v>8</v>
      </c>
      <c r="L2204" s="9">
        <f t="shared" si="48"/>
        <v>-5</v>
      </c>
      <c r="M2204" s="6" t="s">
        <v>90</v>
      </c>
      <c r="N2204" s="9" t="s">
        <v>94</v>
      </c>
      <c r="O2204" s="6" t="s">
        <v>37</v>
      </c>
      <c r="P2204" s="9" t="s">
        <v>42</v>
      </c>
      <c r="Q2204" s="5" t="s">
        <v>37</v>
      </c>
      <c r="R2204" s="9" t="s">
        <v>41</v>
      </c>
      <c r="S2204" s="11">
        <v>2023</v>
      </c>
      <c r="T2204" s="6" t="s">
        <v>126</v>
      </c>
      <c r="U2204" s="4" t="s">
        <v>135</v>
      </c>
      <c r="V2204" s="4" t="s">
        <v>136</v>
      </c>
      <c r="W2204" s="75">
        <v>1359760</v>
      </c>
      <c r="X2204" s="9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43"/>
      <c r="AL2204" s="143"/>
      <c r="AM2204" s="143"/>
      <c r="AN2204" s="143"/>
      <c r="AO2204" s="143"/>
      <c r="AP2204" s="143"/>
      <c r="AQ2204" s="143"/>
      <c r="AR2204" s="143"/>
      <c r="AS2204" s="143"/>
      <c r="AT2204" s="143"/>
      <c r="AU2204" s="143"/>
      <c r="AV2204" s="143"/>
      <c r="BC2204" s="2"/>
    </row>
    <row r="2205" spans="1:55" x14ac:dyDescent="0.2">
      <c r="A2205" s="4" t="s">
        <v>2726</v>
      </c>
      <c r="B2205" s="4" t="s">
        <v>2690</v>
      </c>
      <c r="C2205" s="4" t="s">
        <v>2733</v>
      </c>
      <c r="D2205" s="4" t="s">
        <v>2742</v>
      </c>
      <c r="E2205" s="4" t="s">
        <v>1795</v>
      </c>
      <c r="F2205" s="4" t="s">
        <v>1735</v>
      </c>
      <c r="G2205" s="41" t="s">
        <v>1796</v>
      </c>
      <c r="H2205" s="59">
        <v>101659170</v>
      </c>
      <c r="I2205" s="59" t="s">
        <v>136</v>
      </c>
      <c r="J2205" s="5">
        <v>2013</v>
      </c>
      <c r="K2205" s="5">
        <v>8</v>
      </c>
      <c r="L2205" s="9">
        <f t="shared" si="48"/>
        <v>-5</v>
      </c>
      <c r="M2205" s="6" t="s">
        <v>90</v>
      </c>
      <c r="N2205" s="9" t="s">
        <v>94</v>
      </c>
      <c r="O2205" s="6" t="s">
        <v>37</v>
      </c>
      <c r="P2205" s="9" t="s">
        <v>42</v>
      </c>
      <c r="Q2205" s="5" t="s">
        <v>37</v>
      </c>
      <c r="R2205" s="9" t="s">
        <v>41</v>
      </c>
      <c r="S2205" s="11">
        <v>2023</v>
      </c>
      <c r="T2205" s="6" t="s">
        <v>126</v>
      </c>
      <c r="U2205" s="4" t="s">
        <v>135</v>
      </c>
      <c r="V2205" s="4" t="s">
        <v>136</v>
      </c>
      <c r="W2205" s="75">
        <v>1359760</v>
      </c>
      <c r="X2205" s="9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43"/>
      <c r="AL2205" s="143"/>
      <c r="AM2205" s="143"/>
      <c r="AN2205" s="143"/>
      <c r="AO2205" s="143"/>
      <c r="AP2205" s="143"/>
      <c r="AQ2205" s="143"/>
      <c r="AR2205" s="143"/>
      <c r="AS2205" s="143"/>
      <c r="AT2205" s="143"/>
      <c r="AU2205" s="143"/>
      <c r="AV2205" s="143"/>
      <c r="BC2205" s="2"/>
    </row>
    <row r="2206" spans="1:55" x14ac:dyDescent="0.2">
      <c r="A2206" s="4" t="s">
        <v>2726</v>
      </c>
      <c r="B2206" s="4" t="s">
        <v>2690</v>
      </c>
      <c r="C2206" s="4" t="s">
        <v>2733</v>
      </c>
      <c r="D2206" s="4" t="s">
        <v>2742</v>
      </c>
      <c r="E2206" s="4" t="s">
        <v>1795</v>
      </c>
      <c r="F2206" s="4" t="s">
        <v>1735</v>
      </c>
      <c r="G2206" s="41" t="s">
        <v>1796</v>
      </c>
      <c r="H2206" s="59">
        <v>101659164</v>
      </c>
      <c r="I2206" s="59" t="s">
        <v>136</v>
      </c>
      <c r="J2206" s="5">
        <v>2013</v>
      </c>
      <c r="K2206" s="5">
        <v>8</v>
      </c>
      <c r="L2206" s="9">
        <f t="shared" si="48"/>
        <v>-5</v>
      </c>
      <c r="M2206" s="6" t="s">
        <v>90</v>
      </c>
      <c r="N2206" s="9" t="s">
        <v>94</v>
      </c>
      <c r="O2206" s="6" t="s">
        <v>37</v>
      </c>
      <c r="P2206" s="9" t="s">
        <v>42</v>
      </c>
      <c r="Q2206" s="5" t="s">
        <v>37</v>
      </c>
      <c r="R2206" s="9" t="s">
        <v>41</v>
      </c>
      <c r="S2206" s="11">
        <v>2023</v>
      </c>
      <c r="T2206" s="6" t="s">
        <v>126</v>
      </c>
      <c r="U2206" s="4" t="s">
        <v>135</v>
      </c>
      <c r="V2206" s="4" t="s">
        <v>136</v>
      </c>
      <c r="W2206" s="75">
        <v>1359760</v>
      </c>
      <c r="X2206" s="9"/>
      <c r="Y2206" s="11"/>
      <c r="Z2206" s="11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143"/>
      <c r="AL2206" s="143"/>
      <c r="AM2206" s="143"/>
      <c r="AN2206" s="143"/>
      <c r="AO2206" s="143"/>
      <c r="AP2206" s="143"/>
      <c r="AQ2206" s="143"/>
      <c r="AR2206" s="143"/>
      <c r="AS2206" s="143"/>
      <c r="AT2206" s="143"/>
      <c r="AU2206" s="143"/>
      <c r="AV2206" s="143"/>
      <c r="BC2206" s="2"/>
    </row>
    <row r="2207" spans="1:55" x14ac:dyDescent="0.2">
      <c r="A2207" s="4" t="s">
        <v>2726</v>
      </c>
      <c r="B2207" s="4" t="s">
        <v>2690</v>
      </c>
      <c r="C2207" s="4" t="s">
        <v>2733</v>
      </c>
      <c r="D2207" s="4" t="s">
        <v>2742</v>
      </c>
      <c r="E2207" s="4" t="s">
        <v>1795</v>
      </c>
      <c r="F2207" s="4" t="s">
        <v>1735</v>
      </c>
      <c r="G2207" s="41" t="s">
        <v>1796</v>
      </c>
      <c r="H2207" s="59">
        <v>101659171</v>
      </c>
      <c r="I2207" s="59" t="s">
        <v>136</v>
      </c>
      <c r="J2207" s="5">
        <v>2013</v>
      </c>
      <c r="K2207" s="5">
        <v>8</v>
      </c>
      <c r="L2207" s="9">
        <f t="shared" si="48"/>
        <v>-5</v>
      </c>
      <c r="M2207" s="6" t="s">
        <v>90</v>
      </c>
      <c r="N2207" s="9" t="s">
        <v>94</v>
      </c>
      <c r="O2207" s="6" t="s">
        <v>37</v>
      </c>
      <c r="P2207" s="9" t="s">
        <v>42</v>
      </c>
      <c r="Q2207" s="5" t="s">
        <v>37</v>
      </c>
      <c r="R2207" s="9" t="s">
        <v>41</v>
      </c>
      <c r="S2207" s="11">
        <v>2023</v>
      </c>
      <c r="T2207" s="6" t="s">
        <v>126</v>
      </c>
      <c r="U2207" s="4" t="s">
        <v>135</v>
      </c>
      <c r="V2207" s="4" t="s">
        <v>136</v>
      </c>
      <c r="W2207" s="75">
        <v>1359760</v>
      </c>
      <c r="X2207" s="9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43"/>
      <c r="AL2207" s="143"/>
      <c r="AM2207" s="143"/>
      <c r="AN2207" s="143"/>
      <c r="AO2207" s="143"/>
      <c r="AP2207" s="143"/>
      <c r="AQ2207" s="143"/>
      <c r="AR2207" s="143"/>
      <c r="AS2207" s="143"/>
      <c r="AT2207" s="143"/>
      <c r="AU2207" s="143"/>
      <c r="AV2207" s="143"/>
      <c r="BC2207" s="2"/>
    </row>
    <row r="2208" spans="1:55" x14ac:dyDescent="0.2">
      <c r="A2208" s="4" t="s">
        <v>2726</v>
      </c>
      <c r="B2208" s="4" t="s">
        <v>2690</v>
      </c>
      <c r="C2208" s="4" t="s">
        <v>2733</v>
      </c>
      <c r="D2208" s="4" t="s">
        <v>2742</v>
      </c>
      <c r="E2208" s="4" t="s">
        <v>1795</v>
      </c>
      <c r="F2208" s="4" t="s">
        <v>1735</v>
      </c>
      <c r="G2208" s="41" t="s">
        <v>1796</v>
      </c>
      <c r="H2208" s="59">
        <v>101659166</v>
      </c>
      <c r="I2208" s="59" t="s">
        <v>136</v>
      </c>
      <c r="J2208" s="5">
        <v>2013</v>
      </c>
      <c r="K2208" s="5">
        <v>8</v>
      </c>
      <c r="L2208" s="9">
        <f t="shared" si="48"/>
        <v>-5</v>
      </c>
      <c r="M2208" s="6" t="s">
        <v>90</v>
      </c>
      <c r="N2208" s="9" t="s">
        <v>94</v>
      </c>
      <c r="O2208" s="6" t="s">
        <v>37</v>
      </c>
      <c r="P2208" s="9" t="s">
        <v>42</v>
      </c>
      <c r="Q2208" s="5" t="s">
        <v>37</v>
      </c>
      <c r="R2208" s="9" t="s">
        <v>41</v>
      </c>
      <c r="S2208" s="11">
        <v>2023</v>
      </c>
      <c r="T2208" s="6" t="s">
        <v>126</v>
      </c>
      <c r="U2208" s="4" t="s">
        <v>135</v>
      </c>
      <c r="V2208" s="4" t="s">
        <v>136</v>
      </c>
      <c r="W2208" s="75">
        <v>1359760</v>
      </c>
      <c r="X2208" s="9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43"/>
      <c r="AL2208" s="143"/>
      <c r="AM2208" s="143"/>
      <c r="AN2208" s="143"/>
      <c r="AO2208" s="143"/>
      <c r="AP2208" s="143"/>
      <c r="AQ2208" s="143"/>
      <c r="AR2208" s="143"/>
      <c r="AS2208" s="143"/>
      <c r="AT2208" s="143"/>
      <c r="AU2208" s="143"/>
      <c r="AV2208" s="143"/>
      <c r="BC2208" s="2"/>
    </row>
    <row r="2209" spans="1:55" x14ac:dyDescent="0.2">
      <c r="A2209" s="4" t="s">
        <v>2726</v>
      </c>
      <c r="B2209" s="4" t="s">
        <v>2690</v>
      </c>
      <c r="C2209" s="4" t="s">
        <v>2733</v>
      </c>
      <c r="D2209" s="4" t="s">
        <v>2742</v>
      </c>
      <c r="E2209" s="4" t="s">
        <v>1795</v>
      </c>
      <c r="F2209" s="4" t="s">
        <v>1735</v>
      </c>
      <c r="G2209" s="41" t="s">
        <v>1796</v>
      </c>
      <c r="H2209" s="59">
        <v>101659169</v>
      </c>
      <c r="I2209" s="59" t="s">
        <v>136</v>
      </c>
      <c r="J2209" s="5">
        <v>2013</v>
      </c>
      <c r="K2209" s="5">
        <v>8</v>
      </c>
      <c r="L2209" s="9">
        <f t="shared" si="48"/>
        <v>-5</v>
      </c>
      <c r="M2209" s="6" t="s">
        <v>90</v>
      </c>
      <c r="N2209" s="9" t="s">
        <v>94</v>
      </c>
      <c r="O2209" s="6" t="s">
        <v>37</v>
      </c>
      <c r="P2209" s="9" t="s">
        <v>42</v>
      </c>
      <c r="Q2209" s="5" t="s">
        <v>37</v>
      </c>
      <c r="R2209" s="9" t="s">
        <v>41</v>
      </c>
      <c r="S2209" s="11">
        <v>2023</v>
      </c>
      <c r="T2209" s="6" t="s">
        <v>126</v>
      </c>
      <c r="U2209" s="4" t="s">
        <v>135</v>
      </c>
      <c r="V2209" s="4" t="s">
        <v>136</v>
      </c>
      <c r="W2209" s="75">
        <v>1359760</v>
      </c>
      <c r="X2209" s="9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43"/>
      <c r="AL2209" s="143"/>
      <c r="AM2209" s="143"/>
      <c r="AN2209" s="143"/>
      <c r="AO2209" s="143"/>
      <c r="AP2209" s="143"/>
      <c r="AQ2209" s="143"/>
      <c r="AR2209" s="143"/>
      <c r="AS2209" s="143"/>
      <c r="AT2209" s="143"/>
      <c r="AU2209" s="143"/>
      <c r="AV2209" s="143"/>
      <c r="BC2209" s="2"/>
    </row>
    <row r="2210" spans="1:55" x14ac:dyDescent="0.2">
      <c r="A2210" s="4" t="s">
        <v>2726</v>
      </c>
      <c r="B2210" s="4" t="s">
        <v>2690</v>
      </c>
      <c r="C2210" s="4" t="s">
        <v>2733</v>
      </c>
      <c r="D2210" s="4" t="s">
        <v>2742</v>
      </c>
      <c r="E2210" s="4" t="s">
        <v>1795</v>
      </c>
      <c r="F2210" s="4" t="s">
        <v>1735</v>
      </c>
      <c r="G2210" s="41" t="s">
        <v>1796</v>
      </c>
      <c r="H2210" s="59">
        <v>101656196</v>
      </c>
      <c r="I2210" s="59" t="s">
        <v>136</v>
      </c>
      <c r="J2210" s="5">
        <v>2013</v>
      </c>
      <c r="K2210" s="5">
        <v>8</v>
      </c>
      <c r="L2210" s="9">
        <f t="shared" si="48"/>
        <v>-5</v>
      </c>
      <c r="M2210" s="6" t="s">
        <v>90</v>
      </c>
      <c r="N2210" s="9" t="s">
        <v>94</v>
      </c>
      <c r="O2210" s="6" t="s">
        <v>37</v>
      </c>
      <c r="P2210" s="9" t="s">
        <v>42</v>
      </c>
      <c r="Q2210" s="5" t="s">
        <v>37</v>
      </c>
      <c r="R2210" s="9" t="s">
        <v>41</v>
      </c>
      <c r="S2210" s="11">
        <v>2023</v>
      </c>
      <c r="T2210" s="6" t="s">
        <v>126</v>
      </c>
      <c r="U2210" s="4" t="s">
        <v>135</v>
      </c>
      <c r="V2210" s="4" t="s">
        <v>136</v>
      </c>
      <c r="W2210" s="75">
        <v>1359760</v>
      </c>
      <c r="X2210" s="9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43"/>
      <c r="AL2210" s="143"/>
      <c r="AM2210" s="143"/>
      <c r="AN2210" s="143"/>
      <c r="AO2210" s="143"/>
      <c r="AP2210" s="143"/>
      <c r="AQ2210" s="143"/>
      <c r="AR2210" s="143"/>
      <c r="AS2210" s="143"/>
      <c r="AT2210" s="143"/>
      <c r="AU2210" s="143"/>
      <c r="AV2210" s="143"/>
      <c r="BC2210" s="2"/>
    </row>
    <row r="2211" spans="1:55" x14ac:dyDescent="0.2">
      <c r="A2211" s="4" t="s">
        <v>2726</v>
      </c>
      <c r="B2211" s="4" t="s">
        <v>2690</v>
      </c>
      <c r="C2211" s="4" t="s">
        <v>2733</v>
      </c>
      <c r="D2211" s="4" t="s">
        <v>2742</v>
      </c>
      <c r="E2211" s="4" t="s">
        <v>1795</v>
      </c>
      <c r="F2211" s="4" t="s">
        <v>1735</v>
      </c>
      <c r="G2211" s="41" t="s">
        <v>1796</v>
      </c>
      <c r="H2211" s="59">
        <v>101659172</v>
      </c>
      <c r="I2211" s="59" t="s">
        <v>136</v>
      </c>
      <c r="J2211" s="5">
        <v>2013</v>
      </c>
      <c r="K2211" s="5">
        <v>8</v>
      </c>
      <c r="L2211" s="9">
        <f t="shared" si="48"/>
        <v>-5</v>
      </c>
      <c r="M2211" s="6" t="s">
        <v>90</v>
      </c>
      <c r="N2211" s="9" t="s">
        <v>94</v>
      </c>
      <c r="O2211" s="6" t="s">
        <v>37</v>
      </c>
      <c r="P2211" s="9" t="s">
        <v>42</v>
      </c>
      <c r="Q2211" s="5" t="s">
        <v>37</v>
      </c>
      <c r="R2211" s="9" t="s">
        <v>41</v>
      </c>
      <c r="S2211" s="11">
        <v>2023</v>
      </c>
      <c r="T2211" s="6" t="s">
        <v>126</v>
      </c>
      <c r="U2211" s="4" t="s">
        <v>135</v>
      </c>
      <c r="V2211" s="4" t="s">
        <v>136</v>
      </c>
      <c r="W2211" s="75">
        <v>1359760</v>
      </c>
      <c r="X2211" s="9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43"/>
      <c r="AL2211" s="143"/>
      <c r="AM2211" s="143"/>
      <c r="AN2211" s="143"/>
      <c r="AO2211" s="143"/>
      <c r="AP2211" s="143"/>
      <c r="AQ2211" s="143"/>
      <c r="AR2211" s="143"/>
      <c r="AS2211" s="143"/>
      <c r="AT2211" s="143"/>
      <c r="AU2211" s="143"/>
      <c r="AV2211" s="143"/>
      <c r="BC2211" s="2"/>
    </row>
    <row r="2212" spans="1:55" x14ac:dyDescent="0.2">
      <c r="A2212" s="4" t="s">
        <v>2726</v>
      </c>
      <c r="B2212" s="4" t="s">
        <v>2690</v>
      </c>
      <c r="C2212" s="4" t="s">
        <v>2733</v>
      </c>
      <c r="D2212" s="4" t="s">
        <v>2742</v>
      </c>
      <c r="E2212" s="4" t="s">
        <v>1795</v>
      </c>
      <c r="F2212" s="4" t="s">
        <v>1735</v>
      </c>
      <c r="G2212" s="41" t="s">
        <v>1796</v>
      </c>
      <c r="H2212" s="59">
        <v>101659165</v>
      </c>
      <c r="I2212" s="59" t="s">
        <v>136</v>
      </c>
      <c r="J2212" s="5">
        <v>2013</v>
      </c>
      <c r="K2212" s="5">
        <v>8</v>
      </c>
      <c r="L2212" s="9">
        <f t="shared" si="48"/>
        <v>-5</v>
      </c>
      <c r="M2212" s="6" t="s">
        <v>90</v>
      </c>
      <c r="N2212" s="9" t="s">
        <v>94</v>
      </c>
      <c r="O2212" s="6" t="s">
        <v>37</v>
      </c>
      <c r="P2212" s="9" t="s">
        <v>42</v>
      </c>
      <c r="Q2212" s="5" t="s">
        <v>37</v>
      </c>
      <c r="R2212" s="9" t="s">
        <v>41</v>
      </c>
      <c r="S2212" s="11">
        <v>2023</v>
      </c>
      <c r="T2212" s="6" t="s">
        <v>126</v>
      </c>
      <c r="U2212" s="4" t="s">
        <v>135</v>
      </c>
      <c r="V2212" s="4" t="s">
        <v>136</v>
      </c>
      <c r="W2212" s="75">
        <v>1359760</v>
      </c>
      <c r="X2212" s="9"/>
      <c r="Y2212" s="11"/>
      <c r="Z2212" s="11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143"/>
      <c r="AL2212" s="143"/>
      <c r="AM2212" s="143"/>
      <c r="AN2212" s="143"/>
      <c r="AO2212" s="143"/>
      <c r="AP2212" s="143"/>
      <c r="AQ2212" s="143"/>
      <c r="AR2212" s="143"/>
      <c r="AS2212" s="143"/>
      <c r="AT2212" s="143"/>
      <c r="AU2212" s="143"/>
      <c r="AV2212" s="143"/>
      <c r="BC2212" s="2"/>
    </row>
    <row r="2213" spans="1:55" x14ac:dyDescent="0.2">
      <c r="A2213" s="4" t="s">
        <v>2718</v>
      </c>
      <c r="B2213" s="4" t="s">
        <v>2690</v>
      </c>
      <c r="C2213" s="4" t="s">
        <v>2734</v>
      </c>
      <c r="D2213" s="4" t="s">
        <v>2742</v>
      </c>
      <c r="E2213" s="4" t="s">
        <v>1762</v>
      </c>
      <c r="F2213" s="4" t="s">
        <v>1735</v>
      </c>
      <c r="G2213" s="41" t="s">
        <v>1763</v>
      </c>
      <c r="H2213" s="59" t="s">
        <v>1764</v>
      </c>
      <c r="I2213" s="59" t="s">
        <v>136</v>
      </c>
      <c r="J2213" s="5">
        <v>2013</v>
      </c>
      <c r="K2213" s="5">
        <v>8</v>
      </c>
      <c r="L2213" s="9">
        <f t="shared" si="48"/>
        <v>-5</v>
      </c>
      <c r="M2213" s="6" t="s">
        <v>90</v>
      </c>
      <c r="N2213" s="9" t="s">
        <v>94</v>
      </c>
      <c r="O2213" s="6" t="s">
        <v>37</v>
      </c>
      <c r="P2213" s="9" t="s">
        <v>42</v>
      </c>
      <c r="Q2213" s="5" t="s">
        <v>37</v>
      </c>
      <c r="R2213" s="9" t="s">
        <v>41</v>
      </c>
      <c r="S2213" s="11">
        <v>2023</v>
      </c>
      <c r="T2213" s="6" t="s">
        <v>126</v>
      </c>
      <c r="U2213" s="4" t="s">
        <v>184</v>
      </c>
      <c r="V2213" s="4" t="s">
        <v>136</v>
      </c>
      <c r="W2213" s="75">
        <v>1359760</v>
      </c>
      <c r="X2213" s="9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43"/>
      <c r="AL2213" s="143"/>
      <c r="AM2213" s="143"/>
      <c r="AN2213" s="143"/>
      <c r="AO2213" s="143"/>
      <c r="AP2213" s="143"/>
      <c r="AQ2213" s="143"/>
      <c r="AR2213" s="143"/>
      <c r="AS2213" s="143"/>
      <c r="AT2213" s="143"/>
      <c r="AU2213" s="143"/>
      <c r="AV2213" s="143"/>
      <c r="BC2213" s="2"/>
    </row>
    <row r="2214" spans="1:55" x14ac:dyDescent="0.2">
      <c r="A2214" s="4" t="s">
        <v>2718</v>
      </c>
      <c r="B2214" s="4" t="s">
        <v>2690</v>
      </c>
      <c r="C2214" s="4" t="s">
        <v>2734</v>
      </c>
      <c r="D2214" s="4" t="s">
        <v>2742</v>
      </c>
      <c r="E2214" s="4" t="s">
        <v>1762</v>
      </c>
      <c r="F2214" s="4" t="s">
        <v>1735</v>
      </c>
      <c r="G2214" s="41" t="s">
        <v>1763</v>
      </c>
      <c r="H2214" s="59" t="s">
        <v>1765</v>
      </c>
      <c r="I2214" s="59" t="s">
        <v>136</v>
      </c>
      <c r="J2214" s="5">
        <v>2013</v>
      </c>
      <c r="K2214" s="5">
        <v>8</v>
      </c>
      <c r="L2214" s="9">
        <f t="shared" si="48"/>
        <v>-5</v>
      </c>
      <c r="M2214" s="6" t="s">
        <v>90</v>
      </c>
      <c r="N2214" s="9" t="s">
        <v>94</v>
      </c>
      <c r="O2214" s="6" t="s">
        <v>37</v>
      </c>
      <c r="P2214" s="9" t="s">
        <v>42</v>
      </c>
      <c r="Q2214" s="5" t="s">
        <v>37</v>
      </c>
      <c r="R2214" s="9" t="s">
        <v>41</v>
      </c>
      <c r="S2214" s="11">
        <v>2023</v>
      </c>
      <c r="T2214" s="6" t="s">
        <v>126</v>
      </c>
      <c r="U2214" s="4" t="s">
        <v>184</v>
      </c>
      <c r="V2214" s="4" t="s">
        <v>136</v>
      </c>
      <c r="W2214" s="75">
        <v>1359760</v>
      </c>
      <c r="X2214" s="9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43"/>
      <c r="AL2214" s="143"/>
      <c r="AM2214" s="143"/>
      <c r="AN2214" s="143"/>
      <c r="AO2214" s="143"/>
      <c r="AP2214" s="143"/>
      <c r="AQ2214" s="143"/>
      <c r="AR2214" s="143"/>
      <c r="AS2214" s="143"/>
      <c r="AT2214" s="143"/>
      <c r="AU2214" s="143"/>
      <c r="AV2214" s="143"/>
      <c r="BC2214" s="2"/>
    </row>
    <row r="2215" spans="1:55" x14ac:dyDescent="0.2">
      <c r="A2215" s="4" t="s">
        <v>2718</v>
      </c>
      <c r="B2215" s="4" t="s">
        <v>2690</v>
      </c>
      <c r="C2215" s="4" t="s">
        <v>2734</v>
      </c>
      <c r="D2215" s="4" t="s">
        <v>2742</v>
      </c>
      <c r="E2215" s="4" t="s">
        <v>1762</v>
      </c>
      <c r="F2215" s="4" t="s">
        <v>1735</v>
      </c>
      <c r="G2215" s="41" t="s">
        <v>1763</v>
      </c>
      <c r="H2215" s="59" t="s">
        <v>1766</v>
      </c>
      <c r="I2215" s="59" t="s">
        <v>136</v>
      </c>
      <c r="J2215" s="5">
        <v>2013</v>
      </c>
      <c r="K2215" s="5">
        <v>8</v>
      </c>
      <c r="L2215" s="9">
        <f t="shared" si="48"/>
        <v>-5</v>
      </c>
      <c r="M2215" s="6" t="s">
        <v>90</v>
      </c>
      <c r="N2215" s="9" t="s">
        <v>94</v>
      </c>
      <c r="O2215" s="6" t="s">
        <v>37</v>
      </c>
      <c r="P2215" s="9" t="s">
        <v>42</v>
      </c>
      <c r="Q2215" s="5" t="s">
        <v>37</v>
      </c>
      <c r="R2215" s="9" t="s">
        <v>41</v>
      </c>
      <c r="S2215" s="11">
        <v>2023</v>
      </c>
      <c r="T2215" s="6" t="s">
        <v>126</v>
      </c>
      <c r="U2215" s="4" t="s">
        <v>184</v>
      </c>
      <c r="V2215" s="4" t="s">
        <v>136</v>
      </c>
      <c r="W2215" s="75">
        <v>1359760</v>
      </c>
      <c r="X2215" s="9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43"/>
      <c r="AL2215" s="143"/>
      <c r="AM2215" s="143"/>
      <c r="AN2215" s="143"/>
      <c r="AO2215" s="143"/>
      <c r="AP2215" s="143"/>
      <c r="AQ2215" s="143"/>
      <c r="AR2215" s="143"/>
      <c r="AS2215" s="143"/>
      <c r="AT2215" s="143"/>
      <c r="AU2215" s="143"/>
      <c r="AV2215" s="143"/>
      <c r="BC2215" s="2"/>
    </row>
    <row r="2216" spans="1:55" x14ac:dyDescent="0.2">
      <c r="A2216" s="4" t="s">
        <v>2718</v>
      </c>
      <c r="B2216" s="4" t="s">
        <v>2690</v>
      </c>
      <c r="C2216" s="4" t="s">
        <v>2734</v>
      </c>
      <c r="D2216" s="4" t="s">
        <v>2742</v>
      </c>
      <c r="E2216" s="4" t="s">
        <v>1762</v>
      </c>
      <c r="F2216" s="4" t="s">
        <v>1735</v>
      </c>
      <c r="G2216" s="41" t="s">
        <v>1763</v>
      </c>
      <c r="H2216" s="59" t="s">
        <v>1767</v>
      </c>
      <c r="I2216" s="59" t="s">
        <v>136</v>
      </c>
      <c r="J2216" s="5">
        <v>2013</v>
      </c>
      <c r="K2216" s="5">
        <v>8</v>
      </c>
      <c r="L2216" s="9">
        <f t="shared" si="48"/>
        <v>-5</v>
      </c>
      <c r="M2216" s="6" t="s">
        <v>90</v>
      </c>
      <c r="N2216" s="9" t="s">
        <v>94</v>
      </c>
      <c r="O2216" s="6" t="s">
        <v>37</v>
      </c>
      <c r="P2216" s="9" t="s">
        <v>42</v>
      </c>
      <c r="Q2216" s="5" t="s">
        <v>37</v>
      </c>
      <c r="R2216" s="9" t="s">
        <v>41</v>
      </c>
      <c r="S2216" s="11">
        <v>2023</v>
      </c>
      <c r="T2216" s="6" t="s">
        <v>126</v>
      </c>
      <c r="U2216" s="4" t="s">
        <v>184</v>
      </c>
      <c r="V2216" s="4" t="s">
        <v>136</v>
      </c>
      <c r="W2216" s="75">
        <v>1359760</v>
      </c>
      <c r="X2216" s="9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43"/>
      <c r="AL2216" s="143"/>
      <c r="AM2216" s="143"/>
      <c r="AN2216" s="143"/>
      <c r="AO2216" s="143"/>
      <c r="AP2216" s="143"/>
      <c r="AQ2216" s="143"/>
      <c r="AR2216" s="143"/>
      <c r="AS2216" s="143"/>
      <c r="AT2216" s="143"/>
      <c r="AU2216" s="143"/>
      <c r="AV2216" s="143"/>
      <c r="BC2216" s="2"/>
    </row>
    <row r="2217" spans="1:55" x14ac:dyDescent="0.2">
      <c r="A2217" s="4" t="s">
        <v>2718</v>
      </c>
      <c r="B2217" s="4" t="s">
        <v>2690</v>
      </c>
      <c r="C2217" s="4" t="s">
        <v>2734</v>
      </c>
      <c r="D2217" s="4" t="s">
        <v>2742</v>
      </c>
      <c r="E2217" s="4" t="s">
        <v>1762</v>
      </c>
      <c r="F2217" s="4" t="s">
        <v>1735</v>
      </c>
      <c r="G2217" s="41" t="s">
        <v>1763</v>
      </c>
      <c r="H2217" s="59" t="s">
        <v>1768</v>
      </c>
      <c r="I2217" s="59" t="s">
        <v>136</v>
      </c>
      <c r="J2217" s="5">
        <v>2013</v>
      </c>
      <c r="K2217" s="5">
        <v>8</v>
      </c>
      <c r="L2217" s="9">
        <f t="shared" si="48"/>
        <v>-5</v>
      </c>
      <c r="M2217" s="6" t="s">
        <v>90</v>
      </c>
      <c r="N2217" s="9" t="s">
        <v>94</v>
      </c>
      <c r="O2217" s="6" t="s">
        <v>37</v>
      </c>
      <c r="P2217" s="9" t="s">
        <v>42</v>
      </c>
      <c r="Q2217" s="5" t="s">
        <v>37</v>
      </c>
      <c r="R2217" s="9" t="s">
        <v>41</v>
      </c>
      <c r="S2217" s="11">
        <v>2023</v>
      </c>
      <c r="T2217" s="6" t="s">
        <v>126</v>
      </c>
      <c r="U2217" s="4" t="s">
        <v>184</v>
      </c>
      <c r="V2217" s="4" t="s">
        <v>136</v>
      </c>
      <c r="W2217" s="75">
        <v>1359760</v>
      </c>
      <c r="X2217" s="9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43"/>
      <c r="AL2217" s="143"/>
      <c r="AM2217" s="143"/>
      <c r="AN2217" s="143"/>
      <c r="AO2217" s="143"/>
      <c r="AP2217" s="143"/>
      <c r="AQ2217" s="143"/>
      <c r="AR2217" s="143"/>
      <c r="AS2217" s="143"/>
      <c r="AT2217" s="143"/>
      <c r="AU2217" s="143"/>
      <c r="AV2217" s="143"/>
      <c r="BC2217" s="2"/>
    </row>
    <row r="2218" spans="1:55" x14ac:dyDescent="0.2">
      <c r="A2218" s="4" t="s">
        <v>2718</v>
      </c>
      <c r="B2218" s="4" t="s">
        <v>2690</v>
      </c>
      <c r="C2218" s="4" t="s">
        <v>2734</v>
      </c>
      <c r="D2218" s="4" t="s">
        <v>2742</v>
      </c>
      <c r="E2218" s="4" t="s">
        <v>1762</v>
      </c>
      <c r="F2218" s="4" t="s">
        <v>1735</v>
      </c>
      <c r="G2218" s="41" t="s">
        <v>1763</v>
      </c>
      <c r="H2218" s="59" t="s">
        <v>1769</v>
      </c>
      <c r="I2218" s="59" t="s">
        <v>136</v>
      </c>
      <c r="J2218" s="5">
        <v>2013</v>
      </c>
      <c r="K2218" s="5">
        <v>8</v>
      </c>
      <c r="L2218" s="9">
        <f t="shared" si="48"/>
        <v>-5</v>
      </c>
      <c r="M2218" s="6" t="s">
        <v>90</v>
      </c>
      <c r="N2218" s="9" t="s">
        <v>94</v>
      </c>
      <c r="O2218" s="6" t="s">
        <v>37</v>
      </c>
      <c r="P2218" s="9" t="s">
        <v>42</v>
      </c>
      <c r="Q2218" s="5" t="s">
        <v>37</v>
      </c>
      <c r="R2218" s="9" t="s">
        <v>41</v>
      </c>
      <c r="S2218" s="11">
        <v>2023</v>
      </c>
      <c r="T2218" s="6" t="s">
        <v>126</v>
      </c>
      <c r="U2218" s="4" t="s">
        <v>184</v>
      </c>
      <c r="V2218" s="4" t="s">
        <v>136</v>
      </c>
      <c r="W2218" s="75">
        <v>1359760</v>
      </c>
      <c r="X2218" s="9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43"/>
      <c r="AL2218" s="143"/>
      <c r="AM2218" s="143"/>
      <c r="AN2218" s="143"/>
      <c r="AO2218" s="143"/>
      <c r="AP2218" s="143"/>
      <c r="AQ2218" s="143"/>
      <c r="AR2218" s="143"/>
      <c r="AS2218" s="143"/>
      <c r="AT2218" s="143"/>
      <c r="AU2218" s="143"/>
      <c r="AV2218" s="143"/>
      <c r="BC2218" s="2"/>
    </row>
    <row r="2219" spans="1:55" x14ac:dyDescent="0.2">
      <c r="A2219" s="4" t="s">
        <v>2717</v>
      </c>
      <c r="B2219" s="4" t="s">
        <v>2690</v>
      </c>
      <c r="C2219" s="4" t="s">
        <v>2734</v>
      </c>
      <c r="D2219" s="4" t="s">
        <v>2742</v>
      </c>
      <c r="E2219" s="4" t="s">
        <v>1762</v>
      </c>
      <c r="F2219" s="4" t="s">
        <v>1735</v>
      </c>
      <c r="G2219" s="41" t="s">
        <v>1763</v>
      </c>
      <c r="H2219" s="59" t="s">
        <v>1770</v>
      </c>
      <c r="I2219" s="59" t="s">
        <v>136</v>
      </c>
      <c r="J2219" s="5">
        <v>2013</v>
      </c>
      <c r="K2219" s="5">
        <v>8</v>
      </c>
      <c r="L2219" s="9">
        <f t="shared" si="48"/>
        <v>-5</v>
      </c>
      <c r="M2219" s="6" t="s">
        <v>90</v>
      </c>
      <c r="N2219" s="9" t="s">
        <v>94</v>
      </c>
      <c r="O2219" s="6" t="s">
        <v>37</v>
      </c>
      <c r="P2219" s="9" t="s">
        <v>42</v>
      </c>
      <c r="Q2219" s="5" t="s">
        <v>37</v>
      </c>
      <c r="R2219" s="9" t="s">
        <v>41</v>
      </c>
      <c r="S2219" s="11">
        <v>2023</v>
      </c>
      <c r="T2219" s="6" t="s">
        <v>126</v>
      </c>
      <c r="U2219" s="4" t="s">
        <v>184</v>
      </c>
      <c r="V2219" s="4" t="s">
        <v>136</v>
      </c>
      <c r="W2219" s="75">
        <v>1359760</v>
      </c>
      <c r="X2219" s="9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43"/>
      <c r="AL2219" s="143"/>
      <c r="AM2219" s="143"/>
      <c r="AN2219" s="143"/>
      <c r="AO2219" s="143"/>
      <c r="AP2219" s="143"/>
      <c r="AQ2219" s="143"/>
      <c r="AR2219" s="143"/>
      <c r="AS2219" s="143"/>
      <c r="AT2219" s="143"/>
      <c r="AU2219" s="143"/>
      <c r="AV2219" s="143"/>
      <c r="BC2219" s="2"/>
    </row>
    <row r="2220" spans="1:55" x14ac:dyDescent="0.2">
      <c r="A2220" s="4" t="s">
        <v>2717</v>
      </c>
      <c r="B2220" s="4" t="s">
        <v>2690</v>
      </c>
      <c r="C2220" s="4" t="s">
        <v>2734</v>
      </c>
      <c r="D2220" s="4" t="s">
        <v>2742</v>
      </c>
      <c r="E2220" s="4" t="s">
        <v>1762</v>
      </c>
      <c r="F2220" s="4" t="s">
        <v>1735</v>
      </c>
      <c r="G2220" s="41" t="s">
        <v>1763</v>
      </c>
      <c r="H2220" s="59" t="s">
        <v>1771</v>
      </c>
      <c r="I2220" s="59" t="s">
        <v>136</v>
      </c>
      <c r="J2220" s="5">
        <v>2013</v>
      </c>
      <c r="K2220" s="5">
        <v>8</v>
      </c>
      <c r="L2220" s="9">
        <f t="shared" si="48"/>
        <v>-5</v>
      </c>
      <c r="M2220" s="6" t="s">
        <v>90</v>
      </c>
      <c r="N2220" s="9" t="s">
        <v>94</v>
      </c>
      <c r="O2220" s="6" t="s">
        <v>37</v>
      </c>
      <c r="P2220" s="9" t="s">
        <v>42</v>
      </c>
      <c r="Q2220" s="5" t="s">
        <v>37</v>
      </c>
      <c r="R2220" s="9" t="s">
        <v>41</v>
      </c>
      <c r="S2220" s="11">
        <v>2023</v>
      </c>
      <c r="T2220" s="6" t="s">
        <v>126</v>
      </c>
      <c r="U2220" s="4" t="s">
        <v>184</v>
      </c>
      <c r="V2220" s="4" t="s">
        <v>136</v>
      </c>
      <c r="W2220" s="75">
        <v>1359760</v>
      </c>
      <c r="X2220" s="9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43"/>
      <c r="AL2220" s="143"/>
      <c r="AM2220" s="143"/>
      <c r="AN2220" s="143"/>
      <c r="AO2220" s="143"/>
      <c r="AP2220" s="143"/>
      <c r="AQ2220" s="143"/>
      <c r="AR2220" s="143"/>
      <c r="AS2220" s="143"/>
      <c r="AT2220" s="143"/>
      <c r="AU2220" s="143"/>
      <c r="AV2220" s="143"/>
      <c r="BC2220" s="2"/>
    </row>
    <row r="2221" spans="1:55" x14ac:dyDescent="0.2">
      <c r="A2221" s="4" t="s">
        <v>2717</v>
      </c>
      <c r="B2221" s="4" t="s">
        <v>2690</v>
      </c>
      <c r="C2221" s="4" t="s">
        <v>2734</v>
      </c>
      <c r="D2221" s="4" t="s">
        <v>2742</v>
      </c>
      <c r="E2221" s="4" t="s">
        <v>1762</v>
      </c>
      <c r="F2221" s="4" t="s">
        <v>1735</v>
      </c>
      <c r="G2221" s="41" t="s">
        <v>1763</v>
      </c>
      <c r="H2221" s="59" t="s">
        <v>1772</v>
      </c>
      <c r="I2221" s="59" t="s">
        <v>136</v>
      </c>
      <c r="J2221" s="5">
        <v>2013</v>
      </c>
      <c r="K2221" s="5">
        <v>8</v>
      </c>
      <c r="L2221" s="9">
        <f t="shared" si="48"/>
        <v>-5</v>
      </c>
      <c r="M2221" s="6" t="s">
        <v>90</v>
      </c>
      <c r="N2221" s="9" t="s">
        <v>94</v>
      </c>
      <c r="O2221" s="6" t="s">
        <v>37</v>
      </c>
      <c r="P2221" s="9" t="s">
        <v>42</v>
      </c>
      <c r="Q2221" s="5" t="s">
        <v>37</v>
      </c>
      <c r="R2221" s="9" t="s">
        <v>41</v>
      </c>
      <c r="S2221" s="11">
        <v>2023</v>
      </c>
      <c r="T2221" s="6" t="s">
        <v>126</v>
      </c>
      <c r="U2221" s="4" t="s">
        <v>184</v>
      </c>
      <c r="V2221" s="4" t="s">
        <v>136</v>
      </c>
      <c r="W2221" s="75">
        <v>1359760</v>
      </c>
      <c r="X2221" s="9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43"/>
      <c r="AL2221" s="143"/>
      <c r="AM2221" s="143"/>
      <c r="AN2221" s="143"/>
      <c r="AO2221" s="143"/>
      <c r="AP2221" s="143"/>
      <c r="AQ2221" s="143"/>
      <c r="AR2221" s="143"/>
      <c r="AS2221" s="143"/>
      <c r="AT2221" s="143"/>
      <c r="AU2221" s="143"/>
      <c r="AV2221" s="143"/>
      <c r="BC2221" s="2"/>
    </row>
    <row r="2222" spans="1:55" x14ac:dyDescent="0.2">
      <c r="A2222" s="4" t="s">
        <v>2717</v>
      </c>
      <c r="B2222" s="4" t="s">
        <v>2690</v>
      </c>
      <c r="C2222" s="4" t="s">
        <v>2734</v>
      </c>
      <c r="D2222" s="4" t="s">
        <v>2742</v>
      </c>
      <c r="E2222" s="4" t="s">
        <v>1762</v>
      </c>
      <c r="F2222" s="4" t="s">
        <v>1735</v>
      </c>
      <c r="G2222" s="41" t="s">
        <v>1763</v>
      </c>
      <c r="H2222" s="59" t="s">
        <v>1773</v>
      </c>
      <c r="I2222" s="59" t="s">
        <v>136</v>
      </c>
      <c r="J2222" s="5">
        <v>2013</v>
      </c>
      <c r="K2222" s="5">
        <v>8</v>
      </c>
      <c r="L2222" s="9">
        <f t="shared" si="48"/>
        <v>-5</v>
      </c>
      <c r="M2222" s="6" t="s">
        <v>90</v>
      </c>
      <c r="N2222" s="9" t="s">
        <v>94</v>
      </c>
      <c r="O2222" s="6" t="s">
        <v>37</v>
      </c>
      <c r="P2222" s="9" t="s">
        <v>42</v>
      </c>
      <c r="Q2222" s="5" t="s">
        <v>37</v>
      </c>
      <c r="R2222" s="9" t="s">
        <v>41</v>
      </c>
      <c r="S2222" s="11">
        <v>2023</v>
      </c>
      <c r="T2222" s="6" t="s">
        <v>126</v>
      </c>
      <c r="U2222" s="4" t="s">
        <v>184</v>
      </c>
      <c r="V2222" s="4" t="s">
        <v>136</v>
      </c>
      <c r="W2222" s="75">
        <v>1359760</v>
      </c>
      <c r="X2222" s="9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43"/>
      <c r="AL2222" s="143"/>
      <c r="AM2222" s="143"/>
      <c r="AN2222" s="143"/>
      <c r="AO2222" s="143"/>
      <c r="AP2222" s="143"/>
      <c r="AQ2222" s="143"/>
      <c r="AR2222" s="143"/>
      <c r="AS2222" s="143"/>
      <c r="AT2222" s="143"/>
      <c r="AU2222" s="143"/>
      <c r="AV2222" s="143"/>
      <c r="BC2222" s="2"/>
    </row>
    <row r="2223" spans="1:55" x14ac:dyDescent="0.2">
      <c r="A2223" s="4" t="s">
        <v>2717</v>
      </c>
      <c r="B2223" s="4" t="s">
        <v>2690</v>
      </c>
      <c r="C2223" s="4" t="s">
        <v>2734</v>
      </c>
      <c r="D2223" s="4" t="s">
        <v>2742</v>
      </c>
      <c r="E2223" s="4" t="s">
        <v>1762</v>
      </c>
      <c r="F2223" s="4" t="s">
        <v>1735</v>
      </c>
      <c r="G2223" s="41" t="s">
        <v>1763</v>
      </c>
      <c r="H2223" s="59" t="s">
        <v>1774</v>
      </c>
      <c r="I2223" s="59" t="s">
        <v>136</v>
      </c>
      <c r="J2223" s="5">
        <v>2013</v>
      </c>
      <c r="K2223" s="5">
        <v>8</v>
      </c>
      <c r="L2223" s="9">
        <f t="shared" si="48"/>
        <v>-5</v>
      </c>
      <c r="M2223" s="6" t="s">
        <v>90</v>
      </c>
      <c r="N2223" s="9" t="s">
        <v>94</v>
      </c>
      <c r="O2223" s="6" t="s">
        <v>37</v>
      </c>
      <c r="P2223" s="9" t="s">
        <v>42</v>
      </c>
      <c r="Q2223" s="5" t="s">
        <v>37</v>
      </c>
      <c r="R2223" s="9" t="s">
        <v>41</v>
      </c>
      <c r="S2223" s="11">
        <v>2023</v>
      </c>
      <c r="T2223" s="6" t="s">
        <v>126</v>
      </c>
      <c r="U2223" s="4" t="s">
        <v>184</v>
      </c>
      <c r="V2223" s="4" t="s">
        <v>136</v>
      </c>
      <c r="W2223" s="75">
        <v>1359760</v>
      </c>
      <c r="X2223" s="9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43"/>
      <c r="AL2223" s="143"/>
      <c r="AM2223" s="143"/>
      <c r="AN2223" s="143"/>
      <c r="AO2223" s="143"/>
      <c r="AP2223" s="143"/>
      <c r="AQ2223" s="143"/>
      <c r="AR2223" s="143"/>
      <c r="AS2223" s="143"/>
      <c r="AT2223" s="143"/>
      <c r="AU2223" s="143"/>
      <c r="AV2223" s="143"/>
      <c r="BC2223" s="2"/>
    </row>
    <row r="2224" spans="1:55" x14ac:dyDescent="0.2">
      <c r="A2224" s="4" t="s">
        <v>2717</v>
      </c>
      <c r="B2224" s="4" t="s">
        <v>2690</v>
      </c>
      <c r="C2224" s="4" t="s">
        <v>2734</v>
      </c>
      <c r="D2224" s="4" t="s">
        <v>2742</v>
      </c>
      <c r="E2224" s="4" t="s">
        <v>1762</v>
      </c>
      <c r="F2224" s="4" t="s">
        <v>1735</v>
      </c>
      <c r="G2224" s="41" t="s">
        <v>1763</v>
      </c>
      <c r="H2224" s="59" t="s">
        <v>1775</v>
      </c>
      <c r="I2224" s="59" t="s">
        <v>136</v>
      </c>
      <c r="J2224" s="5">
        <v>2013</v>
      </c>
      <c r="K2224" s="5">
        <v>8</v>
      </c>
      <c r="L2224" s="9">
        <f t="shared" si="48"/>
        <v>-5</v>
      </c>
      <c r="M2224" s="6" t="s">
        <v>90</v>
      </c>
      <c r="N2224" s="9" t="s">
        <v>94</v>
      </c>
      <c r="O2224" s="6" t="s">
        <v>37</v>
      </c>
      <c r="P2224" s="9" t="s">
        <v>42</v>
      </c>
      <c r="Q2224" s="5" t="s">
        <v>37</v>
      </c>
      <c r="R2224" s="9" t="s">
        <v>41</v>
      </c>
      <c r="S2224" s="11">
        <v>2023</v>
      </c>
      <c r="T2224" s="6" t="s">
        <v>126</v>
      </c>
      <c r="U2224" s="4" t="s">
        <v>184</v>
      </c>
      <c r="V2224" s="4" t="s">
        <v>136</v>
      </c>
      <c r="W2224" s="75">
        <v>1359760</v>
      </c>
      <c r="X2224" s="9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43"/>
      <c r="AL2224" s="143"/>
      <c r="AM2224" s="143"/>
      <c r="AN2224" s="143"/>
      <c r="AO2224" s="143"/>
      <c r="AP2224" s="143"/>
      <c r="AQ2224" s="143"/>
      <c r="AR2224" s="143"/>
      <c r="AS2224" s="143"/>
      <c r="AT2224" s="143"/>
      <c r="AU2224" s="143"/>
      <c r="AV2224" s="143"/>
      <c r="BC2224" s="2"/>
    </row>
    <row r="2225" spans="1:55" x14ac:dyDescent="0.2">
      <c r="A2225" s="4" t="s">
        <v>2701</v>
      </c>
      <c r="B2225" s="4" t="s">
        <v>2689</v>
      </c>
      <c r="C2225" s="4" t="s">
        <v>2733</v>
      </c>
      <c r="D2225" s="4" t="s">
        <v>2741</v>
      </c>
      <c r="E2225" s="4" t="s">
        <v>1776</v>
      </c>
      <c r="F2225" s="4" t="s">
        <v>1735</v>
      </c>
      <c r="G2225" s="41" t="s">
        <v>1777</v>
      </c>
      <c r="H2225" s="59" t="s">
        <v>1778</v>
      </c>
      <c r="I2225" s="59" t="s">
        <v>136</v>
      </c>
      <c r="J2225" s="5">
        <v>2013</v>
      </c>
      <c r="K2225" s="5">
        <v>8</v>
      </c>
      <c r="L2225" s="9">
        <f t="shared" si="48"/>
        <v>-5</v>
      </c>
      <c r="M2225" s="6" t="s">
        <v>90</v>
      </c>
      <c r="N2225" s="9" t="s">
        <v>94</v>
      </c>
      <c r="O2225" s="6" t="s">
        <v>37</v>
      </c>
      <c r="P2225" s="9" t="s">
        <v>42</v>
      </c>
      <c r="Q2225" s="5" t="s">
        <v>37</v>
      </c>
      <c r="R2225" s="9" t="s">
        <v>41</v>
      </c>
      <c r="S2225" s="11">
        <v>2023</v>
      </c>
      <c r="T2225" s="6" t="s">
        <v>126</v>
      </c>
      <c r="U2225" s="4" t="s">
        <v>184</v>
      </c>
      <c r="V2225" s="4" t="s">
        <v>136</v>
      </c>
      <c r="W2225" s="75">
        <v>1359760</v>
      </c>
      <c r="X2225" s="9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43"/>
      <c r="AL2225" s="143"/>
      <c r="AM2225" s="143"/>
      <c r="AN2225" s="143"/>
      <c r="AO2225" s="143"/>
      <c r="AP2225" s="143"/>
      <c r="AQ2225" s="143"/>
      <c r="AR2225" s="143"/>
      <c r="AS2225" s="143"/>
      <c r="AT2225" s="143"/>
      <c r="AU2225" s="143"/>
      <c r="AV2225" s="143"/>
      <c r="BC2225" s="2"/>
    </row>
    <row r="2226" spans="1:55" x14ac:dyDescent="0.2">
      <c r="A2226" s="4" t="s">
        <v>2701</v>
      </c>
      <c r="B2226" s="4" t="s">
        <v>2689</v>
      </c>
      <c r="C2226" s="4" t="s">
        <v>2733</v>
      </c>
      <c r="D2226" s="4" t="s">
        <v>2741</v>
      </c>
      <c r="E2226" s="4" t="s">
        <v>1776</v>
      </c>
      <c r="F2226" s="4" t="s">
        <v>1735</v>
      </c>
      <c r="G2226" s="41" t="s">
        <v>1777</v>
      </c>
      <c r="H2226" s="59" t="s">
        <v>1779</v>
      </c>
      <c r="I2226" s="59" t="s">
        <v>136</v>
      </c>
      <c r="J2226" s="5">
        <v>2013</v>
      </c>
      <c r="K2226" s="5">
        <v>8</v>
      </c>
      <c r="L2226" s="9">
        <f t="shared" si="48"/>
        <v>-5</v>
      </c>
      <c r="M2226" s="6" t="s">
        <v>90</v>
      </c>
      <c r="N2226" s="9" t="s">
        <v>94</v>
      </c>
      <c r="O2226" s="6" t="s">
        <v>37</v>
      </c>
      <c r="P2226" s="9" t="s">
        <v>42</v>
      </c>
      <c r="Q2226" s="5" t="s">
        <v>37</v>
      </c>
      <c r="R2226" s="9" t="s">
        <v>41</v>
      </c>
      <c r="S2226" s="11">
        <v>2023</v>
      </c>
      <c r="T2226" s="6" t="s">
        <v>126</v>
      </c>
      <c r="U2226" s="4" t="s">
        <v>184</v>
      </c>
      <c r="V2226" s="4" t="s">
        <v>136</v>
      </c>
      <c r="W2226" s="75">
        <v>1359760</v>
      </c>
      <c r="X2226" s="9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43"/>
      <c r="AL2226" s="143"/>
      <c r="AM2226" s="143"/>
      <c r="AN2226" s="143"/>
      <c r="AO2226" s="143"/>
      <c r="AP2226" s="143"/>
      <c r="AQ2226" s="143"/>
      <c r="AR2226" s="143"/>
      <c r="AS2226" s="143"/>
      <c r="AT2226" s="143"/>
      <c r="AU2226" s="143"/>
      <c r="AV2226" s="143"/>
      <c r="BC2226" s="2"/>
    </row>
    <row r="2227" spans="1:55" x14ac:dyDescent="0.2">
      <c r="A2227" s="4" t="s">
        <v>2701</v>
      </c>
      <c r="B2227" s="4" t="s">
        <v>2689</v>
      </c>
      <c r="C2227" s="4" t="s">
        <v>2733</v>
      </c>
      <c r="D2227" s="4" t="s">
        <v>2741</v>
      </c>
      <c r="E2227" s="4" t="s">
        <v>1776</v>
      </c>
      <c r="F2227" s="4" t="s">
        <v>1735</v>
      </c>
      <c r="G2227" s="41" t="s">
        <v>1777</v>
      </c>
      <c r="H2227" s="59" t="s">
        <v>1780</v>
      </c>
      <c r="I2227" s="59" t="s">
        <v>136</v>
      </c>
      <c r="J2227" s="5">
        <v>2013</v>
      </c>
      <c r="K2227" s="5">
        <v>8</v>
      </c>
      <c r="L2227" s="9">
        <f t="shared" si="48"/>
        <v>-5</v>
      </c>
      <c r="M2227" s="6" t="s">
        <v>90</v>
      </c>
      <c r="N2227" s="9" t="s">
        <v>94</v>
      </c>
      <c r="O2227" s="6" t="s">
        <v>37</v>
      </c>
      <c r="P2227" s="9" t="s">
        <v>42</v>
      </c>
      <c r="Q2227" s="5" t="s">
        <v>37</v>
      </c>
      <c r="R2227" s="9" t="s">
        <v>41</v>
      </c>
      <c r="S2227" s="11">
        <v>2023</v>
      </c>
      <c r="T2227" s="6" t="s">
        <v>126</v>
      </c>
      <c r="U2227" s="4" t="s">
        <v>184</v>
      </c>
      <c r="V2227" s="4" t="s">
        <v>136</v>
      </c>
      <c r="W2227" s="75">
        <v>1359760</v>
      </c>
      <c r="X2227" s="9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43"/>
      <c r="AL2227" s="143"/>
      <c r="AM2227" s="143"/>
      <c r="AN2227" s="143"/>
      <c r="AO2227" s="143"/>
      <c r="AP2227" s="143"/>
      <c r="AQ2227" s="143"/>
      <c r="AR2227" s="143"/>
      <c r="AS2227" s="143"/>
      <c r="AT2227" s="143"/>
      <c r="AU2227" s="143"/>
      <c r="AV2227" s="143"/>
      <c r="BC2227" s="2"/>
    </row>
    <row r="2228" spans="1:55" x14ac:dyDescent="0.2">
      <c r="A2228" s="4" t="s">
        <v>2701</v>
      </c>
      <c r="B2228" s="4" t="s">
        <v>2689</v>
      </c>
      <c r="C2228" s="4" t="s">
        <v>2733</v>
      </c>
      <c r="D2228" s="4" t="s">
        <v>2741</v>
      </c>
      <c r="E2228" s="4" t="s">
        <v>1776</v>
      </c>
      <c r="F2228" s="4" t="s">
        <v>1735</v>
      </c>
      <c r="G2228" s="41" t="s">
        <v>1777</v>
      </c>
      <c r="H2228" s="59" t="s">
        <v>1781</v>
      </c>
      <c r="I2228" s="59" t="s">
        <v>136</v>
      </c>
      <c r="J2228" s="5">
        <v>2013</v>
      </c>
      <c r="K2228" s="5">
        <v>8</v>
      </c>
      <c r="L2228" s="9">
        <f t="shared" si="48"/>
        <v>-5</v>
      </c>
      <c r="M2228" s="6" t="s">
        <v>90</v>
      </c>
      <c r="N2228" s="9" t="s">
        <v>94</v>
      </c>
      <c r="O2228" s="6" t="s">
        <v>37</v>
      </c>
      <c r="P2228" s="9" t="s">
        <v>42</v>
      </c>
      <c r="Q2228" s="5" t="s">
        <v>37</v>
      </c>
      <c r="R2228" s="9" t="s">
        <v>41</v>
      </c>
      <c r="S2228" s="11">
        <v>2023</v>
      </c>
      <c r="T2228" s="6" t="s">
        <v>126</v>
      </c>
      <c r="U2228" s="4" t="s">
        <v>184</v>
      </c>
      <c r="V2228" s="4" t="s">
        <v>136</v>
      </c>
      <c r="W2228" s="75">
        <v>1359760</v>
      </c>
      <c r="X2228" s="9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43"/>
      <c r="AL2228" s="143"/>
      <c r="AM2228" s="143"/>
      <c r="AN2228" s="143"/>
      <c r="AO2228" s="143"/>
      <c r="AP2228" s="143"/>
      <c r="AQ2228" s="143"/>
      <c r="AR2228" s="143"/>
      <c r="AS2228" s="143"/>
      <c r="AT2228" s="143"/>
      <c r="AU2228" s="143"/>
      <c r="AV2228" s="143"/>
      <c r="BC2228" s="2"/>
    </row>
    <row r="2229" spans="1:55" x14ac:dyDescent="0.2">
      <c r="A2229" s="4" t="s">
        <v>2726</v>
      </c>
      <c r="B2229" s="4" t="s">
        <v>2690</v>
      </c>
      <c r="C2229" s="4" t="s">
        <v>2733</v>
      </c>
      <c r="D2229" s="4" t="s">
        <v>2742</v>
      </c>
      <c r="E2229" s="4" t="s">
        <v>1782</v>
      </c>
      <c r="F2229" s="4" t="s">
        <v>1735</v>
      </c>
      <c r="G2229" s="41" t="s">
        <v>1783</v>
      </c>
      <c r="H2229" s="59" t="s">
        <v>1784</v>
      </c>
      <c r="I2229" s="59" t="s">
        <v>136</v>
      </c>
      <c r="J2229" s="5">
        <v>2013</v>
      </c>
      <c r="K2229" s="5">
        <v>8</v>
      </c>
      <c r="L2229" s="9">
        <f t="shared" si="48"/>
        <v>-5</v>
      </c>
      <c r="M2229" s="6" t="s">
        <v>90</v>
      </c>
      <c r="N2229" s="9" t="s">
        <v>94</v>
      </c>
      <c r="O2229" s="6" t="s">
        <v>37</v>
      </c>
      <c r="P2229" s="9" t="s">
        <v>42</v>
      </c>
      <c r="Q2229" s="5" t="s">
        <v>37</v>
      </c>
      <c r="R2229" s="9" t="s">
        <v>41</v>
      </c>
      <c r="S2229" s="11">
        <v>2023</v>
      </c>
      <c r="T2229" s="6" t="s">
        <v>126</v>
      </c>
      <c r="U2229" s="4" t="s">
        <v>135</v>
      </c>
      <c r="V2229" s="4" t="s">
        <v>136</v>
      </c>
      <c r="W2229" s="75">
        <v>1359760</v>
      </c>
      <c r="X2229" s="9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43"/>
      <c r="AL2229" s="143"/>
      <c r="AM2229" s="143"/>
      <c r="AN2229" s="143"/>
      <c r="AO2229" s="143"/>
      <c r="AP2229" s="143"/>
      <c r="AQ2229" s="143"/>
      <c r="AR2229" s="143"/>
      <c r="AS2229" s="143"/>
      <c r="AT2229" s="143"/>
      <c r="AU2229" s="143"/>
      <c r="AV2229" s="143"/>
      <c r="BC2229" s="2"/>
    </row>
    <row r="2230" spans="1:55" x14ac:dyDescent="0.2">
      <c r="A2230" s="4" t="s">
        <v>2726</v>
      </c>
      <c r="B2230" s="4" t="s">
        <v>2690</v>
      </c>
      <c r="C2230" s="4" t="s">
        <v>2733</v>
      </c>
      <c r="D2230" s="4" t="s">
        <v>2742</v>
      </c>
      <c r="E2230" s="4" t="s">
        <v>1782</v>
      </c>
      <c r="F2230" s="4" t="s">
        <v>1735</v>
      </c>
      <c r="G2230" s="41" t="s">
        <v>1783</v>
      </c>
      <c r="H2230" s="59" t="s">
        <v>1785</v>
      </c>
      <c r="I2230" s="59" t="s">
        <v>136</v>
      </c>
      <c r="J2230" s="5">
        <v>2013</v>
      </c>
      <c r="K2230" s="5">
        <v>8</v>
      </c>
      <c r="L2230" s="9">
        <f t="shared" si="48"/>
        <v>-5</v>
      </c>
      <c r="M2230" s="6" t="s">
        <v>90</v>
      </c>
      <c r="N2230" s="9" t="s">
        <v>94</v>
      </c>
      <c r="O2230" s="6" t="s">
        <v>37</v>
      </c>
      <c r="P2230" s="9" t="s">
        <v>42</v>
      </c>
      <c r="Q2230" s="5" t="s">
        <v>37</v>
      </c>
      <c r="R2230" s="9" t="s">
        <v>41</v>
      </c>
      <c r="S2230" s="11">
        <v>2023</v>
      </c>
      <c r="T2230" s="6" t="s">
        <v>126</v>
      </c>
      <c r="U2230" s="4" t="s">
        <v>135</v>
      </c>
      <c r="V2230" s="4" t="s">
        <v>136</v>
      </c>
      <c r="W2230" s="75">
        <v>1359760</v>
      </c>
      <c r="X2230" s="9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43"/>
      <c r="AL2230" s="143"/>
      <c r="AM2230" s="143"/>
      <c r="AN2230" s="143"/>
      <c r="AO2230" s="143"/>
      <c r="AP2230" s="143"/>
      <c r="AQ2230" s="143"/>
      <c r="AR2230" s="143"/>
      <c r="AS2230" s="143"/>
      <c r="AT2230" s="143"/>
      <c r="AU2230" s="143"/>
      <c r="AV2230" s="143"/>
      <c r="BC2230" s="2"/>
    </row>
    <row r="2231" spans="1:55" x14ac:dyDescent="0.2">
      <c r="A2231" s="4" t="s">
        <v>2726</v>
      </c>
      <c r="B2231" s="4" t="s">
        <v>2690</v>
      </c>
      <c r="C2231" s="4" t="s">
        <v>2733</v>
      </c>
      <c r="D2231" s="4" t="s">
        <v>2742</v>
      </c>
      <c r="E2231" s="4" t="s">
        <v>1782</v>
      </c>
      <c r="F2231" s="4" t="s">
        <v>1735</v>
      </c>
      <c r="G2231" s="41" t="s">
        <v>1783</v>
      </c>
      <c r="H2231" s="59" t="s">
        <v>1786</v>
      </c>
      <c r="I2231" s="59" t="s">
        <v>136</v>
      </c>
      <c r="J2231" s="5">
        <v>2013</v>
      </c>
      <c r="K2231" s="5">
        <v>8</v>
      </c>
      <c r="L2231" s="9">
        <f t="shared" si="48"/>
        <v>-5</v>
      </c>
      <c r="M2231" s="6" t="s">
        <v>90</v>
      </c>
      <c r="N2231" s="9" t="s">
        <v>94</v>
      </c>
      <c r="O2231" s="6" t="s">
        <v>37</v>
      </c>
      <c r="P2231" s="9" t="s">
        <v>42</v>
      </c>
      <c r="Q2231" s="5" t="s">
        <v>37</v>
      </c>
      <c r="R2231" s="9" t="s">
        <v>41</v>
      </c>
      <c r="S2231" s="11">
        <v>2023</v>
      </c>
      <c r="T2231" s="6" t="s">
        <v>126</v>
      </c>
      <c r="U2231" s="4" t="s">
        <v>135</v>
      </c>
      <c r="V2231" s="4" t="s">
        <v>136</v>
      </c>
      <c r="W2231" s="75">
        <v>1359760</v>
      </c>
      <c r="X2231" s="9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43"/>
      <c r="AL2231" s="143"/>
      <c r="AM2231" s="143"/>
      <c r="AN2231" s="143"/>
      <c r="AO2231" s="143"/>
      <c r="AP2231" s="143"/>
      <c r="AQ2231" s="143"/>
      <c r="AR2231" s="143"/>
      <c r="AS2231" s="143"/>
      <c r="AT2231" s="143"/>
      <c r="AU2231" s="143"/>
      <c r="AV2231" s="143"/>
      <c r="BC2231" s="2"/>
    </row>
    <row r="2232" spans="1:55" x14ac:dyDescent="0.2">
      <c r="A2232" s="4" t="s">
        <v>2726</v>
      </c>
      <c r="B2232" s="4" t="s">
        <v>2690</v>
      </c>
      <c r="C2232" s="4" t="s">
        <v>2733</v>
      </c>
      <c r="D2232" s="4" t="s">
        <v>2742</v>
      </c>
      <c r="E2232" s="4" t="s">
        <v>1782</v>
      </c>
      <c r="F2232" s="4" t="s">
        <v>1735</v>
      </c>
      <c r="G2232" s="41" t="s">
        <v>1783</v>
      </c>
      <c r="H2232" s="59" t="s">
        <v>1787</v>
      </c>
      <c r="I2232" s="59" t="s">
        <v>136</v>
      </c>
      <c r="J2232" s="5">
        <v>2013</v>
      </c>
      <c r="K2232" s="5">
        <v>8</v>
      </c>
      <c r="L2232" s="9">
        <f t="shared" si="48"/>
        <v>-5</v>
      </c>
      <c r="M2232" s="6" t="s">
        <v>90</v>
      </c>
      <c r="N2232" s="9" t="s">
        <v>94</v>
      </c>
      <c r="O2232" s="6" t="s">
        <v>37</v>
      </c>
      <c r="P2232" s="9" t="s">
        <v>42</v>
      </c>
      <c r="Q2232" s="5" t="s">
        <v>37</v>
      </c>
      <c r="R2232" s="9" t="s">
        <v>41</v>
      </c>
      <c r="S2232" s="11">
        <v>2023</v>
      </c>
      <c r="T2232" s="6" t="s">
        <v>126</v>
      </c>
      <c r="U2232" s="4" t="s">
        <v>135</v>
      </c>
      <c r="V2232" s="4" t="s">
        <v>136</v>
      </c>
      <c r="W2232" s="75">
        <v>1359760</v>
      </c>
      <c r="X2232" s="9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43"/>
      <c r="AL2232" s="143"/>
      <c r="AM2232" s="143"/>
      <c r="AN2232" s="143"/>
      <c r="AO2232" s="143"/>
      <c r="AP2232" s="143"/>
      <c r="AQ2232" s="143"/>
      <c r="AR2232" s="143"/>
      <c r="AS2232" s="143"/>
      <c r="AT2232" s="143"/>
      <c r="AU2232" s="143"/>
      <c r="AV2232" s="143"/>
      <c r="BC2232" s="2"/>
    </row>
    <row r="2233" spans="1:55" x14ac:dyDescent="0.2">
      <c r="A2233" s="4" t="s">
        <v>2726</v>
      </c>
      <c r="B2233" s="4" t="s">
        <v>2690</v>
      </c>
      <c r="C2233" s="4" t="s">
        <v>2733</v>
      </c>
      <c r="D2233" s="4" t="s">
        <v>2742</v>
      </c>
      <c r="E2233" s="4" t="s">
        <v>1782</v>
      </c>
      <c r="F2233" s="4" t="s">
        <v>1735</v>
      </c>
      <c r="G2233" s="41" t="s">
        <v>1783</v>
      </c>
      <c r="H2233" s="59" t="s">
        <v>1788</v>
      </c>
      <c r="I2233" s="59" t="s">
        <v>136</v>
      </c>
      <c r="J2233" s="5">
        <v>2013</v>
      </c>
      <c r="K2233" s="5">
        <v>8</v>
      </c>
      <c r="L2233" s="9">
        <f t="shared" si="48"/>
        <v>-5</v>
      </c>
      <c r="M2233" s="6" t="s">
        <v>90</v>
      </c>
      <c r="N2233" s="9" t="s">
        <v>94</v>
      </c>
      <c r="O2233" s="6" t="s">
        <v>37</v>
      </c>
      <c r="P2233" s="9" t="s">
        <v>42</v>
      </c>
      <c r="Q2233" s="5" t="s">
        <v>37</v>
      </c>
      <c r="R2233" s="9" t="s">
        <v>41</v>
      </c>
      <c r="S2233" s="11">
        <v>2023</v>
      </c>
      <c r="T2233" s="6" t="s">
        <v>126</v>
      </c>
      <c r="U2233" s="4" t="s">
        <v>135</v>
      </c>
      <c r="V2233" s="4" t="s">
        <v>136</v>
      </c>
      <c r="W2233" s="75">
        <v>1359760</v>
      </c>
      <c r="X2233" s="9"/>
      <c r="Y2233" s="11"/>
      <c r="Z2233" s="11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143"/>
      <c r="AL2233" s="143"/>
      <c r="AM2233" s="143"/>
      <c r="AN2233" s="143"/>
      <c r="AO2233" s="143"/>
      <c r="AP2233" s="143"/>
      <c r="AQ2233" s="143"/>
      <c r="AR2233" s="143"/>
      <c r="AS2233" s="143"/>
      <c r="AT2233" s="143"/>
      <c r="AU2233" s="143"/>
      <c r="AV2233" s="143"/>
      <c r="BC2233" s="2"/>
    </row>
    <row r="2234" spans="1:55" x14ac:dyDescent="0.2">
      <c r="A2234" s="4" t="s">
        <v>2726</v>
      </c>
      <c r="B2234" s="4" t="s">
        <v>2690</v>
      </c>
      <c r="C2234" s="4" t="s">
        <v>2733</v>
      </c>
      <c r="D2234" s="4" t="s">
        <v>2742</v>
      </c>
      <c r="E2234" s="4" t="s">
        <v>1782</v>
      </c>
      <c r="F2234" s="4" t="s">
        <v>1735</v>
      </c>
      <c r="G2234" s="41" t="s">
        <v>1783</v>
      </c>
      <c r="H2234" s="59" t="s">
        <v>1789</v>
      </c>
      <c r="I2234" s="59" t="s">
        <v>136</v>
      </c>
      <c r="J2234" s="5">
        <v>2013</v>
      </c>
      <c r="K2234" s="5">
        <v>8</v>
      </c>
      <c r="L2234" s="9">
        <f t="shared" si="48"/>
        <v>-5</v>
      </c>
      <c r="M2234" s="6" t="s">
        <v>90</v>
      </c>
      <c r="N2234" s="9" t="s">
        <v>94</v>
      </c>
      <c r="O2234" s="6" t="s">
        <v>37</v>
      </c>
      <c r="P2234" s="9" t="s">
        <v>42</v>
      </c>
      <c r="Q2234" s="5" t="s">
        <v>37</v>
      </c>
      <c r="R2234" s="9" t="s">
        <v>41</v>
      </c>
      <c r="S2234" s="11">
        <v>2023</v>
      </c>
      <c r="T2234" s="6" t="s">
        <v>126</v>
      </c>
      <c r="U2234" s="4" t="s">
        <v>135</v>
      </c>
      <c r="V2234" s="4" t="s">
        <v>136</v>
      </c>
      <c r="W2234" s="75">
        <v>1359760</v>
      </c>
      <c r="X2234" s="9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43"/>
      <c r="AL2234" s="143"/>
      <c r="AM2234" s="143"/>
      <c r="AN2234" s="143"/>
      <c r="AO2234" s="143"/>
      <c r="AP2234" s="143"/>
      <c r="AQ2234" s="143"/>
      <c r="AR2234" s="143"/>
      <c r="AS2234" s="143"/>
      <c r="AT2234" s="143"/>
      <c r="AU2234" s="143"/>
      <c r="AV2234" s="143"/>
      <c r="BC2234" s="2"/>
    </row>
    <row r="2235" spans="1:55" x14ac:dyDescent="0.2">
      <c r="A2235" s="4" t="s">
        <v>2726</v>
      </c>
      <c r="B2235" s="4" t="s">
        <v>2690</v>
      </c>
      <c r="C2235" s="4" t="s">
        <v>2733</v>
      </c>
      <c r="D2235" s="4" t="s">
        <v>2742</v>
      </c>
      <c r="E2235" s="4" t="s">
        <v>1782</v>
      </c>
      <c r="F2235" s="4" t="s">
        <v>1735</v>
      </c>
      <c r="G2235" s="41" t="s">
        <v>1783</v>
      </c>
      <c r="H2235" s="59" t="s">
        <v>1790</v>
      </c>
      <c r="I2235" s="59" t="s">
        <v>136</v>
      </c>
      <c r="J2235" s="5">
        <v>2013</v>
      </c>
      <c r="K2235" s="5">
        <v>8</v>
      </c>
      <c r="L2235" s="9">
        <f t="shared" si="48"/>
        <v>-5</v>
      </c>
      <c r="M2235" s="6" t="s">
        <v>90</v>
      </c>
      <c r="N2235" s="9" t="s">
        <v>94</v>
      </c>
      <c r="O2235" s="6" t="s">
        <v>37</v>
      </c>
      <c r="P2235" s="9" t="s">
        <v>42</v>
      </c>
      <c r="Q2235" s="5" t="s">
        <v>37</v>
      </c>
      <c r="R2235" s="9" t="s">
        <v>41</v>
      </c>
      <c r="S2235" s="11">
        <v>2023</v>
      </c>
      <c r="T2235" s="6" t="s">
        <v>126</v>
      </c>
      <c r="U2235" s="4" t="s">
        <v>135</v>
      </c>
      <c r="V2235" s="4" t="s">
        <v>136</v>
      </c>
      <c r="W2235" s="75">
        <v>1359760</v>
      </c>
      <c r="X2235" s="9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43"/>
      <c r="AL2235" s="143"/>
      <c r="AM2235" s="143"/>
      <c r="AN2235" s="143"/>
      <c r="AO2235" s="143"/>
      <c r="AP2235" s="143"/>
      <c r="AQ2235" s="143"/>
      <c r="AR2235" s="143"/>
      <c r="AS2235" s="143"/>
      <c r="AT2235" s="143"/>
      <c r="AU2235" s="143"/>
      <c r="AV2235" s="143"/>
      <c r="BC2235" s="2"/>
    </row>
    <row r="2236" spans="1:55" x14ac:dyDescent="0.2">
      <c r="A2236" s="4" t="s">
        <v>2726</v>
      </c>
      <c r="B2236" s="4" t="s">
        <v>2690</v>
      </c>
      <c r="C2236" s="4" t="s">
        <v>2733</v>
      </c>
      <c r="D2236" s="4" t="s">
        <v>2742</v>
      </c>
      <c r="E2236" s="4" t="s">
        <v>1782</v>
      </c>
      <c r="F2236" s="4" t="s">
        <v>1735</v>
      </c>
      <c r="G2236" s="41" t="s">
        <v>1783</v>
      </c>
      <c r="H2236" s="59" t="s">
        <v>1791</v>
      </c>
      <c r="I2236" s="59" t="s">
        <v>136</v>
      </c>
      <c r="J2236" s="5">
        <v>2013</v>
      </c>
      <c r="K2236" s="5">
        <v>8</v>
      </c>
      <c r="L2236" s="9">
        <f t="shared" si="48"/>
        <v>-5</v>
      </c>
      <c r="M2236" s="6" t="s">
        <v>90</v>
      </c>
      <c r="N2236" s="9" t="s">
        <v>94</v>
      </c>
      <c r="O2236" s="6" t="s">
        <v>37</v>
      </c>
      <c r="P2236" s="9" t="s">
        <v>42</v>
      </c>
      <c r="Q2236" s="5" t="s">
        <v>37</v>
      </c>
      <c r="R2236" s="9" t="s">
        <v>41</v>
      </c>
      <c r="S2236" s="11">
        <v>2023</v>
      </c>
      <c r="T2236" s="6" t="s">
        <v>126</v>
      </c>
      <c r="U2236" s="4" t="s">
        <v>135</v>
      </c>
      <c r="V2236" s="4" t="s">
        <v>136</v>
      </c>
      <c r="W2236" s="75">
        <v>1359760</v>
      </c>
      <c r="X2236" s="9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43"/>
      <c r="AL2236" s="143"/>
      <c r="AM2236" s="143"/>
      <c r="AN2236" s="143"/>
      <c r="AO2236" s="143"/>
      <c r="AP2236" s="143"/>
      <c r="AQ2236" s="143"/>
      <c r="AR2236" s="143"/>
      <c r="AS2236" s="143"/>
      <c r="AT2236" s="143"/>
      <c r="AU2236" s="143"/>
      <c r="AV2236" s="143"/>
      <c r="BC2236" s="2"/>
    </row>
    <row r="2237" spans="1:55" ht="12.75" customHeight="1" x14ac:dyDescent="0.2">
      <c r="A2237" s="4" t="s">
        <v>2726</v>
      </c>
      <c r="B2237" s="4" t="s">
        <v>2690</v>
      </c>
      <c r="C2237" s="4" t="s">
        <v>2733</v>
      </c>
      <c r="D2237" s="4" t="s">
        <v>2742</v>
      </c>
      <c r="E2237" s="4" t="s">
        <v>1782</v>
      </c>
      <c r="F2237" s="4" t="s">
        <v>1735</v>
      </c>
      <c r="G2237" s="41" t="s">
        <v>1783</v>
      </c>
      <c r="H2237" s="59" t="s">
        <v>1792</v>
      </c>
      <c r="I2237" s="59" t="s">
        <v>136</v>
      </c>
      <c r="J2237" s="5">
        <v>2013</v>
      </c>
      <c r="K2237" s="5">
        <v>8</v>
      </c>
      <c r="L2237" s="9">
        <f t="shared" si="48"/>
        <v>-5</v>
      </c>
      <c r="M2237" s="6" t="s">
        <v>90</v>
      </c>
      <c r="N2237" s="9" t="s">
        <v>94</v>
      </c>
      <c r="O2237" s="6" t="s">
        <v>37</v>
      </c>
      <c r="P2237" s="9" t="s">
        <v>42</v>
      </c>
      <c r="Q2237" s="5" t="s">
        <v>37</v>
      </c>
      <c r="R2237" s="9" t="s">
        <v>41</v>
      </c>
      <c r="S2237" s="11">
        <v>2023</v>
      </c>
      <c r="T2237" s="6" t="s">
        <v>126</v>
      </c>
      <c r="U2237" s="4" t="s">
        <v>135</v>
      </c>
      <c r="V2237" s="4" t="s">
        <v>136</v>
      </c>
      <c r="W2237" s="75">
        <v>1359760</v>
      </c>
      <c r="X2237" s="9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43"/>
      <c r="AL2237" s="143"/>
      <c r="AM2237" s="143"/>
      <c r="AN2237" s="143"/>
      <c r="AO2237" s="143"/>
      <c r="AP2237" s="143"/>
      <c r="AQ2237" s="143"/>
      <c r="AR2237" s="143"/>
      <c r="AS2237" s="143"/>
      <c r="AT2237" s="143"/>
      <c r="AU2237" s="143"/>
      <c r="AV2237" s="143"/>
      <c r="BC2237" s="2"/>
    </row>
    <row r="2238" spans="1:55" x14ac:dyDescent="0.2">
      <c r="A2238" s="4" t="s">
        <v>2726</v>
      </c>
      <c r="B2238" s="4" t="s">
        <v>2690</v>
      </c>
      <c r="C2238" s="4" t="s">
        <v>2733</v>
      </c>
      <c r="D2238" s="4" t="s">
        <v>2742</v>
      </c>
      <c r="E2238" s="4" t="s">
        <v>1782</v>
      </c>
      <c r="F2238" s="4" t="s">
        <v>1735</v>
      </c>
      <c r="G2238" s="41" t="s">
        <v>1783</v>
      </c>
      <c r="H2238" s="59" t="s">
        <v>1793</v>
      </c>
      <c r="I2238" s="59" t="s">
        <v>136</v>
      </c>
      <c r="J2238" s="5">
        <v>2013</v>
      </c>
      <c r="K2238" s="5">
        <v>8</v>
      </c>
      <c r="L2238" s="9">
        <f t="shared" si="48"/>
        <v>-5</v>
      </c>
      <c r="M2238" s="6" t="s">
        <v>90</v>
      </c>
      <c r="N2238" s="9" t="s">
        <v>94</v>
      </c>
      <c r="O2238" s="6" t="s">
        <v>37</v>
      </c>
      <c r="P2238" s="9" t="s">
        <v>42</v>
      </c>
      <c r="Q2238" s="5" t="s">
        <v>37</v>
      </c>
      <c r="R2238" s="9" t="s">
        <v>41</v>
      </c>
      <c r="S2238" s="11">
        <v>2023</v>
      </c>
      <c r="T2238" s="6" t="s">
        <v>126</v>
      </c>
      <c r="U2238" s="4" t="s">
        <v>135</v>
      </c>
      <c r="V2238" s="4" t="s">
        <v>136</v>
      </c>
      <c r="W2238" s="75">
        <v>1359760</v>
      </c>
      <c r="X2238" s="9"/>
      <c r="Y2238" s="11"/>
      <c r="Z2238" s="11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143"/>
      <c r="AL2238" s="143"/>
      <c r="AM2238" s="143"/>
      <c r="AN2238" s="143"/>
      <c r="AO2238" s="143"/>
      <c r="AP2238" s="143"/>
      <c r="AQ2238" s="143"/>
      <c r="AR2238" s="143"/>
      <c r="AS2238" s="143"/>
      <c r="AT2238" s="143"/>
      <c r="AU2238" s="143"/>
      <c r="AV2238" s="143"/>
      <c r="BC2238" s="2"/>
    </row>
    <row r="2239" spans="1:55" x14ac:dyDescent="0.2">
      <c r="A2239" s="4" t="s">
        <v>2726</v>
      </c>
      <c r="B2239" s="4" t="s">
        <v>2690</v>
      </c>
      <c r="C2239" s="4" t="s">
        <v>2733</v>
      </c>
      <c r="D2239" s="4" t="s">
        <v>2742</v>
      </c>
      <c r="E2239" s="4" t="s">
        <v>1782</v>
      </c>
      <c r="F2239" s="4" t="s">
        <v>1735</v>
      </c>
      <c r="G2239" s="41" t="s">
        <v>1783</v>
      </c>
      <c r="H2239" s="59" t="s">
        <v>1794</v>
      </c>
      <c r="I2239" s="59" t="s">
        <v>136</v>
      </c>
      <c r="J2239" s="5">
        <v>2013</v>
      </c>
      <c r="K2239" s="5">
        <v>8</v>
      </c>
      <c r="L2239" s="9">
        <f t="shared" si="48"/>
        <v>-5</v>
      </c>
      <c r="M2239" s="6" t="s">
        <v>90</v>
      </c>
      <c r="N2239" s="9" t="s">
        <v>94</v>
      </c>
      <c r="O2239" s="6" t="s">
        <v>37</v>
      </c>
      <c r="P2239" s="9" t="s">
        <v>42</v>
      </c>
      <c r="Q2239" s="5" t="s">
        <v>37</v>
      </c>
      <c r="R2239" s="9" t="s">
        <v>41</v>
      </c>
      <c r="S2239" s="11">
        <v>2023</v>
      </c>
      <c r="T2239" s="6" t="s">
        <v>126</v>
      </c>
      <c r="U2239" s="4" t="s">
        <v>135</v>
      </c>
      <c r="V2239" s="4" t="s">
        <v>136</v>
      </c>
      <c r="W2239" s="75">
        <v>1359760</v>
      </c>
      <c r="X2239" s="9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43"/>
      <c r="AL2239" s="143"/>
      <c r="AM2239" s="143"/>
      <c r="AN2239" s="143"/>
      <c r="AO2239" s="143"/>
      <c r="AP2239" s="143"/>
      <c r="AQ2239" s="143"/>
      <c r="AR2239" s="143"/>
      <c r="AS2239" s="143"/>
      <c r="AT2239" s="143"/>
      <c r="AU2239" s="143"/>
      <c r="AV2239" s="143"/>
      <c r="BC2239" s="2"/>
    </row>
    <row r="2240" spans="1:55" x14ac:dyDescent="0.2">
      <c r="A2240" s="4" t="s">
        <v>2724</v>
      </c>
      <c r="B2240" s="4" t="s">
        <v>2689</v>
      </c>
      <c r="C2240" s="4" t="s">
        <v>2736</v>
      </c>
      <c r="D2240" s="4" t="s">
        <v>2741</v>
      </c>
      <c r="E2240" s="4" t="s">
        <v>274</v>
      </c>
      <c r="F2240" s="4" t="s">
        <v>271</v>
      </c>
      <c r="G2240" s="41" t="s">
        <v>275</v>
      </c>
      <c r="H2240" s="59">
        <v>1389</v>
      </c>
      <c r="I2240" s="59" t="s">
        <v>136</v>
      </c>
      <c r="J2240" s="5">
        <v>2013</v>
      </c>
      <c r="K2240" s="5">
        <v>5</v>
      </c>
      <c r="L2240" s="9">
        <f t="shared" si="48"/>
        <v>-8</v>
      </c>
      <c r="M2240" s="6" t="s">
        <v>90</v>
      </c>
      <c r="N2240" s="9" t="s">
        <v>94</v>
      </c>
      <c r="O2240" s="6" t="s">
        <v>37</v>
      </c>
      <c r="P2240" s="9" t="s">
        <v>42</v>
      </c>
      <c r="Q2240" s="5" t="s">
        <v>37</v>
      </c>
      <c r="R2240" s="9" t="s">
        <v>42</v>
      </c>
      <c r="S2240" s="11" t="s">
        <v>136</v>
      </c>
      <c r="T2240" s="6" t="s">
        <v>43</v>
      </c>
      <c r="U2240" s="4" t="s">
        <v>43</v>
      </c>
      <c r="V2240" s="4" t="s">
        <v>136</v>
      </c>
      <c r="W2240" s="75">
        <v>0</v>
      </c>
      <c r="X2240" s="9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43"/>
      <c r="AL2240" s="143"/>
      <c r="AM2240" s="143"/>
      <c r="AN2240" s="143"/>
      <c r="AO2240" s="143"/>
      <c r="AP2240" s="143"/>
      <c r="AQ2240" s="143"/>
      <c r="AR2240" s="143"/>
      <c r="AS2240" s="143"/>
      <c r="AT2240" s="143"/>
      <c r="AU2240" s="143"/>
      <c r="AV2240" s="143"/>
      <c r="BC2240" s="2"/>
    </row>
    <row r="2241" spans="1:55" x14ac:dyDescent="0.2">
      <c r="A2241" s="4" t="s">
        <v>2724</v>
      </c>
      <c r="B2241" s="4" t="s">
        <v>2689</v>
      </c>
      <c r="C2241" s="4" t="s">
        <v>2736</v>
      </c>
      <c r="D2241" s="4" t="s">
        <v>2741</v>
      </c>
      <c r="E2241" s="4" t="s">
        <v>274</v>
      </c>
      <c r="F2241" s="4" t="s">
        <v>271</v>
      </c>
      <c r="G2241" s="41" t="s">
        <v>275</v>
      </c>
      <c r="H2241" s="59">
        <v>8203</v>
      </c>
      <c r="I2241" s="59" t="s">
        <v>136</v>
      </c>
      <c r="J2241" s="5">
        <v>2013</v>
      </c>
      <c r="K2241" s="5">
        <v>5</v>
      </c>
      <c r="L2241" s="9">
        <f t="shared" si="48"/>
        <v>-8</v>
      </c>
      <c r="M2241" s="6" t="s">
        <v>90</v>
      </c>
      <c r="N2241" s="9" t="s">
        <v>94</v>
      </c>
      <c r="O2241" s="6" t="s">
        <v>37</v>
      </c>
      <c r="P2241" s="9" t="s">
        <v>42</v>
      </c>
      <c r="Q2241" s="5" t="s">
        <v>37</v>
      </c>
      <c r="R2241" s="9" t="s">
        <v>42</v>
      </c>
      <c r="S2241" s="11" t="s">
        <v>136</v>
      </c>
      <c r="T2241" s="6" t="s">
        <v>43</v>
      </c>
      <c r="U2241" s="4" t="s">
        <v>43</v>
      </c>
      <c r="V2241" s="4" t="s">
        <v>136</v>
      </c>
      <c r="W2241" s="75">
        <v>0</v>
      </c>
      <c r="X2241" s="9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43"/>
      <c r="AL2241" s="143"/>
      <c r="AM2241" s="143"/>
      <c r="AN2241" s="143"/>
      <c r="AO2241" s="143"/>
      <c r="AP2241" s="143"/>
      <c r="AQ2241" s="143"/>
      <c r="AR2241" s="143"/>
      <c r="AS2241" s="143"/>
      <c r="AT2241" s="143"/>
      <c r="AU2241" s="143"/>
      <c r="AV2241" s="143"/>
      <c r="BC2241" s="2"/>
    </row>
    <row r="2242" spans="1:55" x14ac:dyDescent="0.2">
      <c r="A2242" s="4" t="s">
        <v>2712</v>
      </c>
      <c r="B2242" s="4" t="s">
        <v>2691</v>
      </c>
      <c r="C2242" s="4" t="s">
        <v>2735</v>
      </c>
      <c r="D2242" s="4" t="s">
        <v>2740</v>
      </c>
      <c r="E2242" s="4" t="s">
        <v>1218</v>
      </c>
      <c r="F2242" s="4" t="s">
        <v>1219</v>
      </c>
      <c r="G2242" s="41" t="s">
        <v>1220</v>
      </c>
      <c r="H2242" s="59">
        <v>1356629</v>
      </c>
      <c r="I2242" s="59" t="s">
        <v>136</v>
      </c>
      <c r="J2242" s="5">
        <v>2014</v>
      </c>
      <c r="K2242" s="5">
        <v>10</v>
      </c>
      <c r="L2242" s="9">
        <f t="shared" si="48"/>
        <v>-2</v>
      </c>
      <c r="M2242" s="6" t="s">
        <v>90</v>
      </c>
      <c r="N2242" s="9" t="s">
        <v>94</v>
      </c>
      <c r="O2242" s="6" t="s">
        <v>37</v>
      </c>
      <c r="P2242" s="9" t="s">
        <v>42</v>
      </c>
      <c r="Q2242" s="5" t="s">
        <v>37</v>
      </c>
      <c r="R2242" s="9" t="s">
        <v>41</v>
      </c>
      <c r="S2242" s="11">
        <v>2023</v>
      </c>
      <c r="T2242" s="6" t="s">
        <v>126</v>
      </c>
      <c r="U2242" s="4" t="s">
        <v>210</v>
      </c>
      <c r="V2242" s="4" t="s">
        <v>4403</v>
      </c>
      <c r="W2242" s="75">
        <v>1675296.75</v>
      </c>
      <c r="X2242" s="9">
        <v>4</v>
      </c>
      <c r="Y2242" s="11"/>
      <c r="Z2242" s="11" t="s">
        <v>33</v>
      </c>
      <c r="AA2242" s="11"/>
      <c r="AB2242" s="11"/>
      <c r="AC2242" s="11" t="s">
        <v>33</v>
      </c>
      <c r="AD2242" s="11"/>
      <c r="AE2242" s="11"/>
      <c r="AF2242" s="11" t="s">
        <v>33</v>
      </c>
      <c r="AG2242" s="11"/>
      <c r="AH2242" s="11"/>
      <c r="AI2242" s="11" t="s">
        <v>33</v>
      </c>
      <c r="AJ2242" s="11"/>
      <c r="AK2242" s="143"/>
      <c r="AL2242" s="143" t="s">
        <v>165</v>
      </c>
      <c r="AM2242" s="143"/>
      <c r="AN2242" s="143"/>
      <c r="AO2242" s="143" t="s">
        <v>165</v>
      </c>
      <c r="AP2242" s="143"/>
      <c r="AQ2242" s="143"/>
      <c r="AR2242" s="143" t="s">
        <v>165</v>
      </c>
      <c r="AS2242" s="143"/>
      <c r="AT2242" s="143"/>
      <c r="AU2242" s="143" t="s">
        <v>165</v>
      </c>
      <c r="AV2242" s="143"/>
      <c r="BC2242" s="2"/>
    </row>
    <row r="2243" spans="1:55" x14ac:dyDescent="0.2">
      <c r="A2243" s="4" t="s">
        <v>2696</v>
      </c>
      <c r="B2243" s="4" t="s">
        <v>2691</v>
      </c>
      <c r="C2243" s="4" t="s">
        <v>2735</v>
      </c>
      <c r="D2243" s="4" t="s">
        <v>2742</v>
      </c>
      <c r="E2243" s="4" t="s">
        <v>1113</v>
      </c>
      <c r="F2243" s="4" t="s">
        <v>1105</v>
      </c>
      <c r="G2243" s="41" t="s">
        <v>1114</v>
      </c>
      <c r="H2243" s="59" t="s">
        <v>1115</v>
      </c>
      <c r="I2243" s="59" t="s">
        <v>136</v>
      </c>
      <c r="J2243" s="5">
        <v>2013</v>
      </c>
      <c r="K2243" s="5">
        <v>8</v>
      </c>
      <c r="L2243" s="9">
        <f t="shared" si="48"/>
        <v>-5</v>
      </c>
      <c r="M2243" s="6" t="s">
        <v>90</v>
      </c>
      <c r="N2243" s="9" t="s">
        <v>94</v>
      </c>
      <c r="O2243" s="6" t="s">
        <v>37</v>
      </c>
      <c r="P2243" s="9" t="s">
        <v>42</v>
      </c>
      <c r="Q2243" s="5" t="s">
        <v>37</v>
      </c>
      <c r="R2243" s="9" t="s">
        <v>41</v>
      </c>
      <c r="S2243" s="11">
        <v>2023</v>
      </c>
      <c r="T2243" s="6" t="s">
        <v>126</v>
      </c>
      <c r="U2243" s="4" t="s">
        <v>1108</v>
      </c>
      <c r="V2243" s="4" t="s">
        <v>3804</v>
      </c>
      <c r="W2243" s="75">
        <v>2321392.5</v>
      </c>
      <c r="X2243" s="9">
        <v>2</v>
      </c>
      <c r="Y2243" s="11"/>
      <c r="Z2243" s="11"/>
      <c r="AA2243" s="11"/>
      <c r="AB2243" s="11" t="s">
        <v>33</v>
      </c>
      <c r="AC2243" s="11"/>
      <c r="AD2243" s="11"/>
      <c r="AE2243" s="11"/>
      <c r="AF2243" s="11"/>
      <c r="AG2243" s="11"/>
      <c r="AH2243" s="11" t="s">
        <v>33</v>
      </c>
      <c r="AI2243" s="11"/>
      <c r="AJ2243" s="11"/>
      <c r="AK2243" s="143"/>
      <c r="AL2243" s="143"/>
      <c r="AM2243" s="143"/>
      <c r="AN2243" s="143" t="s">
        <v>165</v>
      </c>
      <c r="AO2243" s="143"/>
      <c r="AP2243" s="143"/>
      <c r="AQ2243" s="143"/>
      <c r="AR2243" s="143"/>
      <c r="AS2243" s="143"/>
      <c r="AT2243" s="143" t="s">
        <v>165</v>
      </c>
      <c r="AU2243" s="143"/>
      <c r="AV2243" s="143"/>
      <c r="BC2243" s="2"/>
    </row>
    <row r="2244" spans="1:55" x14ac:dyDescent="0.2">
      <c r="A2244" s="4" t="s">
        <v>2695</v>
      </c>
      <c r="B2244" s="4" t="s">
        <v>2689</v>
      </c>
      <c r="C2244" s="4" t="s">
        <v>2730</v>
      </c>
      <c r="D2244" s="4" t="s">
        <v>2741</v>
      </c>
      <c r="E2244" s="4" t="s">
        <v>2365</v>
      </c>
      <c r="F2244" s="4" t="s">
        <v>2366</v>
      </c>
      <c r="G2244" s="41" t="s">
        <v>2367</v>
      </c>
      <c r="H2244" s="59">
        <v>112025</v>
      </c>
      <c r="I2244" s="59" t="s">
        <v>136</v>
      </c>
      <c r="J2244" s="5">
        <v>2013</v>
      </c>
      <c r="K2244" s="5">
        <v>5</v>
      </c>
      <c r="L2244" s="9">
        <f t="shared" si="48"/>
        <v>-8</v>
      </c>
      <c r="M2244" s="6" t="s">
        <v>90</v>
      </c>
      <c r="N2244" s="9" t="s">
        <v>94</v>
      </c>
      <c r="O2244" s="6" t="s">
        <v>37</v>
      </c>
      <c r="P2244" s="9" t="s">
        <v>42</v>
      </c>
      <c r="Q2244" s="5" t="s">
        <v>37</v>
      </c>
      <c r="R2244" s="9" t="s">
        <v>41</v>
      </c>
      <c r="S2244" s="11">
        <v>2023</v>
      </c>
      <c r="T2244" s="6" t="s">
        <v>126</v>
      </c>
      <c r="U2244" s="4" t="s">
        <v>215</v>
      </c>
      <c r="V2244" s="4" t="s">
        <v>3816</v>
      </c>
      <c r="W2244" s="75">
        <v>1255450.2</v>
      </c>
      <c r="X2244" s="9">
        <v>2</v>
      </c>
      <c r="Y2244" s="11"/>
      <c r="Z2244" s="11"/>
      <c r="AA2244" s="11"/>
      <c r="AB2244" s="11" t="s">
        <v>33</v>
      </c>
      <c r="AC2244" s="11"/>
      <c r="AD2244" s="11"/>
      <c r="AE2244" s="11"/>
      <c r="AF2244" s="11"/>
      <c r="AG2244" s="11"/>
      <c r="AH2244" s="11" t="s">
        <v>33</v>
      </c>
      <c r="AI2244" s="11"/>
      <c r="AJ2244" s="11"/>
      <c r="AK2244" s="143"/>
      <c r="AL2244" s="143"/>
      <c r="AM2244" s="143"/>
      <c r="AN2244" s="143" t="s">
        <v>165</v>
      </c>
      <c r="AO2244" s="143"/>
      <c r="AP2244" s="143"/>
      <c r="AQ2244" s="143"/>
      <c r="AR2244" s="143"/>
      <c r="AS2244" s="143"/>
      <c r="AT2244" s="143" t="s">
        <v>165</v>
      </c>
      <c r="AU2244" s="143"/>
      <c r="AV2244" s="143"/>
      <c r="BC2244" s="2"/>
    </row>
    <row r="2245" spans="1:55" x14ac:dyDescent="0.2">
      <c r="A2245" s="4" t="s">
        <v>2711</v>
      </c>
      <c r="B2245" s="4" t="s">
        <v>2691</v>
      </c>
      <c r="C2245" s="4" t="s">
        <v>2735</v>
      </c>
      <c r="D2245" s="4" t="s">
        <v>2742</v>
      </c>
      <c r="E2245" s="4" t="s">
        <v>469</v>
      </c>
      <c r="F2245" s="4" t="s">
        <v>2383</v>
      </c>
      <c r="G2245" s="41" t="s">
        <v>2384</v>
      </c>
      <c r="H2245" s="59" t="s">
        <v>2385</v>
      </c>
      <c r="I2245" s="59" t="s">
        <v>136</v>
      </c>
      <c r="J2245" s="5">
        <v>2021</v>
      </c>
      <c r="K2245" s="5">
        <v>10</v>
      </c>
      <c r="L2245" s="9">
        <f t="shared" si="48"/>
        <v>5</v>
      </c>
      <c r="M2245" s="6" t="s">
        <v>2745</v>
      </c>
      <c r="N2245" s="9" t="s">
        <v>94</v>
      </c>
      <c r="O2245" s="6" t="s">
        <v>37</v>
      </c>
      <c r="P2245" s="6" t="s">
        <v>41</v>
      </c>
      <c r="Q2245" s="5" t="s">
        <v>37</v>
      </c>
      <c r="R2245" s="9" t="s">
        <v>42</v>
      </c>
      <c r="S2245" s="11">
        <v>2023</v>
      </c>
      <c r="T2245" s="6" t="s">
        <v>44</v>
      </c>
      <c r="U2245" s="4" t="s">
        <v>2386</v>
      </c>
      <c r="V2245" s="4" t="s">
        <v>2387</v>
      </c>
      <c r="W2245" s="75">
        <v>1500000</v>
      </c>
      <c r="X2245" s="9">
        <v>1</v>
      </c>
      <c r="Y2245" s="11"/>
      <c r="Z2245" s="11"/>
      <c r="AA2245" s="11"/>
      <c r="AB2245" s="11"/>
      <c r="AC2245" s="11"/>
      <c r="AD2245" s="11"/>
      <c r="AE2245" s="11"/>
      <c r="AF2245" s="11" t="s">
        <v>33</v>
      </c>
      <c r="AG2245" s="11"/>
      <c r="AH2245" s="11"/>
      <c r="AI2245" s="11"/>
      <c r="AJ2245" s="11"/>
      <c r="AK2245" s="143"/>
      <c r="AL2245" s="143"/>
      <c r="AM2245" s="143"/>
      <c r="AN2245" s="143"/>
      <c r="AO2245" s="143"/>
      <c r="AP2245" s="143"/>
      <c r="AQ2245" s="143"/>
      <c r="AR2245" s="143" t="s">
        <v>165</v>
      </c>
      <c r="AS2245" s="143"/>
      <c r="AT2245" s="143"/>
      <c r="AU2245" s="143"/>
      <c r="AV2245" s="143"/>
      <c r="BC2245" s="2"/>
    </row>
    <row r="2246" spans="1:55" s="92" customFormat="1" x14ac:dyDescent="0.2">
      <c r="A2246" s="83" t="s">
        <v>2726</v>
      </c>
      <c r="B2246" s="83" t="s">
        <v>2690</v>
      </c>
      <c r="C2246" s="83" t="s">
        <v>2710</v>
      </c>
      <c r="D2246" s="83" t="s">
        <v>2741</v>
      </c>
      <c r="E2246" s="83" t="s">
        <v>542</v>
      </c>
      <c r="F2246" s="83" t="s">
        <v>1841</v>
      </c>
      <c r="G2246" s="84" t="s">
        <v>1842</v>
      </c>
      <c r="H2246" s="85">
        <v>11602</v>
      </c>
      <c r="I2246" s="85" t="s">
        <v>136</v>
      </c>
      <c r="J2246" s="86">
        <v>2018</v>
      </c>
      <c r="K2246" s="86">
        <v>8</v>
      </c>
      <c r="L2246" s="9">
        <f t="shared" si="48"/>
        <v>0</v>
      </c>
      <c r="M2246" s="88" t="s">
        <v>90</v>
      </c>
      <c r="N2246" s="87" t="s">
        <v>94</v>
      </c>
      <c r="O2246" s="88" t="s">
        <v>47</v>
      </c>
      <c r="P2246" s="87" t="s">
        <v>42</v>
      </c>
      <c r="Q2246" s="86" t="s">
        <v>37</v>
      </c>
      <c r="R2246" s="87" t="s">
        <v>42</v>
      </c>
      <c r="S2246" s="89" t="s">
        <v>136</v>
      </c>
      <c r="T2246" s="88" t="s">
        <v>44</v>
      </c>
      <c r="U2246" s="83" t="s">
        <v>4059</v>
      </c>
      <c r="V2246" s="83" t="s">
        <v>136</v>
      </c>
      <c r="W2246" s="90">
        <v>0</v>
      </c>
      <c r="X2246" s="87"/>
      <c r="Y2246" s="89"/>
      <c r="Z2246" s="89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43"/>
      <c r="AL2246" s="143"/>
      <c r="AM2246" s="143"/>
      <c r="AN2246" s="143"/>
      <c r="AO2246" s="143"/>
      <c r="AP2246" s="143"/>
      <c r="AQ2246" s="143"/>
      <c r="AR2246" s="143"/>
      <c r="AS2246" s="153"/>
      <c r="AT2246" s="140"/>
      <c r="AU2246" s="140"/>
      <c r="AV2246" s="140"/>
      <c r="AW2246" s="91"/>
      <c r="AX2246" s="91"/>
      <c r="AY2246" s="91"/>
      <c r="AZ2246" s="91"/>
      <c r="BA2246" s="91"/>
      <c r="BB2246" s="91"/>
    </row>
    <row r="2247" spans="1:55" x14ac:dyDescent="0.2">
      <c r="A2247" s="4" t="s">
        <v>2695</v>
      </c>
      <c r="B2247" s="4" t="s">
        <v>2689</v>
      </c>
      <c r="C2247" s="4" t="s">
        <v>2730</v>
      </c>
      <c r="D2247" s="4" t="s">
        <v>2741</v>
      </c>
      <c r="E2247" s="4" t="s">
        <v>2365</v>
      </c>
      <c r="F2247" s="4" t="s">
        <v>2368</v>
      </c>
      <c r="G2247" s="41" t="s">
        <v>2369</v>
      </c>
      <c r="H2247" s="59" t="s">
        <v>2370</v>
      </c>
      <c r="I2247" s="59" t="s">
        <v>136</v>
      </c>
      <c r="J2247" s="5">
        <v>2013</v>
      </c>
      <c r="K2247" s="5">
        <v>5</v>
      </c>
      <c r="L2247" s="9">
        <f t="shared" si="48"/>
        <v>-8</v>
      </c>
      <c r="M2247" s="6" t="s">
        <v>92</v>
      </c>
      <c r="N2247" s="9" t="s">
        <v>94</v>
      </c>
      <c r="O2247" s="6" t="s">
        <v>37</v>
      </c>
      <c r="P2247" s="6" t="s">
        <v>41</v>
      </c>
      <c r="Q2247" s="5" t="s">
        <v>37</v>
      </c>
      <c r="R2247" s="9" t="s">
        <v>41</v>
      </c>
      <c r="S2247" s="11">
        <v>2023</v>
      </c>
      <c r="T2247" s="6" t="s">
        <v>126</v>
      </c>
      <c r="U2247" s="4" t="s">
        <v>215</v>
      </c>
      <c r="V2247" s="4" t="s">
        <v>3816</v>
      </c>
      <c r="W2247" s="75">
        <v>1255450.2</v>
      </c>
      <c r="X2247" s="9">
        <v>2</v>
      </c>
      <c r="Y2247" s="11"/>
      <c r="Z2247" s="11"/>
      <c r="AA2247" s="11"/>
      <c r="AB2247" s="11" t="s">
        <v>33</v>
      </c>
      <c r="AC2247" s="11"/>
      <c r="AD2247" s="11"/>
      <c r="AE2247" s="11"/>
      <c r="AF2247" s="11"/>
      <c r="AG2247" s="11"/>
      <c r="AH2247" s="11" t="s">
        <v>33</v>
      </c>
      <c r="AI2247" s="11"/>
      <c r="AJ2247" s="11"/>
      <c r="AK2247" s="143"/>
      <c r="AL2247" s="143"/>
      <c r="AM2247" s="143"/>
      <c r="AN2247" s="143" t="s">
        <v>165</v>
      </c>
      <c r="AO2247" s="143"/>
      <c r="AP2247" s="143"/>
      <c r="AQ2247" s="143"/>
      <c r="AR2247" s="143"/>
      <c r="AS2247" s="143"/>
      <c r="AT2247" s="143" t="s">
        <v>165</v>
      </c>
      <c r="AU2247" s="143"/>
      <c r="AV2247" s="143"/>
      <c r="BC2247" s="2"/>
    </row>
    <row r="2248" spans="1:55" x14ac:dyDescent="0.2">
      <c r="A2248" s="4" t="s">
        <v>2712</v>
      </c>
      <c r="B2248" s="4" t="s">
        <v>2691</v>
      </c>
      <c r="C2248" s="4" t="s">
        <v>2735</v>
      </c>
      <c r="D2248" s="4" t="s">
        <v>2740</v>
      </c>
      <c r="E2248" s="4" t="s">
        <v>2245</v>
      </c>
      <c r="F2248" s="4" t="s">
        <v>1472</v>
      </c>
      <c r="G2248" s="41" t="s">
        <v>2309</v>
      </c>
      <c r="H2248" s="59" t="s">
        <v>2310</v>
      </c>
      <c r="I2248" s="59" t="s">
        <v>136</v>
      </c>
      <c r="J2248" s="5">
        <v>2014</v>
      </c>
      <c r="K2248" s="5">
        <v>8</v>
      </c>
      <c r="L2248" s="9">
        <f t="shared" si="48"/>
        <v>-4</v>
      </c>
      <c r="M2248" s="6" t="s">
        <v>92</v>
      </c>
      <c r="N2248" s="9" t="s">
        <v>94</v>
      </c>
      <c r="O2248" s="6" t="s">
        <v>37</v>
      </c>
      <c r="P2248" s="6" t="s">
        <v>41</v>
      </c>
      <c r="Q2248" s="5" t="s">
        <v>37</v>
      </c>
      <c r="R2248" s="9" t="s">
        <v>42</v>
      </c>
      <c r="S2248" s="11" t="s">
        <v>136</v>
      </c>
      <c r="T2248" s="6" t="s">
        <v>43</v>
      </c>
      <c r="U2248" s="4" t="s">
        <v>43</v>
      </c>
      <c r="V2248" s="4" t="s">
        <v>136</v>
      </c>
      <c r="W2248" s="75">
        <v>0</v>
      </c>
      <c r="X2248" s="9"/>
      <c r="Y2248" s="11"/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43"/>
      <c r="AL2248" s="143"/>
      <c r="AM2248" s="143"/>
      <c r="AN2248" s="143"/>
      <c r="AO2248" s="143"/>
      <c r="AP2248" s="143"/>
      <c r="AQ2248" s="143"/>
      <c r="AR2248" s="143"/>
      <c r="AS2248" s="143"/>
      <c r="AT2248" s="143"/>
      <c r="AU2248" s="143"/>
      <c r="AV2248" s="143"/>
      <c r="BC2248" s="2"/>
    </row>
    <row r="2249" spans="1:55" x14ac:dyDescent="0.2">
      <c r="A2249" s="4" t="s">
        <v>2701</v>
      </c>
      <c r="B2249" s="4" t="s">
        <v>2689</v>
      </c>
      <c r="C2249" s="4" t="s">
        <v>2737</v>
      </c>
      <c r="D2249" s="4" t="s">
        <v>2741</v>
      </c>
      <c r="E2249" s="4" t="s">
        <v>1082</v>
      </c>
      <c r="F2249" s="4" t="s">
        <v>644</v>
      </c>
      <c r="G2249" s="41" t="s">
        <v>645</v>
      </c>
      <c r="H2249" s="59" t="s">
        <v>646</v>
      </c>
      <c r="I2249" s="59" t="s">
        <v>136</v>
      </c>
      <c r="J2249" s="5">
        <v>2013</v>
      </c>
      <c r="K2249" s="5">
        <v>8</v>
      </c>
      <c r="L2249" s="9">
        <f t="shared" si="48"/>
        <v>-5</v>
      </c>
      <c r="M2249" s="6" t="s">
        <v>90</v>
      </c>
      <c r="N2249" s="9" t="s">
        <v>94</v>
      </c>
      <c r="O2249" s="6" t="s">
        <v>37</v>
      </c>
      <c r="P2249" s="9" t="s">
        <v>42</v>
      </c>
      <c r="Q2249" s="5" t="s">
        <v>37</v>
      </c>
      <c r="R2249" s="9" t="s">
        <v>41</v>
      </c>
      <c r="S2249" s="11">
        <v>2023</v>
      </c>
      <c r="T2249" s="6" t="s">
        <v>126</v>
      </c>
      <c r="U2249" s="4" t="s">
        <v>3813</v>
      </c>
      <c r="V2249" s="4" t="s">
        <v>3815</v>
      </c>
      <c r="W2249" s="75">
        <v>0</v>
      </c>
      <c r="X2249" s="9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43"/>
      <c r="AL2249" s="143"/>
      <c r="AM2249" s="143"/>
      <c r="AN2249" s="143"/>
      <c r="AO2249" s="143"/>
      <c r="AP2249" s="143"/>
      <c r="AQ2249" s="143"/>
      <c r="AR2249" s="143"/>
      <c r="AS2249" s="143"/>
      <c r="AT2249" s="143"/>
      <c r="AU2249" s="143"/>
      <c r="AV2249" s="143"/>
      <c r="BC2249" s="2"/>
    </row>
    <row r="2250" spans="1:55" x14ac:dyDescent="0.2">
      <c r="A2250" s="4" t="s">
        <v>2701</v>
      </c>
      <c r="B2250" s="4" t="s">
        <v>2689</v>
      </c>
      <c r="C2250" s="4" t="s">
        <v>2737</v>
      </c>
      <c r="D2250" s="4" t="s">
        <v>2741</v>
      </c>
      <c r="E2250" s="4" t="s">
        <v>1082</v>
      </c>
      <c r="F2250" s="4" t="s">
        <v>644</v>
      </c>
      <c r="G2250" s="41" t="s">
        <v>645</v>
      </c>
      <c r="H2250" s="59" t="s">
        <v>647</v>
      </c>
      <c r="I2250" s="59" t="s">
        <v>136</v>
      </c>
      <c r="J2250" s="5">
        <v>2013</v>
      </c>
      <c r="K2250" s="5">
        <v>8</v>
      </c>
      <c r="L2250" s="9">
        <f t="shared" si="48"/>
        <v>-5</v>
      </c>
      <c r="M2250" s="6" t="s">
        <v>90</v>
      </c>
      <c r="N2250" s="9" t="s">
        <v>94</v>
      </c>
      <c r="O2250" s="6" t="s">
        <v>37</v>
      </c>
      <c r="P2250" s="9" t="s">
        <v>42</v>
      </c>
      <c r="Q2250" s="5" t="s">
        <v>37</v>
      </c>
      <c r="R2250" s="9" t="s">
        <v>41</v>
      </c>
      <c r="S2250" s="11">
        <v>2023</v>
      </c>
      <c r="T2250" s="6" t="s">
        <v>126</v>
      </c>
      <c r="U2250" s="4" t="s">
        <v>3813</v>
      </c>
      <c r="V2250" s="4" t="s">
        <v>3815</v>
      </c>
      <c r="W2250" s="75">
        <v>0</v>
      </c>
      <c r="X2250" s="9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43"/>
      <c r="AL2250" s="143"/>
      <c r="AM2250" s="143"/>
      <c r="AN2250" s="143"/>
      <c r="AO2250" s="143"/>
      <c r="AP2250" s="143"/>
      <c r="AQ2250" s="143"/>
      <c r="AR2250" s="143"/>
      <c r="AS2250" s="143"/>
      <c r="AT2250" s="143"/>
      <c r="AU2250" s="143"/>
      <c r="AV2250" s="143"/>
      <c r="BC2250" s="2"/>
    </row>
    <row r="2251" spans="1:55" x14ac:dyDescent="0.2">
      <c r="A2251" s="4" t="s">
        <v>2701</v>
      </c>
      <c r="B2251" s="4" t="s">
        <v>2689</v>
      </c>
      <c r="C2251" s="4" t="s">
        <v>2737</v>
      </c>
      <c r="D2251" s="4" t="s">
        <v>2741</v>
      </c>
      <c r="E2251" s="4" t="s">
        <v>1082</v>
      </c>
      <c r="F2251" s="4" t="s">
        <v>644</v>
      </c>
      <c r="G2251" s="41" t="s">
        <v>645</v>
      </c>
      <c r="H2251" s="59" t="s">
        <v>648</v>
      </c>
      <c r="I2251" s="59" t="s">
        <v>136</v>
      </c>
      <c r="J2251" s="5">
        <v>2013</v>
      </c>
      <c r="K2251" s="5">
        <v>8</v>
      </c>
      <c r="L2251" s="9">
        <f t="shared" si="48"/>
        <v>-5</v>
      </c>
      <c r="M2251" s="6" t="s">
        <v>90</v>
      </c>
      <c r="N2251" s="9" t="s">
        <v>94</v>
      </c>
      <c r="O2251" s="6" t="s">
        <v>37</v>
      </c>
      <c r="P2251" s="9" t="s">
        <v>42</v>
      </c>
      <c r="Q2251" s="5" t="s">
        <v>37</v>
      </c>
      <c r="R2251" s="9" t="s">
        <v>41</v>
      </c>
      <c r="S2251" s="11">
        <v>2023</v>
      </c>
      <c r="T2251" s="6" t="s">
        <v>126</v>
      </c>
      <c r="U2251" s="4" t="s">
        <v>3813</v>
      </c>
      <c r="V2251" s="4" t="s">
        <v>3815</v>
      </c>
      <c r="W2251" s="75">
        <v>0</v>
      </c>
      <c r="X2251" s="9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43"/>
      <c r="AL2251" s="143"/>
      <c r="AM2251" s="143"/>
      <c r="AN2251" s="143"/>
      <c r="AO2251" s="143"/>
      <c r="AP2251" s="143"/>
      <c r="AQ2251" s="143"/>
      <c r="AR2251" s="143"/>
      <c r="AS2251" s="143"/>
      <c r="AT2251" s="143"/>
      <c r="AU2251" s="143"/>
      <c r="AV2251" s="143"/>
      <c r="BC2251" s="2"/>
    </row>
    <row r="2252" spans="1:55" x14ac:dyDescent="0.2">
      <c r="A2252" s="4" t="s">
        <v>2701</v>
      </c>
      <c r="B2252" s="4" t="s">
        <v>2689</v>
      </c>
      <c r="C2252" s="4" t="s">
        <v>2737</v>
      </c>
      <c r="D2252" s="4" t="s">
        <v>2741</v>
      </c>
      <c r="E2252" s="4" t="s">
        <v>1082</v>
      </c>
      <c r="F2252" s="4" t="s">
        <v>644</v>
      </c>
      <c r="G2252" s="41" t="s">
        <v>645</v>
      </c>
      <c r="H2252" s="59" t="s">
        <v>649</v>
      </c>
      <c r="I2252" s="59" t="s">
        <v>136</v>
      </c>
      <c r="J2252" s="5">
        <v>2013</v>
      </c>
      <c r="K2252" s="5">
        <v>8</v>
      </c>
      <c r="L2252" s="9">
        <f t="shared" si="48"/>
        <v>-5</v>
      </c>
      <c r="M2252" s="6" t="s">
        <v>90</v>
      </c>
      <c r="N2252" s="9" t="s">
        <v>94</v>
      </c>
      <c r="O2252" s="6" t="s">
        <v>37</v>
      </c>
      <c r="P2252" s="9" t="s">
        <v>42</v>
      </c>
      <c r="Q2252" s="5" t="s">
        <v>37</v>
      </c>
      <c r="R2252" s="9" t="s">
        <v>41</v>
      </c>
      <c r="S2252" s="11">
        <v>2023</v>
      </c>
      <c r="T2252" s="6" t="s">
        <v>126</v>
      </c>
      <c r="U2252" s="4" t="s">
        <v>3813</v>
      </c>
      <c r="V2252" s="4" t="s">
        <v>3815</v>
      </c>
      <c r="W2252" s="75">
        <v>0</v>
      </c>
      <c r="X2252" s="9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43"/>
      <c r="AL2252" s="143"/>
      <c r="AM2252" s="143"/>
      <c r="AN2252" s="143"/>
      <c r="AO2252" s="143"/>
      <c r="AP2252" s="143"/>
      <c r="AQ2252" s="143"/>
      <c r="AR2252" s="143"/>
      <c r="AS2252" s="143"/>
      <c r="AT2252" s="143"/>
      <c r="AU2252" s="143"/>
      <c r="AV2252" s="143"/>
      <c r="BC2252" s="2"/>
    </row>
    <row r="2253" spans="1:55" x14ac:dyDescent="0.2">
      <c r="A2253" s="4" t="s">
        <v>2701</v>
      </c>
      <c r="B2253" s="4" t="s">
        <v>2689</v>
      </c>
      <c r="C2253" s="4" t="s">
        <v>2737</v>
      </c>
      <c r="D2253" s="4" t="s">
        <v>2741</v>
      </c>
      <c r="E2253" s="4" t="s">
        <v>1082</v>
      </c>
      <c r="F2253" s="4" t="s">
        <v>644</v>
      </c>
      <c r="G2253" s="41" t="s">
        <v>645</v>
      </c>
      <c r="H2253" s="59" t="s">
        <v>650</v>
      </c>
      <c r="I2253" s="59" t="s">
        <v>136</v>
      </c>
      <c r="J2253" s="5">
        <v>2013</v>
      </c>
      <c r="K2253" s="5">
        <v>8</v>
      </c>
      <c r="L2253" s="9">
        <f t="shared" si="48"/>
        <v>-5</v>
      </c>
      <c r="M2253" s="6" t="s">
        <v>90</v>
      </c>
      <c r="N2253" s="9" t="s">
        <v>94</v>
      </c>
      <c r="O2253" s="6" t="s">
        <v>37</v>
      </c>
      <c r="P2253" s="9" t="s">
        <v>42</v>
      </c>
      <c r="Q2253" s="5" t="s">
        <v>37</v>
      </c>
      <c r="R2253" s="9" t="s">
        <v>41</v>
      </c>
      <c r="S2253" s="11">
        <v>2023</v>
      </c>
      <c r="T2253" s="6" t="s">
        <v>126</v>
      </c>
      <c r="U2253" s="4" t="s">
        <v>3813</v>
      </c>
      <c r="V2253" s="4" t="s">
        <v>3815</v>
      </c>
      <c r="W2253" s="75">
        <v>0</v>
      </c>
      <c r="X2253" s="9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43"/>
      <c r="AL2253" s="143"/>
      <c r="AM2253" s="143"/>
      <c r="AN2253" s="143"/>
      <c r="AO2253" s="143"/>
      <c r="AP2253" s="143"/>
      <c r="AQ2253" s="143"/>
      <c r="AR2253" s="143"/>
      <c r="AS2253" s="143"/>
      <c r="AT2253" s="143"/>
      <c r="AU2253" s="143"/>
      <c r="AV2253" s="143"/>
      <c r="BC2253" s="2"/>
    </row>
    <row r="2254" spans="1:55" x14ac:dyDescent="0.2">
      <c r="A2254" s="4" t="s">
        <v>2701</v>
      </c>
      <c r="B2254" s="4" t="s">
        <v>2689</v>
      </c>
      <c r="C2254" s="4" t="s">
        <v>2737</v>
      </c>
      <c r="D2254" s="4" t="s">
        <v>2741</v>
      </c>
      <c r="E2254" s="4" t="s">
        <v>1082</v>
      </c>
      <c r="F2254" s="4" t="s">
        <v>644</v>
      </c>
      <c r="G2254" s="41" t="s">
        <v>645</v>
      </c>
      <c r="H2254" s="59" t="s">
        <v>651</v>
      </c>
      <c r="I2254" s="59" t="s">
        <v>136</v>
      </c>
      <c r="J2254" s="5">
        <v>2013</v>
      </c>
      <c r="K2254" s="5">
        <v>8</v>
      </c>
      <c r="L2254" s="9">
        <f t="shared" si="48"/>
        <v>-5</v>
      </c>
      <c r="M2254" s="6" t="s">
        <v>90</v>
      </c>
      <c r="N2254" s="9" t="s">
        <v>94</v>
      </c>
      <c r="O2254" s="6" t="s">
        <v>37</v>
      </c>
      <c r="P2254" s="9" t="s">
        <v>42</v>
      </c>
      <c r="Q2254" s="5" t="s">
        <v>37</v>
      </c>
      <c r="R2254" s="9" t="s">
        <v>41</v>
      </c>
      <c r="S2254" s="11">
        <v>2023</v>
      </c>
      <c r="T2254" s="6" t="s">
        <v>126</v>
      </c>
      <c r="U2254" s="4" t="s">
        <v>3813</v>
      </c>
      <c r="V2254" s="4" t="s">
        <v>3815</v>
      </c>
      <c r="W2254" s="75">
        <v>0</v>
      </c>
      <c r="X2254" s="9"/>
      <c r="Y2254" s="11"/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43"/>
      <c r="AL2254" s="143"/>
      <c r="AM2254" s="143"/>
      <c r="AN2254" s="143"/>
      <c r="AO2254" s="143"/>
      <c r="AP2254" s="143"/>
      <c r="AQ2254" s="143"/>
      <c r="AR2254" s="143"/>
      <c r="AS2254" s="143"/>
      <c r="AT2254" s="143"/>
      <c r="AU2254" s="143"/>
      <c r="AV2254" s="143"/>
      <c r="BC2254" s="2"/>
    </row>
    <row r="2255" spans="1:55" x14ac:dyDescent="0.2">
      <c r="A2255" s="4" t="s">
        <v>2709</v>
      </c>
      <c r="B2255" s="4" t="s">
        <v>2688</v>
      </c>
      <c r="C2255" s="4" t="s">
        <v>2737</v>
      </c>
      <c r="D2255" s="4" t="s">
        <v>2741</v>
      </c>
      <c r="E2255" s="4" t="s">
        <v>1082</v>
      </c>
      <c r="F2255" s="4" t="s">
        <v>644</v>
      </c>
      <c r="G2255" s="41" t="s">
        <v>645</v>
      </c>
      <c r="H2255" s="59" t="s">
        <v>652</v>
      </c>
      <c r="I2255" s="59" t="s">
        <v>136</v>
      </c>
      <c r="J2255" s="5">
        <v>2013</v>
      </c>
      <c r="K2255" s="5">
        <v>8</v>
      </c>
      <c r="L2255" s="9">
        <f t="shared" si="48"/>
        <v>-5</v>
      </c>
      <c r="M2255" s="6" t="s">
        <v>90</v>
      </c>
      <c r="N2255" s="9" t="s">
        <v>94</v>
      </c>
      <c r="O2255" s="6" t="s">
        <v>37</v>
      </c>
      <c r="P2255" s="9" t="s">
        <v>42</v>
      </c>
      <c r="Q2255" s="5" t="s">
        <v>37</v>
      </c>
      <c r="R2255" s="9" t="s">
        <v>41</v>
      </c>
      <c r="S2255" s="11">
        <v>2023</v>
      </c>
      <c r="T2255" s="6" t="s">
        <v>126</v>
      </c>
      <c r="U2255" s="4" t="s">
        <v>3813</v>
      </c>
      <c r="V2255" s="4" t="s">
        <v>3815</v>
      </c>
      <c r="W2255" s="75">
        <v>0</v>
      </c>
      <c r="X2255" s="9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43"/>
      <c r="AL2255" s="143"/>
      <c r="AM2255" s="143"/>
      <c r="AN2255" s="143"/>
      <c r="AO2255" s="143"/>
      <c r="AP2255" s="143"/>
      <c r="AQ2255" s="143"/>
      <c r="AR2255" s="143"/>
      <c r="AS2255" s="143"/>
      <c r="AT2255" s="143"/>
      <c r="AU2255" s="143"/>
      <c r="AV2255" s="143"/>
      <c r="BC2255" s="2"/>
    </row>
    <row r="2256" spans="1:55" x14ac:dyDescent="0.2">
      <c r="A2256" s="4" t="s">
        <v>2709</v>
      </c>
      <c r="B2256" s="4" t="s">
        <v>2688</v>
      </c>
      <c r="C2256" s="4" t="s">
        <v>2737</v>
      </c>
      <c r="D2256" s="4" t="s">
        <v>2741</v>
      </c>
      <c r="E2256" s="4" t="s">
        <v>1082</v>
      </c>
      <c r="F2256" s="4" t="s">
        <v>644</v>
      </c>
      <c r="G2256" s="41" t="s">
        <v>645</v>
      </c>
      <c r="H2256" s="59" t="s">
        <v>653</v>
      </c>
      <c r="I2256" s="59" t="s">
        <v>136</v>
      </c>
      <c r="J2256" s="5">
        <v>2013</v>
      </c>
      <c r="K2256" s="5">
        <v>8</v>
      </c>
      <c r="L2256" s="9">
        <f t="shared" si="48"/>
        <v>-5</v>
      </c>
      <c r="M2256" s="6" t="s">
        <v>90</v>
      </c>
      <c r="N2256" s="9" t="s">
        <v>94</v>
      </c>
      <c r="O2256" s="6" t="s">
        <v>37</v>
      </c>
      <c r="P2256" s="9" t="s">
        <v>42</v>
      </c>
      <c r="Q2256" s="5" t="s">
        <v>37</v>
      </c>
      <c r="R2256" s="9" t="s">
        <v>41</v>
      </c>
      <c r="S2256" s="11">
        <v>2023</v>
      </c>
      <c r="T2256" s="6" t="s">
        <v>126</v>
      </c>
      <c r="U2256" s="4" t="s">
        <v>3813</v>
      </c>
      <c r="V2256" s="4" t="s">
        <v>3815</v>
      </c>
      <c r="W2256" s="75">
        <v>0</v>
      </c>
      <c r="X2256" s="9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43"/>
      <c r="AL2256" s="143"/>
      <c r="AM2256" s="143"/>
      <c r="AN2256" s="143"/>
      <c r="AO2256" s="143"/>
      <c r="AP2256" s="143"/>
      <c r="AQ2256" s="143"/>
      <c r="AR2256" s="143"/>
      <c r="AS2256" s="143"/>
      <c r="AT2256" s="143"/>
      <c r="AU2256" s="143"/>
      <c r="AV2256" s="143"/>
      <c r="BC2256" s="2"/>
    </row>
    <row r="2257" spans="1:55" x14ac:dyDescent="0.2">
      <c r="A2257" s="4" t="s">
        <v>2701</v>
      </c>
      <c r="B2257" s="4" t="s">
        <v>2689</v>
      </c>
      <c r="C2257" s="4" t="s">
        <v>2737</v>
      </c>
      <c r="D2257" s="4" t="s">
        <v>2741</v>
      </c>
      <c r="E2257" s="4" t="s">
        <v>1082</v>
      </c>
      <c r="F2257" s="4" t="s">
        <v>644</v>
      </c>
      <c r="G2257" s="41" t="s">
        <v>645</v>
      </c>
      <c r="H2257" s="59" t="s">
        <v>1846</v>
      </c>
      <c r="I2257" s="59" t="s">
        <v>136</v>
      </c>
      <c r="J2257" s="5">
        <v>2013</v>
      </c>
      <c r="K2257" s="5">
        <v>8</v>
      </c>
      <c r="L2257" s="9">
        <f t="shared" si="48"/>
        <v>-5</v>
      </c>
      <c r="M2257" s="6" t="s">
        <v>90</v>
      </c>
      <c r="N2257" s="9" t="s">
        <v>94</v>
      </c>
      <c r="O2257" s="6" t="s">
        <v>37</v>
      </c>
      <c r="P2257" s="9" t="s">
        <v>42</v>
      </c>
      <c r="Q2257" s="5" t="s">
        <v>37</v>
      </c>
      <c r="R2257" s="9" t="s">
        <v>41</v>
      </c>
      <c r="S2257" s="11">
        <v>2023</v>
      </c>
      <c r="T2257" s="6" t="s">
        <v>126</v>
      </c>
      <c r="U2257" s="4" t="s">
        <v>3813</v>
      </c>
      <c r="V2257" s="4" t="s">
        <v>3815</v>
      </c>
      <c r="W2257" s="75">
        <v>0</v>
      </c>
      <c r="X2257" s="9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43"/>
      <c r="AL2257" s="143"/>
      <c r="AM2257" s="143"/>
      <c r="AN2257" s="143"/>
      <c r="AO2257" s="143"/>
      <c r="AP2257" s="143"/>
      <c r="AQ2257" s="143"/>
      <c r="AR2257" s="143"/>
      <c r="AS2257" s="143"/>
      <c r="AT2257" s="143"/>
      <c r="AU2257" s="143"/>
      <c r="AV2257" s="143"/>
      <c r="BC2257" s="2"/>
    </row>
    <row r="2258" spans="1:55" x14ac:dyDescent="0.2">
      <c r="A2258" s="4" t="s">
        <v>2704</v>
      </c>
      <c r="B2258" s="4" t="s">
        <v>2691</v>
      </c>
      <c r="C2258" s="4" t="s">
        <v>2735</v>
      </c>
      <c r="D2258" s="4" t="s">
        <v>2741</v>
      </c>
      <c r="E2258" s="4" t="s">
        <v>161</v>
      </c>
      <c r="F2258" s="4" t="s">
        <v>162</v>
      </c>
      <c r="G2258" s="41" t="s">
        <v>163</v>
      </c>
      <c r="H2258" s="59" t="s">
        <v>164</v>
      </c>
      <c r="I2258" s="59">
        <v>500000004390</v>
      </c>
      <c r="J2258" s="5">
        <v>2013</v>
      </c>
      <c r="K2258" s="5">
        <v>5</v>
      </c>
      <c r="L2258" s="9">
        <f t="shared" ref="L2258:L2319" si="49">IF(AND(J2258=0,K2258=0),"",K2258-($B$9-J2258))</f>
        <v>-8</v>
      </c>
      <c r="M2258" s="6" t="s">
        <v>90</v>
      </c>
      <c r="N2258" s="9" t="s">
        <v>2744</v>
      </c>
      <c r="O2258" s="6" t="s">
        <v>2743</v>
      </c>
      <c r="P2258" s="9" t="s">
        <v>42</v>
      </c>
      <c r="Q2258" s="5">
        <v>2023</v>
      </c>
      <c r="R2258" s="9" t="s">
        <v>41</v>
      </c>
      <c r="S2258" s="11">
        <v>2023</v>
      </c>
      <c r="T2258" s="6" t="s">
        <v>126</v>
      </c>
      <c r="U2258" s="4" t="s">
        <v>1958</v>
      </c>
      <c r="V2258" s="4" t="s">
        <v>4413</v>
      </c>
      <c r="W2258" s="90">
        <v>1203804</v>
      </c>
      <c r="X2258" s="9">
        <v>2</v>
      </c>
      <c r="Y2258" s="11"/>
      <c r="Z2258" s="11"/>
      <c r="AA2258" s="11" t="s">
        <v>33</v>
      </c>
      <c r="AB2258" s="11"/>
      <c r="AC2258" s="11"/>
      <c r="AD2258" s="11"/>
      <c r="AE2258" s="11"/>
      <c r="AF2258" s="11"/>
      <c r="AG2258" s="11" t="s">
        <v>33</v>
      </c>
      <c r="AH2258" s="11"/>
      <c r="AI2258" s="11"/>
      <c r="AJ2258" s="11"/>
      <c r="AK2258" s="143"/>
      <c r="AL2258" s="143"/>
      <c r="AM2258" s="143" t="s">
        <v>165</v>
      </c>
      <c r="AN2258" s="143"/>
      <c r="AO2258" s="143"/>
      <c r="AP2258" s="143"/>
      <c r="AQ2258" s="143"/>
      <c r="AR2258" s="143"/>
      <c r="AS2258" s="143" t="s">
        <v>165</v>
      </c>
      <c r="AT2258" s="143"/>
      <c r="AU2258" s="143"/>
      <c r="AV2258" s="143"/>
      <c r="BC2258" s="2"/>
    </row>
    <row r="2259" spans="1:55" x14ac:dyDescent="0.2">
      <c r="A2259" s="4" t="s">
        <v>2704</v>
      </c>
      <c r="B2259" s="4" t="s">
        <v>2691</v>
      </c>
      <c r="C2259" s="4" t="s">
        <v>2735</v>
      </c>
      <c r="D2259" s="4" t="s">
        <v>2741</v>
      </c>
      <c r="E2259" s="4" t="s">
        <v>161</v>
      </c>
      <c r="F2259" s="4" t="s">
        <v>162</v>
      </c>
      <c r="G2259" s="41" t="s">
        <v>163</v>
      </c>
      <c r="H2259" s="59" t="s">
        <v>166</v>
      </c>
      <c r="I2259" s="59">
        <v>500000004393</v>
      </c>
      <c r="J2259" s="5">
        <v>2013</v>
      </c>
      <c r="K2259" s="5">
        <v>5</v>
      </c>
      <c r="L2259" s="9">
        <f t="shared" si="49"/>
        <v>-8</v>
      </c>
      <c r="M2259" s="6" t="s">
        <v>90</v>
      </c>
      <c r="N2259" s="9" t="s">
        <v>2744</v>
      </c>
      <c r="O2259" s="6" t="s">
        <v>2743</v>
      </c>
      <c r="P2259" s="9" t="s">
        <v>42</v>
      </c>
      <c r="Q2259" s="5">
        <v>2023</v>
      </c>
      <c r="R2259" s="9" t="s">
        <v>41</v>
      </c>
      <c r="S2259" s="11">
        <v>2023</v>
      </c>
      <c r="T2259" s="6" t="s">
        <v>126</v>
      </c>
      <c r="U2259" s="4" t="s">
        <v>1958</v>
      </c>
      <c r="V2259" s="4" t="s">
        <v>4413</v>
      </c>
      <c r="W2259" s="90">
        <v>1203804</v>
      </c>
      <c r="X2259" s="9">
        <v>2</v>
      </c>
      <c r="Y2259" s="11"/>
      <c r="Z2259" s="11"/>
      <c r="AA2259" s="11" t="s">
        <v>33</v>
      </c>
      <c r="AB2259" s="11"/>
      <c r="AC2259" s="11"/>
      <c r="AD2259" s="11"/>
      <c r="AE2259" s="11"/>
      <c r="AF2259" s="11"/>
      <c r="AG2259" s="11" t="s">
        <v>33</v>
      </c>
      <c r="AH2259" s="11"/>
      <c r="AI2259" s="11"/>
      <c r="AJ2259" s="11"/>
      <c r="AK2259" s="143"/>
      <c r="AL2259" s="143"/>
      <c r="AM2259" s="143" t="s">
        <v>165</v>
      </c>
      <c r="AN2259" s="143"/>
      <c r="AO2259" s="143"/>
      <c r="AP2259" s="143"/>
      <c r="AQ2259" s="143"/>
      <c r="AR2259" s="143"/>
      <c r="AS2259" s="143" t="s">
        <v>165</v>
      </c>
      <c r="AT2259" s="143"/>
      <c r="AU2259" s="143"/>
      <c r="AV2259" s="143"/>
      <c r="BC2259" s="2"/>
    </row>
    <row r="2260" spans="1:55" ht="12.75" customHeight="1" x14ac:dyDescent="0.2">
      <c r="A2260" s="4" t="s">
        <v>2704</v>
      </c>
      <c r="B2260" s="4" t="s">
        <v>2691</v>
      </c>
      <c r="C2260" s="4" t="s">
        <v>2735</v>
      </c>
      <c r="D2260" s="4" t="s">
        <v>2741</v>
      </c>
      <c r="E2260" s="4" t="s">
        <v>161</v>
      </c>
      <c r="F2260" s="4" t="s">
        <v>162</v>
      </c>
      <c r="G2260" s="41" t="s">
        <v>163</v>
      </c>
      <c r="H2260" s="59" t="s">
        <v>3113</v>
      </c>
      <c r="I2260" s="59" t="s">
        <v>136</v>
      </c>
      <c r="J2260" s="5">
        <v>2023</v>
      </c>
      <c r="K2260" s="5">
        <v>5</v>
      </c>
      <c r="L2260" s="9">
        <f t="shared" si="49"/>
        <v>2</v>
      </c>
      <c r="M2260" s="95" t="s">
        <v>2745</v>
      </c>
      <c r="N2260" s="138" t="s">
        <v>94</v>
      </c>
      <c r="O2260" s="6" t="s">
        <v>2743</v>
      </c>
      <c r="P2260" s="6" t="s">
        <v>41</v>
      </c>
      <c r="Q2260" s="5" t="s">
        <v>37</v>
      </c>
      <c r="R2260" s="9" t="s">
        <v>41</v>
      </c>
      <c r="S2260" s="11">
        <v>2023</v>
      </c>
      <c r="T2260" s="6" t="s">
        <v>126</v>
      </c>
      <c r="U2260" s="4" t="s">
        <v>1958</v>
      </c>
      <c r="V2260" s="4" t="s">
        <v>3882</v>
      </c>
      <c r="W2260" s="75">
        <v>0</v>
      </c>
      <c r="X2260" s="9">
        <v>2</v>
      </c>
      <c r="Y2260" s="11"/>
      <c r="Z2260" s="11"/>
      <c r="AA2260" s="11" t="s">
        <v>33</v>
      </c>
      <c r="AB2260" s="11"/>
      <c r="AC2260" s="11"/>
      <c r="AD2260" s="11"/>
      <c r="AE2260" s="11"/>
      <c r="AF2260" s="11"/>
      <c r="AG2260" s="11" t="s">
        <v>33</v>
      </c>
      <c r="AH2260" s="11"/>
      <c r="AI2260" s="11"/>
      <c r="AJ2260" s="11"/>
      <c r="AK2260" s="143"/>
      <c r="AL2260" s="143"/>
      <c r="AM2260" s="143" t="s">
        <v>165</v>
      </c>
      <c r="AN2260" s="143"/>
      <c r="AO2260" s="143"/>
      <c r="AP2260" s="143"/>
      <c r="AQ2260" s="143"/>
      <c r="AR2260" s="143"/>
      <c r="AS2260" s="143" t="s">
        <v>165</v>
      </c>
      <c r="AT2260" s="143"/>
      <c r="AU2260" s="143"/>
      <c r="AV2260" s="143"/>
    </row>
    <row r="2261" spans="1:55" x14ac:dyDescent="0.2">
      <c r="A2261" s="4" t="s">
        <v>2724</v>
      </c>
      <c r="B2261" s="4" t="s">
        <v>2689</v>
      </c>
      <c r="C2261" s="4" t="s">
        <v>2734</v>
      </c>
      <c r="D2261" s="4" t="s">
        <v>2741</v>
      </c>
      <c r="E2261" s="4" t="s">
        <v>387</v>
      </c>
      <c r="F2261" s="4" t="s">
        <v>388</v>
      </c>
      <c r="G2261" s="41" t="s">
        <v>389</v>
      </c>
      <c r="H2261" s="59">
        <v>624415</v>
      </c>
      <c r="I2261" s="59" t="s">
        <v>136</v>
      </c>
      <c r="J2261" s="5">
        <v>2016</v>
      </c>
      <c r="K2261" s="5">
        <v>10</v>
      </c>
      <c r="L2261" s="9">
        <f t="shared" si="49"/>
        <v>0</v>
      </c>
      <c r="M2261" s="6" t="s">
        <v>90</v>
      </c>
      <c r="N2261" s="9" t="s">
        <v>94</v>
      </c>
      <c r="O2261" s="6" t="s">
        <v>2743</v>
      </c>
      <c r="P2261" s="9" t="s">
        <v>42</v>
      </c>
      <c r="Q2261" s="5" t="s">
        <v>37</v>
      </c>
      <c r="R2261" s="9" t="s">
        <v>42</v>
      </c>
      <c r="S2261" s="11" t="s">
        <v>136</v>
      </c>
      <c r="T2261" s="6" t="s">
        <v>43</v>
      </c>
      <c r="U2261" s="4" t="s">
        <v>43</v>
      </c>
      <c r="V2261" s="4" t="s">
        <v>136</v>
      </c>
      <c r="W2261" s="75">
        <v>0</v>
      </c>
      <c r="X2261" s="9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43"/>
      <c r="AL2261" s="143"/>
      <c r="AM2261" s="143"/>
      <c r="AN2261" s="143"/>
      <c r="AO2261" s="143"/>
      <c r="AP2261" s="143"/>
      <c r="AQ2261" s="143"/>
      <c r="AR2261" s="143"/>
      <c r="AS2261" s="143"/>
      <c r="AT2261" s="143"/>
      <c r="AU2261" s="143"/>
      <c r="AV2261" s="143"/>
      <c r="BC2261" s="2"/>
    </row>
    <row r="2262" spans="1:55" x14ac:dyDescent="0.2">
      <c r="A2262" s="4" t="s">
        <v>2724</v>
      </c>
      <c r="B2262" s="4" t="s">
        <v>2689</v>
      </c>
      <c r="C2262" s="4" t="s">
        <v>2734</v>
      </c>
      <c r="D2262" s="4" t="s">
        <v>2742</v>
      </c>
      <c r="E2262" s="144" t="s">
        <v>384</v>
      </c>
      <c r="F2262" s="144" t="s">
        <v>621</v>
      </c>
      <c r="G2262" s="93" t="s">
        <v>622</v>
      </c>
      <c r="H2262" s="94">
        <v>3780</v>
      </c>
      <c r="I2262" s="59">
        <v>500000002373</v>
      </c>
      <c r="J2262" s="5">
        <v>2014</v>
      </c>
      <c r="K2262" s="5">
        <v>10</v>
      </c>
      <c r="L2262" s="9">
        <f t="shared" si="49"/>
        <v>-2</v>
      </c>
      <c r="M2262" s="6" t="s">
        <v>90</v>
      </c>
      <c r="N2262" s="9" t="s">
        <v>94</v>
      </c>
      <c r="O2262" s="6" t="s">
        <v>201</v>
      </c>
      <c r="P2262" s="9" t="s">
        <v>42</v>
      </c>
      <c r="Q2262" s="5" t="s">
        <v>37</v>
      </c>
      <c r="R2262" s="9" t="s">
        <v>41</v>
      </c>
      <c r="S2262" s="11">
        <v>2023</v>
      </c>
      <c r="T2262" s="6" t="s">
        <v>126</v>
      </c>
      <c r="U2262" s="4" t="s">
        <v>1560</v>
      </c>
      <c r="V2262" s="4" t="s">
        <v>3279</v>
      </c>
      <c r="W2262" s="75">
        <v>1953416.3478260869</v>
      </c>
      <c r="X2262" s="9">
        <v>2</v>
      </c>
      <c r="Y2262" s="11"/>
      <c r="Z2262" s="11"/>
      <c r="AA2262" s="11"/>
      <c r="AB2262" s="11" t="s">
        <v>33</v>
      </c>
      <c r="AC2262" s="11"/>
      <c r="AD2262" s="11"/>
      <c r="AE2262" s="11"/>
      <c r="AF2262" s="11"/>
      <c r="AG2262" s="11"/>
      <c r="AH2262" s="11" t="s">
        <v>33</v>
      </c>
      <c r="AI2262" s="11"/>
      <c r="AJ2262" s="11"/>
      <c r="AK2262" s="143"/>
      <c r="AL2262" s="143"/>
      <c r="AM2262" s="143"/>
      <c r="AN2262" s="153" t="s">
        <v>165</v>
      </c>
      <c r="AO2262" s="143"/>
      <c r="AP2262" s="143"/>
      <c r="AQ2262" s="143"/>
      <c r="AR2262" s="143"/>
      <c r="AS2262" s="143"/>
      <c r="AT2262" s="153" t="s">
        <v>165</v>
      </c>
      <c r="AU2262" s="143"/>
      <c r="AV2262" s="143"/>
      <c r="BC2262" s="2"/>
    </row>
    <row r="2263" spans="1:55" x14ac:dyDescent="0.2">
      <c r="A2263" s="4" t="s">
        <v>2724</v>
      </c>
      <c r="B2263" s="4" t="s">
        <v>2689</v>
      </c>
      <c r="C2263" s="4" t="s">
        <v>2734</v>
      </c>
      <c r="D2263" s="4" t="s">
        <v>2742</v>
      </c>
      <c r="E2263" s="144" t="s">
        <v>384</v>
      </c>
      <c r="F2263" s="144" t="s">
        <v>621</v>
      </c>
      <c r="G2263" s="93" t="s">
        <v>622</v>
      </c>
      <c r="H2263" s="94">
        <v>3687</v>
      </c>
      <c r="I2263" s="59">
        <v>500000002375</v>
      </c>
      <c r="J2263" s="5">
        <v>2014</v>
      </c>
      <c r="K2263" s="5">
        <v>10</v>
      </c>
      <c r="L2263" s="9">
        <f t="shared" si="49"/>
        <v>-2</v>
      </c>
      <c r="M2263" s="6" t="s">
        <v>90</v>
      </c>
      <c r="N2263" s="9" t="s">
        <v>94</v>
      </c>
      <c r="O2263" s="6" t="s">
        <v>201</v>
      </c>
      <c r="P2263" s="9" t="s">
        <v>42</v>
      </c>
      <c r="Q2263" s="5" t="s">
        <v>37</v>
      </c>
      <c r="R2263" s="9" t="s">
        <v>41</v>
      </c>
      <c r="S2263" s="11">
        <v>2023</v>
      </c>
      <c r="T2263" s="6" t="s">
        <v>126</v>
      </c>
      <c r="U2263" s="4" t="s">
        <v>1560</v>
      </c>
      <c r="V2263" s="4" t="s">
        <v>3279</v>
      </c>
      <c r="W2263" s="75">
        <v>1953416.3478260869</v>
      </c>
      <c r="X2263" s="9">
        <v>2</v>
      </c>
      <c r="Y2263" s="11"/>
      <c r="Z2263" s="11"/>
      <c r="AA2263" s="11"/>
      <c r="AB2263" s="11" t="s">
        <v>33</v>
      </c>
      <c r="AC2263" s="11"/>
      <c r="AD2263" s="11"/>
      <c r="AE2263" s="11"/>
      <c r="AF2263" s="11"/>
      <c r="AG2263" s="11"/>
      <c r="AH2263" s="11" t="s">
        <v>33</v>
      </c>
      <c r="AI2263" s="11"/>
      <c r="AJ2263" s="11"/>
      <c r="AK2263" s="143"/>
      <c r="AL2263" s="143"/>
      <c r="AM2263" s="143"/>
      <c r="AN2263" s="153" t="s">
        <v>165</v>
      </c>
      <c r="AO2263" s="143"/>
      <c r="AP2263" s="143"/>
      <c r="AQ2263" s="143"/>
      <c r="AR2263" s="143"/>
      <c r="AS2263" s="143"/>
      <c r="AT2263" s="153" t="s">
        <v>165</v>
      </c>
      <c r="AU2263" s="143"/>
      <c r="AV2263" s="143"/>
      <c r="BC2263" s="2"/>
    </row>
    <row r="2264" spans="1:55" x14ac:dyDescent="0.2">
      <c r="A2264" s="4" t="s">
        <v>2724</v>
      </c>
      <c r="B2264" s="4" t="s">
        <v>2689</v>
      </c>
      <c r="C2264" s="4" t="s">
        <v>2734</v>
      </c>
      <c r="D2264" s="4" t="s">
        <v>2742</v>
      </c>
      <c r="E2264" s="144" t="s">
        <v>384</v>
      </c>
      <c r="F2264" s="144" t="s">
        <v>621</v>
      </c>
      <c r="G2264" s="93" t="s">
        <v>622</v>
      </c>
      <c r="H2264" s="94" t="s">
        <v>627</v>
      </c>
      <c r="I2264" s="59">
        <v>500000002371</v>
      </c>
      <c r="J2264" s="5">
        <v>2014</v>
      </c>
      <c r="K2264" s="5">
        <v>10</v>
      </c>
      <c r="L2264" s="9">
        <f t="shared" si="49"/>
        <v>-2</v>
      </c>
      <c r="M2264" s="6" t="s">
        <v>90</v>
      </c>
      <c r="N2264" s="9" t="s">
        <v>94</v>
      </c>
      <c r="O2264" s="6" t="s">
        <v>201</v>
      </c>
      <c r="P2264" s="9" t="s">
        <v>42</v>
      </c>
      <c r="Q2264" s="5" t="s">
        <v>37</v>
      </c>
      <c r="R2264" s="9" t="s">
        <v>41</v>
      </c>
      <c r="S2264" s="11">
        <v>2023</v>
      </c>
      <c r="T2264" s="6" t="s">
        <v>126</v>
      </c>
      <c r="U2264" s="4" t="s">
        <v>1560</v>
      </c>
      <c r="V2264" s="4" t="s">
        <v>3279</v>
      </c>
      <c r="W2264" s="75">
        <v>1953416.3478260869</v>
      </c>
      <c r="X2264" s="9">
        <v>2</v>
      </c>
      <c r="Y2264" s="11"/>
      <c r="Z2264" s="11"/>
      <c r="AA2264" s="11"/>
      <c r="AB2264" s="11" t="s">
        <v>33</v>
      </c>
      <c r="AC2264" s="11"/>
      <c r="AD2264" s="11"/>
      <c r="AE2264" s="11"/>
      <c r="AF2264" s="11"/>
      <c r="AG2264" s="11"/>
      <c r="AH2264" s="11" t="s">
        <v>33</v>
      </c>
      <c r="AI2264" s="11"/>
      <c r="AJ2264" s="11"/>
      <c r="AK2264" s="143"/>
      <c r="AL2264" s="143"/>
      <c r="AM2264" s="143"/>
      <c r="AN2264" s="153" t="s">
        <v>165</v>
      </c>
      <c r="AO2264" s="143"/>
      <c r="AP2264" s="143"/>
      <c r="AQ2264" s="143"/>
      <c r="AR2264" s="143"/>
      <c r="AS2264" s="143"/>
      <c r="AT2264" s="153" t="s">
        <v>165</v>
      </c>
      <c r="AU2264" s="143"/>
      <c r="AV2264" s="143"/>
      <c r="BC2264" s="2"/>
    </row>
    <row r="2265" spans="1:55" x14ac:dyDescent="0.2">
      <c r="A2265" s="4" t="s">
        <v>2724</v>
      </c>
      <c r="B2265" s="4" t="s">
        <v>2689</v>
      </c>
      <c r="C2265" s="4" t="s">
        <v>2734</v>
      </c>
      <c r="D2265" s="4" t="s">
        <v>2742</v>
      </c>
      <c r="E2265" s="144" t="s">
        <v>384</v>
      </c>
      <c r="F2265" s="144" t="s">
        <v>621</v>
      </c>
      <c r="G2265" s="93" t="s">
        <v>622</v>
      </c>
      <c r="H2265" s="94">
        <v>3715</v>
      </c>
      <c r="I2265" s="59">
        <v>500000002372</v>
      </c>
      <c r="J2265" s="5">
        <v>2014</v>
      </c>
      <c r="K2265" s="5">
        <v>10</v>
      </c>
      <c r="L2265" s="9">
        <f t="shared" si="49"/>
        <v>-2</v>
      </c>
      <c r="M2265" s="6" t="s">
        <v>90</v>
      </c>
      <c r="N2265" s="9" t="s">
        <v>94</v>
      </c>
      <c r="O2265" s="6" t="s">
        <v>201</v>
      </c>
      <c r="P2265" s="9" t="s">
        <v>42</v>
      </c>
      <c r="Q2265" s="5" t="s">
        <v>37</v>
      </c>
      <c r="R2265" s="9" t="s">
        <v>41</v>
      </c>
      <c r="S2265" s="11">
        <v>2023</v>
      </c>
      <c r="T2265" s="6" t="s">
        <v>126</v>
      </c>
      <c r="U2265" s="4" t="s">
        <v>1560</v>
      </c>
      <c r="V2265" s="4" t="s">
        <v>3279</v>
      </c>
      <c r="W2265" s="75">
        <v>1953416.3478260869</v>
      </c>
      <c r="X2265" s="9">
        <v>2</v>
      </c>
      <c r="Y2265" s="11"/>
      <c r="Z2265" s="11"/>
      <c r="AA2265" s="11"/>
      <c r="AB2265" s="11" t="s">
        <v>33</v>
      </c>
      <c r="AC2265" s="11"/>
      <c r="AD2265" s="11"/>
      <c r="AE2265" s="11"/>
      <c r="AF2265" s="11"/>
      <c r="AG2265" s="11"/>
      <c r="AH2265" s="11" t="s">
        <v>33</v>
      </c>
      <c r="AI2265" s="11"/>
      <c r="AJ2265" s="11"/>
      <c r="AK2265" s="143"/>
      <c r="AL2265" s="143"/>
      <c r="AM2265" s="143"/>
      <c r="AN2265" s="153" t="s">
        <v>165</v>
      </c>
      <c r="AO2265" s="143"/>
      <c r="AP2265" s="143"/>
      <c r="AQ2265" s="143"/>
      <c r="AR2265" s="143"/>
      <c r="AS2265" s="143"/>
      <c r="AT2265" s="153" t="s">
        <v>165</v>
      </c>
      <c r="AU2265" s="143"/>
      <c r="AV2265" s="143"/>
      <c r="BC2265" s="2"/>
    </row>
    <row r="2266" spans="1:55" x14ac:dyDescent="0.2">
      <c r="A2266" s="4" t="s">
        <v>2724</v>
      </c>
      <c r="B2266" s="4" t="s">
        <v>2689</v>
      </c>
      <c r="C2266" s="4" t="s">
        <v>2734</v>
      </c>
      <c r="D2266" s="4" t="s">
        <v>2742</v>
      </c>
      <c r="E2266" s="144" t="s">
        <v>384</v>
      </c>
      <c r="F2266" s="144" t="s">
        <v>621</v>
      </c>
      <c r="G2266" s="93" t="s">
        <v>622</v>
      </c>
      <c r="H2266" s="94" t="s">
        <v>628</v>
      </c>
      <c r="I2266" s="59">
        <v>500000002376</v>
      </c>
      <c r="J2266" s="5">
        <v>2014</v>
      </c>
      <c r="K2266" s="5">
        <v>10</v>
      </c>
      <c r="L2266" s="9">
        <f t="shared" si="49"/>
        <v>-2</v>
      </c>
      <c r="M2266" s="6" t="s">
        <v>90</v>
      </c>
      <c r="N2266" s="9" t="s">
        <v>94</v>
      </c>
      <c r="O2266" s="6" t="s">
        <v>201</v>
      </c>
      <c r="P2266" s="9" t="s">
        <v>42</v>
      </c>
      <c r="Q2266" s="5" t="s">
        <v>37</v>
      </c>
      <c r="R2266" s="9" t="s">
        <v>41</v>
      </c>
      <c r="S2266" s="11">
        <v>2023</v>
      </c>
      <c r="T2266" s="6" t="s">
        <v>126</v>
      </c>
      <c r="U2266" s="4" t="s">
        <v>1560</v>
      </c>
      <c r="V2266" s="4" t="s">
        <v>3279</v>
      </c>
      <c r="W2266" s="75">
        <v>1953416.3478260869</v>
      </c>
      <c r="X2266" s="9">
        <v>2</v>
      </c>
      <c r="Y2266" s="11"/>
      <c r="Z2266" s="11"/>
      <c r="AA2266" s="11"/>
      <c r="AB2266" s="11" t="s">
        <v>33</v>
      </c>
      <c r="AC2266" s="11"/>
      <c r="AD2266" s="11"/>
      <c r="AE2266" s="11"/>
      <c r="AF2266" s="11"/>
      <c r="AG2266" s="11"/>
      <c r="AH2266" s="11" t="s">
        <v>33</v>
      </c>
      <c r="AI2266" s="11"/>
      <c r="AJ2266" s="11"/>
      <c r="AK2266" s="143"/>
      <c r="AL2266" s="143"/>
      <c r="AM2266" s="143"/>
      <c r="AN2266" s="153" t="s">
        <v>165</v>
      </c>
      <c r="AO2266" s="143"/>
      <c r="AP2266" s="143"/>
      <c r="AQ2266" s="143"/>
      <c r="AR2266" s="143"/>
      <c r="AS2266" s="143"/>
      <c r="AT2266" s="153" t="s">
        <v>165</v>
      </c>
      <c r="AU2266" s="143"/>
      <c r="AV2266" s="143"/>
      <c r="BC2266" s="2"/>
    </row>
    <row r="2267" spans="1:55" x14ac:dyDescent="0.2">
      <c r="A2267" s="4" t="s">
        <v>2724</v>
      </c>
      <c r="B2267" s="4" t="s">
        <v>2689</v>
      </c>
      <c r="C2267" s="4" t="s">
        <v>2734</v>
      </c>
      <c r="D2267" s="4" t="s">
        <v>2742</v>
      </c>
      <c r="E2267" s="144" t="s">
        <v>384</v>
      </c>
      <c r="F2267" s="144" t="s">
        <v>621</v>
      </c>
      <c r="G2267" s="93" t="s">
        <v>622</v>
      </c>
      <c r="H2267" s="94">
        <v>3708</v>
      </c>
      <c r="I2267" s="59">
        <v>500000002374</v>
      </c>
      <c r="J2267" s="5">
        <v>2014</v>
      </c>
      <c r="K2267" s="5">
        <v>10</v>
      </c>
      <c r="L2267" s="9">
        <f t="shared" si="49"/>
        <v>-2</v>
      </c>
      <c r="M2267" s="6" t="s">
        <v>90</v>
      </c>
      <c r="N2267" s="9" t="s">
        <v>94</v>
      </c>
      <c r="O2267" s="6" t="s">
        <v>201</v>
      </c>
      <c r="P2267" s="9" t="s">
        <v>42</v>
      </c>
      <c r="Q2267" s="5" t="s">
        <v>37</v>
      </c>
      <c r="R2267" s="9" t="s">
        <v>41</v>
      </c>
      <c r="S2267" s="11">
        <v>2023</v>
      </c>
      <c r="T2267" s="6" t="s">
        <v>126</v>
      </c>
      <c r="U2267" s="4" t="s">
        <v>1560</v>
      </c>
      <c r="V2267" s="4" t="s">
        <v>3279</v>
      </c>
      <c r="W2267" s="75">
        <v>1953416.3478260869</v>
      </c>
      <c r="X2267" s="9">
        <v>2</v>
      </c>
      <c r="Y2267" s="11"/>
      <c r="Z2267" s="11"/>
      <c r="AA2267" s="11"/>
      <c r="AB2267" s="11" t="s">
        <v>33</v>
      </c>
      <c r="AC2267" s="11"/>
      <c r="AD2267" s="11"/>
      <c r="AE2267" s="11"/>
      <c r="AF2267" s="11"/>
      <c r="AG2267" s="11"/>
      <c r="AH2267" s="11" t="s">
        <v>33</v>
      </c>
      <c r="AI2267" s="11"/>
      <c r="AJ2267" s="11"/>
      <c r="AK2267" s="143"/>
      <c r="AL2267" s="143"/>
      <c r="AM2267" s="143"/>
      <c r="AN2267" s="153" t="s">
        <v>165</v>
      </c>
      <c r="AO2267" s="143"/>
      <c r="AP2267" s="143"/>
      <c r="AQ2267" s="143"/>
      <c r="AR2267" s="143"/>
      <c r="AS2267" s="143"/>
      <c r="AT2267" s="153" t="s">
        <v>165</v>
      </c>
      <c r="AU2267" s="143"/>
      <c r="AV2267" s="143"/>
      <c r="BC2267" s="2"/>
    </row>
    <row r="2268" spans="1:55" x14ac:dyDescent="0.2">
      <c r="A2268" s="4" t="s">
        <v>2724</v>
      </c>
      <c r="B2268" s="4" t="s">
        <v>2689</v>
      </c>
      <c r="C2268" s="4" t="s">
        <v>2734</v>
      </c>
      <c r="D2268" s="4" t="s">
        <v>2742</v>
      </c>
      <c r="E2268" s="144" t="s">
        <v>384</v>
      </c>
      <c r="F2268" s="144" t="s">
        <v>621</v>
      </c>
      <c r="G2268" s="93" t="s">
        <v>622</v>
      </c>
      <c r="H2268" s="94" t="s">
        <v>634</v>
      </c>
      <c r="I2268" s="59">
        <v>500000002378</v>
      </c>
      <c r="J2268" s="5">
        <v>2014</v>
      </c>
      <c r="K2268" s="5">
        <v>10</v>
      </c>
      <c r="L2268" s="9">
        <f t="shared" si="49"/>
        <v>-2</v>
      </c>
      <c r="M2268" s="6" t="s">
        <v>90</v>
      </c>
      <c r="N2268" s="9" t="s">
        <v>94</v>
      </c>
      <c r="O2268" s="6" t="s">
        <v>201</v>
      </c>
      <c r="P2268" s="9" t="s">
        <v>42</v>
      </c>
      <c r="Q2268" s="5" t="s">
        <v>37</v>
      </c>
      <c r="R2268" s="9" t="s">
        <v>41</v>
      </c>
      <c r="S2268" s="11">
        <v>2023</v>
      </c>
      <c r="T2268" s="6" t="s">
        <v>126</v>
      </c>
      <c r="U2268" s="4" t="s">
        <v>1560</v>
      </c>
      <c r="V2268" s="4" t="s">
        <v>3279</v>
      </c>
      <c r="W2268" s="75">
        <v>1953416.3478260869</v>
      </c>
      <c r="X2268" s="9">
        <v>2</v>
      </c>
      <c r="Y2268" s="11"/>
      <c r="Z2268" s="11"/>
      <c r="AA2268" s="11"/>
      <c r="AB2268" s="11" t="s">
        <v>33</v>
      </c>
      <c r="AC2268" s="11"/>
      <c r="AD2268" s="11"/>
      <c r="AE2268" s="11"/>
      <c r="AF2268" s="11"/>
      <c r="AG2268" s="11"/>
      <c r="AH2268" s="11" t="s">
        <v>33</v>
      </c>
      <c r="AI2268" s="11"/>
      <c r="AJ2268" s="11"/>
      <c r="AK2268" s="143"/>
      <c r="AL2268" s="143"/>
      <c r="AM2268" s="143"/>
      <c r="AN2268" s="153" t="s">
        <v>165</v>
      </c>
      <c r="AO2268" s="143"/>
      <c r="AP2268" s="143"/>
      <c r="AQ2268" s="143"/>
      <c r="AR2268" s="143"/>
      <c r="AS2268" s="143"/>
      <c r="AT2268" s="153" t="s">
        <v>165</v>
      </c>
      <c r="AU2268" s="143"/>
      <c r="AV2268" s="143"/>
      <c r="BC2268" s="2"/>
    </row>
    <row r="2269" spans="1:55" x14ac:dyDescent="0.2">
      <c r="A2269" s="4" t="s">
        <v>2724</v>
      </c>
      <c r="B2269" s="4" t="s">
        <v>2689</v>
      </c>
      <c r="C2269" s="4" t="s">
        <v>2734</v>
      </c>
      <c r="D2269" s="4" t="s">
        <v>2742</v>
      </c>
      <c r="E2269" s="144" t="s">
        <v>384</v>
      </c>
      <c r="F2269" s="144" t="s">
        <v>621</v>
      </c>
      <c r="G2269" s="93" t="s">
        <v>622</v>
      </c>
      <c r="H2269" s="94">
        <v>3652</v>
      </c>
      <c r="I2269" s="59">
        <v>500000007296</v>
      </c>
      <c r="J2269" s="5">
        <v>2014</v>
      </c>
      <c r="K2269" s="5">
        <v>10</v>
      </c>
      <c r="L2269" s="9">
        <f t="shared" si="49"/>
        <v>-2</v>
      </c>
      <c r="M2269" s="6" t="s">
        <v>90</v>
      </c>
      <c r="N2269" s="9" t="s">
        <v>94</v>
      </c>
      <c r="O2269" s="6" t="s">
        <v>201</v>
      </c>
      <c r="P2269" s="9" t="s">
        <v>42</v>
      </c>
      <c r="Q2269" s="5" t="s">
        <v>37</v>
      </c>
      <c r="R2269" s="9" t="s">
        <v>41</v>
      </c>
      <c r="S2269" s="11">
        <v>2023</v>
      </c>
      <c r="T2269" s="6" t="s">
        <v>126</v>
      </c>
      <c r="U2269" s="4" t="s">
        <v>1560</v>
      </c>
      <c r="V2269" s="4" t="s">
        <v>3279</v>
      </c>
      <c r="W2269" s="75">
        <v>1953416.3478260869</v>
      </c>
      <c r="X2269" s="9">
        <v>2</v>
      </c>
      <c r="Y2269" s="11"/>
      <c r="Z2269" s="11"/>
      <c r="AA2269" s="11"/>
      <c r="AB2269" s="11" t="s">
        <v>33</v>
      </c>
      <c r="AC2269" s="11"/>
      <c r="AD2269" s="11"/>
      <c r="AE2269" s="11"/>
      <c r="AF2269" s="11"/>
      <c r="AG2269" s="11"/>
      <c r="AH2269" s="11" t="s">
        <v>33</v>
      </c>
      <c r="AI2269" s="11"/>
      <c r="AJ2269" s="11"/>
      <c r="AK2269" s="143"/>
      <c r="AL2269" s="143"/>
      <c r="AM2269" s="143"/>
      <c r="AN2269" s="153" t="s">
        <v>165</v>
      </c>
      <c r="AO2269" s="143"/>
      <c r="AP2269" s="143"/>
      <c r="AQ2269" s="143"/>
      <c r="AR2269" s="143"/>
      <c r="AS2269" s="143"/>
      <c r="AT2269" s="153" t="s">
        <v>165</v>
      </c>
      <c r="AU2269" s="143"/>
      <c r="AV2269" s="143"/>
      <c r="BC2269" s="2"/>
    </row>
    <row r="2270" spans="1:55" x14ac:dyDescent="0.2">
      <c r="A2270" s="4" t="s">
        <v>2717</v>
      </c>
      <c r="B2270" s="4" t="s">
        <v>2690</v>
      </c>
      <c r="C2270" s="4" t="s">
        <v>2730</v>
      </c>
      <c r="D2270" s="4" t="s">
        <v>2742</v>
      </c>
      <c r="E2270" s="4" t="s">
        <v>1089</v>
      </c>
      <c r="F2270" s="4" t="s">
        <v>1088</v>
      </c>
      <c r="G2270" s="41" t="s">
        <v>1090</v>
      </c>
      <c r="H2270" s="59" t="s">
        <v>1094</v>
      </c>
      <c r="I2270" s="59" t="s">
        <v>136</v>
      </c>
      <c r="J2270" s="5">
        <v>2013</v>
      </c>
      <c r="K2270" s="5">
        <v>5</v>
      </c>
      <c r="L2270" s="9">
        <f t="shared" si="49"/>
        <v>-8</v>
      </c>
      <c r="M2270" s="6" t="s">
        <v>90</v>
      </c>
      <c r="N2270" s="9" t="s">
        <v>94</v>
      </c>
      <c r="O2270" s="6" t="s">
        <v>37</v>
      </c>
      <c r="P2270" s="9" t="s">
        <v>42</v>
      </c>
      <c r="Q2270" s="5" t="s">
        <v>37</v>
      </c>
      <c r="R2270" s="9" t="s">
        <v>42</v>
      </c>
      <c r="S2270" s="11" t="s">
        <v>136</v>
      </c>
      <c r="T2270" s="6" t="s">
        <v>44</v>
      </c>
      <c r="U2270" s="4" t="s">
        <v>135</v>
      </c>
      <c r="V2270" s="4" t="s">
        <v>136</v>
      </c>
      <c r="W2270" s="75">
        <v>0</v>
      </c>
      <c r="X2270" s="9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43"/>
      <c r="AL2270" s="143"/>
      <c r="AM2270" s="143"/>
      <c r="AN2270" s="143"/>
      <c r="AO2270" s="143"/>
      <c r="AP2270" s="143"/>
      <c r="AQ2270" s="143"/>
      <c r="AR2270" s="143"/>
      <c r="AS2270" s="143"/>
      <c r="AT2270" s="143"/>
      <c r="AU2270" s="143"/>
      <c r="AV2270" s="143"/>
      <c r="BC2270" s="2"/>
    </row>
    <row r="2271" spans="1:55" x14ac:dyDescent="0.2">
      <c r="A2271" s="4" t="s">
        <v>2724</v>
      </c>
      <c r="B2271" s="4" t="s">
        <v>2689</v>
      </c>
      <c r="C2271" s="4" t="s">
        <v>2736</v>
      </c>
      <c r="D2271" s="4" t="s">
        <v>2741</v>
      </c>
      <c r="E2271" s="4" t="s">
        <v>252</v>
      </c>
      <c r="F2271" s="4" t="s">
        <v>253</v>
      </c>
      <c r="G2271" s="41" t="s">
        <v>254</v>
      </c>
      <c r="H2271" s="59" t="s">
        <v>255</v>
      </c>
      <c r="I2271" s="59">
        <v>500000003635</v>
      </c>
      <c r="J2271" s="5">
        <v>2013</v>
      </c>
      <c r="K2271" s="5">
        <v>5</v>
      </c>
      <c r="L2271" s="9">
        <f t="shared" si="49"/>
        <v>-8</v>
      </c>
      <c r="M2271" s="6" t="s">
        <v>90</v>
      </c>
      <c r="N2271" s="9" t="s">
        <v>94</v>
      </c>
      <c r="O2271" s="6" t="s">
        <v>2743</v>
      </c>
      <c r="P2271" s="9" t="s">
        <v>42</v>
      </c>
      <c r="Q2271" s="5" t="s">
        <v>37</v>
      </c>
      <c r="R2271" s="9" t="s">
        <v>42</v>
      </c>
      <c r="S2271" s="11">
        <v>2023</v>
      </c>
      <c r="T2271" s="6" t="s">
        <v>44</v>
      </c>
      <c r="U2271" s="4" t="s">
        <v>3961</v>
      </c>
      <c r="V2271" s="4" t="s">
        <v>136</v>
      </c>
      <c r="W2271" s="75">
        <v>71325</v>
      </c>
      <c r="X2271" s="9">
        <v>1</v>
      </c>
      <c r="Y2271" s="11"/>
      <c r="Z2271" s="11"/>
      <c r="AA2271" s="11"/>
      <c r="AB2271" s="11" t="s">
        <v>33</v>
      </c>
      <c r="AC2271" s="11"/>
      <c r="AD2271" s="11"/>
      <c r="AE2271" s="11"/>
      <c r="AF2271" s="11"/>
      <c r="AG2271" s="11"/>
      <c r="AH2271" s="11"/>
      <c r="AI2271" s="11"/>
      <c r="AJ2271" s="11"/>
      <c r="AK2271" s="143"/>
      <c r="AL2271" s="143"/>
      <c r="AM2271" s="143"/>
      <c r="AN2271" s="143" t="s">
        <v>165</v>
      </c>
      <c r="AO2271" s="143"/>
      <c r="AP2271" s="143"/>
      <c r="AQ2271" s="143"/>
      <c r="AR2271" s="143"/>
      <c r="AS2271" s="143"/>
      <c r="AT2271" s="143"/>
      <c r="AU2271" s="143"/>
      <c r="AV2271" s="143"/>
      <c r="BC2271" s="2"/>
    </row>
    <row r="2272" spans="1:55" x14ac:dyDescent="0.2">
      <c r="A2272" s="4" t="s">
        <v>2724</v>
      </c>
      <c r="B2272" s="4" t="s">
        <v>2689</v>
      </c>
      <c r="C2272" s="4" t="s">
        <v>2736</v>
      </c>
      <c r="D2272" s="4" t="s">
        <v>2741</v>
      </c>
      <c r="E2272" s="4" t="s">
        <v>252</v>
      </c>
      <c r="F2272" s="4" t="s">
        <v>253</v>
      </c>
      <c r="G2272" s="41" t="s">
        <v>254</v>
      </c>
      <c r="H2272" s="59" t="s">
        <v>262</v>
      </c>
      <c r="I2272" s="59">
        <v>500000005779</v>
      </c>
      <c r="J2272" s="5">
        <v>2013</v>
      </c>
      <c r="K2272" s="5">
        <v>5</v>
      </c>
      <c r="L2272" s="9">
        <f t="shared" si="49"/>
        <v>-8</v>
      </c>
      <c r="M2272" s="6" t="s">
        <v>90</v>
      </c>
      <c r="N2272" s="9" t="s">
        <v>94</v>
      </c>
      <c r="O2272" s="6" t="s">
        <v>2743</v>
      </c>
      <c r="P2272" s="9" t="s">
        <v>42</v>
      </c>
      <c r="Q2272" s="5" t="s">
        <v>37</v>
      </c>
      <c r="R2272" s="9" t="s">
        <v>42</v>
      </c>
      <c r="S2272" s="11">
        <v>2023</v>
      </c>
      <c r="T2272" s="6" t="s">
        <v>44</v>
      </c>
      <c r="U2272" s="4" t="s">
        <v>3961</v>
      </c>
      <c r="V2272" s="4" t="s">
        <v>136</v>
      </c>
      <c r="W2272" s="75">
        <v>71325</v>
      </c>
      <c r="X2272" s="9">
        <v>1</v>
      </c>
      <c r="Y2272" s="11"/>
      <c r="Z2272" s="11"/>
      <c r="AA2272" s="11"/>
      <c r="AB2272" s="11" t="s">
        <v>33</v>
      </c>
      <c r="AC2272" s="11"/>
      <c r="AD2272" s="11"/>
      <c r="AE2272" s="11"/>
      <c r="AF2272" s="11"/>
      <c r="AG2272" s="11"/>
      <c r="AH2272" s="11"/>
      <c r="AI2272" s="11"/>
      <c r="AJ2272" s="11"/>
      <c r="AK2272" s="143"/>
      <c r="AL2272" s="143"/>
      <c r="AM2272" s="143"/>
      <c r="AN2272" s="143" t="s">
        <v>165</v>
      </c>
      <c r="AO2272" s="143"/>
      <c r="AP2272" s="143"/>
      <c r="AQ2272" s="143"/>
      <c r="AR2272" s="143"/>
      <c r="AS2272" s="143"/>
      <c r="AT2272" s="143"/>
      <c r="AU2272" s="143"/>
      <c r="AV2272" s="143"/>
      <c r="BC2272" s="2"/>
    </row>
    <row r="2273" spans="1:55" x14ac:dyDescent="0.2">
      <c r="A2273" s="4" t="s">
        <v>2724</v>
      </c>
      <c r="B2273" s="4" t="s">
        <v>2689</v>
      </c>
      <c r="C2273" s="4" t="s">
        <v>2736</v>
      </c>
      <c r="D2273" s="4" t="s">
        <v>2741</v>
      </c>
      <c r="E2273" s="4" t="s">
        <v>263</v>
      </c>
      <c r="F2273" s="4" t="s">
        <v>253</v>
      </c>
      <c r="G2273" s="41" t="s">
        <v>264</v>
      </c>
      <c r="H2273" s="59">
        <v>680034</v>
      </c>
      <c r="I2273" s="59" t="s">
        <v>136</v>
      </c>
      <c r="J2273" s="5">
        <v>2013</v>
      </c>
      <c r="K2273" s="5">
        <v>5</v>
      </c>
      <c r="L2273" s="9">
        <f t="shared" si="49"/>
        <v>-8</v>
      </c>
      <c r="M2273" s="6" t="s">
        <v>90</v>
      </c>
      <c r="N2273" s="9" t="s">
        <v>94</v>
      </c>
      <c r="O2273" s="6" t="s">
        <v>37</v>
      </c>
      <c r="P2273" s="9" t="s">
        <v>42</v>
      </c>
      <c r="Q2273" s="5" t="s">
        <v>37</v>
      </c>
      <c r="R2273" s="9" t="s">
        <v>42</v>
      </c>
      <c r="S2273" s="11">
        <v>2023</v>
      </c>
      <c r="T2273" s="6" t="s">
        <v>43</v>
      </c>
      <c r="U2273" s="4" t="s">
        <v>3961</v>
      </c>
      <c r="V2273" s="4" t="s">
        <v>136</v>
      </c>
      <c r="W2273" s="75">
        <v>300000</v>
      </c>
      <c r="X2273" s="9">
        <v>1</v>
      </c>
      <c r="Y2273" s="11"/>
      <c r="Z2273" s="11"/>
      <c r="AA2273" s="11"/>
      <c r="AB2273" s="11" t="s">
        <v>33</v>
      </c>
      <c r="AC2273" s="11"/>
      <c r="AD2273" s="11"/>
      <c r="AE2273" s="11"/>
      <c r="AF2273" s="11"/>
      <c r="AG2273" s="11"/>
      <c r="AH2273" s="11"/>
      <c r="AI2273" s="11"/>
      <c r="AJ2273" s="11"/>
      <c r="AK2273" s="143"/>
      <c r="AL2273" s="143"/>
      <c r="AM2273" s="143"/>
      <c r="AN2273" s="143" t="s">
        <v>165</v>
      </c>
      <c r="AO2273" s="143"/>
      <c r="AP2273" s="143"/>
      <c r="AQ2273" s="143"/>
      <c r="AR2273" s="143"/>
      <c r="AS2273" s="143"/>
      <c r="AT2273" s="143"/>
      <c r="AU2273" s="143"/>
      <c r="AV2273" s="143"/>
      <c r="BC2273" s="2"/>
    </row>
    <row r="2274" spans="1:55" x14ac:dyDescent="0.2">
      <c r="A2274" s="4" t="s">
        <v>2695</v>
      </c>
      <c r="B2274" s="4" t="s">
        <v>2689</v>
      </c>
      <c r="C2274" s="4" t="s">
        <v>2737</v>
      </c>
      <c r="D2274" s="4" t="s">
        <v>2741</v>
      </c>
      <c r="E2274" s="4" t="s">
        <v>148</v>
      </c>
      <c r="F2274" s="4" t="s">
        <v>1182</v>
      </c>
      <c r="G2274" s="41" t="s">
        <v>1183</v>
      </c>
      <c r="H2274" s="59" t="s">
        <v>195</v>
      </c>
      <c r="I2274" s="59">
        <v>500000008391</v>
      </c>
      <c r="J2274" s="5">
        <v>2014</v>
      </c>
      <c r="K2274" s="5">
        <v>5</v>
      </c>
      <c r="L2274" s="9">
        <f t="shared" si="49"/>
        <v>-7</v>
      </c>
      <c r="M2274" s="6" t="s">
        <v>90</v>
      </c>
      <c r="N2274" s="9" t="s">
        <v>94</v>
      </c>
      <c r="O2274" s="6" t="s">
        <v>37</v>
      </c>
      <c r="P2274" s="9" t="s">
        <v>42</v>
      </c>
      <c r="Q2274" s="5" t="s">
        <v>37</v>
      </c>
      <c r="R2274" s="9" t="s">
        <v>41</v>
      </c>
      <c r="S2274" s="11">
        <v>2023</v>
      </c>
      <c r="T2274" s="6" t="s">
        <v>126</v>
      </c>
      <c r="U2274" s="4" t="s">
        <v>3813</v>
      </c>
      <c r="V2274" s="4" t="s">
        <v>3815</v>
      </c>
      <c r="W2274" s="75">
        <v>0</v>
      </c>
      <c r="X2274" s="9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43"/>
      <c r="AL2274" s="143"/>
      <c r="AM2274" s="143"/>
      <c r="AN2274" s="143"/>
      <c r="AO2274" s="143"/>
      <c r="AP2274" s="143"/>
      <c r="AQ2274" s="143"/>
      <c r="AR2274" s="143"/>
      <c r="AS2274" s="143"/>
      <c r="AT2274" s="143"/>
      <c r="AU2274" s="143"/>
      <c r="AV2274" s="143"/>
      <c r="BC2274" s="2"/>
    </row>
    <row r="2275" spans="1:55" x14ac:dyDescent="0.2">
      <c r="A2275" s="4" t="s">
        <v>2701</v>
      </c>
      <c r="B2275" s="4" t="s">
        <v>2689</v>
      </c>
      <c r="C2275" s="4" t="s">
        <v>2737</v>
      </c>
      <c r="D2275" s="4" t="s">
        <v>2741</v>
      </c>
      <c r="E2275" s="4" t="s">
        <v>148</v>
      </c>
      <c r="F2275" s="4" t="s">
        <v>1182</v>
      </c>
      <c r="G2275" s="41" t="s">
        <v>1183</v>
      </c>
      <c r="H2275" s="59" t="s">
        <v>195</v>
      </c>
      <c r="I2275" s="59">
        <v>500000008395</v>
      </c>
      <c r="J2275" s="5">
        <v>2014</v>
      </c>
      <c r="K2275" s="5">
        <v>5</v>
      </c>
      <c r="L2275" s="9">
        <f t="shared" si="49"/>
        <v>-7</v>
      </c>
      <c r="M2275" s="6" t="s">
        <v>90</v>
      </c>
      <c r="N2275" s="9" t="s">
        <v>94</v>
      </c>
      <c r="O2275" s="6" t="s">
        <v>37</v>
      </c>
      <c r="P2275" s="9" t="s">
        <v>42</v>
      </c>
      <c r="Q2275" s="5" t="s">
        <v>37</v>
      </c>
      <c r="R2275" s="9" t="s">
        <v>41</v>
      </c>
      <c r="S2275" s="11">
        <v>2023</v>
      </c>
      <c r="T2275" s="6" t="s">
        <v>126</v>
      </c>
      <c r="U2275" s="4" t="s">
        <v>3813</v>
      </c>
      <c r="V2275" s="4" t="s">
        <v>3815</v>
      </c>
      <c r="W2275" s="75">
        <v>0</v>
      </c>
      <c r="X2275" s="9"/>
      <c r="Y2275" s="11"/>
      <c r="Z2275" s="11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143"/>
      <c r="AL2275" s="143"/>
      <c r="AM2275" s="143"/>
      <c r="AN2275" s="143"/>
      <c r="AO2275" s="143"/>
      <c r="AP2275" s="143"/>
      <c r="AQ2275" s="143"/>
      <c r="AR2275" s="143"/>
      <c r="AS2275" s="143"/>
      <c r="AT2275" s="143"/>
      <c r="AU2275" s="143"/>
      <c r="AV2275" s="143"/>
      <c r="BC2275" s="2"/>
    </row>
    <row r="2276" spans="1:55" x14ac:dyDescent="0.2">
      <c r="A2276" s="4" t="s">
        <v>2724</v>
      </c>
      <c r="B2276" s="4" t="s">
        <v>2689</v>
      </c>
      <c r="C2276" s="4" t="s">
        <v>2736</v>
      </c>
      <c r="D2276" s="4" t="s">
        <v>2742</v>
      </c>
      <c r="E2276" s="4" t="s">
        <v>1069</v>
      </c>
      <c r="F2276" s="4" t="s">
        <v>1063</v>
      </c>
      <c r="G2276" s="41" t="s">
        <v>1070</v>
      </c>
      <c r="H2276" s="59" t="s">
        <v>1071</v>
      </c>
      <c r="I2276" s="59" t="s">
        <v>136</v>
      </c>
      <c r="J2276" s="5">
        <v>2016</v>
      </c>
      <c r="K2276" s="5">
        <v>8</v>
      </c>
      <c r="L2276" s="9">
        <f t="shared" si="49"/>
        <v>-2</v>
      </c>
      <c r="M2276" s="6" t="s">
        <v>90</v>
      </c>
      <c r="N2276" s="9" t="s">
        <v>94</v>
      </c>
      <c r="O2276" s="6" t="s">
        <v>37</v>
      </c>
      <c r="P2276" s="9" t="s">
        <v>42</v>
      </c>
      <c r="Q2276" s="5" t="s">
        <v>37</v>
      </c>
      <c r="R2276" s="9" t="s">
        <v>42</v>
      </c>
      <c r="S2276" s="11">
        <v>2023</v>
      </c>
      <c r="T2276" s="6" t="s">
        <v>44</v>
      </c>
      <c r="U2276" s="4" t="s">
        <v>3961</v>
      </c>
      <c r="V2276" s="4" t="s">
        <v>136</v>
      </c>
      <c r="W2276" s="75">
        <v>95000</v>
      </c>
      <c r="X2276" s="9">
        <v>1</v>
      </c>
      <c r="Y2276" s="11"/>
      <c r="Z2276" s="11"/>
      <c r="AA2276" s="11"/>
      <c r="AB2276" s="11" t="s">
        <v>33</v>
      </c>
      <c r="AC2276" s="11"/>
      <c r="AD2276" s="11"/>
      <c r="AE2276" s="11"/>
      <c r="AF2276" s="11"/>
      <c r="AG2276" s="11"/>
      <c r="AH2276" s="11"/>
      <c r="AI2276" s="11"/>
      <c r="AJ2276" s="11"/>
      <c r="AK2276" s="143"/>
      <c r="AL2276" s="143"/>
      <c r="AM2276" s="143"/>
      <c r="AN2276" s="143" t="s">
        <v>165</v>
      </c>
      <c r="AO2276" s="143"/>
      <c r="AP2276" s="143"/>
      <c r="AQ2276" s="143"/>
      <c r="AR2276" s="143"/>
      <c r="AS2276" s="143"/>
      <c r="AT2276" s="143"/>
      <c r="AU2276" s="143"/>
      <c r="AV2276" s="143"/>
      <c r="BC2276" s="2"/>
    </row>
    <row r="2277" spans="1:55" x14ac:dyDescent="0.2">
      <c r="A2277" s="4" t="s">
        <v>2693</v>
      </c>
      <c r="B2277" s="4" t="s">
        <v>2688</v>
      </c>
      <c r="C2277" s="4" t="s">
        <v>2738</v>
      </c>
      <c r="D2277" s="4" t="s">
        <v>2741</v>
      </c>
      <c r="E2277" s="4" t="s">
        <v>269</v>
      </c>
      <c r="F2277" s="4" t="s">
        <v>1398</v>
      </c>
      <c r="G2277" s="41" t="s">
        <v>1942</v>
      </c>
      <c r="H2277" s="59" t="s">
        <v>1943</v>
      </c>
      <c r="I2277" s="59" t="s">
        <v>3329</v>
      </c>
      <c r="J2277" s="5">
        <v>2019</v>
      </c>
      <c r="K2277" s="5">
        <v>8</v>
      </c>
      <c r="L2277" s="9">
        <f t="shared" si="49"/>
        <v>1</v>
      </c>
      <c r="M2277" s="6" t="s">
        <v>2745</v>
      </c>
      <c r="N2277" s="9" t="s">
        <v>94</v>
      </c>
      <c r="O2277" s="6" t="s">
        <v>201</v>
      </c>
      <c r="P2277" s="6" t="s">
        <v>41</v>
      </c>
      <c r="Q2277" s="5" t="s">
        <v>37</v>
      </c>
      <c r="R2277" s="9" t="s">
        <v>41</v>
      </c>
      <c r="S2277" s="11">
        <v>2023</v>
      </c>
      <c r="T2277" s="6" t="s">
        <v>126</v>
      </c>
      <c r="U2277" s="4" t="s">
        <v>3228</v>
      </c>
      <c r="V2277" s="4" t="s">
        <v>4063</v>
      </c>
      <c r="W2277" s="75">
        <v>130904.36842105263</v>
      </c>
      <c r="X2277" s="9">
        <v>2</v>
      </c>
      <c r="Y2277" s="11"/>
      <c r="Z2277" s="11"/>
      <c r="AA2277" s="11"/>
      <c r="AB2277" s="11"/>
      <c r="AC2277" s="11"/>
      <c r="AD2277" s="11" t="s">
        <v>33</v>
      </c>
      <c r="AE2277" s="11"/>
      <c r="AF2277" s="11"/>
      <c r="AG2277" s="11"/>
      <c r="AH2277" s="11"/>
      <c r="AI2277" s="11"/>
      <c r="AJ2277" s="11" t="s">
        <v>33</v>
      </c>
      <c r="AK2277" s="143"/>
      <c r="AL2277" s="143"/>
      <c r="AM2277" s="143"/>
      <c r="AN2277" s="143"/>
      <c r="AO2277" s="143"/>
      <c r="AP2277" s="153" t="s">
        <v>165</v>
      </c>
      <c r="AQ2277" s="143"/>
      <c r="AR2277" s="143"/>
      <c r="AS2277" s="143"/>
      <c r="AT2277" s="143"/>
      <c r="AU2277" s="143"/>
      <c r="AV2277" s="153" t="s">
        <v>165</v>
      </c>
      <c r="BC2277" s="2"/>
    </row>
    <row r="2278" spans="1:55" x14ac:dyDescent="0.2">
      <c r="A2278" s="4" t="s">
        <v>2693</v>
      </c>
      <c r="B2278" s="4" t="s">
        <v>2688</v>
      </c>
      <c r="C2278" s="4" t="s">
        <v>2738</v>
      </c>
      <c r="D2278" s="4" t="s">
        <v>2741</v>
      </c>
      <c r="E2278" s="4" t="s">
        <v>269</v>
      </c>
      <c r="F2278" s="4" t="s">
        <v>1398</v>
      </c>
      <c r="G2278" s="41" t="s">
        <v>1942</v>
      </c>
      <c r="H2278" s="59" t="s">
        <v>1944</v>
      </c>
      <c r="I2278" s="59" t="s">
        <v>3330</v>
      </c>
      <c r="J2278" s="5">
        <v>2019</v>
      </c>
      <c r="K2278" s="5">
        <v>8</v>
      </c>
      <c r="L2278" s="9">
        <f t="shared" si="49"/>
        <v>1</v>
      </c>
      <c r="M2278" s="6" t="s">
        <v>2745</v>
      </c>
      <c r="N2278" s="9" t="s">
        <v>94</v>
      </c>
      <c r="O2278" s="6" t="s">
        <v>201</v>
      </c>
      <c r="P2278" s="6" t="s">
        <v>41</v>
      </c>
      <c r="Q2278" s="5" t="s">
        <v>37</v>
      </c>
      <c r="R2278" s="9" t="s">
        <v>41</v>
      </c>
      <c r="S2278" s="11">
        <v>2023</v>
      </c>
      <c r="T2278" s="6" t="s">
        <v>126</v>
      </c>
      <c r="U2278" s="4" t="s">
        <v>3228</v>
      </c>
      <c r="V2278" s="4" t="s">
        <v>4063</v>
      </c>
      <c r="W2278" s="75">
        <v>130904.36842105263</v>
      </c>
      <c r="X2278" s="9">
        <v>2</v>
      </c>
      <c r="Y2278" s="11"/>
      <c r="Z2278" s="11"/>
      <c r="AA2278" s="11"/>
      <c r="AB2278" s="11"/>
      <c r="AC2278" s="11"/>
      <c r="AD2278" s="11" t="s">
        <v>33</v>
      </c>
      <c r="AE2278" s="11"/>
      <c r="AF2278" s="11"/>
      <c r="AG2278" s="11"/>
      <c r="AH2278" s="11"/>
      <c r="AI2278" s="11"/>
      <c r="AJ2278" s="11" t="s">
        <v>33</v>
      </c>
      <c r="AK2278" s="143"/>
      <c r="AL2278" s="143"/>
      <c r="AM2278" s="143"/>
      <c r="AN2278" s="143"/>
      <c r="AO2278" s="143"/>
      <c r="AP2278" s="153" t="s">
        <v>165</v>
      </c>
      <c r="AQ2278" s="143"/>
      <c r="AR2278" s="143"/>
      <c r="AS2278" s="143"/>
      <c r="AT2278" s="143"/>
      <c r="AU2278" s="143"/>
      <c r="AV2278" s="153" t="s">
        <v>165</v>
      </c>
      <c r="BC2278" s="2"/>
    </row>
    <row r="2279" spans="1:55" x14ac:dyDescent="0.2">
      <c r="A2279" s="4" t="str">
        <f>UPPER("Pediatría")</f>
        <v>PEDIATRÍA</v>
      </c>
      <c r="B2279" s="4" t="s">
        <v>2688</v>
      </c>
      <c r="C2279" s="4" t="s">
        <v>2738</v>
      </c>
      <c r="D2279" s="4" t="s">
        <v>2741</v>
      </c>
      <c r="E2279" s="4" t="s">
        <v>269</v>
      </c>
      <c r="F2279" s="4" t="s">
        <v>1398</v>
      </c>
      <c r="G2279" s="41" t="s">
        <v>1407</v>
      </c>
      <c r="H2279" s="59" t="s">
        <v>1408</v>
      </c>
      <c r="I2279" s="59" t="s">
        <v>136</v>
      </c>
      <c r="J2279" s="5">
        <v>2014</v>
      </c>
      <c r="K2279" s="5">
        <v>8</v>
      </c>
      <c r="L2279" s="9">
        <f t="shared" si="49"/>
        <v>-4</v>
      </c>
      <c r="M2279" s="6" t="s">
        <v>90</v>
      </c>
      <c r="N2279" s="9" t="s">
        <v>94</v>
      </c>
      <c r="O2279" s="6" t="s">
        <v>380</v>
      </c>
      <c r="P2279" s="9" t="s">
        <v>42</v>
      </c>
      <c r="Q2279" s="5" t="s">
        <v>37</v>
      </c>
      <c r="R2279" s="9" t="s">
        <v>41</v>
      </c>
      <c r="S2279" s="11">
        <v>2023</v>
      </c>
      <c r="T2279" s="6" t="s">
        <v>126</v>
      </c>
      <c r="U2279" s="4" t="s">
        <v>3228</v>
      </c>
      <c r="V2279" s="4" t="s">
        <v>4063</v>
      </c>
      <c r="W2279" s="75">
        <v>130904.36842105263</v>
      </c>
      <c r="X2279" s="9">
        <v>2</v>
      </c>
      <c r="Y2279" s="11" t="s">
        <v>33</v>
      </c>
      <c r="Z2279" s="11"/>
      <c r="AA2279" s="11"/>
      <c r="AB2279" s="11"/>
      <c r="AC2279" s="11"/>
      <c r="AD2279" s="11"/>
      <c r="AE2279" s="11" t="s">
        <v>33</v>
      </c>
      <c r="AF2279" s="11"/>
      <c r="AG2279" s="11"/>
      <c r="AH2279" s="11"/>
      <c r="AI2279" s="11"/>
      <c r="AJ2279" s="11"/>
      <c r="AK2279" s="153" t="s">
        <v>165</v>
      </c>
      <c r="AL2279" s="143"/>
      <c r="AM2279" s="143"/>
      <c r="AN2279" s="143"/>
      <c r="AO2279" s="143"/>
      <c r="AP2279" s="143"/>
      <c r="AQ2279" s="153" t="s">
        <v>165</v>
      </c>
      <c r="AR2279" s="143"/>
      <c r="AS2279" s="143"/>
      <c r="AT2279" s="143"/>
      <c r="AU2279" s="143"/>
      <c r="AV2279" s="143"/>
      <c r="BC2279" s="2"/>
    </row>
    <row r="2280" spans="1:55" x14ac:dyDescent="0.2">
      <c r="A2280" s="4" t="str">
        <f>UPPER("Pediatría")</f>
        <v>PEDIATRÍA</v>
      </c>
      <c r="B2280" s="4" t="s">
        <v>2688</v>
      </c>
      <c r="C2280" s="4" t="s">
        <v>2738</v>
      </c>
      <c r="D2280" s="4" t="s">
        <v>2741</v>
      </c>
      <c r="E2280" s="4" t="s">
        <v>269</v>
      </c>
      <c r="F2280" s="4" t="s">
        <v>1398</v>
      </c>
      <c r="G2280" s="41" t="s">
        <v>1407</v>
      </c>
      <c r="H2280" s="59" t="s">
        <v>1409</v>
      </c>
      <c r="I2280" s="59" t="s">
        <v>136</v>
      </c>
      <c r="J2280" s="5">
        <v>2014</v>
      </c>
      <c r="K2280" s="5">
        <v>8</v>
      </c>
      <c r="L2280" s="9">
        <f t="shared" si="49"/>
        <v>-4</v>
      </c>
      <c r="M2280" s="6" t="s">
        <v>90</v>
      </c>
      <c r="N2280" s="9" t="s">
        <v>94</v>
      </c>
      <c r="O2280" s="6" t="s">
        <v>380</v>
      </c>
      <c r="P2280" s="9" t="s">
        <v>42</v>
      </c>
      <c r="Q2280" s="5" t="s">
        <v>37</v>
      </c>
      <c r="R2280" s="9" t="s">
        <v>41</v>
      </c>
      <c r="S2280" s="11">
        <v>2023</v>
      </c>
      <c r="T2280" s="6" t="s">
        <v>126</v>
      </c>
      <c r="U2280" s="4" t="s">
        <v>3228</v>
      </c>
      <c r="V2280" s="4" t="s">
        <v>4063</v>
      </c>
      <c r="W2280" s="75">
        <v>130904.36842105263</v>
      </c>
      <c r="X2280" s="9">
        <v>2</v>
      </c>
      <c r="Y2280" s="11" t="s">
        <v>33</v>
      </c>
      <c r="Z2280" s="11"/>
      <c r="AA2280" s="11"/>
      <c r="AB2280" s="11"/>
      <c r="AC2280" s="11"/>
      <c r="AD2280" s="11"/>
      <c r="AE2280" s="11" t="s">
        <v>33</v>
      </c>
      <c r="AF2280" s="11"/>
      <c r="AG2280" s="11"/>
      <c r="AH2280" s="11"/>
      <c r="AI2280" s="11"/>
      <c r="AJ2280" s="11"/>
      <c r="AK2280" s="153" t="s">
        <v>165</v>
      </c>
      <c r="AL2280" s="143"/>
      <c r="AM2280" s="143"/>
      <c r="AN2280" s="143"/>
      <c r="AO2280" s="143"/>
      <c r="AP2280" s="143"/>
      <c r="AQ2280" s="153" t="s">
        <v>165</v>
      </c>
      <c r="AR2280" s="143"/>
      <c r="AS2280" s="143"/>
      <c r="AT2280" s="143"/>
      <c r="AU2280" s="143"/>
      <c r="AV2280" s="143"/>
      <c r="BC2280" s="2"/>
    </row>
    <row r="2281" spans="1:55" x14ac:dyDescent="0.2">
      <c r="A2281" s="4" t="str">
        <f>UPPER("Pediatría")</f>
        <v>PEDIATRÍA</v>
      </c>
      <c r="B2281" s="4" t="s">
        <v>2688</v>
      </c>
      <c r="C2281" s="4" t="s">
        <v>2738</v>
      </c>
      <c r="D2281" s="4" t="s">
        <v>2741</v>
      </c>
      <c r="E2281" s="4" t="s">
        <v>269</v>
      </c>
      <c r="F2281" s="4" t="s">
        <v>1398</v>
      </c>
      <c r="G2281" s="41" t="s">
        <v>1407</v>
      </c>
      <c r="H2281" s="59" t="s">
        <v>1410</v>
      </c>
      <c r="I2281" s="59" t="s">
        <v>136</v>
      </c>
      <c r="J2281" s="5">
        <v>2014</v>
      </c>
      <c r="K2281" s="5">
        <v>8</v>
      </c>
      <c r="L2281" s="9">
        <f t="shared" si="49"/>
        <v>-4</v>
      </c>
      <c r="M2281" s="6" t="s">
        <v>90</v>
      </c>
      <c r="N2281" s="9" t="s">
        <v>94</v>
      </c>
      <c r="O2281" s="6" t="s">
        <v>380</v>
      </c>
      <c r="P2281" s="9" t="s">
        <v>42</v>
      </c>
      <c r="Q2281" s="5" t="s">
        <v>37</v>
      </c>
      <c r="R2281" s="9" t="s">
        <v>41</v>
      </c>
      <c r="S2281" s="11">
        <v>2023</v>
      </c>
      <c r="T2281" s="6" t="s">
        <v>126</v>
      </c>
      <c r="U2281" s="4" t="s">
        <v>3228</v>
      </c>
      <c r="V2281" s="4" t="s">
        <v>4063</v>
      </c>
      <c r="W2281" s="75">
        <v>130904.36842105263</v>
      </c>
      <c r="X2281" s="9">
        <v>2</v>
      </c>
      <c r="Y2281" s="11" t="s">
        <v>33</v>
      </c>
      <c r="Z2281" s="11"/>
      <c r="AA2281" s="11"/>
      <c r="AB2281" s="11"/>
      <c r="AC2281" s="11"/>
      <c r="AD2281" s="11"/>
      <c r="AE2281" s="11" t="s">
        <v>33</v>
      </c>
      <c r="AF2281" s="11"/>
      <c r="AG2281" s="11"/>
      <c r="AH2281" s="11"/>
      <c r="AI2281" s="11"/>
      <c r="AJ2281" s="11"/>
      <c r="AK2281" s="153" t="s">
        <v>165</v>
      </c>
      <c r="AL2281" s="143"/>
      <c r="AM2281" s="143"/>
      <c r="AN2281" s="143"/>
      <c r="AO2281" s="143"/>
      <c r="AP2281" s="143"/>
      <c r="AQ2281" s="153" t="s">
        <v>165</v>
      </c>
      <c r="AR2281" s="143"/>
      <c r="AS2281" s="143"/>
      <c r="AT2281" s="143"/>
      <c r="AU2281" s="143"/>
      <c r="AV2281" s="143"/>
      <c r="BC2281" s="2"/>
    </row>
    <row r="2282" spans="1:55" x14ac:dyDescent="0.2">
      <c r="A2282" s="4" t="s">
        <v>2723</v>
      </c>
      <c r="B2282" s="4" t="s">
        <v>2690</v>
      </c>
      <c r="C2282" s="4" t="s">
        <v>2738</v>
      </c>
      <c r="D2282" s="4" t="s">
        <v>2741</v>
      </c>
      <c r="E2282" s="4" t="s">
        <v>269</v>
      </c>
      <c r="F2282" s="4" t="s">
        <v>1398</v>
      </c>
      <c r="G2282" s="41" t="s">
        <v>1407</v>
      </c>
      <c r="H2282" s="59" t="s">
        <v>1909</v>
      </c>
      <c r="I2282" s="59" t="s">
        <v>136</v>
      </c>
      <c r="J2282" s="5">
        <v>2019</v>
      </c>
      <c r="K2282" s="5">
        <v>8</v>
      </c>
      <c r="L2282" s="9">
        <f t="shared" si="49"/>
        <v>1</v>
      </c>
      <c r="M2282" s="6" t="s">
        <v>2745</v>
      </c>
      <c r="N2282" s="9" t="s">
        <v>94</v>
      </c>
      <c r="O2282" s="6" t="s">
        <v>201</v>
      </c>
      <c r="P2282" s="6" t="s">
        <v>41</v>
      </c>
      <c r="Q2282" s="5" t="s">
        <v>37</v>
      </c>
      <c r="R2282" s="9" t="s">
        <v>41</v>
      </c>
      <c r="S2282" s="11">
        <v>2023</v>
      </c>
      <c r="T2282" s="6" t="s">
        <v>126</v>
      </c>
      <c r="U2282" s="4" t="s">
        <v>3228</v>
      </c>
      <c r="V2282" s="4" t="s">
        <v>4063</v>
      </c>
      <c r="W2282" s="75">
        <v>130904.36842105263</v>
      </c>
      <c r="X2282" s="9">
        <v>2</v>
      </c>
      <c r="Y2282" s="11"/>
      <c r="Z2282" s="11"/>
      <c r="AA2282" s="11"/>
      <c r="AB2282" s="11"/>
      <c r="AC2282" s="11"/>
      <c r="AD2282" s="11" t="s">
        <v>33</v>
      </c>
      <c r="AE2282" s="11"/>
      <c r="AF2282" s="11"/>
      <c r="AG2282" s="11"/>
      <c r="AH2282" s="11"/>
      <c r="AI2282" s="11"/>
      <c r="AJ2282" s="11" t="s">
        <v>33</v>
      </c>
      <c r="AK2282" s="143"/>
      <c r="AL2282" s="143"/>
      <c r="AM2282" s="143"/>
      <c r="AN2282" s="143"/>
      <c r="AO2282" s="143"/>
      <c r="AP2282" s="153" t="s">
        <v>165</v>
      </c>
      <c r="AQ2282" s="143"/>
      <c r="AR2282" s="143"/>
      <c r="AS2282" s="143"/>
      <c r="AT2282" s="143"/>
      <c r="AU2282" s="143"/>
      <c r="AV2282" s="153" t="s">
        <v>165</v>
      </c>
      <c r="BC2282" s="2"/>
    </row>
    <row r="2283" spans="1:55" x14ac:dyDescent="0.2">
      <c r="A2283" s="4" t="s">
        <v>2718</v>
      </c>
      <c r="B2283" s="4" t="s">
        <v>2690</v>
      </c>
      <c r="C2283" s="4" t="s">
        <v>2738</v>
      </c>
      <c r="D2283" s="4" t="s">
        <v>2741</v>
      </c>
      <c r="E2283" s="4" t="s">
        <v>269</v>
      </c>
      <c r="F2283" s="4" t="s">
        <v>1398</v>
      </c>
      <c r="G2283" s="41" t="s">
        <v>1407</v>
      </c>
      <c r="H2283" s="59" t="s">
        <v>1929</v>
      </c>
      <c r="I2283" s="59" t="s">
        <v>136</v>
      </c>
      <c r="J2283" s="5">
        <v>2019</v>
      </c>
      <c r="K2283" s="5">
        <v>8</v>
      </c>
      <c r="L2283" s="9">
        <f t="shared" si="49"/>
        <v>1</v>
      </c>
      <c r="M2283" s="6" t="s">
        <v>2745</v>
      </c>
      <c r="N2283" s="9" t="s">
        <v>94</v>
      </c>
      <c r="O2283" s="6" t="s">
        <v>201</v>
      </c>
      <c r="P2283" s="6" t="s">
        <v>41</v>
      </c>
      <c r="Q2283" s="5" t="s">
        <v>37</v>
      </c>
      <c r="R2283" s="9" t="s">
        <v>41</v>
      </c>
      <c r="S2283" s="11">
        <v>2023</v>
      </c>
      <c r="T2283" s="6" t="s">
        <v>126</v>
      </c>
      <c r="U2283" s="4" t="s">
        <v>3228</v>
      </c>
      <c r="V2283" s="4" t="s">
        <v>4063</v>
      </c>
      <c r="W2283" s="75">
        <v>130904.36842105263</v>
      </c>
      <c r="X2283" s="9">
        <v>2</v>
      </c>
      <c r="Y2283" s="11"/>
      <c r="Z2283" s="11"/>
      <c r="AA2283" s="11"/>
      <c r="AB2283" s="11"/>
      <c r="AC2283" s="11"/>
      <c r="AD2283" s="11" t="s">
        <v>33</v>
      </c>
      <c r="AE2283" s="11"/>
      <c r="AF2283" s="11"/>
      <c r="AG2283" s="11"/>
      <c r="AH2283" s="11"/>
      <c r="AI2283" s="11"/>
      <c r="AJ2283" s="11" t="s">
        <v>33</v>
      </c>
      <c r="AK2283" s="143"/>
      <c r="AL2283" s="143"/>
      <c r="AM2283" s="143"/>
      <c r="AN2283" s="143"/>
      <c r="AO2283" s="143"/>
      <c r="AP2283" s="153" t="s">
        <v>165</v>
      </c>
      <c r="AQ2283" s="143"/>
      <c r="AR2283" s="143"/>
      <c r="AS2283" s="143"/>
      <c r="AT2283" s="143"/>
      <c r="AU2283" s="143"/>
      <c r="AV2283" s="153" t="s">
        <v>165</v>
      </c>
      <c r="BC2283" s="2"/>
    </row>
    <row r="2284" spans="1:55" x14ac:dyDescent="0.2">
      <c r="A2284" s="4" t="s">
        <v>2693</v>
      </c>
      <c r="B2284" s="4" t="s">
        <v>2688</v>
      </c>
      <c r="C2284" s="4" t="s">
        <v>2738</v>
      </c>
      <c r="D2284" s="4" t="s">
        <v>2741</v>
      </c>
      <c r="E2284" s="4" t="s">
        <v>269</v>
      </c>
      <c r="F2284" s="4" t="s">
        <v>1398</v>
      </c>
      <c r="G2284" s="41" t="s">
        <v>1407</v>
      </c>
      <c r="H2284" s="59" t="s">
        <v>1930</v>
      </c>
      <c r="I2284" s="59" t="s">
        <v>136</v>
      </c>
      <c r="J2284" s="5">
        <v>2019</v>
      </c>
      <c r="K2284" s="5">
        <v>8</v>
      </c>
      <c r="L2284" s="9">
        <f t="shared" si="49"/>
        <v>1</v>
      </c>
      <c r="M2284" s="6" t="s">
        <v>2745</v>
      </c>
      <c r="N2284" s="9" t="s">
        <v>94</v>
      </c>
      <c r="O2284" s="6" t="s">
        <v>201</v>
      </c>
      <c r="P2284" s="6" t="s">
        <v>41</v>
      </c>
      <c r="Q2284" s="5" t="s">
        <v>37</v>
      </c>
      <c r="R2284" s="9" t="s">
        <v>41</v>
      </c>
      <c r="S2284" s="11">
        <v>2023</v>
      </c>
      <c r="T2284" s="6" t="s">
        <v>126</v>
      </c>
      <c r="U2284" s="4" t="s">
        <v>3228</v>
      </c>
      <c r="V2284" s="4" t="s">
        <v>4063</v>
      </c>
      <c r="W2284" s="75">
        <v>130904.36842105263</v>
      </c>
      <c r="X2284" s="9">
        <v>2</v>
      </c>
      <c r="Y2284" s="11"/>
      <c r="Z2284" s="11"/>
      <c r="AA2284" s="11"/>
      <c r="AB2284" s="11"/>
      <c r="AC2284" s="11"/>
      <c r="AD2284" s="11" t="s">
        <v>33</v>
      </c>
      <c r="AE2284" s="11"/>
      <c r="AF2284" s="11"/>
      <c r="AG2284" s="11"/>
      <c r="AH2284" s="11"/>
      <c r="AI2284" s="11"/>
      <c r="AJ2284" s="11" t="s">
        <v>33</v>
      </c>
      <c r="AK2284" s="143"/>
      <c r="AL2284" s="143"/>
      <c r="AM2284" s="143"/>
      <c r="AN2284" s="143"/>
      <c r="AO2284" s="143"/>
      <c r="AP2284" s="153" t="s">
        <v>165</v>
      </c>
      <c r="AQ2284" s="143"/>
      <c r="AR2284" s="143"/>
      <c r="AS2284" s="143"/>
      <c r="AT2284" s="143"/>
      <c r="AU2284" s="143"/>
      <c r="AV2284" s="153" t="s">
        <v>165</v>
      </c>
      <c r="BC2284" s="2"/>
    </row>
    <row r="2285" spans="1:55" x14ac:dyDescent="0.2">
      <c r="A2285" s="4" t="s">
        <v>2693</v>
      </c>
      <c r="B2285" s="4" t="s">
        <v>2688</v>
      </c>
      <c r="C2285" s="4" t="s">
        <v>2738</v>
      </c>
      <c r="D2285" s="4" t="s">
        <v>2741</v>
      </c>
      <c r="E2285" s="4" t="s">
        <v>269</v>
      </c>
      <c r="F2285" s="4" t="s">
        <v>1398</v>
      </c>
      <c r="G2285" s="41" t="s">
        <v>1407</v>
      </c>
      <c r="H2285" s="59" t="s">
        <v>1931</v>
      </c>
      <c r="I2285" s="59" t="s">
        <v>136</v>
      </c>
      <c r="J2285" s="5">
        <v>2019</v>
      </c>
      <c r="K2285" s="5">
        <v>8</v>
      </c>
      <c r="L2285" s="9">
        <f t="shared" si="49"/>
        <v>1</v>
      </c>
      <c r="M2285" s="6" t="s">
        <v>2745</v>
      </c>
      <c r="N2285" s="9" t="s">
        <v>94</v>
      </c>
      <c r="O2285" s="6" t="s">
        <v>201</v>
      </c>
      <c r="P2285" s="6" t="s">
        <v>41</v>
      </c>
      <c r="Q2285" s="5" t="s">
        <v>37</v>
      </c>
      <c r="R2285" s="9" t="s">
        <v>41</v>
      </c>
      <c r="S2285" s="11">
        <v>2023</v>
      </c>
      <c r="T2285" s="6" t="s">
        <v>126</v>
      </c>
      <c r="U2285" s="4" t="s">
        <v>3228</v>
      </c>
      <c r="V2285" s="4" t="s">
        <v>4063</v>
      </c>
      <c r="W2285" s="75">
        <v>130904.36842105263</v>
      </c>
      <c r="X2285" s="9">
        <v>2</v>
      </c>
      <c r="Y2285" s="11"/>
      <c r="Z2285" s="11"/>
      <c r="AA2285" s="11"/>
      <c r="AB2285" s="11"/>
      <c r="AC2285" s="11"/>
      <c r="AD2285" s="11" t="s">
        <v>33</v>
      </c>
      <c r="AE2285" s="11"/>
      <c r="AF2285" s="11"/>
      <c r="AG2285" s="11"/>
      <c r="AH2285" s="11"/>
      <c r="AI2285" s="11"/>
      <c r="AJ2285" s="11" t="s">
        <v>33</v>
      </c>
      <c r="AK2285" s="143"/>
      <c r="AL2285" s="143"/>
      <c r="AM2285" s="143"/>
      <c r="AN2285" s="143"/>
      <c r="AO2285" s="143"/>
      <c r="AP2285" s="153" t="s">
        <v>165</v>
      </c>
      <c r="AQ2285" s="143"/>
      <c r="AR2285" s="143"/>
      <c r="AS2285" s="143"/>
      <c r="AT2285" s="143"/>
      <c r="AU2285" s="143"/>
      <c r="AV2285" s="153" t="s">
        <v>165</v>
      </c>
      <c r="BC2285" s="2"/>
    </row>
    <row r="2286" spans="1:55" x14ac:dyDescent="0.2">
      <c r="A2286" s="4" t="s">
        <v>2710</v>
      </c>
      <c r="B2286" s="4" t="s">
        <v>2689</v>
      </c>
      <c r="C2286" s="4" t="s">
        <v>2710</v>
      </c>
      <c r="D2286" s="4" t="s">
        <v>2742</v>
      </c>
      <c r="E2286" s="4" t="s">
        <v>3259</v>
      </c>
      <c r="F2286" s="4" t="s">
        <v>536</v>
      </c>
      <c r="G2286" s="41" t="s">
        <v>537</v>
      </c>
      <c r="H2286" s="59" t="s">
        <v>538</v>
      </c>
      <c r="I2286" s="59" t="s">
        <v>136</v>
      </c>
      <c r="J2286" s="5">
        <v>2013</v>
      </c>
      <c r="K2286" s="5">
        <v>8</v>
      </c>
      <c r="L2286" s="9">
        <f t="shared" si="49"/>
        <v>-5</v>
      </c>
      <c r="M2286" s="6" t="s">
        <v>90</v>
      </c>
      <c r="N2286" s="9" t="s">
        <v>2744</v>
      </c>
      <c r="O2286" s="6" t="s">
        <v>47</v>
      </c>
      <c r="P2286" s="9" t="s">
        <v>42</v>
      </c>
      <c r="Q2286" s="5" t="s">
        <v>37</v>
      </c>
      <c r="R2286" s="9" t="s">
        <v>41</v>
      </c>
      <c r="S2286" s="11">
        <v>2023</v>
      </c>
      <c r="T2286" s="6" t="s">
        <v>126</v>
      </c>
      <c r="U2286" s="4" t="s">
        <v>536</v>
      </c>
      <c r="V2286" s="4" t="s">
        <v>3681</v>
      </c>
      <c r="W2286" s="75">
        <v>164220000</v>
      </c>
      <c r="X2286" s="9">
        <v>6</v>
      </c>
      <c r="Y2286" s="11"/>
      <c r="Z2286" s="11" t="s">
        <v>33</v>
      </c>
      <c r="AA2286" s="11"/>
      <c r="AB2286" s="11" t="s">
        <v>33</v>
      </c>
      <c r="AC2286" s="11"/>
      <c r="AD2286" s="11" t="s">
        <v>33</v>
      </c>
      <c r="AE2286" s="11"/>
      <c r="AF2286" s="11" t="s">
        <v>33</v>
      </c>
      <c r="AG2286" s="11"/>
      <c r="AH2286" s="11" t="s">
        <v>33</v>
      </c>
      <c r="AI2286" s="11"/>
      <c r="AJ2286" s="11" t="s">
        <v>33</v>
      </c>
      <c r="AK2286" s="143"/>
      <c r="AL2286" s="153" t="s">
        <v>165</v>
      </c>
      <c r="AM2286" s="143"/>
      <c r="AN2286" s="153" t="s">
        <v>165</v>
      </c>
      <c r="AO2286" s="143"/>
      <c r="AP2286" s="153" t="s">
        <v>165</v>
      </c>
      <c r="AQ2286" s="143"/>
      <c r="AR2286" s="153" t="s">
        <v>165</v>
      </c>
      <c r="AS2286" s="143"/>
      <c r="AT2286" s="153" t="s">
        <v>165</v>
      </c>
      <c r="AU2286" s="143"/>
      <c r="AV2286" s="153" t="s">
        <v>165</v>
      </c>
      <c r="BC2286" s="2"/>
    </row>
    <row r="2287" spans="1:55" x14ac:dyDescent="0.2">
      <c r="A2287" s="4" t="s">
        <v>2695</v>
      </c>
      <c r="B2287" s="4" t="s">
        <v>2689</v>
      </c>
      <c r="C2287" s="4" t="s">
        <v>2730</v>
      </c>
      <c r="D2287" s="4" t="s">
        <v>2742</v>
      </c>
      <c r="E2287" s="4" t="s">
        <v>1387</v>
      </c>
      <c r="F2287" s="4" t="s">
        <v>1388</v>
      </c>
      <c r="G2287" s="41" t="s">
        <v>1392</v>
      </c>
      <c r="H2287" s="59" t="s">
        <v>1393</v>
      </c>
      <c r="I2287" s="59">
        <v>500000007711</v>
      </c>
      <c r="J2287" s="5">
        <v>2013</v>
      </c>
      <c r="K2287" s="5">
        <v>8</v>
      </c>
      <c r="L2287" s="9">
        <f t="shared" si="49"/>
        <v>-5</v>
      </c>
      <c r="M2287" s="6" t="s">
        <v>90</v>
      </c>
      <c r="N2287" s="9" t="s">
        <v>94</v>
      </c>
      <c r="O2287" s="6" t="s">
        <v>2743</v>
      </c>
      <c r="P2287" s="9" t="s">
        <v>42</v>
      </c>
      <c r="Q2287" s="5" t="s">
        <v>37</v>
      </c>
      <c r="R2287" s="9" t="s">
        <v>41</v>
      </c>
      <c r="S2287" s="11">
        <v>2023</v>
      </c>
      <c r="T2287" s="6" t="s">
        <v>126</v>
      </c>
      <c r="U2287" s="4" t="s">
        <v>3046</v>
      </c>
      <c r="V2287" s="4" t="s">
        <v>4116</v>
      </c>
      <c r="W2287" s="75">
        <v>16809618</v>
      </c>
      <c r="X2287" s="9">
        <v>2</v>
      </c>
      <c r="Y2287" s="11"/>
      <c r="Z2287" s="11"/>
      <c r="AA2287" s="11"/>
      <c r="AB2287" s="11" t="s">
        <v>33</v>
      </c>
      <c r="AC2287" s="11"/>
      <c r="AD2287" s="11"/>
      <c r="AE2287" s="11"/>
      <c r="AF2287" s="11"/>
      <c r="AG2287" s="11"/>
      <c r="AH2287" s="11" t="s">
        <v>33</v>
      </c>
      <c r="AI2287" s="11"/>
      <c r="AJ2287" s="11"/>
      <c r="AK2287" s="143"/>
      <c r="AL2287" s="143"/>
      <c r="AM2287" s="143"/>
      <c r="AN2287" s="143" t="s">
        <v>165</v>
      </c>
      <c r="AO2287" s="143"/>
      <c r="AP2287" s="143"/>
      <c r="AQ2287" s="143"/>
      <c r="AR2287" s="143"/>
      <c r="AS2287" s="143"/>
      <c r="AT2287" s="143" t="s">
        <v>165</v>
      </c>
      <c r="AU2287" s="143"/>
      <c r="AV2287" s="143"/>
      <c r="BC2287" s="2"/>
    </row>
    <row r="2288" spans="1:55" ht="12.75" customHeight="1" x14ac:dyDescent="0.2">
      <c r="A2288" s="4" t="s">
        <v>2695</v>
      </c>
      <c r="B2288" s="4" t="s">
        <v>2689</v>
      </c>
      <c r="C2288" s="4" t="s">
        <v>2730</v>
      </c>
      <c r="D2288" s="4" t="s">
        <v>2742</v>
      </c>
      <c r="E2288" s="4" t="s">
        <v>1387</v>
      </c>
      <c r="F2288" s="4" t="s">
        <v>1388</v>
      </c>
      <c r="G2288" s="41" t="s">
        <v>1389</v>
      </c>
      <c r="H2288" s="59" t="s">
        <v>1390</v>
      </c>
      <c r="I2288" s="59">
        <v>500000005750</v>
      </c>
      <c r="J2288" s="5">
        <v>2013</v>
      </c>
      <c r="K2288" s="5">
        <v>8</v>
      </c>
      <c r="L2288" s="9">
        <f t="shared" si="49"/>
        <v>-5</v>
      </c>
      <c r="M2288" s="6" t="s">
        <v>90</v>
      </c>
      <c r="N2288" s="9" t="s">
        <v>94</v>
      </c>
      <c r="O2288" s="6" t="s">
        <v>2743</v>
      </c>
      <c r="P2288" s="9" t="s">
        <v>42</v>
      </c>
      <c r="Q2288" s="5" t="s">
        <v>37</v>
      </c>
      <c r="R2288" s="9" t="s">
        <v>41</v>
      </c>
      <c r="S2288" s="11">
        <v>2023</v>
      </c>
      <c r="T2288" s="6" t="s">
        <v>126</v>
      </c>
      <c r="U2288" s="4" t="s">
        <v>3046</v>
      </c>
      <c r="V2288" s="4" t="s">
        <v>4116</v>
      </c>
      <c r="W2288" s="75">
        <v>16809618</v>
      </c>
      <c r="X2288" s="9">
        <v>2</v>
      </c>
      <c r="Y2288" s="11"/>
      <c r="Z2288" s="11"/>
      <c r="AA2288" s="11"/>
      <c r="AB2288" s="11" t="s">
        <v>33</v>
      </c>
      <c r="AC2288" s="11"/>
      <c r="AD2288" s="11"/>
      <c r="AE2288" s="11"/>
      <c r="AF2288" s="11"/>
      <c r="AG2288" s="11"/>
      <c r="AH2288" s="11" t="s">
        <v>33</v>
      </c>
      <c r="AI2288" s="11"/>
      <c r="AJ2288" s="11"/>
      <c r="AK2288" s="143"/>
      <c r="AL2288" s="143"/>
      <c r="AM2288" s="143"/>
      <c r="AN2288" s="143" t="s">
        <v>165</v>
      </c>
      <c r="AO2288" s="143"/>
      <c r="AP2288" s="143"/>
      <c r="AQ2288" s="143"/>
      <c r="AR2288" s="143"/>
      <c r="AS2288" s="143"/>
      <c r="AT2288" s="143" t="s">
        <v>165</v>
      </c>
      <c r="AU2288" s="143"/>
      <c r="AV2288" s="143"/>
      <c r="BC2288" s="2"/>
    </row>
    <row r="2289" spans="1:55" x14ac:dyDescent="0.2">
      <c r="A2289" s="4" t="s">
        <v>2698</v>
      </c>
      <c r="B2289" s="4" t="s">
        <v>2689</v>
      </c>
      <c r="C2289" s="4" t="s">
        <v>2739</v>
      </c>
      <c r="D2289" s="4" t="s">
        <v>2740</v>
      </c>
      <c r="E2289" s="4" t="str">
        <f>UPPER("Scaler Ultrasonido")</f>
        <v>SCALER ULTRASONIDO</v>
      </c>
      <c r="F2289" s="4" t="s">
        <v>2321</v>
      </c>
      <c r="G2289" s="41" t="s">
        <v>2322</v>
      </c>
      <c r="H2289" s="59">
        <v>16596</v>
      </c>
      <c r="I2289" s="59" t="s">
        <v>136</v>
      </c>
      <c r="J2289" s="5">
        <v>2020</v>
      </c>
      <c r="K2289" s="5">
        <v>5</v>
      </c>
      <c r="L2289" s="9">
        <f t="shared" si="49"/>
        <v>-1</v>
      </c>
      <c r="M2289" s="6" t="s">
        <v>90</v>
      </c>
      <c r="N2289" s="9" t="s">
        <v>94</v>
      </c>
      <c r="O2289" s="6" t="s">
        <v>37</v>
      </c>
      <c r="P2289" s="9" t="s">
        <v>42</v>
      </c>
      <c r="Q2289" s="5" t="s">
        <v>37</v>
      </c>
      <c r="R2289" s="9" t="s">
        <v>42</v>
      </c>
      <c r="S2289" s="11" t="s">
        <v>136</v>
      </c>
      <c r="T2289" s="6" t="s">
        <v>43</v>
      </c>
      <c r="U2289" s="4" t="s">
        <v>184</v>
      </c>
      <c r="V2289" s="4" t="s">
        <v>136</v>
      </c>
      <c r="W2289" s="75">
        <v>0</v>
      </c>
      <c r="X2289" s="9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43"/>
      <c r="AL2289" s="143"/>
      <c r="AM2289" s="143"/>
      <c r="AN2289" s="143"/>
      <c r="AO2289" s="143"/>
      <c r="AP2289" s="143"/>
      <c r="AQ2289" s="143"/>
      <c r="AR2289" s="143"/>
      <c r="AS2289" s="143"/>
      <c r="AT2289" s="143"/>
      <c r="AU2289" s="143"/>
      <c r="AV2289" s="143"/>
      <c r="BC2289" s="2"/>
    </row>
    <row r="2290" spans="1:55" x14ac:dyDescent="0.2">
      <c r="A2290" s="4" t="s">
        <v>2725</v>
      </c>
      <c r="B2290" s="4" t="s">
        <v>2688</v>
      </c>
      <c r="C2290" s="4" t="s">
        <v>2734</v>
      </c>
      <c r="D2290" s="4" t="s">
        <v>2741</v>
      </c>
      <c r="E2290" s="4" t="s">
        <v>1164</v>
      </c>
      <c r="F2290" s="4" t="s">
        <v>1165</v>
      </c>
      <c r="G2290" s="41" t="s">
        <v>1166</v>
      </c>
      <c r="H2290" s="59" t="s">
        <v>195</v>
      </c>
      <c r="I2290" s="59" t="s">
        <v>136</v>
      </c>
      <c r="J2290" s="5">
        <v>2016</v>
      </c>
      <c r="K2290" s="5">
        <v>5</v>
      </c>
      <c r="L2290" s="9">
        <f t="shared" si="49"/>
        <v>-5</v>
      </c>
      <c r="M2290" s="6" t="s">
        <v>90</v>
      </c>
      <c r="N2290" s="9" t="s">
        <v>94</v>
      </c>
      <c r="O2290" s="6" t="s">
        <v>37</v>
      </c>
      <c r="P2290" s="9" t="s">
        <v>42</v>
      </c>
      <c r="Q2290" s="5" t="s">
        <v>37</v>
      </c>
      <c r="R2290" s="9" t="s">
        <v>42</v>
      </c>
      <c r="S2290" s="11" t="s">
        <v>136</v>
      </c>
      <c r="T2290" s="6" t="s">
        <v>43</v>
      </c>
      <c r="U2290" s="4" t="s">
        <v>184</v>
      </c>
      <c r="V2290" s="4" t="s">
        <v>136</v>
      </c>
      <c r="W2290" s="75">
        <v>0</v>
      </c>
      <c r="X2290" s="9"/>
      <c r="Y2290" s="11"/>
      <c r="Z2290" s="11"/>
      <c r="AA2290" s="11"/>
      <c r="AB2290" s="11"/>
      <c r="AC2290" s="11"/>
      <c r="AD2290" s="11"/>
      <c r="AE2290" s="11"/>
      <c r="AF2290" s="11"/>
      <c r="AG2290" s="11"/>
      <c r="AH2290" s="11"/>
      <c r="AI2290" s="11"/>
      <c r="AJ2290" s="11"/>
      <c r="AK2290" s="143"/>
      <c r="AL2290" s="143"/>
      <c r="AM2290" s="143"/>
      <c r="AN2290" s="143"/>
      <c r="AO2290" s="143"/>
      <c r="AP2290" s="143"/>
      <c r="AQ2290" s="143"/>
      <c r="AR2290" s="143"/>
      <c r="AS2290" s="143"/>
      <c r="AT2290" s="143"/>
      <c r="AU2290" s="143"/>
      <c r="AV2290" s="143"/>
      <c r="BC2290" s="2"/>
    </row>
    <row r="2291" spans="1:55" x14ac:dyDescent="0.2">
      <c r="A2291" s="4" t="s">
        <v>2723</v>
      </c>
      <c r="B2291" s="4" t="s">
        <v>2690</v>
      </c>
      <c r="C2291" s="4" t="s">
        <v>2734</v>
      </c>
      <c r="D2291" s="4" t="s">
        <v>2742</v>
      </c>
      <c r="E2291" s="4" t="s">
        <v>279</v>
      </c>
      <c r="F2291" s="4" t="s">
        <v>280</v>
      </c>
      <c r="G2291" s="41" t="s">
        <v>281</v>
      </c>
      <c r="H2291" s="59" t="s">
        <v>282</v>
      </c>
      <c r="I2291" s="59" t="s">
        <v>136</v>
      </c>
      <c r="J2291" s="5">
        <v>2014</v>
      </c>
      <c r="K2291" s="5">
        <v>8</v>
      </c>
      <c r="L2291" s="9">
        <f t="shared" si="49"/>
        <v>-4</v>
      </c>
      <c r="M2291" s="6" t="s">
        <v>90</v>
      </c>
      <c r="N2291" s="9" t="s">
        <v>94</v>
      </c>
      <c r="O2291" s="6" t="s">
        <v>37</v>
      </c>
      <c r="P2291" s="9" t="s">
        <v>42</v>
      </c>
      <c r="Q2291" s="5" t="s">
        <v>37</v>
      </c>
      <c r="R2291" s="9" t="s">
        <v>42</v>
      </c>
      <c r="S2291" s="11" t="s">
        <v>136</v>
      </c>
      <c r="T2291" s="6" t="s">
        <v>44</v>
      </c>
      <c r="U2291" s="4" t="s">
        <v>184</v>
      </c>
      <c r="V2291" s="4" t="s">
        <v>136</v>
      </c>
      <c r="W2291" s="75">
        <v>0</v>
      </c>
      <c r="X2291" s="9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43"/>
      <c r="AL2291" s="143"/>
      <c r="AM2291" s="143"/>
      <c r="AN2291" s="143"/>
      <c r="AO2291" s="143"/>
      <c r="AP2291" s="143"/>
      <c r="AQ2291" s="143"/>
      <c r="AR2291" s="143"/>
      <c r="AS2291" s="143"/>
      <c r="AT2291" s="143"/>
      <c r="AU2291" s="143"/>
      <c r="AV2291" s="143"/>
      <c r="BC2291" s="2"/>
    </row>
    <row r="2292" spans="1:55" x14ac:dyDescent="0.2">
      <c r="A2292" s="4" t="s">
        <v>2723</v>
      </c>
      <c r="B2292" s="4" t="s">
        <v>2690</v>
      </c>
      <c r="C2292" s="4" t="s">
        <v>2734</v>
      </c>
      <c r="D2292" s="4" t="s">
        <v>2741</v>
      </c>
      <c r="E2292" s="4" t="s">
        <v>558</v>
      </c>
      <c r="F2292" s="4" t="s">
        <v>536</v>
      </c>
      <c r="G2292" s="41" t="s">
        <v>559</v>
      </c>
      <c r="H2292" s="59" t="s">
        <v>560</v>
      </c>
      <c r="I2292" s="59" t="s">
        <v>136</v>
      </c>
      <c r="J2292" s="5">
        <v>2013</v>
      </c>
      <c r="K2292" s="5">
        <v>8</v>
      </c>
      <c r="L2292" s="9">
        <f t="shared" si="49"/>
        <v>-5</v>
      </c>
      <c r="M2292" s="6" t="s">
        <v>90</v>
      </c>
      <c r="N2292" s="9" t="s">
        <v>94</v>
      </c>
      <c r="O2292" s="6" t="s">
        <v>2743</v>
      </c>
      <c r="P2292" s="9" t="s">
        <v>42</v>
      </c>
      <c r="Q2292" s="5" t="s">
        <v>37</v>
      </c>
      <c r="R2292" s="9" t="s">
        <v>41</v>
      </c>
      <c r="S2292" s="11">
        <v>2023</v>
      </c>
      <c r="T2292" s="6" t="s">
        <v>126</v>
      </c>
      <c r="U2292" s="4" t="s">
        <v>545</v>
      </c>
      <c r="V2292" s="4" t="s">
        <v>3686</v>
      </c>
      <c r="W2292" s="75">
        <v>377401.16129032261</v>
      </c>
      <c r="X2292" s="9">
        <v>1</v>
      </c>
      <c r="Y2292" s="11"/>
      <c r="Z2292" s="11"/>
      <c r="AA2292" s="11"/>
      <c r="AB2292" s="11" t="s">
        <v>33</v>
      </c>
      <c r="AC2292" s="11"/>
      <c r="AD2292" s="11"/>
      <c r="AE2292" s="11"/>
      <c r="AF2292" s="11"/>
      <c r="AG2292" s="11"/>
      <c r="AH2292" s="11"/>
      <c r="AI2292" s="11"/>
      <c r="AJ2292" s="11"/>
      <c r="AK2292" s="143"/>
      <c r="AL2292" s="143"/>
      <c r="AM2292" s="143"/>
      <c r="AN2292" s="143" t="s">
        <v>165</v>
      </c>
      <c r="AO2292" s="143"/>
      <c r="AP2292" s="143"/>
      <c r="AQ2292" s="143"/>
      <c r="AR2292" s="143"/>
      <c r="AS2292" s="143"/>
      <c r="AT2292" s="143"/>
      <c r="AU2292" s="143"/>
      <c r="AV2292" s="143"/>
      <c r="BC2292" s="2"/>
    </row>
    <row r="2293" spans="1:55" x14ac:dyDescent="0.2">
      <c r="A2293" s="4" t="s">
        <v>2723</v>
      </c>
      <c r="B2293" s="4" t="s">
        <v>2690</v>
      </c>
      <c r="C2293" s="4" t="s">
        <v>2734</v>
      </c>
      <c r="D2293" s="4" t="s">
        <v>2741</v>
      </c>
      <c r="E2293" s="4" t="s">
        <v>558</v>
      </c>
      <c r="F2293" s="4" t="s">
        <v>536</v>
      </c>
      <c r="G2293" s="41" t="s">
        <v>559</v>
      </c>
      <c r="H2293" s="59" t="s">
        <v>561</v>
      </c>
      <c r="I2293" s="59" t="s">
        <v>136</v>
      </c>
      <c r="J2293" s="5">
        <v>2013</v>
      </c>
      <c r="K2293" s="5">
        <v>8</v>
      </c>
      <c r="L2293" s="9">
        <f t="shared" si="49"/>
        <v>-5</v>
      </c>
      <c r="M2293" s="6" t="s">
        <v>90</v>
      </c>
      <c r="N2293" s="9" t="s">
        <v>94</v>
      </c>
      <c r="O2293" s="6" t="s">
        <v>2743</v>
      </c>
      <c r="P2293" s="9" t="s">
        <v>42</v>
      </c>
      <c r="Q2293" s="5" t="s">
        <v>37</v>
      </c>
      <c r="R2293" s="9" t="s">
        <v>41</v>
      </c>
      <c r="S2293" s="11">
        <v>2023</v>
      </c>
      <c r="T2293" s="6" t="s">
        <v>126</v>
      </c>
      <c r="U2293" s="4" t="s">
        <v>545</v>
      </c>
      <c r="V2293" s="4" t="s">
        <v>3686</v>
      </c>
      <c r="W2293" s="75">
        <v>377401.16129032261</v>
      </c>
      <c r="X2293" s="9">
        <v>1</v>
      </c>
      <c r="Y2293" s="11"/>
      <c r="Z2293" s="11"/>
      <c r="AA2293" s="11"/>
      <c r="AB2293" s="11" t="s">
        <v>33</v>
      </c>
      <c r="AC2293" s="11"/>
      <c r="AD2293" s="11"/>
      <c r="AE2293" s="11"/>
      <c r="AF2293" s="11"/>
      <c r="AG2293" s="11"/>
      <c r="AH2293" s="11"/>
      <c r="AI2293" s="11"/>
      <c r="AJ2293" s="11"/>
      <c r="AK2293" s="143"/>
      <c r="AL2293" s="143"/>
      <c r="AM2293" s="143"/>
      <c r="AN2293" s="143" t="s">
        <v>165</v>
      </c>
      <c r="AO2293" s="143"/>
      <c r="AP2293" s="143"/>
      <c r="AQ2293" s="143"/>
      <c r="AR2293" s="143"/>
      <c r="AS2293" s="143"/>
      <c r="AT2293" s="143"/>
      <c r="AU2293" s="143"/>
      <c r="AV2293" s="143"/>
      <c r="BC2293" s="2"/>
    </row>
    <row r="2294" spans="1:55" x14ac:dyDescent="0.2">
      <c r="A2294" s="4" t="s">
        <v>3980</v>
      </c>
      <c r="B2294" s="4" t="s">
        <v>2687</v>
      </c>
      <c r="C2294" s="4" t="s">
        <v>2738</v>
      </c>
      <c r="D2294" s="4" t="s">
        <v>2741</v>
      </c>
      <c r="E2294" s="4" t="s">
        <v>1808</v>
      </c>
      <c r="F2294" s="4" t="s">
        <v>1221</v>
      </c>
      <c r="G2294" s="41" t="s">
        <v>2101</v>
      </c>
      <c r="H2294" s="59" t="s">
        <v>2102</v>
      </c>
      <c r="I2294" s="59">
        <v>500000010081</v>
      </c>
      <c r="J2294" s="5">
        <v>2020</v>
      </c>
      <c r="K2294" s="5">
        <v>8</v>
      </c>
      <c r="L2294" s="9">
        <f t="shared" si="49"/>
        <v>2</v>
      </c>
      <c r="M2294" s="6" t="s">
        <v>90</v>
      </c>
      <c r="N2294" s="9" t="s">
        <v>94</v>
      </c>
      <c r="O2294" s="6" t="s">
        <v>201</v>
      </c>
      <c r="P2294" s="9" t="s">
        <v>42</v>
      </c>
      <c r="Q2294" s="5" t="s">
        <v>37</v>
      </c>
      <c r="R2294" s="9" t="s">
        <v>41</v>
      </c>
      <c r="S2294" s="11">
        <v>2023</v>
      </c>
      <c r="T2294" s="6" t="s">
        <v>126</v>
      </c>
      <c r="U2294" s="4" t="s">
        <v>3228</v>
      </c>
      <c r="V2294" s="4" t="s">
        <v>4062</v>
      </c>
      <c r="W2294" s="75">
        <v>214200</v>
      </c>
      <c r="X2294" s="9">
        <v>2</v>
      </c>
      <c r="Y2294" s="11"/>
      <c r="Z2294" s="11"/>
      <c r="AA2294" s="11"/>
      <c r="AB2294" s="11"/>
      <c r="AC2294" s="11" t="s">
        <v>33</v>
      </c>
      <c r="AD2294" s="11"/>
      <c r="AE2294" s="11"/>
      <c r="AF2294" s="11"/>
      <c r="AG2294" s="11"/>
      <c r="AH2294" s="11"/>
      <c r="AI2294" s="11" t="s">
        <v>33</v>
      </c>
      <c r="AJ2294" s="11"/>
      <c r="AK2294" s="143"/>
      <c r="AL2294" s="143"/>
      <c r="AM2294" s="143"/>
      <c r="AN2294" s="143"/>
      <c r="AO2294" s="153" t="s">
        <v>165</v>
      </c>
      <c r="AP2294" s="143"/>
      <c r="AQ2294" s="143"/>
      <c r="AR2294" s="143"/>
      <c r="AS2294" s="143"/>
      <c r="AT2294" s="143"/>
      <c r="AU2294" s="153" t="s">
        <v>165</v>
      </c>
      <c r="AV2294" s="143"/>
      <c r="BC2294" s="2"/>
    </row>
    <row r="2295" spans="1:55" x14ac:dyDescent="0.2">
      <c r="A2295" s="4" t="s">
        <v>3980</v>
      </c>
      <c r="B2295" s="4" t="s">
        <v>2687</v>
      </c>
      <c r="C2295" s="4" t="s">
        <v>2738</v>
      </c>
      <c r="D2295" s="4" t="s">
        <v>2741</v>
      </c>
      <c r="E2295" s="4" t="s">
        <v>1808</v>
      </c>
      <c r="F2295" s="4" t="s">
        <v>1221</v>
      </c>
      <c r="G2295" s="41" t="s">
        <v>2101</v>
      </c>
      <c r="H2295" s="59" t="s">
        <v>2103</v>
      </c>
      <c r="I2295" s="59">
        <v>500000010086</v>
      </c>
      <c r="J2295" s="5">
        <v>2020</v>
      </c>
      <c r="K2295" s="5">
        <v>8</v>
      </c>
      <c r="L2295" s="9">
        <f t="shared" si="49"/>
        <v>2</v>
      </c>
      <c r="M2295" s="6" t="s">
        <v>90</v>
      </c>
      <c r="N2295" s="9" t="s">
        <v>94</v>
      </c>
      <c r="O2295" s="6" t="s">
        <v>201</v>
      </c>
      <c r="P2295" s="9" t="s">
        <v>42</v>
      </c>
      <c r="Q2295" s="5" t="s">
        <v>37</v>
      </c>
      <c r="R2295" s="9" t="s">
        <v>41</v>
      </c>
      <c r="S2295" s="11">
        <v>2023</v>
      </c>
      <c r="T2295" s="6" t="s">
        <v>126</v>
      </c>
      <c r="U2295" s="4" t="s">
        <v>3228</v>
      </c>
      <c r="V2295" s="4" t="s">
        <v>4062</v>
      </c>
      <c r="W2295" s="75">
        <v>214200</v>
      </c>
      <c r="X2295" s="9">
        <v>2</v>
      </c>
      <c r="Y2295" s="11"/>
      <c r="Z2295" s="11"/>
      <c r="AA2295" s="11"/>
      <c r="AB2295" s="11"/>
      <c r="AC2295" s="11" t="s">
        <v>33</v>
      </c>
      <c r="AD2295" s="11"/>
      <c r="AE2295" s="11"/>
      <c r="AF2295" s="11"/>
      <c r="AG2295" s="11"/>
      <c r="AH2295" s="11"/>
      <c r="AI2295" s="11" t="s">
        <v>33</v>
      </c>
      <c r="AJ2295" s="11"/>
      <c r="AK2295" s="143"/>
      <c r="AL2295" s="143"/>
      <c r="AM2295" s="143"/>
      <c r="AN2295" s="143"/>
      <c r="AO2295" s="153" t="s">
        <v>165</v>
      </c>
      <c r="AP2295" s="143"/>
      <c r="AQ2295" s="143"/>
      <c r="AR2295" s="143"/>
      <c r="AS2295" s="143"/>
      <c r="AT2295" s="143"/>
      <c r="AU2295" s="153" t="s">
        <v>165</v>
      </c>
      <c r="AV2295" s="143"/>
      <c r="BC2295" s="2"/>
    </row>
    <row r="2296" spans="1:55" x14ac:dyDescent="0.2">
      <c r="A2296" s="4" t="s">
        <v>4028</v>
      </c>
      <c r="B2296" s="4" t="s">
        <v>3328</v>
      </c>
      <c r="C2296" s="4" t="s">
        <v>2738</v>
      </c>
      <c r="D2296" s="4" t="s">
        <v>2741</v>
      </c>
      <c r="E2296" s="4" t="s">
        <v>1808</v>
      </c>
      <c r="F2296" s="4" t="s">
        <v>1221</v>
      </c>
      <c r="G2296" s="41" t="s">
        <v>2101</v>
      </c>
      <c r="H2296" s="59" t="s">
        <v>2104</v>
      </c>
      <c r="I2296" s="59">
        <v>500000010087</v>
      </c>
      <c r="J2296" s="5">
        <v>2020</v>
      </c>
      <c r="K2296" s="5">
        <v>8</v>
      </c>
      <c r="L2296" s="9">
        <f t="shared" si="49"/>
        <v>2</v>
      </c>
      <c r="M2296" s="6" t="s">
        <v>90</v>
      </c>
      <c r="N2296" s="9" t="s">
        <v>94</v>
      </c>
      <c r="O2296" s="6" t="s">
        <v>201</v>
      </c>
      <c r="P2296" s="9" t="s">
        <v>42</v>
      </c>
      <c r="Q2296" s="5" t="s">
        <v>37</v>
      </c>
      <c r="R2296" s="9" t="s">
        <v>41</v>
      </c>
      <c r="S2296" s="11">
        <v>2023</v>
      </c>
      <c r="T2296" s="6" t="s">
        <v>126</v>
      </c>
      <c r="U2296" s="4" t="s">
        <v>3228</v>
      </c>
      <c r="V2296" s="4" t="s">
        <v>4062</v>
      </c>
      <c r="W2296" s="75">
        <v>214200</v>
      </c>
      <c r="X2296" s="9">
        <v>2</v>
      </c>
      <c r="Y2296" s="11"/>
      <c r="Z2296" s="11"/>
      <c r="AA2296" s="11"/>
      <c r="AB2296" s="11"/>
      <c r="AC2296" s="11" t="s">
        <v>33</v>
      </c>
      <c r="AD2296" s="11"/>
      <c r="AE2296" s="11"/>
      <c r="AF2296" s="11"/>
      <c r="AG2296" s="11"/>
      <c r="AH2296" s="11"/>
      <c r="AI2296" s="11" t="s">
        <v>33</v>
      </c>
      <c r="AJ2296" s="11"/>
      <c r="AK2296" s="143"/>
      <c r="AL2296" s="143"/>
      <c r="AM2296" s="143"/>
      <c r="AN2296" s="143"/>
      <c r="AO2296" s="153" t="s">
        <v>165</v>
      </c>
      <c r="AP2296" s="143"/>
      <c r="AQ2296" s="143"/>
      <c r="AR2296" s="143"/>
      <c r="AS2296" s="143"/>
      <c r="AT2296" s="143"/>
      <c r="AU2296" s="153" t="s">
        <v>165</v>
      </c>
      <c r="AV2296" s="143"/>
      <c r="BC2296" s="2"/>
    </row>
    <row r="2297" spans="1:55" x14ac:dyDescent="0.2">
      <c r="A2297" s="4" t="s">
        <v>3980</v>
      </c>
      <c r="B2297" s="4" t="s">
        <v>2687</v>
      </c>
      <c r="C2297" s="4" t="s">
        <v>2738</v>
      </c>
      <c r="D2297" s="4" t="s">
        <v>2741</v>
      </c>
      <c r="E2297" s="4" t="s">
        <v>1808</v>
      </c>
      <c r="F2297" s="4" t="s">
        <v>1221</v>
      </c>
      <c r="G2297" s="41" t="s">
        <v>2101</v>
      </c>
      <c r="H2297" s="59" t="s">
        <v>2105</v>
      </c>
      <c r="I2297" s="59">
        <v>500000010095</v>
      </c>
      <c r="J2297" s="5">
        <v>2020</v>
      </c>
      <c r="K2297" s="5">
        <v>8</v>
      </c>
      <c r="L2297" s="9">
        <f t="shared" si="49"/>
        <v>2</v>
      </c>
      <c r="M2297" s="6" t="s">
        <v>90</v>
      </c>
      <c r="N2297" s="9" t="s">
        <v>94</v>
      </c>
      <c r="O2297" s="6" t="s">
        <v>201</v>
      </c>
      <c r="P2297" s="9" t="s">
        <v>42</v>
      </c>
      <c r="Q2297" s="5" t="s">
        <v>37</v>
      </c>
      <c r="R2297" s="9" t="s">
        <v>41</v>
      </c>
      <c r="S2297" s="11">
        <v>2023</v>
      </c>
      <c r="T2297" s="6" t="s">
        <v>126</v>
      </c>
      <c r="U2297" s="4" t="s">
        <v>3228</v>
      </c>
      <c r="V2297" s="4" t="s">
        <v>4062</v>
      </c>
      <c r="W2297" s="75">
        <v>214200</v>
      </c>
      <c r="X2297" s="9">
        <v>2</v>
      </c>
      <c r="Y2297" s="11"/>
      <c r="Z2297" s="11"/>
      <c r="AA2297" s="11"/>
      <c r="AB2297" s="11"/>
      <c r="AC2297" s="11" t="s">
        <v>33</v>
      </c>
      <c r="AD2297" s="11"/>
      <c r="AE2297" s="11"/>
      <c r="AF2297" s="11"/>
      <c r="AG2297" s="11"/>
      <c r="AH2297" s="11"/>
      <c r="AI2297" s="11" t="s">
        <v>33</v>
      </c>
      <c r="AJ2297" s="11"/>
      <c r="AK2297" s="143"/>
      <c r="AL2297" s="143"/>
      <c r="AM2297" s="143"/>
      <c r="AN2297" s="143"/>
      <c r="AO2297" s="153" t="s">
        <v>165</v>
      </c>
      <c r="AP2297" s="143"/>
      <c r="AQ2297" s="143"/>
      <c r="AR2297" s="143"/>
      <c r="AS2297" s="143"/>
      <c r="AT2297" s="143"/>
      <c r="AU2297" s="153" t="s">
        <v>165</v>
      </c>
      <c r="AV2297" s="143"/>
      <c r="BC2297" s="2"/>
    </row>
    <row r="2298" spans="1:55" x14ac:dyDescent="0.2">
      <c r="A2298" s="4" t="s">
        <v>2717</v>
      </c>
      <c r="B2298" s="4" t="s">
        <v>3328</v>
      </c>
      <c r="C2298" s="4" t="s">
        <v>2738</v>
      </c>
      <c r="D2298" s="4" t="s">
        <v>2741</v>
      </c>
      <c r="E2298" s="4" t="s">
        <v>1808</v>
      </c>
      <c r="F2298" s="4" t="s">
        <v>1221</v>
      </c>
      <c r="G2298" s="41" t="s">
        <v>2101</v>
      </c>
      <c r="H2298" s="59" t="s">
        <v>2106</v>
      </c>
      <c r="I2298" s="59">
        <v>500000010097</v>
      </c>
      <c r="J2298" s="5">
        <v>2020</v>
      </c>
      <c r="K2298" s="5">
        <v>8</v>
      </c>
      <c r="L2298" s="9">
        <f t="shared" si="49"/>
        <v>2</v>
      </c>
      <c r="M2298" s="6" t="s">
        <v>90</v>
      </c>
      <c r="N2298" s="9" t="s">
        <v>94</v>
      </c>
      <c r="O2298" s="6" t="s">
        <v>201</v>
      </c>
      <c r="P2298" s="9" t="s">
        <v>42</v>
      </c>
      <c r="Q2298" s="5" t="s">
        <v>37</v>
      </c>
      <c r="R2298" s="9" t="s">
        <v>41</v>
      </c>
      <c r="S2298" s="11">
        <v>2023</v>
      </c>
      <c r="T2298" s="6" t="s">
        <v>126</v>
      </c>
      <c r="U2298" s="4" t="s">
        <v>3228</v>
      </c>
      <c r="V2298" s="4" t="s">
        <v>4062</v>
      </c>
      <c r="W2298" s="75">
        <v>214200</v>
      </c>
      <c r="X2298" s="9">
        <v>2</v>
      </c>
      <c r="Y2298" s="11"/>
      <c r="Z2298" s="11"/>
      <c r="AA2298" s="11"/>
      <c r="AB2298" s="11"/>
      <c r="AC2298" s="11" t="s">
        <v>33</v>
      </c>
      <c r="AD2298" s="11"/>
      <c r="AE2298" s="11"/>
      <c r="AF2298" s="11"/>
      <c r="AG2298" s="11"/>
      <c r="AH2298" s="11"/>
      <c r="AI2298" s="11" t="s">
        <v>33</v>
      </c>
      <c r="AJ2298" s="11"/>
      <c r="AK2298" s="143"/>
      <c r="AL2298" s="143"/>
      <c r="AM2298" s="143"/>
      <c r="AN2298" s="143"/>
      <c r="AO2298" s="153" t="s">
        <v>165</v>
      </c>
      <c r="AP2298" s="143"/>
      <c r="AQ2298" s="143"/>
      <c r="AR2298" s="143"/>
      <c r="AS2298" s="143"/>
      <c r="AT2298" s="143"/>
      <c r="AU2298" s="153" t="s">
        <v>165</v>
      </c>
      <c r="AV2298" s="143"/>
      <c r="BC2298" s="2"/>
    </row>
    <row r="2299" spans="1:55" x14ac:dyDescent="0.2">
      <c r="A2299" s="4" t="s">
        <v>2717</v>
      </c>
      <c r="B2299" s="4" t="s">
        <v>3328</v>
      </c>
      <c r="C2299" s="4" t="s">
        <v>2738</v>
      </c>
      <c r="D2299" s="4" t="s">
        <v>2741</v>
      </c>
      <c r="E2299" s="4" t="s">
        <v>1808</v>
      </c>
      <c r="F2299" s="4" t="s">
        <v>1221</v>
      </c>
      <c r="G2299" s="41" t="s">
        <v>2101</v>
      </c>
      <c r="H2299" s="59" t="s">
        <v>2107</v>
      </c>
      <c r="I2299" s="59">
        <v>500000010100</v>
      </c>
      <c r="J2299" s="5">
        <v>2020</v>
      </c>
      <c r="K2299" s="5">
        <v>8</v>
      </c>
      <c r="L2299" s="9">
        <f t="shared" si="49"/>
        <v>2</v>
      </c>
      <c r="M2299" s="6" t="s">
        <v>90</v>
      </c>
      <c r="N2299" s="9" t="s">
        <v>94</v>
      </c>
      <c r="O2299" s="6" t="s">
        <v>201</v>
      </c>
      <c r="P2299" s="9" t="s">
        <v>42</v>
      </c>
      <c r="Q2299" s="5" t="s">
        <v>37</v>
      </c>
      <c r="R2299" s="9" t="s">
        <v>41</v>
      </c>
      <c r="S2299" s="11">
        <v>2023</v>
      </c>
      <c r="T2299" s="6" t="s">
        <v>126</v>
      </c>
      <c r="U2299" s="4" t="s">
        <v>3228</v>
      </c>
      <c r="V2299" s="4" t="s">
        <v>4062</v>
      </c>
      <c r="W2299" s="75">
        <v>214200</v>
      </c>
      <c r="X2299" s="9">
        <v>2</v>
      </c>
      <c r="Y2299" s="11"/>
      <c r="Z2299" s="11"/>
      <c r="AA2299" s="11"/>
      <c r="AB2299" s="11"/>
      <c r="AC2299" s="11" t="s">
        <v>33</v>
      </c>
      <c r="AD2299" s="11"/>
      <c r="AE2299" s="11"/>
      <c r="AF2299" s="11"/>
      <c r="AG2299" s="11"/>
      <c r="AH2299" s="11"/>
      <c r="AI2299" s="11" t="s">
        <v>33</v>
      </c>
      <c r="AJ2299" s="11"/>
      <c r="AK2299" s="143"/>
      <c r="AL2299" s="143"/>
      <c r="AM2299" s="143"/>
      <c r="AN2299" s="143"/>
      <c r="AO2299" s="153" t="s">
        <v>165</v>
      </c>
      <c r="AP2299" s="143"/>
      <c r="AQ2299" s="143"/>
      <c r="AR2299" s="143"/>
      <c r="AS2299" s="143"/>
      <c r="AT2299" s="143"/>
      <c r="AU2299" s="153" t="s">
        <v>165</v>
      </c>
      <c r="AV2299" s="143"/>
      <c r="BC2299" s="2"/>
    </row>
    <row r="2300" spans="1:55" x14ac:dyDescent="0.2">
      <c r="A2300" s="4" t="s">
        <v>4028</v>
      </c>
      <c r="B2300" s="4" t="s">
        <v>3328</v>
      </c>
      <c r="C2300" s="4" t="s">
        <v>2738</v>
      </c>
      <c r="D2300" s="4" t="s">
        <v>2741</v>
      </c>
      <c r="E2300" s="4" t="s">
        <v>1808</v>
      </c>
      <c r="F2300" s="4" t="s">
        <v>1221</v>
      </c>
      <c r="G2300" s="41" t="s">
        <v>2101</v>
      </c>
      <c r="H2300" s="59" t="s">
        <v>2108</v>
      </c>
      <c r="I2300" s="59">
        <v>500000010096</v>
      </c>
      <c r="J2300" s="5">
        <v>2020</v>
      </c>
      <c r="K2300" s="5">
        <v>8</v>
      </c>
      <c r="L2300" s="9">
        <f t="shared" si="49"/>
        <v>2</v>
      </c>
      <c r="M2300" s="6" t="s">
        <v>90</v>
      </c>
      <c r="N2300" s="9" t="s">
        <v>94</v>
      </c>
      <c r="O2300" s="6" t="s">
        <v>201</v>
      </c>
      <c r="P2300" s="9" t="s">
        <v>42</v>
      </c>
      <c r="Q2300" s="5" t="s">
        <v>37</v>
      </c>
      <c r="R2300" s="9" t="s">
        <v>41</v>
      </c>
      <c r="S2300" s="11">
        <v>2023</v>
      </c>
      <c r="T2300" s="6" t="s">
        <v>126</v>
      </c>
      <c r="U2300" s="4" t="s">
        <v>3228</v>
      </c>
      <c r="V2300" s="4" t="s">
        <v>4062</v>
      </c>
      <c r="W2300" s="75">
        <v>214200</v>
      </c>
      <c r="X2300" s="9">
        <v>2</v>
      </c>
      <c r="Y2300" s="11"/>
      <c r="Z2300" s="11"/>
      <c r="AA2300" s="11"/>
      <c r="AB2300" s="11"/>
      <c r="AC2300" s="11" t="s">
        <v>33</v>
      </c>
      <c r="AD2300" s="11"/>
      <c r="AE2300" s="11"/>
      <c r="AF2300" s="11"/>
      <c r="AG2300" s="11"/>
      <c r="AH2300" s="11"/>
      <c r="AI2300" s="11" t="s">
        <v>33</v>
      </c>
      <c r="AJ2300" s="11"/>
      <c r="AK2300" s="143"/>
      <c r="AL2300" s="143"/>
      <c r="AM2300" s="143"/>
      <c r="AN2300" s="143"/>
      <c r="AO2300" s="153" t="s">
        <v>165</v>
      </c>
      <c r="AP2300" s="143"/>
      <c r="AQ2300" s="143"/>
      <c r="AR2300" s="143"/>
      <c r="AS2300" s="143"/>
      <c r="AT2300" s="143"/>
      <c r="AU2300" s="153" t="s">
        <v>165</v>
      </c>
      <c r="AV2300" s="143"/>
      <c r="BC2300" s="2"/>
    </row>
    <row r="2301" spans="1:55" x14ac:dyDescent="0.2">
      <c r="A2301" s="4" t="s">
        <v>3980</v>
      </c>
      <c r="B2301" s="4" t="s">
        <v>2687</v>
      </c>
      <c r="C2301" s="4" t="s">
        <v>2738</v>
      </c>
      <c r="D2301" s="4" t="s">
        <v>2741</v>
      </c>
      <c r="E2301" s="4" t="s">
        <v>1808</v>
      </c>
      <c r="F2301" s="4" t="s">
        <v>1221</v>
      </c>
      <c r="G2301" s="41" t="s">
        <v>2101</v>
      </c>
      <c r="H2301" s="59" t="s">
        <v>2109</v>
      </c>
      <c r="I2301" s="59">
        <v>500000010094</v>
      </c>
      <c r="J2301" s="5">
        <v>2020</v>
      </c>
      <c r="K2301" s="5">
        <v>8</v>
      </c>
      <c r="L2301" s="9">
        <f t="shared" si="49"/>
        <v>2</v>
      </c>
      <c r="M2301" s="6" t="s">
        <v>90</v>
      </c>
      <c r="N2301" s="9" t="s">
        <v>94</v>
      </c>
      <c r="O2301" s="6" t="s">
        <v>201</v>
      </c>
      <c r="P2301" s="9" t="s">
        <v>42</v>
      </c>
      <c r="Q2301" s="5" t="s">
        <v>37</v>
      </c>
      <c r="R2301" s="9" t="s">
        <v>41</v>
      </c>
      <c r="S2301" s="11">
        <v>2023</v>
      </c>
      <c r="T2301" s="6" t="s">
        <v>126</v>
      </c>
      <c r="U2301" s="4" t="s">
        <v>3228</v>
      </c>
      <c r="V2301" s="4" t="s">
        <v>4062</v>
      </c>
      <c r="W2301" s="75">
        <v>214200</v>
      </c>
      <c r="X2301" s="9">
        <v>2</v>
      </c>
      <c r="Y2301" s="11"/>
      <c r="Z2301" s="11"/>
      <c r="AA2301" s="11"/>
      <c r="AB2301" s="11"/>
      <c r="AC2301" s="11" t="s">
        <v>33</v>
      </c>
      <c r="AD2301" s="11"/>
      <c r="AE2301" s="11"/>
      <c r="AF2301" s="11"/>
      <c r="AG2301" s="11"/>
      <c r="AH2301" s="11"/>
      <c r="AI2301" s="11" t="s">
        <v>33</v>
      </c>
      <c r="AJ2301" s="11"/>
      <c r="AK2301" s="143"/>
      <c r="AL2301" s="143"/>
      <c r="AM2301" s="143"/>
      <c r="AN2301" s="143"/>
      <c r="AO2301" s="153" t="s">
        <v>165</v>
      </c>
      <c r="AP2301" s="143"/>
      <c r="AQ2301" s="143"/>
      <c r="AR2301" s="143"/>
      <c r="AS2301" s="143"/>
      <c r="AT2301" s="143"/>
      <c r="AU2301" s="153" t="s">
        <v>165</v>
      </c>
      <c r="AV2301" s="143"/>
      <c r="BC2301" s="2"/>
    </row>
    <row r="2302" spans="1:55" x14ac:dyDescent="0.2">
      <c r="A2302" s="4" t="s">
        <v>2717</v>
      </c>
      <c r="B2302" s="4" t="s">
        <v>3328</v>
      </c>
      <c r="C2302" s="4" t="s">
        <v>2738</v>
      </c>
      <c r="D2302" s="4" t="s">
        <v>2741</v>
      </c>
      <c r="E2302" s="4" t="s">
        <v>1808</v>
      </c>
      <c r="F2302" s="4" t="s">
        <v>1221</v>
      </c>
      <c r="G2302" s="41" t="s">
        <v>2101</v>
      </c>
      <c r="H2302" s="59" t="s">
        <v>2110</v>
      </c>
      <c r="I2302" s="59">
        <v>500000010083</v>
      </c>
      <c r="J2302" s="5">
        <v>2020</v>
      </c>
      <c r="K2302" s="5">
        <v>8</v>
      </c>
      <c r="L2302" s="9">
        <f t="shared" si="49"/>
        <v>2</v>
      </c>
      <c r="M2302" s="6" t="s">
        <v>90</v>
      </c>
      <c r="N2302" s="9" t="s">
        <v>94</v>
      </c>
      <c r="O2302" s="6" t="s">
        <v>201</v>
      </c>
      <c r="P2302" s="9" t="s">
        <v>42</v>
      </c>
      <c r="Q2302" s="5" t="s">
        <v>37</v>
      </c>
      <c r="R2302" s="9" t="s">
        <v>41</v>
      </c>
      <c r="S2302" s="11">
        <v>2023</v>
      </c>
      <c r="T2302" s="6" t="s">
        <v>126</v>
      </c>
      <c r="U2302" s="4" t="s">
        <v>3228</v>
      </c>
      <c r="V2302" s="4" t="s">
        <v>4062</v>
      </c>
      <c r="W2302" s="75">
        <v>214200</v>
      </c>
      <c r="X2302" s="9">
        <v>2</v>
      </c>
      <c r="Y2302" s="11"/>
      <c r="Z2302" s="11"/>
      <c r="AA2302" s="11"/>
      <c r="AB2302" s="11"/>
      <c r="AC2302" s="11" t="s">
        <v>33</v>
      </c>
      <c r="AD2302" s="11"/>
      <c r="AE2302" s="11"/>
      <c r="AF2302" s="11"/>
      <c r="AG2302" s="11"/>
      <c r="AH2302" s="11"/>
      <c r="AI2302" s="11" t="s">
        <v>33</v>
      </c>
      <c r="AJ2302" s="11"/>
      <c r="AK2302" s="143"/>
      <c r="AL2302" s="143"/>
      <c r="AM2302" s="143"/>
      <c r="AN2302" s="143"/>
      <c r="AO2302" s="153" t="s">
        <v>165</v>
      </c>
      <c r="AP2302" s="143"/>
      <c r="AQ2302" s="143"/>
      <c r="AR2302" s="143"/>
      <c r="AS2302" s="143"/>
      <c r="AT2302" s="143"/>
      <c r="AU2302" s="153" t="s">
        <v>165</v>
      </c>
      <c r="AV2302" s="143"/>
      <c r="BC2302" s="2"/>
    </row>
    <row r="2303" spans="1:55" x14ac:dyDescent="0.2">
      <c r="A2303" s="4" t="s">
        <v>4028</v>
      </c>
      <c r="B2303" s="4" t="s">
        <v>3328</v>
      </c>
      <c r="C2303" s="4" t="s">
        <v>2738</v>
      </c>
      <c r="D2303" s="4" t="s">
        <v>2741</v>
      </c>
      <c r="E2303" s="4" t="s">
        <v>1808</v>
      </c>
      <c r="F2303" s="4" t="s">
        <v>1221</v>
      </c>
      <c r="G2303" s="41" t="s">
        <v>2101</v>
      </c>
      <c r="H2303" s="59" t="s">
        <v>2111</v>
      </c>
      <c r="I2303" s="59">
        <v>500000010082</v>
      </c>
      <c r="J2303" s="5">
        <v>2020</v>
      </c>
      <c r="K2303" s="5">
        <v>8</v>
      </c>
      <c r="L2303" s="9">
        <f t="shared" si="49"/>
        <v>2</v>
      </c>
      <c r="M2303" s="6" t="s">
        <v>90</v>
      </c>
      <c r="N2303" s="9" t="s">
        <v>94</v>
      </c>
      <c r="O2303" s="6" t="s">
        <v>201</v>
      </c>
      <c r="P2303" s="9" t="s">
        <v>42</v>
      </c>
      <c r="Q2303" s="5" t="s">
        <v>37</v>
      </c>
      <c r="R2303" s="9" t="s">
        <v>41</v>
      </c>
      <c r="S2303" s="11">
        <v>2023</v>
      </c>
      <c r="T2303" s="6" t="s">
        <v>126</v>
      </c>
      <c r="U2303" s="4" t="s">
        <v>3228</v>
      </c>
      <c r="V2303" s="4" t="s">
        <v>4062</v>
      </c>
      <c r="W2303" s="75">
        <v>214200</v>
      </c>
      <c r="X2303" s="9">
        <v>2</v>
      </c>
      <c r="Y2303" s="11"/>
      <c r="Z2303" s="11"/>
      <c r="AA2303" s="11"/>
      <c r="AB2303" s="11"/>
      <c r="AC2303" s="11" t="s">
        <v>33</v>
      </c>
      <c r="AD2303" s="11"/>
      <c r="AE2303" s="11"/>
      <c r="AF2303" s="11"/>
      <c r="AG2303" s="11"/>
      <c r="AH2303" s="11"/>
      <c r="AI2303" s="11" t="s">
        <v>33</v>
      </c>
      <c r="AJ2303" s="11"/>
      <c r="AK2303" s="143"/>
      <c r="AL2303" s="143"/>
      <c r="AM2303" s="143"/>
      <c r="AN2303" s="143"/>
      <c r="AO2303" s="153" t="s">
        <v>165</v>
      </c>
      <c r="AP2303" s="143"/>
      <c r="AQ2303" s="143"/>
      <c r="AR2303" s="143"/>
      <c r="AS2303" s="143"/>
      <c r="AT2303" s="143"/>
      <c r="AU2303" s="153" t="s">
        <v>165</v>
      </c>
      <c r="AV2303" s="143"/>
      <c r="BC2303" s="2"/>
    </row>
    <row r="2304" spans="1:55" x14ac:dyDescent="0.2">
      <c r="A2304" s="4" t="s">
        <v>2718</v>
      </c>
      <c r="B2304" s="4" t="s">
        <v>2690</v>
      </c>
      <c r="C2304" s="4" t="s">
        <v>2738</v>
      </c>
      <c r="D2304" s="4" t="s">
        <v>2741</v>
      </c>
      <c r="E2304" s="4" t="s">
        <v>1342</v>
      </c>
      <c r="F2304" s="4" t="s">
        <v>1221</v>
      </c>
      <c r="G2304" s="84" t="s">
        <v>2035</v>
      </c>
      <c r="H2304" s="59" t="s">
        <v>3311</v>
      </c>
      <c r="I2304" s="59">
        <v>500000011543</v>
      </c>
      <c r="J2304" s="5">
        <v>2022</v>
      </c>
      <c r="K2304" s="5">
        <v>8</v>
      </c>
      <c r="L2304" s="9">
        <f t="shared" si="49"/>
        <v>4</v>
      </c>
      <c r="M2304" s="6" t="s">
        <v>90</v>
      </c>
      <c r="N2304" s="9" t="s">
        <v>94</v>
      </c>
      <c r="O2304" s="6" t="s">
        <v>37</v>
      </c>
      <c r="P2304" s="9" t="s">
        <v>41</v>
      </c>
      <c r="Q2304" s="5">
        <v>2023</v>
      </c>
      <c r="R2304" s="9" t="s">
        <v>41</v>
      </c>
      <c r="S2304" s="11">
        <v>2023</v>
      </c>
      <c r="T2304" s="6" t="s">
        <v>126</v>
      </c>
      <c r="U2304" s="4" t="s">
        <v>3228</v>
      </c>
      <c r="V2304" s="4" t="s">
        <v>4062</v>
      </c>
      <c r="W2304" s="75">
        <v>114537.5</v>
      </c>
      <c r="X2304" s="9">
        <v>1</v>
      </c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 t="s">
        <v>33</v>
      </c>
      <c r="AK2304" s="143"/>
      <c r="AL2304" s="143"/>
      <c r="AM2304" s="143"/>
      <c r="AN2304" s="143"/>
      <c r="AO2304" s="143"/>
      <c r="AP2304" s="143"/>
      <c r="AQ2304" s="143"/>
      <c r="AR2304" s="143"/>
      <c r="AS2304" s="143"/>
      <c r="AT2304" s="143"/>
      <c r="AU2304" s="143"/>
      <c r="AV2304" s="143" t="s">
        <v>165</v>
      </c>
      <c r="BC2304" s="2"/>
    </row>
    <row r="2305" spans="1:55" x14ac:dyDescent="0.2">
      <c r="A2305" s="4" t="s">
        <v>2717</v>
      </c>
      <c r="B2305" s="4" t="s">
        <v>2690</v>
      </c>
      <c r="C2305" s="4" t="s">
        <v>2738</v>
      </c>
      <c r="D2305" s="4" t="s">
        <v>2741</v>
      </c>
      <c r="E2305" s="4" t="s">
        <v>1342</v>
      </c>
      <c r="F2305" s="4" t="s">
        <v>1221</v>
      </c>
      <c r="G2305" s="84" t="s">
        <v>2035</v>
      </c>
      <c r="H2305" s="59" t="s">
        <v>3312</v>
      </c>
      <c r="I2305" s="59">
        <v>500000011541</v>
      </c>
      <c r="J2305" s="5">
        <v>2022</v>
      </c>
      <c r="K2305" s="5">
        <v>8</v>
      </c>
      <c r="L2305" s="9">
        <f t="shared" si="49"/>
        <v>4</v>
      </c>
      <c r="M2305" s="6" t="s">
        <v>90</v>
      </c>
      <c r="N2305" s="9" t="s">
        <v>94</v>
      </c>
      <c r="O2305" s="6" t="s">
        <v>37</v>
      </c>
      <c r="P2305" s="9" t="s">
        <v>41</v>
      </c>
      <c r="Q2305" s="5">
        <v>2023</v>
      </c>
      <c r="R2305" s="9" t="s">
        <v>41</v>
      </c>
      <c r="S2305" s="11">
        <v>2023</v>
      </c>
      <c r="T2305" s="6" t="s">
        <v>126</v>
      </c>
      <c r="U2305" s="4" t="s">
        <v>3228</v>
      </c>
      <c r="V2305" s="4" t="s">
        <v>4062</v>
      </c>
      <c r="W2305" s="75">
        <v>114537.5</v>
      </c>
      <c r="X2305" s="9">
        <v>1</v>
      </c>
      <c r="Y2305" s="11"/>
      <c r="Z2305" s="11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 t="s">
        <v>33</v>
      </c>
      <c r="AK2305" s="143"/>
      <c r="AL2305" s="143"/>
      <c r="AM2305" s="143"/>
      <c r="AN2305" s="143"/>
      <c r="AO2305" s="143"/>
      <c r="AP2305" s="143"/>
      <c r="AQ2305" s="143"/>
      <c r="AR2305" s="143"/>
      <c r="AS2305" s="143"/>
      <c r="AT2305" s="143"/>
      <c r="AU2305" s="143"/>
      <c r="AV2305" s="143" t="s">
        <v>165</v>
      </c>
      <c r="BC2305" s="2"/>
    </row>
    <row r="2306" spans="1:55" x14ac:dyDescent="0.2">
      <c r="A2306" s="4" t="s">
        <v>2717</v>
      </c>
      <c r="B2306" s="4" t="s">
        <v>2690</v>
      </c>
      <c r="C2306" s="4" t="s">
        <v>2738</v>
      </c>
      <c r="D2306" s="4" t="s">
        <v>2741</v>
      </c>
      <c r="E2306" s="4" t="s">
        <v>1342</v>
      </c>
      <c r="F2306" s="4" t="s">
        <v>1221</v>
      </c>
      <c r="G2306" s="84" t="s">
        <v>2035</v>
      </c>
      <c r="H2306" s="59" t="s">
        <v>3313</v>
      </c>
      <c r="I2306" s="59">
        <v>500000011542</v>
      </c>
      <c r="J2306" s="5">
        <v>2022</v>
      </c>
      <c r="K2306" s="5">
        <v>8</v>
      </c>
      <c r="L2306" s="9">
        <f t="shared" si="49"/>
        <v>4</v>
      </c>
      <c r="M2306" s="6" t="s">
        <v>90</v>
      </c>
      <c r="N2306" s="9" t="s">
        <v>94</v>
      </c>
      <c r="O2306" s="6" t="s">
        <v>37</v>
      </c>
      <c r="P2306" s="9" t="s">
        <v>41</v>
      </c>
      <c r="Q2306" s="5">
        <v>2023</v>
      </c>
      <c r="R2306" s="9" t="s">
        <v>41</v>
      </c>
      <c r="S2306" s="11">
        <v>2023</v>
      </c>
      <c r="T2306" s="6" t="s">
        <v>126</v>
      </c>
      <c r="U2306" s="4" t="s">
        <v>3228</v>
      </c>
      <c r="V2306" s="4" t="s">
        <v>4062</v>
      </c>
      <c r="W2306" s="75">
        <v>114537.5</v>
      </c>
      <c r="X2306" s="9">
        <v>1</v>
      </c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 t="s">
        <v>33</v>
      </c>
      <c r="AK2306" s="143"/>
      <c r="AL2306" s="143"/>
      <c r="AM2306" s="143"/>
      <c r="AN2306" s="143"/>
      <c r="AO2306" s="143"/>
      <c r="AP2306" s="143"/>
      <c r="AQ2306" s="143"/>
      <c r="AR2306" s="143"/>
      <c r="AS2306" s="143"/>
      <c r="AT2306" s="143"/>
      <c r="AU2306" s="143"/>
      <c r="AV2306" s="143" t="s">
        <v>165</v>
      </c>
      <c r="BC2306" s="2"/>
    </row>
    <row r="2307" spans="1:55" s="92" customFormat="1" x14ac:dyDescent="0.2">
      <c r="A2307" s="83" t="s">
        <v>2717</v>
      </c>
      <c r="B2307" s="4" t="s">
        <v>2690</v>
      </c>
      <c r="C2307" s="4" t="s">
        <v>2738</v>
      </c>
      <c r="D2307" s="4" t="s">
        <v>2741</v>
      </c>
      <c r="E2307" s="83" t="s">
        <v>1342</v>
      </c>
      <c r="F2307" s="83" t="s">
        <v>1221</v>
      </c>
      <c r="G2307" s="84" t="s">
        <v>2035</v>
      </c>
      <c r="H2307" s="59" t="s">
        <v>3966</v>
      </c>
      <c r="I2307" s="85" t="s">
        <v>136</v>
      </c>
      <c r="J2307" s="86">
        <v>2020</v>
      </c>
      <c r="K2307" s="86">
        <v>8</v>
      </c>
      <c r="L2307" s="9">
        <f t="shared" si="49"/>
        <v>2</v>
      </c>
      <c r="M2307" s="88" t="s">
        <v>2745</v>
      </c>
      <c r="N2307" s="87" t="s">
        <v>94</v>
      </c>
      <c r="O2307" s="88" t="s">
        <v>37</v>
      </c>
      <c r="P2307" s="6" t="s">
        <v>41</v>
      </c>
      <c r="Q2307" s="86" t="s">
        <v>37</v>
      </c>
      <c r="R2307" s="87" t="s">
        <v>41</v>
      </c>
      <c r="S2307" s="89">
        <v>2023</v>
      </c>
      <c r="T2307" s="88" t="s">
        <v>126</v>
      </c>
      <c r="U2307" s="4" t="s">
        <v>3228</v>
      </c>
      <c r="V2307" s="4" t="s">
        <v>4062</v>
      </c>
      <c r="W2307" s="90">
        <v>114537.5</v>
      </c>
      <c r="X2307" s="87">
        <v>1</v>
      </c>
      <c r="Y2307" s="89"/>
      <c r="Z2307" s="89"/>
      <c r="AA2307" s="89"/>
      <c r="AB2307" s="89"/>
      <c r="AC2307" s="89"/>
      <c r="AD2307" s="11" t="s">
        <v>33</v>
      </c>
      <c r="AE2307" s="89"/>
      <c r="AF2307" s="89"/>
      <c r="AG2307" s="89"/>
      <c r="AH2307" s="89"/>
      <c r="AI2307" s="89"/>
      <c r="AJ2307" s="89"/>
      <c r="AK2307" s="143"/>
      <c r="AL2307" s="143"/>
      <c r="AM2307" s="143"/>
      <c r="AN2307" s="143"/>
      <c r="AO2307" s="140"/>
      <c r="AP2307" s="143" t="s">
        <v>165</v>
      </c>
      <c r="AQ2307" s="140"/>
      <c r="AR2307" s="140"/>
      <c r="AS2307" s="140"/>
      <c r="AT2307" s="140"/>
      <c r="AU2307" s="140"/>
      <c r="AV2307" s="140"/>
      <c r="AW2307" s="91"/>
      <c r="AX2307" s="91"/>
      <c r="AY2307" s="91"/>
      <c r="AZ2307" s="91"/>
      <c r="BA2307" s="91"/>
      <c r="BB2307" s="91"/>
    </row>
    <row r="2308" spans="1:55" s="92" customFormat="1" x14ac:dyDescent="0.2">
      <c r="A2308" s="83" t="s">
        <v>2717</v>
      </c>
      <c r="B2308" s="4" t="s">
        <v>2690</v>
      </c>
      <c r="C2308" s="4" t="s">
        <v>2738</v>
      </c>
      <c r="D2308" s="4" t="s">
        <v>2741</v>
      </c>
      <c r="E2308" s="83" t="s">
        <v>1342</v>
      </c>
      <c r="F2308" s="83" t="s">
        <v>1221</v>
      </c>
      <c r="G2308" s="84" t="s">
        <v>2035</v>
      </c>
      <c r="H2308" s="59" t="s">
        <v>3967</v>
      </c>
      <c r="I2308" s="85" t="s">
        <v>136</v>
      </c>
      <c r="J2308" s="86">
        <v>2020</v>
      </c>
      <c r="K2308" s="86">
        <v>8</v>
      </c>
      <c r="L2308" s="9">
        <f t="shared" si="49"/>
        <v>2</v>
      </c>
      <c r="M2308" s="88" t="s">
        <v>2745</v>
      </c>
      <c r="N2308" s="87" t="s">
        <v>94</v>
      </c>
      <c r="O2308" s="88" t="s">
        <v>37</v>
      </c>
      <c r="P2308" s="6" t="s">
        <v>41</v>
      </c>
      <c r="Q2308" s="86" t="s">
        <v>37</v>
      </c>
      <c r="R2308" s="87" t="s">
        <v>41</v>
      </c>
      <c r="S2308" s="89">
        <v>2023</v>
      </c>
      <c r="T2308" s="88" t="s">
        <v>126</v>
      </c>
      <c r="U2308" s="4" t="s">
        <v>3228</v>
      </c>
      <c r="V2308" s="4" t="s">
        <v>4062</v>
      </c>
      <c r="W2308" s="90">
        <v>114537.5</v>
      </c>
      <c r="X2308" s="87">
        <v>1</v>
      </c>
      <c r="Y2308" s="89"/>
      <c r="Z2308" s="89"/>
      <c r="AA2308" s="89"/>
      <c r="AB2308" s="89"/>
      <c r="AC2308" s="89"/>
      <c r="AD2308" s="11" t="s">
        <v>33</v>
      </c>
      <c r="AE2308" s="89"/>
      <c r="AF2308" s="89"/>
      <c r="AG2308" s="89"/>
      <c r="AH2308" s="89"/>
      <c r="AI2308" s="89"/>
      <c r="AJ2308" s="89"/>
      <c r="AK2308" s="143"/>
      <c r="AL2308" s="143"/>
      <c r="AM2308" s="143"/>
      <c r="AN2308" s="143"/>
      <c r="AO2308" s="140"/>
      <c r="AP2308" s="143" t="s">
        <v>165</v>
      </c>
      <c r="AQ2308" s="140"/>
      <c r="AR2308" s="140"/>
      <c r="AS2308" s="140"/>
      <c r="AT2308" s="140"/>
      <c r="AU2308" s="140"/>
      <c r="AV2308" s="140"/>
      <c r="AW2308" s="91"/>
      <c r="AX2308" s="91"/>
      <c r="AY2308" s="91"/>
      <c r="AZ2308" s="91"/>
      <c r="BA2308" s="91"/>
      <c r="BB2308" s="91"/>
    </row>
    <row r="2309" spans="1:55" x14ac:dyDescent="0.2">
      <c r="A2309" s="4" t="s">
        <v>2714</v>
      </c>
      <c r="B2309" s="4" t="s">
        <v>2687</v>
      </c>
      <c r="C2309" s="4" t="s">
        <v>2738</v>
      </c>
      <c r="D2309" s="4" t="s">
        <v>2741</v>
      </c>
      <c r="E2309" s="4" t="s">
        <v>1342</v>
      </c>
      <c r="F2309" s="4" t="s">
        <v>1221</v>
      </c>
      <c r="G2309" s="41" t="s">
        <v>2035</v>
      </c>
      <c r="H2309" s="59" t="s">
        <v>2036</v>
      </c>
      <c r="I2309" s="59">
        <v>5000000010396</v>
      </c>
      <c r="J2309" s="5">
        <v>2020</v>
      </c>
      <c r="K2309" s="5">
        <v>8</v>
      </c>
      <c r="L2309" s="9">
        <f t="shared" si="49"/>
        <v>2</v>
      </c>
      <c r="M2309" s="6" t="s">
        <v>2745</v>
      </c>
      <c r="N2309" s="9" t="s">
        <v>94</v>
      </c>
      <c r="O2309" s="6" t="s">
        <v>37</v>
      </c>
      <c r="P2309" s="6" t="s">
        <v>41</v>
      </c>
      <c r="Q2309" s="5" t="s">
        <v>37</v>
      </c>
      <c r="R2309" s="9" t="s">
        <v>41</v>
      </c>
      <c r="S2309" s="11">
        <v>2023</v>
      </c>
      <c r="T2309" s="6" t="s">
        <v>126</v>
      </c>
      <c r="U2309" s="4" t="s">
        <v>3228</v>
      </c>
      <c r="V2309" s="4" t="s">
        <v>4062</v>
      </c>
      <c r="W2309" s="75">
        <v>114537.5</v>
      </c>
      <c r="X2309" s="9">
        <v>1</v>
      </c>
      <c r="Y2309" s="11"/>
      <c r="Z2309" s="11"/>
      <c r="AA2309" s="11"/>
      <c r="AB2309" s="11"/>
      <c r="AC2309" s="11"/>
      <c r="AD2309" s="11" t="s">
        <v>33</v>
      </c>
      <c r="AE2309" s="11"/>
      <c r="AF2309" s="11"/>
      <c r="AG2309" s="11"/>
      <c r="AH2309" s="11"/>
      <c r="AI2309" s="11"/>
      <c r="AJ2309" s="11"/>
      <c r="AK2309" s="143"/>
      <c r="AL2309" s="143"/>
      <c r="AM2309" s="143"/>
      <c r="AN2309" s="143"/>
      <c r="AO2309" s="143"/>
      <c r="AP2309" s="143" t="s">
        <v>165</v>
      </c>
      <c r="AQ2309" s="143"/>
      <c r="AR2309" s="143"/>
      <c r="AS2309" s="143"/>
      <c r="AT2309" s="143"/>
      <c r="AU2309" s="143"/>
      <c r="AV2309" s="143"/>
      <c r="BC2309" s="2"/>
    </row>
    <row r="2310" spans="1:55" x14ac:dyDescent="0.2">
      <c r="A2310" s="4" t="s">
        <v>4028</v>
      </c>
      <c r="B2310" s="4" t="s">
        <v>2690</v>
      </c>
      <c r="C2310" s="4" t="s">
        <v>2738</v>
      </c>
      <c r="D2310" s="4" t="s">
        <v>2741</v>
      </c>
      <c r="E2310" s="4" t="s">
        <v>1342</v>
      </c>
      <c r="F2310" s="4" t="s">
        <v>1221</v>
      </c>
      <c r="G2310" s="41" t="s">
        <v>2374</v>
      </c>
      <c r="H2310" s="59" t="s">
        <v>2375</v>
      </c>
      <c r="I2310" s="59">
        <v>500000010749</v>
      </c>
      <c r="J2310" s="5">
        <v>2021</v>
      </c>
      <c r="K2310" s="5">
        <v>8</v>
      </c>
      <c r="L2310" s="9">
        <f t="shared" si="49"/>
        <v>3</v>
      </c>
      <c r="M2310" s="6" t="s">
        <v>90</v>
      </c>
      <c r="N2310" s="9" t="s">
        <v>94</v>
      </c>
      <c r="O2310" s="6" t="s">
        <v>37</v>
      </c>
      <c r="P2310" s="9" t="s">
        <v>42</v>
      </c>
      <c r="Q2310" s="5" t="s">
        <v>37</v>
      </c>
      <c r="R2310" s="9" t="s">
        <v>41</v>
      </c>
      <c r="S2310" s="11">
        <v>2023</v>
      </c>
      <c r="T2310" s="6" t="s">
        <v>126</v>
      </c>
      <c r="U2310" s="4" t="s">
        <v>3228</v>
      </c>
      <c r="V2310" s="4" t="s">
        <v>4062</v>
      </c>
      <c r="W2310" s="75">
        <v>114537.5</v>
      </c>
      <c r="X2310" s="9">
        <v>1</v>
      </c>
      <c r="Y2310" s="11"/>
      <c r="Z2310" s="11"/>
      <c r="AA2310" s="11" t="s">
        <v>33</v>
      </c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43"/>
      <c r="AL2310" s="143"/>
      <c r="AM2310" s="143" t="s">
        <v>165</v>
      </c>
      <c r="AN2310" s="143"/>
      <c r="AO2310" s="143"/>
      <c r="AP2310" s="143"/>
      <c r="AQ2310" s="143"/>
      <c r="AR2310" s="143"/>
      <c r="AS2310" s="143"/>
      <c r="AT2310" s="143"/>
      <c r="AU2310" s="143"/>
      <c r="AV2310" s="143"/>
      <c r="BC2310" s="2"/>
    </row>
    <row r="2311" spans="1:55" x14ac:dyDescent="0.2">
      <c r="A2311" s="4" t="s">
        <v>2695</v>
      </c>
      <c r="B2311" s="4" t="s">
        <v>2687</v>
      </c>
      <c r="C2311" s="4" t="s">
        <v>2738</v>
      </c>
      <c r="D2311" s="4" t="s">
        <v>2742</v>
      </c>
      <c r="E2311" s="4" t="s">
        <v>1344</v>
      </c>
      <c r="F2311" s="4" t="s">
        <v>1221</v>
      </c>
      <c r="G2311" s="41" t="s">
        <v>2601</v>
      </c>
      <c r="H2311" s="59" t="s">
        <v>2602</v>
      </c>
      <c r="I2311" s="59">
        <v>500000011373</v>
      </c>
      <c r="J2311" s="5">
        <v>2022</v>
      </c>
      <c r="K2311" s="5">
        <v>8</v>
      </c>
      <c r="L2311" s="9">
        <f t="shared" si="49"/>
        <v>4</v>
      </c>
      <c r="M2311" s="6" t="s">
        <v>90</v>
      </c>
      <c r="N2311" s="9" t="s">
        <v>94</v>
      </c>
      <c r="O2311" s="6" t="s">
        <v>201</v>
      </c>
      <c r="P2311" s="9" t="s">
        <v>41</v>
      </c>
      <c r="Q2311" s="5">
        <v>2024</v>
      </c>
      <c r="R2311" s="9" t="s">
        <v>41</v>
      </c>
      <c r="S2311" s="11">
        <v>2024</v>
      </c>
      <c r="T2311" s="6" t="s">
        <v>126</v>
      </c>
      <c r="U2311" s="4" t="s">
        <v>3228</v>
      </c>
      <c r="V2311" s="4" t="s">
        <v>4062</v>
      </c>
      <c r="W2311" s="75">
        <v>700000</v>
      </c>
      <c r="X2311" s="9">
        <v>2</v>
      </c>
      <c r="Y2311" s="11"/>
      <c r="Z2311" s="11"/>
      <c r="AA2311" s="11"/>
      <c r="AB2311" s="11"/>
      <c r="AC2311" s="11"/>
      <c r="AD2311" s="11" t="s">
        <v>33</v>
      </c>
      <c r="AE2311" s="11"/>
      <c r="AF2311" s="11"/>
      <c r="AG2311" s="11"/>
      <c r="AH2311" s="11"/>
      <c r="AI2311" s="11"/>
      <c r="AJ2311" s="11" t="s">
        <v>33</v>
      </c>
      <c r="AK2311" s="143"/>
      <c r="AL2311" s="143"/>
      <c r="AM2311" s="143"/>
      <c r="AN2311" s="143"/>
      <c r="AO2311" s="143"/>
      <c r="AP2311" s="153" t="s">
        <v>165</v>
      </c>
      <c r="AQ2311" s="143"/>
      <c r="AR2311" s="143"/>
      <c r="AS2311" s="143"/>
      <c r="AT2311" s="143"/>
      <c r="AU2311" s="143"/>
      <c r="AV2311" s="153" t="s">
        <v>165</v>
      </c>
      <c r="BC2311" s="2"/>
    </row>
    <row r="2312" spans="1:55" x14ac:dyDescent="0.2">
      <c r="A2312" s="4" t="s">
        <v>2717</v>
      </c>
      <c r="B2312" s="4" t="s">
        <v>2690</v>
      </c>
      <c r="C2312" s="4" t="s">
        <v>2738</v>
      </c>
      <c r="D2312" s="4" t="s">
        <v>2742</v>
      </c>
      <c r="E2312" s="4" t="s">
        <v>1344</v>
      </c>
      <c r="F2312" s="4" t="s">
        <v>1221</v>
      </c>
      <c r="G2312" s="41" t="s">
        <v>2601</v>
      </c>
      <c r="H2312" s="59" t="s">
        <v>2603</v>
      </c>
      <c r="I2312" s="59">
        <v>500000011372</v>
      </c>
      <c r="J2312" s="5">
        <v>2022</v>
      </c>
      <c r="K2312" s="5">
        <v>8</v>
      </c>
      <c r="L2312" s="9">
        <f t="shared" si="49"/>
        <v>4</v>
      </c>
      <c r="M2312" s="6" t="s">
        <v>90</v>
      </c>
      <c r="N2312" s="9" t="s">
        <v>94</v>
      </c>
      <c r="O2312" s="6" t="s">
        <v>201</v>
      </c>
      <c r="P2312" s="9" t="s">
        <v>41</v>
      </c>
      <c r="Q2312" s="5">
        <v>2024</v>
      </c>
      <c r="R2312" s="9" t="s">
        <v>41</v>
      </c>
      <c r="S2312" s="11">
        <v>2024</v>
      </c>
      <c r="T2312" s="6" t="s">
        <v>126</v>
      </c>
      <c r="U2312" s="4" t="s">
        <v>3228</v>
      </c>
      <c r="V2312" s="4" t="s">
        <v>4062</v>
      </c>
      <c r="W2312" s="75">
        <v>700000</v>
      </c>
      <c r="X2312" s="9">
        <v>2</v>
      </c>
      <c r="Y2312" s="11"/>
      <c r="Z2312" s="11"/>
      <c r="AA2312" s="11"/>
      <c r="AB2312" s="11"/>
      <c r="AC2312" s="11"/>
      <c r="AD2312" s="11" t="s">
        <v>33</v>
      </c>
      <c r="AE2312" s="11"/>
      <c r="AF2312" s="11"/>
      <c r="AG2312" s="11"/>
      <c r="AH2312" s="11"/>
      <c r="AI2312" s="11"/>
      <c r="AJ2312" s="11" t="s">
        <v>33</v>
      </c>
      <c r="AK2312" s="143"/>
      <c r="AL2312" s="143"/>
      <c r="AM2312" s="143"/>
      <c r="AN2312" s="143"/>
      <c r="AO2312" s="143"/>
      <c r="AP2312" s="153" t="s">
        <v>165</v>
      </c>
      <c r="AQ2312" s="143"/>
      <c r="AR2312" s="143"/>
      <c r="AS2312" s="143"/>
      <c r="AT2312" s="143"/>
      <c r="AU2312" s="143"/>
      <c r="AV2312" s="153" t="s">
        <v>165</v>
      </c>
      <c r="BC2312" s="2"/>
    </row>
    <row r="2313" spans="1:55" x14ac:dyDescent="0.2">
      <c r="A2313" s="4" t="s">
        <v>2710</v>
      </c>
      <c r="B2313" s="4" t="s">
        <v>2689</v>
      </c>
      <c r="C2313" s="4" t="s">
        <v>2738</v>
      </c>
      <c r="D2313" s="4" t="s">
        <v>2742</v>
      </c>
      <c r="E2313" s="4" t="s">
        <v>1344</v>
      </c>
      <c r="F2313" s="4" t="s">
        <v>1221</v>
      </c>
      <c r="G2313" s="41" t="s">
        <v>2601</v>
      </c>
      <c r="H2313" s="59" t="s">
        <v>2604</v>
      </c>
      <c r="I2313" s="59">
        <v>500000011371</v>
      </c>
      <c r="J2313" s="5">
        <v>2022</v>
      </c>
      <c r="K2313" s="5">
        <v>8</v>
      </c>
      <c r="L2313" s="9">
        <f t="shared" si="49"/>
        <v>4</v>
      </c>
      <c r="M2313" s="6" t="s">
        <v>90</v>
      </c>
      <c r="N2313" s="9" t="s">
        <v>94</v>
      </c>
      <c r="O2313" s="6" t="s">
        <v>201</v>
      </c>
      <c r="P2313" s="9" t="s">
        <v>41</v>
      </c>
      <c r="Q2313" s="5">
        <v>2024</v>
      </c>
      <c r="R2313" s="9" t="s">
        <v>41</v>
      </c>
      <c r="S2313" s="11">
        <v>2024</v>
      </c>
      <c r="T2313" s="6" t="s">
        <v>126</v>
      </c>
      <c r="U2313" s="4" t="s">
        <v>3228</v>
      </c>
      <c r="V2313" s="4" t="s">
        <v>4062</v>
      </c>
      <c r="W2313" s="75">
        <v>700000</v>
      </c>
      <c r="X2313" s="9">
        <v>2</v>
      </c>
      <c r="Y2313" s="11"/>
      <c r="Z2313" s="11"/>
      <c r="AA2313" s="11"/>
      <c r="AB2313" s="11"/>
      <c r="AC2313" s="11"/>
      <c r="AD2313" s="11" t="s">
        <v>33</v>
      </c>
      <c r="AE2313" s="11"/>
      <c r="AF2313" s="11"/>
      <c r="AG2313" s="11"/>
      <c r="AH2313" s="11"/>
      <c r="AI2313" s="11"/>
      <c r="AJ2313" s="11" t="s">
        <v>33</v>
      </c>
      <c r="AK2313" s="143"/>
      <c r="AL2313" s="143"/>
      <c r="AM2313" s="143"/>
      <c r="AN2313" s="143"/>
      <c r="AO2313" s="143"/>
      <c r="AP2313" s="153" t="s">
        <v>165</v>
      </c>
      <c r="AQ2313" s="143"/>
      <c r="AR2313" s="143"/>
      <c r="AS2313" s="143"/>
      <c r="AT2313" s="143"/>
      <c r="AU2313" s="143"/>
      <c r="AV2313" s="153" t="s">
        <v>165</v>
      </c>
      <c r="BC2313" s="2"/>
    </row>
    <row r="2314" spans="1:55" x14ac:dyDescent="0.2">
      <c r="A2314" s="4" t="s">
        <v>3980</v>
      </c>
      <c r="B2314" s="4" t="s">
        <v>2690</v>
      </c>
      <c r="C2314" s="4" t="s">
        <v>2738</v>
      </c>
      <c r="D2314" s="4" t="s">
        <v>2742</v>
      </c>
      <c r="E2314" s="4" t="s">
        <v>1344</v>
      </c>
      <c r="F2314" s="4" t="s">
        <v>1221</v>
      </c>
      <c r="G2314" s="41" t="s">
        <v>2601</v>
      </c>
      <c r="H2314" s="59" t="s">
        <v>2605</v>
      </c>
      <c r="I2314" s="59">
        <v>500000011370</v>
      </c>
      <c r="J2314" s="5">
        <v>2022</v>
      </c>
      <c r="K2314" s="5">
        <v>8</v>
      </c>
      <c r="L2314" s="9">
        <f t="shared" si="49"/>
        <v>4</v>
      </c>
      <c r="M2314" s="6" t="s">
        <v>90</v>
      </c>
      <c r="N2314" s="9" t="s">
        <v>94</v>
      </c>
      <c r="O2314" s="6" t="s">
        <v>201</v>
      </c>
      <c r="P2314" s="9" t="s">
        <v>41</v>
      </c>
      <c r="Q2314" s="5">
        <v>2024</v>
      </c>
      <c r="R2314" s="9" t="s">
        <v>41</v>
      </c>
      <c r="S2314" s="11">
        <v>2024</v>
      </c>
      <c r="T2314" s="6" t="s">
        <v>126</v>
      </c>
      <c r="U2314" s="4" t="s">
        <v>3228</v>
      </c>
      <c r="V2314" s="4" t="s">
        <v>4062</v>
      </c>
      <c r="W2314" s="75">
        <v>700000</v>
      </c>
      <c r="X2314" s="9">
        <v>2</v>
      </c>
      <c r="Y2314" s="11"/>
      <c r="Z2314" s="11"/>
      <c r="AA2314" s="11"/>
      <c r="AB2314" s="11"/>
      <c r="AC2314" s="11"/>
      <c r="AD2314" s="11" t="s">
        <v>33</v>
      </c>
      <c r="AE2314" s="11"/>
      <c r="AF2314" s="11"/>
      <c r="AG2314" s="11"/>
      <c r="AH2314" s="11"/>
      <c r="AI2314" s="11"/>
      <c r="AJ2314" s="11" t="s">
        <v>33</v>
      </c>
      <c r="AK2314" s="143"/>
      <c r="AL2314" s="143"/>
      <c r="AM2314" s="143"/>
      <c r="AN2314" s="143"/>
      <c r="AO2314" s="143"/>
      <c r="AP2314" s="153" t="s">
        <v>165</v>
      </c>
      <c r="AQ2314" s="143"/>
      <c r="AR2314" s="143"/>
      <c r="AS2314" s="143"/>
      <c r="AT2314" s="143"/>
      <c r="AU2314" s="143"/>
      <c r="AV2314" s="153" t="s">
        <v>165</v>
      </c>
      <c r="BC2314" s="2"/>
    </row>
    <row r="2315" spans="1:55" x14ac:dyDescent="0.2">
      <c r="A2315" s="4" t="s">
        <v>3980</v>
      </c>
      <c r="B2315" s="4" t="s">
        <v>2690</v>
      </c>
      <c r="C2315" s="4" t="s">
        <v>2738</v>
      </c>
      <c r="D2315" s="4" t="s">
        <v>2742</v>
      </c>
      <c r="E2315" s="4" t="s">
        <v>1344</v>
      </c>
      <c r="F2315" s="4" t="s">
        <v>1221</v>
      </c>
      <c r="G2315" s="41" t="s">
        <v>2601</v>
      </c>
      <c r="H2315" s="59" t="s">
        <v>2606</v>
      </c>
      <c r="I2315" s="59">
        <v>500000011369</v>
      </c>
      <c r="J2315" s="5">
        <v>2022</v>
      </c>
      <c r="K2315" s="5">
        <v>8</v>
      </c>
      <c r="L2315" s="9">
        <f t="shared" si="49"/>
        <v>4</v>
      </c>
      <c r="M2315" s="6" t="s">
        <v>90</v>
      </c>
      <c r="N2315" s="9" t="s">
        <v>94</v>
      </c>
      <c r="O2315" s="6" t="s">
        <v>201</v>
      </c>
      <c r="P2315" s="9" t="s">
        <v>41</v>
      </c>
      <c r="Q2315" s="5">
        <v>2024</v>
      </c>
      <c r="R2315" s="9" t="s">
        <v>41</v>
      </c>
      <c r="S2315" s="11">
        <v>2024</v>
      </c>
      <c r="T2315" s="6" t="s">
        <v>126</v>
      </c>
      <c r="U2315" s="4" t="s">
        <v>3228</v>
      </c>
      <c r="V2315" s="4" t="s">
        <v>4062</v>
      </c>
      <c r="W2315" s="75">
        <v>700000</v>
      </c>
      <c r="X2315" s="9">
        <v>2</v>
      </c>
      <c r="Y2315" s="11"/>
      <c r="Z2315" s="11"/>
      <c r="AA2315" s="11"/>
      <c r="AB2315" s="11"/>
      <c r="AC2315" s="11"/>
      <c r="AD2315" s="11" t="s">
        <v>33</v>
      </c>
      <c r="AE2315" s="11"/>
      <c r="AF2315" s="11"/>
      <c r="AG2315" s="11"/>
      <c r="AH2315" s="11"/>
      <c r="AI2315" s="11"/>
      <c r="AJ2315" s="11" t="s">
        <v>33</v>
      </c>
      <c r="AK2315" s="143"/>
      <c r="AL2315" s="143"/>
      <c r="AM2315" s="143"/>
      <c r="AN2315" s="143"/>
      <c r="AO2315" s="143"/>
      <c r="AP2315" s="153" t="s">
        <v>165</v>
      </c>
      <c r="AQ2315" s="143"/>
      <c r="AR2315" s="143"/>
      <c r="AS2315" s="143"/>
      <c r="AT2315" s="143"/>
      <c r="AU2315" s="143"/>
      <c r="AV2315" s="153" t="s">
        <v>165</v>
      </c>
      <c r="BC2315" s="2"/>
    </row>
    <row r="2316" spans="1:55" x14ac:dyDescent="0.2">
      <c r="A2316" s="4" t="s">
        <v>2717</v>
      </c>
      <c r="B2316" s="4" t="s">
        <v>2690</v>
      </c>
      <c r="C2316" s="4" t="s">
        <v>2738</v>
      </c>
      <c r="D2316" s="4" t="s">
        <v>2742</v>
      </c>
      <c r="E2316" s="4" t="s">
        <v>1344</v>
      </c>
      <c r="F2316" s="4" t="s">
        <v>1221</v>
      </c>
      <c r="G2316" s="41" t="s">
        <v>2601</v>
      </c>
      <c r="H2316" s="59" t="s">
        <v>2607</v>
      </c>
      <c r="I2316" s="59">
        <v>500000011367</v>
      </c>
      <c r="J2316" s="5">
        <v>2022</v>
      </c>
      <c r="K2316" s="5">
        <v>8</v>
      </c>
      <c r="L2316" s="9">
        <f t="shared" si="49"/>
        <v>4</v>
      </c>
      <c r="M2316" s="6" t="s">
        <v>90</v>
      </c>
      <c r="N2316" s="9" t="s">
        <v>94</v>
      </c>
      <c r="O2316" s="6" t="s">
        <v>201</v>
      </c>
      <c r="P2316" s="9" t="s">
        <v>41</v>
      </c>
      <c r="Q2316" s="5">
        <v>2024</v>
      </c>
      <c r="R2316" s="9" t="s">
        <v>41</v>
      </c>
      <c r="S2316" s="11">
        <v>2024</v>
      </c>
      <c r="T2316" s="6" t="s">
        <v>126</v>
      </c>
      <c r="U2316" s="4" t="s">
        <v>3228</v>
      </c>
      <c r="V2316" s="4" t="s">
        <v>4062</v>
      </c>
      <c r="W2316" s="75">
        <v>700000</v>
      </c>
      <c r="X2316" s="9">
        <v>2</v>
      </c>
      <c r="Y2316" s="11"/>
      <c r="Z2316" s="11"/>
      <c r="AA2316" s="11"/>
      <c r="AB2316" s="11"/>
      <c r="AC2316" s="11"/>
      <c r="AD2316" s="11" t="s">
        <v>33</v>
      </c>
      <c r="AE2316" s="11"/>
      <c r="AF2316" s="11"/>
      <c r="AG2316" s="11"/>
      <c r="AH2316" s="11"/>
      <c r="AI2316" s="11"/>
      <c r="AJ2316" s="11" t="s">
        <v>33</v>
      </c>
      <c r="AK2316" s="143"/>
      <c r="AL2316" s="143"/>
      <c r="AM2316" s="143"/>
      <c r="AN2316" s="143"/>
      <c r="AO2316" s="143"/>
      <c r="AP2316" s="153" t="s">
        <v>165</v>
      </c>
      <c r="AQ2316" s="143"/>
      <c r="AR2316" s="143"/>
      <c r="AS2316" s="143"/>
      <c r="AT2316" s="143"/>
      <c r="AU2316" s="143"/>
      <c r="AV2316" s="153" t="s">
        <v>165</v>
      </c>
      <c r="BC2316" s="2"/>
    </row>
    <row r="2317" spans="1:55" ht="12.75" customHeight="1" x14ac:dyDescent="0.2">
      <c r="A2317" s="4" t="s">
        <v>2718</v>
      </c>
      <c r="B2317" s="4" t="s">
        <v>2690</v>
      </c>
      <c r="C2317" s="4" t="s">
        <v>2738</v>
      </c>
      <c r="D2317" s="4" t="s">
        <v>2742</v>
      </c>
      <c r="E2317" s="4" t="s">
        <v>1344</v>
      </c>
      <c r="F2317" s="4" t="s">
        <v>1221</v>
      </c>
      <c r="G2317" s="41" t="s">
        <v>2601</v>
      </c>
      <c r="H2317" s="59" t="s">
        <v>3009</v>
      </c>
      <c r="I2317" s="59">
        <v>500000011368</v>
      </c>
      <c r="J2317" s="5">
        <v>2023</v>
      </c>
      <c r="K2317" s="5">
        <v>8</v>
      </c>
      <c r="L2317" s="9">
        <f t="shared" si="49"/>
        <v>5</v>
      </c>
      <c r="M2317" s="6" t="s">
        <v>90</v>
      </c>
      <c r="N2317" s="9" t="s">
        <v>94</v>
      </c>
      <c r="O2317" s="6" t="s">
        <v>201</v>
      </c>
      <c r="P2317" s="9" t="s">
        <v>41</v>
      </c>
      <c r="Q2317" s="5">
        <v>2024</v>
      </c>
      <c r="R2317" s="9" t="s">
        <v>41</v>
      </c>
      <c r="S2317" s="11">
        <v>2024</v>
      </c>
      <c r="T2317" s="6" t="s">
        <v>126</v>
      </c>
      <c r="U2317" s="4" t="s">
        <v>3228</v>
      </c>
      <c r="V2317" s="4" t="s">
        <v>4062</v>
      </c>
      <c r="W2317" s="75">
        <v>700000</v>
      </c>
      <c r="X2317" s="9">
        <v>2</v>
      </c>
      <c r="Y2317" s="11"/>
      <c r="Z2317" s="11"/>
      <c r="AA2317" s="11"/>
      <c r="AB2317" s="11"/>
      <c r="AC2317" s="11"/>
      <c r="AD2317" s="11" t="s">
        <v>33</v>
      </c>
      <c r="AE2317" s="11"/>
      <c r="AF2317" s="11"/>
      <c r="AG2317" s="11"/>
      <c r="AH2317" s="11"/>
      <c r="AI2317" s="11"/>
      <c r="AJ2317" s="11" t="s">
        <v>33</v>
      </c>
      <c r="AK2317" s="143"/>
      <c r="AL2317" s="143"/>
      <c r="AM2317" s="143"/>
      <c r="AN2317" s="143"/>
      <c r="AO2317" s="143"/>
      <c r="AP2317" s="153" t="s">
        <v>165</v>
      </c>
      <c r="AQ2317" s="143"/>
      <c r="AR2317" s="143"/>
      <c r="AS2317" s="143"/>
      <c r="AT2317" s="143"/>
      <c r="AU2317" s="143"/>
      <c r="AV2317" s="153" t="s">
        <v>165</v>
      </c>
    </row>
    <row r="2318" spans="1:55" x14ac:dyDescent="0.2">
      <c r="A2318" s="4" t="s">
        <v>4028</v>
      </c>
      <c r="B2318" s="4" t="s">
        <v>2690</v>
      </c>
      <c r="C2318" s="4" t="s">
        <v>2738</v>
      </c>
      <c r="D2318" s="4" t="s">
        <v>2741</v>
      </c>
      <c r="E2318" s="4" t="s">
        <v>1344</v>
      </c>
      <c r="F2318" s="4" t="s">
        <v>1221</v>
      </c>
      <c r="G2318" s="41" t="s">
        <v>2418</v>
      </c>
      <c r="H2318" s="59" t="s">
        <v>2419</v>
      </c>
      <c r="I2318" s="59">
        <v>500000010922</v>
      </c>
      <c r="J2318" s="5">
        <v>2021</v>
      </c>
      <c r="K2318" s="5">
        <v>8</v>
      </c>
      <c r="L2318" s="9">
        <f t="shared" si="49"/>
        <v>3</v>
      </c>
      <c r="M2318" s="6" t="s">
        <v>90</v>
      </c>
      <c r="N2318" s="9" t="s">
        <v>94</v>
      </c>
      <c r="O2318" s="6" t="s">
        <v>201</v>
      </c>
      <c r="P2318" s="9" t="s">
        <v>41</v>
      </c>
      <c r="Q2318" s="5">
        <v>2025</v>
      </c>
      <c r="R2318" s="9" t="s">
        <v>41</v>
      </c>
      <c r="S2318" s="11">
        <v>2025</v>
      </c>
      <c r="T2318" s="6" t="s">
        <v>126</v>
      </c>
      <c r="U2318" s="4" t="s">
        <v>3228</v>
      </c>
      <c r="V2318" s="4" t="s">
        <v>3229</v>
      </c>
      <c r="W2318" s="75">
        <f>5950*12</f>
        <v>71400</v>
      </c>
      <c r="X2318" s="9">
        <v>2</v>
      </c>
      <c r="Y2318" s="11"/>
      <c r="Z2318" s="11"/>
      <c r="AA2318" s="11"/>
      <c r="AB2318" s="11"/>
      <c r="AC2318" s="11"/>
      <c r="AD2318" s="11" t="s">
        <v>33</v>
      </c>
      <c r="AE2318" s="11"/>
      <c r="AF2318" s="11"/>
      <c r="AG2318" s="11"/>
      <c r="AH2318" s="11"/>
      <c r="AI2318" s="11"/>
      <c r="AJ2318" s="11" t="s">
        <v>33</v>
      </c>
      <c r="AK2318" s="143"/>
      <c r="AL2318" s="143"/>
      <c r="AM2318" s="143"/>
      <c r="AN2318" s="143"/>
      <c r="AO2318" s="143"/>
      <c r="AP2318" s="153" t="s">
        <v>165</v>
      </c>
      <c r="AQ2318" s="143"/>
      <c r="AR2318" s="143"/>
      <c r="AS2318" s="143"/>
      <c r="AT2318" s="143"/>
      <c r="AU2318" s="143"/>
      <c r="AV2318" s="153" t="s">
        <v>165</v>
      </c>
      <c r="BC2318" s="2"/>
    </row>
    <row r="2319" spans="1:55" x14ac:dyDescent="0.2">
      <c r="A2319" s="4" t="s">
        <v>2716</v>
      </c>
      <c r="B2319" s="4" t="s">
        <v>2690</v>
      </c>
      <c r="C2319" s="4" t="s">
        <v>2738</v>
      </c>
      <c r="D2319" s="4" t="s">
        <v>2741</v>
      </c>
      <c r="E2319" s="4" t="s">
        <v>1344</v>
      </c>
      <c r="F2319" s="4" t="s">
        <v>1221</v>
      </c>
      <c r="G2319" s="41" t="s">
        <v>2418</v>
      </c>
      <c r="H2319" s="59" t="s">
        <v>2884</v>
      </c>
      <c r="I2319" s="59">
        <v>500000011535</v>
      </c>
      <c r="J2319" s="5">
        <v>2022</v>
      </c>
      <c r="K2319" s="5">
        <v>8</v>
      </c>
      <c r="L2319" s="9">
        <f t="shared" si="49"/>
        <v>4</v>
      </c>
      <c r="M2319" s="6" t="s">
        <v>90</v>
      </c>
      <c r="N2319" s="9" t="s">
        <v>94</v>
      </c>
      <c r="O2319" s="6" t="s">
        <v>201</v>
      </c>
      <c r="P2319" s="9" t="s">
        <v>41</v>
      </c>
      <c r="Q2319" s="5">
        <v>2024</v>
      </c>
      <c r="R2319" s="9" t="s">
        <v>41</v>
      </c>
      <c r="S2319" s="11">
        <v>2024</v>
      </c>
      <c r="T2319" s="6" t="s">
        <v>126</v>
      </c>
      <c r="U2319" s="4" t="s">
        <v>3228</v>
      </c>
      <c r="V2319" s="4" t="s">
        <v>4062</v>
      </c>
      <c r="W2319" s="75">
        <v>700000</v>
      </c>
      <c r="X2319" s="9">
        <v>2</v>
      </c>
      <c r="Y2319" s="11"/>
      <c r="Z2319" s="11"/>
      <c r="AA2319" s="11"/>
      <c r="AB2319" s="11"/>
      <c r="AC2319" s="11"/>
      <c r="AD2319" s="11" t="s">
        <v>33</v>
      </c>
      <c r="AE2319" s="11"/>
      <c r="AF2319" s="11"/>
      <c r="AG2319" s="11"/>
      <c r="AH2319" s="11"/>
      <c r="AI2319" s="11"/>
      <c r="AJ2319" s="11" t="s">
        <v>33</v>
      </c>
      <c r="AK2319" s="143"/>
      <c r="AL2319" s="143"/>
      <c r="AM2319" s="143"/>
      <c r="AN2319" s="143"/>
      <c r="AO2319" s="143"/>
      <c r="AP2319" s="153" t="s">
        <v>165</v>
      </c>
      <c r="AQ2319" s="143"/>
      <c r="AR2319" s="143"/>
      <c r="AS2319" s="143"/>
      <c r="AT2319" s="143"/>
      <c r="AU2319" s="143"/>
      <c r="AV2319" s="153" t="s">
        <v>165</v>
      </c>
      <c r="BC2319" s="2"/>
    </row>
    <row r="2320" spans="1:55" x14ac:dyDescent="0.2">
      <c r="A2320" s="4" t="s">
        <v>2889</v>
      </c>
      <c r="B2320" s="4" t="s">
        <v>2690</v>
      </c>
      <c r="C2320" s="4" t="s">
        <v>2738</v>
      </c>
      <c r="D2320" s="4" t="s">
        <v>2741</v>
      </c>
      <c r="E2320" s="4" t="s">
        <v>1344</v>
      </c>
      <c r="F2320" s="4" t="s">
        <v>1221</v>
      </c>
      <c r="G2320" s="41" t="s">
        <v>2418</v>
      </c>
      <c r="H2320" s="59" t="s">
        <v>2885</v>
      </c>
      <c r="I2320" s="59">
        <v>500000011536</v>
      </c>
      <c r="J2320" s="5">
        <v>2022</v>
      </c>
      <c r="K2320" s="5">
        <v>8</v>
      </c>
      <c r="L2320" s="9">
        <f t="shared" ref="L2320:L2380" si="50">IF(AND(J2320=0,K2320=0),"",K2320-($B$9-J2320))</f>
        <v>4</v>
      </c>
      <c r="M2320" s="6" t="s">
        <v>90</v>
      </c>
      <c r="N2320" s="9" t="s">
        <v>94</v>
      </c>
      <c r="O2320" s="6" t="s">
        <v>201</v>
      </c>
      <c r="P2320" s="9" t="s">
        <v>41</v>
      </c>
      <c r="Q2320" s="5">
        <v>2024</v>
      </c>
      <c r="R2320" s="9" t="s">
        <v>41</v>
      </c>
      <c r="S2320" s="11">
        <v>2024</v>
      </c>
      <c r="T2320" s="6" t="s">
        <v>126</v>
      </c>
      <c r="U2320" s="4" t="s">
        <v>3228</v>
      </c>
      <c r="V2320" s="4" t="s">
        <v>4062</v>
      </c>
      <c r="W2320" s="75">
        <v>700000</v>
      </c>
      <c r="X2320" s="9">
        <v>2</v>
      </c>
      <c r="Y2320" s="11"/>
      <c r="Z2320" s="11"/>
      <c r="AA2320" s="11"/>
      <c r="AB2320" s="11"/>
      <c r="AC2320" s="11"/>
      <c r="AD2320" s="11" t="s">
        <v>33</v>
      </c>
      <c r="AE2320" s="11"/>
      <c r="AF2320" s="11"/>
      <c r="AG2320" s="11"/>
      <c r="AH2320" s="11"/>
      <c r="AI2320" s="11"/>
      <c r="AJ2320" s="11" t="s">
        <v>33</v>
      </c>
      <c r="AK2320" s="143"/>
      <c r="AL2320" s="143"/>
      <c r="AM2320" s="143"/>
      <c r="AN2320" s="143"/>
      <c r="AO2320" s="143"/>
      <c r="AP2320" s="153" t="s">
        <v>165</v>
      </c>
      <c r="AQ2320" s="143"/>
      <c r="AR2320" s="143"/>
      <c r="AS2320" s="143"/>
      <c r="AT2320" s="143"/>
      <c r="AU2320" s="143"/>
      <c r="AV2320" s="153" t="s">
        <v>165</v>
      </c>
      <c r="BC2320" s="2"/>
    </row>
    <row r="2321" spans="1:55" x14ac:dyDescent="0.2">
      <c r="A2321" s="4" t="s">
        <v>2889</v>
      </c>
      <c r="B2321" s="4" t="s">
        <v>2690</v>
      </c>
      <c r="C2321" s="4" t="s">
        <v>2738</v>
      </c>
      <c r="D2321" s="4" t="s">
        <v>2741</v>
      </c>
      <c r="E2321" s="4" t="s">
        <v>1344</v>
      </c>
      <c r="F2321" s="4" t="s">
        <v>1221</v>
      </c>
      <c r="G2321" s="41" t="s">
        <v>2418</v>
      </c>
      <c r="H2321" s="59" t="s">
        <v>2886</v>
      </c>
      <c r="I2321" s="59">
        <v>500000011537</v>
      </c>
      <c r="J2321" s="5">
        <v>2022</v>
      </c>
      <c r="K2321" s="5">
        <v>8</v>
      </c>
      <c r="L2321" s="9">
        <f t="shared" si="50"/>
        <v>4</v>
      </c>
      <c r="M2321" s="6" t="s">
        <v>90</v>
      </c>
      <c r="N2321" s="9" t="s">
        <v>94</v>
      </c>
      <c r="O2321" s="6" t="s">
        <v>201</v>
      </c>
      <c r="P2321" s="9" t="s">
        <v>41</v>
      </c>
      <c r="Q2321" s="5">
        <v>2024</v>
      </c>
      <c r="R2321" s="9" t="s">
        <v>41</v>
      </c>
      <c r="S2321" s="11">
        <v>2024</v>
      </c>
      <c r="T2321" s="6" t="s">
        <v>126</v>
      </c>
      <c r="U2321" s="4" t="s">
        <v>3228</v>
      </c>
      <c r="V2321" s="4" t="s">
        <v>4062</v>
      </c>
      <c r="W2321" s="75">
        <v>700000</v>
      </c>
      <c r="X2321" s="9">
        <v>2</v>
      </c>
      <c r="Y2321" s="11"/>
      <c r="Z2321" s="11"/>
      <c r="AA2321" s="11"/>
      <c r="AB2321" s="11"/>
      <c r="AC2321" s="11"/>
      <c r="AD2321" s="11" t="s">
        <v>33</v>
      </c>
      <c r="AE2321" s="11"/>
      <c r="AF2321" s="11"/>
      <c r="AG2321" s="11"/>
      <c r="AH2321" s="11"/>
      <c r="AI2321" s="11"/>
      <c r="AJ2321" s="11" t="s">
        <v>33</v>
      </c>
      <c r="AK2321" s="143"/>
      <c r="AL2321" s="143"/>
      <c r="AM2321" s="143"/>
      <c r="AN2321" s="143"/>
      <c r="AO2321" s="143"/>
      <c r="AP2321" s="153" t="s">
        <v>165</v>
      </c>
      <c r="AQ2321" s="143"/>
      <c r="AR2321" s="143"/>
      <c r="AS2321" s="143"/>
      <c r="AT2321" s="143"/>
      <c r="AU2321" s="143"/>
      <c r="AV2321" s="153" t="s">
        <v>165</v>
      </c>
      <c r="BC2321" s="2"/>
    </row>
    <row r="2322" spans="1:55" x14ac:dyDescent="0.2">
      <c r="A2322" s="4" t="s">
        <v>2889</v>
      </c>
      <c r="B2322" s="4" t="s">
        <v>2690</v>
      </c>
      <c r="C2322" s="4" t="s">
        <v>2738</v>
      </c>
      <c r="D2322" s="4" t="s">
        <v>2741</v>
      </c>
      <c r="E2322" s="4" t="s">
        <v>1344</v>
      </c>
      <c r="F2322" s="4" t="s">
        <v>1221</v>
      </c>
      <c r="G2322" s="41" t="s">
        <v>2418</v>
      </c>
      <c r="H2322" s="59" t="s">
        <v>2887</v>
      </c>
      <c r="I2322" s="59">
        <v>500000011538</v>
      </c>
      <c r="J2322" s="5">
        <v>2022</v>
      </c>
      <c r="K2322" s="5">
        <v>8</v>
      </c>
      <c r="L2322" s="9">
        <f t="shared" si="50"/>
        <v>4</v>
      </c>
      <c r="M2322" s="6" t="s">
        <v>90</v>
      </c>
      <c r="N2322" s="9" t="s">
        <v>94</v>
      </c>
      <c r="O2322" s="6" t="s">
        <v>201</v>
      </c>
      <c r="P2322" s="9" t="s">
        <v>41</v>
      </c>
      <c r="Q2322" s="5">
        <v>2024</v>
      </c>
      <c r="R2322" s="9" t="s">
        <v>41</v>
      </c>
      <c r="S2322" s="11">
        <v>2024</v>
      </c>
      <c r="T2322" s="6" t="s">
        <v>126</v>
      </c>
      <c r="U2322" s="4" t="s">
        <v>3228</v>
      </c>
      <c r="V2322" s="4" t="s">
        <v>4062</v>
      </c>
      <c r="W2322" s="75">
        <v>700000</v>
      </c>
      <c r="X2322" s="9">
        <v>2</v>
      </c>
      <c r="Y2322" s="11"/>
      <c r="Z2322" s="11"/>
      <c r="AA2322" s="11"/>
      <c r="AB2322" s="11"/>
      <c r="AC2322" s="11"/>
      <c r="AD2322" s="11" t="s">
        <v>33</v>
      </c>
      <c r="AE2322" s="11"/>
      <c r="AF2322" s="11"/>
      <c r="AG2322" s="11"/>
      <c r="AH2322" s="11"/>
      <c r="AI2322" s="11"/>
      <c r="AJ2322" s="11" t="s">
        <v>33</v>
      </c>
      <c r="AK2322" s="143"/>
      <c r="AL2322" s="143"/>
      <c r="AM2322" s="143"/>
      <c r="AN2322" s="143"/>
      <c r="AO2322" s="143"/>
      <c r="AP2322" s="153" t="s">
        <v>165</v>
      </c>
      <c r="AQ2322" s="143"/>
      <c r="AR2322" s="143"/>
      <c r="AS2322" s="143"/>
      <c r="AT2322" s="143"/>
      <c r="AU2322" s="143"/>
      <c r="AV2322" s="153" t="s">
        <v>165</v>
      </c>
      <c r="BC2322" s="2"/>
    </row>
    <row r="2323" spans="1:55" x14ac:dyDescent="0.2">
      <c r="A2323" s="4" t="s">
        <v>2890</v>
      </c>
      <c r="B2323" s="4" t="s">
        <v>2690</v>
      </c>
      <c r="C2323" s="4" t="s">
        <v>2738</v>
      </c>
      <c r="D2323" s="4" t="s">
        <v>2741</v>
      </c>
      <c r="E2323" s="4" t="s">
        <v>1344</v>
      </c>
      <c r="F2323" s="4" t="s">
        <v>1221</v>
      </c>
      <c r="G2323" s="41" t="s">
        <v>2418</v>
      </c>
      <c r="H2323" s="59" t="s">
        <v>2888</v>
      </c>
      <c r="I2323" s="59">
        <v>500000011539</v>
      </c>
      <c r="J2323" s="5">
        <v>2022</v>
      </c>
      <c r="K2323" s="5">
        <v>8</v>
      </c>
      <c r="L2323" s="9">
        <f t="shared" si="50"/>
        <v>4</v>
      </c>
      <c r="M2323" s="6" t="s">
        <v>90</v>
      </c>
      <c r="N2323" s="9" t="s">
        <v>94</v>
      </c>
      <c r="O2323" s="6" t="s">
        <v>201</v>
      </c>
      <c r="P2323" s="9" t="s">
        <v>41</v>
      </c>
      <c r="Q2323" s="5">
        <v>2024</v>
      </c>
      <c r="R2323" s="9" t="s">
        <v>41</v>
      </c>
      <c r="S2323" s="11">
        <v>2024</v>
      </c>
      <c r="T2323" s="6" t="s">
        <v>126</v>
      </c>
      <c r="U2323" s="4" t="s">
        <v>3228</v>
      </c>
      <c r="V2323" s="4" t="s">
        <v>4062</v>
      </c>
      <c r="W2323" s="75">
        <v>700000</v>
      </c>
      <c r="X2323" s="9">
        <v>2</v>
      </c>
      <c r="Y2323" s="11"/>
      <c r="Z2323" s="11"/>
      <c r="AA2323" s="11"/>
      <c r="AB2323" s="11"/>
      <c r="AC2323" s="11"/>
      <c r="AD2323" s="11" t="s">
        <v>33</v>
      </c>
      <c r="AE2323" s="11"/>
      <c r="AF2323" s="11"/>
      <c r="AG2323" s="11"/>
      <c r="AH2323" s="11"/>
      <c r="AI2323" s="11"/>
      <c r="AJ2323" s="11" t="s">
        <v>33</v>
      </c>
      <c r="AK2323" s="143"/>
      <c r="AL2323" s="143"/>
      <c r="AM2323" s="143"/>
      <c r="AN2323" s="143"/>
      <c r="AO2323" s="143"/>
      <c r="AP2323" s="153" t="s">
        <v>165</v>
      </c>
      <c r="AQ2323" s="143"/>
      <c r="AR2323" s="143"/>
      <c r="AS2323" s="143"/>
      <c r="AT2323" s="143"/>
      <c r="AU2323" s="143"/>
      <c r="AV2323" s="153" t="s">
        <v>165</v>
      </c>
      <c r="BC2323" s="2"/>
    </row>
    <row r="2324" spans="1:55" x14ac:dyDescent="0.2">
      <c r="A2324" s="4" t="s">
        <v>2695</v>
      </c>
      <c r="B2324" s="4" t="s">
        <v>2689</v>
      </c>
      <c r="C2324" s="4" t="s">
        <v>2738</v>
      </c>
      <c r="D2324" s="4" t="s">
        <v>2741</v>
      </c>
      <c r="E2324" s="4" t="s">
        <v>1344</v>
      </c>
      <c r="F2324" s="4" t="s">
        <v>1221</v>
      </c>
      <c r="G2324" s="41" t="s">
        <v>2418</v>
      </c>
      <c r="H2324" s="59" t="s">
        <v>2911</v>
      </c>
      <c r="I2324" s="59">
        <v>500000011600</v>
      </c>
      <c r="J2324" s="5">
        <v>2022</v>
      </c>
      <c r="K2324" s="5">
        <v>8</v>
      </c>
      <c r="L2324" s="9">
        <f t="shared" si="50"/>
        <v>4</v>
      </c>
      <c r="M2324" s="6" t="s">
        <v>90</v>
      </c>
      <c r="N2324" s="9" t="s">
        <v>94</v>
      </c>
      <c r="O2324" s="6" t="s">
        <v>201</v>
      </c>
      <c r="P2324" s="9" t="s">
        <v>41</v>
      </c>
      <c r="Q2324" s="5">
        <v>2024</v>
      </c>
      <c r="R2324" s="9" t="s">
        <v>41</v>
      </c>
      <c r="S2324" s="11">
        <v>2024</v>
      </c>
      <c r="T2324" s="6" t="s">
        <v>126</v>
      </c>
      <c r="U2324" s="4" t="s">
        <v>3228</v>
      </c>
      <c r="V2324" s="4" t="s">
        <v>4062</v>
      </c>
      <c r="W2324" s="75">
        <v>700000</v>
      </c>
      <c r="X2324" s="9">
        <v>2</v>
      </c>
      <c r="Y2324" s="11"/>
      <c r="Z2324" s="11"/>
      <c r="AA2324" s="11"/>
      <c r="AB2324" s="11"/>
      <c r="AC2324" s="11"/>
      <c r="AD2324" s="11" t="s">
        <v>33</v>
      </c>
      <c r="AE2324" s="11"/>
      <c r="AF2324" s="11"/>
      <c r="AG2324" s="11"/>
      <c r="AH2324" s="11"/>
      <c r="AI2324" s="11"/>
      <c r="AJ2324" s="11" t="s">
        <v>33</v>
      </c>
      <c r="AK2324" s="143"/>
      <c r="AL2324" s="143"/>
      <c r="AM2324" s="143"/>
      <c r="AN2324" s="143"/>
      <c r="AO2324" s="143"/>
      <c r="AP2324" s="153" t="s">
        <v>165</v>
      </c>
      <c r="AQ2324" s="143"/>
      <c r="AR2324" s="143"/>
      <c r="AS2324" s="143"/>
      <c r="AT2324" s="143"/>
      <c r="AU2324" s="143"/>
      <c r="AV2324" s="153" t="s">
        <v>165</v>
      </c>
      <c r="BC2324" s="2"/>
    </row>
    <row r="2325" spans="1:55" x14ac:dyDescent="0.2">
      <c r="A2325" s="4" t="s">
        <v>2695</v>
      </c>
      <c r="B2325" s="4" t="s">
        <v>2689</v>
      </c>
      <c r="C2325" s="4" t="s">
        <v>2738</v>
      </c>
      <c r="D2325" s="4" t="s">
        <v>2741</v>
      </c>
      <c r="E2325" s="4" t="s">
        <v>1344</v>
      </c>
      <c r="F2325" s="4" t="s">
        <v>1221</v>
      </c>
      <c r="G2325" s="41" t="s">
        <v>2418</v>
      </c>
      <c r="H2325" s="59" t="s">
        <v>2918</v>
      </c>
      <c r="I2325" s="59">
        <v>500000011601</v>
      </c>
      <c r="J2325" s="5">
        <v>2022</v>
      </c>
      <c r="K2325" s="5">
        <v>8</v>
      </c>
      <c r="L2325" s="9">
        <f t="shared" si="50"/>
        <v>4</v>
      </c>
      <c r="M2325" s="6" t="s">
        <v>90</v>
      </c>
      <c r="N2325" s="9" t="s">
        <v>94</v>
      </c>
      <c r="O2325" s="6" t="s">
        <v>201</v>
      </c>
      <c r="P2325" s="9" t="s">
        <v>41</v>
      </c>
      <c r="Q2325" s="5">
        <v>2024</v>
      </c>
      <c r="R2325" s="9" t="s">
        <v>41</v>
      </c>
      <c r="S2325" s="11">
        <v>2024</v>
      </c>
      <c r="T2325" s="6" t="s">
        <v>126</v>
      </c>
      <c r="U2325" s="4" t="s">
        <v>3228</v>
      </c>
      <c r="V2325" s="4" t="s">
        <v>4062</v>
      </c>
      <c r="W2325" s="75">
        <v>700000</v>
      </c>
      <c r="X2325" s="9">
        <v>2</v>
      </c>
      <c r="Y2325" s="11"/>
      <c r="Z2325" s="11"/>
      <c r="AA2325" s="11"/>
      <c r="AB2325" s="11"/>
      <c r="AC2325" s="11"/>
      <c r="AD2325" s="11" t="s">
        <v>33</v>
      </c>
      <c r="AE2325" s="11"/>
      <c r="AF2325" s="11"/>
      <c r="AG2325" s="11"/>
      <c r="AH2325" s="11"/>
      <c r="AI2325" s="11"/>
      <c r="AJ2325" s="11" t="s">
        <v>33</v>
      </c>
      <c r="AK2325" s="143"/>
      <c r="AL2325" s="143"/>
      <c r="AM2325" s="143"/>
      <c r="AN2325" s="143"/>
      <c r="AO2325" s="143"/>
      <c r="AP2325" s="153" t="s">
        <v>165</v>
      </c>
      <c r="AQ2325" s="143"/>
      <c r="AR2325" s="143"/>
      <c r="AS2325" s="143"/>
      <c r="AT2325" s="143"/>
      <c r="AU2325" s="143"/>
      <c r="AV2325" s="153" t="s">
        <v>165</v>
      </c>
      <c r="BC2325" s="2"/>
    </row>
    <row r="2326" spans="1:55" x14ac:dyDescent="0.2">
      <c r="A2326" s="4" t="s">
        <v>2947</v>
      </c>
      <c r="B2326" s="4" t="s">
        <v>2690</v>
      </c>
      <c r="C2326" s="4" t="s">
        <v>2738</v>
      </c>
      <c r="D2326" s="4" t="s">
        <v>2741</v>
      </c>
      <c r="E2326" s="4" t="s">
        <v>1344</v>
      </c>
      <c r="F2326" s="4" t="s">
        <v>1221</v>
      </c>
      <c r="G2326" s="41" t="s">
        <v>2418</v>
      </c>
      <c r="H2326" s="59" t="s">
        <v>2946</v>
      </c>
      <c r="I2326" s="59">
        <v>500000011602</v>
      </c>
      <c r="J2326" s="5">
        <v>2022</v>
      </c>
      <c r="K2326" s="5">
        <v>8</v>
      </c>
      <c r="L2326" s="9">
        <f t="shared" si="50"/>
        <v>4</v>
      </c>
      <c r="M2326" s="6" t="s">
        <v>90</v>
      </c>
      <c r="N2326" s="9" t="s">
        <v>94</v>
      </c>
      <c r="O2326" s="6" t="s">
        <v>201</v>
      </c>
      <c r="P2326" s="9" t="s">
        <v>41</v>
      </c>
      <c r="Q2326" s="5">
        <v>2024</v>
      </c>
      <c r="R2326" s="9" t="s">
        <v>41</v>
      </c>
      <c r="S2326" s="11">
        <v>2024</v>
      </c>
      <c r="T2326" s="6" t="s">
        <v>126</v>
      </c>
      <c r="U2326" s="4" t="s">
        <v>3228</v>
      </c>
      <c r="V2326" s="4" t="s">
        <v>4062</v>
      </c>
      <c r="W2326" s="75">
        <v>700000</v>
      </c>
      <c r="X2326" s="9">
        <v>2</v>
      </c>
      <c r="Y2326" s="11"/>
      <c r="Z2326" s="11"/>
      <c r="AA2326" s="11"/>
      <c r="AB2326" s="11"/>
      <c r="AC2326" s="11"/>
      <c r="AD2326" s="11" t="s">
        <v>33</v>
      </c>
      <c r="AE2326" s="11"/>
      <c r="AF2326" s="11"/>
      <c r="AG2326" s="11"/>
      <c r="AH2326" s="11"/>
      <c r="AI2326" s="11"/>
      <c r="AJ2326" s="11" t="s">
        <v>33</v>
      </c>
      <c r="AK2326" s="143"/>
      <c r="AL2326" s="143"/>
      <c r="AM2326" s="143"/>
      <c r="AN2326" s="143"/>
      <c r="AO2326" s="143"/>
      <c r="AP2326" s="153" t="s">
        <v>165</v>
      </c>
      <c r="AQ2326" s="143"/>
      <c r="AR2326" s="143"/>
      <c r="AS2326" s="143"/>
      <c r="AT2326" s="143"/>
      <c r="AU2326" s="143"/>
      <c r="AV2326" s="153" t="s">
        <v>165</v>
      </c>
      <c r="BC2326" s="2"/>
    </row>
    <row r="2327" spans="1:55" x14ac:dyDescent="0.2">
      <c r="A2327" s="4" t="s">
        <v>2702</v>
      </c>
      <c r="B2327" s="4" t="s">
        <v>2689</v>
      </c>
      <c r="C2327" s="4" t="s">
        <v>2738</v>
      </c>
      <c r="D2327" s="4" t="s">
        <v>2741</v>
      </c>
      <c r="E2327" s="4" t="s">
        <v>1344</v>
      </c>
      <c r="F2327" s="4" t="s">
        <v>1221</v>
      </c>
      <c r="G2327" s="41" t="s">
        <v>2418</v>
      </c>
      <c r="H2327" s="59" t="s">
        <v>2948</v>
      </c>
      <c r="I2327" s="59">
        <v>500000011603</v>
      </c>
      <c r="J2327" s="5">
        <v>2022</v>
      </c>
      <c r="K2327" s="5">
        <v>8</v>
      </c>
      <c r="L2327" s="9">
        <f t="shared" si="50"/>
        <v>4</v>
      </c>
      <c r="M2327" s="6" t="s">
        <v>90</v>
      </c>
      <c r="N2327" s="9" t="s">
        <v>94</v>
      </c>
      <c r="O2327" s="6" t="s">
        <v>201</v>
      </c>
      <c r="P2327" s="9" t="s">
        <v>41</v>
      </c>
      <c r="Q2327" s="5">
        <v>2024</v>
      </c>
      <c r="R2327" s="9" t="s">
        <v>41</v>
      </c>
      <c r="S2327" s="11">
        <v>2024</v>
      </c>
      <c r="T2327" s="6" t="s">
        <v>126</v>
      </c>
      <c r="U2327" s="4" t="s">
        <v>3228</v>
      </c>
      <c r="V2327" s="4" t="s">
        <v>4062</v>
      </c>
      <c r="W2327" s="75">
        <v>700000</v>
      </c>
      <c r="X2327" s="9">
        <v>2</v>
      </c>
      <c r="Y2327" s="11"/>
      <c r="Z2327" s="11"/>
      <c r="AA2327" s="11"/>
      <c r="AB2327" s="11"/>
      <c r="AC2327" s="11"/>
      <c r="AD2327" s="11" t="s">
        <v>33</v>
      </c>
      <c r="AE2327" s="11"/>
      <c r="AF2327" s="11"/>
      <c r="AG2327" s="11"/>
      <c r="AH2327" s="11"/>
      <c r="AI2327" s="11"/>
      <c r="AJ2327" s="11" t="s">
        <v>33</v>
      </c>
      <c r="AK2327" s="143"/>
      <c r="AL2327" s="143"/>
      <c r="AM2327" s="143"/>
      <c r="AN2327" s="143"/>
      <c r="AO2327" s="143"/>
      <c r="AP2327" s="153" t="s">
        <v>165</v>
      </c>
      <c r="AQ2327" s="143"/>
      <c r="AR2327" s="143"/>
      <c r="AS2327" s="143"/>
      <c r="AT2327" s="143"/>
      <c r="AU2327" s="143"/>
      <c r="AV2327" s="153" t="s">
        <v>165</v>
      </c>
      <c r="BC2327" s="2"/>
    </row>
    <row r="2328" spans="1:55" x14ac:dyDescent="0.2">
      <c r="A2328" s="4" t="s">
        <v>2702</v>
      </c>
      <c r="B2328" s="4" t="s">
        <v>2689</v>
      </c>
      <c r="C2328" s="4" t="s">
        <v>2738</v>
      </c>
      <c r="D2328" s="4" t="s">
        <v>2741</v>
      </c>
      <c r="E2328" s="4" t="s">
        <v>1344</v>
      </c>
      <c r="F2328" s="4" t="s">
        <v>1221</v>
      </c>
      <c r="G2328" s="41" t="s">
        <v>2418</v>
      </c>
      <c r="H2328" s="59" t="s">
        <v>2949</v>
      </c>
      <c r="I2328" s="59">
        <v>500000011604</v>
      </c>
      <c r="J2328" s="5">
        <v>2022</v>
      </c>
      <c r="K2328" s="5">
        <v>8</v>
      </c>
      <c r="L2328" s="9">
        <f t="shared" si="50"/>
        <v>4</v>
      </c>
      <c r="M2328" s="6" t="s">
        <v>90</v>
      </c>
      <c r="N2328" s="9" t="s">
        <v>94</v>
      </c>
      <c r="O2328" s="6" t="s">
        <v>201</v>
      </c>
      <c r="P2328" s="9" t="s">
        <v>41</v>
      </c>
      <c r="Q2328" s="5">
        <v>2024</v>
      </c>
      <c r="R2328" s="9" t="s">
        <v>41</v>
      </c>
      <c r="S2328" s="11">
        <v>2024</v>
      </c>
      <c r="T2328" s="6" t="s">
        <v>126</v>
      </c>
      <c r="U2328" s="4" t="s">
        <v>3228</v>
      </c>
      <c r="V2328" s="4" t="s">
        <v>4062</v>
      </c>
      <c r="W2328" s="75">
        <v>700000</v>
      </c>
      <c r="X2328" s="9">
        <v>2</v>
      </c>
      <c r="Y2328" s="11"/>
      <c r="Z2328" s="11"/>
      <c r="AA2328" s="11"/>
      <c r="AB2328" s="11"/>
      <c r="AC2328" s="11"/>
      <c r="AD2328" s="11" t="s">
        <v>33</v>
      </c>
      <c r="AE2328" s="11"/>
      <c r="AF2328" s="11"/>
      <c r="AG2328" s="11"/>
      <c r="AH2328" s="11"/>
      <c r="AI2328" s="11"/>
      <c r="AJ2328" s="11" t="s">
        <v>33</v>
      </c>
      <c r="AK2328" s="143"/>
      <c r="AL2328" s="143"/>
      <c r="AM2328" s="143"/>
      <c r="AN2328" s="143"/>
      <c r="AO2328" s="143"/>
      <c r="AP2328" s="153" t="s">
        <v>165</v>
      </c>
      <c r="AQ2328" s="143"/>
      <c r="AR2328" s="143"/>
      <c r="AS2328" s="143"/>
      <c r="AT2328" s="143"/>
      <c r="AU2328" s="143"/>
      <c r="AV2328" s="153" t="s">
        <v>165</v>
      </c>
      <c r="BC2328" s="2"/>
    </row>
    <row r="2329" spans="1:55" x14ac:dyDescent="0.2">
      <c r="A2329" s="4" t="s">
        <v>2724</v>
      </c>
      <c r="B2329" s="4" t="s">
        <v>2689</v>
      </c>
      <c r="C2329" s="4" t="s">
        <v>2734</v>
      </c>
      <c r="D2329" s="4" t="s">
        <v>2742</v>
      </c>
      <c r="E2329" s="4" t="s">
        <v>384</v>
      </c>
      <c r="F2329" s="4" t="s">
        <v>1987</v>
      </c>
      <c r="G2329" s="41" t="s">
        <v>1988</v>
      </c>
      <c r="H2329" s="59" t="s">
        <v>1989</v>
      </c>
      <c r="I2329" s="59">
        <v>500000009380</v>
      </c>
      <c r="J2329" s="5">
        <v>2020</v>
      </c>
      <c r="K2329" s="5">
        <v>10</v>
      </c>
      <c r="L2329" s="9">
        <f t="shared" si="50"/>
        <v>4</v>
      </c>
      <c r="M2329" s="6" t="s">
        <v>90</v>
      </c>
      <c r="N2329" s="9" t="s">
        <v>94</v>
      </c>
      <c r="O2329" s="6" t="s">
        <v>201</v>
      </c>
      <c r="P2329" s="9" t="s">
        <v>42</v>
      </c>
      <c r="Q2329" s="5" t="s">
        <v>37</v>
      </c>
      <c r="R2329" s="9" t="s">
        <v>42</v>
      </c>
      <c r="S2329" s="11">
        <v>2023</v>
      </c>
      <c r="T2329" s="6" t="s">
        <v>126</v>
      </c>
      <c r="U2329" s="4" t="s">
        <v>4408</v>
      </c>
      <c r="V2329" s="4" t="s">
        <v>4404</v>
      </c>
      <c r="W2329" s="75">
        <f>(305434*12)/2</f>
        <v>1832604</v>
      </c>
      <c r="X2329" s="9">
        <v>2</v>
      </c>
      <c r="Y2329" s="11"/>
      <c r="Z2329" s="11"/>
      <c r="AA2329" s="11" t="s">
        <v>33</v>
      </c>
      <c r="AB2329" s="11"/>
      <c r="AC2329" s="11"/>
      <c r="AD2329" s="11"/>
      <c r="AE2329" s="11"/>
      <c r="AF2329" s="11"/>
      <c r="AG2329" s="11" t="s">
        <v>33</v>
      </c>
      <c r="AH2329" s="11"/>
      <c r="AI2329" s="11"/>
      <c r="AJ2329" s="11"/>
      <c r="AK2329" s="143"/>
      <c r="AL2329" s="143"/>
      <c r="AM2329" s="153" t="s">
        <v>165</v>
      </c>
      <c r="AN2329" s="143"/>
      <c r="AO2329" s="143"/>
      <c r="AP2329" s="143"/>
      <c r="AQ2329" s="143"/>
      <c r="AR2329" s="143"/>
      <c r="AS2329" s="153" t="s">
        <v>165</v>
      </c>
      <c r="AT2329" s="143"/>
      <c r="AU2329" s="143"/>
      <c r="AV2329" s="143"/>
      <c r="BC2329" s="2"/>
    </row>
    <row r="2330" spans="1:55" x14ac:dyDescent="0.2">
      <c r="A2330" s="4" t="s">
        <v>2724</v>
      </c>
      <c r="B2330" s="4" t="s">
        <v>2689</v>
      </c>
      <c r="C2330" s="4" t="s">
        <v>2734</v>
      </c>
      <c r="D2330" s="4" t="s">
        <v>2742</v>
      </c>
      <c r="E2330" s="4" t="s">
        <v>384</v>
      </c>
      <c r="F2330" s="4" t="s">
        <v>1987</v>
      </c>
      <c r="G2330" s="41" t="s">
        <v>1988</v>
      </c>
      <c r="H2330" s="59" t="s">
        <v>1990</v>
      </c>
      <c r="I2330" s="59">
        <v>500000009429</v>
      </c>
      <c r="J2330" s="5">
        <v>2020</v>
      </c>
      <c r="K2330" s="5">
        <v>10</v>
      </c>
      <c r="L2330" s="9">
        <f t="shared" si="50"/>
        <v>4</v>
      </c>
      <c r="M2330" s="6" t="s">
        <v>90</v>
      </c>
      <c r="N2330" s="9" t="s">
        <v>94</v>
      </c>
      <c r="O2330" s="6" t="s">
        <v>201</v>
      </c>
      <c r="P2330" s="9" t="s">
        <v>42</v>
      </c>
      <c r="Q2330" s="5" t="s">
        <v>37</v>
      </c>
      <c r="R2330" s="9" t="s">
        <v>42</v>
      </c>
      <c r="S2330" s="11">
        <v>2023</v>
      </c>
      <c r="T2330" s="6" t="s">
        <v>126</v>
      </c>
      <c r="U2330" s="4" t="s">
        <v>4408</v>
      </c>
      <c r="V2330" s="4" t="s">
        <v>4404</v>
      </c>
      <c r="W2330" s="75">
        <f>(305434*12)/2</f>
        <v>1832604</v>
      </c>
      <c r="X2330" s="9">
        <v>2</v>
      </c>
      <c r="Y2330" s="11"/>
      <c r="Z2330" s="11"/>
      <c r="AA2330" s="11" t="s">
        <v>33</v>
      </c>
      <c r="AB2330" s="11"/>
      <c r="AC2330" s="11"/>
      <c r="AD2330" s="11"/>
      <c r="AE2330" s="11"/>
      <c r="AF2330" s="11"/>
      <c r="AG2330" s="11" t="s">
        <v>33</v>
      </c>
      <c r="AH2330" s="11"/>
      <c r="AI2330" s="11"/>
      <c r="AJ2330" s="11"/>
      <c r="AK2330" s="143"/>
      <c r="AL2330" s="143"/>
      <c r="AM2330" s="153" t="s">
        <v>165</v>
      </c>
      <c r="AN2330" s="143"/>
      <c r="AO2330" s="143"/>
      <c r="AP2330" s="143"/>
      <c r="AQ2330" s="143"/>
      <c r="AR2330" s="143"/>
      <c r="AS2330" s="153" t="s">
        <v>165</v>
      </c>
      <c r="AT2330" s="143"/>
      <c r="AU2330" s="143"/>
      <c r="AV2330" s="143"/>
      <c r="BC2330" s="2"/>
    </row>
    <row r="2331" spans="1:55" x14ac:dyDescent="0.2">
      <c r="A2331" s="4" t="s">
        <v>2715</v>
      </c>
      <c r="B2331" s="4" t="s">
        <v>2691</v>
      </c>
      <c r="C2331" s="4" t="s">
        <v>2735</v>
      </c>
      <c r="D2331" s="4" t="s">
        <v>2741</v>
      </c>
      <c r="E2331" s="4" t="s">
        <v>2221</v>
      </c>
      <c r="F2331" s="4" t="s">
        <v>2218</v>
      </c>
      <c r="G2331" s="41" t="s">
        <v>2222</v>
      </c>
      <c r="H2331" s="59">
        <v>4154</v>
      </c>
      <c r="I2331" s="59" t="s">
        <v>3658</v>
      </c>
      <c r="J2331" s="5">
        <v>2020</v>
      </c>
      <c r="K2331" s="5">
        <v>10</v>
      </c>
      <c r="L2331" s="9">
        <f t="shared" si="50"/>
        <v>4</v>
      </c>
      <c r="M2331" s="6" t="s">
        <v>92</v>
      </c>
      <c r="N2331" s="9" t="s">
        <v>94</v>
      </c>
      <c r="O2331" s="6" t="s">
        <v>37</v>
      </c>
      <c r="P2331" s="6" t="s">
        <v>41</v>
      </c>
      <c r="Q2331" s="5" t="s">
        <v>37</v>
      </c>
      <c r="R2331" s="9" t="s">
        <v>41</v>
      </c>
      <c r="S2331" s="11">
        <v>2023</v>
      </c>
      <c r="T2331" s="6" t="s">
        <v>126</v>
      </c>
      <c r="U2331" s="4" t="s">
        <v>2220</v>
      </c>
      <c r="V2331" s="4" t="s">
        <v>136</v>
      </c>
      <c r="W2331" s="75">
        <v>0</v>
      </c>
      <c r="X2331" s="9">
        <v>2</v>
      </c>
      <c r="Y2331" s="11"/>
      <c r="Z2331" s="11"/>
      <c r="AA2331" s="11" t="s">
        <v>33</v>
      </c>
      <c r="AB2331" s="11"/>
      <c r="AC2331" s="11"/>
      <c r="AD2331" s="11"/>
      <c r="AE2331" s="11"/>
      <c r="AF2331" s="11"/>
      <c r="AG2331" s="11" t="s">
        <v>33</v>
      </c>
      <c r="AH2331" s="11"/>
      <c r="AI2331" s="11"/>
      <c r="AJ2331" s="11"/>
      <c r="AK2331" s="143"/>
      <c r="AL2331" s="143"/>
      <c r="AM2331" s="143" t="s">
        <v>165</v>
      </c>
      <c r="AN2331" s="143"/>
      <c r="AO2331" s="143"/>
      <c r="AP2331" s="143"/>
      <c r="AQ2331" s="143"/>
      <c r="AR2331" s="143"/>
      <c r="AS2331" s="143" t="s">
        <v>165</v>
      </c>
      <c r="AT2331" s="143"/>
      <c r="AU2331" s="143"/>
      <c r="AV2331" s="143"/>
      <c r="BC2331" s="2"/>
    </row>
    <row r="2332" spans="1:55" x14ac:dyDescent="0.2">
      <c r="A2332" s="4" t="s">
        <v>2705</v>
      </c>
      <c r="B2332" s="4" t="s">
        <v>2688</v>
      </c>
      <c r="C2332" s="4" t="s">
        <v>2730</v>
      </c>
      <c r="D2332" s="4" t="s">
        <v>2741</v>
      </c>
      <c r="E2332" s="4" t="s">
        <v>1605</v>
      </c>
      <c r="F2332" s="4" t="s">
        <v>1597</v>
      </c>
      <c r="G2332" s="41" t="s">
        <v>2474</v>
      </c>
      <c r="H2332" s="59">
        <v>5952301187686</v>
      </c>
      <c r="I2332" s="59" t="s">
        <v>136</v>
      </c>
      <c r="J2332" s="5">
        <v>2022</v>
      </c>
      <c r="K2332" s="5">
        <v>8</v>
      </c>
      <c r="L2332" s="9">
        <f t="shared" si="50"/>
        <v>4</v>
      </c>
      <c r="M2332" s="6" t="s">
        <v>90</v>
      </c>
      <c r="N2332" s="9" t="s">
        <v>94</v>
      </c>
      <c r="O2332" s="6" t="s">
        <v>37</v>
      </c>
      <c r="P2332" s="9" t="s">
        <v>42</v>
      </c>
      <c r="Q2332" s="5" t="s">
        <v>37</v>
      </c>
      <c r="R2332" s="9" t="s">
        <v>42</v>
      </c>
      <c r="S2332" s="11" t="s">
        <v>136</v>
      </c>
      <c r="T2332" s="6" t="s">
        <v>43</v>
      </c>
      <c r="U2332" s="4" t="s">
        <v>43</v>
      </c>
      <c r="V2332" s="4" t="s">
        <v>136</v>
      </c>
      <c r="W2332" s="75">
        <v>0</v>
      </c>
      <c r="X2332" s="9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43"/>
      <c r="AL2332" s="143"/>
      <c r="AM2332" s="143"/>
      <c r="AN2332" s="143"/>
      <c r="AO2332" s="143"/>
      <c r="AP2332" s="143"/>
      <c r="AQ2332" s="143"/>
      <c r="AR2332" s="143"/>
      <c r="AS2332" s="143"/>
      <c r="AT2332" s="143"/>
      <c r="AU2332" s="143"/>
      <c r="AV2332" s="143"/>
      <c r="BC2332" s="2"/>
    </row>
    <row r="2333" spans="1:55" x14ac:dyDescent="0.2">
      <c r="A2333" s="4" t="s">
        <v>2723</v>
      </c>
      <c r="B2333" s="4" t="s">
        <v>2690</v>
      </c>
      <c r="C2333" s="4" t="s">
        <v>2730</v>
      </c>
      <c r="D2333" s="4" t="s">
        <v>2740</v>
      </c>
      <c r="E2333" s="4" t="s">
        <v>1596</v>
      </c>
      <c r="F2333" s="4" t="s">
        <v>1597</v>
      </c>
      <c r="G2333" s="41" t="s">
        <v>1598</v>
      </c>
      <c r="H2333" s="59">
        <v>8856083120967</v>
      </c>
      <c r="I2333" s="59" t="s">
        <v>136</v>
      </c>
      <c r="J2333" s="5">
        <v>2013</v>
      </c>
      <c r="K2333" s="5">
        <v>8</v>
      </c>
      <c r="L2333" s="9">
        <f t="shared" si="50"/>
        <v>-5</v>
      </c>
      <c r="M2333" s="6" t="s">
        <v>90</v>
      </c>
      <c r="N2333" s="9" t="s">
        <v>94</v>
      </c>
      <c r="O2333" s="6" t="s">
        <v>37</v>
      </c>
      <c r="P2333" s="9" t="s">
        <v>42</v>
      </c>
      <c r="Q2333" s="5" t="s">
        <v>37</v>
      </c>
      <c r="R2333" s="9" t="s">
        <v>42</v>
      </c>
      <c r="S2333" s="11" t="s">
        <v>136</v>
      </c>
      <c r="T2333" s="6" t="s">
        <v>43</v>
      </c>
      <c r="U2333" s="4" t="s">
        <v>43</v>
      </c>
      <c r="V2333" s="4" t="s">
        <v>136</v>
      </c>
      <c r="W2333" s="75">
        <v>0</v>
      </c>
      <c r="X2333" s="9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43"/>
      <c r="AL2333" s="143"/>
      <c r="AM2333" s="143"/>
      <c r="AN2333" s="143"/>
      <c r="AO2333" s="143"/>
      <c r="AP2333" s="143"/>
      <c r="AQ2333" s="143"/>
      <c r="AR2333" s="143"/>
      <c r="AS2333" s="143"/>
      <c r="AT2333" s="143"/>
      <c r="AU2333" s="143"/>
      <c r="AV2333" s="143"/>
      <c r="BC2333" s="2"/>
    </row>
    <row r="2334" spans="1:55" x14ac:dyDescent="0.2">
      <c r="A2334" s="4" t="str">
        <f>UPPER("Pediatría")</f>
        <v>PEDIATRÍA</v>
      </c>
      <c r="B2334" s="4" t="s">
        <v>2688</v>
      </c>
      <c r="C2334" s="4" t="s">
        <v>2730</v>
      </c>
      <c r="D2334" s="4" t="s">
        <v>2740</v>
      </c>
      <c r="E2334" s="4" t="s">
        <v>1596</v>
      </c>
      <c r="F2334" s="4" t="s">
        <v>1597</v>
      </c>
      <c r="G2334" s="41" t="s">
        <v>1598</v>
      </c>
      <c r="H2334" s="59">
        <v>8856083120971</v>
      </c>
      <c r="I2334" s="59" t="s">
        <v>136</v>
      </c>
      <c r="J2334" s="5">
        <v>2013</v>
      </c>
      <c r="K2334" s="5">
        <v>8</v>
      </c>
      <c r="L2334" s="9">
        <f t="shared" si="50"/>
        <v>-5</v>
      </c>
      <c r="M2334" s="6" t="s">
        <v>90</v>
      </c>
      <c r="N2334" s="9" t="s">
        <v>94</v>
      </c>
      <c r="O2334" s="6" t="s">
        <v>37</v>
      </c>
      <c r="P2334" s="9" t="s">
        <v>42</v>
      </c>
      <c r="Q2334" s="5" t="s">
        <v>37</v>
      </c>
      <c r="R2334" s="9" t="s">
        <v>42</v>
      </c>
      <c r="S2334" s="11" t="s">
        <v>136</v>
      </c>
      <c r="T2334" s="6" t="s">
        <v>43</v>
      </c>
      <c r="U2334" s="4" t="s">
        <v>43</v>
      </c>
      <c r="V2334" s="4" t="s">
        <v>136</v>
      </c>
      <c r="W2334" s="75">
        <v>0</v>
      </c>
      <c r="X2334" s="9"/>
      <c r="Y2334" s="11"/>
      <c r="Z2334" s="11"/>
      <c r="AA2334" s="11"/>
      <c r="AB2334" s="11"/>
      <c r="AC2334" s="11"/>
      <c r="AD2334" s="11"/>
      <c r="AE2334" s="11"/>
      <c r="AF2334" s="11"/>
      <c r="AG2334" s="11"/>
      <c r="AH2334" s="11"/>
      <c r="AI2334" s="11"/>
      <c r="AJ2334" s="11"/>
      <c r="AK2334" s="143"/>
      <c r="AL2334" s="143"/>
      <c r="AM2334" s="143"/>
      <c r="AN2334" s="143"/>
      <c r="AO2334" s="143"/>
      <c r="AP2334" s="143"/>
      <c r="AQ2334" s="143"/>
      <c r="AR2334" s="143"/>
      <c r="AS2334" s="143"/>
      <c r="AT2334" s="143"/>
      <c r="AU2334" s="143"/>
      <c r="AV2334" s="143"/>
      <c r="BC2334" s="2"/>
    </row>
    <row r="2335" spans="1:55" x14ac:dyDescent="0.2">
      <c r="A2335" s="4" t="s">
        <v>2726</v>
      </c>
      <c r="B2335" s="4" t="s">
        <v>2690</v>
      </c>
      <c r="C2335" s="4" t="s">
        <v>2730</v>
      </c>
      <c r="D2335" s="4" t="s">
        <v>2740</v>
      </c>
      <c r="E2335" s="4" t="s">
        <v>1596</v>
      </c>
      <c r="F2335" s="4" t="s">
        <v>1597</v>
      </c>
      <c r="G2335" s="41" t="s">
        <v>1598</v>
      </c>
      <c r="H2335" s="59">
        <v>8856083120953</v>
      </c>
      <c r="I2335" s="59" t="s">
        <v>136</v>
      </c>
      <c r="J2335" s="5">
        <v>2013</v>
      </c>
      <c r="K2335" s="5">
        <v>8</v>
      </c>
      <c r="L2335" s="9">
        <f t="shared" si="50"/>
        <v>-5</v>
      </c>
      <c r="M2335" s="6" t="s">
        <v>90</v>
      </c>
      <c r="N2335" s="9" t="s">
        <v>94</v>
      </c>
      <c r="O2335" s="6" t="s">
        <v>37</v>
      </c>
      <c r="P2335" s="9" t="s">
        <v>42</v>
      </c>
      <c r="Q2335" s="5" t="s">
        <v>37</v>
      </c>
      <c r="R2335" s="9" t="s">
        <v>42</v>
      </c>
      <c r="S2335" s="11" t="s">
        <v>136</v>
      </c>
      <c r="T2335" s="6" t="s">
        <v>43</v>
      </c>
      <c r="U2335" s="4" t="s">
        <v>43</v>
      </c>
      <c r="V2335" s="4" t="s">
        <v>136</v>
      </c>
      <c r="W2335" s="75">
        <v>0</v>
      </c>
      <c r="X2335" s="9"/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43"/>
      <c r="AL2335" s="143"/>
      <c r="AM2335" s="143"/>
      <c r="AN2335" s="143"/>
      <c r="AO2335" s="143"/>
      <c r="AP2335" s="143"/>
      <c r="AQ2335" s="143"/>
      <c r="AR2335" s="143"/>
      <c r="AS2335" s="143"/>
      <c r="AT2335" s="143"/>
      <c r="AU2335" s="143"/>
      <c r="AV2335" s="143"/>
      <c r="BC2335" s="2"/>
    </row>
    <row r="2336" spans="1:55" x14ac:dyDescent="0.2">
      <c r="A2336" s="4" t="s">
        <v>2717</v>
      </c>
      <c r="B2336" s="4" t="s">
        <v>2690</v>
      </c>
      <c r="C2336" s="4" t="s">
        <v>2730</v>
      </c>
      <c r="D2336" s="4" t="s">
        <v>2740</v>
      </c>
      <c r="E2336" s="4" t="s">
        <v>4535</v>
      </c>
      <c r="F2336" s="4" t="s">
        <v>1597</v>
      </c>
      <c r="G2336" s="41" t="s">
        <v>1601</v>
      </c>
      <c r="H2336" s="59">
        <v>5703187121351</v>
      </c>
      <c r="I2336" s="59" t="s">
        <v>136</v>
      </c>
      <c r="J2336" s="5">
        <v>2013</v>
      </c>
      <c r="K2336" s="5">
        <v>8</v>
      </c>
      <c r="L2336" s="9">
        <f t="shared" si="50"/>
        <v>-5</v>
      </c>
      <c r="M2336" s="6" t="s">
        <v>90</v>
      </c>
      <c r="N2336" s="9" t="s">
        <v>94</v>
      </c>
      <c r="O2336" s="6" t="s">
        <v>37</v>
      </c>
      <c r="P2336" s="9" t="s">
        <v>42</v>
      </c>
      <c r="Q2336" s="5" t="s">
        <v>37</v>
      </c>
      <c r="R2336" s="9" t="s">
        <v>42</v>
      </c>
      <c r="S2336" s="11" t="s">
        <v>136</v>
      </c>
      <c r="T2336" s="6" t="s">
        <v>43</v>
      </c>
      <c r="U2336" s="4" t="s">
        <v>43</v>
      </c>
      <c r="V2336" s="4" t="s">
        <v>136</v>
      </c>
      <c r="W2336" s="75">
        <v>0</v>
      </c>
      <c r="X2336" s="9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43"/>
      <c r="AL2336" s="143"/>
      <c r="AM2336" s="143"/>
      <c r="AN2336" s="143"/>
      <c r="AO2336" s="143"/>
      <c r="AP2336" s="143"/>
      <c r="AQ2336" s="143"/>
      <c r="AR2336" s="143"/>
      <c r="AS2336" s="143"/>
      <c r="AT2336" s="143"/>
      <c r="AU2336" s="143"/>
      <c r="AV2336" s="143"/>
      <c r="BC2336" s="2"/>
    </row>
    <row r="2337" spans="1:55" x14ac:dyDescent="0.2">
      <c r="A2337" s="4" t="s">
        <v>2718</v>
      </c>
      <c r="B2337" s="4" t="s">
        <v>2690</v>
      </c>
      <c r="C2337" s="4" t="s">
        <v>2730</v>
      </c>
      <c r="D2337" s="4" t="s">
        <v>2740</v>
      </c>
      <c r="E2337" s="4" t="s">
        <v>4535</v>
      </c>
      <c r="F2337" s="4" t="s">
        <v>1597</v>
      </c>
      <c r="G2337" s="41" t="s">
        <v>1601</v>
      </c>
      <c r="H2337" s="59">
        <v>5703187121336</v>
      </c>
      <c r="I2337" s="59" t="s">
        <v>136</v>
      </c>
      <c r="J2337" s="5">
        <v>2013</v>
      </c>
      <c r="K2337" s="5">
        <v>8</v>
      </c>
      <c r="L2337" s="9">
        <f t="shared" si="50"/>
        <v>-5</v>
      </c>
      <c r="M2337" s="6" t="s">
        <v>90</v>
      </c>
      <c r="N2337" s="9" t="s">
        <v>94</v>
      </c>
      <c r="O2337" s="6" t="s">
        <v>37</v>
      </c>
      <c r="P2337" s="9" t="s">
        <v>42</v>
      </c>
      <c r="Q2337" s="5" t="s">
        <v>37</v>
      </c>
      <c r="R2337" s="9" t="s">
        <v>42</v>
      </c>
      <c r="S2337" s="11" t="s">
        <v>136</v>
      </c>
      <c r="T2337" s="6" t="s">
        <v>43</v>
      </c>
      <c r="U2337" s="4" t="s">
        <v>43</v>
      </c>
      <c r="V2337" s="4" t="s">
        <v>136</v>
      </c>
      <c r="W2337" s="75">
        <v>0</v>
      </c>
      <c r="X2337" s="9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43"/>
      <c r="AL2337" s="143"/>
      <c r="AM2337" s="143"/>
      <c r="AN2337" s="143"/>
      <c r="AO2337" s="143"/>
      <c r="AP2337" s="143"/>
      <c r="AQ2337" s="143"/>
      <c r="AR2337" s="143"/>
      <c r="AS2337" s="143"/>
      <c r="AT2337" s="143"/>
      <c r="AU2337" s="143"/>
      <c r="AV2337" s="143"/>
      <c r="BC2337" s="2"/>
    </row>
    <row r="2338" spans="1:55" x14ac:dyDescent="0.2">
      <c r="A2338" s="4" t="str">
        <f>UPPER("Pediatría")</f>
        <v>PEDIATRÍA</v>
      </c>
      <c r="B2338" s="4" t="s">
        <v>2688</v>
      </c>
      <c r="C2338" s="4" t="s">
        <v>2730</v>
      </c>
      <c r="D2338" s="4" t="s">
        <v>2740</v>
      </c>
      <c r="E2338" s="4" t="s">
        <v>4535</v>
      </c>
      <c r="F2338" s="4" t="s">
        <v>1597</v>
      </c>
      <c r="G2338" s="41" t="s">
        <v>1601</v>
      </c>
      <c r="H2338" s="59">
        <v>5703223128226</v>
      </c>
      <c r="I2338" s="59" t="s">
        <v>136</v>
      </c>
      <c r="J2338" s="5">
        <v>2013</v>
      </c>
      <c r="K2338" s="5">
        <v>8</v>
      </c>
      <c r="L2338" s="9">
        <f t="shared" si="50"/>
        <v>-5</v>
      </c>
      <c r="M2338" s="6" t="s">
        <v>90</v>
      </c>
      <c r="N2338" s="9" t="s">
        <v>94</v>
      </c>
      <c r="O2338" s="6" t="s">
        <v>37</v>
      </c>
      <c r="P2338" s="9" t="s">
        <v>42</v>
      </c>
      <c r="Q2338" s="5" t="s">
        <v>37</v>
      </c>
      <c r="R2338" s="9" t="s">
        <v>42</v>
      </c>
      <c r="S2338" s="11" t="s">
        <v>136</v>
      </c>
      <c r="T2338" s="6" t="s">
        <v>43</v>
      </c>
      <c r="U2338" s="4" t="s">
        <v>43</v>
      </c>
      <c r="V2338" s="4" t="s">
        <v>136</v>
      </c>
      <c r="W2338" s="75">
        <v>0</v>
      </c>
      <c r="X2338" s="9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43"/>
      <c r="AL2338" s="143"/>
      <c r="AM2338" s="143"/>
      <c r="AN2338" s="143"/>
      <c r="AO2338" s="143"/>
      <c r="AP2338" s="143"/>
      <c r="AQ2338" s="143"/>
      <c r="AR2338" s="143"/>
      <c r="AS2338" s="143"/>
      <c r="AT2338" s="143"/>
      <c r="AU2338" s="143"/>
      <c r="AV2338" s="143"/>
      <c r="BC2338" s="2"/>
    </row>
    <row r="2339" spans="1:55" x14ac:dyDescent="0.2">
      <c r="A2339" s="4" t="str">
        <f>UPPER("Pediatría")</f>
        <v>PEDIATRÍA</v>
      </c>
      <c r="B2339" s="4" t="s">
        <v>2688</v>
      </c>
      <c r="C2339" s="4" t="s">
        <v>2730</v>
      </c>
      <c r="D2339" s="4" t="s">
        <v>2740</v>
      </c>
      <c r="E2339" s="4" t="s">
        <v>4535</v>
      </c>
      <c r="F2339" s="4" t="s">
        <v>1597</v>
      </c>
      <c r="G2339" s="41" t="s">
        <v>1601</v>
      </c>
      <c r="H2339" s="59">
        <v>5703187121349</v>
      </c>
      <c r="I2339" s="59" t="s">
        <v>136</v>
      </c>
      <c r="J2339" s="5">
        <v>2013</v>
      </c>
      <c r="K2339" s="5">
        <v>8</v>
      </c>
      <c r="L2339" s="9">
        <f t="shared" si="50"/>
        <v>-5</v>
      </c>
      <c r="M2339" s="6" t="s">
        <v>90</v>
      </c>
      <c r="N2339" s="9" t="s">
        <v>94</v>
      </c>
      <c r="O2339" s="6" t="s">
        <v>37</v>
      </c>
      <c r="P2339" s="9" t="s">
        <v>42</v>
      </c>
      <c r="Q2339" s="5" t="s">
        <v>37</v>
      </c>
      <c r="R2339" s="9" t="s">
        <v>42</v>
      </c>
      <c r="S2339" s="11" t="s">
        <v>136</v>
      </c>
      <c r="T2339" s="6" t="s">
        <v>43</v>
      </c>
      <c r="U2339" s="4" t="s">
        <v>43</v>
      </c>
      <c r="V2339" s="4" t="s">
        <v>136</v>
      </c>
      <c r="W2339" s="75">
        <v>0</v>
      </c>
      <c r="X2339" s="9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43"/>
      <c r="AL2339" s="143"/>
      <c r="AM2339" s="143"/>
      <c r="AN2339" s="143"/>
      <c r="AO2339" s="143"/>
      <c r="AP2339" s="143"/>
      <c r="AQ2339" s="143"/>
      <c r="AR2339" s="143"/>
      <c r="AS2339" s="143"/>
      <c r="AT2339" s="143"/>
      <c r="AU2339" s="143"/>
      <c r="AV2339" s="143"/>
      <c r="BC2339" s="2"/>
    </row>
    <row r="2340" spans="1:55" x14ac:dyDescent="0.2">
      <c r="A2340" s="4" t="s">
        <v>2701</v>
      </c>
      <c r="B2340" s="4" t="s">
        <v>2689</v>
      </c>
      <c r="C2340" s="4" t="s">
        <v>2730</v>
      </c>
      <c r="D2340" s="4" t="s">
        <v>2740</v>
      </c>
      <c r="E2340" s="4" t="s">
        <v>4535</v>
      </c>
      <c r="F2340" s="4" t="s">
        <v>1597</v>
      </c>
      <c r="G2340" s="41" t="s">
        <v>1601</v>
      </c>
      <c r="H2340" s="59">
        <v>5703187121357</v>
      </c>
      <c r="I2340" s="59" t="s">
        <v>136</v>
      </c>
      <c r="J2340" s="5">
        <v>2013</v>
      </c>
      <c r="K2340" s="5">
        <v>8</v>
      </c>
      <c r="L2340" s="9">
        <f t="shared" si="50"/>
        <v>-5</v>
      </c>
      <c r="M2340" s="6" t="s">
        <v>90</v>
      </c>
      <c r="N2340" s="9" t="s">
        <v>94</v>
      </c>
      <c r="O2340" s="6" t="s">
        <v>37</v>
      </c>
      <c r="P2340" s="9" t="s">
        <v>42</v>
      </c>
      <c r="Q2340" s="5" t="s">
        <v>37</v>
      </c>
      <c r="R2340" s="9" t="s">
        <v>42</v>
      </c>
      <c r="S2340" s="11" t="s">
        <v>136</v>
      </c>
      <c r="T2340" s="6" t="s">
        <v>43</v>
      </c>
      <c r="U2340" s="4" t="s">
        <v>43</v>
      </c>
      <c r="V2340" s="4" t="s">
        <v>136</v>
      </c>
      <c r="W2340" s="75">
        <v>0</v>
      </c>
      <c r="X2340" s="9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43"/>
      <c r="AL2340" s="143"/>
      <c r="AM2340" s="143"/>
      <c r="AN2340" s="143"/>
      <c r="AO2340" s="143"/>
      <c r="AP2340" s="143"/>
      <c r="AQ2340" s="143"/>
      <c r="AR2340" s="143"/>
      <c r="AS2340" s="143"/>
      <c r="AT2340" s="143"/>
      <c r="AU2340" s="143"/>
      <c r="AV2340" s="143"/>
      <c r="BC2340" s="2"/>
    </row>
    <row r="2341" spans="1:55" x14ac:dyDescent="0.2">
      <c r="A2341" s="4" t="s">
        <v>2722</v>
      </c>
      <c r="B2341" s="4" t="s">
        <v>2690</v>
      </c>
      <c r="C2341" s="4" t="s">
        <v>2730</v>
      </c>
      <c r="D2341" s="4" t="s">
        <v>2740</v>
      </c>
      <c r="E2341" s="4" t="s">
        <v>4535</v>
      </c>
      <c r="F2341" s="4" t="s">
        <v>1597</v>
      </c>
      <c r="G2341" s="41" t="s">
        <v>1601</v>
      </c>
      <c r="H2341" s="59">
        <v>5703187121345</v>
      </c>
      <c r="I2341" s="59" t="s">
        <v>136</v>
      </c>
      <c r="J2341" s="5">
        <v>2013</v>
      </c>
      <c r="K2341" s="5">
        <v>8</v>
      </c>
      <c r="L2341" s="9">
        <f t="shared" si="50"/>
        <v>-5</v>
      </c>
      <c r="M2341" s="6" t="s">
        <v>90</v>
      </c>
      <c r="N2341" s="9" t="s">
        <v>94</v>
      </c>
      <c r="O2341" s="6" t="s">
        <v>37</v>
      </c>
      <c r="P2341" s="9" t="s">
        <v>42</v>
      </c>
      <c r="Q2341" s="5" t="s">
        <v>37</v>
      </c>
      <c r="R2341" s="9" t="s">
        <v>42</v>
      </c>
      <c r="S2341" s="11" t="s">
        <v>136</v>
      </c>
      <c r="T2341" s="6" t="s">
        <v>43</v>
      </c>
      <c r="U2341" s="4" t="s">
        <v>43</v>
      </c>
      <c r="V2341" s="4" t="s">
        <v>136</v>
      </c>
      <c r="W2341" s="75">
        <v>0</v>
      </c>
      <c r="X2341" s="9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43"/>
      <c r="AL2341" s="143"/>
      <c r="AM2341" s="143"/>
      <c r="AN2341" s="143"/>
      <c r="AO2341" s="143"/>
      <c r="AP2341" s="143"/>
      <c r="AQ2341" s="143"/>
      <c r="AR2341" s="143"/>
      <c r="AS2341" s="143"/>
      <c r="AT2341" s="143"/>
      <c r="AU2341" s="143"/>
      <c r="AV2341" s="143"/>
      <c r="BC2341" s="2"/>
    </row>
    <row r="2342" spans="1:55" x14ac:dyDescent="0.2">
      <c r="A2342" s="4" t="s">
        <v>2722</v>
      </c>
      <c r="B2342" s="4" t="s">
        <v>2690</v>
      </c>
      <c r="C2342" s="4" t="s">
        <v>2730</v>
      </c>
      <c r="D2342" s="4" t="s">
        <v>2740</v>
      </c>
      <c r="E2342" s="4" t="s">
        <v>4535</v>
      </c>
      <c r="F2342" s="4" t="s">
        <v>1597</v>
      </c>
      <c r="G2342" s="41" t="s">
        <v>1601</v>
      </c>
      <c r="H2342" s="59">
        <v>5703223128266</v>
      </c>
      <c r="I2342" s="59" t="s">
        <v>136</v>
      </c>
      <c r="J2342" s="5">
        <v>2013</v>
      </c>
      <c r="K2342" s="5">
        <v>8</v>
      </c>
      <c r="L2342" s="9">
        <f t="shared" si="50"/>
        <v>-5</v>
      </c>
      <c r="M2342" s="6" t="s">
        <v>90</v>
      </c>
      <c r="N2342" s="9" t="s">
        <v>94</v>
      </c>
      <c r="O2342" s="6" t="s">
        <v>37</v>
      </c>
      <c r="P2342" s="9" t="s">
        <v>42</v>
      </c>
      <c r="Q2342" s="5" t="s">
        <v>37</v>
      </c>
      <c r="R2342" s="9" t="s">
        <v>42</v>
      </c>
      <c r="S2342" s="11" t="s">
        <v>136</v>
      </c>
      <c r="T2342" s="6" t="s">
        <v>43</v>
      </c>
      <c r="U2342" s="4" t="s">
        <v>43</v>
      </c>
      <c r="V2342" s="4" t="s">
        <v>136</v>
      </c>
      <c r="W2342" s="75">
        <v>0</v>
      </c>
      <c r="X2342" s="9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43"/>
      <c r="AL2342" s="143"/>
      <c r="AM2342" s="143"/>
      <c r="AN2342" s="143"/>
      <c r="AO2342" s="143"/>
      <c r="AP2342" s="143"/>
      <c r="AQ2342" s="143"/>
      <c r="AR2342" s="143"/>
      <c r="AS2342" s="143"/>
      <c r="AT2342" s="143"/>
      <c r="AU2342" s="143"/>
      <c r="AV2342" s="143"/>
      <c r="BC2342" s="2"/>
    </row>
    <row r="2343" spans="1:55" x14ac:dyDescent="0.2">
      <c r="A2343" s="4" t="s">
        <v>2719</v>
      </c>
      <c r="B2343" s="4" t="s">
        <v>2694</v>
      </c>
      <c r="C2343" s="4" t="s">
        <v>2730</v>
      </c>
      <c r="D2343" s="4" t="s">
        <v>2740</v>
      </c>
      <c r="E2343" s="4" t="s">
        <v>4535</v>
      </c>
      <c r="F2343" s="4" t="s">
        <v>1597</v>
      </c>
      <c r="G2343" s="41" t="s">
        <v>1601</v>
      </c>
      <c r="H2343" s="59">
        <v>5703223128229</v>
      </c>
      <c r="I2343" s="59">
        <v>500000006958</v>
      </c>
      <c r="J2343" s="5">
        <v>2013</v>
      </c>
      <c r="K2343" s="5">
        <v>8</v>
      </c>
      <c r="L2343" s="9">
        <f t="shared" si="50"/>
        <v>-5</v>
      </c>
      <c r="M2343" s="6" t="s">
        <v>90</v>
      </c>
      <c r="N2343" s="9" t="s">
        <v>94</v>
      </c>
      <c r="O2343" s="6" t="s">
        <v>37</v>
      </c>
      <c r="P2343" s="9" t="s">
        <v>42</v>
      </c>
      <c r="Q2343" s="5" t="s">
        <v>37</v>
      </c>
      <c r="R2343" s="9" t="s">
        <v>42</v>
      </c>
      <c r="S2343" s="11" t="s">
        <v>136</v>
      </c>
      <c r="T2343" s="6" t="s">
        <v>43</v>
      </c>
      <c r="U2343" s="4" t="s">
        <v>43</v>
      </c>
      <c r="V2343" s="4" t="s">
        <v>136</v>
      </c>
      <c r="W2343" s="75">
        <v>0</v>
      </c>
      <c r="X2343" s="9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43"/>
      <c r="AL2343" s="143"/>
      <c r="AM2343" s="143"/>
      <c r="AN2343" s="143"/>
      <c r="AO2343" s="143"/>
      <c r="AP2343" s="143"/>
      <c r="AQ2343" s="143"/>
      <c r="AR2343" s="143"/>
      <c r="AS2343" s="143"/>
      <c r="AT2343" s="143"/>
      <c r="AU2343" s="143"/>
      <c r="AV2343" s="143"/>
      <c r="BC2343" s="2"/>
    </row>
    <row r="2344" spans="1:55" ht="12.75" customHeight="1" x14ac:dyDescent="0.2">
      <c r="A2344" s="4" t="s">
        <v>2702</v>
      </c>
      <c r="B2344" s="4" t="s">
        <v>2689</v>
      </c>
      <c r="C2344" s="4" t="s">
        <v>2730</v>
      </c>
      <c r="D2344" s="4" t="s">
        <v>2740</v>
      </c>
      <c r="E2344" s="4" t="s">
        <v>4535</v>
      </c>
      <c r="F2344" s="4" t="s">
        <v>1597</v>
      </c>
      <c r="G2344" s="41" t="s">
        <v>1601</v>
      </c>
      <c r="H2344" s="59">
        <v>5703187121353</v>
      </c>
      <c r="I2344" s="59" t="s">
        <v>136</v>
      </c>
      <c r="J2344" s="5">
        <v>2013</v>
      </c>
      <c r="K2344" s="5">
        <v>8</v>
      </c>
      <c r="L2344" s="9">
        <f t="shared" si="50"/>
        <v>-5</v>
      </c>
      <c r="M2344" s="6" t="s">
        <v>90</v>
      </c>
      <c r="N2344" s="9" t="s">
        <v>94</v>
      </c>
      <c r="O2344" s="6" t="s">
        <v>37</v>
      </c>
      <c r="P2344" s="9" t="s">
        <v>42</v>
      </c>
      <c r="Q2344" s="5" t="s">
        <v>37</v>
      </c>
      <c r="R2344" s="9" t="s">
        <v>42</v>
      </c>
      <c r="S2344" s="11" t="s">
        <v>136</v>
      </c>
      <c r="T2344" s="6" t="s">
        <v>43</v>
      </c>
      <c r="U2344" s="4" t="s">
        <v>43</v>
      </c>
      <c r="V2344" s="4" t="s">
        <v>136</v>
      </c>
      <c r="W2344" s="75">
        <v>0</v>
      </c>
      <c r="X2344" s="9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43"/>
      <c r="AL2344" s="143"/>
      <c r="AM2344" s="143"/>
      <c r="AN2344" s="143"/>
      <c r="AO2344" s="143"/>
      <c r="AP2344" s="143"/>
      <c r="AQ2344" s="143"/>
      <c r="AR2344" s="143"/>
      <c r="AS2344" s="143"/>
      <c r="AT2344" s="143"/>
      <c r="AU2344" s="143"/>
      <c r="AV2344" s="143"/>
      <c r="BC2344" s="2"/>
    </row>
    <row r="2345" spans="1:55" ht="12.75" customHeight="1" x14ac:dyDescent="0.2">
      <c r="A2345" s="4" t="s">
        <v>2702</v>
      </c>
      <c r="B2345" s="4" t="s">
        <v>2689</v>
      </c>
      <c r="C2345" s="4" t="s">
        <v>2730</v>
      </c>
      <c r="D2345" s="4" t="s">
        <v>2740</v>
      </c>
      <c r="E2345" s="4" t="s">
        <v>4535</v>
      </c>
      <c r="F2345" s="4" t="s">
        <v>1597</v>
      </c>
      <c r="G2345" s="41" t="s">
        <v>1601</v>
      </c>
      <c r="H2345" s="59">
        <v>5703187121355</v>
      </c>
      <c r="I2345" s="59" t="s">
        <v>136</v>
      </c>
      <c r="J2345" s="5">
        <v>2013</v>
      </c>
      <c r="K2345" s="5">
        <v>8</v>
      </c>
      <c r="L2345" s="9">
        <f t="shared" si="50"/>
        <v>-5</v>
      </c>
      <c r="M2345" s="6" t="s">
        <v>90</v>
      </c>
      <c r="N2345" s="9" t="s">
        <v>94</v>
      </c>
      <c r="O2345" s="6" t="s">
        <v>37</v>
      </c>
      <c r="P2345" s="9" t="s">
        <v>42</v>
      </c>
      <c r="Q2345" s="5" t="s">
        <v>37</v>
      </c>
      <c r="R2345" s="9" t="s">
        <v>42</v>
      </c>
      <c r="S2345" s="11" t="s">
        <v>136</v>
      </c>
      <c r="T2345" s="6" t="s">
        <v>43</v>
      </c>
      <c r="U2345" s="4" t="s">
        <v>43</v>
      </c>
      <c r="V2345" s="4" t="s">
        <v>136</v>
      </c>
      <c r="W2345" s="75">
        <v>0</v>
      </c>
      <c r="X2345" s="9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43"/>
      <c r="AL2345" s="143"/>
      <c r="AM2345" s="143"/>
      <c r="AN2345" s="143"/>
      <c r="AO2345" s="143"/>
      <c r="AP2345" s="143"/>
      <c r="AQ2345" s="143"/>
      <c r="AR2345" s="143"/>
      <c r="AS2345" s="143"/>
      <c r="AT2345" s="143"/>
      <c r="AU2345" s="143"/>
      <c r="AV2345" s="143"/>
      <c r="BC2345" s="2"/>
    </row>
    <row r="2346" spans="1:55" x14ac:dyDescent="0.2">
      <c r="A2346" s="4" t="s">
        <v>2714</v>
      </c>
      <c r="B2346" s="4" t="s">
        <v>2687</v>
      </c>
      <c r="C2346" s="4" t="s">
        <v>2730</v>
      </c>
      <c r="D2346" s="4" t="s">
        <v>2740</v>
      </c>
      <c r="E2346" s="4" t="s">
        <v>4535</v>
      </c>
      <c r="F2346" s="4" t="s">
        <v>1597</v>
      </c>
      <c r="G2346" s="41" t="s">
        <v>1601</v>
      </c>
      <c r="H2346" s="59">
        <v>5703223128225</v>
      </c>
      <c r="I2346" s="59" t="s">
        <v>136</v>
      </c>
      <c r="J2346" s="5">
        <v>2013</v>
      </c>
      <c r="K2346" s="5">
        <v>8</v>
      </c>
      <c r="L2346" s="9">
        <f t="shared" si="50"/>
        <v>-5</v>
      </c>
      <c r="M2346" s="6" t="s">
        <v>90</v>
      </c>
      <c r="N2346" s="9" t="s">
        <v>94</v>
      </c>
      <c r="O2346" s="6" t="s">
        <v>37</v>
      </c>
      <c r="P2346" s="9" t="s">
        <v>42</v>
      </c>
      <c r="Q2346" s="5" t="s">
        <v>37</v>
      </c>
      <c r="R2346" s="9" t="s">
        <v>42</v>
      </c>
      <c r="S2346" s="11" t="s">
        <v>136</v>
      </c>
      <c r="T2346" s="6" t="s">
        <v>43</v>
      </c>
      <c r="U2346" s="4" t="s">
        <v>43</v>
      </c>
      <c r="V2346" s="4" t="s">
        <v>136</v>
      </c>
      <c r="W2346" s="75">
        <v>0</v>
      </c>
      <c r="X2346" s="9"/>
      <c r="Y2346" s="11"/>
      <c r="Z2346" s="11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143"/>
      <c r="AL2346" s="143"/>
      <c r="AM2346" s="143"/>
      <c r="AN2346" s="143"/>
      <c r="AO2346" s="143"/>
      <c r="AP2346" s="143"/>
      <c r="AQ2346" s="143"/>
      <c r="AR2346" s="143"/>
      <c r="AS2346" s="143"/>
      <c r="AT2346" s="143"/>
      <c r="AU2346" s="143"/>
      <c r="AV2346" s="143"/>
      <c r="BC2346" s="2"/>
    </row>
    <row r="2347" spans="1:55" x14ac:dyDescent="0.2">
      <c r="A2347" s="4" t="s">
        <v>2701</v>
      </c>
      <c r="B2347" s="4" t="s">
        <v>2689</v>
      </c>
      <c r="C2347" s="4" t="s">
        <v>2730</v>
      </c>
      <c r="D2347" s="4" t="s">
        <v>2740</v>
      </c>
      <c r="E2347" s="4" t="s">
        <v>4535</v>
      </c>
      <c r="F2347" s="4" t="s">
        <v>1597</v>
      </c>
      <c r="G2347" s="41" t="s">
        <v>1601</v>
      </c>
      <c r="H2347" s="59" t="s">
        <v>1602</v>
      </c>
      <c r="I2347" s="59" t="s">
        <v>136</v>
      </c>
      <c r="J2347" s="5">
        <v>2013</v>
      </c>
      <c r="K2347" s="5">
        <v>8</v>
      </c>
      <c r="L2347" s="9">
        <f t="shared" si="50"/>
        <v>-5</v>
      </c>
      <c r="M2347" s="6" t="s">
        <v>90</v>
      </c>
      <c r="N2347" s="9" t="s">
        <v>94</v>
      </c>
      <c r="O2347" s="6" t="s">
        <v>37</v>
      </c>
      <c r="P2347" s="9" t="s">
        <v>42</v>
      </c>
      <c r="Q2347" s="5" t="s">
        <v>37</v>
      </c>
      <c r="R2347" s="9" t="s">
        <v>42</v>
      </c>
      <c r="S2347" s="11" t="s">
        <v>136</v>
      </c>
      <c r="T2347" s="6" t="s">
        <v>43</v>
      </c>
      <c r="U2347" s="4" t="s">
        <v>43</v>
      </c>
      <c r="V2347" s="4" t="s">
        <v>136</v>
      </c>
      <c r="W2347" s="75">
        <v>0</v>
      </c>
      <c r="X2347" s="9"/>
      <c r="Y2347" s="11"/>
      <c r="Z2347" s="11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143"/>
      <c r="AL2347" s="143"/>
      <c r="AM2347" s="143"/>
      <c r="AN2347" s="143"/>
      <c r="AO2347" s="143"/>
      <c r="AP2347" s="143"/>
      <c r="AQ2347" s="143"/>
      <c r="AR2347" s="143"/>
      <c r="AS2347" s="143"/>
      <c r="AT2347" s="143"/>
      <c r="AU2347" s="143"/>
      <c r="AV2347" s="143"/>
      <c r="BC2347" s="2"/>
    </row>
    <row r="2348" spans="1:55" x14ac:dyDescent="0.2">
      <c r="A2348" s="4" t="s">
        <v>2699</v>
      </c>
      <c r="B2348" s="4" t="s">
        <v>2688</v>
      </c>
      <c r="C2348" s="4" t="s">
        <v>2730</v>
      </c>
      <c r="D2348" s="4" t="s">
        <v>2740</v>
      </c>
      <c r="E2348" s="4" t="s">
        <v>4535</v>
      </c>
      <c r="F2348" s="4" t="s">
        <v>1597</v>
      </c>
      <c r="G2348" s="41" t="s">
        <v>1601</v>
      </c>
      <c r="H2348" s="59">
        <v>5703223128263</v>
      </c>
      <c r="I2348" s="59" t="s">
        <v>136</v>
      </c>
      <c r="J2348" s="5">
        <v>2013</v>
      </c>
      <c r="K2348" s="5">
        <v>8</v>
      </c>
      <c r="L2348" s="9">
        <f t="shared" si="50"/>
        <v>-5</v>
      </c>
      <c r="M2348" s="6" t="s">
        <v>90</v>
      </c>
      <c r="N2348" s="9" t="s">
        <v>94</v>
      </c>
      <c r="O2348" s="6" t="s">
        <v>37</v>
      </c>
      <c r="P2348" s="9" t="s">
        <v>42</v>
      </c>
      <c r="Q2348" s="5" t="s">
        <v>37</v>
      </c>
      <c r="R2348" s="9" t="s">
        <v>42</v>
      </c>
      <c r="S2348" s="11" t="s">
        <v>136</v>
      </c>
      <c r="T2348" s="6" t="s">
        <v>43</v>
      </c>
      <c r="U2348" s="4" t="s">
        <v>43</v>
      </c>
      <c r="V2348" s="4" t="s">
        <v>136</v>
      </c>
      <c r="W2348" s="75">
        <v>0</v>
      </c>
      <c r="X2348" s="9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43"/>
      <c r="AL2348" s="143"/>
      <c r="AM2348" s="143"/>
      <c r="AN2348" s="143"/>
      <c r="AO2348" s="143"/>
      <c r="AP2348" s="143"/>
      <c r="AQ2348" s="143"/>
      <c r="AR2348" s="143"/>
      <c r="AS2348" s="143"/>
      <c r="AT2348" s="143"/>
      <c r="AU2348" s="143"/>
      <c r="AV2348" s="143"/>
      <c r="BC2348" s="2"/>
    </row>
    <row r="2349" spans="1:55" x14ac:dyDescent="0.2">
      <c r="A2349" s="4" t="s">
        <v>2699</v>
      </c>
      <c r="B2349" s="4" t="s">
        <v>2688</v>
      </c>
      <c r="C2349" s="4" t="s">
        <v>2730</v>
      </c>
      <c r="D2349" s="4" t="s">
        <v>2740</v>
      </c>
      <c r="E2349" s="4" t="s">
        <v>4535</v>
      </c>
      <c r="F2349" s="4" t="s">
        <v>1597</v>
      </c>
      <c r="G2349" s="41" t="s">
        <v>1601</v>
      </c>
      <c r="H2349" s="59" t="s">
        <v>1603</v>
      </c>
      <c r="I2349" s="59" t="s">
        <v>136</v>
      </c>
      <c r="J2349" s="5">
        <v>2013</v>
      </c>
      <c r="K2349" s="5">
        <v>8</v>
      </c>
      <c r="L2349" s="9">
        <f t="shared" si="50"/>
        <v>-5</v>
      </c>
      <c r="M2349" s="6" t="s">
        <v>90</v>
      </c>
      <c r="N2349" s="9" t="s">
        <v>94</v>
      </c>
      <c r="O2349" s="6" t="s">
        <v>37</v>
      </c>
      <c r="P2349" s="9" t="s">
        <v>42</v>
      </c>
      <c r="Q2349" s="5" t="s">
        <v>37</v>
      </c>
      <c r="R2349" s="9" t="s">
        <v>42</v>
      </c>
      <c r="S2349" s="11" t="s">
        <v>136</v>
      </c>
      <c r="T2349" s="6" t="s">
        <v>43</v>
      </c>
      <c r="U2349" s="4" t="s">
        <v>43</v>
      </c>
      <c r="V2349" s="4" t="s">
        <v>136</v>
      </c>
      <c r="W2349" s="75">
        <v>0</v>
      </c>
      <c r="X2349" s="9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43"/>
      <c r="AL2349" s="143"/>
      <c r="AM2349" s="143"/>
      <c r="AN2349" s="143"/>
      <c r="AO2349" s="143"/>
      <c r="AP2349" s="143"/>
      <c r="AQ2349" s="143"/>
      <c r="AR2349" s="143"/>
      <c r="AS2349" s="143"/>
      <c r="AT2349" s="143"/>
      <c r="AU2349" s="143"/>
      <c r="AV2349" s="143"/>
      <c r="BC2349" s="2"/>
    </row>
    <row r="2350" spans="1:55" x14ac:dyDescent="0.2">
      <c r="A2350" s="4" t="s">
        <v>2699</v>
      </c>
      <c r="B2350" s="4" t="s">
        <v>2688</v>
      </c>
      <c r="C2350" s="4" t="s">
        <v>2730</v>
      </c>
      <c r="D2350" s="4" t="s">
        <v>2740</v>
      </c>
      <c r="E2350" s="4" t="s">
        <v>4535</v>
      </c>
      <c r="F2350" s="4" t="s">
        <v>1597</v>
      </c>
      <c r="G2350" s="41" t="s">
        <v>1601</v>
      </c>
      <c r="H2350" s="59" t="s">
        <v>1604</v>
      </c>
      <c r="I2350" s="59" t="s">
        <v>136</v>
      </c>
      <c r="J2350" s="5">
        <v>2013</v>
      </c>
      <c r="K2350" s="5">
        <v>8</v>
      </c>
      <c r="L2350" s="9">
        <f t="shared" si="50"/>
        <v>-5</v>
      </c>
      <c r="M2350" s="6" t="s">
        <v>90</v>
      </c>
      <c r="N2350" s="9" t="s">
        <v>94</v>
      </c>
      <c r="O2350" s="6" t="s">
        <v>37</v>
      </c>
      <c r="P2350" s="9" t="s">
        <v>42</v>
      </c>
      <c r="Q2350" s="5" t="s">
        <v>37</v>
      </c>
      <c r="R2350" s="9" t="s">
        <v>42</v>
      </c>
      <c r="S2350" s="11" t="s">
        <v>136</v>
      </c>
      <c r="T2350" s="6" t="s">
        <v>43</v>
      </c>
      <c r="U2350" s="4" t="s">
        <v>43</v>
      </c>
      <c r="V2350" s="4" t="s">
        <v>136</v>
      </c>
      <c r="W2350" s="75">
        <v>0</v>
      </c>
      <c r="X2350" s="9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43"/>
      <c r="AL2350" s="143"/>
      <c r="AM2350" s="143"/>
      <c r="AN2350" s="143"/>
      <c r="AO2350" s="143"/>
      <c r="AP2350" s="143"/>
      <c r="AQ2350" s="143"/>
      <c r="AR2350" s="143"/>
      <c r="AS2350" s="143"/>
      <c r="AT2350" s="143"/>
      <c r="AU2350" s="143"/>
      <c r="AV2350" s="143"/>
      <c r="BC2350" s="2"/>
    </row>
    <row r="2351" spans="1:55" x14ac:dyDescent="0.2">
      <c r="A2351" s="4" t="s">
        <v>2726</v>
      </c>
      <c r="B2351" s="4" t="s">
        <v>2690</v>
      </c>
      <c r="C2351" s="4" t="s">
        <v>2730</v>
      </c>
      <c r="D2351" s="4" t="s">
        <v>2740</v>
      </c>
      <c r="E2351" s="4" t="s">
        <v>4535</v>
      </c>
      <c r="F2351" s="4" t="s">
        <v>1597</v>
      </c>
      <c r="G2351" s="41" t="s">
        <v>1601</v>
      </c>
      <c r="H2351" s="59">
        <v>5703187121354</v>
      </c>
      <c r="I2351" s="59" t="s">
        <v>136</v>
      </c>
      <c r="J2351" s="5">
        <v>2013</v>
      </c>
      <c r="K2351" s="5">
        <v>8</v>
      </c>
      <c r="L2351" s="9">
        <f t="shared" si="50"/>
        <v>-5</v>
      </c>
      <c r="M2351" s="6" t="s">
        <v>90</v>
      </c>
      <c r="N2351" s="9" t="s">
        <v>94</v>
      </c>
      <c r="O2351" s="6" t="s">
        <v>37</v>
      </c>
      <c r="P2351" s="9" t="s">
        <v>42</v>
      </c>
      <c r="Q2351" s="5" t="s">
        <v>37</v>
      </c>
      <c r="R2351" s="9" t="s">
        <v>42</v>
      </c>
      <c r="S2351" s="11" t="s">
        <v>136</v>
      </c>
      <c r="T2351" s="6" t="s">
        <v>43</v>
      </c>
      <c r="U2351" s="4" t="s">
        <v>43</v>
      </c>
      <c r="V2351" s="4" t="s">
        <v>136</v>
      </c>
      <c r="W2351" s="75">
        <v>0</v>
      </c>
      <c r="X2351" s="9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43"/>
      <c r="AL2351" s="143"/>
      <c r="AM2351" s="143"/>
      <c r="AN2351" s="143"/>
      <c r="AO2351" s="143"/>
      <c r="AP2351" s="143"/>
      <c r="AQ2351" s="143"/>
      <c r="AR2351" s="143"/>
      <c r="AS2351" s="143"/>
      <c r="AT2351" s="143"/>
      <c r="AU2351" s="143"/>
      <c r="AV2351" s="143"/>
      <c r="BC2351" s="2"/>
    </row>
    <row r="2352" spans="1:55" x14ac:dyDescent="0.2">
      <c r="A2352" s="4" t="s">
        <v>2695</v>
      </c>
      <c r="B2352" s="4" t="s">
        <v>2689</v>
      </c>
      <c r="C2352" s="4" t="s">
        <v>2730</v>
      </c>
      <c r="D2352" s="4" t="s">
        <v>2740</v>
      </c>
      <c r="E2352" s="4" t="s">
        <v>4535</v>
      </c>
      <c r="F2352" s="4" t="s">
        <v>1597</v>
      </c>
      <c r="G2352" s="41" t="s">
        <v>1601</v>
      </c>
      <c r="H2352" s="59">
        <v>5703225128260</v>
      </c>
      <c r="I2352" s="59" t="s">
        <v>136</v>
      </c>
      <c r="J2352" s="5">
        <v>2013</v>
      </c>
      <c r="K2352" s="5">
        <v>8</v>
      </c>
      <c r="L2352" s="9">
        <f t="shared" si="50"/>
        <v>-5</v>
      </c>
      <c r="M2352" s="6" t="s">
        <v>90</v>
      </c>
      <c r="N2352" s="9" t="s">
        <v>94</v>
      </c>
      <c r="O2352" s="6" t="s">
        <v>37</v>
      </c>
      <c r="P2352" s="9" t="s">
        <v>42</v>
      </c>
      <c r="Q2352" s="5" t="s">
        <v>37</v>
      </c>
      <c r="R2352" s="9" t="s">
        <v>42</v>
      </c>
      <c r="S2352" s="11" t="s">
        <v>136</v>
      </c>
      <c r="T2352" s="6" t="s">
        <v>43</v>
      </c>
      <c r="U2352" s="4" t="s">
        <v>43</v>
      </c>
      <c r="V2352" s="4" t="s">
        <v>136</v>
      </c>
      <c r="W2352" s="75">
        <v>0</v>
      </c>
      <c r="X2352" s="9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43"/>
      <c r="AL2352" s="143"/>
      <c r="AM2352" s="143"/>
      <c r="AN2352" s="143"/>
      <c r="AO2352" s="143"/>
      <c r="AP2352" s="143"/>
      <c r="AQ2352" s="143"/>
      <c r="AR2352" s="143"/>
      <c r="AS2352" s="143"/>
      <c r="AT2352" s="143"/>
      <c r="AU2352" s="143"/>
      <c r="AV2352" s="143"/>
      <c r="BC2352" s="2"/>
    </row>
    <row r="2353" spans="1:55" x14ac:dyDescent="0.2">
      <c r="A2353" s="4" t="s">
        <v>2695</v>
      </c>
      <c r="B2353" s="4" t="s">
        <v>2689</v>
      </c>
      <c r="C2353" s="4" t="s">
        <v>2730</v>
      </c>
      <c r="D2353" s="4" t="s">
        <v>2740</v>
      </c>
      <c r="E2353" s="4" t="s">
        <v>4535</v>
      </c>
      <c r="F2353" s="4" t="s">
        <v>1597</v>
      </c>
      <c r="G2353" s="41" t="s">
        <v>1601</v>
      </c>
      <c r="H2353" s="59">
        <v>5703187121362</v>
      </c>
      <c r="I2353" s="59" t="s">
        <v>136</v>
      </c>
      <c r="J2353" s="5">
        <v>2013</v>
      </c>
      <c r="K2353" s="5">
        <v>8</v>
      </c>
      <c r="L2353" s="9">
        <f t="shared" si="50"/>
        <v>-5</v>
      </c>
      <c r="M2353" s="6" t="s">
        <v>90</v>
      </c>
      <c r="N2353" s="9" t="s">
        <v>94</v>
      </c>
      <c r="O2353" s="6" t="s">
        <v>37</v>
      </c>
      <c r="P2353" s="9" t="s">
        <v>42</v>
      </c>
      <c r="Q2353" s="5" t="s">
        <v>37</v>
      </c>
      <c r="R2353" s="9" t="s">
        <v>42</v>
      </c>
      <c r="S2353" s="11" t="s">
        <v>136</v>
      </c>
      <c r="T2353" s="6" t="s">
        <v>43</v>
      </c>
      <c r="U2353" s="4" t="s">
        <v>43</v>
      </c>
      <c r="V2353" s="4" t="s">
        <v>136</v>
      </c>
      <c r="W2353" s="75">
        <v>0</v>
      </c>
      <c r="X2353" s="9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43"/>
      <c r="AL2353" s="143"/>
      <c r="AM2353" s="143"/>
      <c r="AN2353" s="143"/>
      <c r="AO2353" s="143"/>
      <c r="AP2353" s="143"/>
      <c r="AQ2353" s="143"/>
      <c r="AR2353" s="143"/>
      <c r="AS2353" s="143"/>
      <c r="AT2353" s="143"/>
      <c r="AU2353" s="143"/>
      <c r="AV2353" s="143"/>
      <c r="BC2353" s="2"/>
    </row>
    <row r="2354" spans="1:55" x14ac:dyDescent="0.2">
      <c r="A2354" s="4" t="s">
        <v>2695</v>
      </c>
      <c r="B2354" s="4" t="s">
        <v>2689</v>
      </c>
      <c r="C2354" s="4" t="s">
        <v>2730</v>
      </c>
      <c r="D2354" s="4" t="s">
        <v>2740</v>
      </c>
      <c r="E2354" s="4" t="s">
        <v>4535</v>
      </c>
      <c r="F2354" s="4" t="s">
        <v>1597</v>
      </c>
      <c r="G2354" s="41" t="s">
        <v>1601</v>
      </c>
      <c r="H2354" s="59">
        <v>5703187121358</v>
      </c>
      <c r="I2354" s="59" t="s">
        <v>136</v>
      </c>
      <c r="J2354" s="5">
        <v>2013</v>
      </c>
      <c r="K2354" s="5">
        <v>8</v>
      </c>
      <c r="L2354" s="9">
        <f t="shared" si="50"/>
        <v>-5</v>
      </c>
      <c r="M2354" s="6" t="s">
        <v>90</v>
      </c>
      <c r="N2354" s="9" t="s">
        <v>94</v>
      </c>
      <c r="O2354" s="6" t="s">
        <v>37</v>
      </c>
      <c r="P2354" s="9" t="s">
        <v>42</v>
      </c>
      <c r="Q2354" s="5" t="s">
        <v>37</v>
      </c>
      <c r="R2354" s="9" t="s">
        <v>42</v>
      </c>
      <c r="S2354" s="11" t="s">
        <v>136</v>
      </c>
      <c r="T2354" s="6" t="s">
        <v>43</v>
      </c>
      <c r="U2354" s="4" t="s">
        <v>43</v>
      </c>
      <c r="V2354" s="4" t="s">
        <v>136</v>
      </c>
      <c r="W2354" s="75">
        <v>0</v>
      </c>
      <c r="X2354" s="9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43"/>
      <c r="AL2354" s="143"/>
      <c r="AM2354" s="143"/>
      <c r="AN2354" s="143"/>
      <c r="AO2354" s="143"/>
      <c r="AP2354" s="143"/>
      <c r="AQ2354" s="143"/>
      <c r="AR2354" s="143"/>
      <c r="AS2354" s="143"/>
      <c r="AT2354" s="143"/>
      <c r="AU2354" s="143"/>
      <c r="AV2354" s="143"/>
      <c r="BC2354" s="2"/>
    </row>
    <row r="2355" spans="1:55" x14ac:dyDescent="0.2">
      <c r="A2355" s="4" t="s">
        <v>2695</v>
      </c>
      <c r="B2355" s="4" t="s">
        <v>2689</v>
      </c>
      <c r="C2355" s="4" t="s">
        <v>2730</v>
      </c>
      <c r="D2355" s="4" t="s">
        <v>2740</v>
      </c>
      <c r="E2355" s="4" t="s">
        <v>4535</v>
      </c>
      <c r="F2355" s="4" t="s">
        <v>1597</v>
      </c>
      <c r="G2355" s="41" t="s">
        <v>1601</v>
      </c>
      <c r="H2355" s="59">
        <v>5703187121338</v>
      </c>
      <c r="I2355" s="59" t="s">
        <v>136</v>
      </c>
      <c r="J2355" s="5">
        <v>2013</v>
      </c>
      <c r="K2355" s="5">
        <v>8</v>
      </c>
      <c r="L2355" s="9">
        <f t="shared" si="50"/>
        <v>-5</v>
      </c>
      <c r="M2355" s="6" t="s">
        <v>90</v>
      </c>
      <c r="N2355" s="9" t="s">
        <v>94</v>
      </c>
      <c r="O2355" s="6" t="s">
        <v>37</v>
      </c>
      <c r="P2355" s="9" t="s">
        <v>42</v>
      </c>
      <c r="Q2355" s="5" t="s">
        <v>37</v>
      </c>
      <c r="R2355" s="9" t="s">
        <v>42</v>
      </c>
      <c r="S2355" s="11" t="s">
        <v>136</v>
      </c>
      <c r="T2355" s="6" t="s">
        <v>43</v>
      </c>
      <c r="U2355" s="4" t="s">
        <v>43</v>
      </c>
      <c r="V2355" s="4" t="s">
        <v>136</v>
      </c>
      <c r="W2355" s="75">
        <v>0</v>
      </c>
      <c r="X2355" s="9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43"/>
      <c r="AL2355" s="143"/>
      <c r="AM2355" s="143"/>
      <c r="AN2355" s="143"/>
      <c r="AO2355" s="143"/>
      <c r="AP2355" s="143"/>
      <c r="AQ2355" s="143"/>
      <c r="AR2355" s="143"/>
      <c r="AS2355" s="143"/>
      <c r="AT2355" s="143"/>
      <c r="AU2355" s="143"/>
      <c r="AV2355" s="143"/>
      <c r="BC2355" s="2"/>
    </row>
    <row r="2356" spans="1:55" x14ac:dyDescent="0.2">
      <c r="A2356" s="4" t="s">
        <v>2695</v>
      </c>
      <c r="B2356" s="4" t="s">
        <v>2689</v>
      </c>
      <c r="C2356" s="4" t="s">
        <v>2730</v>
      </c>
      <c r="D2356" s="4" t="s">
        <v>2740</v>
      </c>
      <c r="E2356" s="4" t="s">
        <v>4535</v>
      </c>
      <c r="F2356" s="4" t="s">
        <v>1597</v>
      </c>
      <c r="G2356" s="41" t="s">
        <v>1601</v>
      </c>
      <c r="H2356" s="59">
        <v>5703187121352</v>
      </c>
      <c r="I2356" s="59" t="s">
        <v>136</v>
      </c>
      <c r="J2356" s="5">
        <v>2013</v>
      </c>
      <c r="K2356" s="5">
        <v>8</v>
      </c>
      <c r="L2356" s="9">
        <f t="shared" si="50"/>
        <v>-5</v>
      </c>
      <c r="M2356" s="6" t="s">
        <v>90</v>
      </c>
      <c r="N2356" s="9" t="s">
        <v>94</v>
      </c>
      <c r="O2356" s="6" t="s">
        <v>37</v>
      </c>
      <c r="P2356" s="9" t="s">
        <v>42</v>
      </c>
      <c r="Q2356" s="5" t="s">
        <v>37</v>
      </c>
      <c r="R2356" s="9" t="s">
        <v>42</v>
      </c>
      <c r="S2356" s="11" t="s">
        <v>136</v>
      </c>
      <c r="T2356" s="6" t="s">
        <v>43</v>
      </c>
      <c r="U2356" s="4" t="s">
        <v>43</v>
      </c>
      <c r="V2356" s="4" t="s">
        <v>136</v>
      </c>
      <c r="W2356" s="75">
        <v>0</v>
      </c>
      <c r="X2356" s="9"/>
      <c r="Y2356" s="11"/>
      <c r="Z2356" s="11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143"/>
      <c r="AL2356" s="143"/>
      <c r="AM2356" s="143"/>
      <c r="AN2356" s="143"/>
      <c r="AO2356" s="143"/>
      <c r="AP2356" s="143"/>
      <c r="AQ2356" s="143"/>
      <c r="AR2356" s="143"/>
      <c r="AS2356" s="143"/>
      <c r="AT2356" s="143"/>
      <c r="AU2356" s="143"/>
      <c r="AV2356" s="143"/>
      <c r="BC2356" s="2"/>
    </row>
    <row r="2357" spans="1:55" x14ac:dyDescent="0.2">
      <c r="A2357" s="4" t="s">
        <v>2697</v>
      </c>
      <c r="B2357" s="4" t="s">
        <v>2691</v>
      </c>
      <c r="C2357" s="4" t="s">
        <v>2730</v>
      </c>
      <c r="D2357" s="4" t="s">
        <v>2740</v>
      </c>
      <c r="E2357" s="4" t="s">
        <v>4535</v>
      </c>
      <c r="F2357" s="4" t="s">
        <v>1597</v>
      </c>
      <c r="G2357" s="41" t="s">
        <v>1601</v>
      </c>
      <c r="H2357" s="59">
        <v>5703187121356</v>
      </c>
      <c r="I2357" s="59" t="s">
        <v>136</v>
      </c>
      <c r="J2357" s="5">
        <v>2013</v>
      </c>
      <c r="K2357" s="5">
        <v>8</v>
      </c>
      <c r="L2357" s="9">
        <f t="shared" si="50"/>
        <v>-5</v>
      </c>
      <c r="M2357" s="6" t="s">
        <v>90</v>
      </c>
      <c r="N2357" s="9" t="s">
        <v>94</v>
      </c>
      <c r="O2357" s="6" t="s">
        <v>37</v>
      </c>
      <c r="P2357" s="9" t="s">
        <v>42</v>
      </c>
      <c r="Q2357" s="5" t="s">
        <v>37</v>
      </c>
      <c r="R2357" s="9" t="s">
        <v>42</v>
      </c>
      <c r="S2357" s="11" t="s">
        <v>136</v>
      </c>
      <c r="T2357" s="6" t="s">
        <v>43</v>
      </c>
      <c r="U2357" s="4" t="s">
        <v>43</v>
      </c>
      <c r="V2357" s="4" t="s">
        <v>136</v>
      </c>
      <c r="W2357" s="75">
        <v>0</v>
      </c>
      <c r="X2357" s="9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43"/>
      <c r="AL2357" s="143"/>
      <c r="AM2357" s="143"/>
      <c r="AN2357" s="143"/>
      <c r="AO2357" s="143"/>
      <c r="AP2357" s="143"/>
      <c r="AQ2357" s="143"/>
      <c r="AR2357" s="143"/>
      <c r="AS2357" s="143"/>
      <c r="AT2357" s="143"/>
      <c r="AU2357" s="143"/>
      <c r="AV2357" s="143"/>
      <c r="BC2357" s="2"/>
    </row>
    <row r="2358" spans="1:55" x14ac:dyDescent="0.2">
      <c r="A2358" s="4" t="s">
        <v>2695</v>
      </c>
      <c r="B2358" s="4" t="s">
        <v>2689</v>
      </c>
      <c r="C2358" s="4" t="s">
        <v>2730</v>
      </c>
      <c r="D2358" s="4" t="s">
        <v>2740</v>
      </c>
      <c r="E2358" s="4" t="s">
        <v>4535</v>
      </c>
      <c r="F2358" s="4" t="s">
        <v>1597</v>
      </c>
      <c r="G2358" s="41" t="s">
        <v>1601</v>
      </c>
      <c r="H2358" s="59">
        <v>5703223128265</v>
      </c>
      <c r="I2358" s="59" t="s">
        <v>136</v>
      </c>
      <c r="J2358" s="5">
        <v>2013</v>
      </c>
      <c r="K2358" s="5">
        <v>8</v>
      </c>
      <c r="L2358" s="9">
        <f t="shared" si="50"/>
        <v>-5</v>
      </c>
      <c r="M2358" s="6" t="s">
        <v>90</v>
      </c>
      <c r="N2358" s="9" t="s">
        <v>94</v>
      </c>
      <c r="O2358" s="6" t="s">
        <v>37</v>
      </c>
      <c r="P2358" s="9" t="s">
        <v>42</v>
      </c>
      <c r="Q2358" s="5" t="s">
        <v>37</v>
      </c>
      <c r="R2358" s="9" t="s">
        <v>42</v>
      </c>
      <c r="S2358" s="11" t="s">
        <v>136</v>
      </c>
      <c r="T2358" s="6" t="s">
        <v>43</v>
      </c>
      <c r="U2358" s="4" t="s">
        <v>43</v>
      </c>
      <c r="V2358" s="4" t="s">
        <v>136</v>
      </c>
      <c r="W2358" s="75">
        <v>0</v>
      </c>
      <c r="X2358" s="9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43"/>
      <c r="AL2358" s="143"/>
      <c r="AM2358" s="143"/>
      <c r="AN2358" s="143"/>
      <c r="AO2358" s="143"/>
      <c r="AP2358" s="143"/>
      <c r="AQ2358" s="143"/>
      <c r="AR2358" s="143"/>
      <c r="AS2358" s="143"/>
      <c r="AT2358" s="143"/>
      <c r="AU2358" s="143"/>
      <c r="AV2358" s="143"/>
      <c r="BC2358" s="2"/>
    </row>
    <row r="2359" spans="1:55" x14ac:dyDescent="0.2">
      <c r="A2359" s="4" t="s">
        <v>2701</v>
      </c>
      <c r="B2359" s="4" t="s">
        <v>2689</v>
      </c>
      <c r="C2359" s="4" t="s">
        <v>2730</v>
      </c>
      <c r="D2359" s="4" t="s">
        <v>2740</v>
      </c>
      <c r="E2359" s="4" t="s">
        <v>4535</v>
      </c>
      <c r="F2359" s="4" t="s">
        <v>1597</v>
      </c>
      <c r="G2359" s="41" t="s">
        <v>1601</v>
      </c>
      <c r="H2359" s="59">
        <v>5703187121363</v>
      </c>
      <c r="I2359" s="59" t="s">
        <v>136</v>
      </c>
      <c r="J2359" s="5">
        <v>2013</v>
      </c>
      <c r="K2359" s="5">
        <v>8</v>
      </c>
      <c r="L2359" s="9">
        <f t="shared" si="50"/>
        <v>-5</v>
      </c>
      <c r="M2359" s="6" t="s">
        <v>90</v>
      </c>
      <c r="N2359" s="9" t="s">
        <v>94</v>
      </c>
      <c r="O2359" s="6" t="s">
        <v>37</v>
      </c>
      <c r="P2359" s="9" t="s">
        <v>42</v>
      </c>
      <c r="Q2359" s="5" t="s">
        <v>37</v>
      </c>
      <c r="R2359" s="9" t="s">
        <v>42</v>
      </c>
      <c r="S2359" s="11" t="s">
        <v>136</v>
      </c>
      <c r="T2359" s="6" t="s">
        <v>43</v>
      </c>
      <c r="U2359" s="4" t="s">
        <v>43</v>
      </c>
      <c r="V2359" s="4" t="s">
        <v>136</v>
      </c>
      <c r="W2359" s="75">
        <v>0</v>
      </c>
      <c r="X2359" s="9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43"/>
      <c r="AL2359" s="143"/>
      <c r="AM2359" s="143"/>
      <c r="AN2359" s="143"/>
      <c r="AO2359" s="143"/>
      <c r="AP2359" s="143"/>
      <c r="AQ2359" s="143"/>
      <c r="AR2359" s="143"/>
      <c r="AS2359" s="143"/>
      <c r="AT2359" s="143"/>
      <c r="AU2359" s="143"/>
      <c r="AV2359" s="143"/>
      <c r="BC2359" s="2"/>
    </row>
    <row r="2360" spans="1:55" x14ac:dyDescent="0.2">
      <c r="A2360" s="4" t="s">
        <v>2695</v>
      </c>
      <c r="B2360" s="4" t="s">
        <v>2689</v>
      </c>
      <c r="C2360" s="4" t="s">
        <v>2730</v>
      </c>
      <c r="D2360" s="4" t="s">
        <v>2740</v>
      </c>
      <c r="E2360" s="4" t="s">
        <v>4535</v>
      </c>
      <c r="F2360" s="4" t="s">
        <v>1597</v>
      </c>
      <c r="G2360" s="41" t="s">
        <v>1601</v>
      </c>
      <c r="H2360" s="59">
        <v>5703223128262</v>
      </c>
      <c r="I2360" s="59" t="s">
        <v>136</v>
      </c>
      <c r="J2360" s="5">
        <v>2013</v>
      </c>
      <c r="K2360" s="5">
        <v>8</v>
      </c>
      <c r="L2360" s="9">
        <f t="shared" si="50"/>
        <v>-5</v>
      </c>
      <c r="M2360" s="6" t="s">
        <v>90</v>
      </c>
      <c r="N2360" s="9" t="s">
        <v>94</v>
      </c>
      <c r="O2360" s="6" t="s">
        <v>37</v>
      </c>
      <c r="P2360" s="9" t="s">
        <v>42</v>
      </c>
      <c r="Q2360" s="5" t="s">
        <v>37</v>
      </c>
      <c r="R2360" s="9" t="s">
        <v>42</v>
      </c>
      <c r="S2360" s="11" t="s">
        <v>136</v>
      </c>
      <c r="T2360" s="6" t="s">
        <v>43</v>
      </c>
      <c r="U2360" s="4" t="s">
        <v>43</v>
      </c>
      <c r="V2360" s="4" t="s">
        <v>136</v>
      </c>
      <c r="W2360" s="75">
        <v>0</v>
      </c>
      <c r="X2360" s="9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43"/>
      <c r="AL2360" s="143"/>
      <c r="AM2360" s="143"/>
      <c r="AN2360" s="143"/>
      <c r="AO2360" s="143"/>
      <c r="AP2360" s="143"/>
      <c r="AQ2360" s="143"/>
      <c r="AR2360" s="143"/>
      <c r="AS2360" s="143"/>
      <c r="AT2360" s="143"/>
      <c r="AU2360" s="143"/>
      <c r="AV2360" s="143"/>
      <c r="BC2360" s="2"/>
    </row>
    <row r="2361" spans="1:55" x14ac:dyDescent="0.2">
      <c r="A2361" s="4" t="s">
        <v>2695</v>
      </c>
      <c r="B2361" s="4" t="s">
        <v>2689</v>
      </c>
      <c r="C2361" s="4" t="s">
        <v>2730</v>
      </c>
      <c r="D2361" s="4" t="s">
        <v>2740</v>
      </c>
      <c r="E2361" s="4" t="s">
        <v>4535</v>
      </c>
      <c r="F2361" s="4" t="s">
        <v>1597</v>
      </c>
      <c r="G2361" s="41" t="s">
        <v>1601</v>
      </c>
      <c r="H2361" s="59">
        <v>5703223128254</v>
      </c>
      <c r="I2361" s="59" t="s">
        <v>136</v>
      </c>
      <c r="J2361" s="5">
        <v>2013</v>
      </c>
      <c r="K2361" s="5">
        <v>8</v>
      </c>
      <c r="L2361" s="9">
        <f t="shared" si="50"/>
        <v>-5</v>
      </c>
      <c r="M2361" s="6" t="s">
        <v>90</v>
      </c>
      <c r="N2361" s="9" t="s">
        <v>94</v>
      </c>
      <c r="O2361" s="6" t="s">
        <v>37</v>
      </c>
      <c r="P2361" s="9" t="s">
        <v>42</v>
      </c>
      <c r="Q2361" s="5" t="s">
        <v>37</v>
      </c>
      <c r="R2361" s="9" t="s">
        <v>42</v>
      </c>
      <c r="S2361" s="11" t="s">
        <v>136</v>
      </c>
      <c r="T2361" s="6" t="s">
        <v>43</v>
      </c>
      <c r="U2361" s="4" t="s">
        <v>43</v>
      </c>
      <c r="V2361" s="4" t="s">
        <v>136</v>
      </c>
      <c r="W2361" s="75">
        <v>0</v>
      </c>
      <c r="X2361" s="9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43"/>
      <c r="AL2361" s="143"/>
      <c r="AM2361" s="143"/>
      <c r="AN2361" s="143"/>
      <c r="AO2361" s="143"/>
      <c r="AP2361" s="143"/>
      <c r="AQ2361" s="143"/>
      <c r="AR2361" s="143"/>
      <c r="AS2361" s="143"/>
      <c r="AT2361" s="143"/>
      <c r="AU2361" s="143"/>
      <c r="AV2361" s="143"/>
      <c r="BC2361" s="2"/>
    </row>
    <row r="2362" spans="1:55" x14ac:dyDescent="0.2">
      <c r="A2362" s="4" t="s">
        <v>2695</v>
      </c>
      <c r="B2362" s="4" t="s">
        <v>2689</v>
      </c>
      <c r="C2362" s="4" t="s">
        <v>2730</v>
      </c>
      <c r="D2362" s="4" t="s">
        <v>2740</v>
      </c>
      <c r="E2362" s="4" t="s">
        <v>4535</v>
      </c>
      <c r="F2362" s="4" t="s">
        <v>1597</v>
      </c>
      <c r="G2362" s="41" t="s">
        <v>1601</v>
      </c>
      <c r="H2362" s="59">
        <v>5703223128280</v>
      </c>
      <c r="I2362" s="59" t="s">
        <v>136</v>
      </c>
      <c r="J2362" s="5">
        <v>2013</v>
      </c>
      <c r="K2362" s="5">
        <v>8</v>
      </c>
      <c r="L2362" s="9">
        <f t="shared" si="50"/>
        <v>-5</v>
      </c>
      <c r="M2362" s="6" t="s">
        <v>90</v>
      </c>
      <c r="N2362" s="9" t="s">
        <v>94</v>
      </c>
      <c r="O2362" s="6" t="s">
        <v>37</v>
      </c>
      <c r="P2362" s="9" t="s">
        <v>42</v>
      </c>
      <c r="Q2362" s="5" t="s">
        <v>37</v>
      </c>
      <c r="R2362" s="9" t="s">
        <v>42</v>
      </c>
      <c r="S2362" s="11" t="s">
        <v>136</v>
      </c>
      <c r="T2362" s="6" t="s">
        <v>43</v>
      </c>
      <c r="U2362" s="4" t="s">
        <v>43</v>
      </c>
      <c r="V2362" s="4" t="s">
        <v>136</v>
      </c>
      <c r="W2362" s="75">
        <v>0</v>
      </c>
      <c r="X2362" s="9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43"/>
      <c r="AL2362" s="143"/>
      <c r="AM2362" s="143"/>
      <c r="AN2362" s="143"/>
      <c r="AO2362" s="143"/>
      <c r="AP2362" s="143"/>
      <c r="AQ2362" s="143"/>
      <c r="AR2362" s="143"/>
      <c r="AS2362" s="143"/>
      <c r="AT2362" s="143"/>
      <c r="AU2362" s="143"/>
      <c r="AV2362" s="143"/>
      <c r="BC2362" s="2"/>
    </row>
    <row r="2363" spans="1:55" x14ac:dyDescent="0.2">
      <c r="A2363" s="4" t="s">
        <v>2695</v>
      </c>
      <c r="B2363" s="4" t="s">
        <v>2689</v>
      </c>
      <c r="C2363" s="4" t="s">
        <v>2730</v>
      </c>
      <c r="D2363" s="4" t="s">
        <v>2740</v>
      </c>
      <c r="E2363" s="4" t="s">
        <v>4535</v>
      </c>
      <c r="F2363" s="4" t="s">
        <v>1597</v>
      </c>
      <c r="G2363" s="41" t="s">
        <v>1601</v>
      </c>
      <c r="H2363" s="59">
        <v>5703223128270</v>
      </c>
      <c r="I2363" s="59" t="s">
        <v>136</v>
      </c>
      <c r="J2363" s="5">
        <v>2013</v>
      </c>
      <c r="K2363" s="5">
        <v>8</v>
      </c>
      <c r="L2363" s="9">
        <f t="shared" si="50"/>
        <v>-5</v>
      </c>
      <c r="M2363" s="6" t="s">
        <v>90</v>
      </c>
      <c r="N2363" s="9" t="s">
        <v>94</v>
      </c>
      <c r="O2363" s="6" t="s">
        <v>37</v>
      </c>
      <c r="P2363" s="9" t="s">
        <v>42</v>
      </c>
      <c r="Q2363" s="5" t="s">
        <v>37</v>
      </c>
      <c r="R2363" s="9" t="s">
        <v>42</v>
      </c>
      <c r="S2363" s="11" t="s">
        <v>136</v>
      </c>
      <c r="T2363" s="6" t="s">
        <v>43</v>
      </c>
      <c r="U2363" s="4" t="s">
        <v>43</v>
      </c>
      <c r="V2363" s="4" t="s">
        <v>136</v>
      </c>
      <c r="W2363" s="75">
        <v>0</v>
      </c>
      <c r="X2363" s="9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43"/>
      <c r="AL2363" s="143"/>
      <c r="AM2363" s="143"/>
      <c r="AN2363" s="143"/>
      <c r="AO2363" s="143"/>
      <c r="AP2363" s="143"/>
      <c r="AQ2363" s="143"/>
      <c r="AR2363" s="143"/>
      <c r="AS2363" s="143"/>
      <c r="AT2363" s="143"/>
      <c r="AU2363" s="143"/>
      <c r="AV2363" s="143"/>
      <c r="BC2363" s="2"/>
    </row>
    <row r="2364" spans="1:55" x14ac:dyDescent="0.2">
      <c r="A2364" s="4" t="s">
        <v>2695</v>
      </c>
      <c r="B2364" s="4" t="s">
        <v>2689</v>
      </c>
      <c r="C2364" s="4" t="s">
        <v>2730</v>
      </c>
      <c r="D2364" s="4" t="s">
        <v>2740</v>
      </c>
      <c r="E2364" s="4" t="s">
        <v>4535</v>
      </c>
      <c r="F2364" s="4" t="s">
        <v>1597</v>
      </c>
      <c r="G2364" s="41" t="s">
        <v>1601</v>
      </c>
      <c r="H2364" s="59">
        <v>5703223128200</v>
      </c>
      <c r="I2364" s="59" t="s">
        <v>136</v>
      </c>
      <c r="J2364" s="5">
        <v>2013</v>
      </c>
      <c r="K2364" s="5">
        <v>8</v>
      </c>
      <c r="L2364" s="9">
        <f t="shared" si="50"/>
        <v>-5</v>
      </c>
      <c r="M2364" s="6" t="s">
        <v>90</v>
      </c>
      <c r="N2364" s="9" t="s">
        <v>94</v>
      </c>
      <c r="O2364" s="6" t="s">
        <v>37</v>
      </c>
      <c r="P2364" s="9" t="s">
        <v>42</v>
      </c>
      <c r="Q2364" s="5" t="s">
        <v>37</v>
      </c>
      <c r="R2364" s="9" t="s">
        <v>42</v>
      </c>
      <c r="S2364" s="11" t="s">
        <v>136</v>
      </c>
      <c r="T2364" s="6" t="s">
        <v>43</v>
      </c>
      <c r="U2364" s="4" t="s">
        <v>43</v>
      </c>
      <c r="V2364" s="4" t="s">
        <v>136</v>
      </c>
      <c r="W2364" s="75">
        <v>0</v>
      </c>
      <c r="X2364" s="9"/>
      <c r="Y2364" s="11"/>
      <c r="Z2364" s="11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143"/>
      <c r="AL2364" s="143"/>
      <c r="AM2364" s="143"/>
      <c r="AN2364" s="143"/>
      <c r="AO2364" s="143"/>
      <c r="AP2364" s="143"/>
      <c r="AQ2364" s="143"/>
      <c r="AR2364" s="143"/>
      <c r="AS2364" s="143"/>
      <c r="AT2364" s="143"/>
      <c r="AU2364" s="143"/>
      <c r="AV2364" s="143"/>
      <c r="BC2364" s="2"/>
    </row>
    <row r="2365" spans="1:55" x14ac:dyDescent="0.2">
      <c r="A2365" s="4" t="s">
        <v>2695</v>
      </c>
      <c r="B2365" s="4" t="s">
        <v>2689</v>
      </c>
      <c r="C2365" s="4" t="s">
        <v>2730</v>
      </c>
      <c r="D2365" s="4" t="s">
        <v>2740</v>
      </c>
      <c r="E2365" s="4" t="s">
        <v>4535</v>
      </c>
      <c r="F2365" s="4" t="s">
        <v>1597</v>
      </c>
      <c r="G2365" s="41" t="s">
        <v>1601</v>
      </c>
      <c r="H2365" s="59">
        <v>5703223128264</v>
      </c>
      <c r="I2365" s="59" t="s">
        <v>136</v>
      </c>
      <c r="J2365" s="5">
        <v>2013</v>
      </c>
      <c r="K2365" s="5">
        <v>8</v>
      </c>
      <c r="L2365" s="9">
        <f t="shared" si="50"/>
        <v>-5</v>
      </c>
      <c r="M2365" s="6" t="s">
        <v>90</v>
      </c>
      <c r="N2365" s="9" t="s">
        <v>94</v>
      </c>
      <c r="O2365" s="6" t="s">
        <v>37</v>
      </c>
      <c r="P2365" s="9" t="s">
        <v>42</v>
      </c>
      <c r="Q2365" s="5" t="s">
        <v>37</v>
      </c>
      <c r="R2365" s="9" t="s">
        <v>42</v>
      </c>
      <c r="S2365" s="11" t="s">
        <v>136</v>
      </c>
      <c r="T2365" s="6" t="s">
        <v>43</v>
      </c>
      <c r="U2365" s="4" t="s">
        <v>43</v>
      </c>
      <c r="V2365" s="4" t="s">
        <v>136</v>
      </c>
      <c r="W2365" s="75">
        <v>0</v>
      </c>
      <c r="X2365" s="9"/>
      <c r="Y2365" s="11"/>
      <c r="Z2365" s="11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143"/>
      <c r="AL2365" s="143"/>
      <c r="AM2365" s="143"/>
      <c r="AN2365" s="143"/>
      <c r="AO2365" s="143"/>
      <c r="AP2365" s="143"/>
      <c r="AQ2365" s="143"/>
      <c r="AR2365" s="143"/>
      <c r="AS2365" s="143"/>
      <c r="AT2365" s="143"/>
      <c r="AU2365" s="143"/>
      <c r="AV2365" s="143"/>
      <c r="BC2365" s="2"/>
    </row>
    <row r="2366" spans="1:55" x14ac:dyDescent="0.2">
      <c r="A2366" s="4" t="s">
        <v>2705</v>
      </c>
      <c r="B2366" s="4" t="s">
        <v>2688</v>
      </c>
      <c r="C2366" s="4" t="s">
        <v>2730</v>
      </c>
      <c r="D2366" s="4" t="s">
        <v>2740</v>
      </c>
      <c r="E2366" s="4" t="s">
        <v>4535</v>
      </c>
      <c r="F2366" s="4" t="s">
        <v>1597</v>
      </c>
      <c r="G2366" s="41" t="s">
        <v>1601</v>
      </c>
      <c r="H2366" s="59">
        <v>5703187121342</v>
      </c>
      <c r="I2366" s="59" t="s">
        <v>136</v>
      </c>
      <c r="J2366" s="5">
        <v>2013</v>
      </c>
      <c r="K2366" s="5">
        <v>8</v>
      </c>
      <c r="L2366" s="9">
        <f t="shared" si="50"/>
        <v>-5</v>
      </c>
      <c r="M2366" s="6" t="s">
        <v>90</v>
      </c>
      <c r="N2366" s="9" t="s">
        <v>94</v>
      </c>
      <c r="O2366" s="6" t="s">
        <v>37</v>
      </c>
      <c r="P2366" s="9" t="s">
        <v>42</v>
      </c>
      <c r="Q2366" s="5" t="s">
        <v>37</v>
      </c>
      <c r="R2366" s="9" t="s">
        <v>42</v>
      </c>
      <c r="S2366" s="11" t="s">
        <v>136</v>
      </c>
      <c r="T2366" s="6" t="s">
        <v>43</v>
      </c>
      <c r="U2366" s="4" t="s">
        <v>43</v>
      </c>
      <c r="V2366" s="4" t="s">
        <v>136</v>
      </c>
      <c r="W2366" s="75">
        <v>0</v>
      </c>
      <c r="X2366" s="9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43"/>
      <c r="AL2366" s="143"/>
      <c r="AM2366" s="143"/>
      <c r="AN2366" s="143"/>
      <c r="AO2366" s="143"/>
      <c r="AP2366" s="143"/>
      <c r="AQ2366" s="143"/>
      <c r="AR2366" s="143"/>
      <c r="AS2366" s="143"/>
      <c r="AT2366" s="143"/>
      <c r="AU2366" s="143"/>
      <c r="AV2366" s="143"/>
      <c r="BC2366" s="2"/>
    </row>
    <row r="2367" spans="1:55" x14ac:dyDescent="0.2">
      <c r="A2367" s="4" t="s">
        <v>2720</v>
      </c>
      <c r="B2367" s="4" t="s">
        <v>2690</v>
      </c>
      <c r="C2367" s="4" t="s">
        <v>2730</v>
      </c>
      <c r="D2367" s="4" t="s">
        <v>2740</v>
      </c>
      <c r="E2367" s="4" t="s">
        <v>4535</v>
      </c>
      <c r="F2367" s="4" t="s">
        <v>1597</v>
      </c>
      <c r="G2367" s="41" t="s">
        <v>1601</v>
      </c>
      <c r="H2367" s="59">
        <v>5703223128227</v>
      </c>
      <c r="I2367" s="59" t="s">
        <v>136</v>
      </c>
      <c r="J2367" s="5">
        <v>2013</v>
      </c>
      <c r="K2367" s="5">
        <v>8</v>
      </c>
      <c r="L2367" s="9">
        <f t="shared" si="50"/>
        <v>-5</v>
      </c>
      <c r="M2367" s="6" t="s">
        <v>90</v>
      </c>
      <c r="N2367" s="9" t="s">
        <v>94</v>
      </c>
      <c r="O2367" s="6" t="s">
        <v>37</v>
      </c>
      <c r="P2367" s="9" t="s">
        <v>42</v>
      </c>
      <c r="Q2367" s="5" t="s">
        <v>37</v>
      </c>
      <c r="R2367" s="9" t="s">
        <v>42</v>
      </c>
      <c r="S2367" s="11" t="s">
        <v>136</v>
      </c>
      <c r="T2367" s="6" t="s">
        <v>43</v>
      </c>
      <c r="U2367" s="4" t="s">
        <v>43</v>
      </c>
      <c r="V2367" s="4" t="s">
        <v>136</v>
      </c>
      <c r="W2367" s="75">
        <v>0</v>
      </c>
      <c r="X2367" s="9"/>
      <c r="Y2367" s="11"/>
      <c r="Z2367" s="11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143"/>
      <c r="AL2367" s="143"/>
      <c r="AM2367" s="143"/>
      <c r="AN2367" s="143"/>
      <c r="AO2367" s="143"/>
      <c r="AP2367" s="143"/>
      <c r="AQ2367" s="143"/>
      <c r="AR2367" s="143"/>
      <c r="AS2367" s="143"/>
      <c r="AT2367" s="143"/>
      <c r="AU2367" s="143"/>
      <c r="AV2367" s="143"/>
      <c r="BC2367" s="2"/>
    </row>
    <row r="2368" spans="1:55" x14ac:dyDescent="0.2">
      <c r="A2368" s="4" t="s">
        <v>2721</v>
      </c>
      <c r="B2368" s="4" t="s">
        <v>2687</v>
      </c>
      <c r="C2368" s="4" t="s">
        <v>2730</v>
      </c>
      <c r="D2368" s="4" t="s">
        <v>2740</v>
      </c>
      <c r="E2368" s="4" t="s">
        <v>4535</v>
      </c>
      <c r="F2368" s="4" t="s">
        <v>1597</v>
      </c>
      <c r="G2368" s="41" t="s">
        <v>1601</v>
      </c>
      <c r="H2368" s="59">
        <v>5703187121346</v>
      </c>
      <c r="I2368" s="59" t="s">
        <v>136</v>
      </c>
      <c r="J2368" s="5">
        <v>2013</v>
      </c>
      <c r="K2368" s="5">
        <v>8</v>
      </c>
      <c r="L2368" s="9">
        <f t="shared" si="50"/>
        <v>-5</v>
      </c>
      <c r="M2368" s="6" t="s">
        <v>90</v>
      </c>
      <c r="N2368" s="9" t="s">
        <v>94</v>
      </c>
      <c r="O2368" s="6" t="s">
        <v>37</v>
      </c>
      <c r="P2368" s="9" t="s">
        <v>42</v>
      </c>
      <c r="Q2368" s="5" t="s">
        <v>37</v>
      </c>
      <c r="R2368" s="9" t="s">
        <v>42</v>
      </c>
      <c r="S2368" s="11" t="s">
        <v>136</v>
      </c>
      <c r="T2368" s="6" t="s">
        <v>43</v>
      </c>
      <c r="U2368" s="4" t="s">
        <v>43</v>
      </c>
      <c r="V2368" s="4" t="s">
        <v>136</v>
      </c>
      <c r="W2368" s="75">
        <v>0</v>
      </c>
      <c r="X2368" s="9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43"/>
      <c r="AL2368" s="143"/>
      <c r="AM2368" s="143"/>
      <c r="AN2368" s="143"/>
      <c r="AO2368" s="143"/>
      <c r="AP2368" s="143"/>
      <c r="AQ2368" s="143"/>
      <c r="AR2368" s="143"/>
      <c r="AS2368" s="143"/>
      <c r="AT2368" s="143"/>
      <c r="AU2368" s="143"/>
      <c r="AV2368" s="143"/>
      <c r="BC2368" s="2"/>
    </row>
    <row r="2369" spans="1:55" x14ac:dyDescent="0.2">
      <c r="A2369" s="4" t="s">
        <v>2686</v>
      </c>
      <c r="B2369" s="4" t="s">
        <v>2687</v>
      </c>
      <c r="C2369" s="4" t="s">
        <v>2730</v>
      </c>
      <c r="D2369" s="4" t="s">
        <v>2740</v>
      </c>
      <c r="E2369" s="4" t="s">
        <v>4535</v>
      </c>
      <c r="F2369" s="4" t="s">
        <v>1597</v>
      </c>
      <c r="G2369" s="41" t="s">
        <v>1601</v>
      </c>
      <c r="H2369" s="59">
        <v>5703187121348</v>
      </c>
      <c r="I2369" s="59" t="s">
        <v>136</v>
      </c>
      <c r="J2369" s="5">
        <v>2013</v>
      </c>
      <c r="K2369" s="5">
        <v>8</v>
      </c>
      <c r="L2369" s="9">
        <f t="shared" si="50"/>
        <v>-5</v>
      </c>
      <c r="M2369" s="6" t="s">
        <v>90</v>
      </c>
      <c r="N2369" s="9" t="s">
        <v>94</v>
      </c>
      <c r="O2369" s="6" t="s">
        <v>37</v>
      </c>
      <c r="P2369" s="9" t="s">
        <v>42</v>
      </c>
      <c r="Q2369" s="5" t="s">
        <v>37</v>
      </c>
      <c r="R2369" s="9" t="s">
        <v>42</v>
      </c>
      <c r="S2369" s="11" t="s">
        <v>136</v>
      </c>
      <c r="T2369" s="6" t="s">
        <v>43</v>
      </c>
      <c r="U2369" s="4" t="s">
        <v>43</v>
      </c>
      <c r="V2369" s="4" t="s">
        <v>136</v>
      </c>
      <c r="W2369" s="75">
        <v>0</v>
      </c>
      <c r="X2369" s="9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43"/>
      <c r="AL2369" s="143"/>
      <c r="AM2369" s="143"/>
      <c r="AN2369" s="143"/>
      <c r="AO2369" s="143"/>
      <c r="AP2369" s="143"/>
      <c r="AQ2369" s="143"/>
      <c r="AR2369" s="143"/>
      <c r="AS2369" s="143"/>
      <c r="AT2369" s="143"/>
      <c r="AU2369" s="143"/>
      <c r="AV2369" s="143"/>
      <c r="BC2369" s="2"/>
    </row>
    <row r="2370" spans="1:55" x14ac:dyDescent="0.2">
      <c r="A2370" s="4" t="s">
        <v>2695</v>
      </c>
      <c r="B2370" s="4" t="s">
        <v>2689</v>
      </c>
      <c r="C2370" s="4" t="s">
        <v>2730</v>
      </c>
      <c r="D2370" s="4" t="s">
        <v>2740</v>
      </c>
      <c r="E2370" s="4" t="s">
        <v>4535</v>
      </c>
      <c r="F2370" s="4" t="s">
        <v>1597</v>
      </c>
      <c r="G2370" s="41" t="s">
        <v>1601</v>
      </c>
      <c r="H2370" s="59">
        <v>5703223128260</v>
      </c>
      <c r="I2370" s="59" t="s">
        <v>136</v>
      </c>
      <c r="J2370" s="5">
        <v>2013</v>
      </c>
      <c r="K2370" s="5">
        <v>8</v>
      </c>
      <c r="L2370" s="9">
        <f t="shared" si="50"/>
        <v>-5</v>
      </c>
      <c r="M2370" s="6" t="s">
        <v>90</v>
      </c>
      <c r="N2370" s="9" t="s">
        <v>94</v>
      </c>
      <c r="O2370" s="6" t="s">
        <v>37</v>
      </c>
      <c r="P2370" s="9" t="s">
        <v>42</v>
      </c>
      <c r="Q2370" s="5" t="s">
        <v>37</v>
      </c>
      <c r="R2370" s="9" t="s">
        <v>42</v>
      </c>
      <c r="S2370" s="11" t="s">
        <v>136</v>
      </c>
      <c r="T2370" s="6" t="s">
        <v>43</v>
      </c>
      <c r="U2370" s="4" t="s">
        <v>43</v>
      </c>
      <c r="V2370" s="4" t="s">
        <v>136</v>
      </c>
      <c r="W2370" s="75">
        <v>0</v>
      </c>
      <c r="X2370" s="9"/>
      <c r="Y2370" s="11"/>
      <c r="Z2370" s="11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143"/>
      <c r="AL2370" s="143"/>
      <c r="AM2370" s="143"/>
      <c r="AN2370" s="143"/>
      <c r="AO2370" s="143"/>
      <c r="AP2370" s="143"/>
      <c r="AQ2370" s="143"/>
      <c r="AR2370" s="143"/>
      <c r="AS2370" s="143"/>
      <c r="AT2370" s="143"/>
      <c r="AU2370" s="143"/>
      <c r="AV2370" s="143"/>
      <c r="BC2370" s="2"/>
    </row>
    <row r="2371" spans="1:55" x14ac:dyDescent="0.2">
      <c r="A2371" s="4" t="s">
        <v>2723</v>
      </c>
      <c r="B2371" s="4" t="s">
        <v>2690</v>
      </c>
      <c r="C2371" s="4" t="s">
        <v>2730</v>
      </c>
      <c r="D2371" s="4" t="s">
        <v>2740</v>
      </c>
      <c r="E2371" s="4" t="s">
        <v>1599</v>
      </c>
      <c r="F2371" s="4" t="s">
        <v>1597</v>
      </c>
      <c r="G2371" s="41" t="s">
        <v>1600</v>
      </c>
      <c r="H2371" s="59">
        <v>5374116120783</v>
      </c>
      <c r="I2371" s="59" t="s">
        <v>136</v>
      </c>
      <c r="J2371" s="5">
        <v>2013</v>
      </c>
      <c r="K2371" s="5">
        <v>8</v>
      </c>
      <c r="L2371" s="9">
        <f t="shared" si="50"/>
        <v>-5</v>
      </c>
      <c r="M2371" s="6" t="s">
        <v>90</v>
      </c>
      <c r="N2371" s="9" t="s">
        <v>94</v>
      </c>
      <c r="O2371" s="6" t="s">
        <v>37</v>
      </c>
      <c r="P2371" s="9" t="s">
        <v>42</v>
      </c>
      <c r="Q2371" s="5" t="s">
        <v>37</v>
      </c>
      <c r="R2371" s="9" t="s">
        <v>42</v>
      </c>
      <c r="S2371" s="11" t="s">
        <v>136</v>
      </c>
      <c r="T2371" s="6" t="s">
        <v>43</v>
      </c>
      <c r="U2371" s="4" t="s">
        <v>43</v>
      </c>
      <c r="V2371" s="4" t="s">
        <v>136</v>
      </c>
      <c r="W2371" s="75">
        <v>0</v>
      </c>
      <c r="X2371" s="9"/>
      <c r="Y2371" s="11"/>
      <c r="Z2371" s="11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143"/>
      <c r="AL2371" s="143"/>
      <c r="AM2371" s="143"/>
      <c r="AN2371" s="143"/>
      <c r="AO2371" s="143"/>
      <c r="AP2371" s="143"/>
      <c r="AQ2371" s="143"/>
      <c r="AR2371" s="143"/>
      <c r="AS2371" s="143"/>
      <c r="AT2371" s="143"/>
      <c r="AU2371" s="143"/>
      <c r="AV2371" s="143"/>
      <c r="BC2371" s="2"/>
    </row>
    <row r="2372" spans="1:55" x14ac:dyDescent="0.2">
      <c r="A2372" s="4" t="s">
        <v>2723</v>
      </c>
      <c r="B2372" s="4" t="s">
        <v>2690</v>
      </c>
      <c r="C2372" s="4" t="s">
        <v>2730</v>
      </c>
      <c r="D2372" s="4" t="s">
        <v>2740</v>
      </c>
      <c r="E2372" s="4" t="s">
        <v>1599</v>
      </c>
      <c r="F2372" s="4" t="s">
        <v>1597</v>
      </c>
      <c r="G2372" s="41" t="s">
        <v>1600</v>
      </c>
      <c r="H2372" s="59">
        <v>5374115120619</v>
      </c>
      <c r="I2372" s="59" t="s">
        <v>136</v>
      </c>
      <c r="J2372" s="5">
        <v>2013</v>
      </c>
      <c r="K2372" s="5">
        <v>8</v>
      </c>
      <c r="L2372" s="9">
        <f t="shared" si="50"/>
        <v>-5</v>
      </c>
      <c r="M2372" s="6" t="s">
        <v>90</v>
      </c>
      <c r="N2372" s="9" t="s">
        <v>94</v>
      </c>
      <c r="O2372" s="6" t="s">
        <v>37</v>
      </c>
      <c r="P2372" s="9" t="s">
        <v>42</v>
      </c>
      <c r="Q2372" s="5" t="s">
        <v>37</v>
      </c>
      <c r="R2372" s="9" t="s">
        <v>42</v>
      </c>
      <c r="S2372" s="11" t="s">
        <v>136</v>
      </c>
      <c r="T2372" s="6" t="s">
        <v>43</v>
      </c>
      <c r="U2372" s="4" t="s">
        <v>43</v>
      </c>
      <c r="V2372" s="4" t="s">
        <v>136</v>
      </c>
      <c r="W2372" s="75">
        <v>0</v>
      </c>
      <c r="X2372" s="9"/>
      <c r="Y2372" s="11"/>
      <c r="Z2372" s="11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143"/>
      <c r="AL2372" s="143"/>
      <c r="AM2372" s="143"/>
      <c r="AN2372" s="143"/>
      <c r="AO2372" s="143"/>
      <c r="AP2372" s="143"/>
      <c r="AQ2372" s="143"/>
      <c r="AR2372" s="143"/>
      <c r="AS2372" s="143"/>
      <c r="AT2372" s="143"/>
      <c r="AU2372" s="143"/>
      <c r="AV2372" s="143"/>
      <c r="BC2372" s="2"/>
    </row>
    <row r="2373" spans="1:55" x14ac:dyDescent="0.2">
      <c r="A2373" s="4" t="s">
        <v>2723</v>
      </c>
      <c r="B2373" s="4" t="s">
        <v>2690</v>
      </c>
      <c r="C2373" s="4" t="s">
        <v>2730</v>
      </c>
      <c r="D2373" s="4" t="s">
        <v>2740</v>
      </c>
      <c r="E2373" s="4" t="s">
        <v>1599</v>
      </c>
      <c r="F2373" s="4" t="s">
        <v>1597</v>
      </c>
      <c r="G2373" s="41" t="s">
        <v>1600</v>
      </c>
      <c r="H2373" s="59">
        <v>5374206125122</v>
      </c>
      <c r="I2373" s="59" t="s">
        <v>136</v>
      </c>
      <c r="J2373" s="5">
        <v>2013</v>
      </c>
      <c r="K2373" s="5">
        <v>8</v>
      </c>
      <c r="L2373" s="9">
        <f t="shared" si="50"/>
        <v>-5</v>
      </c>
      <c r="M2373" s="6" t="s">
        <v>90</v>
      </c>
      <c r="N2373" s="9" t="s">
        <v>94</v>
      </c>
      <c r="O2373" s="6" t="s">
        <v>37</v>
      </c>
      <c r="P2373" s="9" t="s">
        <v>42</v>
      </c>
      <c r="Q2373" s="5" t="s">
        <v>37</v>
      </c>
      <c r="R2373" s="9" t="s">
        <v>42</v>
      </c>
      <c r="S2373" s="11" t="s">
        <v>136</v>
      </c>
      <c r="T2373" s="6" t="s">
        <v>43</v>
      </c>
      <c r="U2373" s="4" t="s">
        <v>43</v>
      </c>
      <c r="V2373" s="4" t="s">
        <v>136</v>
      </c>
      <c r="W2373" s="75">
        <v>0</v>
      </c>
      <c r="X2373" s="9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43"/>
      <c r="AL2373" s="143"/>
      <c r="AM2373" s="143"/>
      <c r="AN2373" s="143"/>
      <c r="AO2373" s="143"/>
      <c r="AP2373" s="143"/>
      <c r="AQ2373" s="143"/>
      <c r="AR2373" s="143"/>
      <c r="AS2373" s="143"/>
      <c r="AT2373" s="143"/>
      <c r="AU2373" s="143"/>
      <c r="AV2373" s="143"/>
      <c r="BC2373" s="2"/>
    </row>
    <row r="2374" spans="1:55" x14ac:dyDescent="0.2">
      <c r="A2374" s="4" t="s">
        <v>2723</v>
      </c>
      <c r="B2374" s="4" t="s">
        <v>2690</v>
      </c>
      <c r="C2374" s="4" t="s">
        <v>2730</v>
      </c>
      <c r="D2374" s="4" t="s">
        <v>2740</v>
      </c>
      <c r="E2374" s="4" t="s">
        <v>1599</v>
      </c>
      <c r="F2374" s="4" t="s">
        <v>1597</v>
      </c>
      <c r="G2374" s="41" t="s">
        <v>1600</v>
      </c>
      <c r="H2374" s="59">
        <v>5374206125126</v>
      </c>
      <c r="I2374" s="59" t="s">
        <v>136</v>
      </c>
      <c r="J2374" s="5">
        <v>2013</v>
      </c>
      <c r="K2374" s="5">
        <v>8</v>
      </c>
      <c r="L2374" s="9">
        <f t="shared" si="50"/>
        <v>-5</v>
      </c>
      <c r="M2374" s="6" t="s">
        <v>90</v>
      </c>
      <c r="N2374" s="9" t="s">
        <v>94</v>
      </c>
      <c r="O2374" s="6" t="s">
        <v>37</v>
      </c>
      <c r="P2374" s="9" t="s">
        <v>42</v>
      </c>
      <c r="Q2374" s="5" t="s">
        <v>37</v>
      </c>
      <c r="R2374" s="9" t="s">
        <v>42</v>
      </c>
      <c r="S2374" s="11" t="s">
        <v>136</v>
      </c>
      <c r="T2374" s="6" t="s">
        <v>43</v>
      </c>
      <c r="U2374" s="4" t="s">
        <v>43</v>
      </c>
      <c r="V2374" s="4" t="s">
        <v>136</v>
      </c>
      <c r="W2374" s="75">
        <v>0</v>
      </c>
      <c r="X2374" s="9"/>
      <c r="Y2374" s="11"/>
      <c r="Z2374" s="11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143"/>
      <c r="AL2374" s="143"/>
      <c r="AM2374" s="143"/>
      <c r="AN2374" s="143"/>
      <c r="AO2374" s="143"/>
      <c r="AP2374" s="143"/>
      <c r="AQ2374" s="143"/>
      <c r="AR2374" s="143"/>
      <c r="AS2374" s="143"/>
      <c r="AT2374" s="143"/>
      <c r="AU2374" s="143"/>
      <c r="AV2374" s="143"/>
      <c r="BC2374" s="2"/>
    </row>
    <row r="2375" spans="1:55" x14ac:dyDescent="0.2">
      <c r="A2375" s="4" t="s">
        <v>2723</v>
      </c>
      <c r="B2375" s="4" t="s">
        <v>2690</v>
      </c>
      <c r="C2375" s="4" t="s">
        <v>2730</v>
      </c>
      <c r="D2375" s="4" t="s">
        <v>2740</v>
      </c>
      <c r="E2375" s="4" t="s">
        <v>1599</v>
      </c>
      <c r="F2375" s="4" t="s">
        <v>1597</v>
      </c>
      <c r="G2375" s="41" t="s">
        <v>1600</v>
      </c>
      <c r="H2375" s="59">
        <v>5374114120551</v>
      </c>
      <c r="I2375" s="59" t="s">
        <v>136</v>
      </c>
      <c r="J2375" s="5">
        <v>2013</v>
      </c>
      <c r="K2375" s="5">
        <v>8</v>
      </c>
      <c r="L2375" s="9">
        <f t="shared" si="50"/>
        <v>-5</v>
      </c>
      <c r="M2375" s="6" t="s">
        <v>90</v>
      </c>
      <c r="N2375" s="9" t="s">
        <v>94</v>
      </c>
      <c r="O2375" s="6" t="s">
        <v>37</v>
      </c>
      <c r="P2375" s="9" t="s">
        <v>42</v>
      </c>
      <c r="Q2375" s="5" t="s">
        <v>37</v>
      </c>
      <c r="R2375" s="9" t="s">
        <v>42</v>
      </c>
      <c r="S2375" s="11" t="s">
        <v>136</v>
      </c>
      <c r="T2375" s="6" t="s">
        <v>43</v>
      </c>
      <c r="U2375" s="4" t="s">
        <v>43</v>
      </c>
      <c r="V2375" s="4" t="s">
        <v>136</v>
      </c>
      <c r="W2375" s="75">
        <v>0</v>
      </c>
      <c r="X2375" s="9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43"/>
      <c r="AL2375" s="143"/>
      <c r="AM2375" s="143"/>
      <c r="AN2375" s="143"/>
      <c r="AO2375" s="143"/>
      <c r="AP2375" s="143"/>
      <c r="AQ2375" s="143"/>
      <c r="AR2375" s="143"/>
      <c r="AS2375" s="143"/>
      <c r="AT2375" s="143"/>
      <c r="AU2375" s="143"/>
      <c r="AV2375" s="143"/>
      <c r="BC2375" s="2"/>
    </row>
    <row r="2376" spans="1:55" x14ac:dyDescent="0.2">
      <c r="A2376" s="4" t="str">
        <f t="shared" ref="A2376:A2381" si="51">UPPER("Pediatría")</f>
        <v>PEDIATRÍA</v>
      </c>
      <c r="B2376" s="4" t="s">
        <v>2688</v>
      </c>
      <c r="C2376" s="4" t="s">
        <v>2730</v>
      </c>
      <c r="D2376" s="4" t="s">
        <v>2740</v>
      </c>
      <c r="E2376" s="4" t="s">
        <v>1599</v>
      </c>
      <c r="F2376" s="4" t="s">
        <v>1597</v>
      </c>
      <c r="G2376" s="41" t="s">
        <v>1600</v>
      </c>
      <c r="H2376" s="59">
        <v>5374115120610</v>
      </c>
      <c r="I2376" s="59" t="s">
        <v>136</v>
      </c>
      <c r="J2376" s="5">
        <v>2013</v>
      </c>
      <c r="K2376" s="5">
        <v>8</v>
      </c>
      <c r="L2376" s="9">
        <f t="shared" si="50"/>
        <v>-5</v>
      </c>
      <c r="M2376" s="6" t="s">
        <v>90</v>
      </c>
      <c r="N2376" s="9" t="s">
        <v>94</v>
      </c>
      <c r="O2376" s="6" t="s">
        <v>37</v>
      </c>
      <c r="P2376" s="9" t="s">
        <v>42</v>
      </c>
      <c r="Q2376" s="5" t="s">
        <v>37</v>
      </c>
      <c r="R2376" s="9" t="s">
        <v>42</v>
      </c>
      <c r="S2376" s="11" t="s">
        <v>136</v>
      </c>
      <c r="T2376" s="6" t="s">
        <v>43</v>
      </c>
      <c r="U2376" s="4" t="s">
        <v>43</v>
      </c>
      <c r="V2376" s="4" t="s">
        <v>136</v>
      </c>
      <c r="W2376" s="75">
        <v>0</v>
      </c>
      <c r="X2376" s="9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43"/>
      <c r="AL2376" s="143"/>
      <c r="AM2376" s="143"/>
      <c r="AN2376" s="143"/>
      <c r="AO2376" s="143"/>
      <c r="AP2376" s="143"/>
      <c r="AQ2376" s="143"/>
      <c r="AR2376" s="143"/>
      <c r="AS2376" s="143"/>
      <c r="AT2376" s="143"/>
      <c r="AU2376" s="143"/>
      <c r="AV2376" s="143"/>
      <c r="BC2376" s="2"/>
    </row>
    <row r="2377" spans="1:55" x14ac:dyDescent="0.2">
      <c r="A2377" s="4" t="str">
        <f t="shared" si="51"/>
        <v>PEDIATRÍA</v>
      </c>
      <c r="B2377" s="4" t="s">
        <v>2688</v>
      </c>
      <c r="C2377" s="4" t="s">
        <v>2730</v>
      </c>
      <c r="D2377" s="4" t="s">
        <v>2740</v>
      </c>
      <c r="E2377" s="4" t="s">
        <v>1599</v>
      </c>
      <c r="F2377" s="4" t="s">
        <v>1597</v>
      </c>
      <c r="G2377" s="41" t="s">
        <v>1600</v>
      </c>
      <c r="H2377" s="59">
        <v>5374115120614</v>
      </c>
      <c r="I2377" s="59" t="s">
        <v>136</v>
      </c>
      <c r="J2377" s="5">
        <v>2013</v>
      </c>
      <c r="K2377" s="5">
        <v>8</v>
      </c>
      <c r="L2377" s="9">
        <f t="shared" si="50"/>
        <v>-5</v>
      </c>
      <c r="M2377" s="6" t="s">
        <v>90</v>
      </c>
      <c r="N2377" s="9" t="s">
        <v>94</v>
      </c>
      <c r="O2377" s="6" t="s">
        <v>37</v>
      </c>
      <c r="P2377" s="9" t="s">
        <v>42</v>
      </c>
      <c r="Q2377" s="5" t="s">
        <v>37</v>
      </c>
      <c r="R2377" s="9" t="s">
        <v>42</v>
      </c>
      <c r="S2377" s="11" t="s">
        <v>136</v>
      </c>
      <c r="T2377" s="6" t="s">
        <v>43</v>
      </c>
      <c r="U2377" s="4" t="s">
        <v>43</v>
      </c>
      <c r="V2377" s="4" t="s">
        <v>136</v>
      </c>
      <c r="W2377" s="75">
        <v>0</v>
      </c>
      <c r="X2377" s="9"/>
      <c r="Y2377" s="11"/>
      <c r="Z2377" s="11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143"/>
      <c r="AL2377" s="143"/>
      <c r="AM2377" s="143"/>
      <c r="AN2377" s="143"/>
      <c r="AO2377" s="143"/>
      <c r="AP2377" s="143"/>
      <c r="AQ2377" s="143"/>
      <c r="AR2377" s="143"/>
      <c r="AS2377" s="143"/>
      <c r="AT2377" s="143"/>
      <c r="AU2377" s="143"/>
      <c r="AV2377" s="143"/>
      <c r="BC2377" s="2"/>
    </row>
    <row r="2378" spans="1:55" x14ac:dyDescent="0.2">
      <c r="A2378" s="4" t="str">
        <f t="shared" si="51"/>
        <v>PEDIATRÍA</v>
      </c>
      <c r="B2378" s="4" t="s">
        <v>2688</v>
      </c>
      <c r="C2378" s="4" t="s">
        <v>2730</v>
      </c>
      <c r="D2378" s="4" t="s">
        <v>2740</v>
      </c>
      <c r="E2378" s="4" t="s">
        <v>1599</v>
      </c>
      <c r="F2378" s="4" t="s">
        <v>1597</v>
      </c>
      <c r="G2378" s="41" t="s">
        <v>1600</v>
      </c>
      <c r="H2378" s="59">
        <v>5374206125129</v>
      </c>
      <c r="I2378" s="59" t="s">
        <v>136</v>
      </c>
      <c r="J2378" s="5">
        <v>2013</v>
      </c>
      <c r="K2378" s="5">
        <v>8</v>
      </c>
      <c r="L2378" s="9">
        <f t="shared" si="50"/>
        <v>-5</v>
      </c>
      <c r="M2378" s="6" t="s">
        <v>90</v>
      </c>
      <c r="N2378" s="9" t="s">
        <v>94</v>
      </c>
      <c r="O2378" s="6" t="s">
        <v>37</v>
      </c>
      <c r="P2378" s="9" t="s">
        <v>42</v>
      </c>
      <c r="Q2378" s="5" t="s">
        <v>37</v>
      </c>
      <c r="R2378" s="9" t="s">
        <v>42</v>
      </c>
      <c r="S2378" s="11" t="s">
        <v>136</v>
      </c>
      <c r="T2378" s="6" t="s">
        <v>43</v>
      </c>
      <c r="U2378" s="4" t="s">
        <v>43</v>
      </c>
      <c r="V2378" s="4" t="s">
        <v>136</v>
      </c>
      <c r="W2378" s="75">
        <v>0</v>
      </c>
      <c r="X2378" s="9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43"/>
      <c r="AL2378" s="143"/>
      <c r="AM2378" s="143"/>
      <c r="AN2378" s="143"/>
      <c r="AO2378" s="143"/>
      <c r="AP2378" s="143"/>
      <c r="AQ2378" s="143"/>
      <c r="AR2378" s="143"/>
      <c r="AS2378" s="143"/>
      <c r="AT2378" s="143"/>
      <c r="AU2378" s="143"/>
      <c r="AV2378" s="143"/>
      <c r="BC2378" s="2"/>
    </row>
    <row r="2379" spans="1:55" x14ac:dyDescent="0.2">
      <c r="A2379" s="4" t="str">
        <f t="shared" si="51"/>
        <v>PEDIATRÍA</v>
      </c>
      <c r="B2379" s="4" t="s">
        <v>2688</v>
      </c>
      <c r="C2379" s="4" t="s">
        <v>2730</v>
      </c>
      <c r="D2379" s="4" t="s">
        <v>2740</v>
      </c>
      <c r="E2379" s="4" t="s">
        <v>1599</v>
      </c>
      <c r="F2379" s="4" t="s">
        <v>1597</v>
      </c>
      <c r="G2379" s="41" t="s">
        <v>1600</v>
      </c>
      <c r="H2379" s="59">
        <v>5374206125121</v>
      </c>
      <c r="I2379" s="59" t="s">
        <v>136</v>
      </c>
      <c r="J2379" s="5">
        <v>2013</v>
      </c>
      <c r="K2379" s="5">
        <v>8</v>
      </c>
      <c r="L2379" s="9">
        <f t="shared" si="50"/>
        <v>-5</v>
      </c>
      <c r="M2379" s="6" t="s">
        <v>90</v>
      </c>
      <c r="N2379" s="9" t="s">
        <v>94</v>
      </c>
      <c r="O2379" s="6" t="s">
        <v>37</v>
      </c>
      <c r="P2379" s="9" t="s">
        <v>42</v>
      </c>
      <c r="Q2379" s="5" t="s">
        <v>37</v>
      </c>
      <c r="R2379" s="9" t="s">
        <v>42</v>
      </c>
      <c r="S2379" s="11" t="s">
        <v>136</v>
      </c>
      <c r="T2379" s="6" t="s">
        <v>43</v>
      </c>
      <c r="U2379" s="4" t="s">
        <v>43</v>
      </c>
      <c r="V2379" s="4" t="s">
        <v>136</v>
      </c>
      <c r="W2379" s="75">
        <v>0</v>
      </c>
      <c r="X2379" s="9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143"/>
      <c r="AL2379" s="143"/>
      <c r="AM2379" s="143"/>
      <c r="AN2379" s="143"/>
      <c r="AO2379" s="143"/>
      <c r="AP2379" s="143"/>
      <c r="AQ2379" s="143"/>
      <c r="AR2379" s="143"/>
      <c r="AS2379" s="143"/>
      <c r="AT2379" s="143"/>
      <c r="AU2379" s="143"/>
      <c r="AV2379" s="143"/>
      <c r="BC2379" s="2"/>
    </row>
    <row r="2380" spans="1:55" x14ac:dyDescent="0.2">
      <c r="A2380" s="4" t="str">
        <f t="shared" si="51"/>
        <v>PEDIATRÍA</v>
      </c>
      <c r="B2380" s="4" t="s">
        <v>2688</v>
      </c>
      <c r="C2380" s="4" t="s">
        <v>2730</v>
      </c>
      <c r="D2380" s="4" t="s">
        <v>2740</v>
      </c>
      <c r="E2380" s="4" t="s">
        <v>1599</v>
      </c>
      <c r="F2380" s="4" t="s">
        <v>1597</v>
      </c>
      <c r="G2380" s="41" t="s">
        <v>1600</v>
      </c>
      <c r="H2380" s="59">
        <v>5374206125118</v>
      </c>
      <c r="I2380" s="59" t="s">
        <v>136</v>
      </c>
      <c r="J2380" s="5">
        <v>2013</v>
      </c>
      <c r="K2380" s="5">
        <v>8</v>
      </c>
      <c r="L2380" s="9">
        <f t="shared" si="50"/>
        <v>-5</v>
      </c>
      <c r="M2380" s="6" t="s">
        <v>90</v>
      </c>
      <c r="N2380" s="9" t="s">
        <v>94</v>
      </c>
      <c r="O2380" s="6" t="s">
        <v>37</v>
      </c>
      <c r="P2380" s="9" t="s">
        <v>42</v>
      </c>
      <c r="Q2380" s="5" t="s">
        <v>37</v>
      </c>
      <c r="R2380" s="9" t="s">
        <v>42</v>
      </c>
      <c r="S2380" s="11" t="s">
        <v>136</v>
      </c>
      <c r="T2380" s="6" t="s">
        <v>43</v>
      </c>
      <c r="U2380" s="4" t="s">
        <v>43</v>
      </c>
      <c r="V2380" s="4" t="s">
        <v>136</v>
      </c>
      <c r="W2380" s="75">
        <v>0</v>
      </c>
      <c r="X2380" s="9"/>
      <c r="Y2380" s="11"/>
      <c r="Z2380" s="11"/>
      <c r="AA2380" s="11"/>
      <c r="AB2380" s="11"/>
      <c r="AC2380" s="11"/>
      <c r="AD2380" s="11"/>
      <c r="AE2380" s="11"/>
      <c r="AF2380" s="11"/>
      <c r="AG2380" s="11"/>
      <c r="AH2380" s="11"/>
      <c r="AI2380" s="11"/>
      <c r="AJ2380" s="11"/>
      <c r="AK2380" s="143"/>
      <c r="AL2380" s="143"/>
      <c r="AM2380" s="143"/>
      <c r="AN2380" s="143"/>
      <c r="AO2380" s="143"/>
      <c r="AP2380" s="143"/>
      <c r="AQ2380" s="143"/>
      <c r="AR2380" s="143"/>
      <c r="AS2380" s="143"/>
      <c r="AT2380" s="143"/>
      <c r="AU2380" s="143"/>
      <c r="AV2380" s="143"/>
      <c r="BC2380" s="2"/>
    </row>
    <row r="2381" spans="1:55" x14ac:dyDescent="0.2">
      <c r="A2381" s="4" t="str">
        <f t="shared" si="51"/>
        <v>PEDIATRÍA</v>
      </c>
      <c r="B2381" s="4" t="s">
        <v>2688</v>
      </c>
      <c r="C2381" s="4" t="s">
        <v>2730</v>
      </c>
      <c r="D2381" s="4" t="s">
        <v>2740</v>
      </c>
      <c r="E2381" s="4" t="s">
        <v>1599</v>
      </c>
      <c r="F2381" s="4" t="s">
        <v>1597</v>
      </c>
      <c r="G2381" s="41" t="s">
        <v>1600</v>
      </c>
      <c r="H2381" s="59">
        <v>5374206125155</v>
      </c>
      <c r="I2381" s="59" t="s">
        <v>136</v>
      </c>
      <c r="J2381" s="5">
        <v>2013</v>
      </c>
      <c r="K2381" s="5">
        <v>8</v>
      </c>
      <c r="L2381" s="9">
        <f t="shared" ref="L2381:L2432" si="52">IF(AND(J2381=0,K2381=0),"",K2381-($B$9-J2381))</f>
        <v>-5</v>
      </c>
      <c r="M2381" s="6" t="s">
        <v>90</v>
      </c>
      <c r="N2381" s="9" t="s">
        <v>94</v>
      </c>
      <c r="O2381" s="6" t="s">
        <v>37</v>
      </c>
      <c r="P2381" s="9" t="s">
        <v>42</v>
      </c>
      <c r="Q2381" s="5" t="s">
        <v>37</v>
      </c>
      <c r="R2381" s="9" t="s">
        <v>42</v>
      </c>
      <c r="S2381" s="11" t="s">
        <v>136</v>
      </c>
      <c r="T2381" s="6" t="s">
        <v>43</v>
      </c>
      <c r="U2381" s="4" t="s">
        <v>43</v>
      </c>
      <c r="V2381" s="4" t="s">
        <v>136</v>
      </c>
      <c r="W2381" s="75">
        <v>0</v>
      </c>
      <c r="X2381" s="9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43"/>
      <c r="AL2381" s="143"/>
      <c r="AM2381" s="143"/>
      <c r="AN2381" s="143"/>
      <c r="AO2381" s="143"/>
      <c r="AP2381" s="143"/>
      <c r="AQ2381" s="143"/>
      <c r="AR2381" s="143"/>
      <c r="AS2381" s="143"/>
      <c r="AT2381" s="143"/>
      <c r="AU2381" s="143"/>
      <c r="AV2381" s="143"/>
      <c r="BC2381" s="2"/>
    </row>
    <row r="2382" spans="1:55" s="58" customFormat="1" x14ac:dyDescent="0.2">
      <c r="A2382" s="66" t="s">
        <v>2702</v>
      </c>
      <c r="B2382" s="66" t="s">
        <v>2689</v>
      </c>
      <c r="C2382" s="66" t="s">
        <v>2730</v>
      </c>
      <c r="D2382" s="66" t="s">
        <v>2740</v>
      </c>
      <c r="E2382" s="66" t="s">
        <v>1599</v>
      </c>
      <c r="F2382" s="66" t="s">
        <v>1597</v>
      </c>
      <c r="G2382" s="67" t="s">
        <v>1600</v>
      </c>
      <c r="H2382" s="68">
        <v>5374206125135</v>
      </c>
      <c r="I2382" s="68">
        <v>500000003317</v>
      </c>
      <c r="J2382" s="69">
        <v>2013</v>
      </c>
      <c r="K2382" s="69">
        <v>8</v>
      </c>
      <c r="L2382" s="9">
        <f t="shared" si="52"/>
        <v>-5</v>
      </c>
      <c r="M2382" s="71" t="s">
        <v>90</v>
      </c>
      <c r="N2382" s="70" t="s">
        <v>96</v>
      </c>
      <c r="O2382" s="71" t="s">
        <v>37</v>
      </c>
      <c r="P2382" s="70" t="s">
        <v>42</v>
      </c>
      <c r="Q2382" s="69" t="s">
        <v>37</v>
      </c>
      <c r="R2382" s="70" t="s">
        <v>42</v>
      </c>
      <c r="S2382" s="72" t="s">
        <v>136</v>
      </c>
      <c r="T2382" s="71" t="s">
        <v>43</v>
      </c>
      <c r="U2382" s="66" t="s">
        <v>43</v>
      </c>
      <c r="V2382" s="66" t="s">
        <v>136</v>
      </c>
      <c r="W2382" s="76">
        <v>0</v>
      </c>
      <c r="X2382" s="70"/>
      <c r="Y2382" s="72"/>
      <c r="Z2382" s="72"/>
      <c r="AA2382" s="72"/>
      <c r="AB2382" s="72"/>
      <c r="AC2382" s="72"/>
      <c r="AD2382" s="72"/>
      <c r="AE2382" s="72"/>
      <c r="AF2382" s="72"/>
      <c r="AG2382" s="72"/>
      <c r="AH2382" s="72"/>
      <c r="AI2382" s="72"/>
      <c r="AJ2382" s="72"/>
      <c r="AK2382" s="143"/>
      <c r="AL2382" s="143"/>
      <c r="AM2382" s="143"/>
      <c r="AN2382" s="143"/>
      <c r="AO2382" s="141"/>
      <c r="AP2382" s="141"/>
      <c r="AQ2382" s="141"/>
      <c r="AR2382" s="141"/>
      <c r="AS2382" s="141"/>
      <c r="AT2382" s="141"/>
      <c r="AU2382" s="141"/>
      <c r="AV2382" s="141"/>
      <c r="AW2382" s="57"/>
      <c r="AX2382" s="57"/>
      <c r="AY2382" s="57"/>
      <c r="AZ2382" s="57"/>
      <c r="BA2382" s="57"/>
      <c r="BB2382" s="57"/>
    </row>
    <row r="2383" spans="1:55" x14ac:dyDescent="0.2">
      <c r="A2383" s="4" t="s">
        <v>2726</v>
      </c>
      <c r="B2383" s="4" t="s">
        <v>2690</v>
      </c>
      <c r="C2383" s="4" t="s">
        <v>2730</v>
      </c>
      <c r="D2383" s="4" t="s">
        <v>2740</v>
      </c>
      <c r="E2383" s="4" t="s">
        <v>1599</v>
      </c>
      <c r="F2383" s="4" t="s">
        <v>1597</v>
      </c>
      <c r="G2383" s="41" t="s">
        <v>1600</v>
      </c>
      <c r="H2383" s="59">
        <v>5374206125119</v>
      </c>
      <c r="I2383" s="59" t="s">
        <v>136</v>
      </c>
      <c r="J2383" s="5">
        <v>2013</v>
      </c>
      <c r="K2383" s="5">
        <v>8</v>
      </c>
      <c r="L2383" s="9">
        <f t="shared" si="52"/>
        <v>-5</v>
      </c>
      <c r="M2383" s="6" t="s">
        <v>90</v>
      </c>
      <c r="N2383" s="9" t="s">
        <v>94</v>
      </c>
      <c r="O2383" s="6" t="s">
        <v>37</v>
      </c>
      <c r="P2383" s="9" t="s">
        <v>42</v>
      </c>
      <c r="Q2383" s="5" t="s">
        <v>37</v>
      </c>
      <c r="R2383" s="9" t="s">
        <v>42</v>
      </c>
      <c r="S2383" s="11" t="s">
        <v>136</v>
      </c>
      <c r="T2383" s="6" t="s">
        <v>43</v>
      </c>
      <c r="U2383" s="4" t="s">
        <v>43</v>
      </c>
      <c r="V2383" s="4" t="s">
        <v>136</v>
      </c>
      <c r="W2383" s="75">
        <v>0</v>
      </c>
      <c r="X2383" s="9"/>
      <c r="Y2383" s="11"/>
      <c r="Z2383" s="11"/>
      <c r="AA2383" s="11"/>
      <c r="AB2383" s="11"/>
      <c r="AC2383" s="11"/>
      <c r="AD2383" s="11"/>
      <c r="AE2383" s="11"/>
      <c r="AF2383" s="11"/>
      <c r="AG2383" s="11"/>
      <c r="AH2383" s="11"/>
      <c r="AI2383" s="11"/>
      <c r="AJ2383" s="11"/>
      <c r="AK2383" s="143"/>
      <c r="AL2383" s="143"/>
      <c r="AM2383" s="143"/>
      <c r="AN2383" s="143"/>
      <c r="AO2383" s="143"/>
      <c r="AP2383" s="143"/>
      <c r="AQ2383" s="143"/>
      <c r="AR2383" s="143"/>
      <c r="AS2383" s="143"/>
      <c r="AT2383" s="143"/>
      <c r="AU2383" s="143"/>
      <c r="AV2383" s="143"/>
      <c r="BC2383" s="2"/>
    </row>
    <row r="2384" spans="1:55" x14ac:dyDescent="0.2">
      <c r="A2384" s="4" t="s">
        <v>2726</v>
      </c>
      <c r="B2384" s="4" t="s">
        <v>2690</v>
      </c>
      <c r="C2384" s="4" t="s">
        <v>2730</v>
      </c>
      <c r="D2384" s="4" t="s">
        <v>2740</v>
      </c>
      <c r="E2384" s="4" t="s">
        <v>1599</v>
      </c>
      <c r="F2384" s="4" t="s">
        <v>1597</v>
      </c>
      <c r="G2384" s="41" t="s">
        <v>1600</v>
      </c>
      <c r="H2384" s="59">
        <v>5374206125124</v>
      </c>
      <c r="I2384" s="59" t="s">
        <v>136</v>
      </c>
      <c r="J2384" s="5">
        <v>2013</v>
      </c>
      <c r="K2384" s="5">
        <v>8</v>
      </c>
      <c r="L2384" s="9">
        <f t="shared" si="52"/>
        <v>-5</v>
      </c>
      <c r="M2384" s="6" t="s">
        <v>90</v>
      </c>
      <c r="N2384" s="9" t="s">
        <v>94</v>
      </c>
      <c r="O2384" s="6" t="s">
        <v>37</v>
      </c>
      <c r="P2384" s="9" t="s">
        <v>42</v>
      </c>
      <c r="Q2384" s="5" t="s">
        <v>37</v>
      </c>
      <c r="R2384" s="9" t="s">
        <v>42</v>
      </c>
      <c r="S2384" s="11" t="s">
        <v>136</v>
      </c>
      <c r="T2384" s="6" t="s">
        <v>43</v>
      </c>
      <c r="U2384" s="4" t="s">
        <v>43</v>
      </c>
      <c r="V2384" s="4" t="s">
        <v>136</v>
      </c>
      <c r="W2384" s="75">
        <v>0</v>
      </c>
      <c r="X2384" s="9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43"/>
      <c r="AL2384" s="143"/>
      <c r="AM2384" s="143"/>
      <c r="AN2384" s="143"/>
      <c r="AO2384" s="143"/>
      <c r="AP2384" s="143"/>
      <c r="AQ2384" s="143"/>
      <c r="AR2384" s="143"/>
      <c r="AS2384" s="143"/>
      <c r="AT2384" s="143"/>
      <c r="AU2384" s="143"/>
      <c r="AV2384" s="143"/>
      <c r="BC2384" s="2"/>
    </row>
    <row r="2385" spans="1:57" s="58" customFormat="1" x14ac:dyDescent="0.2">
      <c r="A2385" s="4" t="s">
        <v>2695</v>
      </c>
      <c r="B2385" s="4" t="s">
        <v>2689</v>
      </c>
      <c r="C2385" s="4" t="s">
        <v>2730</v>
      </c>
      <c r="D2385" s="4" t="s">
        <v>2740</v>
      </c>
      <c r="E2385" s="4" t="s">
        <v>1599</v>
      </c>
      <c r="F2385" s="4" t="s">
        <v>1597</v>
      </c>
      <c r="G2385" s="41" t="s">
        <v>1600</v>
      </c>
      <c r="H2385" s="59">
        <v>5374206125157</v>
      </c>
      <c r="I2385" s="59" t="s">
        <v>136</v>
      </c>
      <c r="J2385" s="5">
        <v>2013</v>
      </c>
      <c r="K2385" s="5">
        <v>8</v>
      </c>
      <c r="L2385" s="9">
        <f t="shared" si="52"/>
        <v>-5</v>
      </c>
      <c r="M2385" s="6" t="s">
        <v>90</v>
      </c>
      <c r="N2385" s="9" t="s">
        <v>94</v>
      </c>
      <c r="O2385" s="6" t="s">
        <v>37</v>
      </c>
      <c r="P2385" s="9" t="s">
        <v>42</v>
      </c>
      <c r="Q2385" s="5" t="s">
        <v>37</v>
      </c>
      <c r="R2385" s="9" t="s">
        <v>42</v>
      </c>
      <c r="S2385" s="11" t="s">
        <v>136</v>
      </c>
      <c r="T2385" s="6" t="s">
        <v>43</v>
      </c>
      <c r="U2385" s="4" t="s">
        <v>43</v>
      </c>
      <c r="V2385" s="4" t="s">
        <v>136</v>
      </c>
      <c r="W2385" s="75">
        <v>0</v>
      </c>
      <c r="X2385" s="9"/>
      <c r="Y2385" s="11"/>
      <c r="Z2385" s="11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143"/>
      <c r="AL2385" s="143"/>
      <c r="AM2385" s="143"/>
      <c r="AN2385" s="143"/>
      <c r="AO2385" s="143"/>
      <c r="AP2385" s="143"/>
      <c r="AQ2385" s="143"/>
      <c r="AR2385" s="143"/>
      <c r="AS2385" s="143"/>
      <c r="AT2385" s="143"/>
      <c r="AU2385" s="143"/>
      <c r="AV2385" s="143"/>
      <c r="AW2385" s="10"/>
      <c r="AX2385" s="10"/>
      <c r="AY2385" s="10"/>
      <c r="AZ2385" s="10"/>
      <c r="BA2385" s="10"/>
      <c r="BB2385" s="10"/>
      <c r="BC2385" s="2"/>
      <c r="BD2385" s="2"/>
      <c r="BE2385" s="2"/>
    </row>
    <row r="2386" spans="1:57" x14ac:dyDescent="0.2">
      <c r="A2386" s="4" t="s">
        <v>2695</v>
      </c>
      <c r="B2386" s="4" t="s">
        <v>2689</v>
      </c>
      <c r="C2386" s="4" t="s">
        <v>2730</v>
      </c>
      <c r="D2386" s="4" t="s">
        <v>2740</v>
      </c>
      <c r="E2386" s="4" t="s">
        <v>1599</v>
      </c>
      <c r="F2386" s="4" t="s">
        <v>1597</v>
      </c>
      <c r="G2386" s="41" t="s">
        <v>1600</v>
      </c>
      <c r="H2386" s="59">
        <v>5374116120782</v>
      </c>
      <c r="I2386" s="59" t="s">
        <v>136</v>
      </c>
      <c r="J2386" s="5">
        <v>2013</v>
      </c>
      <c r="K2386" s="5">
        <v>8</v>
      </c>
      <c r="L2386" s="9">
        <f t="shared" si="52"/>
        <v>-5</v>
      </c>
      <c r="M2386" s="6" t="s">
        <v>90</v>
      </c>
      <c r="N2386" s="9" t="s">
        <v>94</v>
      </c>
      <c r="O2386" s="6" t="s">
        <v>37</v>
      </c>
      <c r="P2386" s="9" t="s">
        <v>42</v>
      </c>
      <c r="Q2386" s="5" t="s">
        <v>37</v>
      </c>
      <c r="R2386" s="9" t="s">
        <v>42</v>
      </c>
      <c r="S2386" s="11" t="s">
        <v>136</v>
      </c>
      <c r="T2386" s="6" t="s">
        <v>43</v>
      </c>
      <c r="U2386" s="4" t="s">
        <v>43</v>
      </c>
      <c r="V2386" s="4" t="s">
        <v>136</v>
      </c>
      <c r="W2386" s="75">
        <v>0</v>
      </c>
      <c r="X2386" s="9"/>
      <c r="Y2386" s="11"/>
      <c r="Z2386" s="11"/>
      <c r="AA2386" s="11"/>
      <c r="AB2386" s="11"/>
      <c r="AC2386" s="11"/>
      <c r="AD2386" s="11"/>
      <c r="AE2386" s="11"/>
      <c r="AF2386" s="11"/>
      <c r="AG2386" s="11"/>
      <c r="AH2386" s="11"/>
      <c r="AI2386" s="11"/>
      <c r="AJ2386" s="11"/>
      <c r="AK2386" s="143"/>
      <c r="AL2386" s="143"/>
      <c r="AM2386" s="143"/>
      <c r="AN2386" s="143"/>
      <c r="AO2386" s="143"/>
      <c r="AP2386" s="143"/>
      <c r="AQ2386" s="143"/>
      <c r="AR2386" s="143"/>
      <c r="AS2386" s="143"/>
      <c r="AT2386" s="143"/>
      <c r="AU2386" s="143"/>
      <c r="AV2386" s="143"/>
      <c r="BC2386" s="2"/>
    </row>
    <row r="2387" spans="1:57" x14ac:dyDescent="0.2">
      <c r="A2387" s="4" t="s">
        <v>2697</v>
      </c>
      <c r="B2387" s="4" t="s">
        <v>2691</v>
      </c>
      <c r="C2387" s="4" t="s">
        <v>2730</v>
      </c>
      <c r="D2387" s="4" t="s">
        <v>2740</v>
      </c>
      <c r="E2387" s="4" t="s">
        <v>1599</v>
      </c>
      <c r="F2387" s="4" t="s">
        <v>1597</v>
      </c>
      <c r="G2387" s="41" t="s">
        <v>1600</v>
      </c>
      <c r="H2387" s="59">
        <v>5374206125154</v>
      </c>
      <c r="I2387" s="59" t="s">
        <v>136</v>
      </c>
      <c r="J2387" s="5">
        <v>2013</v>
      </c>
      <c r="K2387" s="5">
        <v>8</v>
      </c>
      <c r="L2387" s="9">
        <f t="shared" si="52"/>
        <v>-5</v>
      </c>
      <c r="M2387" s="6" t="s">
        <v>90</v>
      </c>
      <c r="N2387" s="9" t="s">
        <v>94</v>
      </c>
      <c r="O2387" s="6" t="s">
        <v>37</v>
      </c>
      <c r="P2387" s="9" t="s">
        <v>42</v>
      </c>
      <c r="Q2387" s="5" t="s">
        <v>37</v>
      </c>
      <c r="R2387" s="9" t="s">
        <v>42</v>
      </c>
      <c r="S2387" s="11" t="s">
        <v>136</v>
      </c>
      <c r="T2387" s="6" t="s">
        <v>43</v>
      </c>
      <c r="U2387" s="4" t="s">
        <v>43</v>
      </c>
      <c r="V2387" s="4" t="s">
        <v>136</v>
      </c>
      <c r="W2387" s="75">
        <v>0</v>
      </c>
      <c r="X2387" s="9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43"/>
      <c r="AL2387" s="143"/>
      <c r="AM2387" s="143"/>
      <c r="AN2387" s="143"/>
      <c r="AO2387" s="143"/>
      <c r="AP2387" s="143"/>
      <c r="AQ2387" s="143"/>
      <c r="AR2387" s="143"/>
      <c r="AS2387" s="143"/>
      <c r="AT2387" s="143"/>
      <c r="AU2387" s="143"/>
      <c r="AV2387" s="143"/>
      <c r="BC2387" s="2"/>
    </row>
    <row r="2388" spans="1:57" x14ac:dyDescent="0.2">
      <c r="A2388" s="4" t="s">
        <v>2695</v>
      </c>
      <c r="B2388" s="4" t="s">
        <v>2689</v>
      </c>
      <c r="C2388" s="4" t="s">
        <v>2730</v>
      </c>
      <c r="D2388" s="4" t="s">
        <v>2740</v>
      </c>
      <c r="E2388" s="4" t="s">
        <v>1599</v>
      </c>
      <c r="F2388" s="4" t="s">
        <v>1597</v>
      </c>
      <c r="G2388" s="41" t="s">
        <v>1600</v>
      </c>
      <c r="H2388" s="59">
        <v>5374115120617</v>
      </c>
      <c r="I2388" s="59" t="s">
        <v>136</v>
      </c>
      <c r="J2388" s="5">
        <v>2013</v>
      </c>
      <c r="K2388" s="5">
        <v>8</v>
      </c>
      <c r="L2388" s="9">
        <f t="shared" si="52"/>
        <v>-5</v>
      </c>
      <c r="M2388" s="6" t="s">
        <v>90</v>
      </c>
      <c r="N2388" s="9" t="s">
        <v>94</v>
      </c>
      <c r="O2388" s="6" t="s">
        <v>37</v>
      </c>
      <c r="P2388" s="9" t="s">
        <v>42</v>
      </c>
      <c r="Q2388" s="5" t="s">
        <v>37</v>
      </c>
      <c r="R2388" s="9" t="s">
        <v>42</v>
      </c>
      <c r="S2388" s="11" t="s">
        <v>136</v>
      </c>
      <c r="T2388" s="6" t="s">
        <v>43</v>
      </c>
      <c r="U2388" s="4" t="s">
        <v>43</v>
      </c>
      <c r="V2388" s="4" t="s">
        <v>136</v>
      </c>
      <c r="W2388" s="75">
        <v>0</v>
      </c>
      <c r="X2388" s="9"/>
      <c r="Y2388" s="11"/>
      <c r="Z2388" s="11"/>
      <c r="AA2388" s="11"/>
      <c r="AB2388" s="11"/>
      <c r="AC2388" s="11"/>
      <c r="AD2388" s="11"/>
      <c r="AE2388" s="11"/>
      <c r="AF2388" s="11"/>
      <c r="AG2388" s="11"/>
      <c r="AH2388" s="11"/>
      <c r="AI2388" s="11"/>
      <c r="AJ2388" s="11"/>
      <c r="AK2388" s="143"/>
      <c r="AL2388" s="143"/>
      <c r="AM2388" s="143"/>
      <c r="AN2388" s="143"/>
      <c r="AO2388" s="143"/>
      <c r="AP2388" s="143"/>
      <c r="AQ2388" s="143"/>
      <c r="AR2388" s="143"/>
      <c r="AS2388" s="143"/>
      <c r="AT2388" s="143"/>
      <c r="AU2388" s="143"/>
      <c r="AV2388" s="143"/>
      <c r="BC2388" s="2"/>
    </row>
    <row r="2389" spans="1:57" x14ac:dyDescent="0.2">
      <c r="A2389" s="4" t="s">
        <v>2720</v>
      </c>
      <c r="B2389" s="4" t="s">
        <v>2690</v>
      </c>
      <c r="C2389" s="4" t="s">
        <v>2730</v>
      </c>
      <c r="D2389" s="4" t="s">
        <v>2740</v>
      </c>
      <c r="E2389" s="4" t="s">
        <v>1599</v>
      </c>
      <c r="F2389" s="4" t="s">
        <v>1597</v>
      </c>
      <c r="G2389" s="41" t="s">
        <v>1600</v>
      </c>
      <c r="H2389" s="59">
        <v>5374206125133</v>
      </c>
      <c r="I2389" s="59" t="s">
        <v>136</v>
      </c>
      <c r="J2389" s="5">
        <v>2013</v>
      </c>
      <c r="K2389" s="5">
        <v>8</v>
      </c>
      <c r="L2389" s="9">
        <f t="shared" si="52"/>
        <v>-5</v>
      </c>
      <c r="M2389" s="6" t="s">
        <v>90</v>
      </c>
      <c r="N2389" s="9" t="s">
        <v>94</v>
      </c>
      <c r="O2389" s="6" t="s">
        <v>37</v>
      </c>
      <c r="P2389" s="9" t="s">
        <v>42</v>
      </c>
      <c r="Q2389" s="5" t="s">
        <v>37</v>
      </c>
      <c r="R2389" s="9" t="s">
        <v>42</v>
      </c>
      <c r="S2389" s="11" t="s">
        <v>136</v>
      </c>
      <c r="T2389" s="6" t="s">
        <v>43</v>
      </c>
      <c r="U2389" s="4" t="s">
        <v>43</v>
      </c>
      <c r="V2389" s="4" t="s">
        <v>136</v>
      </c>
      <c r="W2389" s="75">
        <v>0</v>
      </c>
      <c r="X2389" s="9"/>
      <c r="Y2389" s="11"/>
      <c r="Z2389" s="11"/>
      <c r="AA2389" s="11"/>
      <c r="AB2389" s="11"/>
      <c r="AC2389" s="11"/>
      <c r="AD2389" s="11"/>
      <c r="AE2389" s="11"/>
      <c r="AF2389" s="11"/>
      <c r="AG2389" s="11"/>
      <c r="AH2389" s="11"/>
      <c r="AI2389" s="11"/>
      <c r="AJ2389" s="11"/>
      <c r="AK2389" s="143"/>
      <c r="AL2389" s="143"/>
      <c r="AM2389" s="143"/>
      <c r="AN2389" s="143"/>
      <c r="AO2389" s="143"/>
      <c r="AP2389" s="143"/>
      <c r="AQ2389" s="143"/>
      <c r="AR2389" s="143"/>
      <c r="AS2389" s="143"/>
      <c r="AT2389" s="143"/>
      <c r="AU2389" s="143"/>
      <c r="AV2389" s="143"/>
      <c r="BC2389" s="2"/>
    </row>
    <row r="2390" spans="1:57" x14ac:dyDescent="0.2">
      <c r="A2390" s="4" t="s">
        <v>2720</v>
      </c>
      <c r="B2390" s="4" t="s">
        <v>2690</v>
      </c>
      <c r="C2390" s="4" t="s">
        <v>2730</v>
      </c>
      <c r="D2390" s="4" t="s">
        <v>2740</v>
      </c>
      <c r="E2390" s="4" t="s">
        <v>1599</v>
      </c>
      <c r="F2390" s="4" t="s">
        <v>1597</v>
      </c>
      <c r="G2390" s="41" t="s">
        <v>1600</v>
      </c>
      <c r="H2390" s="59">
        <v>5374116120767</v>
      </c>
      <c r="I2390" s="59" t="s">
        <v>136</v>
      </c>
      <c r="J2390" s="5">
        <v>2013</v>
      </c>
      <c r="K2390" s="5">
        <v>8</v>
      </c>
      <c r="L2390" s="9">
        <f t="shared" si="52"/>
        <v>-5</v>
      </c>
      <c r="M2390" s="6" t="s">
        <v>90</v>
      </c>
      <c r="N2390" s="9" t="s">
        <v>94</v>
      </c>
      <c r="O2390" s="6" t="s">
        <v>37</v>
      </c>
      <c r="P2390" s="9" t="s">
        <v>42</v>
      </c>
      <c r="Q2390" s="5" t="s">
        <v>37</v>
      </c>
      <c r="R2390" s="9" t="s">
        <v>42</v>
      </c>
      <c r="S2390" s="11" t="s">
        <v>136</v>
      </c>
      <c r="T2390" s="6" t="s">
        <v>43</v>
      </c>
      <c r="U2390" s="4" t="s">
        <v>43</v>
      </c>
      <c r="V2390" s="4" t="s">
        <v>136</v>
      </c>
      <c r="W2390" s="75">
        <v>0</v>
      </c>
      <c r="X2390" s="9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43"/>
      <c r="AL2390" s="143"/>
      <c r="AM2390" s="143"/>
      <c r="AN2390" s="143"/>
      <c r="AO2390" s="143"/>
      <c r="AP2390" s="143"/>
      <c r="AQ2390" s="143"/>
      <c r="AR2390" s="143"/>
      <c r="AS2390" s="143"/>
      <c r="AT2390" s="143"/>
      <c r="AU2390" s="143"/>
      <c r="AV2390" s="143"/>
      <c r="BC2390" s="2"/>
    </row>
    <row r="2391" spans="1:57" x14ac:dyDescent="0.2">
      <c r="A2391" s="4" t="s">
        <v>2720</v>
      </c>
      <c r="B2391" s="4" t="s">
        <v>2690</v>
      </c>
      <c r="C2391" s="4" t="s">
        <v>2730</v>
      </c>
      <c r="D2391" s="4" t="s">
        <v>2740</v>
      </c>
      <c r="E2391" s="4" t="s">
        <v>1599</v>
      </c>
      <c r="F2391" s="4" t="s">
        <v>1597</v>
      </c>
      <c r="G2391" s="41" t="s">
        <v>1600</v>
      </c>
      <c r="H2391" s="59">
        <v>5374206125131</v>
      </c>
      <c r="I2391" s="59" t="s">
        <v>136</v>
      </c>
      <c r="J2391" s="5">
        <v>2013</v>
      </c>
      <c r="K2391" s="5">
        <v>8</v>
      </c>
      <c r="L2391" s="9">
        <f t="shared" si="52"/>
        <v>-5</v>
      </c>
      <c r="M2391" s="6" t="s">
        <v>90</v>
      </c>
      <c r="N2391" s="9" t="s">
        <v>94</v>
      </c>
      <c r="O2391" s="6" t="s">
        <v>37</v>
      </c>
      <c r="P2391" s="9" t="s">
        <v>42</v>
      </c>
      <c r="Q2391" s="5" t="s">
        <v>37</v>
      </c>
      <c r="R2391" s="9" t="s">
        <v>42</v>
      </c>
      <c r="S2391" s="11" t="s">
        <v>136</v>
      </c>
      <c r="T2391" s="6" t="s">
        <v>43</v>
      </c>
      <c r="U2391" s="4" t="s">
        <v>43</v>
      </c>
      <c r="V2391" s="4" t="s">
        <v>136</v>
      </c>
      <c r="W2391" s="75">
        <v>0</v>
      </c>
      <c r="X2391" s="9"/>
      <c r="Y2391" s="11"/>
      <c r="Z2391" s="11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143"/>
      <c r="AL2391" s="143"/>
      <c r="AM2391" s="143"/>
      <c r="AN2391" s="143"/>
      <c r="AO2391" s="143"/>
      <c r="AP2391" s="143"/>
      <c r="AQ2391" s="143"/>
      <c r="AR2391" s="143"/>
      <c r="AS2391" s="143"/>
      <c r="AT2391" s="143"/>
      <c r="AU2391" s="143"/>
      <c r="AV2391" s="143"/>
      <c r="BC2391" s="2"/>
    </row>
    <row r="2392" spans="1:57" ht="12.75" customHeight="1" x14ac:dyDescent="0.2">
      <c r="A2392" s="4" t="s">
        <v>2720</v>
      </c>
      <c r="B2392" s="4" t="s">
        <v>2690</v>
      </c>
      <c r="C2392" s="4" t="s">
        <v>2730</v>
      </c>
      <c r="D2392" s="4" t="s">
        <v>2740</v>
      </c>
      <c r="E2392" s="4" t="s">
        <v>1599</v>
      </c>
      <c r="F2392" s="4" t="s">
        <v>1597</v>
      </c>
      <c r="G2392" s="41" t="s">
        <v>1600</v>
      </c>
      <c r="H2392" s="59">
        <v>5374114120559</v>
      </c>
      <c r="I2392" s="59" t="s">
        <v>136</v>
      </c>
      <c r="J2392" s="5">
        <v>2013</v>
      </c>
      <c r="K2392" s="5">
        <v>8</v>
      </c>
      <c r="L2392" s="9">
        <f t="shared" si="52"/>
        <v>-5</v>
      </c>
      <c r="M2392" s="6" t="s">
        <v>90</v>
      </c>
      <c r="N2392" s="9" t="s">
        <v>94</v>
      </c>
      <c r="O2392" s="6" t="s">
        <v>37</v>
      </c>
      <c r="P2392" s="9" t="s">
        <v>42</v>
      </c>
      <c r="Q2392" s="5" t="s">
        <v>37</v>
      </c>
      <c r="R2392" s="9" t="s">
        <v>42</v>
      </c>
      <c r="S2392" s="11" t="s">
        <v>136</v>
      </c>
      <c r="T2392" s="6" t="s">
        <v>43</v>
      </c>
      <c r="U2392" s="4" t="s">
        <v>43</v>
      </c>
      <c r="V2392" s="4" t="s">
        <v>136</v>
      </c>
      <c r="W2392" s="75">
        <v>0</v>
      </c>
      <c r="X2392" s="9"/>
      <c r="Y2392" s="11"/>
      <c r="Z2392" s="11"/>
      <c r="AA2392" s="11"/>
      <c r="AB2392" s="11"/>
      <c r="AC2392" s="11"/>
      <c r="AD2392" s="11"/>
      <c r="AE2392" s="11"/>
      <c r="AF2392" s="11"/>
      <c r="AG2392" s="11"/>
      <c r="AH2392" s="11"/>
      <c r="AI2392" s="11"/>
      <c r="AJ2392" s="11"/>
      <c r="AK2392" s="143"/>
      <c r="AL2392" s="143"/>
      <c r="AM2392" s="143"/>
      <c r="AN2392" s="143"/>
      <c r="AO2392" s="143"/>
      <c r="AP2392" s="143"/>
      <c r="AQ2392" s="143"/>
      <c r="AR2392" s="143"/>
      <c r="AS2392" s="143"/>
      <c r="AT2392" s="143"/>
      <c r="AU2392" s="143"/>
      <c r="AV2392" s="143"/>
      <c r="BC2392" s="2"/>
    </row>
    <row r="2393" spans="1:57" ht="12.75" customHeight="1" x14ac:dyDescent="0.2">
      <c r="A2393" s="4" t="s">
        <v>2720</v>
      </c>
      <c r="B2393" s="4" t="s">
        <v>2690</v>
      </c>
      <c r="C2393" s="4" t="s">
        <v>2730</v>
      </c>
      <c r="D2393" s="4" t="s">
        <v>2740</v>
      </c>
      <c r="E2393" s="4" t="s">
        <v>1599</v>
      </c>
      <c r="F2393" s="4" t="s">
        <v>1597</v>
      </c>
      <c r="G2393" s="41" t="s">
        <v>1600</v>
      </c>
      <c r="H2393" s="59">
        <v>5374206125120</v>
      </c>
      <c r="I2393" s="59" t="s">
        <v>136</v>
      </c>
      <c r="J2393" s="5">
        <v>2013</v>
      </c>
      <c r="K2393" s="5">
        <v>8</v>
      </c>
      <c r="L2393" s="9">
        <f t="shared" si="52"/>
        <v>-5</v>
      </c>
      <c r="M2393" s="6" t="s">
        <v>90</v>
      </c>
      <c r="N2393" s="9" t="s">
        <v>94</v>
      </c>
      <c r="O2393" s="6" t="s">
        <v>37</v>
      </c>
      <c r="P2393" s="9" t="s">
        <v>42</v>
      </c>
      <c r="Q2393" s="5" t="s">
        <v>37</v>
      </c>
      <c r="R2393" s="9" t="s">
        <v>42</v>
      </c>
      <c r="S2393" s="11" t="s">
        <v>136</v>
      </c>
      <c r="T2393" s="6" t="s">
        <v>43</v>
      </c>
      <c r="U2393" s="4" t="s">
        <v>43</v>
      </c>
      <c r="V2393" s="4" t="s">
        <v>136</v>
      </c>
      <c r="W2393" s="75">
        <v>0</v>
      </c>
      <c r="X2393" s="9"/>
      <c r="Y2393" s="11"/>
      <c r="Z2393" s="11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143"/>
      <c r="AL2393" s="143"/>
      <c r="AM2393" s="143"/>
      <c r="AN2393" s="143"/>
      <c r="AO2393" s="143"/>
      <c r="AP2393" s="143"/>
      <c r="AQ2393" s="143"/>
      <c r="AR2393" s="143"/>
      <c r="AS2393" s="143"/>
      <c r="AT2393" s="143"/>
      <c r="AU2393" s="143"/>
      <c r="AV2393" s="143"/>
      <c r="BC2393" s="2"/>
    </row>
    <row r="2394" spans="1:57" ht="12.75" customHeight="1" x14ac:dyDescent="0.2">
      <c r="A2394" s="4" t="s">
        <v>2702</v>
      </c>
      <c r="B2394" s="4" t="s">
        <v>2689</v>
      </c>
      <c r="C2394" s="4" t="s">
        <v>2730</v>
      </c>
      <c r="D2394" s="4" t="s">
        <v>2740</v>
      </c>
      <c r="E2394" s="4" t="s">
        <v>1599</v>
      </c>
      <c r="F2394" s="4" t="s">
        <v>1597</v>
      </c>
      <c r="G2394" s="41" t="s">
        <v>1600</v>
      </c>
      <c r="H2394" s="59">
        <v>5374206125130</v>
      </c>
      <c r="I2394" s="59" t="s">
        <v>136</v>
      </c>
      <c r="J2394" s="5">
        <v>2013</v>
      </c>
      <c r="K2394" s="5">
        <v>8</v>
      </c>
      <c r="L2394" s="9">
        <f t="shared" si="52"/>
        <v>-5</v>
      </c>
      <c r="M2394" s="6" t="s">
        <v>90</v>
      </c>
      <c r="N2394" s="9" t="s">
        <v>94</v>
      </c>
      <c r="O2394" s="6" t="s">
        <v>37</v>
      </c>
      <c r="P2394" s="9" t="s">
        <v>42</v>
      </c>
      <c r="Q2394" s="5" t="s">
        <v>37</v>
      </c>
      <c r="R2394" s="9" t="s">
        <v>42</v>
      </c>
      <c r="S2394" s="11" t="s">
        <v>136</v>
      </c>
      <c r="T2394" s="6" t="s">
        <v>43</v>
      </c>
      <c r="U2394" s="4" t="s">
        <v>43</v>
      </c>
      <c r="V2394" s="4" t="s">
        <v>136</v>
      </c>
      <c r="W2394" s="75">
        <v>0</v>
      </c>
      <c r="X2394" s="9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43"/>
      <c r="AL2394" s="143"/>
      <c r="AM2394" s="143"/>
      <c r="AN2394" s="143"/>
      <c r="AO2394" s="143"/>
      <c r="AP2394" s="143"/>
      <c r="AQ2394" s="143"/>
      <c r="AR2394" s="143"/>
      <c r="AS2394" s="143"/>
      <c r="AT2394" s="143"/>
      <c r="AU2394" s="143"/>
      <c r="AV2394" s="143"/>
      <c r="BC2394" s="2"/>
    </row>
    <row r="2395" spans="1:57" ht="12.75" customHeight="1" x14ac:dyDescent="0.2">
      <c r="A2395" s="4" t="s">
        <v>2702</v>
      </c>
      <c r="B2395" s="4" t="s">
        <v>2689</v>
      </c>
      <c r="C2395" s="4" t="s">
        <v>2730</v>
      </c>
      <c r="D2395" s="4" t="s">
        <v>2740</v>
      </c>
      <c r="E2395" s="4" t="s">
        <v>1599</v>
      </c>
      <c r="F2395" s="4" t="s">
        <v>1597</v>
      </c>
      <c r="G2395" s="41" t="s">
        <v>1600</v>
      </c>
      <c r="H2395" s="59">
        <v>5374206125128</v>
      </c>
      <c r="I2395" s="59" t="s">
        <v>136</v>
      </c>
      <c r="J2395" s="5">
        <v>2013</v>
      </c>
      <c r="K2395" s="5">
        <v>8</v>
      </c>
      <c r="L2395" s="9">
        <f t="shared" si="52"/>
        <v>-5</v>
      </c>
      <c r="M2395" s="6" t="s">
        <v>90</v>
      </c>
      <c r="N2395" s="9" t="s">
        <v>94</v>
      </c>
      <c r="O2395" s="6" t="s">
        <v>37</v>
      </c>
      <c r="P2395" s="9" t="s">
        <v>42</v>
      </c>
      <c r="Q2395" s="5" t="s">
        <v>37</v>
      </c>
      <c r="R2395" s="9" t="s">
        <v>42</v>
      </c>
      <c r="S2395" s="11" t="s">
        <v>136</v>
      </c>
      <c r="T2395" s="6" t="s">
        <v>43</v>
      </c>
      <c r="U2395" s="4" t="s">
        <v>43</v>
      </c>
      <c r="V2395" s="4" t="s">
        <v>136</v>
      </c>
      <c r="W2395" s="75">
        <v>0</v>
      </c>
      <c r="X2395" s="9"/>
      <c r="Y2395" s="11"/>
      <c r="Z2395" s="11"/>
      <c r="AA2395" s="11"/>
      <c r="AB2395" s="11"/>
      <c r="AC2395" s="11"/>
      <c r="AD2395" s="11"/>
      <c r="AE2395" s="11"/>
      <c r="AF2395" s="11"/>
      <c r="AG2395" s="11"/>
      <c r="AH2395" s="11"/>
      <c r="AI2395" s="11"/>
      <c r="AJ2395" s="11"/>
      <c r="AK2395" s="143"/>
      <c r="AL2395" s="143"/>
      <c r="AM2395" s="143"/>
      <c r="AN2395" s="143"/>
      <c r="AO2395" s="143"/>
      <c r="AP2395" s="143"/>
      <c r="AQ2395" s="143"/>
      <c r="AR2395" s="143"/>
      <c r="AS2395" s="143"/>
      <c r="AT2395" s="143"/>
      <c r="AU2395" s="143"/>
      <c r="AV2395" s="143"/>
      <c r="BC2395" s="2"/>
    </row>
    <row r="2396" spans="1:57" ht="12.75" customHeight="1" x14ac:dyDescent="0.2">
      <c r="A2396" s="4" t="s">
        <v>2704</v>
      </c>
      <c r="B2396" s="4" t="s">
        <v>2691</v>
      </c>
      <c r="C2396" s="4" t="s">
        <v>2735</v>
      </c>
      <c r="D2396" s="4" t="s">
        <v>2742</v>
      </c>
      <c r="E2396" s="4" t="s">
        <v>1379</v>
      </c>
      <c r="F2396" s="4" t="s">
        <v>1380</v>
      </c>
      <c r="G2396" s="41" t="s">
        <v>1381</v>
      </c>
      <c r="H2396" s="59" t="s">
        <v>1382</v>
      </c>
      <c r="I2396" s="59" t="s">
        <v>136</v>
      </c>
      <c r="J2396" s="5">
        <v>2016</v>
      </c>
      <c r="K2396" s="5">
        <v>5</v>
      </c>
      <c r="L2396" s="9">
        <f t="shared" si="52"/>
        <v>-5</v>
      </c>
      <c r="M2396" s="6" t="s">
        <v>90</v>
      </c>
      <c r="N2396" s="9" t="s">
        <v>94</v>
      </c>
      <c r="O2396" s="6" t="s">
        <v>37</v>
      </c>
      <c r="P2396" s="9" t="s">
        <v>42</v>
      </c>
      <c r="Q2396" s="5" t="s">
        <v>37</v>
      </c>
      <c r="R2396" s="9" t="s">
        <v>42</v>
      </c>
      <c r="S2396" s="11">
        <v>2023</v>
      </c>
      <c r="T2396" s="6" t="s">
        <v>126</v>
      </c>
      <c r="U2396" s="4" t="s">
        <v>605</v>
      </c>
      <c r="V2396" s="4" t="s">
        <v>3167</v>
      </c>
      <c r="W2396" s="90">
        <v>2912255</v>
      </c>
      <c r="X2396" s="9">
        <v>2</v>
      </c>
      <c r="Y2396" s="11"/>
      <c r="Z2396" s="11"/>
      <c r="AA2396" s="11"/>
      <c r="AB2396" s="11"/>
      <c r="AC2396" s="11"/>
      <c r="AD2396" s="11" t="s">
        <v>33</v>
      </c>
      <c r="AE2396" s="11"/>
      <c r="AF2396" s="11"/>
      <c r="AG2396" s="11"/>
      <c r="AH2396" s="11"/>
      <c r="AI2396" s="11"/>
      <c r="AJ2396" s="11" t="s">
        <v>33</v>
      </c>
      <c r="AK2396" s="143"/>
      <c r="AL2396" s="143"/>
      <c r="AM2396" s="143"/>
      <c r="AN2396" s="143"/>
      <c r="AO2396" s="143"/>
      <c r="AP2396" s="143" t="s">
        <v>165</v>
      </c>
      <c r="AQ2396" s="143"/>
      <c r="AR2396" s="143"/>
      <c r="AS2396" s="143"/>
      <c r="AT2396" s="143"/>
      <c r="AU2396" s="143"/>
      <c r="AV2396" s="143" t="s">
        <v>2801</v>
      </c>
      <c r="BC2396" s="2"/>
    </row>
    <row r="2397" spans="1:57" x14ac:dyDescent="0.2">
      <c r="A2397" s="4" t="s">
        <v>2723</v>
      </c>
      <c r="B2397" s="4" t="s">
        <v>2690</v>
      </c>
      <c r="C2397" s="4" t="s">
        <v>2734</v>
      </c>
      <c r="D2397" s="4" t="s">
        <v>2742</v>
      </c>
      <c r="E2397" s="4" t="s">
        <v>384</v>
      </c>
      <c r="F2397" s="4" t="s">
        <v>376</v>
      </c>
      <c r="G2397" s="41" t="s">
        <v>385</v>
      </c>
      <c r="H2397" s="59" t="s">
        <v>386</v>
      </c>
      <c r="I2397" s="59">
        <v>500000004202</v>
      </c>
      <c r="J2397" s="5">
        <v>2015</v>
      </c>
      <c r="K2397" s="5">
        <v>10</v>
      </c>
      <c r="L2397" s="9">
        <f t="shared" si="52"/>
        <v>-1</v>
      </c>
      <c r="M2397" s="6" t="s">
        <v>90</v>
      </c>
      <c r="N2397" s="9" t="s">
        <v>94</v>
      </c>
      <c r="O2397" s="6" t="s">
        <v>201</v>
      </c>
      <c r="P2397" s="9" t="s">
        <v>42</v>
      </c>
      <c r="Q2397" s="5">
        <v>2023</v>
      </c>
      <c r="R2397" s="9" t="s">
        <v>41</v>
      </c>
      <c r="S2397" s="11">
        <v>2023</v>
      </c>
      <c r="T2397" s="6" t="s">
        <v>44</v>
      </c>
      <c r="U2397" s="4" t="s">
        <v>4405</v>
      </c>
      <c r="V2397" s="4" t="s">
        <v>4404</v>
      </c>
      <c r="W2397" s="75">
        <v>1758492</v>
      </c>
      <c r="X2397" s="9">
        <v>2</v>
      </c>
      <c r="Y2397" s="11"/>
      <c r="Z2397" s="11"/>
      <c r="AA2397" s="11"/>
      <c r="AB2397" s="11"/>
      <c r="AC2397" s="11"/>
      <c r="AD2397" s="11" t="s">
        <v>33</v>
      </c>
      <c r="AE2397" s="11"/>
      <c r="AF2397" s="11"/>
      <c r="AG2397" s="11"/>
      <c r="AH2397" s="11"/>
      <c r="AI2397" s="11"/>
      <c r="AJ2397" s="11" t="s">
        <v>33</v>
      </c>
      <c r="AK2397" s="143"/>
      <c r="AL2397" s="143"/>
      <c r="AM2397" s="143"/>
      <c r="AN2397" s="143"/>
      <c r="AO2397" s="143"/>
      <c r="AP2397" s="153" t="s">
        <v>165</v>
      </c>
      <c r="AQ2397" s="143"/>
      <c r="AR2397" s="143"/>
      <c r="AS2397" s="143"/>
      <c r="AT2397" s="143"/>
      <c r="AU2397" s="143"/>
      <c r="AV2397" s="153" t="s">
        <v>165</v>
      </c>
      <c r="BC2397" s="2"/>
    </row>
    <row r="2398" spans="1:57" ht="12.75" customHeight="1" x14ac:dyDescent="0.2">
      <c r="A2398" s="4" t="s">
        <v>2692</v>
      </c>
      <c r="B2398" s="4" t="s">
        <v>2688</v>
      </c>
      <c r="C2398" s="4" t="s">
        <v>2738</v>
      </c>
      <c r="D2398" s="4" t="s">
        <v>2741</v>
      </c>
      <c r="E2398" s="4" t="s">
        <v>566</v>
      </c>
      <c r="F2398" s="4" t="s">
        <v>3052</v>
      </c>
      <c r="G2398" s="41" t="s">
        <v>3053</v>
      </c>
      <c r="H2398" s="59">
        <v>23200013</v>
      </c>
      <c r="I2398" s="59" t="s">
        <v>136</v>
      </c>
      <c r="J2398" s="5">
        <v>2023</v>
      </c>
      <c r="K2398" s="5">
        <v>5</v>
      </c>
      <c r="L2398" s="9">
        <f t="shared" si="52"/>
        <v>2</v>
      </c>
      <c r="M2398" s="95" t="s">
        <v>91</v>
      </c>
      <c r="N2398" s="9" t="s">
        <v>94</v>
      </c>
      <c r="O2398" s="6" t="s">
        <v>2743</v>
      </c>
      <c r="P2398" s="6" t="s">
        <v>41</v>
      </c>
      <c r="Q2398" s="5">
        <v>2024</v>
      </c>
      <c r="R2398" s="9" t="s">
        <v>41</v>
      </c>
      <c r="S2398" s="11">
        <v>2023</v>
      </c>
      <c r="T2398" s="6" t="s">
        <v>136</v>
      </c>
      <c r="U2398" s="4" t="s">
        <v>3055</v>
      </c>
      <c r="V2398" s="4" t="s">
        <v>3054</v>
      </c>
      <c r="W2398" s="75">
        <v>0</v>
      </c>
      <c r="X2398" s="9">
        <v>1</v>
      </c>
      <c r="Y2398" s="11"/>
      <c r="Z2398" s="11"/>
      <c r="AA2398" s="11"/>
      <c r="AB2398" s="11"/>
      <c r="AC2398" s="11"/>
      <c r="AD2398" s="11"/>
      <c r="AE2398" s="11" t="s">
        <v>33</v>
      </c>
      <c r="AF2398" s="11"/>
      <c r="AG2398" s="11"/>
      <c r="AH2398" s="11"/>
      <c r="AI2398" s="11"/>
      <c r="AJ2398" s="11"/>
      <c r="AK2398" s="143"/>
      <c r="AL2398" s="143"/>
      <c r="AM2398" s="143"/>
      <c r="AN2398" s="143"/>
      <c r="AO2398" s="143"/>
      <c r="AP2398" s="143"/>
      <c r="AQ2398" s="143" t="s">
        <v>165</v>
      </c>
      <c r="AR2398" s="143"/>
      <c r="AS2398" s="143"/>
      <c r="AT2398" s="143"/>
      <c r="AU2398" s="143"/>
      <c r="AV2398" s="143"/>
    </row>
    <row r="2399" spans="1:57" ht="12.75" customHeight="1" x14ac:dyDescent="0.2">
      <c r="A2399" s="4" t="s">
        <v>2692</v>
      </c>
      <c r="B2399" s="4" t="s">
        <v>2688</v>
      </c>
      <c r="C2399" s="4" t="s">
        <v>2738</v>
      </c>
      <c r="D2399" s="4" t="s">
        <v>2741</v>
      </c>
      <c r="E2399" s="4" t="s">
        <v>566</v>
      </c>
      <c r="F2399" s="4" t="s">
        <v>3052</v>
      </c>
      <c r="G2399" s="41" t="s">
        <v>3053</v>
      </c>
      <c r="H2399" s="59">
        <v>23200014</v>
      </c>
      <c r="I2399" s="59" t="s">
        <v>136</v>
      </c>
      <c r="J2399" s="5">
        <v>2023</v>
      </c>
      <c r="K2399" s="5">
        <v>5</v>
      </c>
      <c r="L2399" s="9">
        <f t="shared" si="52"/>
        <v>2</v>
      </c>
      <c r="M2399" s="95" t="s">
        <v>91</v>
      </c>
      <c r="N2399" s="9" t="s">
        <v>94</v>
      </c>
      <c r="O2399" s="6" t="s">
        <v>2743</v>
      </c>
      <c r="P2399" s="6" t="s">
        <v>41</v>
      </c>
      <c r="Q2399" s="5">
        <v>2024</v>
      </c>
      <c r="R2399" s="9" t="s">
        <v>41</v>
      </c>
      <c r="S2399" s="11">
        <v>2023</v>
      </c>
      <c r="T2399" s="6" t="s">
        <v>136</v>
      </c>
      <c r="U2399" s="4" t="s">
        <v>3055</v>
      </c>
      <c r="V2399" s="4" t="s">
        <v>3054</v>
      </c>
      <c r="W2399" s="75">
        <v>0</v>
      </c>
      <c r="X2399" s="9">
        <v>1</v>
      </c>
      <c r="Y2399" s="11"/>
      <c r="Z2399" s="11"/>
      <c r="AA2399" s="11"/>
      <c r="AB2399" s="11"/>
      <c r="AC2399" s="11"/>
      <c r="AD2399" s="11"/>
      <c r="AE2399" s="11" t="s">
        <v>33</v>
      </c>
      <c r="AF2399" s="11"/>
      <c r="AG2399" s="11"/>
      <c r="AH2399" s="11"/>
      <c r="AI2399" s="11"/>
      <c r="AJ2399" s="11"/>
      <c r="AK2399" s="143"/>
      <c r="AL2399" s="143"/>
      <c r="AM2399" s="143"/>
      <c r="AN2399" s="143"/>
      <c r="AO2399" s="143"/>
      <c r="AP2399" s="143"/>
      <c r="AQ2399" s="143" t="s">
        <v>165</v>
      </c>
      <c r="AR2399" s="143"/>
      <c r="AS2399" s="143"/>
      <c r="AT2399" s="143"/>
      <c r="AU2399" s="143"/>
      <c r="AV2399" s="143"/>
    </row>
    <row r="2400" spans="1:57" x14ac:dyDescent="0.2">
      <c r="A2400" s="4" t="s">
        <v>2703</v>
      </c>
      <c r="B2400" s="4" t="s">
        <v>2691</v>
      </c>
      <c r="C2400" s="4" t="s">
        <v>2733</v>
      </c>
      <c r="D2400" s="4" t="s">
        <v>2741</v>
      </c>
      <c r="E2400" s="4" t="s">
        <v>192</v>
      </c>
      <c r="F2400" s="4" t="s">
        <v>186</v>
      </c>
      <c r="G2400" s="41" t="s">
        <v>193</v>
      </c>
      <c r="H2400" s="59">
        <v>3122</v>
      </c>
      <c r="I2400" s="59" t="s">
        <v>136</v>
      </c>
      <c r="J2400" s="5">
        <v>2013</v>
      </c>
      <c r="K2400" s="5">
        <v>5</v>
      </c>
      <c r="L2400" s="9">
        <f t="shared" si="52"/>
        <v>-8</v>
      </c>
      <c r="M2400" s="6" t="s">
        <v>90</v>
      </c>
      <c r="N2400" s="9" t="s">
        <v>94</v>
      </c>
      <c r="O2400" s="6" t="s">
        <v>2743</v>
      </c>
      <c r="P2400" s="9" t="s">
        <v>42</v>
      </c>
      <c r="Q2400" s="5" t="s">
        <v>37</v>
      </c>
      <c r="R2400" s="9" t="s">
        <v>42</v>
      </c>
      <c r="S2400" s="11" t="s">
        <v>136</v>
      </c>
      <c r="T2400" s="6" t="s">
        <v>44</v>
      </c>
      <c r="U2400" s="4" t="s">
        <v>194</v>
      </c>
      <c r="V2400" s="4" t="s">
        <v>136</v>
      </c>
      <c r="W2400" s="75">
        <v>0</v>
      </c>
      <c r="X2400" s="9"/>
      <c r="Y2400" s="11"/>
      <c r="Z2400" s="11"/>
      <c r="AA2400" s="11"/>
      <c r="AB2400" s="11"/>
      <c r="AC2400" s="11"/>
      <c r="AD2400" s="11"/>
      <c r="AE2400" s="11"/>
      <c r="AF2400" s="11"/>
      <c r="AG2400" s="11"/>
      <c r="AH2400" s="11"/>
      <c r="AI2400" s="11"/>
      <c r="AJ2400" s="11"/>
      <c r="AK2400" s="143"/>
      <c r="AL2400" s="143"/>
      <c r="AM2400" s="143"/>
      <c r="AN2400" s="143"/>
      <c r="AO2400" s="143"/>
      <c r="AP2400" s="143"/>
      <c r="AQ2400" s="143"/>
      <c r="AR2400" s="143"/>
      <c r="AS2400" s="143"/>
      <c r="AT2400" s="143"/>
      <c r="AU2400" s="143"/>
      <c r="AV2400" s="143"/>
      <c r="BC2400" s="2"/>
    </row>
    <row r="2401" spans="1:55" x14ac:dyDescent="0.2">
      <c r="A2401" s="4" t="s">
        <v>2703</v>
      </c>
      <c r="B2401" s="4" t="s">
        <v>2691</v>
      </c>
      <c r="C2401" s="4" t="s">
        <v>2733</v>
      </c>
      <c r="D2401" s="4" t="s">
        <v>2741</v>
      </c>
      <c r="E2401" s="4" t="s">
        <v>192</v>
      </c>
      <c r="F2401" s="4" t="s">
        <v>186</v>
      </c>
      <c r="G2401" s="41" t="s">
        <v>193</v>
      </c>
      <c r="H2401" s="59">
        <v>3115</v>
      </c>
      <c r="I2401" s="59" t="s">
        <v>136</v>
      </c>
      <c r="J2401" s="5">
        <v>2013</v>
      </c>
      <c r="K2401" s="5">
        <v>5</v>
      </c>
      <c r="L2401" s="9">
        <f t="shared" si="52"/>
        <v>-8</v>
      </c>
      <c r="M2401" s="6" t="s">
        <v>90</v>
      </c>
      <c r="N2401" s="9" t="s">
        <v>94</v>
      </c>
      <c r="O2401" s="6" t="s">
        <v>2743</v>
      </c>
      <c r="P2401" s="9" t="s">
        <v>42</v>
      </c>
      <c r="Q2401" s="5" t="s">
        <v>37</v>
      </c>
      <c r="R2401" s="9" t="s">
        <v>42</v>
      </c>
      <c r="S2401" s="11" t="s">
        <v>136</v>
      </c>
      <c r="T2401" s="6" t="s">
        <v>44</v>
      </c>
      <c r="U2401" s="4" t="s">
        <v>194</v>
      </c>
      <c r="V2401" s="4" t="s">
        <v>136</v>
      </c>
      <c r="W2401" s="75">
        <v>0</v>
      </c>
      <c r="X2401" s="9"/>
      <c r="Y2401" s="11"/>
      <c r="Z2401" s="11"/>
      <c r="AA2401" s="11"/>
      <c r="AB2401" s="11"/>
      <c r="AC2401" s="11"/>
      <c r="AD2401" s="11"/>
      <c r="AE2401" s="11"/>
      <c r="AF2401" s="11"/>
      <c r="AG2401" s="11"/>
      <c r="AH2401" s="11"/>
      <c r="AI2401" s="11"/>
      <c r="AJ2401" s="11"/>
      <c r="AK2401" s="143"/>
      <c r="AL2401" s="143"/>
      <c r="AM2401" s="143"/>
      <c r="AN2401" s="143"/>
      <c r="AO2401" s="143"/>
      <c r="AP2401" s="143"/>
      <c r="AQ2401" s="143"/>
      <c r="AR2401" s="143"/>
      <c r="AS2401" s="143"/>
      <c r="AT2401" s="143"/>
      <c r="AU2401" s="143"/>
      <c r="AV2401" s="143"/>
      <c r="BC2401" s="2"/>
    </row>
    <row r="2402" spans="1:55" x14ac:dyDescent="0.2">
      <c r="A2402" s="4" t="s">
        <v>2703</v>
      </c>
      <c r="B2402" s="4" t="s">
        <v>2691</v>
      </c>
      <c r="C2402" s="4" t="s">
        <v>2733</v>
      </c>
      <c r="D2402" s="4" t="s">
        <v>2741</v>
      </c>
      <c r="E2402" s="4" t="s">
        <v>192</v>
      </c>
      <c r="F2402" s="4" t="s">
        <v>186</v>
      </c>
      <c r="G2402" s="41" t="s">
        <v>193</v>
      </c>
      <c r="H2402" s="59" t="s">
        <v>195</v>
      </c>
      <c r="I2402" s="59" t="s">
        <v>136</v>
      </c>
      <c r="J2402" s="5">
        <v>2013</v>
      </c>
      <c r="K2402" s="5">
        <v>5</v>
      </c>
      <c r="L2402" s="9">
        <f t="shared" si="52"/>
        <v>-8</v>
      </c>
      <c r="M2402" s="6" t="s">
        <v>90</v>
      </c>
      <c r="N2402" s="9" t="s">
        <v>94</v>
      </c>
      <c r="O2402" s="6" t="s">
        <v>2743</v>
      </c>
      <c r="P2402" s="9" t="s">
        <v>42</v>
      </c>
      <c r="Q2402" s="5" t="s">
        <v>37</v>
      </c>
      <c r="R2402" s="9" t="s">
        <v>42</v>
      </c>
      <c r="S2402" s="11" t="s">
        <v>136</v>
      </c>
      <c r="T2402" s="6" t="s">
        <v>44</v>
      </c>
      <c r="U2402" s="4" t="s">
        <v>194</v>
      </c>
      <c r="V2402" s="4" t="s">
        <v>136</v>
      </c>
      <c r="W2402" s="75">
        <v>0</v>
      </c>
      <c r="X2402" s="9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43"/>
      <c r="AL2402" s="143"/>
      <c r="AM2402" s="143"/>
      <c r="AN2402" s="143"/>
      <c r="AO2402" s="143"/>
      <c r="AP2402" s="143"/>
      <c r="AQ2402" s="143"/>
      <c r="AR2402" s="143"/>
      <c r="AS2402" s="143"/>
      <c r="AT2402" s="143"/>
      <c r="AU2402" s="143"/>
      <c r="AV2402" s="143"/>
      <c r="BC2402" s="2"/>
    </row>
    <row r="2403" spans="1:55" x14ac:dyDescent="0.2">
      <c r="A2403" s="4" t="s">
        <v>2711</v>
      </c>
      <c r="B2403" s="4" t="s">
        <v>2691</v>
      </c>
      <c r="C2403" s="4" t="s">
        <v>2737</v>
      </c>
      <c r="D2403" s="4" t="s">
        <v>2740</v>
      </c>
      <c r="E2403" s="4" t="s">
        <v>2191</v>
      </c>
      <c r="F2403" s="4" t="s">
        <v>2192</v>
      </c>
      <c r="G2403" s="41" t="s">
        <v>2193</v>
      </c>
      <c r="H2403" s="59">
        <v>1201090022</v>
      </c>
      <c r="I2403" s="59" t="s">
        <v>136</v>
      </c>
      <c r="J2403" s="5">
        <v>2021</v>
      </c>
      <c r="K2403" s="5">
        <v>5</v>
      </c>
      <c r="L2403" s="9">
        <f t="shared" si="52"/>
        <v>0</v>
      </c>
      <c r="M2403" s="6" t="s">
        <v>92</v>
      </c>
      <c r="N2403" s="9" t="s">
        <v>94</v>
      </c>
      <c r="O2403" s="6" t="s">
        <v>37</v>
      </c>
      <c r="P2403" s="6" t="s">
        <v>41</v>
      </c>
      <c r="Q2403" s="5" t="s">
        <v>37</v>
      </c>
      <c r="R2403" s="9" t="s">
        <v>41</v>
      </c>
      <c r="S2403" s="11">
        <v>2023</v>
      </c>
      <c r="T2403" s="6" t="s">
        <v>126</v>
      </c>
      <c r="U2403" s="4" t="s">
        <v>3813</v>
      </c>
      <c r="V2403" s="4" t="s">
        <v>3815</v>
      </c>
      <c r="W2403" s="75">
        <v>0</v>
      </c>
      <c r="X2403" s="9"/>
      <c r="Y2403" s="11"/>
      <c r="Z2403" s="11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143"/>
      <c r="AL2403" s="143"/>
      <c r="AM2403" s="143"/>
      <c r="AN2403" s="143"/>
      <c r="AO2403" s="143"/>
      <c r="AP2403" s="143"/>
      <c r="AQ2403" s="143"/>
      <c r="AR2403" s="143"/>
      <c r="AS2403" s="143"/>
      <c r="AT2403" s="143"/>
      <c r="AU2403" s="143"/>
      <c r="AV2403" s="143"/>
      <c r="BC2403" s="2"/>
    </row>
    <row r="2404" spans="1:55" x14ac:dyDescent="0.2">
      <c r="A2404" s="4" t="s">
        <v>2711</v>
      </c>
      <c r="B2404" s="4" t="s">
        <v>2691</v>
      </c>
      <c r="C2404" s="4" t="s">
        <v>2737</v>
      </c>
      <c r="D2404" s="4" t="s">
        <v>2740</v>
      </c>
      <c r="E2404" s="4" t="s">
        <v>2191</v>
      </c>
      <c r="F2404" s="4" t="s">
        <v>2192</v>
      </c>
      <c r="G2404" s="41" t="s">
        <v>2193</v>
      </c>
      <c r="H2404" s="59">
        <v>1201090025</v>
      </c>
      <c r="I2404" s="59" t="s">
        <v>136</v>
      </c>
      <c r="J2404" s="5">
        <v>2021</v>
      </c>
      <c r="K2404" s="5">
        <v>5</v>
      </c>
      <c r="L2404" s="9">
        <f t="shared" si="52"/>
        <v>0</v>
      </c>
      <c r="M2404" s="6" t="s">
        <v>92</v>
      </c>
      <c r="N2404" s="9" t="s">
        <v>94</v>
      </c>
      <c r="O2404" s="6" t="s">
        <v>37</v>
      </c>
      <c r="P2404" s="6" t="s">
        <v>41</v>
      </c>
      <c r="Q2404" s="5" t="s">
        <v>37</v>
      </c>
      <c r="R2404" s="9" t="s">
        <v>41</v>
      </c>
      <c r="S2404" s="11">
        <v>2023</v>
      </c>
      <c r="T2404" s="6" t="s">
        <v>126</v>
      </c>
      <c r="U2404" s="4" t="s">
        <v>3813</v>
      </c>
      <c r="V2404" s="4" t="s">
        <v>3815</v>
      </c>
      <c r="W2404" s="75">
        <v>0</v>
      </c>
      <c r="X2404" s="9"/>
      <c r="Y2404" s="11"/>
      <c r="Z2404" s="11"/>
      <c r="AA2404" s="11"/>
      <c r="AB2404" s="11"/>
      <c r="AC2404" s="11"/>
      <c r="AD2404" s="11"/>
      <c r="AE2404" s="11"/>
      <c r="AF2404" s="11"/>
      <c r="AG2404" s="11"/>
      <c r="AH2404" s="11"/>
      <c r="AI2404" s="11"/>
      <c r="AJ2404" s="11"/>
      <c r="AK2404" s="143"/>
      <c r="AL2404" s="143"/>
      <c r="AM2404" s="143"/>
      <c r="AN2404" s="143"/>
      <c r="AO2404" s="143"/>
      <c r="AP2404" s="143"/>
      <c r="AQ2404" s="143"/>
      <c r="AR2404" s="143"/>
      <c r="AS2404" s="143"/>
      <c r="AT2404" s="143"/>
      <c r="AU2404" s="143"/>
      <c r="AV2404" s="143"/>
      <c r="BC2404" s="2"/>
    </row>
    <row r="2405" spans="1:55" x14ac:dyDescent="0.2">
      <c r="A2405" s="4" t="s">
        <v>2726</v>
      </c>
      <c r="B2405" s="4" t="s">
        <v>2690</v>
      </c>
      <c r="C2405" s="4" t="s">
        <v>2738</v>
      </c>
      <c r="D2405" s="4" t="s">
        <v>2741</v>
      </c>
      <c r="E2405" s="4" t="s">
        <v>1808</v>
      </c>
      <c r="F2405" s="4" t="s">
        <v>536</v>
      </c>
      <c r="G2405" s="41" t="s">
        <v>2230</v>
      </c>
      <c r="H2405" s="59" t="s">
        <v>2231</v>
      </c>
      <c r="I2405" s="59" t="s">
        <v>136</v>
      </c>
      <c r="J2405" s="5">
        <v>2021</v>
      </c>
      <c r="K2405" s="5">
        <v>8</v>
      </c>
      <c r="L2405" s="9">
        <f t="shared" si="52"/>
        <v>3</v>
      </c>
      <c r="M2405" s="6" t="s">
        <v>90</v>
      </c>
      <c r="N2405" s="9" t="s">
        <v>94</v>
      </c>
      <c r="O2405" s="6" t="s">
        <v>201</v>
      </c>
      <c r="P2405" s="9" t="s">
        <v>42</v>
      </c>
      <c r="Q2405" s="5" t="s">
        <v>37</v>
      </c>
      <c r="R2405" s="9" t="s">
        <v>41</v>
      </c>
      <c r="S2405" s="11">
        <v>2023</v>
      </c>
      <c r="T2405" s="6" t="s">
        <v>126</v>
      </c>
      <c r="U2405" s="4" t="s">
        <v>3228</v>
      </c>
      <c r="V2405" s="4" t="s">
        <v>4063</v>
      </c>
      <c r="W2405" s="75">
        <v>130904.36842105263</v>
      </c>
      <c r="X2405" s="9">
        <v>2</v>
      </c>
      <c r="Y2405" s="11"/>
      <c r="Z2405" s="11"/>
      <c r="AA2405" s="11"/>
      <c r="AB2405" s="11" t="s">
        <v>33</v>
      </c>
      <c r="AC2405" s="11"/>
      <c r="AD2405" s="11"/>
      <c r="AE2405" s="11"/>
      <c r="AF2405" s="11"/>
      <c r="AG2405" s="11"/>
      <c r="AH2405" s="11" t="s">
        <v>33</v>
      </c>
      <c r="AI2405" s="11"/>
      <c r="AJ2405" s="11"/>
      <c r="AK2405" s="143"/>
      <c r="AL2405" s="143"/>
      <c r="AM2405" s="143"/>
      <c r="AN2405" s="153" t="s">
        <v>165</v>
      </c>
      <c r="AO2405" s="143"/>
      <c r="AP2405" s="143"/>
      <c r="AQ2405" s="143"/>
      <c r="AR2405" s="143"/>
      <c r="AS2405" s="143"/>
      <c r="AT2405" s="153" t="s">
        <v>165</v>
      </c>
      <c r="AU2405" s="143"/>
      <c r="AV2405" s="143"/>
      <c r="BC2405" s="2"/>
    </row>
    <row r="2406" spans="1:55" x14ac:dyDescent="0.2">
      <c r="A2406" s="4" t="s">
        <v>2726</v>
      </c>
      <c r="B2406" s="4" t="s">
        <v>2690</v>
      </c>
      <c r="C2406" s="4" t="s">
        <v>2738</v>
      </c>
      <c r="D2406" s="4" t="s">
        <v>2741</v>
      </c>
      <c r="E2406" s="4" t="s">
        <v>1808</v>
      </c>
      <c r="F2406" s="4" t="s">
        <v>536</v>
      </c>
      <c r="G2406" s="41" t="s">
        <v>2230</v>
      </c>
      <c r="H2406" s="59" t="s">
        <v>2232</v>
      </c>
      <c r="I2406" s="59" t="s">
        <v>136</v>
      </c>
      <c r="J2406" s="5">
        <v>2021</v>
      </c>
      <c r="K2406" s="5">
        <v>8</v>
      </c>
      <c r="L2406" s="9">
        <f t="shared" si="52"/>
        <v>3</v>
      </c>
      <c r="M2406" s="6" t="s">
        <v>90</v>
      </c>
      <c r="N2406" s="9" t="s">
        <v>94</v>
      </c>
      <c r="O2406" s="6" t="s">
        <v>201</v>
      </c>
      <c r="P2406" s="9" t="s">
        <v>42</v>
      </c>
      <c r="Q2406" s="5" t="s">
        <v>37</v>
      </c>
      <c r="R2406" s="9" t="s">
        <v>41</v>
      </c>
      <c r="S2406" s="11">
        <v>2023</v>
      </c>
      <c r="T2406" s="6" t="s">
        <v>126</v>
      </c>
      <c r="U2406" s="4" t="s">
        <v>3228</v>
      </c>
      <c r="V2406" s="4" t="s">
        <v>4063</v>
      </c>
      <c r="W2406" s="75">
        <v>130904.36842105263</v>
      </c>
      <c r="X2406" s="9">
        <v>2</v>
      </c>
      <c r="Y2406" s="11"/>
      <c r="Z2406" s="11"/>
      <c r="AA2406" s="11"/>
      <c r="AB2406" s="11" t="s">
        <v>33</v>
      </c>
      <c r="AC2406" s="11"/>
      <c r="AD2406" s="11"/>
      <c r="AE2406" s="11"/>
      <c r="AF2406" s="11"/>
      <c r="AG2406" s="11"/>
      <c r="AH2406" s="11" t="s">
        <v>33</v>
      </c>
      <c r="AI2406" s="11"/>
      <c r="AJ2406" s="11"/>
      <c r="AK2406" s="143"/>
      <c r="AL2406" s="143"/>
      <c r="AM2406" s="143"/>
      <c r="AN2406" s="153" t="s">
        <v>165</v>
      </c>
      <c r="AO2406" s="143"/>
      <c r="AP2406" s="143"/>
      <c r="AQ2406" s="143"/>
      <c r="AR2406" s="143"/>
      <c r="AS2406" s="143"/>
      <c r="AT2406" s="153" t="s">
        <v>165</v>
      </c>
      <c r="AU2406" s="143"/>
      <c r="AV2406" s="143"/>
      <c r="BC2406" s="2"/>
    </row>
    <row r="2407" spans="1:55" x14ac:dyDescent="0.2">
      <c r="A2407" s="4" t="s">
        <v>2726</v>
      </c>
      <c r="B2407" s="4" t="s">
        <v>2690</v>
      </c>
      <c r="C2407" s="4" t="s">
        <v>2738</v>
      </c>
      <c r="D2407" s="4" t="s">
        <v>2741</v>
      </c>
      <c r="E2407" s="4" t="s">
        <v>1808</v>
      </c>
      <c r="F2407" s="4" t="s">
        <v>536</v>
      </c>
      <c r="G2407" s="41" t="s">
        <v>2230</v>
      </c>
      <c r="H2407" s="59" t="s">
        <v>2233</v>
      </c>
      <c r="I2407" s="59" t="s">
        <v>136</v>
      </c>
      <c r="J2407" s="5">
        <v>2021</v>
      </c>
      <c r="K2407" s="5">
        <v>8</v>
      </c>
      <c r="L2407" s="9">
        <f t="shared" si="52"/>
        <v>3</v>
      </c>
      <c r="M2407" s="6" t="s">
        <v>90</v>
      </c>
      <c r="N2407" s="9" t="s">
        <v>94</v>
      </c>
      <c r="O2407" s="6" t="s">
        <v>201</v>
      </c>
      <c r="P2407" s="9" t="s">
        <v>42</v>
      </c>
      <c r="Q2407" s="5" t="s">
        <v>37</v>
      </c>
      <c r="R2407" s="9" t="s">
        <v>41</v>
      </c>
      <c r="S2407" s="11">
        <v>2023</v>
      </c>
      <c r="T2407" s="6" t="s">
        <v>126</v>
      </c>
      <c r="U2407" s="4" t="s">
        <v>3228</v>
      </c>
      <c r="V2407" s="4" t="s">
        <v>4063</v>
      </c>
      <c r="W2407" s="75">
        <v>130904.36842105263</v>
      </c>
      <c r="X2407" s="9">
        <v>2</v>
      </c>
      <c r="Y2407" s="11"/>
      <c r="Z2407" s="11"/>
      <c r="AA2407" s="11"/>
      <c r="AB2407" s="11" t="s">
        <v>33</v>
      </c>
      <c r="AC2407" s="11"/>
      <c r="AD2407" s="11"/>
      <c r="AE2407" s="11"/>
      <c r="AF2407" s="11"/>
      <c r="AG2407" s="11"/>
      <c r="AH2407" s="11" t="s">
        <v>33</v>
      </c>
      <c r="AI2407" s="11"/>
      <c r="AJ2407" s="11"/>
      <c r="AK2407" s="143"/>
      <c r="AL2407" s="143"/>
      <c r="AM2407" s="143"/>
      <c r="AN2407" s="153" t="s">
        <v>165</v>
      </c>
      <c r="AO2407" s="143"/>
      <c r="AP2407" s="143"/>
      <c r="AQ2407" s="143"/>
      <c r="AR2407" s="143"/>
      <c r="AS2407" s="143"/>
      <c r="AT2407" s="153" t="s">
        <v>165</v>
      </c>
      <c r="AU2407" s="143"/>
      <c r="AV2407" s="143"/>
      <c r="BC2407" s="2"/>
    </row>
    <row r="2408" spans="1:55" x14ac:dyDescent="0.2">
      <c r="A2408" s="4" t="s">
        <v>2726</v>
      </c>
      <c r="B2408" s="4" t="s">
        <v>2690</v>
      </c>
      <c r="C2408" s="4" t="s">
        <v>2738</v>
      </c>
      <c r="D2408" s="4" t="s">
        <v>2741</v>
      </c>
      <c r="E2408" s="4" t="s">
        <v>1808</v>
      </c>
      <c r="F2408" s="4" t="s">
        <v>536</v>
      </c>
      <c r="G2408" s="41" t="s">
        <v>2230</v>
      </c>
      <c r="H2408" s="59" t="s">
        <v>2234</v>
      </c>
      <c r="I2408" s="59" t="s">
        <v>136</v>
      </c>
      <c r="J2408" s="5">
        <v>2021</v>
      </c>
      <c r="K2408" s="5">
        <v>8</v>
      </c>
      <c r="L2408" s="9">
        <f t="shared" si="52"/>
        <v>3</v>
      </c>
      <c r="M2408" s="6" t="s">
        <v>90</v>
      </c>
      <c r="N2408" s="9" t="s">
        <v>94</v>
      </c>
      <c r="O2408" s="6" t="s">
        <v>201</v>
      </c>
      <c r="P2408" s="9" t="s">
        <v>42</v>
      </c>
      <c r="Q2408" s="5" t="s">
        <v>37</v>
      </c>
      <c r="R2408" s="9" t="s">
        <v>41</v>
      </c>
      <c r="S2408" s="11">
        <v>2023</v>
      </c>
      <c r="T2408" s="6" t="s">
        <v>126</v>
      </c>
      <c r="U2408" s="4" t="s">
        <v>3228</v>
      </c>
      <c r="V2408" s="4" t="s">
        <v>4063</v>
      </c>
      <c r="W2408" s="75">
        <v>130904.36842105263</v>
      </c>
      <c r="X2408" s="9">
        <v>2</v>
      </c>
      <c r="Y2408" s="11"/>
      <c r="Z2408" s="11"/>
      <c r="AA2408" s="11"/>
      <c r="AB2408" s="11" t="s">
        <v>33</v>
      </c>
      <c r="AC2408" s="11"/>
      <c r="AD2408" s="11"/>
      <c r="AE2408" s="11"/>
      <c r="AF2408" s="11"/>
      <c r="AG2408" s="11"/>
      <c r="AH2408" s="11" t="s">
        <v>33</v>
      </c>
      <c r="AI2408" s="11"/>
      <c r="AJ2408" s="11"/>
      <c r="AK2408" s="143"/>
      <c r="AL2408" s="143"/>
      <c r="AM2408" s="143"/>
      <c r="AN2408" s="153" t="s">
        <v>165</v>
      </c>
      <c r="AO2408" s="143"/>
      <c r="AP2408" s="143"/>
      <c r="AQ2408" s="143"/>
      <c r="AR2408" s="143"/>
      <c r="AS2408" s="143"/>
      <c r="AT2408" s="153" t="s">
        <v>165</v>
      </c>
      <c r="AU2408" s="143"/>
      <c r="AV2408" s="143"/>
      <c r="BC2408" s="2"/>
    </row>
    <row r="2409" spans="1:55" x14ac:dyDescent="0.2">
      <c r="A2409" s="4" t="s">
        <v>2726</v>
      </c>
      <c r="B2409" s="4" t="s">
        <v>2690</v>
      </c>
      <c r="C2409" s="4" t="s">
        <v>2738</v>
      </c>
      <c r="D2409" s="4" t="s">
        <v>2741</v>
      </c>
      <c r="E2409" s="4" t="s">
        <v>1808</v>
      </c>
      <c r="F2409" s="4" t="s">
        <v>536</v>
      </c>
      <c r="G2409" s="41" t="s">
        <v>2230</v>
      </c>
      <c r="H2409" s="59" t="s">
        <v>2235</v>
      </c>
      <c r="I2409" s="59" t="s">
        <v>136</v>
      </c>
      <c r="J2409" s="5">
        <v>2021</v>
      </c>
      <c r="K2409" s="5">
        <v>8</v>
      </c>
      <c r="L2409" s="9">
        <f t="shared" si="52"/>
        <v>3</v>
      </c>
      <c r="M2409" s="6" t="s">
        <v>90</v>
      </c>
      <c r="N2409" s="9" t="s">
        <v>94</v>
      </c>
      <c r="O2409" s="6" t="s">
        <v>201</v>
      </c>
      <c r="P2409" s="9" t="s">
        <v>42</v>
      </c>
      <c r="Q2409" s="5" t="s">
        <v>37</v>
      </c>
      <c r="R2409" s="9" t="s">
        <v>41</v>
      </c>
      <c r="S2409" s="11">
        <v>2023</v>
      </c>
      <c r="T2409" s="6" t="s">
        <v>126</v>
      </c>
      <c r="U2409" s="4" t="s">
        <v>3228</v>
      </c>
      <c r="V2409" s="4" t="s">
        <v>4063</v>
      </c>
      <c r="W2409" s="75">
        <v>130904.36842105263</v>
      </c>
      <c r="X2409" s="9">
        <v>2</v>
      </c>
      <c r="Y2409" s="11"/>
      <c r="Z2409" s="11"/>
      <c r="AA2409" s="11"/>
      <c r="AB2409" s="11" t="s">
        <v>33</v>
      </c>
      <c r="AC2409" s="11"/>
      <c r="AD2409" s="11"/>
      <c r="AE2409" s="11"/>
      <c r="AF2409" s="11"/>
      <c r="AG2409" s="11"/>
      <c r="AH2409" s="11" t="s">
        <v>33</v>
      </c>
      <c r="AI2409" s="11"/>
      <c r="AJ2409" s="11"/>
      <c r="AK2409" s="143"/>
      <c r="AL2409" s="143"/>
      <c r="AM2409" s="143"/>
      <c r="AN2409" s="153" t="s">
        <v>165</v>
      </c>
      <c r="AO2409" s="143"/>
      <c r="AP2409" s="143"/>
      <c r="AQ2409" s="143"/>
      <c r="AR2409" s="143"/>
      <c r="AS2409" s="143"/>
      <c r="AT2409" s="153" t="s">
        <v>165</v>
      </c>
      <c r="AU2409" s="143"/>
      <c r="AV2409" s="143"/>
      <c r="BC2409" s="2"/>
    </row>
    <row r="2410" spans="1:55" x14ac:dyDescent="0.2">
      <c r="A2410" s="4" t="s">
        <v>2726</v>
      </c>
      <c r="B2410" s="4" t="s">
        <v>2690</v>
      </c>
      <c r="C2410" s="4" t="s">
        <v>2738</v>
      </c>
      <c r="D2410" s="4" t="s">
        <v>2741</v>
      </c>
      <c r="E2410" s="4" t="s">
        <v>1808</v>
      </c>
      <c r="F2410" s="4" t="s">
        <v>536</v>
      </c>
      <c r="G2410" s="41" t="s">
        <v>2230</v>
      </c>
      <c r="H2410" s="59" t="s">
        <v>2236</v>
      </c>
      <c r="I2410" s="59" t="s">
        <v>136</v>
      </c>
      <c r="J2410" s="5">
        <v>2021</v>
      </c>
      <c r="K2410" s="5">
        <v>8</v>
      </c>
      <c r="L2410" s="9">
        <f t="shared" si="52"/>
        <v>3</v>
      </c>
      <c r="M2410" s="6" t="s">
        <v>90</v>
      </c>
      <c r="N2410" s="9" t="s">
        <v>94</v>
      </c>
      <c r="O2410" s="6" t="s">
        <v>201</v>
      </c>
      <c r="P2410" s="9" t="s">
        <v>42</v>
      </c>
      <c r="Q2410" s="5" t="s">
        <v>37</v>
      </c>
      <c r="R2410" s="9" t="s">
        <v>41</v>
      </c>
      <c r="S2410" s="11">
        <v>2023</v>
      </c>
      <c r="T2410" s="6" t="s">
        <v>126</v>
      </c>
      <c r="U2410" s="4" t="s">
        <v>3228</v>
      </c>
      <c r="V2410" s="4" t="s">
        <v>4063</v>
      </c>
      <c r="W2410" s="75">
        <v>130904.36842105263</v>
      </c>
      <c r="X2410" s="9">
        <v>2</v>
      </c>
      <c r="Y2410" s="11"/>
      <c r="Z2410" s="11"/>
      <c r="AA2410" s="11"/>
      <c r="AB2410" s="11" t="s">
        <v>33</v>
      </c>
      <c r="AC2410" s="11"/>
      <c r="AD2410" s="11"/>
      <c r="AE2410" s="11"/>
      <c r="AF2410" s="11"/>
      <c r="AG2410" s="11"/>
      <c r="AH2410" s="11" t="s">
        <v>33</v>
      </c>
      <c r="AI2410" s="11"/>
      <c r="AJ2410" s="11"/>
      <c r="AK2410" s="143"/>
      <c r="AL2410" s="143"/>
      <c r="AM2410" s="143"/>
      <c r="AN2410" s="153" t="s">
        <v>165</v>
      </c>
      <c r="AO2410" s="143"/>
      <c r="AP2410" s="143"/>
      <c r="AQ2410" s="143"/>
      <c r="AR2410" s="143"/>
      <c r="AS2410" s="143"/>
      <c r="AT2410" s="153" t="s">
        <v>165</v>
      </c>
      <c r="AU2410" s="143"/>
      <c r="AV2410" s="143"/>
      <c r="BC2410" s="2"/>
    </row>
    <row r="2411" spans="1:55" x14ac:dyDescent="0.2">
      <c r="A2411" s="4" t="s">
        <v>2695</v>
      </c>
      <c r="B2411" s="4" t="s">
        <v>2689</v>
      </c>
      <c r="C2411" s="4" t="s">
        <v>2730</v>
      </c>
      <c r="D2411" s="4" t="s">
        <v>2741</v>
      </c>
      <c r="E2411" s="4" t="s">
        <v>2353</v>
      </c>
      <c r="F2411" s="4" t="s">
        <v>2354</v>
      </c>
      <c r="G2411" s="41" t="s">
        <v>2355</v>
      </c>
      <c r="H2411" s="59" t="s">
        <v>2357</v>
      </c>
      <c r="I2411" s="59" t="s">
        <v>136</v>
      </c>
      <c r="J2411" s="5">
        <v>2021</v>
      </c>
      <c r="K2411" s="5">
        <v>5</v>
      </c>
      <c r="L2411" s="9">
        <f t="shared" si="52"/>
        <v>0</v>
      </c>
      <c r="M2411" s="6" t="s">
        <v>92</v>
      </c>
      <c r="N2411" s="9" t="s">
        <v>94</v>
      </c>
      <c r="O2411" s="6" t="s">
        <v>37</v>
      </c>
      <c r="P2411" s="6" t="s">
        <v>41</v>
      </c>
      <c r="Q2411" s="5" t="s">
        <v>37</v>
      </c>
      <c r="R2411" s="9" t="s">
        <v>42</v>
      </c>
      <c r="S2411" s="11" t="s">
        <v>136</v>
      </c>
      <c r="T2411" s="6" t="s">
        <v>126</v>
      </c>
      <c r="U2411" s="4" t="s">
        <v>2356</v>
      </c>
      <c r="V2411" s="4" t="s">
        <v>136</v>
      </c>
      <c r="W2411" s="75">
        <v>0</v>
      </c>
      <c r="X2411" s="9"/>
      <c r="Y2411" s="11"/>
      <c r="Z2411" s="11"/>
      <c r="AA2411" s="11"/>
      <c r="AB2411" s="11"/>
      <c r="AC2411" s="11"/>
      <c r="AD2411" s="11"/>
      <c r="AE2411" s="11"/>
      <c r="AF2411" s="11"/>
      <c r="AG2411" s="11"/>
      <c r="AH2411" s="11"/>
      <c r="AI2411" s="11"/>
      <c r="AJ2411" s="11"/>
      <c r="AK2411" s="143"/>
      <c r="AL2411" s="143"/>
      <c r="AM2411" s="143"/>
      <c r="AN2411" s="143"/>
      <c r="AO2411" s="143"/>
      <c r="AP2411" s="143"/>
      <c r="AQ2411" s="143"/>
      <c r="AR2411" s="143"/>
      <c r="AS2411" s="143"/>
      <c r="AT2411" s="143"/>
      <c r="AU2411" s="143"/>
      <c r="AV2411" s="143"/>
      <c r="BC2411" s="2"/>
    </row>
    <row r="2412" spans="1:55" x14ac:dyDescent="0.2">
      <c r="A2412" s="4" t="s">
        <v>2695</v>
      </c>
      <c r="B2412" s="4" t="s">
        <v>2689</v>
      </c>
      <c r="C2412" s="4" t="s">
        <v>2730</v>
      </c>
      <c r="D2412" s="4" t="s">
        <v>2741</v>
      </c>
      <c r="E2412" s="4" t="s">
        <v>216</v>
      </c>
      <c r="F2412" s="4" t="s">
        <v>214</v>
      </c>
      <c r="G2412" s="41" t="s">
        <v>217</v>
      </c>
      <c r="H2412" s="59">
        <v>379</v>
      </c>
      <c r="I2412" s="59" t="s">
        <v>136</v>
      </c>
      <c r="J2412" s="5">
        <v>2013</v>
      </c>
      <c r="K2412" s="5">
        <v>5</v>
      </c>
      <c r="L2412" s="9">
        <f t="shared" si="52"/>
        <v>-8</v>
      </c>
      <c r="M2412" s="6" t="s">
        <v>90</v>
      </c>
      <c r="N2412" s="9" t="s">
        <v>94</v>
      </c>
      <c r="O2412" s="6" t="s">
        <v>37</v>
      </c>
      <c r="P2412" s="9" t="s">
        <v>42</v>
      </c>
      <c r="Q2412" s="5" t="s">
        <v>37</v>
      </c>
      <c r="R2412" s="9" t="s">
        <v>41</v>
      </c>
      <c r="S2412" s="11">
        <v>2023</v>
      </c>
      <c r="T2412" s="6" t="s">
        <v>126</v>
      </c>
      <c r="U2412" s="4" t="s">
        <v>215</v>
      </c>
      <c r="V2412" s="4" t="s">
        <v>3816</v>
      </c>
      <c r="W2412" s="75">
        <v>1255450.2</v>
      </c>
      <c r="X2412" s="9">
        <v>2</v>
      </c>
      <c r="Y2412" s="11"/>
      <c r="Z2412" s="11"/>
      <c r="AA2412" s="11"/>
      <c r="AB2412" s="11" t="s">
        <v>33</v>
      </c>
      <c r="AC2412" s="11"/>
      <c r="AD2412" s="11"/>
      <c r="AE2412" s="11"/>
      <c r="AF2412" s="11"/>
      <c r="AG2412" s="11"/>
      <c r="AH2412" s="11" t="s">
        <v>33</v>
      </c>
      <c r="AI2412" s="11"/>
      <c r="AJ2412" s="11"/>
      <c r="AK2412" s="143"/>
      <c r="AL2412" s="143"/>
      <c r="AM2412" s="143"/>
      <c r="AN2412" s="143" t="s">
        <v>165</v>
      </c>
      <c r="AO2412" s="143"/>
      <c r="AP2412" s="143"/>
      <c r="AQ2412" s="143"/>
      <c r="AR2412" s="143"/>
      <c r="AS2412" s="143"/>
      <c r="AT2412" s="143" t="s">
        <v>165</v>
      </c>
      <c r="AU2412" s="143"/>
      <c r="AV2412" s="143"/>
      <c r="BC2412" s="2"/>
    </row>
    <row r="2413" spans="1:55" ht="12.75" customHeight="1" x14ac:dyDescent="0.2">
      <c r="A2413" s="4" t="s">
        <v>2724</v>
      </c>
      <c r="B2413" s="4" t="s">
        <v>2689</v>
      </c>
      <c r="C2413" s="4" t="s">
        <v>2734</v>
      </c>
      <c r="D2413" s="4" t="s">
        <v>2742</v>
      </c>
      <c r="E2413" s="4" t="s">
        <v>384</v>
      </c>
      <c r="F2413" s="4" t="s">
        <v>2979</v>
      </c>
      <c r="G2413" s="41" t="s">
        <v>3045</v>
      </c>
      <c r="H2413" s="59">
        <v>22221076206</v>
      </c>
      <c r="I2413" s="59">
        <v>500000012054</v>
      </c>
      <c r="J2413" s="5">
        <v>2023</v>
      </c>
      <c r="K2413" s="5">
        <v>10</v>
      </c>
      <c r="L2413" s="9">
        <f t="shared" si="52"/>
        <v>7</v>
      </c>
      <c r="M2413" s="95" t="s">
        <v>91</v>
      </c>
      <c r="N2413" s="138" t="s">
        <v>94</v>
      </c>
      <c r="O2413" s="6" t="s">
        <v>201</v>
      </c>
      <c r="P2413" s="6" t="s">
        <v>41</v>
      </c>
      <c r="Q2413" s="5">
        <v>2025</v>
      </c>
      <c r="R2413" s="9" t="s">
        <v>41</v>
      </c>
      <c r="S2413" s="11">
        <v>2023</v>
      </c>
      <c r="T2413" s="6" t="s">
        <v>136</v>
      </c>
      <c r="U2413" s="4" t="s">
        <v>4412</v>
      </c>
      <c r="V2413" s="4" t="s">
        <v>4407</v>
      </c>
      <c r="W2413" s="75">
        <v>0</v>
      </c>
      <c r="X2413" s="9">
        <v>2</v>
      </c>
      <c r="Y2413" s="11"/>
      <c r="Z2413" s="11"/>
      <c r="AA2413" s="11"/>
      <c r="AB2413" s="11"/>
      <c r="AC2413" s="11"/>
      <c r="AD2413" s="11" t="s">
        <v>33</v>
      </c>
      <c r="AE2413" s="11"/>
      <c r="AF2413" s="11"/>
      <c r="AG2413" s="11"/>
      <c r="AH2413" s="11"/>
      <c r="AI2413" s="11"/>
      <c r="AJ2413" s="11" t="s">
        <v>33</v>
      </c>
      <c r="AK2413" s="143"/>
      <c r="AL2413" s="143"/>
      <c r="AM2413" s="143"/>
      <c r="AN2413" s="143"/>
      <c r="AO2413" s="143"/>
      <c r="AP2413" s="153" t="s">
        <v>165</v>
      </c>
      <c r="AQ2413" s="143"/>
      <c r="AR2413" s="143"/>
      <c r="AS2413" s="143"/>
      <c r="AT2413" s="143"/>
      <c r="AU2413" s="143"/>
      <c r="AV2413" s="153" t="s">
        <v>165</v>
      </c>
    </row>
    <row r="2414" spans="1:55" ht="12.75" customHeight="1" x14ac:dyDescent="0.2">
      <c r="A2414" s="4" t="s">
        <v>2724</v>
      </c>
      <c r="B2414" s="4" t="s">
        <v>2689</v>
      </c>
      <c r="C2414" s="4" t="s">
        <v>2734</v>
      </c>
      <c r="D2414" s="4" t="s">
        <v>2742</v>
      </c>
      <c r="E2414" s="4" t="s">
        <v>384</v>
      </c>
      <c r="F2414" s="4" t="s">
        <v>2979</v>
      </c>
      <c r="G2414" s="41" t="s">
        <v>3045</v>
      </c>
      <c r="H2414" s="59">
        <v>22221076216</v>
      </c>
      <c r="I2414" s="59">
        <v>500000012055</v>
      </c>
      <c r="J2414" s="5">
        <v>2023</v>
      </c>
      <c r="K2414" s="5">
        <v>10</v>
      </c>
      <c r="L2414" s="9">
        <f t="shared" si="52"/>
        <v>7</v>
      </c>
      <c r="M2414" s="95" t="s">
        <v>91</v>
      </c>
      <c r="N2414" s="138" t="s">
        <v>94</v>
      </c>
      <c r="O2414" s="6" t="s">
        <v>201</v>
      </c>
      <c r="P2414" s="6" t="s">
        <v>41</v>
      </c>
      <c r="Q2414" s="5">
        <v>2025</v>
      </c>
      <c r="R2414" s="9" t="s">
        <v>41</v>
      </c>
      <c r="S2414" s="11">
        <v>2023</v>
      </c>
      <c r="T2414" s="6" t="s">
        <v>136</v>
      </c>
      <c r="U2414" s="4" t="s">
        <v>4412</v>
      </c>
      <c r="V2414" s="4" t="s">
        <v>4407</v>
      </c>
      <c r="W2414" s="75">
        <v>0</v>
      </c>
      <c r="X2414" s="9">
        <v>2</v>
      </c>
      <c r="Y2414" s="11"/>
      <c r="Z2414" s="11"/>
      <c r="AA2414" s="11"/>
      <c r="AB2414" s="11"/>
      <c r="AC2414" s="11"/>
      <c r="AD2414" s="11" t="s">
        <v>33</v>
      </c>
      <c r="AE2414" s="11"/>
      <c r="AF2414" s="11"/>
      <c r="AG2414" s="11"/>
      <c r="AH2414" s="11"/>
      <c r="AI2414" s="11"/>
      <c r="AJ2414" s="11" t="s">
        <v>33</v>
      </c>
      <c r="AK2414" s="143"/>
      <c r="AL2414" s="143"/>
      <c r="AM2414" s="143"/>
      <c r="AN2414" s="143"/>
      <c r="AO2414" s="143"/>
      <c r="AP2414" s="153" t="s">
        <v>165</v>
      </c>
      <c r="AQ2414" s="143"/>
      <c r="AR2414" s="143"/>
      <c r="AS2414" s="143"/>
      <c r="AT2414" s="143"/>
      <c r="AU2414" s="143"/>
      <c r="AV2414" s="153" t="s">
        <v>165</v>
      </c>
    </row>
    <row r="2415" spans="1:55" x14ac:dyDescent="0.2">
      <c r="A2415" s="4" t="s">
        <v>2725</v>
      </c>
      <c r="B2415" s="4" t="s">
        <v>2688</v>
      </c>
      <c r="C2415" s="4" t="s">
        <v>2735</v>
      </c>
      <c r="D2415" s="4" t="s">
        <v>2741</v>
      </c>
      <c r="E2415" s="4" t="s">
        <v>207</v>
      </c>
      <c r="F2415" s="4" t="s">
        <v>208</v>
      </c>
      <c r="G2415" s="41" t="s">
        <v>212</v>
      </c>
      <c r="H2415" s="59" t="s">
        <v>195</v>
      </c>
      <c r="I2415" s="59">
        <v>500000001022</v>
      </c>
      <c r="J2415" s="5">
        <v>2016</v>
      </c>
      <c r="K2415" s="5">
        <v>10</v>
      </c>
      <c r="L2415" s="9">
        <f t="shared" si="52"/>
        <v>0</v>
      </c>
      <c r="M2415" s="6" t="s">
        <v>90</v>
      </c>
      <c r="N2415" s="9" t="s">
        <v>94</v>
      </c>
      <c r="O2415" s="6" t="s">
        <v>37</v>
      </c>
      <c r="P2415" s="9" t="s">
        <v>42</v>
      </c>
      <c r="Q2415" s="5" t="s">
        <v>37</v>
      </c>
      <c r="R2415" s="9" t="s">
        <v>41</v>
      </c>
      <c r="S2415" s="11">
        <v>2023</v>
      </c>
      <c r="T2415" s="6" t="s">
        <v>126</v>
      </c>
      <c r="U2415" s="4" t="s">
        <v>210</v>
      </c>
      <c r="V2415" s="4" t="s">
        <v>4403</v>
      </c>
      <c r="W2415" s="75">
        <v>1675296.75</v>
      </c>
      <c r="X2415" s="9">
        <v>4</v>
      </c>
      <c r="Y2415" s="11"/>
      <c r="Z2415" s="11" t="s">
        <v>33</v>
      </c>
      <c r="AA2415" s="11"/>
      <c r="AB2415" s="11"/>
      <c r="AC2415" s="11" t="s">
        <v>33</v>
      </c>
      <c r="AD2415" s="11"/>
      <c r="AE2415" s="11"/>
      <c r="AF2415" s="11" t="s">
        <v>33</v>
      </c>
      <c r="AG2415" s="11"/>
      <c r="AH2415" s="11"/>
      <c r="AI2415" s="11" t="s">
        <v>33</v>
      </c>
      <c r="AJ2415" s="11"/>
      <c r="AK2415" s="143"/>
      <c r="AL2415" s="143" t="s">
        <v>165</v>
      </c>
      <c r="AM2415" s="143"/>
      <c r="AN2415" s="143"/>
      <c r="AO2415" s="143" t="s">
        <v>165</v>
      </c>
      <c r="AP2415" s="143"/>
      <c r="AQ2415" s="143"/>
      <c r="AR2415" s="143" t="s">
        <v>165</v>
      </c>
      <c r="AS2415" s="143"/>
      <c r="AT2415" s="143"/>
      <c r="AU2415" s="143" t="s">
        <v>165</v>
      </c>
      <c r="AV2415" s="143"/>
      <c r="BC2415" s="2"/>
    </row>
    <row r="2416" spans="1:55" x14ac:dyDescent="0.2">
      <c r="A2416" s="4" t="s">
        <v>2696</v>
      </c>
      <c r="B2416" s="4" t="s">
        <v>2691</v>
      </c>
      <c r="C2416" s="4" t="s">
        <v>2735</v>
      </c>
      <c r="D2416" s="4" t="s">
        <v>2741</v>
      </c>
      <c r="E2416" s="4" t="s">
        <v>204</v>
      </c>
      <c r="F2416" s="4" t="s">
        <v>205</v>
      </c>
      <c r="G2416" s="41" t="s">
        <v>206</v>
      </c>
      <c r="H2416" s="59" t="s">
        <v>195</v>
      </c>
      <c r="I2416" s="59" t="s">
        <v>136</v>
      </c>
      <c r="J2416" s="5">
        <v>2014</v>
      </c>
      <c r="K2416" s="5">
        <v>10</v>
      </c>
      <c r="L2416" s="9">
        <f t="shared" si="52"/>
        <v>-2</v>
      </c>
      <c r="M2416" s="6" t="s">
        <v>90</v>
      </c>
      <c r="N2416" s="9" t="s">
        <v>94</v>
      </c>
      <c r="O2416" s="6" t="s">
        <v>37</v>
      </c>
      <c r="P2416" s="9" t="s">
        <v>42</v>
      </c>
      <c r="Q2416" s="5" t="s">
        <v>37</v>
      </c>
      <c r="R2416" s="9" t="s">
        <v>42</v>
      </c>
      <c r="S2416" s="11" t="s">
        <v>136</v>
      </c>
      <c r="T2416" s="6" t="s">
        <v>43</v>
      </c>
      <c r="U2416" s="4" t="s">
        <v>2746</v>
      </c>
      <c r="V2416" s="4" t="s">
        <v>136</v>
      </c>
      <c r="W2416" s="75">
        <v>0</v>
      </c>
      <c r="X2416" s="9"/>
      <c r="Y2416" s="11"/>
      <c r="Z2416" s="11"/>
      <c r="AA2416" s="11"/>
      <c r="AB2416" s="11"/>
      <c r="AC2416" s="11"/>
      <c r="AD2416" s="11"/>
      <c r="AE2416" s="11"/>
      <c r="AF2416" s="11"/>
      <c r="AG2416" s="11"/>
      <c r="AH2416" s="11"/>
      <c r="AI2416" s="11"/>
      <c r="AJ2416" s="11"/>
      <c r="AK2416" s="143"/>
      <c r="AL2416" s="143"/>
      <c r="AM2416" s="143"/>
      <c r="AN2416" s="143"/>
      <c r="AO2416" s="143"/>
      <c r="AP2416" s="143"/>
      <c r="AQ2416" s="143"/>
      <c r="AR2416" s="143"/>
      <c r="AS2416" s="143"/>
      <c r="AT2416" s="143"/>
      <c r="AU2416" s="143"/>
      <c r="AV2416" s="143"/>
      <c r="BC2416" s="2"/>
    </row>
    <row r="2417" spans="1:55" x14ac:dyDescent="0.2">
      <c r="A2417" s="4" t="s">
        <v>2717</v>
      </c>
      <c r="B2417" s="4" t="s">
        <v>2690</v>
      </c>
      <c r="C2417" s="4" t="s">
        <v>2734</v>
      </c>
      <c r="D2417" s="4" t="s">
        <v>2742</v>
      </c>
      <c r="E2417" s="4" t="s">
        <v>221</v>
      </c>
      <c r="F2417" s="4" t="s">
        <v>222</v>
      </c>
      <c r="G2417" s="41" t="s">
        <v>223</v>
      </c>
      <c r="H2417" s="59">
        <v>5437</v>
      </c>
      <c r="I2417" s="59" t="s">
        <v>136</v>
      </c>
      <c r="J2417" s="5">
        <v>2014</v>
      </c>
      <c r="K2417" s="5">
        <v>8</v>
      </c>
      <c r="L2417" s="9">
        <f t="shared" si="52"/>
        <v>-4</v>
      </c>
      <c r="M2417" s="6" t="s">
        <v>90</v>
      </c>
      <c r="N2417" s="9" t="s">
        <v>94</v>
      </c>
      <c r="O2417" s="6" t="s">
        <v>2743</v>
      </c>
      <c r="P2417" s="9" t="s">
        <v>42</v>
      </c>
      <c r="Q2417" s="5" t="s">
        <v>37</v>
      </c>
      <c r="R2417" s="9" t="s">
        <v>42</v>
      </c>
      <c r="S2417" s="11" t="s">
        <v>136</v>
      </c>
      <c r="T2417" s="6" t="s">
        <v>44</v>
      </c>
      <c r="U2417" s="4" t="s">
        <v>43</v>
      </c>
      <c r="V2417" s="4" t="s">
        <v>136</v>
      </c>
      <c r="W2417" s="75">
        <v>0</v>
      </c>
      <c r="X2417" s="9">
        <v>1</v>
      </c>
      <c r="Y2417" s="11" t="s">
        <v>33</v>
      </c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43" t="s">
        <v>165</v>
      </c>
      <c r="AL2417" s="143"/>
      <c r="AM2417" s="143"/>
      <c r="AN2417" s="143"/>
      <c r="AO2417" s="143"/>
      <c r="AP2417" s="143"/>
      <c r="AQ2417" s="143"/>
      <c r="AR2417" s="143"/>
      <c r="AS2417" s="143"/>
      <c r="AT2417" s="143"/>
      <c r="AU2417" s="143"/>
      <c r="AV2417" s="143"/>
      <c r="BC2417" s="2"/>
    </row>
    <row r="2418" spans="1:55" x14ac:dyDescent="0.2">
      <c r="A2418" s="4" t="str">
        <f>UPPER("Pediatría")</f>
        <v>PEDIATRÍA</v>
      </c>
      <c r="B2418" s="4" t="s">
        <v>2688</v>
      </c>
      <c r="C2418" s="4" t="s">
        <v>2738</v>
      </c>
      <c r="D2418" s="4" t="s">
        <v>2740</v>
      </c>
      <c r="E2418" s="4" t="s">
        <v>3763</v>
      </c>
      <c r="F2418" s="4" t="s">
        <v>202</v>
      </c>
      <c r="G2418" s="41" t="s">
        <v>203</v>
      </c>
      <c r="H2418" s="59">
        <v>302124296</v>
      </c>
      <c r="I2418" s="59" t="s">
        <v>136</v>
      </c>
      <c r="J2418" s="5">
        <v>2013</v>
      </c>
      <c r="K2418" s="5">
        <v>8</v>
      </c>
      <c r="L2418" s="9">
        <f t="shared" si="52"/>
        <v>-5</v>
      </c>
      <c r="M2418" s="6" t="s">
        <v>90</v>
      </c>
      <c r="N2418" s="9" t="s">
        <v>94</v>
      </c>
      <c r="O2418" s="6" t="s">
        <v>2743</v>
      </c>
      <c r="P2418" s="9" t="s">
        <v>42</v>
      </c>
      <c r="Q2418" s="5" t="s">
        <v>37</v>
      </c>
      <c r="R2418" s="9" t="s">
        <v>42</v>
      </c>
      <c r="S2418" s="11" t="s">
        <v>136</v>
      </c>
      <c r="T2418" s="6" t="s">
        <v>43</v>
      </c>
      <c r="U2418" s="4" t="s">
        <v>184</v>
      </c>
      <c r="V2418" s="4" t="s">
        <v>136</v>
      </c>
      <c r="W2418" s="75">
        <v>0</v>
      </c>
      <c r="X2418" s="9"/>
      <c r="Y2418" s="11"/>
      <c r="Z2418" s="11"/>
      <c r="AA2418" s="11"/>
      <c r="AB2418" s="11"/>
      <c r="AC2418" s="11"/>
      <c r="AD2418" s="11"/>
      <c r="AE2418" s="11"/>
      <c r="AF2418" s="11"/>
      <c r="AG2418" s="11"/>
      <c r="AH2418" s="11"/>
      <c r="AI2418" s="11"/>
      <c r="AJ2418" s="11"/>
      <c r="AK2418" s="143"/>
      <c r="AL2418" s="143"/>
      <c r="AM2418" s="143"/>
      <c r="AN2418" s="143"/>
      <c r="AO2418" s="143"/>
      <c r="AP2418" s="143"/>
      <c r="AQ2418" s="143"/>
      <c r="AR2418" s="143"/>
      <c r="AS2418" s="143"/>
      <c r="AT2418" s="143"/>
      <c r="AU2418" s="143"/>
      <c r="AV2418" s="143"/>
      <c r="BC2418" s="2"/>
    </row>
    <row r="2419" spans="1:55" x14ac:dyDescent="0.2">
      <c r="A2419" s="4" t="str">
        <f>UPPER("Pediatría")</f>
        <v>PEDIATRÍA</v>
      </c>
      <c r="B2419" s="4" t="s">
        <v>2688</v>
      </c>
      <c r="C2419" s="4" t="s">
        <v>2738</v>
      </c>
      <c r="D2419" s="4" t="s">
        <v>2740</v>
      </c>
      <c r="E2419" s="4" t="s">
        <v>3763</v>
      </c>
      <c r="F2419" s="4" t="s">
        <v>202</v>
      </c>
      <c r="G2419" s="41" t="s">
        <v>203</v>
      </c>
      <c r="H2419" s="59">
        <v>302124294</v>
      </c>
      <c r="I2419" s="59" t="s">
        <v>136</v>
      </c>
      <c r="J2419" s="5">
        <v>2013</v>
      </c>
      <c r="K2419" s="5">
        <v>8</v>
      </c>
      <c r="L2419" s="9">
        <f t="shared" si="52"/>
        <v>-5</v>
      </c>
      <c r="M2419" s="6" t="s">
        <v>90</v>
      </c>
      <c r="N2419" s="9" t="s">
        <v>94</v>
      </c>
      <c r="O2419" s="6" t="s">
        <v>2743</v>
      </c>
      <c r="P2419" s="9" t="s">
        <v>42</v>
      </c>
      <c r="Q2419" s="5" t="s">
        <v>37</v>
      </c>
      <c r="R2419" s="9" t="s">
        <v>42</v>
      </c>
      <c r="S2419" s="11" t="s">
        <v>136</v>
      </c>
      <c r="T2419" s="6" t="s">
        <v>43</v>
      </c>
      <c r="U2419" s="4" t="s">
        <v>184</v>
      </c>
      <c r="V2419" s="4" t="s">
        <v>136</v>
      </c>
      <c r="W2419" s="75">
        <v>0</v>
      </c>
      <c r="X2419" s="9"/>
      <c r="Y2419" s="11"/>
      <c r="Z2419" s="11"/>
      <c r="AA2419" s="11"/>
      <c r="AB2419" s="11"/>
      <c r="AC2419" s="11"/>
      <c r="AD2419" s="11"/>
      <c r="AE2419" s="11"/>
      <c r="AF2419" s="11"/>
      <c r="AG2419" s="11"/>
      <c r="AH2419" s="11"/>
      <c r="AI2419" s="11"/>
      <c r="AJ2419" s="11"/>
      <c r="AK2419" s="143"/>
      <c r="AL2419" s="143"/>
      <c r="AM2419" s="143"/>
      <c r="AN2419" s="143"/>
      <c r="AO2419" s="143"/>
      <c r="AP2419" s="143"/>
      <c r="AQ2419" s="143"/>
      <c r="AR2419" s="143"/>
      <c r="AS2419" s="143"/>
      <c r="AT2419" s="143"/>
      <c r="AU2419" s="143"/>
      <c r="AV2419" s="143"/>
      <c r="BC2419" s="2"/>
    </row>
    <row r="2420" spans="1:55" x14ac:dyDescent="0.2">
      <c r="A2420" s="4" t="str">
        <f>UPPER("Pediatría")</f>
        <v>PEDIATRÍA</v>
      </c>
      <c r="B2420" s="4" t="s">
        <v>2688</v>
      </c>
      <c r="C2420" s="4" t="s">
        <v>2738</v>
      </c>
      <c r="D2420" s="4" t="s">
        <v>2740</v>
      </c>
      <c r="E2420" s="4" t="s">
        <v>3763</v>
      </c>
      <c r="F2420" s="4" t="s">
        <v>202</v>
      </c>
      <c r="G2420" s="41" t="s">
        <v>203</v>
      </c>
      <c r="H2420" s="59">
        <v>302124297</v>
      </c>
      <c r="I2420" s="59" t="s">
        <v>136</v>
      </c>
      <c r="J2420" s="5">
        <v>2013</v>
      </c>
      <c r="K2420" s="5">
        <v>8</v>
      </c>
      <c r="L2420" s="9">
        <f t="shared" si="52"/>
        <v>-5</v>
      </c>
      <c r="M2420" s="6" t="s">
        <v>90</v>
      </c>
      <c r="N2420" s="9" t="s">
        <v>94</v>
      </c>
      <c r="O2420" s="6" t="s">
        <v>2743</v>
      </c>
      <c r="P2420" s="9" t="s">
        <v>42</v>
      </c>
      <c r="Q2420" s="5" t="s">
        <v>37</v>
      </c>
      <c r="R2420" s="9" t="s">
        <v>42</v>
      </c>
      <c r="S2420" s="11" t="s">
        <v>136</v>
      </c>
      <c r="T2420" s="6" t="s">
        <v>43</v>
      </c>
      <c r="U2420" s="4" t="s">
        <v>184</v>
      </c>
      <c r="V2420" s="4" t="s">
        <v>136</v>
      </c>
      <c r="W2420" s="75">
        <v>0</v>
      </c>
      <c r="X2420" s="9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43"/>
      <c r="AL2420" s="143"/>
      <c r="AM2420" s="143"/>
      <c r="AN2420" s="143"/>
      <c r="AO2420" s="143"/>
      <c r="AP2420" s="143"/>
      <c r="AQ2420" s="143"/>
      <c r="AR2420" s="143"/>
      <c r="AS2420" s="143"/>
      <c r="AT2420" s="143"/>
      <c r="AU2420" s="143"/>
      <c r="AV2420" s="143"/>
      <c r="BC2420" s="2"/>
    </row>
    <row r="2421" spans="1:55" ht="12.75" customHeight="1" x14ac:dyDescent="0.2">
      <c r="A2421" s="4" t="str">
        <f>UPPER("Pediatría")</f>
        <v>PEDIATRÍA</v>
      </c>
      <c r="B2421" s="4" t="s">
        <v>2688</v>
      </c>
      <c r="C2421" s="4" t="s">
        <v>2738</v>
      </c>
      <c r="D2421" s="4" t="s">
        <v>2740</v>
      </c>
      <c r="E2421" s="4" t="s">
        <v>3763</v>
      </c>
      <c r="F2421" s="4" t="s">
        <v>202</v>
      </c>
      <c r="G2421" s="41" t="s">
        <v>203</v>
      </c>
      <c r="H2421" s="59">
        <v>302124293</v>
      </c>
      <c r="I2421" s="59" t="s">
        <v>136</v>
      </c>
      <c r="J2421" s="5">
        <v>2013</v>
      </c>
      <c r="K2421" s="5">
        <v>8</v>
      </c>
      <c r="L2421" s="9">
        <f t="shared" si="52"/>
        <v>-5</v>
      </c>
      <c r="M2421" s="6" t="s">
        <v>90</v>
      </c>
      <c r="N2421" s="9" t="s">
        <v>94</v>
      </c>
      <c r="O2421" s="6" t="s">
        <v>2743</v>
      </c>
      <c r="P2421" s="9" t="s">
        <v>42</v>
      </c>
      <c r="Q2421" s="5" t="s">
        <v>37</v>
      </c>
      <c r="R2421" s="9" t="s">
        <v>42</v>
      </c>
      <c r="S2421" s="11" t="s">
        <v>136</v>
      </c>
      <c r="T2421" s="6" t="s">
        <v>43</v>
      </c>
      <c r="U2421" s="4" t="s">
        <v>184</v>
      </c>
      <c r="V2421" s="4" t="s">
        <v>136</v>
      </c>
      <c r="W2421" s="75">
        <v>0</v>
      </c>
      <c r="X2421" s="9"/>
      <c r="Y2421" s="11"/>
      <c r="Z2421" s="11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143"/>
      <c r="AL2421" s="143"/>
      <c r="AM2421" s="143"/>
      <c r="AN2421" s="143"/>
      <c r="AO2421" s="143"/>
      <c r="AP2421" s="143"/>
      <c r="AQ2421" s="143"/>
      <c r="AR2421" s="143"/>
      <c r="AS2421" s="143"/>
      <c r="AT2421" s="143"/>
      <c r="AU2421" s="143"/>
      <c r="AV2421" s="143"/>
      <c r="BC2421" s="2"/>
    </row>
    <row r="2422" spans="1:55" x14ac:dyDescent="0.2">
      <c r="A2422" s="4" t="str">
        <f>UPPER("Pediatría")</f>
        <v>PEDIATRÍA</v>
      </c>
      <c r="B2422" s="4" t="s">
        <v>2688</v>
      </c>
      <c r="C2422" s="4" t="s">
        <v>2738</v>
      </c>
      <c r="D2422" s="4" t="s">
        <v>2740</v>
      </c>
      <c r="E2422" s="4" t="s">
        <v>3763</v>
      </c>
      <c r="F2422" s="4" t="s">
        <v>202</v>
      </c>
      <c r="G2422" s="41" t="s">
        <v>203</v>
      </c>
      <c r="H2422" s="59">
        <v>10703247</v>
      </c>
      <c r="I2422" s="59" t="s">
        <v>136</v>
      </c>
      <c r="J2422" s="5">
        <v>2013</v>
      </c>
      <c r="K2422" s="5">
        <v>8</v>
      </c>
      <c r="L2422" s="9">
        <f t="shared" si="52"/>
        <v>-5</v>
      </c>
      <c r="M2422" s="6" t="s">
        <v>90</v>
      </c>
      <c r="N2422" s="9" t="s">
        <v>94</v>
      </c>
      <c r="O2422" s="6" t="s">
        <v>2743</v>
      </c>
      <c r="P2422" s="9" t="s">
        <v>42</v>
      </c>
      <c r="Q2422" s="5" t="s">
        <v>37</v>
      </c>
      <c r="R2422" s="9" t="s">
        <v>42</v>
      </c>
      <c r="S2422" s="11" t="s">
        <v>136</v>
      </c>
      <c r="T2422" s="6" t="s">
        <v>43</v>
      </c>
      <c r="U2422" s="4" t="s">
        <v>184</v>
      </c>
      <c r="V2422" s="4" t="s">
        <v>136</v>
      </c>
      <c r="W2422" s="75">
        <v>0</v>
      </c>
      <c r="X2422" s="9"/>
      <c r="Y2422" s="11"/>
      <c r="Z2422" s="11"/>
      <c r="AA2422" s="11"/>
      <c r="AB2422" s="11"/>
      <c r="AC2422" s="11"/>
      <c r="AD2422" s="11"/>
      <c r="AE2422" s="11"/>
      <c r="AF2422" s="11"/>
      <c r="AG2422" s="11"/>
      <c r="AH2422" s="11"/>
      <c r="AI2422" s="11"/>
      <c r="AJ2422" s="11"/>
      <c r="AK2422" s="143"/>
      <c r="AL2422" s="143"/>
      <c r="AM2422" s="143"/>
      <c r="AN2422" s="143"/>
      <c r="AO2422" s="143"/>
      <c r="AP2422" s="143"/>
      <c r="AQ2422" s="143"/>
      <c r="AR2422" s="143"/>
      <c r="AS2422" s="143"/>
      <c r="AT2422" s="143"/>
      <c r="AU2422" s="143"/>
      <c r="AV2422" s="143"/>
      <c r="BC2422" s="2"/>
    </row>
    <row r="2423" spans="1:55" x14ac:dyDescent="0.2">
      <c r="A2423" s="4" t="s">
        <v>2711</v>
      </c>
      <c r="B2423" s="4" t="s">
        <v>2691</v>
      </c>
      <c r="C2423" s="4" t="s">
        <v>2738</v>
      </c>
      <c r="D2423" s="4" t="s">
        <v>2740</v>
      </c>
      <c r="E2423" s="4" t="s">
        <v>3763</v>
      </c>
      <c r="F2423" s="4" t="s">
        <v>202</v>
      </c>
      <c r="G2423" s="41" t="s">
        <v>203</v>
      </c>
      <c r="H2423" s="59">
        <v>302124300</v>
      </c>
      <c r="I2423" s="59" t="s">
        <v>136</v>
      </c>
      <c r="J2423" s="5">
        <v>2013</v>
      </c>
      <c r="K2423" s="5">
        <v>8</v>
      </c>
      <c r="L2423" s="9">
        <f t="shared" si="52"/>
        <v>-5</v>
      </c>
      <c r="M2423" s="6" t="s">
        <v>90</v>
      </c>
      <c r="N2423" s="9" t="s">
        <v>94</v>
      </c>
      <c r="O2423" s="6" t="s">
        <v>2743</v>
      </c>
      <c r="P2423" s="9" t="s">
        <v>42</v>
      </c>
      <c r="Q2423" s="5" t="s">
        <v>37</v>
      </c>
      <c r="R2423" s="9" t="s">
        <v>42</v>
      </c>
      <c r="S2423" s="11" t="s">
        <v>136</v>
      </c>
      <c r="T2423" s="6" t="s">
        <v>43</v>
      </c>
      <c r="U2423" s="4" t="s">
        <v>184</v>
      </c>
      <c r="V2423" s="4" t="s">
        <v>136</v>
      </c>
      <c r="W2423" s="75">
        <v>0</v>
      </c>
      <c r="X2423" s="9"/>
      <c r="Y2423" s="11"/>
      <c r="Z2423" s="11"/>
      <c r="AA2423" s="11"/>
      <c r="AB2423" s="11"/>
      <c r="AC2423" s="11"/>
      <c r="AD2423" s="11"/>
      <c r="AE2423" s="11"/>
      <c r="AF2423" s="11"/>
      <c r="AG2423" s="11"/>
      <c r="AH2423" s="11"/>
      <c r="AI2423" s="11"/>
      <c r="AJ2423" s="11"/>
      <c r="AK2423" s="143"/>
      <c r="AL2423" s="143"/>
      <c r="AM2423" s="143"/>
      <c r="AN2423" s="143"/>
      <c r="AO2423" s="143"/>
      <c r="AP2423" s="143"/>
      <c r="AQ2423" s="143"/>
      <c r="AR2423" s="143"/>
      <c r="AS2423" s="143"/>
      <c r="AT2423" s="143"/>
      <c r="AU2423" s="143"/>
      <c r="AV2423" s="143"/>
      <c r="BC2423" s="2"/>
    </row>
    <row r="2424" spans="1:55" x14ac:dyDescent="0.2">
      <c r="A2424" s="4" t="s">
        <v>2723</v>
      </c>
      <c r="B2424" s="4" t="s">
        <v>2690</v>
      </c>
      <c r="C2424" s="4" t="s">
        <v>2738</v>
      </c>
      <c r="D2424" s="4" t="s">
        <v>2740</v>
      </c>
      <c r="E2424" s="4" t="s">
        <v>3763</v>
      </c>
      <c r="F2424" s="4" t="s">
        <v>202</v>
      </c>
      <c r="G2424" s="41" t="s">
        <v>203</v>
      </c>
      <c r="H2424" s="59">
        <v>302124298</v>
      </c>
      <c r="I2424" s="59" t="s">
        <v>136</v>
      </c>
      <c r="J2424" s="5">
        <v>2013</v>
      </c>
      <c r="K2424" s="5">
        <v>8</v>
      </c>
      <c r="L2424" s="9">
        <f t="shared" si="52"/>
        <v>-5</v>
      </c>
      <c r="M2424" s="6" t="s">
        <v>90</v>
      </c>
      <c r="N2424" s="9" t="s">
        <v>94</v>
      </c>
      <c r="O2424" s="6" t="s">
        <v>2743</v>
      </c>
      <c r="P2424" s="9" t="s">
        <v>42</v>
      </c>
      <c r="Q2424" s="5" t="s">
        <v>37</v>
      </c>
      <c r="R2424" s="9" t="s">
        <v>42</v>
      </c>
      <c r="S2424" s="11" t="s">
        <v>136</v>
      </c>
      <c r="T2424" s="6" t="s">
        <v>43</v>
      </c>
      <c r="U2424" s="4" t="s">
        <v>184</v>
      </c>
      <c r="V2424" s="4" t="s">
        <v>136</v>
      </c>
      <c r="W2424" s="75">
        <v>0</v>
      </c>
      <c r="X2424" s="9"/>
      <c r="Y2424" s="11"/>
      <c r="Z2424" s="11"/>
      <c r="AA2424" s="11"/>
      <c r="AB2424" s="11"/>
      <c r="AC2424" s="11"/>
      <c r="AD2424" s="11"/>
      <c r="AE2424" s="11"/>
      <c r="AF2424" s="11"/>
      <c r="AG2424" s="11"/>
      <c r="AH2424" s="11"/>
      <c r="AI2424" s="11"/>
      <c r="AJ2424" s="11"/>
      <c r="AK2424" s="143"/>
      <c r="AL2424" s="143"/>
      <c r="AM2424" s="143"/>
      <c r="AN2424" s="143"/>
      <c r="AO2424" s="143"/>
      <c r="AP2424" s="143"/>
      <c r="AQ2424" s="143"/>
      <c r="AR2424" s="143"/>
      <c r="AS2424" s="143"/>
      <c r="AT2424" s="143"/>
      <c r="AU2424" s="143"/>
      <c r="AV2424" s="143"/>
      <c r="BC2424" s="2"/>
    </row>
    <row r="2425" spans="1:55" x14ac:dyDescent="0.2">
      <c r="A2425" s="4" t="s">
        <v>2718</v>
      </c>
      <c r="B2425" s="4" t="s">
        <v>2690</v>
      </c>
      <c r="C2425" s="4" t="s">
        <v>2738</v>
      </c>
      <c r="D2425" s="4" t="s">
        <v>2740</v>
      </c>
      <c r="E2425" s="4" t="s">
        <v>3763</v>
      </c>
      <c r="F2425" s="4" t="s">
        <v>202</v>
      </c>
      <c r="G2425" s="41" t="s">
        <v>203</v>
      </c>
      <c r="H2425" s="59">
        <v>302124299</v>
      </c>
      <c r="I2425" s="59" t="s">
        <v>136</v>
      </c>
      <c r="J2425" s="5">
        <v>2013</v>
      </c>
      <c r="K2425" s="5">
        <v>8</v>
      </c>
      <c r="L2425" s="9">
        <f t="shared" si="52"/>
        <v>-5</v>
      </c>
      <c r="M2425" s="6" t="s">
        <v>90</v>
      </c>
      <c r="N2425" s="9" t="s">
        <v>94</v>
      </c>
      <c r="O2425" s="6" t="s">
        <v>2743</v>
      </c>
      <c r="P2425" s="9" t="s">
        <v>42</v>
      </c>
      <c r="Q2425" s="5" t="s">
        <v>37</v>
      </c>
      <c r="R2425" s="9" t="s">
        <v>42</v>
      </c>
      <c r="S2425" s="11" t="s">
        <v>136</v>
      </c>
      <c r="T2425" s="6" t="s">
        <v>43</v>
      </c>
      <c r="U2425" s="4" t="s">
        <v>184</v>
      </c>
      <c r="V2425" s="4" t="s">
        <v>136</v>
      </c>
      <c r="W2425" s="75">
        <v>0</v>
      </c>
      <c r="X2425" s="9"/>
      <c r="Y2425" s="11"/>
      <c r="Z2425" s="11"/>
      <c r="AA2425" s="11"/>
      <c r="AB2425" s="11"/>
      <c r="AC2425" s="11"/>
      <c r="AD2425" s="11"/>
      <c r="AE2425" s="11"/>
      <c r="AF2425" s="11"/>
      <c r="AG2425" s="11"/>
      <c r="AH2425" s="11"/>
      <c r="AI2425" s="11"/>
      <c r="AJ2425" s="11"/>
      <c r="AK2425" s="143"/>
      <c r="AL2425" s="143"/>
      <c r="AM2425" s="143"/>
      <c r="AN2425" s="143"/>
      <c r="AO2425" s="143"/>
      <c r="AP2425" s="143"/>
      <c r="AQ2425" s="143"/>
      <c r="AR2425" s="143"/>
      <c r="AS2425" s="143"/>
      <c r="AT2425" s="143"/>
      <c r="AU2425" s="143"/>
      <c r="AV2425" s="143"/>
      <c r="BC2425" s="2"/>
    </row>
    <row r="2426" spans="1:55" x14ac:dyDescent="0.2">
      <c r="A2426" s="4" t="s">
        <v>2702</v>
      </c>
      <c r="B2426" s="4" t="s">
        <v>2689</v>
      </c>
      <c r="C2426" s="4" t="s">
        <v>2738</v>
      </c>
      <c r="D2426" s="4" t="s">
        <v>2740</v>
      </c>
      <c r="E2426" s="4" t="s">
        <v>3763</v>
      </c>
      <c r="F2426" s="4" t="s">
        <v>202</v>
      </c>
      <c r="G2426" s="41" t="s">
        <v>203</v>
      </c>
      <c r="H2426" s="59">
        <v>302124292</v>
      </c>
      <c r="I2426" s="59" t="s">
        <v>136</v>
      </c>
      <c r="J2426" s="5">
        <v>2013</v>
      </c>
      <c r="K2426" s="5">
        <v>8</v>
      </c>
      <c r="L2426" s="9">
        <f t="shared" si="52"/>
        <v>-5</v>
      </c>
      <c r="M2426" s="6" t="s">
        <v>90</v>
      </c>
      <c r="N2426" s="9" t="s">
        <v>94</v>
      </c>
      <c r="O2426" s="6" t="s">
        <v>2743</v>
      </c>
      <c r="P2426" s="9" t="s">
        <v>42</v>
      </c>
      <c r="Q2426" s="5" t="s">
        <v>37</v>
      </c>
      <c r="R2426" s="9" t="s">
        <v>42</v>
      </c>
      <c r="S2426" s="11" t="s">
        <v>136</v>
      </c>
      <c r="T2426" s="6" t="s">
        <v>43</v>
      </c>
      <c r="U2426" s="4" t="s">
        <v>184</v>
      </c>
      <c r="V2426" s="4" t="s">
        <v>136</v>
      </c>
      <c r="W2426" s="75">
        <v>0</v>
      </c>
      <c r="X2426" s="9"/>
      <c r="Y2426" s="11"/>
      <c r="Z2426" s="11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143"/>
      <c r="AL2426" s="143"/>
      <c r="AM2426" s="143"/>
      <c r="AN2426" s="143"/>
      <c r="AO2426" s="143"/>
      <c r="AP2426" s="143"/>
      <c r="AQ2426" s="143"/>
      <c r="AR2426" s="143"/>
      <c r="AS2426" s="143"/>
      <c r="AT2426" s="143"/>
      <c r="AU2426" s="143"/>
      <c r="AV2426" s="143"/>
      <c r="BC2426" s="2"/>
    </row>
    <row r="2427" spans="1:55" ht="12.75" customHeight="1" x14ac:dyDescent="0.2">
      <c r="A2427" s="4" t="s">
        <v>2712</v>
      </c>
      <c r="B2427" s="4" t="s">
        <v>2691</v>
      </c>
      <c r="C2427" s="4" t="s">
        <v>2735</v>
      </c>
      <c r="D2427" s="4" t="s">
        <v>2741</v>
      </c>
      <c r="E2427" s="4" t="s">
        <v>1048</v>
      </c>
      <c r="F2427" s="136" t="s">
        <v>2290</v>
      </c>
      <c r="G2427" s="41" t="s">
        <v>3101</v>
      </c>
      <c r="H2427" s="136" t="s">
        <v>3102</v>
      </c>
      <c r="I2427" s="59" t="s">
        <v>4561</v>
      </c>
      <c r="J2427" s="5">
        <v>2023</v>
      </c>
      <c r="K2427" s="5">
        <v>5</v>
      </c>
      <c r="L2427" s="9">
        <f t="shared" si="52"/>
        <v>2</v>
      </c>
      <c r="M2427" s="95" t="s">
        <v>92</v>
      </c>
      <c r="N2427" s="138" t="s">
        <v>94</v>
      </c>
      <c r="O2427" s="6" t="s">
        <v>47</v>
      </c>
      <c r="P2427" s="6" t="s">
        <v>41</v>
      </c>
      <c r="Q2427" s="5" t="s">
        <v>37</v>
      </c>
      <c r="R2427" s="9" t="s">
        <v>41</v>
      </c>
      <c r="S2427" s="11">
        <v>2023</v>
      </c>
      <c r="T2427" s="6" t="s">
        <v>126</v>
      </c>
      <c r="U2427" s="4" t="s">
        <v>1958</v>
      </c>
      <c r="V2427" s="4" t="s">
        <v>3100</v>
      </c>
      <c r="W2427" s="75">
        <v>0</v>
      </c>
      <c r="X2427" s="9">
        <v>2</v>
      </c>
      <c r="Y2427" s="11"/>
      <c r="Z2427" s="11" t="s">
        <v>33</v>
      </c>
      <c r="AA2427" s="11"/>
      <c r="AB2427" s="11"/>
      <c r="AC2427" s="11"/>
      <c r="AD2427" s="11"/>
      <c r="AE2427" s="11"/>
      <c r="AF2427" s="11" t="s">
        <v>33</v>
      </c>
      <c r="AG2427" s="11"/>
      <c r="AH2427" s="11"/>
      <c r="AI2427" s="11"/>
      <c r="AJ2427" s="11"/>
      <c r="AK2427" s="143"/>
      <c r="AL2427" s="153" t="s">
        <v>165</v>
      </c>
      <c r="AM2427" s="143"/>
      <c r="AN2427" s="143"/>
      <c r="AO2427" s="143"/>
      <c r="AP2427" s="143"/>
      <c r="AQ2427" s="143"/>
      <c r="AR2427" s="153" t="s">
        <v>165</v>
      </c>
      <c r="AS2427" s="143"/>
      <c r="AT2427" s="143"/>
      <c r="AU2427" s="143"/>
      <c r="AV2427" s="143"/>
    </row>
    <row r="2428" spans="1:55" ht="12.75" customHeight="1" x14ac:dyDescent="0.2">
      <c r="A2428" s="4" t="s">
        <v>2712</v>
      </c>
      <c r="B2428" s="4" t="s">
        <v>2691</v>
      </c>
      <c r="C2428" s="4" t="s">
        <v>2735</v>
      </c>
      <c r="D2428" s="4" t="s">
        <v>2741</v>
      </c>
      <c r="E2428" s="4" t="s">
        <v>1048</v>
      </c>
      <c r="F2428" s="136" t="s">
        <v>2290</v>
      </c>
      <c r="G2428" s="41" t="s">
        <v>3101</v>
      </c>
      <c r="H2428" s="59" t="s">
        <v>3103</v>
      </c>
      <c r="I2428" s="59" t="s">
        <v>4562</v>
      </c>
      <c r="J2428" s="5">
        <v>2023</v>
      </c>
      <c r="K2428" s="5">
        <v>5</v>
      </c>
      <c r="L2428" s="9">
        <f t="shared" si="52"/>
        <v>2</v>
      </c>
      <c r="M2428" s="95" t="s">
        <v>92</v>
      </c>
      <c r="N2428" s="138" t="s">
        <v>94</v>
      </c>
      <c r="O2428" s="6" t="s">
        <v>47</v>
      </c>
      <c r="P2428" s="6" t="s">
        <v>41</v>
      </c>
      <c r="Q2428" s="5" t="s">
        <v>37</v>
      </c>
      <c r="R2428" s="9" t="s">
        <v>41</v>
      </c>
      <c r="S2428" s="11">
        <v>2023</v>
      </c>
      <c r="T2428" s="6" t="s">
        <v>126</v>
      </c>
      <c r="U2428" s="4" t="s">
        <v>1958</v>
      </c>
      <c r="V2428" s="4" t="s">
        <v>3100</v>
      </c>
      <c r="W2428" s="75">
        <v>0</v>
      </c>
      <c r="X2428" s="9">
        <v>2</v>
      </c>
      <c r="Y2428" s="11"/>
      <c r="Z2428" s="11"/>
      <c r="AA2428" s="11" t="s">
        <v>33</v>
      </c>
      <c r="AB2428" s="11"/>
      <c r="AC2428" s="11"/>
      <c r="AD2428" s="11"/>
      <c r="AE2428" s="11"/>
      <c r="AF2428" s="11"/>
      <c r="AG2428" s="11" t="s">
        <v>33</v>
      </c>
      <c r="AH2428" s="11"/>
      <c r="AI2428" s="11"/>
      <c r="AJ2428" s="11"/>
      <c r="AK2428" s="143"/>
      <c r="AL2428" s="143"/>
      <c r="AM2428" s="153" t="s">
        <v>165</v>
      </c>
      <c r="AN2428" s="143"/>
      <c r="AO2428" s="143"/>
      <c r="AP2428" s="143"/>
      <c r="AQ2428" s="143"/>
      <c r="AR2428" s="143"/>
      <c r="AS2428" s="153" t="s">
        <v>2801</v>
      </c>
      <c r="AT2428" s="143"/>
      <c r="AU2428" s="143"/>
      <c r="AV2428" s="143"/>
    </row>
    <row r="2429" spans="1:55" x14ac:dyDescent="0.2">
      <c r="A2429" s="4" t="s">
        <v>2724</v>
      </c>
      <c r="B2429" s="4" t="s">
        <v>2689</v>
      </c>
      <c r="C2429" s="4" t="s">
        <v>2736</v>
      </c>
      <c r="D2429" s="4" t="s">
        <v>2742</v>
      </c>
      <c r="E2429" s="4" t="s">
        <v>1054</v>
      </c>
      <c r="F2429" s="4" t="s">
        <v>1051</v>
      </c>
      <c r="G2429" s="41" t="s">
        <v>1055</v>
      </c>
      <c r="H2429" s="59" t="s">
        <v>1056</v>
      </c>
      <c r="I2429" s="59" t="s">
        <v>136</v>
      </c>
      <c r="J2429" s="5">
        <v>2016</v>
      </c>
      <c r="K2429" s="5">
        <v>8</v>
      </c>
      <c r="L2429" s="9">
        <f t="shared" si="52"/>
        <v>-2</v>
      </c>
      <c r="M2429" s="6" t="s">
        <v>90</v>
      </c>
      <c r="N2429" s="9" t="s">
        <v>94</v>
      </c>
      <c r="O2429" s="6" t="s">
        <v>37</v>
      </c>
      <c r="P2429" s="9" t="s">
        <v>42</v>
      </c>
      <c r="Q2429" s="5" t="s">
        <v>37</v>
      </c>
      <c r="R2429" s="9" t="s">
        <v>42</v>
      </c>
      <c r="S2429" s="11">
        <v>2023</v>
      </c>
      <c r="T2429" s="6" t="s">
        <v>44</v>
      </c>
      <c r="U2429" s="4" t="s">
        <v>3961</v>
      </c>
      <c r="V2429" s="4" t="s">
        <v>136</v>
      </c>
      <c r="W2429" s="75">
        <v>113500</v>
      </c>
      <c r="X2429" s="9">
        <v>1</v>
      </c>
      <c r="Y2429" s="11"/>
      <c r="Z2429" s="11"/>
      <c r="AA2429" s="11"/>
      <c r="AB2429" s="11" t="s">
        <v>33</v>
      </c>
      <c r="AC2429" s="11"/>
      <c r="AD2429" s="11"/>
      <c r="AE2429" s="11"/>
      <c r="AF2429" s="11"/>
      <c r="AG2429" s="11"/>
      <c r="AH2429" s="11"/>
      <c r="AI2429" s="11"/>
      <c r="AJ2429" s="11"/>
      <c r="AK2429" s="143"/>
      <c r="AL2429" s="143"/>
      <c r="AM2429" s="143"/>
      <c r="AN2429" s="143" t="s">
        <v>165</v>
      </c>
      <c r="AO2429" s="143"/>
      <c r="AP2429" s="143"/>
      <c r="AQ2429" s="143"/>
      <c r="AR2429" s="143"/>
      <c r="AS2429" s="143"/>
      <c r="AT2429" s="143"/>
      <c r="AU2429" s="143"/>
      <c r="AV2429" s="143"/>
      <c r="BC2429" s="2"/>
    </row>
    <row r="2430" spans="1:55" x14ac:dyDescent="0.2">
      <c r="A2430" s="4" t="s">
        <v>2717</v>
      </c>
      <c r="B2430" s="4" t="s">
        <v>2690</v>
      </c>
      <c r="C2430" s="4" t="s">
        <v>2734</v>
      </c>
      <c r="D2430" s="4" t="s">
        <v>2741</v>
      </c>
      <c r="E2430" s="4" t="s">
        <v>2748</v>
      </c>
      <c r="F2430" s="4" t="s">
        <v>2749</v>
      </c>
      <c r="G2430" s="41" t="s">
        <v>456</v>
      </c>
      <c r="H2430" s="98">
        <v>200418123670</v>
      </c>
      <c r="I2430" s="98">
        <v>500000010424</v>
      </c>
      <c r="J2430" s="5">
        <v>2020</v>
      </c>
      <c r="K2430" s="5">
        <v>5</v>
      </c>
      <c r="L2430" s="9">
        <f t="shared" si="52"/>
        <v>-1</v>
      </c>
      <c r="M2430" s="6" t="s">
        <v>90</v>
      </c>
      <c r="N2430" s="9" t="s">
        <v>94</v>
      </c>
      <c r="O2430" s="6" t="s">
        <v>2743</v>
      </c>
      <c r="P2430" s="9" t="s">
        <v>42</v>
      </c>
      <c r="Q2430" s="5" t="s">
        <v>37</v>
      </c>
      <c r="R2430" s="9" t="s">
        <v>42</v>
      </c>
      <c r="S2430" s="11" t="s">
        <v>136</v>
      </c>
      <c r="T2430" s="6" t="s">
        <v>44</v>
      </c>
      <c r="U2430" s="4" t="s">
        <v>2747</v>
      </c>
      <c r="V2430" s="4" t="s">
        <v>136</v>
      </c>
      <c r="W2430" s="75">
        <v>0</v>
      </c>
      <c r="X2430" s="9">
        <v>1</v>
      </c>
      <c r="Y2430" s="11"/>
      <c r="Z2430" s="11"/>
      <c r="AA2430" s="11"/>
      <c r="AB2430" s="11"/>
      <c r="AC2430" s="11"/>
      <c r="AD2430" s="11" t="s">
        <v>33</v>
      </c>
      <c r="AE2430" s="11"/>
      <c r="AF2430" s="11"/>
      <c r="AG2430" s="11"/>
      <c r="AH2430" s="11"/>
      <c r="AI2430" s="11"/>
      <c r="AJ2430" s="11"/>
      <c r="AK2430" s="143"/>
      <c r="AL2430" s="143"/>
      <c r="AM2430" s="143"/>
      <c r="AN2430" s="143"/>
      <c r="AO2430" s="143"/>
      <c r="AP2430" s="143" t="s">
        <v>165</v>
      </c>
      <c r="AQ2430" s="143"/>
      <c r="AR2430" s="143"/>
      <c r="AS2430" s="143"/>
      <c r="AT2430" s="143"/>
      <c r="AU2430" s="143"/>
      <c r="AV2430" s="143"/>
      <c r="BC2430" s="2"/>
    </row>
    <row r="2431" spans="1:55" x14ac:dyDescent="0.2">
      <c r="A2431" s="4" t="s">
        <v>2717</v>
      </c>
      <c r="B2431" s="4" t="s">
        <v>2690</v>
      </c>
      <c r="C2431" s="4" t="s">
        <v>2734</v>
      </c>
      <c r="D2431" s="4" t="s">
        <v>2741</v>
      </c>
      <c r="E2431" s="4" t="s">
        <v>2748</v>
      </c>
      <c r="F2431" s="4" t="s">
        <v>2749</v>
      </c>
      <c r="G2431" s="41" t="s">
        <v>456</v>
      </c>
      <c r="H2431" s="98">
        <v>200418123692</v>
      </c>
      <c r="I2431" s="98">
        <v>500000010425</v>
      </c>
      <c r="J2431" s="5">
        <v>2020</v>
      </c>
      <c r="K2431" s="5">
        <v>5</v>
      </c>
      <c r="L2431" s="9">
        <f t="shared" si="52"/>
        <v>-1</v>
      </c>
      <c r="M2431" s="6" t="s">
        <v>90</v>
      </c>
      <c r="N2431" s="9" t="s">
        <v>94</v>
      </c>
      <c r="O2431" s="6" t="s">
        <v>2743</v>
      </c>
      <c r="P2431" s="9" t="s">
        <v>42</v>
      </c>
      <c r="Q2431" s="5" t="s">
        <v>37</v>
      </c>
      <c r="R2431" s="9" t="s">
        <v>42</v>
      </c>
      <c r="S2431" s="11" t="s">
        <v>136</v>
      </c>
      <c r="T2431" s="6" t="s">
        <v>44</v>
      </c>
      <c r="U2431" s="4" t="s">
        <v>2747</v>
      </c>
      <c r="V2431" s="4" t="s">
        <v>136</v>
      </c>
      <c r="W2431" s="75">
        <v>0</v>
      </c>
      <c r="X2431" s="9">
        <v>1</v>
      </c>
      <c r="Y2431" s="11"/>
      <c r="Z2431" s="11"/>
      <c r="AA2431" s="11"/>
      <c r="AB2431" s="11"/>
      <c r="AC2431" s="11"/>
      <c r="AD2431" s="11" t="s">
        <v>33</v>
      </c>
      <c r="AE2431" s="11"/>
      <c r="AF2431" s="11"/>
      <c r="AG2431" s="11"/>
      <c r="AH2431" s="11"/>
      <c r="AI2431" s="11"/>
      <c r="AJ2431" s="11"/>
      <c r="AK2431" s="143"/>
      <c r="AL2431" s="143"/>
      <c r="AM2431" s="143"/>
      <c r="AN2431" s="143"/>
      <c r="AO2431" s="143"/>
      <c r="AP2431" s="143" t="s">
        <v>165</v>
      </c>
      <c r="AQ2431" s="143"/>
      <c r="AR2431" s="143"/>
      <c r="AS2431" s="143"/>
      <c r="AT2431" s="143"/>
      <c r="AU2431" s="143"/>
      <c r="AV2431" s="143"/>
      <c r="BC2431" s="2"/>
    </row>
    <row r="2432" spans="1:55" x14ac:dyDescent="0.2">
      <c r="A2432" s="4" t="s">
        <v>2701</v>
      </c>
      <c r="B2432" s="4" t="s">
        <v>2689</v>
      </c>
      <c r="C2432" s="4" t="s">
        <v>2734</v>
      </c>
      <c r="D2432" s="4" t="s">
        <v>2741</v>
      </c>
      <c r="E2432" s="4" t="s">
        <v>2748</v>
      </c>
      <c r="F2432" s="4" t="s">
        <v>2749</v>
      </c>
      <c r="G2432" s="41" t="s">
        <v>456</v>
      </c>
      <c r="H2432" s="98">
        <v>200420123889</v>
      </c>
      <c r="I2432" s="98">
        <v>500000010429</v>
      </c>
      <c r="J2432" s="5">
        <v>2020</v>
      </c>
      <c r="K2432" s="5">
        <v>5</v>
      </c>
      <c r="L2432" s="9">
        <f t="shared" si="52"/>
        <v>-1</v>
      </c>
      <c r="M2432" s="6" t="s">
        <v>90</v>
      </c>
      <c r="N2432" s="9" t="s">
        <v>94</v>
      </c>
      <c r="O2432" s="6" t="s">
        <v>2743</v>
      </c>
      <c r="P2432" s="9" t="s">
        <v>42</v>
      </c>
      <c r="Q2432" s="5" t="s">
        <v>37</v>
      </c>
      <c r="R2432" s="9" t="s">
        <v>42</v>
      </c>
      <c r="S2432" s="11" t="s">
        <v>136</v>
      </c>
      <c r="T2432" s="6" t="s">
        <v>44</v>
      </c>
      <c r="U2432" s="4" t="s">
        <v>2747</v>
      </c>
      <c r="V2432" s="4" t="s">
        <v>136</v>
      </c>
      <c r="W2432" s="75">
        <v>0</v>
      </c>
      <c r="X2432" s="9">
        <v>1</v>
      </c>
      <c r="Y2432" s="11"/>
      <c r="Z2432" s="11"/>
      <c r="AA2432" s="11"/>
      <c r="AB2432" s="11"/>
      <c r="AC2432" s="11"/>
      <c r="AD2432" s="11" t="s">
        <v>33</v>
      </c>
      <c r="AE2432" s="11"/>
      <c r="AF2432" s="11"/>
      <c r="AG2432" s="11"/>
      <c r="AH2432" s="11"/>
      <c r="AI2432" s="11"/>
      <c r="AJ2432" s="11"/>
      <c r="AK2432" s="143"/>
      <c r="AL2432" s="143"/>
      <c r="AM2432" s="143"/>
      <c r="AN2432" s="143"/>
      <c r="AO2432" s="143"/>
      <c r="AP2432" s="143" t="s">
        <v>165</v>
      </c>
      <c r="AQ2432" s="143"/>
      <c r="AR2432" s="143"/>
      <c r="AS2432" s="143"/>
      <c r="AT2432" s="143"/>
      <c r="AU2432" s="143"/>
      <c r="AV2432" s="143"/>
      <c r="BC2432" s="2"/>
    </row>
    <row r="2433" spans="1:55" x14ac:dyDescent="0.2">
      <c r="A2433" s="4" t="s">
        <v>2701</v>
      </c>
      <c r="B2433" s="4" t="s">
        <v>2689</v>
      </c>
      <c r="C2433" s="4" t="s">
        <v>2734</v>
      </c>
      <c r="D2433" s="4" t="s">
        <v>2741</v>
      </c>
      <c r="E2433" s="4" t="s">
        <v>2748</v>
      </c>
      <c r="F2433" s="4" t="s">
        <v>2749</v>
      </c>
      <c r="G2433" s="41" t="s">
        <v>456</v>
      </c>
      <c r="H2433" s="98">
        <v>200420123913</v>
      </c>
      <c r="I2433" s="98">
        <v>500000010430</v>
      </c>
      <c r="J2433" s="5">
        <v>2020</v>
      </c>
      <c r="K2433" s="5">
        <v>5</v>
      </c>
      <c r="L2433" s="9">
        <f t="shared" ref="L2433:L2496" si="53">IF(AND(J2433=0,K2433=0),"",K2433-($B$9-J2433))</f>
        <v>-1</v>
      </c>
      <c r="M2433" s="6" t="s">
        <v>90</v>
      </c>
      <c r="N2433" s="9" t="s">
        <v>94</v>
      </c>
      <c r="O2433" s="6" t="s">
        <v>2743</v>
      </c>
      <c r="P2433" s="9" t="s">
        <v>42</v>
      </c>
      <c r="Q2433" s="5" t="s">
        <v>37</v>
      </c>
      <c r="R2433" s="9" t="s">
        <v>42</v>
      </c>
      <c r="S2433" s="11" t="s">
        <v>136</v>
      </c>
      <c r="T2433" s="6" t="s">
        <v>44</v>
      </c>
      <c r="U2433" s="4" t="s">
        <v>2747</v>
      </c>
      <c r="V2433" s="4" t="s">
        <v>136</v>
      </c>
      <c r="W2433" s="75">
        <v>0</v>
      </c>
      <c r="X2433" s="9">
        <v>1</v>
      </c>
      <c r="Y2433" s="11"/>
      <c r="Z2433" s="11"/>
      <c r="AA2433" s="11"/>
      <c r="AB2433" s="11"/>
      <c r="AC2433" s="11"/>
      <c r="AD2433" s="11" t="s">
        <v>33</v>
      </c>
      <c r="AE2433" s="11"/>
      <c r="AF2433" s="11"/>
      <c r="AG2433" s="11"/>
      <c r="AH2433" s="11"/>
      <c r="AI2433" s="11"/>
      <c r="AJ2433" s="11"/>
      <c r="AK2433" s="143"/>
      <c r="AL2433" s="143"/>
      <c r="AM2433" s="143"/>
      <c r="AN2433" s="143"/>
      <c r="AO2433" s="143"/>
      <c r="AP2433" s="143" t="s">
        <v>165</v>
      </c>
      <c r="AQ2433" s="143"/>
      <c r="AR2433" s="143"/>
      <c r="AS2433" s="143"/>
      <c r="AT2433" s="143"/>
      <c r="AU2433" s="143"/>
      <c r="AV2433" s="143"/>
      <c r="BC2433" s="2"/>
    </row>
    <row r="2434" spans="1:55" x14ac:dyDescent="0.2">
      <c r="A2434" s="4" t="s">
        <v>2714</v>
      </c>
      <c r="B2434" s="4" t="s">
        <v>2687</v>
      </c>
      <c r="C2434" s="4" t="s">
        <v>2734</v>
      </c>
      <c r="D2434" s="4" t="s">
        <v>2741</v>
      </c>
      <c r="E2434" s="4" t="s">
        <v>2748</v>
      </c>
      <c r="F2434" s="4" t="s">
        <v>2749</v>
      </c>
      <c r="G2434" s="41" t="s">
        <v>456</v>
      </c>
      <c r="H2434" s="98">
        <v>200420123952</v>
      </c>
      <c r="I2434" s="98">
        <v>500000010431</v>
      </c>
      <c r="J2434" s="5">
        <v>2020</v>
      </c>
      <c r="K2434" s="5">
        <v>5</v>
      </c>
      <c r="L2434" s="9">
        <f t="shared" si="53"/>
        <v>-1</v>
      </c>
      <c r="M2434" s="6" t="s">
        <v>90</v>
      </c>
      <c r="N2434" s="9" t="s">
        <v>94</v>
      </c>
      <c r="O2434" s="6" t="s">
        <v>2743</v>
      </c>
      <c r="P2434" s="9" t="s">
        <v>42</v>
      </c>
      <c r="Q2434" s="5" t="s">
        <v>37</v>
      </c>
      <c r="R2434" s="9" t="s">
        <v>42</v>
      </c>
      <c r="S2434" s="11" t="s">
        <v>136</v>
      </c>
      <c r="T2434" s="6" t="s">
        <v>44</v>
      </c>
      <c r="U2434" s="4" t="s">
        <v>2747</v>
      </c>
      <c r="V2434" s="4" t="s">
        <v>136</v>
      </c>
      <c r="W2434" s="75">
        <v>0</v>
      </c>
      <c r="X2434" s="9">
        <v>1</v>
      </c>
      <c r="Y2434" s="11"/>
      <c r="Z2434" s="11"/>
      <c r="AA2434" s="11"/>
      <c r="AB2434" s="11"/>
      <c r="AC2434" s="11"/>
      <c r="AD2434" s="11" t="s">
        <v>33</v>
      </c>
      <c r="AE2434" s="11"/>
      <c r="AF2434" s="11"/>
      <c r="AG2434" s="11"/>
      <c r="AH2434" s="11"/>
      <c r="AI2434" s="11"/>
      <c r="AJ2434" s="11"/>
      <c r="AK2434" s="143"/>
      <c r="AL2434" s="143"/>
      <c r="AM2434" s="143"/>
      <c r="AN2434" s="143"/>
      <c r="AO2434" s="143"/>
      <c r="AP2434" s="143" t="s">
        <v>165</v>
      </c>
      <c r="AQ2434" s="143"/>
      <c r="AR2434" s="143"/>
      <c r="AS2434" s="143"/>
      <c r="AT2434" s="143"/>
      <c r="AU2434" s="143"/>
      <c r="AV2434" s="143"/>
      <c r="BC2434" s="2"/>
    </row>
    <row r="2435" spans="1:55" x14ac:dyDescent="0.2">
      <c r="A2435" s="4" t="s">
        <v>2701</v>
      </c>
      <c r="B2435" s="4" t="s">
        <v>2689</v>
      </c>
      <c r="C2435" s="4" t="s">
        <v>2734</v>
      </c>
      <c r="D2435" s="4" t="s">
        <v>2741</v>
      </c>
      <c r="E2435" s="4" t="s">
        <v>2748</v>
      </c>
      <c r="F2435" s="4" t="s">
        <v>2749</v>
      </c>
      <c r="G2435" s="41" t="s">
        <v>456</v>
      </c>
      <c r="H2435" s="98">
        <v>200420123954</v>
      </c>
      <c r="I2435" s="98">
        <v>500000010432</v>
      </c>
      <c r="J2435" s="5">
        <v>2020</v>
      </c>
      <c r="K2435" s="5">
        <v>5</v>
      </c>
      <c r="L2435" s="9">
        <f t="shared" si="53"/>
        <v>-1</v>
      </c>
      <c r="M2435" s="6" t="s">
        <v>90</v>
      </c>
      <c r="N2435" s="9" t="s">
        <v>94</v>
      </c>
      <c r="O2435" s="6" t="s">
        <v>2743</v>
      </c>
      <c r="P2435" s="9" t="s">
        <v>42</v>
      </c>
      <c r="Q2435" s="5" t="s">
        <v>37</v>
      </c>
      <c r="R2435" s="9" t="s">
        <v>42</v>
      </c>
      <c r="S2435" s="11" t="s">
        <v>136</v>
      </c>
      <c r="T2435" s="6" t="s">
        <v>44</v>
      </c>
      <c r="U2435" s="4" t="s">
        <v>2747</v>
      </c>
      <c r="V2435" s="4" t="s">
        <v>136</v>
      </c>
      <c r="W2435" s="75">
        <v>0</v>
      </c>
      <c r="X2435" s="9">
        <v>1</v>
      </c>
      <c r="Y2435" s="11"/>
      <c r="Z2435" s="11"/>
      <c r="AA2435" s="11"/>
      <c r="AB2435" s="11"/>
      <c r="AC2435" s="11"/>
      <c r="AD2435" s="11" t="s">
        <v>33</v>
      </c>
      <c r="AE2435" s="11"/>
      <c r="AF2435" s="11"/>
      <c r="AG2435" s="11"/>
      <c r="AH2435" s="11"/>
      <c r="AI2435" s="11"/>
      <c r="AJ2435" s="11"/>
      <c r="AK2435" s="143"/>
      <c r="AL2435" s="143"/>
      <c r="AM2435" s="143"/>
      <c r="AN2435" s="143"/>
      <c r="AO2435" s="143"/>
      <c r="AP2435" s="143" t="s">
        <v>165</v>
      </c>
      <c r="AQ2435" s="143"/>
      <c r="AR2435" s="143"/>
      <c r="AS2435" s="143"/>
      <c r="AT2435" s="143"/>
      <c r="AU2435" s="143"/>
      <c r="AV2435" s="143"/>
      <c r="BC2435" s="2"/>
    </row>
    <row r="2436" spans="1:55" x14ac:dyDescent="0.2">
      <c r="A2436" s="4" t="s">
        <v>2711</v>
      </c>
      <c r="B2436" s="4" t="s">
        <v>2691</v>
      </c>
      <c r="C2436" s="4" t="s">
        <v>2734</v>
      </c>
      <c r="D2436" s="4" t="s">
        <v>2741</v>
      </c>
      <c r="E2436" s="4" t="s">
        <v>2748</v>
      </c>
      <c r="F2436" s="4" t="s">
        <v>2749</v>
      </c>
      <c r="G2436" s="41" t="s">
        <v>456</v>
      </c>
      <c r="H2436" s="98">
        <v>200612139189</v>
      </c>
      <c r="I2436" s="98">
        <v>500000010396</v>
      </c>
      <c r="J2436" s="5">
        <v>2020</v>
      </c>
      <c r="K2436" s="5">
        <v>5</v>
      </c>
      <c r="L2436" s="9">
        <f t="shared" si="53"/>
        <v>-1</v>
      </c>
      <c r="M2436" s="6" t="s">
        <v>90</v>
      </c>
      <c r="N2436" s="9" t="s">
        <v>94</v>
      </c>
      <c r="O2436" s="6" t="s">
        <v>2743</v>
      </c>
      <c r="P2436" s="9" t="s">
        <v>42</v>
      </c>
      <c r="Q2436" s="5" t="s">
        <v>37</v>
      </c>
      <c r="R2436" s="9" t="s">
        <v>42</v>
      </c>
      <c r="S2436" s="11" t="s">
        <v>136</v>
      </c>
      <c r="T2436" s="6" t="s">
        <v>44</v>
      </c>
      <c r="U2436" s="4" t="s">
        <v>2747</v>
      </c>
      <c r="V2436" s="4" t="s">
        <v>136</v>
      </c>
      <c r="W2436" s="75">
        <v>0</v>
      </c>
      <c r="X2436" s="9">
        <v>1</v>
      </c>
      <c r="Y2436" s="11"/>
      <c r="Z2436" s="11"/>
      <c r="AA2436" s="11"/>
      <c r="AB2436" s="11"/>
      <c r="AC2436" s="11"/>
      <c r="AD2436" s="11" t="s">
        <v>33</v>
      </c>
      <c r="AE2436" s="11"/>
      <c r="AF2436" s="11"/>
      <c r="AG2436" s="11"/>
      <c r="AH2436" s="11"/>
      <c r="AI2436" s="11"/>
      <c r="AJ2436" s="11"/>
      <c r="AK2436" s="143"/>
      <c r="AL2436" s="143"/>
      <c r="AM2436" s="143"/>
      <c r="AN2436" s="143"/>
      <c r="AO2436" s="143"/>
      <c r="AP2436" s="143" t="s">
        <v>165</v>
      </c>
      <c r="AQ2436" s="143"/>
      <c r="AR2436" s="143"/>
      <c r="AS2436" s="143"/>
      <c r="AT2436" s="143"/>
      <c r="AU2436" s="143"/>
      <c r="AV2436" s="143"/>
      <c r="BC2436" s="2"/>
    </row>
    <row r="2437" spans="1:55" x14ac:dyDescent="0.2">
      <c r="A2437" s="4" t="s">
        <v>2711</v>
      </c>
      <c r="B2437" s="4" t="s">
        <v>2691</v>
      </c>
      <c r="C2437" s="4" t="s">
        <v>2734</v>
      </c>
      <c r="D2437" s="4" t="s">
        <v>2741</v>
      </c>
      <c r="E2437" s="4" t="s">
        <v>2748</v>
      </c>
      <c r="F2437" s="4" t="s">
        <v>2749</v>
      </c>
      <c r="G2437" s="41" t="s">
        <v>456</v>
      </c>
      <c r="H2437" s="98">
        <v>200612139225</v>
      </c>
      <c r="I2437" s="98">
        <v>500000010511</v>
      </c>
      <c r="J2437" s="5">
        <v>2020</v>
      </c>
      <c r="K2437" s="5">
        <v>5</v>
      </c>
      <c r="L2437" s="9">
        <f t="shared" si="53"/>
        <v>-1</v>
      </c>
      <c r="M2437" s="6" t="s">
        <v>90</v>
      </c>
      <c r="N2437" s="9" t="s">
        <v>94</v>
      </c>
      <c r="O2437" s="6" t="s">
        <v>2743</v>
      </c>
      <c r="P2437" s="9" t="s">
        <v>42</v>
      </c>
      <c r="Q2437" s="5" t="s">
        <v>37</v>
      </c>
      <c r="R2437" s="9" t="s">
        <v>42</v>
      </c>
      <c r="S2437" s="11" t="s">
        <v>136</v>
      </c>
      <c r="T2437" s="6" t="s">
        <v>44</v>
      </c>
      <c r="U2437" s="4" t="s">
        <v>2747</v>
      </c>
      <c r="V2437" s="4" t="s">
        <v>136</v>
      </c>
      <c r="W2437" s="75">
        <v>0</v>
      </c>
      <c r="X2437" s="9">
        <v>1</v>
      </c>
      <c r="Y2437" s="11"/>
      <c r="Z2437" s="11"/>
      <c r="AA2437" s="11"/>
      <c r="AB2437" s="11"/>
      <c r="AC2437" s="11"/>
      <c r="AD2437" s="11" t="s">
        <v>33</v>
      </c>
      <c r="AE2437" s="11"/>
      <c r="AF2437" s="11"/>
      <c r="AG2437" s="11"/>
      <c r="AH2437" s="11"/>
      <c r="AI2437" s="11"/>
      <c r="AJ2437" s="11"/>
      <c r="AK2437" s="143"/>
      <c r="AL2437" s="143"/>
      <c r="AM2437" s="143"/>
      <c r="AN2437" s="143"/>
      <c r="AO2437" s="143"/>
      <c r="AP2437" s="143" t="s">
        <v>165</v>
      </c>
      <c r="AQ2437" s="143"/>
      <c r="AR2437" s="143"/>
      <c r="AS2437" s="143"/>
      <c r="AT2437" s="143"/>
      <c r="AU2437" s="143"/>
      <c r="AV2437" s="143"/>
      <c r="BC2437" s="2"/>
    </row>
    <row r="2438" spans="1:55" x14ac:dyDescent="0.2">
      <c r="A2438" s="4" t="s">
        <v>2711</v>
      </c>
      <c r="B2438" s="4" t="s">
        <v>2691</v>
      </c>
      <c r="C2438" s="4" t="s">
        <v>2734</v>
      </c>
      <c r="D2438" s="4" t="s">
        <v>2741</v>
      </c>
      <c r="E2438" s="4" t="s">
        <v>2748</v>
      </c>
      <c r="F2438" s="4" t="s">
        <v>2749</v>
      </c>
      <c r="G2438" s="41" t="s">
        <v>456</v>
      </c>
      <c r="H2438" s="98">
        <v>200612139228</v>
      </c>
      <c r="I2438" s="98" t="s">
        <v>136</v>
      </c>
      <c r="J2438" s="5">
        <v>2020</v>
      </c>
      <c r="K2438" s="5">
        <v>5</v>
      </c>
      <c r="L2438" s="9">
        <f t="shared" si="53"/>
        <v>-1</v>
      </c>
      <c r="M2438" s="6" t="s">
        <v>90</v>
      </c>
      <c r="N2438" s="9" t="s">
        <v>94</v>
      </c>
      <c r="O2438" s="6" t="s">
        <v>2743</v>
      </c>
      <c r="P2438" s="9" t="s">
        <v>42</v>
      </c>
      <c r="Q2438" s="5" t="s">
        <v>37</v>
      </c>
      <c r="R2438" s="9" t="s">
        <v>42</v>
      </c>
      <c r="S2438" s="11" t="s">
        <v>136</v>
      </c>
      <c r="T2438" s="6" t="s">
        <v>44</v>
      </c>
      <c r="U2438" s="4" t="s">
        <v>2747</v>
      </c>
      <c r="V2438" s="4" t="s">
        <v>136</v>
      </c>
      <c r="W2438" s="75">
        <v>0</v>
      </c>
      <c r="X2438" s="9">
        <v>1</v>
      </c>
      <c r="Y2438" s="11"/>
      <c r="Z2438" s="11"/>
      <c r="AA2438" s="11"/>
      <c r="AB2438" s="11"/>
      <c r="AC2438" s="11"/>
      <c r="AD2438" s="11" t="s">
        <v>33</v>
      </c>
      <c r="AE2438" s="11"/>
      <c r="AF2438" s="11"/>
      <c r="AG2438" s="11"/>
      <c r="AH2438" s="11"/>
      <c r="AI2438" s="11"/>
      <c r="AJ2438" s="11"/>
      <c r="AK2438" s="143"/>
      <c r="AL2438" s="143"/>
      <c r="AM2438" s="143"/>
      <c r="AN2438" s="143"/>
      <c r="AO2438" s="143"/>
      <c r="AP2438" s="143" t="s">
        <v>165</v>
      </c>
      <c r="AQ2438" s="143"/>
      <c r="AR2438" s="143"/>
      <c r="AS2438" s="143"/>
      <c r="AT2438" s="143"/>
      <c r="AU2438" s="143"/>
      <c r="AV2438" s="143"/>
      <c r="BC2438" s="2"/>
    </row>
    <row r="2439" spans="1:55" x14ac:dyDescent="0.2">
      <c r="A2439" s="4" t="s">
        <v>2711</v>
      </c>
      <c r="B2439" s="4" t="s">
        <v>2691</v>
      </c>
      <c r="C2439" s="4" t="s">
        <v>2734</v>
      </c>
      <c r="D2439" s="4" t="s">
        <v>2741</v>
      </c>
      <c r="E2439" s="4" t="s">
        <v>2748</v>
      </c>
      <c r="F2439" s="4" t="s">
        <v>2749</v>
      </c>
      <c r="G2439" s="41" t="s">
        <v>456</v>
      </c>
      <c r="H2439" s="98">
        <v>200612139269</v>
      </c>
      <c r="I2439" s="98">
        <v>500000010514</v>
      </c>
      <c r="J2439" s="5">
        <v>2020</v>
      </c>
      <c r="K2439" s="5">
        <v>5</v>
      </c>
      <c r="L2439" s="9">
        <f t="shared" si="53"/>
        <v>-1</v>
      </c>
      <c r="M2439" s="6" t="s">
        <v>90</v>
      </c>
      <c r="N2439" s="9" t="s">
        <v>94</v>
      </c>
      <c r="O2439" s="6" t="s">
        <v>2743</v>
      </c>
      <c r="P2439" s="9" t="s">
        <v>42</v>
      </c>
      <c r="Q2439" s="5" t="s">
        <v>37</v>
      </c>
      <c r="R2439" s="9" t="s">
        <v>42</v>
      </c>
      <c r="S2439" s="11" t="s">
        <v>136</v>
      </c>
      <c r="T2439" s="6" t="s">
        <v>44</v>
      </c>
      <c r="U2439" s="4" t="s">
        <v>2747</v>
      </c>
      <c r="V2439" s="4" t="s">
        <v>136</v>
      </c>
      <c r="W2439" s="75">
        <v>0</v>
      </c>
      <c r="X2439" s="9">
        <v>1</v>
      </c>
      <c r="Y2439" s="11"/>
      <c r="Z2439" s="11"/>
      <c r="AA2439" s="11"/>
      <c r="AB2439" s="11"/>
      <c r="AC2439" s="11"/>
      <c r="AD2439" s="11" t="s">
        <v>33</v>
      </c>
      <c r="AE2439" s="11"/>
      <c r="AF2439" s="11"/>
      <c r="AG2439" s="11"/>
      <c r="AH2439" s="11"/>
      <c r="AI2439" s="11"/>
      <c r="AJ2439" s="11"/>
      <c r="AK2439" s="143"/>
      <c r="AL2439" s="143"/>
      <c r="AM2439" s="143"/>
      <c r="AN2439" s="143"/>
      <c r="AO2439" s="143"/>
      <c r="AP2439" s="143" t="s">
        <v>165</v>
      </c>
      <c r="AQ2439" s="143"/>
      <c r="AR2439" s="143"/>
      <c r="AS2439" s="143"/>
      <c r="AT2439" s="143"/>
      <c r="AU2439" s="143"/>
      <c r="AV2439" s="143"/>
      <c r="BC2439" s="2"/>
    </row>
    <row r="2440" spans="1:55" x14ac:dyDescent="0.2">
      <c r="A2440" s="4" t="s">
        <v>2711</v>
      </c>
      <c r="B2440" s="4" t="s">
        <v>2691</v>
      </c>
      <c r="C2440" s="4" t="s">
        <v>2734</v>
      </c>
      <c r="D2440" s="4" t="s">
        <v>2741</v>
      </c>
      <c r="E2440" s="4" t="s">
        <v>2748</v>
      </c>
      <c r="F2440" s="4" t="s">
        <v>2749</v>
      </c>
      <c r="G2440" s="41" t="s">
        <v>456</v>
      </c>
      <c r="H2440" s="98">
        <v>200612139272</v>
      </c>
      <c r="I2440" s="98">
        <v>500000010516</v>
      </c>
      <c r="J2440" s="5">
        <v>2020</v>
      </c>
      <c r="K2440" s="5">
        <v>5</v>
      </c>
      <c r="L2440" s="9">
        <f t="shared" si="53"/>
        <v>-1</v>
      </c>
      <c r="M2440" s="6" t="s">
        <v>90</v>
      </c>
      <c r="N2440" s="9" t="s">
        <v>94</v>
      </c>
      <c r="O2440" s="6" t="s">
        <v>2743</v>
      </c>
      <c r="P2440" s="9" t="s">
        <v>42</v>
      </c>
      <c r="Q2440" s="5" t="s">
        <v>37</v>
      </c>
      <c r="R2440" s="9" t="s">
        <v>42</v>
      </c>
      <c r="S2440" s="11" t="s">
        <v>136</v>
      </c>
      <c r="T2440" s="6" t="s">
        <v>44</v>
      </c>
      <c r="U2440" s="4" t="s">
        <v>2747</v>
      </c>
      <c r="V2440" s="4" t="s">
        <v>136</v>
      </c>
      <c r="W2440" s="75">
        <v>0</v>
      </c>
      <c r="X2440" s="9">
        <v>1</v>
      </c>
      <c r="Y2440" s="11"/>
      <c r="Z2440" s="11"/>
      <c r="AA2440" s="11"/>
      <c r="AB2440" s="11"/>
      <c r="AC2440" s="11"/>
      <c r="AD2440" s="11" t="s">
        <v>33</v>
      </c>
      <c r="AE2440" s="11"/>
      <c r="AF2440" s="11"/>
      <c r="AG2440" s="11"/>
      <c r="AH2440" s="11"/>
      <c r="AI2440" s="11"/>
      <c r="AJ2440" s="11"/>
      <c r="AK2440" s="143"/>
      <c r="AL2440" s="143"/>
      <c r="AM2440" s="143"/>
      <c r="AN2440" s="143"/>
      <c r="AO2440" s="143"/>
      <c r="AP2440" s="143" t="s">
        <v>165</v>
      </c>
      <c r="AQ2440" s="143"/>
      <c r="AR2440" s="143"/>
      <c r="AS2440" s="143"/>
      <c r="AT2440" s="143"/>
      <c r="AU2440" s="143"/>
      <c r="AV2440" s="143"/>
      <c r="BC2440" s="2"/>
    </row>
    <row r="2441" spans="1:55" x14ac:dyDescent="0.2">
      <c r="A2441" s="4" t="s">
        <v>2724</v>
      </c>
      <c r="B2441" s="4" t="s">
        <v>2689</v>
      </c>
      <c r="C2441" s="4" t="s">
        <v>2734</v>
      </c>
      <c r="D2441" s="4" t="s">
        <v>2741</v>
      </c>
      <c r="E2441" s="4" t="s">
        <v>2748</v>
      </c>
      <c r="F2441" s="4" t="s">
        <v>2749</v>
      </c>
      <c r="G2441" s="41" t="s">
        <v>456</v>
      </c>
      <c r="H2441" s="120">
        <v>210401252488</v>
      </c>
      <c r="I2441" s="98">
        <v>500000011027</v>
      </c>
      <c r="J2441" s="5">
        <v>2022</v>
      </c>
      <c r="K2441" s="5">
        <v>5</v>
      </c>
      <c r="L2441" s="9">
        <f t="shared" si="53"/>
        <v>1</v>
      </c>
      <c r="M2441" s="6" t="s">
        <v>90</v>
      </c>
      <c r="N2441" s="9" t="s">
        <v>94</v>
      </c>
      <c r="O2441" s="6" t="s">
        <v>2743</v>
      </c>
      <c r="P2441" s="9" t="s">
        <v>42</v>
      </c>
      <c r="Q2441" s="5" t="s">
        <v>37</v>
      </c>
      <c r="R2441" s="9" t="s">
        <v>42</v>
      </c>
      <c r="S2441" s="11" t="s">
        <v>136</v>
      </c>
      <c r="T2441" s="6" t="s">
        <v>44</v>
      </c>
      <c r="U2441" s="4" t="s">
        <v>2747</v>
      </c>
      <c r="V2441" s="4" t="s">
        <v>136</v>
      </c>
      <c r="W2441" s="75">
        <v>0</v>
      </c>
      <c r="X2441" s="9">
        <v>1</v>
      </c>
      <c r="Y2441" s="11"/>
      <c r="Z2441" s="11"/>
      <c r="AA2441" s="11"/>
      <c r="AB2441" s="11"/>
      <c r="AC2441" s="11"/>
      <c r="AD2441" s="11" t="s">
        <v>33</v>
      </c>
      <c r="AE2441" s="11"/>
      <c r="AF2441" s="11"/>
      <c r="AG2441" s="11"/>
      <c r="AH2441" s="11"/>
      <c r="AI2441" s="11"/>
      <c r="AJ2441" s="11"/>
      <c r="AK2441" s="143"/>
      <c r="AL2441" s="143"/>
      <c r="AM2441" s="143"/>
      <c r="AN2441" s="143"/>
      <c r="AO2441" s="143"/>
      <c r="AP2441" s="143" t="s">
        <v>165</v>
      </c>
      <c r="AQ2441" s="143"/>
      <c r="AR2441" s="143"/>
      <c r="AS2441" s="143"/>
      <c r="AT2441" s="143"/>
      <c r="AU2441" s="143"/>
      <c r="AV2441" s="143"/>
      <c r="BC2441" s="2"/>
    </row>
    <row r="2442" spans="1:55" x14ac:dyDescent="0.2">
      <c r="A2442" s="4" t="s">
        <v>2724</v>
      </c>
      <c r="B2442" s="4" t="s">
        <v>2689</v>
      </c>
      <c r="C2442" s="4" t="s">
        <v>2734</v>
      </c>
      <c r="D2442" s="4" t="s">
        <v>2741</v>
      </c>
      <c r="E2442" s="4" t="s">
        <v>2748</v>
      </c>
      <c r="F2442" s="4" t="s">
        <v>2749</v>
      </c>
      <c r="G2442" s="41" t="s">
        <v>456</v>
      </c>
      <c r="H2442" s="120">
        <v>210401252458</v>
      </c>
      <c r="I2442" s="98">
        <v>500000011028</v>
      </c>
      <c r="J2442" s="5">
        <v>2022</v>
      </c>
      <c r="K2442" s="5">
        <v>5</v>
      </c>
      <c r="L2442" s="9">
        <f t="shared" si="53"/>
        <v>1</v>
      </c>
      <c r="M2442" s="6" t="s">
        <v>90</v>
      </c>
      <c r="N2442" s="9" t="s">
        <v>94</v>
      </c>
      <c r="O2442" s="6" t="s">
        <v>2743</v>
      </c>
      <c r="P2442" s="9" t="s">
        <v>42</v>
      </c>
      <c r="Q2442" s="5" t="s">
        <v>37</v>
      </c>
      <c r="R2442" s="9" t="s">
        <v>42</v>
      </c>
      <c r="S2442" s="11" t="s">
        <v>136</v>
      </c>
      <c r="T2442" s="6" t="s">
        <v>44</v>
      </c>
      <c r="U2442" s="4" t="s">
        <v>2747</v>
      </c>
      <c r="V2442" s="4" t="s">
        <v>136</v>
      </c>
      <c r="W2442" s="75">
        <v>0</v>
      </c>
      <c r="X2442" s="9">
        <v>1</v>
      </c>
      <c r="Y2442" s="11"/>
      <c r="Z2442" s="11"/>
      <c r="AA2442" s="11"/>
      <c r="AB2442" s="11"/>
      <c r="AC2442" s="11"/>
      <c r="AD2442" s="11" t="s">
        <v>33</v>
      </c>
      <c r="AE2442" s="11"/>
      <c r="AF2442" s="11"/>
      <c r="AG2442" s="11"/>
      <c r="AH2442" s="11"/>
      <c r="AI2442" s="11"/>
      <c r="AJ2442" s="11"/>
      <c r="AK2442" s="143"/>
      <c r="AL2442" s="143"/>
      <c r="AM2442" s="143"/>
      <c r="AN2442" s="143"/>
      <c r="AO2442" s="143"/>
      <c r="AP2442" s="143" t="s">
        <v>165</v>
      </c>
      <c r="AQ2442" s="143"/>
      <c r="AR2442" s="143"/>
      <c r="AS2442" s="143"/>
      <c r="AT2442" s="143"/>
      <c r="AU2442" s="143"/>
      <c r="AV2442" s="143"/>
      <c r="BC2442" s="2"/>
    </row>
    <row r="2443" spans="1:55" x14ac:dyDescent="0.2">
      <c r="A2443" s="4" t="s">
        <v>2724</v>
      </c>
      <c r="B2443" s="4" t="s">
        <v>2689</v>
      </c>
      <c r="C2443" s="4" t="s">
        <v>2734</v>
      </c>
      <c r="D2443" s="4" t="s">
        <v>2741</v>
      </c>
      <c r="E2443" s="4" t="s">
        <v>2748</v>
      </c>
      <c r="F2443" s="4" t="s">
        <v>2749</v>
      </c>
      <c r="G2443" s="41" t="s">
        <v>456</v>
      </c>
      <c r="H2443" s="98">
        <v>210401252517</v>
      </c>
      <c r="I2443" s="98" t="s">
        <v>136</v>
      </c>
      <c r="J2443" s="5">
        <v>2022</v>
      </c>
      <c r="K2443" s="5">
        <v>5</v>
      </c>
      <c r="L2443" s="9">
        <f t="shared" si="53"/>
        <v>1</v>
      </c>
      <c r="M2443" s="6" t="s">
        <v>90</v>
      </c>
      <c r="N2443" s="9" t="s">
        <v>94</v>
      </c>
      <c r="O2443" s="6" t="s">
        <v>2743</v>
      </c>
      <c r="P2443" s="9" t="s">
        <v>42</v>
      </c>
      <c r="Q2443" s="5" t="s">
        <v>37</v>
      </c>
      <c r="R2443" s="9" t="s">
        <v>42</v>
      </c>
      <c r="S2443" s="11" t="s">
        <v>136</v>
      </c>
      <c r="T2443" s="6" t="s">
        <v>44</v>
      </c>
      <c r="U2443" s="4" t="s">
        <v>2747</v>
      </c>
      <c r="V2443" s="4" t="s">
        <v>136</v>
      </c>
      <c r="W2443" s="75">
        <v>0</v>
      </c>
      <c r="X2443" s="9">
        <v>1</v>
      </c>
      <c r="Y2443" s="11"/>
      <c r="Z2443" s="11"/>
      <c r="AA2443" s="11"/>
      <c r="AB2443" s="11"/>
      <c r="AC2443" s="11"/>
      <c r="AD2443" s="11" t="s">
        <v>33</v>
      </c>
      <c r="AE2443" s="11"/>
      <c r="AF2443" s="11"/>
      <c r="AG2443" s="11"/>
      <c r="AH2443" s="11"/>
      <c r="AI2443" s="11"/>
      <c r="AJ2443" s="11"/>
      <c r="AK2443" s="143"/>
      <c r="AL2443" s="143"/>
      <c r="AM2443" s="143"/>
      <c r="AN2443" s="143"/>
      <c r="AO2443" s="143"/>
      <c r="AP2443" s="143" t="s">
        <v>165</v>
      </c>
      <c r="AQ2443" s="143"/>
      <c r="AR2443" s="143"/>
      <c r="AS2443" s="143"/>
      <c r="AT2443" s="143"/>
      <c r="AU2443" s="143"/>
      <c r="AV2443" s="143"/>
      <c r="BC2443" s="2"/>
    </row>
    <row r="2444" spans="1:55" x14ac:dyDescent="0.2">
      <c r="A2444" s="4" t="s">
        <v>2724</v>
      </c>
      <c r="B2444" s="4" t="s">
        <v>2689</v>
      </c>
      <c r="C2444" s="4" t="s">
        <v>2734</v>
      </c>
      <c r="D2444" s="4" t="s">
        <v>2741</v>
      </c>
      <c r="E2444" s="4" t="s">
        <v>2748</v>
      </c>
      <c r="F2444" s="4" t="s">
        <v>2749</v>
      </c>
      <c r="G2444" s="41" t="s">
        <v>456</v>
      </c>
      <c r="H2444" s="98">
        <v>210401252473</v>
      </c>
      <c r="I2444" s="98">
        <v>500000011030</v>
      </c>
      <c r="J2444" s="5">
        <v>2022</v>
      </c>
      <c r="K2444" s="5">
        <v>5</v>
      </c>
      <c r="L2444" s="9">
        <f t="shared" si="53"/>
        <v>1</v>
      </c>
      <c r="M2444" s="6" t="s">
        <v>90</v>
      </c>
      <c r="N2444" s="9" t="s">
        <v>94</v>
      </c>
      <c r="O2444" s="6" t="s">
        <v>2743</v>
      </c>
      <c r="P2444" s="9" t="s">
        <v>42</v>
      </c>
      <c r="Q2444" s="5" t="s">
        <v>37</v>
      </c>
      <c r="R2444" s="9" t="s">
        <v>42</v>
      </c>
      <c r="S2444" s="11" t="s">
        <v>136</v>
      </c>
      <c r="T2444" s="6" t="s">
        <v>44</v>
      </c>
      <c r="U2444" s="4" t="s">
        <v>2747</v>
      </c>
      <c r="V2444" s="4" t="s">
        <v>136</v>
      </c>
      <c r="W2444" s="75">
        <v>0</v>
      </c>
      <c r="X2444" s="9">
        <v>1</v>
      </c>
      <c r="Y2444" s="11"/>
      <c r="Z2444" s="11"/>
      <c r="AA2444" s="11"/>
      <c r="AB2444" s="11"/>
      <c r="AC2444" s="11"/>
      <c r="AD2444" s="11" t="s">
        <v>33</v>
      </c>
      <c r="AE2444" s="11"/>
      <c r="AF2444" s="11"/>
      <c r="AG2444" s="11"/>
      <c r="AH2444" s="11"/>
      <c r="AI2444" s="11"/>
      <c r="AJ2444" s="11"/>
      <c r="AK2444" s="143"/>
      <c r="AL2444" s="143"/>
      <c r="AM2444" s="143"/>
      <c r="AN2444" s="143"/>
      <c r="AO2444" s="143"/>
      <c r="AP2444" s="143" t="s">
        <v>165</v>
      </c>
      <c r="AQ2444" s="143"/>
      <c r="AR2444" s="143"/>
      <c r="AS2444" s="143"/>
      <c r="AT2444" s="143"/>
      <c r="AU2444" s="143"/>
      <c r="AV2444" s="143"/>
      <c r="BC2444" s="2"/>
    </row>
    <row r="2445" spans="1:55" x14ac:dyDescent="0.2">
      <c r="A2445" s="4" t="s">
        <v>2724</v>
      </c>
      <c r="B2445" s="4" t="s">
        <v>2689</v>
      </c>
      <c r="C2445" s="4" t="s">
        <v>2734</v>
      </c>
      <c r="D2445" s="4" t="s">
        <v>2741</v>
      </c>
      <c r="E2445" s="4" t="s">
        <v>2748</v>
      </c>
      <c r="F2445" s="4" t="s">
        <v>2749</v>
      </c>
      <c r="G2445" s="41" t="s">
        <v>456</v>
      </c>
      <c r="H2445" s="98">
        <v>210401252467</v>
      </c>
      <c r="I2445" s="98">
        <v>500000011031</v>
      </c>
      <c r="J2445" s="5">
        <v>2022</v>
      </c>
      <c r="K2445" s="5">
        <v>5</v>
      </c>
      <c r="L2445" s="9">
        <f t="shared" si="53"/>
        <v>1</v>
      </c>
      <c r="M2445" s="6" t="s">
        <v>90</v>
      </c>
      <c r="N2445" s="9" t="s">
        <v>94</v>
      </c>
      <c r="O2445" s="6" t="s">
        <v>2743</v>
      </c>
      <c r="P2445" s="9" t="s">
        <v>42</v>
      </c>
      <c r="Q2445" s="5" t="s">
        <v>37</v>
      </c>
      <c r="R2445" s="9" t="s">
        <v>42</v>
      </c>
      <c r="S2445" s="11" t="s">
        <v>136</v>
      </c>
      <c r="T2445" s="6" t="s">
        <v>44</v>
      </c>
      <c r="U2445" s="4" t="s">
        <v>2747</v>
      </c>
      <c r="V2445" s="4" t="s">
        <v>136</v>
      </c>
      <c r="W2445" s="75">
        <v>0</v>
      </c>
      <c r="X2445" s="9">
        <v>1</v>
      </c>
      <c r="Y2445" s="11"/>
      <c r="Z2445" s="11"/>
      <c r="AA2445" s="11"/>
      <c r="AB2445" s="11"/>
      <c r="AC2445" s="11"/>
      <c r="AD2445" s="11" t="s">
        <v>33</v>
      </c>
      <c r="AE2445" s="11"/>
      <c r="AF2445" s="11"/>
      <c r="AG2445" s="11"/>
      <c r="AH2445" s="11"/>
      <c r="AI2445" s="11"/>
      <c r="AJ2445" s="11"/>
      <c r="AK2445" s="143"/>
      <c r="AL2445" s="143"/>
      <c r="AM2445" s="143"/>
      <c r="AN2445" s="143"/>
      <c r="AO2445" s="143"/>
      <c r="AP2445" s="143" t="s">
        <v>165</v>
      </c>
      <c r="AQ2445" s="143"/>
      <c r="AR2445" s="143"/>
      <c r="AS2445" s="143"/>
      <c r="AT2445" s="143"/>
      <c r="AU2445" s="143"/>
      <c r="AV2445" s="143"/>
      <c r="BC2445" s="2"/>
    </row>
    <row r="2446" spans="1:55" x14ac:dyDescent="0.2">
      <c r="A2446" s="4" t="s">
        <v>2686</v>
      </c>
      <c r="B2446" s="4" t="s">
        <v>2687</v>
      </c>
      <c r="C2446" s="4" t="s">
        <v>2734</v>
      </c>
      <c r="D2446" s="4" t="s">
        <v>2742</v>
      </c>
      <c r="E2446" s="4" t="s">
        <v>381</v>
      </c>
      <c r="F2446" s="4" t="s">
        <v>1072</v>
      </c>
      <c r="G2446" s="41" t="s">
        <v>1073</v>
      </c>
      <c r="H2446" s="59" t="s">
        <v>1074</v>
      </c>
      <c r="I2446" s="59" t="s">
        <v>136</v>
      </c>
      <c r="J2446" s="5">
        <v>2014</v>
      </c>
      <c r="K2446" s="5">
        <v>8</v>
      </c>
      <c r="L2446" s="9">
        <f t="shared" si="53"/>
        <v>-4</v>
      </c>
      <c r="M2446" s="6" t="s">
        <v>90</v>
      </c>
      <c r="N2446" s="9" t="s">
        <v>94</v>
      </c>
      <c r="O2446" s="6" t="s">
        <v>380</v>
      </c>
      <c r="P2446" s="9" t="s">
        <v>42</v>
      </c>
      <c r="Q2446" s="5">
        <v>2023</v>
      </c>
      <c r="R2446" s="9" t="s">
        <v>41</v>
      </c>
      <c r="S2446" s="11">
        <v>2023</v>
      </c>
      <c r="T2446" s="6" t="s">
        <v>136</v>
      </c>
      <c r="U2446" s="83" t="s">
        <v>3805</v>
      </c>
      <c r="V2446" s="83" t="s">
        <v>3812</v>
      </c>
      <c r="W2446" s="75">
        <v>273605</v>
      </c>
      <c r="X2446" s="9">
        <v>2</v>
      </c>
      <c r="Y2446" s="11"/>
      <c r="Z2446" s="11"/>
      <c r="AA2446" s="11"/>
      <c r="AB2446" s="11"/>
      <c r="AC2446" s="11"/>
      <c r="AD2446" s="11" t="s">
        <v>33</v>
      </c>
      <c r="AE2446" s="11"/>
      <c r="AF2446" s="11"/>
      <c r="AG2446" s="11"/>
      <c r="AH2446" s="11"/>
      <c r="AI2446" s="11"/>
      <c r="AJ2446" s="11" t="s">
        <v>33</v>
      </c>
      <c r="AK2446" s="143"/>
      <c r="AL2446" s="143"/>
      <c r="AM2446" s="143"/>
      <c r="AN2446" s="143"/>
      <c r="AO2446" s="143"/>
      <c r="AP2446" s="153" t="s">
        <v>165</v>
      </c>
      <c r="AQ2446" s="143"/>
      <c r="AR2446" s="143"/>
      <c r="AS2446" s="143"/>
      <c r="AT2446" s="143"/>
      <c r="AU2446" s="143"/>
      <c r="AV2446" s="153" t="s">
        <v>165</v>
      </c>
      <c r="BC2446" s="2"/>
    </row>
    <row r="2447" spans="1:55" x14ac:dyDescent="0.2">
      <c r="A2447" s="4" t="s">
        <v>2723</v>
      </c>
      <c r="B2447" s="4" t="s">
        <v>2690</v>
      </c>
      <c r="C2447" s="4" t="s">
        <v>2734</v>
      </c>
      <c r="D2447" s="4" t="s">
        <v>2742</v>
      </c>
      <c r="E2447" s="4" t="s">
        <v>381</v>
      </c>
      <c r="F2447" s="4" t="s">
        <v>1075</v>
      </c>
      <c r="G2447" s="41" t="s">
        <v>1073</v>
      </c>
      <c r="H2447" s="59" t="s">
        <v>1076</v>
      </c>
      <c r="I2447" s="59" t="s">
        <v>136</v>
      </c>
      <c r="J2447" s="5">
        <v>2014</v>
      </c>
      <c r="K2447" s="5">
        <v>8</v>
      </c>
      <c r="L2447" s="9">
        <f t="shared" si="53"/>
        <v>-4</v>
      </c>
      <c r="M2447" s="6" t="s">
        <v>90</v>
      </c>
      <c r="N2447" s="9" t="s">
        <v>94</v>
      </c>
      <c r="O2447" s="6" t="s">
        <v>380</v>
      </c>
      <c r="P2447" s="9" t="s">
        <v>42</v>
      </c>
      <c r="Q2447" s="5">
        <v>2023</v>
      </c>
      <c r="R2447" s="9" t="s">
        <v>41</v>
      </c>
      <c r="S2447" s="11">
        <v>2023</v>
      </c>
      <c r="T2447" s="6" t="s">
        <v>136</v>
      </c>
      <c r="U2447" s="83" t="s">
        <v>3805</v>
      </c>
      <c r="V2447" s="83" t="s">
        <v>3812</v>
      </c>
      <c r="W2447" s="75">
        <v>273605</v>
      </c>
      <c r="X2447" s="9">
        <v>2</v>
      </c>
      <c r="Y2447" s="11"/>
      <c r="Z2447" s="11"/>
      <c r="AA2447" s="11"/>
      <c r="AB2447" s="11"/>
      <c r="AC2447" s="11"/>
      <c r="AD2447" s="11" t="s">
        <v>33</v>
      </c>
      <c r="AE2447" s="11"/>
      <c r="AF2447" s="11"/>
      <c r="AG2447" s="11"/>
      <c r="AH2447" s="11"/>
      <c r="AI2447" s="11"/>
      <c r="AJ2447" s="11" t="s">
        <v>33</v>
      </c>
      <c r="AK2447" s="143"/>
      <c r="AL2447" s="143"/>
      <c r="AM2447" s="143"/>
      <c r="AN2447" s="143"/>
      <c r="AO2447" s="143"/>
      <c r="AP2447" s="153" t="s">
        <v>165</v>
      </c>
      <c r="AQ2447" s="143"/>
      <c r="AR2447" s="143"/>
      <c r="AS2447" s="143"/>
      <c r="AT2447" s="143"/>
      <c r="AU2447" s="143"/>
      <c r="AV2447" s="153" t="s">
        <v>165</v>
      </c>
      <c r="BC2447" s="2"/>
    </row>
    <row r="2448" spans="1:55" x14ac:dyDescent="0.2">
      <c r="A2448" s="4" t="s">
        <v>2723</v>
      </c>
      <c r="B2448" s="4" t="s">
        <v>2690</v>
      </c>
      <c r="C2448" s="4" t="s">
        <v>2734</v>
      </c>
      <c r="D2448" s="4" t="s">
        <v>2742</v>
      </c>
      <c r="E2448" s="4" t="s">
        <v>381</v>
      </c>
      <c r="F2448" s="4" t="s">
        <v>1075</v>
      </c>
      <c r="G2448" s="41" t="s">
        <v>1073</v>
      </c>
      <c r="H2448" s="59" t="s">
        <v>1077</v>
      </c>
      <c r="I2448" s="59" t="s">
        <v>136</v>
      </c>
      <c r="J2448" s="5">
        <v>2014</v>
      </c>
      <c r="K2448" s="5">
        <v>8</v>
      </c>
      <c r="L2448" s="9">
        <f t="shared" si="53"/>
        <v>-4</v>
      </c>
      <c r="M2448" s="6" t="s">
        <v>90</v>
      </c>
      <c r="N2448" s="9" t="s">
        <v>94</v>
      </c>
      <c r="O2448" s="6" t="s">
        <v>380</v>
      </c>
      <c r="P2448" s="9" t="s">
        <v>42</v>
      </c>
      <c r="Q2448" s="5">
        <v>2023</v>
      </c>
      <c r="R2448" s="9" t="s">
        <v>41</v>
      </c>
      <c r="S2448" s="11">
        <v>2023</v>
      </c>
      <c r="T2448" s="6" t="s">
        <v>136</v>
      </c>
      <c r="U2448" s="83" t="s">
        <v>3805</v>
      </c>
      <c r="V2448" s="83" t="s">
        <v>3812</v>
      </c>
      <c r="W2448" s="75">
        <v>273605</v>
      </c>
      <c r="X2448" s="9">
        <v>2</v>
      </c>
      <c r="Y2448" s="11"/>
      <c r="Z2448" s="11"/>
      <c r="AA2448" s="11"/>
      <c r="AB2448" s="11"/>
      <c r="AC2448" s="11"/>
      <c r="AD2448" s="11" t="s">
        <v>33</v>
      </c>
      <c r="AE2448" s="11"/>
      <c r="AF2448" s="11"/>
      <c r="AG2448" s="11"/>
      <c r="AH2448" s="11"/>
      <c r="AI2448" s="11"/>
      <c r="AJ2448" s="11" t="s">
        <v>33</v>
      </c>
      <c r="AK2448" s="143"/>
      <c r="AL2448" s="143"/>
      <c r="AM2448" s="143"/>
      <c r="AN2448" s="143"/>
      <c r="AO2448" s="143"/>
      <c r="AP2448" s="153" t="s">
        <v>165</v>
      </c>
      <c r="AQ2448" s="143"/>
      <c r="AR2448" s="143"/>
      <c r="AS2448" s="143"/>
      <c r="AT2448" s="143"/>
      <c r="AU2448" s="143"/>
      <c r="AV2448" s="153" t="s">
        <v>165</v>
      </c>
      <c r="BC2448" s="2"/>
    </row>
    <row r="2449" spans="1:55" x14ac:dyDescent="0.2">
      <c r="A2449" s="4" t="s">
        <v>2723</v>
      </c>
      <c r="B2449" s="4" t="s">
        <v>2690</v>
      </c>
      <c r="C2449" s="4" t="s">
        <v>2734</v>
      </c>
      <c r="D2449" s="4" t="s">
        <v>2742</v>
      </c>
      <c r="E2449" s="4" t="s">
        <v>381</v>
      </c>
      <c r="F2449" s="4" t="s">
        <v>1075</v>
      </c>
      <c r="G2449" s="41" t="s">
        <v>1073</v>
      </c>
      <c r="H2449" s="59" t="s">
        <v>1078</v>
      </c>
      <c r="I2449" s="59" t="s">
        <v>136</v>
      </c>
      <c r="J2449" s="5">
        <v>2014</v>
      </c>
      <c r="K2449" s="5">
        <v>8</v>
      </c>
      <c r="L2449" s="9">
        <f t="shared" si="53"/>
        <v>-4</v>
      </c>
      <c r="M2449" s="6" t="s">
        <v>90</v>
      </c>
      <c r="N2449" s="9" t="s">
        <v>94</v>
      </c>
      <c r="O2449" s="6" t="s">
        <v>380</v>
      </c>
      <c r="P2449" s="9" t="s">
        <v>42</v>
      </c>
      <c r="Q2449" s="5">
        <v>2023</v>
      </c>
      <c r="R2449" s="9" t="s">
        <v>41</v>
      </c>
      <c r="S2449" s="11">
        <v>2023</v>
      </c>
      <c r="T2449" s="6" t="s">
        <v>136</v>
      </c>
      <c r="U2449" s="83" t="s">
        <v>3805</v>
      </c>
      <c r="V2449" s="83" t="s">
        <v>3812</v>
      </c>
      <c r="W2449" s="75">
        <v>273605</v>
      </c>
      <c r="X2449" s="9">
        <v>2</v>
      </c>
      <c r="Y2449" s="11"/>
      <c r="Z2449" s="11"/>
      <c r="AA2449" s="11"/>
      <c r="AB2449" s="11"/>
      <c r="AC2449" s="11"/>
      <c r="AD2449" s="11" t="s">
        <v>33</v>
      </c>
      <c r="AE2449" s="11"/>
      <c r="AF2449" s="11"/>
      <c r="AG2449" s="11"/>
      <c r="AH2449" s="11"/>
      <c r="AI2449" s="11"/>
      <c r="AJ2449" s="11" t="s">
        <v>33</v>
      </c>
      <c r="AK2449" s="143"/>
      <c r="AL2449" s="143"/>
      <c r="AM2449" s="143"/>
      <c r="AN2449" s="143"/>
      <c r="AO2449" s="143"/>
      <c r="AP2449" s="153" t="s">
        <v>165</v>
      </c>
      <c r="AQ2449" s="143"/>
      <c r="AR2449" s="143"/>
      <c r="AS2449" s="143"/>
      <c r="AT2449" s="143"/>
      <c r="AU2449" s="143"/>
      <c r="AV2449" s="153" t="s">
        <v>165</v>
      </c>
      <c r="BC2449" s="2"/>
    </row>
    <row r="2450" spans="1:55" x14ac:dyDescent="0.2">
      <c r="A2450" s="4" t="s">
        <v>2720</v>
      </c>
      <c r="B2450" s="4" t="s">
        <v>2690</v>
      </c>
      <c r="C2450" s="4" t="s">
        <v>2737</v>
      </c>
      <c r="D2450" s="4" t="s">
        <v>2741</v>
      </c>
      <c r="E2450" s="4" t="s">
        <v>862</v>
      </c>
      <c r="F2450" s="4" t="s">
        <v>659</v>
      </c>
      <c r="G2450" s="41" t="s">
        <v>863</v>
      </c>
      <c r="H2450" s="59" t="s">
        <v>864</v>
      </c>
      <c r="I2450" s="59">
        <v>500000002719</v>
      </c>
      <c r="J2450" s="5">
        <v>2013</v>
      </c>
      <c r="K2450" s="5">
        <v>5</v>
      </c>
      <c r="L2450" s="9">
        <f t="shared" si="53"/>
        <v>-8</v>
      </c>
      <c r="M2450" s="6" t="s">
        <v>90</v>
      </c>
      <c r="N2450" s="9" t="s">
        <v>94</v>
      </c>
      <c r="O2450" s="6" t="s">
        <v>37</v>
      </c>
      <c r="P2450" s="9" t="s">
        <v>42</v>
      </c>
      <c r="Q2450" s="5" t="s">
        <v>37</v>
      </c>
      <c r="R2450" s="9" t="s">
        <v>41</v>
      </c>
      <c r="S2450" s="11">
        <v>2023</v>
      </c>
      <c r="T2450" s="6" t="s">
        <v>126</v>
      </c>
      <c r="U2450" s="4" t="s">
        <v>3813</v>
      </c>
      <c r="V2450" s="4" t="s">
        <v>3814</v>
      </c>
      <c r="W2450" s="75">
        <v>0</v>
      </c>
      <c r="X2450" s="9"/>
      <c r="Y2450" s="11"/>
      <c r="Z2450" s="11"/>
      <c r="AA2450" s="11"/>
      <c r="AB2450" s="11"/>
      <c r="AC2450" s="11"/>
      <c r="AD2450" s="11"/>
      <c r="AE2450" s="11"/>
      <c r="AF2450" s="11"/>
      <c r="AG2450" s="11"/>
      <c r="AH2450" s="11"/>
      <c r="AI2450" s="11"/>
      <c r="AJ2450" s="11"/>
      <c r="AK2450" s="143"/>
      <c r="AL2450" s="143"/>
      <c r="AM2450" s="143"/>
      <c r="AN2450" s="143"/>
      <c r="AO2450" s="143"/>
      <c r="AP2450" s="143"/>
      <c r="AQ2450" s="143"/>
      <c r="AR2450" s="143"/>
      <c r="AS2450" s="143"/>
      <c r="AT2450" s="143"/>
      <c r="AU2450" s="143"/>
      <c r="AV2450" s="143"/>
      <c r="BC2450" s="2"/>
    </row>
    <row r="2451" spans="1:55" x14ac:dyDescent="0.2">
      <c r="A2451" s="4" t="s">
        <v>2720</v>
      </c>
      <c r="B2451" s="4" t="s">
        <v>2690</v>
      </c>
      <c r="C2451" s="4" t="s">
        <v>2737</v>
      </c>
      <c r="D2451" s="4" t="s">
        <v>2741</v>
      </c>
      <c r="E2451" s="4" t="s">
        <v>862</v>
      </c>
      <c r="F2451" s="4" t="s">
        <v>659</v>
      </c>
      <c r="G2451" s="41" t="s">
        <v>863</v>
      </c>
      <c r="H2451" s="59" t="s">
        <v>865</v>
      </c>
      <c r="I2451" s="59">
        <v>500000002750</v>
      </c>
      <c r="J2451" s="5">
        <v>2013</v>
      </c>
      <c r="K2451" s="5">
        <v>5</v>
      </c>
      <c r="L2451" s="9">
        <f t="shared" si="53"/>
        <v>-8</v>
      </c>
      <c r="M2451" s="6" t="s">
        <v>90</v>
      </c>
      <c r="N2451" s="9" t="s">
        <v>94</v>
      </c>
      <c r="O2451" s="6" t="s">
        <v>37</v>
      </c>
      <c r="P2451" s="9" t="s">
        <v>42</v>
      </c>
      <c r="Q2451" s="5" t="s">
        <v>37</v>
      </c>
      <c r="R2451" s="9" t="s">
        <v>41</v>
      </c>
      <c r="S2451" s="11">
        <v>2023</v>
      </c>
      <c r="T2451" s="6" t="s">
        <v>126</v>
      </c>
      <c r="U2451" s="4" t="s">
        <v>3813</v>
      </c>
      <c r="V2451" s="4" t="s">
        <v>3814</v>
      </c>
      <c r="W2451" s="75">
        <v>0</v>
      </c>
      <c r="X2451" s="9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1"/>
      <c r="AJ2451" s="11"/>
      <c r="AK2451" s="143"/>
      <c r="AL2451" s="143"/>
      <c r="AM2451" s="143"/>
      <c r="AN2451" s="143"/>
      <c r="AO2451" s="143"/>
      <c r="AP2451" s="143"/>
      <c r="AQ2451" s="143"/>
      <c r="AR2451" s="143"/>
      <c r="AS2451" s="143"/>
      <c r="AT2451" s="143"/>
      <c r="AU2451" s="143"/>
      <c r="AV2451" s="143"/>
      <c r="BC2451" s="2"/>
    </row>
    <row r="2452" spans="1:55" x14ac:dyDescent="0.2">
      <c r="A2452" s="4" t="s">
        <v>2720</v>
      </c>
      <c r="B2452" s="4" t="s">
        <v>2690</v>
      </c>
      <c r="C2452" s="4" t="s">
        <v>2737</v>
      </c>
      <c r="D2452" s="4" t="s">
        <v>2741</v>
      </c>
      <c r="E2452" s="4" t="s">
        <v>862</v>
      </c>
      <c r="F2452" s="4" t="s">
        <v>659</v>
      </c>
      <c r="G2452" s="41" t="s">
        <v>863</v>
      </c>
      <c r="H2452" s="59" t="s">
        <v>866</v>
      </c>
      <c r="I2452" s="59">
        <v>500000002771</v>
      </c>
      <c r="J2452" s="5">
        <v>2013</v>
      </c>
      <c r="K2452" s="5">
        <v>5</v>
      </c>
      <c r="L2452" s="9">
        <f t="shared" si="53"/>
        <v>-8</v>
      </c>
      <c r="M2452" s="6" t="s">
        <v>90</v>
      </c>
      <c r="N2452" s="9" t="s">
        <v>94</v>
      </c>
      <c r="O2452" s="6" t="s">
        <v>37</v>
      </c>
      <c r="P2452" s="9" t="s">
        <v>42</v>
      </c>
      <c r="Q2452" s="5" t="s">
        <v>37</v>
      </c>
      <c r="R2452" s="9" t="s">
        <v>41</v>
      </c>
      <c r="S2452" s="11">
        <v>2023</v>
      </c>
      <c r="T2452" s="6" t="s">
        <v>126</v>
      </c>
      <c r="U2452" s="4" t="s">
        <v>3813</v>
      </c>
      <c r="V2452" s="4" t="s">
        <v>3814</v>
      </c>
      <c r="W2452" s="75">
        <v>0</v>
      </c>
      <c r="X2452" s="9"/>
      <c r="Y2452" s="11"/>
      <c r="Z2452" s="11"/>
      <c r="AA2452" s="11"/>
      <c r="AB2452" s="11"/>
      <c r="AC2452" s="11"/>
      <c r="AD2452" s="11"/>
      <c r="AE2452" s="11"/>
      <c r="AF2452" s="11"/>
      <c r="AG2452" s="11"/>
      <c r="AH2452" s="11"/>
      <c r="AI2452" s="11"/>
      <c r="AJ2452" s="11"/>
      <c r="AK2452" s="143"/>
      <c r="AL2452" s="143"/>
      <c r="AM2452" s="143"/>
      <c r="AN2452" s="143"/>
      <c r="AO2452" s="143"/>
      <c r="AP2452" s="143"/>
      <c r="AQ2452" s="143"/>
      <c r="AR2452" s="143"/>
      <c r="AS2452" s="143"/>
      <c r="AT2452" s="143"/>
      <c r="AU2452" s="143"/>
      <c r="AV2452" s="143"/>
      <c r="BC2452" s="2"/>
    </row>
    <row r="2453" spans="1:55" x14ac:dyDescent="0.2">
      <c r="A2453" s="4" t="s">
        <v>2720</v>
      </c>
      <c r="B2453" s="4" t="s">
        <v>2690</v>
      </c>
      <c r="C2453" s="4" t="s">
        <v>2737</v>
      </c>
      <c r="D2453" s="4" t="s">
        <v>2741</v>
      </c>
      <c r="E2453" s="4" t="s">
        <v>862</v>
      </c>
      <c r="F2453" s="4" t="s">
        <v>659</v>
      </c>
      <c r="G2453" s="41" t="s">
        <v>863</v>
      </c>
      <c r="H2453" s="59" t="s">
        <v>867</v>
      </c>
      <c r="I2453" s="59">
        <v>500000002796</v>
      </c>
      <c r="J2453" s="5">
        <v>2013</v>
      </c>
      <c r="K2453" s="5">
        <v>5</v>
      </c>
      <c r="L2453" s="9">
        <f t="shared" si="53"/>
        <v>-8</v>
      </c>
      <c r="M2453" s="6" t="s">
        <v>90</v>
      </c>
      <c r="N2453" s="9" t="s">
        <v>94</v>
      </c>
      <c r="O2453" s="6" t="s">
        <v>37</v>
      </c>
      <c r="P2453" s="9" t="s">
        <v>42</v>
      </c>
      <c r="Q2453" s="5" t="s">
        <v>37</v>
      </c>
      <c r="R2453" s="9" t="s">
        <v>41</v>
      </c>
      <c r="S2453" s="11">
        <v>2023</v>
      </c>
      <c r="T2453" s="6" t="s">
        <v>126</v>
      </c>
      <c r="U2453" s="4" t="s">
        <v>3813</v>
      </c>
      <c r="V2453" s="4" t="s">
        <v>3814</v>
      </c>
      <c r="W2453" s="75">
        <v>0</v>
      </c>
      <c r="X2453" s="9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43"/>
      <c r="AL2453" s="143"/>
      <c r="AM2453" s="143"/>
      <c r="AN2453" s="143"/>
      <c r="AO2453" s="143"/>
      <c r="AP2453" s="143"/>
      <c r="AQ2453" s="143"/>
      <c r="AR2453" s="143"/>
      <c r="AS2453" s="143"/>
      <c r="AT2453" s="143"/>
      <c r="AU2453" s="143"/>
      <c r="AV2453" s="143"/>
      <c r="BC2453" s="2"/>
    </row>
    <row r="2454" spans="1:55" x14ac:dyDescent="0.2">
      <c r="A2454" s="4" t="s">
        <v>2720</v>
      </c>
      <c r="B2454" s="4" t="s">
        <v>2690</v>
      </c>
      <c r="C2454" s="4" t="s">
        <v>2737</v>
      </c>
      <c r="D2454" s="4" t="s">
        <v>2741</v>
      </c>
      <c r="E2454" s="4" t="s">
        <v>862</v>
      </c>
      <c r="F2454" s="4" t="s">
        <v>659</v>
      </c>
      <c r="G2454" s="41" t="s">
        <v>863</v>
      </c>
      <c r="H2454" s="59" t="s">
        <v>868</v>
      </c>
      <c r="I2454" s="59">
        <v>500000002814</v>
      </c>
      <c r="J2454" s="5">
        <v>2013</v>
      </c>
      <c r="K2454" s="5">
        <v>5</v>
      </c>
      <c r="L2454" s="9">
        <f t="shared" si="53"/>
        <v>-8</v>
      </c>
      <c r="M2454" s="6" t="s">
        <v>90</v>
      </c>
      <c r="N2454" s="9" t="s">
        <v>94</v>
      </c>
      <c r="O2454" s="6" t="s">
        <v>37</v>
      </c>
      <c r="P2454" s="9" t="s">
        <v>42</v>
      </c>
      <c r="Q2454" s="5" t="s">
        <v>37</v>
      </c>
      <c r="R2454" s="9" t="s">
        <v>41</v>
      </c>
      <c r="S2454" s="11">
        <v>2023</v>
      </c>
      <c r="T2454" s="6" t="s">
        <v>126</v>
      </c>
      <c r="U2454" s="4" t="s">
        <v>3813</v>
      </c>
      <c r="V2454" s="4" t="s">
        <v>3814</v>
      </c>
      <c r="W2454" s="75">
        <v>0</v>
      </c>
      <c r="X2454" s="9"/>
      <c r="Y2454" s="11"/>
      <c r="Z2454" s="11"/>
      <c r="AA2454" s="11"/>
      <c r="AB2454" s="11"/>
      <c r="AC2454" s="11"/>
      <c r="AD2454" s="11"/>
      <c r="AE2454" s="11"/>
      <c r="AF2454" s="11"/>
      <c r="AG2454" s="11"/>
      <c r="AH2454" s="11"/>
      <c r="AI2454" s="11"/>
      <c r="AJ2454" s="11"/>
      <c r="AK2454" s="143"/>
      <c r="AL2454" s="143"/>
      <c r="AM2454" s="143"/>
      <c r="AN2454" s="143"/>
      <c r="AO2454" s="143"/>
      <c r="AP2454" s="143"/>
      <c r="AQ2454" s="143"/>
      <c r="AR2454" s="143"/>
      <c r="AS2454" s="143"/>
      <c r="AT2454" s="143"/>
      <c r="AU2454" s="143"/>
      <c r="AV2454" s="143"/>
      <c r="BC2454" s="2"/>
    </row>
    <row r="2455" spans="1:55" x14ac:dyDescent="0.2">
      <c r="A2455" s="4" t="s">
        <v>2720</v>
      </c>
      <c r="B2455" s="4" t="s">
        <v>2690</v>
      </c>
      <c r="C2455" s="4" t="s">
        <v>2737</v>
      </c>
      <c r="D2455" s="4" t="s">
        <v>2741</v>
      </c>
      <c r="E2455" s="4" t="s">
        <v>862</v>
      </c>
      <c r="F2455" s="4" t="s">
        <v>659</v>
      </c>
      <c r="G2455" s="41" t="s">
        <v>863</v>
      </c>
      <c r="H2455" s="59" t="s">
        <v>869</v>
      </c>
      <c r="I2455" s="59">
        <v>500000007404</v>
      </c>
      <c r="J2455" s="5">
        <v>2013</v>
      </c>
      <c r="K2455" s="5">
        <v>5</v>
      </c>
      <c r="L2455" s="9">
        <f t="shared" si="53"/>
        <v>-8</v>
      </c>
      <c r="M2455" s="6" t="s">
        <v>90</v>
      </c>
      <c r="N2455" s="9" t="s">
        <v>94</v>
      </c>
      <c r="O2455" s="6" t="s">
        <v>37</v>
      </c>
      <c r="P2455" s="9" t="s">
        <v>42</v>
      </c>
      <c r="Q2455" s="5" t="s">
        <v>37</v>
      </c>
      <c r="R2455" s="9" t="s">
        <v>41</v>
      </c>
      <c r="S2455" s="11">
        <v>2023</v>
      </c>
      <c r="T2455" s="6" t="s">
        <v>126</v>
      </c>
      <c r="U2455" s="4" t="s">
        <v>3813</v>
      </c>
      <c r="V2455" s="4" t="s">
        <v>3814</v>
      </c>
      <c r="W2455" s="75">
        <v>0</v>
      </c>
      <c r="X2455" s="9"/>
      <c r="Y2455" s="11"/>
      <c r="Z2455" s="11"/>
      <c r="AA2455" s="11"/>
      <c r="AB2455" s="11"/>
      <c r="AC2455" s="11"/>
      <c r="AD2455" s="11"/>
      <c r="AE2455" s="11"/>
      <c r="AF2455" s="11"/>
      <c r="AG2455" s="11"/>
      <c r="AH2455" s="11"/>
      <c r="AI2455" s="11"/>
      <c r="AJ2455" s="11"/>
      <c r="AK2455" s="143"/>
      <c r="AL2455" s="143"/>
      <c r="AM2455" s="143"/>
      <c r="AN2455" s="143"/>
      <c r="AO2455" s="143"/>
      <c r="AP2455" s="143"/>
      <c r="AQ2455" s="143"/>
      <c r="AR2455" s="143"/>
      <c r="AS2455" s="143"/>
      <c r="AT2455" s="143"/>
      <c r="AU2455" s="143"/>
      <c r="AV2455" s="143"/>
      <c r="BC2455" s="2"/>
    </row>
    <row r="2456" spans="1:55" x14ac:dyDescent="0.2">
      <c r="A2456" s="4" t="s">
        <v>2717</v>
      </c>
      <c r="B2456" s="4" t="s">
        <v>2690</v>
      </c>
      <c r="C2456" s="4" t="s">
        <v>2735</v>
      </c>
      <c r="D2456" s="4" t="s">
        <v>2741</v>
      </c>
      <c r="E2456" s="4" t="s">
        <v>211</v>
      </c>
      <c r="F2456" s="4" t="s">
        <v>208</v>
      </c>
      <c r="G2456" s="41" t="s">
        <v>209</v>
      </c>
      <c r="H2456" s="59" t="s">
        <v>195</v>
      </c>
      <c r="I2456" s="59" t="s">
        <v>213</v>
      </c>
      <c r="J2456" s="5">
        <v>2016</v>
      </c>
      <c r="K2456" s="5">
        <v>10</v>
      </c>
      <c r="L2456" s="9">
        <f t="shared" si="53"/>
        <v>0</v>
      </c>
      <c r="M2456" s="6" t="s">
        <v>90</v>
      </c>
      <c r="N2456" s="9" t="s">
        <v>94</v>
      </c>
      <c r="O2456" s="6" t="s">
        <v>37</v>
      </c>
      <c r="P2456" s="9" t="s">
        <v>42</v>
      </c>
      <c r="Q2456" s="5" t="s">
        <v>37</v>
      </c>
      <c r="R2456" s="9" t="s">
        <v>41</v>
      </c>
      <c r="S2456" s="11">
        <v>2023</v>
      </c>
      <c r="T2456" s="6" t="s">
        <v>126</v>
      </c>
      <c r="U2456" s="4" t="s">
        <v>210</v>
      </c>
      <c r="V2456" s="4" t="s">
        <v>4403</v>
      </c>
      <c r="W2456" s="75">
        <v>1675296.75</v>
      </c>
      <c r="X2456" s="9">
        <v>4</v>
      </c>
      <c r="Y2456" s="11"/>
      <c r="Z2456" s="11" t="s">
        <v>33</v>
      </c>
      <c r="AA2456" s="11"/>
      <c r="AB2456" s="11"/>
      <c r="AC2456" s="11" t="s">
        <v>33</v>
      </c>
      <c r="AD2456" s="11"/>
      <c r="AE2456" s="11"/>
      <c r="AF2456" s="11" t="s">
        <v>33</v>
      </c>
      <c r="AG2456" s="11"/>
      <c r="AH2456" s="11"/>
      <c r="AI2456" s="11" t="s">
        <v>33</v>
      </c>
      <c r="AJ2456" s="11"/>
      <c r="AK2456" s="143"/>
      <c r="AL2456" s="143" t="s">
        <v>165</v>
      </c>
      <c r="AM2456" s="143"/>
      <c r="AN2456" s="143"/>
      <c r="AO2456" s="143" t="s">
        <v>165</v>
      </c>
      <c r="AP2456" s="143"/>
      <c r="AQ2456" s="143"/>
      <c r="AR2456" s="143" t="s">
        <v>165</v>
      </c>
      <c r="AS2456" s="143"/>
      <c r="AT2456" s="143"/>
      <c r="AU2456" s="143" t="s">
        <v>165</v>
      </c>
      <c r="AV2456" s="143"/>
      <c r="BC2456" s="2"/>
    </row>
    <row r="2457" spans="1:55" x14ac:dyDescent="0.2">
      <c r="A2457" s="4" t="s">
        <v>2711</v>
      </c>
      <c r="B2457" s="4" t="s">
        <v>2691</v>
      </c>
      <c r="C2457" s="4" t="s">
        <v>2738</v>
      </c>
      <c r="D2457" s="4" t="s">
        <v>2741</v>
      </c>
      <c r="E2457" s="4" t="s">
        <v>1347</v>
      </c>
      <c r="F2457" s="4" t="s">
        <v>1398</v>
      </c>
      <c r="G2457" s="41" t="s">
        <v>1412</v>
      </c>
      <c r="H2457" s="59">
        <v>10444</v>
      </c>
      <c r="I2457" s="59">
        <v>500000009277</v>
      </c>
      <c r="J2457" s="5">
        <v>2014</v>
      </c>
      <c r="K2457" s="5">
        <v>8</v>
      </c>
      <c r="L2457" s="9">
        <f t="shared" si="53"/>
        <v>-4</v>
      </c>
      <c r="M2457" s="6" t="s">
        <v>90</v>
      </c>
      <c r="N2457" s="9" t="s">
        <v>94</v>
      </c>
      <c r="O2457" s="6" t="s">
        <v>380</v>
      </c>
      <c r="P2457" s="9" t="s">
        <v>42</v>
      </c>
      <c r="Q2457" s="5" t="s">
        <v>37</v>
      </c>
      <c r="R2457" s="9" t="s">
        <v>42</v>
      </c>
      <c r="S2457" s="11">
        <v>2023</v>
      </c>
      <c r="T2457" s="6" t="s">
        <v>126</v>
      </c>
      <c r="U2457" s="4" t="s">
        <v>1401</v>
      </c>
      <c r="V2457" s="4" t="s">
        <v>4548</v>
      </c>
      <c r="W2457" s="75">
        <v>496825</v>
      </c>
      <c r="X2457" s="9">
        <v>2</v>
      </c>
      <c r="Y2457" s="11"/>
      <c r="Z2457" s="11"/>
      <c r="AA2457" s="11"/>
      <c r="AB2457" s="11"/>
      <c r="AC2457" s="11"/>
      <c r="AD2457" s="11" t="s">
        <v>33</v>
      </c>
      <c r="AE2457" s="11"/>
      <c r="AF2457" s="11"/>
      <c r="AG2457" s="11"/>
      <c r="AH2457" s="11"/>
      <c r="AI2457" s="11"/>
      <c r="AJ2457" s="11" t="s">
        <v>33</v>
      </c>
      <c r="AK2457" s="143"/>
      <c r="AL2457" s="143"/>
      <c r="AM2457" s="143"/>
      <c r="AN2457" s="143"/>
      <c r="AO2457" s="143"/>
      <c r="AP2457" s="153" t="s">
        <v>165</v>
      </c>
      <c r="AQ2457" s="143"/>
      <c r="AR2457" s="143"/>
      <c r="AS2457" s="143"/>
      <c r="AT2457" s="143"/>
      <c r="AU2457" s="143"/>
      <c r="AV2457" s="153" t="s">
        <v>165</v>
      </c>
      <c r="BC2457" s="2"/>
    </row>
    <row r="2458" spans="1:55" x14ac:dyDescent="0.2">
      <c r="A2458" s="4" t="s">
        <v>2696</v>
      </c>
      <c r="B2458" s="4" t="s">
        <v>2691</v>
      </c>
      <c r="C2458" s="4" t="s">
        <v>2735</v>
      </c>
      <c r="D2458" s="4" t="s">
        <v>2742</v>
      </c>
      <c r="E2458" s="4" t="s">
        <v>444</v>
      </c>
      <c r="F2458" s="4" t="s">
        <v>441</v>
      </c>
      <c r="G2458" s="41" t="s">
        <v>445</v>
      </c>
      <c r="H2458" s="59" t="s">
        <v>446</v>
      </c>
      <c r="I2458" s="59">
        <v>500000008125</v>
      </c>
      <c r="J2458" s="5">
        <v>2016</v>
      </c>
      <c r="K2458" s="5">
        <v>8</v>
      </c>
      <c r="L2458" s="9">
        <f t="shared" si="53"/>
        <v>-2</v>
      </c>
      <c r="M2458" s="6" t="s">
        <v>90</v>
      </c>
      <c r="N2458" s="9" t="s">
        <v>94</v>
      </c>
      <c r="O2458" s="6" t="s">
        <v>37</v>
      </c>
      <c r="P2458" s="9" t="s">
        <v>42</v>
      </c>
      <c r="Q2458" s="5" t="s">
        <v>37</v>
      </c>
      <c r="R2458" s="9" t="s">
        <v>41</v>
      </c>
      <c r="S2458" s="11">
        <v>2023</v>
      </c>
      <c r="T2458" s="6" t="s">
        <v>126</v>
      </c>
      <c r="U2458" s="83" t="s">
        <v>3805</v>
      </c>
      <c r="V2458" s="4" t="s">
        <v>3806</v>
      </c>
      <c r="W2458" s="75">
        <v>595000</v>
      </c>
      <c r="X2458" s="9">
        <v>2</v>
      </c>
      <c r="Y2458" s="11"/>
      <c r="Z2458" s="11"/>
      <c r="AA2458" s="11"/>
      <c r="AB2458" s="11"/>
      <c r="AC2458" s="11" t="s">
        <v>33</v>
      </c>
      <c r="AD2458" s="11"/>
      <c r="AE2458" s="11"/>
      <c r="AF2458" s="11"/>
      <c r="AG2458" s="11"/>
      <c r="AH2458" s="11"/>
      <c r="AI2458" s="11" t="s">
        <v>33</v>
      </c>
      <c r="AJ2458" s="11"/>
      <c r="AK2458" s="143"/>
      <c r="AL2458" s="143"/>
      <c r="AM2458" s="143"/>
      <c r="AN2458" s="143"/>
      <c r="AO2458" s="143" t="s">
        <v>165</v>
      </c>
      <c r="AP2458" s="154"/>
      <c r="AQ2458" s="154"/>
      <c r="AR2458" s="154"/>
      <c r="AS2458" s="143"/>
      <c r="AT2458" s="143"/>
      <c r="AU2458" s="143" t="s">
        <v>165</v>
      </c>
      <c r="AV2458" s="143"/>
      <c r="BC2458" s="2"/>
    </row>
    <row r="2459" spans="1:55" x14ac:dyDescent="0.2">
      <c r="A2459" s="4" t="s">
        <v>2696</v>
      </c>
      <c r="B2459" s="4" t="s">
        <v>2691</v>
      </c>
      <c r="C2459" s="4" t="s">
        <v>2735</v>
      </c>
      <c r="D2459" s="4" t="s">
        <v>2742</v>
      </c>
      <c r="E2459" s="4" t="s">
        <v>444</v>
      </c>
      <c r="F2459" s="4" t="s">
        <v>441</v>
      </c>
      <c r="G2459" s="41" t="s">
        <v>445</v>
      </c>
      <c r="H2459" s="59" t="s">
        <v>447</v>
      </c>
      <c r="I2459" s="59">
        <v>500000008126</v>
      </c>
      <c r="J2459" s="5">
        <v>2016</v>
      </c>
      <c r="K2459" s="5">
        <v>8</v>
      </c>
      <c r="L2459" s="9">
        <f t="shared" si="53"/>
        <v>-2</v>
      </c>
      <c r="M2459" s="6" t="s">
        <v>90</v>
      </c>
      <c r="N2459" s="9" t="s">
        <v>94</v>
      </c>
      <c r="O2459" s="6" t="s">
        <v>37</v>
      </c>
      <c r="P2459" s="9" t="s">
        <v>42</v>
      </c>
      <c r="Q2459" s="5" t="s">
        <v>37</v>
      </c>
      <c r="R2459" s="9" t="s">
        <v>41</v>
      </c>
      <c r="S2459" s="11">
        <v>2023</v>
      </c>
      <c r="T2459" s="6" t="s">
        <v>126</v>
      </c>
      <c r="U2459" s="83" t="s">
        <v>3805</v>
      </c>
      <c r="V2459" s="4" t="s">
        <v>3806</v>
      </c>
      <c r="W2459" s="75">
        <v>595000</v>
      </c>
      <c r="X2459" s="9">
        <v>2</v>
      </c>
      <c r="Y2459" s="11"/>
      <c r="Z2459" s="11"/>
      <c r="AA2459" s="11"/>
      <c r="AB2459" s="11"/>
      <c r="AC2459" s="11" t="s">
        <v>33</v>
      </c>
      <c r="AD2459" s="11"/>
      <c r="AE2459" s="11"/>
      <c r="AF2459" s="11"/>
      <c r="AG2459" s="11"/>
      <c r="AH2459" s="11"/>
      <c r="AI2459" s="11" t="s">
        <v>33</v>
      </c>
      <c r="AJ2459" s="11"/>
      <c r="AK2459" s="143"/>
      <c r="AL2459" s="143"/>
      <c r="AM2459" s="143"/>
      <c r="AN2459" s="143"/>
      <c r="AO2459" s="143" t="s">
        <v>165</v>
      </c>
      <c r="AP2459" s="154"/>
      <c r="AQ2459" s="154"/>
      <c r="AR2459" s="154"/>
      <c r="AS2459" s="143"/>
      <c r="AT2459" s="143"/>
      <c r="AU2459" s="143" t="s">
        <v>165</v>
      </c>
      <c r="AV2459" s="143"/>
      <c r="BC2459" s="2"/>
    </row>
    <row r="2460" spans="1:55" s="92" customFormat="1" x14ac:dyDescent="0.2">
      <c r="A2460" s="83" t="s">
        <v>2696</v>
      </c>
      <c r="B2460" s="83" t="s">
        <v>2691</v>
      </c>
      <c r="C2460" s="83" t="s">
        <v>2735</v>
      </c>
      <c r="D2460" s="83" t="s">
        <v>2742</v>
      </c>
      <c r="E2460" s="83" t="s">
        <v>444</v>
      </c>
      <c r="F2460" s="83" t="s">
        <v>441</v>
      </c>
      <c r="G2460" s="84" t="s">
        <v>445</v>
      </c>
      <c r="H2460" s="85" t="s">
        <v>448</v>
      </c>
      <c r="I2460" s="85">
        <v>500000008124</v>
      </c>
      <c r="J2460" s="86">
        <v>2016</v>
      </c>
      <c r="K2460" s="86">
        <v>8</v>
      </c>
      <c r="L2460" s="9">
        <f t="shared" si="53"/>
        <v>-2</v>
      </c>
      <c r="M2460" s="88" t="s">
        <v>90</v>
      </c>
      <c r="N2460" s="9" t="s">
        <v>94</v>
      </c>
      <c r="O2460" s="88" t="s">
        <v>37</v>
      </c>
      <c r="P2460" s="87" t="s">
        <v>42</v>
      </c>
      <c r="Q2460" s="86" t="s">
        <v>37</v>
      </c>
      <c r="R2460" s="87" t="s">
        <v>41</v>
      </c>
      <c r="S2460" s="89">
        <v>2023</v>
      </c>
      <c r="T2460" s="88" t="s">
        <v>126</v>
      </c>
      <c r="U2460" s="83" t="s">
        <v>3805</v>
      </c>
      <c r="V2460" s="83" t="s">
        <v>3806</v>
      </c>
      <c r="W2460" s="90">
        <v>595000</v>
      </c>
      <c r="X2460" s="87">
        <v>2</v>
      </c>
      <c r="Y2460" s="89"/>
      <c r="Z2460" s="89"/>
      <c r="AA2460" s="89"/>
      <c r="AB2460" s="89"/>
      <c r="AC2460" s="11" t="s">
        <v>33</v>
      </c>
      <c r="AD2460" s="89"/>
      <c r="AE2460" s="89"/>
      <c r="AF2460" s="89"/>
      <c r="AG2460" s="11"/>
      <c r="AH2460" s="89"/>
      <c r="AI2460" s="89" t="s">
        <v>33</v>
      </c>
      <c r="AJ2460" s="89"/>
      <c r="AK2460" s="143"/>
      <c r="AL2460" s="143"/>
      <c r="AM2460" s="143"/>
      <c r="AN2460" s="143"/>
      <c r="AO2460" s="143" t="s">
        <v>165</v>
      </c>
      <c r="AP2460" s="155"/>
      <c r="AQ2460" s="155"/>
      <c r="AR2460" s="155"/>
      <c r="AS2460" s="140"/>
      <c r="AT2460" s="140"/>
      <c r="AU2460" s="143" t="s">
        <v>165</v>
      </c>
      <c r="AV2460" s="140"/>
      <c r="AW2460" s="91"/>
      <c r="AX2460" s="91"/>
      <c r="AY2460" s="91"/>
      <c r="AZ2460" s="91"/>
      <c r="BA2460" s="91"/>
      <c r="BB2460" s="91"/>
    </row>
    <row r="2461" spans="1:55" x14ac:dyDescent="0.2">
      <c r="A2461" s="4" t="s">
        <v>2726</v>
      </c>
      <c r="B2461" s="4" t="s">
        <v>2690</v>
      </c>
      <c r="C2461" s="4" t="s">
        <v>2730</v>
      </c>
      <c r="D2461" s="4" t="s">
        <v>2741</v>
      </c>
      <c r="E2461" s="4" t="s">
        <v>1193</v>
      </c>
      <c r="F2461" s="4" t="s">
        <v>1194</v>
      </c>
      <c r="G2461" s="67" t="s">
        <v>3673</v>
      </c>
      <c r="H2461" s="68" t="s">
        <v>3674</v>
      </c>
      <c r="I2461" s="59">
        <v>500000003399</v>
      </c>
      <c r="J2461" s="5">
        <v>2016</v>
      </c>
      <c r="K2461" s="5">
        <v>8</v>
      </c>
      <c r="L2461" s="9">
        <f t="shared" si="53"/>
        <v>-2</v>
      </c>
      <c r="M2461" s="6" t="s">
        <v>90</v>
      </c>
      <c r="N2461" s="9" t="s">
        <v>94</v>
      </c>
      <c r="O2461" s="6" t="s">
        <v>37</v>
      </c>
      <c r="P2461" s="9" t="s">
        <v>42</v>
      </c>
      <c r="Q2461" s="5" t="s">
        <v>37</v>
      </c>
      <c r="R2461" s="9" t="s">
        <v>42</v>
      </c>
      <c r="S2461" s="11">
        <v>2023</v>
      </c>
      <c r="T2461" s="6" t="s">
        <v>44</v>
      </c>
      <c r="U2461" s="4" t="s">
        <v>135</v>
      </c>
      <c r="V2461" s="4" t="s">
        <v>136</v>
      </c>
      <c r="W2461" s="75">
        <v>369209</v>
      </c>
      <c r="X2461" s="9">
        <v>1</v>
      </c>
      <c r="Y2461" s="11"/>
      <c r="Z2461" s="11"/>
      <c r="AA2461" s="11"/>
      <c r="AB2461" s="11"/>
      <c r="AC2461" s="11"/>
      <c r="AD2461" s="11"/>
      <c r="AE2461" s="11"/>
      <c r="AF2461" s="11"/>
      <c r="AG2461" s="11"/>
      <c r="AH2461" s="11"/>
      <c r="AI2461" s="11" t="s">
        <v>33</v>
      </c>
      <c r="AJ2461" s="11"/>
      <c r="AK2461" s="143"/>
      <c r="AL2461" s="143"/>
      <c r="AM2461" s="143"/>
      <c r="AN2461" s="143"/>
      <c r="AO2461" s="143"/>
      <c r="AP2461" s="143"/>
      <c r="AQ2461" s="143"/>
      <c r="AR2461" s="143"/>
      <c r="AS2461" s="143"/>
      <c r="AT2461" s="143"/>
      <c r="AU2461" s="143" t="s">
        <v>2801</v>
      </c>
      <c r="AV2461" s="143"/>
      <c r="BC2461" s="2"/>
    </row>
    <row r="2462" spans="1:55" x14ac:dyDescent="0.2">
      <c r="A2462" s="4" t="s">
        <v>2686</v>
      </c>
      <c r="B2462" s="4" t="s">
        <v>2687</v>
      </c>
      <c r="C2462" s="4" t="s">
        <v>2710</v>
      </c>
      <c r="D2462" s="4" t="s">
        <v>2742</v>
      </c>
      <c r="E2462" s="4" t="s">
        <v>439</v>
      </c>
      <c r="F2462" s="4" t="s">
        <v>1591</v>
      </c>
      <c r="G2462" s="41" t="s">
        <v>1594</v>
      </c>
      <c r="H2462" s="59" t="s">
        <v>1595</v>
      </c>
      <c r="I2462" s="59">
        <v>500000002936</v>
      </c>
      <c r="J2462" s="5">
        <v>2013</v>
      </c>
      <c r="K2462" s="5">
        <v>8</v>
      </c>
      <c r="L2462" s="9">
        <f t="shared" si="53"/>
        <v>-5</v>
      </c>
      <c r="M2462" s="6" t="s">
        <v>90</v>
      </c>
      <c r="N2462" s="9" t="s">
        <v>94</v>
      </c>
      <c r="O2462" s="6" t="s">
        <v>47</v>
      </c>
      <c r="P2462" s="9" t="s">
        <v>42</v>
      </c>
      <c r="Q2462" s="5">
        <v>2023</v>
      </c>
      <c r="R2462" s="9" t="s">
        <v>41</v>
      </c>
      <c r="S2462" s="11">
        <v>2023</v>
      </c>
      <c r="T2462" s="6" t="s">
        <v>126</v>
      </c>
      <c r="U2462" s="83" t="s">
        <v>3805</v>
      </c>
      <c r="V2462" s="83" t="s">
        <v>3812</v>
      </c>
      <c r="W2462" s="75">
        <v>899640</v>
      </c>
      <c r="X2462" s="9">
        <v>2</v>
      </c>
      <c r="Y2462" s="11"/>
      <c r="Z2462" s="11"/>
      <c r="AA2462" s="11"/>
      <c r="AB2462" s="11" t="s">
        <v>33</v>
      </c>
      <c r="AC2462" s="11"/>
      <c r="AD2462" s="11"/>
      <c r="AE2462" s="11"/>
      <c r="AF2462" s="11"/>
      <c r="AG2462" s="11"/>
      <c r="AH2462" s="11" t="s">
        <v>33</v>
      </c>
      <c r="AI2462" s="11"/>
      <c r="AJ2462" s="11"/>
      <c r="AK2462" s="143"/>
      <c r="AL2462" s="143"/>
      <c r="AM2462" s="143"/>
      <c r="AN2462" s="143" t="s">
        <v>165</v>
      </c>
      <c r="AO2462" s="143"/>
      <c r="AP2462" s="143"/>
      <c r="AQ2462" s="143"/>
      <c r="AR2462" s="143"/>
      <c r="AS2462" s="143"/>
      <c r="AT2462" s="153" t="s">
        <v>165</v>
      </c>
      <c r="AU2462" s="143"/>
      <c r="AV2462" s="143"/>
      <c r="BC2462" s="2"/>
    </row>
    <row r="2463" spans="1:55" x14ac:dyDescent="0.2">
      <c r="A2463" s="4" t="s">
        <v>2703</v>
      </c>
      <c r="B2463" s="4" t="s">
        <v>2691</v>
      </c>
      <c r="C2463" s="4" t="s">
        <v>2733</v>
      </c>
      <c r="D2463" s="4" t="s">
        <v>2742</v>
      </c>
      <c r="E2463" s="4" t="s">
        <v>185</v>
      </c>
      <c r="F2463" s="4" t="s">
        <v>186</v>
      </c>
      <c r="G2463" s="41" t="s">
        <v>187</v>
      </c>
      <c r="H2463" s="59">
        <v>4217</v>
      </c>
      <c r="I2463" s="59" t="s">
        <v>136</v>
      </c>
      <c r="J2463" s="5">
        <v>2013</v>
      </c>
      <c r="K2463" s="5">
        <v>5</v>
      </c>
      <c r="L2463" s="9">
        <f t="shared" si="53"/>
        <v>-8</v>
      </c>
      <c r="M2463" s="6" t="s">
        <v>90</v>
      </c>
      <c r="N2463" s="9" t="s">
        <v>94</v>
      </c>
      <c r="O2463" s="6" t="s">
        <v>2743</v>
      </c>
      <c r="P2463" s="9" t="s">
        <v>42</v>
      </c>
      <c r="Q2463" s="5" t="s">
        <v>37</v>
      </c>
      <c r="R2463" s="9" t="s">
        <v>42</v>
      </c>
      <c r="S2463" s="11">
        <v>2023</v>
      </c>
      <c r="T2463" s="6" t="s">
        <v>126</v>
      </c>
      <c r="U2463" s="4" t="s">
        <v>188</v>
      </c>
      <c r="V2463" s="4" t="s">
        <v>3179</v>
      </c>
      <c r="W2463" s="75">
        <v>428400</v>
      </c>
      <c r="X2463" s="9"/>
      <c r="Y2463" s="11"/>
      <c r="Z2463" s="11"/>
      <c r="AA2463" s="11"/>
      <c r="AB2463" s="11"/>
      <c r="AC2463" s="11"/>
      <c r="AD2463" s="11"/>
      <c r="AE2463" s="11"/>
      <c r="AF2463" s="11"/>
      <c r="AG2463" s="11"/>
      <c r="AH2463" s="11"/>
      <c r="AI2463" s="11"/>
      <c r="AJ2463" s="11"/>
      <c r="AK2463" s="143"/>
      <c r="AL2463" s="143"/>
      <c r="AM2463" s="143"/>
      <c r="AN2463" s="143"/>
      <c r="AO2463" s="143"/>
      <c r="AP2463" s="143"/>
      <c r="AQ2463" s="143"/>
      <c r="AR2463" s="143"/>
      <c r="AS2463" s="143"/>
      <c r="AT2463" s="143"/>
      <c r="AU2463" s="143"/>
      <c r="AV2463" s="143"/>
      <c r="BC2463" s="2"/>
    </row>
    <row r="2464" spans="1:55" x14ac:dyDescent="0.2">
      <c r="A2464" s="4" t="s">
        <v>2703</v>
      </c>
      <c r="B2464" s="4" t="s">
        <v>2691</v>
      </c>
      <c r="C2464" s="4" t="s">
        <v>2733</v>
      </c>
      <c r="D2464" s="4" t="s">
        <v>2742</v>
      </c>
      <c r="E2464" s="4" t="s">
        <v>185</v>
      </c>
      <c r="F2464" s="4" t="s">
        <v>186</v>
      </c>
      <c r="G2464" s="41" t="s">
        <v>187</v>
      </c>
      <c r="H2464" s="59">
        <v>4196</v>
      </c>
      <c r="I2464" s="59" t="s">
        <v>136</v>
      </c>
      <c r="J2464" s="5">
        <v>2013</v>
      </c>
      <c r="K2464" s="5">
        <v>5</v>
      </c>
      <c r="L2464" s="9">
        <f t="shared" si="53"/>
        <v>-8</v>
      </c>
      <c r="M2464" s="6" t="s">
        <v>90</v>
      </c>
      <c r="N2464" s="9" t="s">
        <v>94</v>
      </c>
      <c r="O2464" s="6" t="s">
        <v>2743</v>
      </c>
      <c r="P2464" s="9" t="s">
        <v>42</v>
      </c>
      <c r="Q2464" s="5" t="s">
        <v>37</v>
      </c>
      <c r="R2464" s="9" t="s">
        <v>42</v>
      </c>
      <c r="S2464" s="11">
        <v>2023</v>
      </c>
      <c r="T2464" s="6" t="s">
        <v>126</v>
      </c>
      <c r="U2464" s="4" t="s">
        <v>188</v>
      </c>
      <c r="V2464" s="4" t="s">
        <v>3179</v>
      </c>
      <c r="W2464" s="75">
        <v>428400</v>
      </c>
      <c r="X2464" s="9"/>
      <c r="Y2464" s="11"/>
      <c r="Z2464" s="11"/>
      <c r="AA2464" s="11"/>
      <c r="AB2464" s="11"/>
      <c r="AC2464" s="11"/>
      <c r="AD2464" s="11"/>
      <c r="AE2464" s="11"/>
      <c r="AF2464" s="11"/>
      <c r="AG2464" s="11"/>
      <c r="AH2464" s="11"/>
      <c r="AI2464" s="11"/>
      <c r="AJ2464" s="11"/>
      <c r="AK2464" s="143"/>
      <c r="AL2464" s="143"/>
      <c r="AM2464" s="143"/>
      <c r="AN2464" s="143"/>
      <c r="AO2464" s="143"/>
      <c r="AP2464" s="143"/>
      <c r="AQ2464" s="143"/>
      <c r="AR2464" s="143"/>
      <c r="AS2464" s="143"/>
      <c r="AT2464" s="143"/>
      <c r="AU2464" s="143"/>
      <c r="AV2464" s="143"/>
      <c r="BC2464" s="2"/>
    </row>
    <row r="2465" spans="1:57" x14ac:dyDescent="0.2">
      <c r="A2465" s="4" t="s">
        <v>2703</v>
      </c>
      <c r="B2465" s="4" t="s">
        <v>2691</v>
      </c>
      <c r="C2465" s="4" t="s">
        <v>2733</v>
      </c>
      <c r="D2465" s="4" t="s">
        <v>2742</v>
      </c>
      <c r="E2465" s="4" t="s">
        <v>185</v>
      </c>
      <c r="F2465" s="4" t="s">
        <v>186</v>
      </c>
      <c r="G2465" s="41" t="s">
        <v>187</v>
      </c>
      <c r="H2465" s="59">
        <v>4216</v>
      </c>
      <c r="I2465" s="59" t="s">
        <v>136</v>
      </c>
      <c r="J2465" s="5">
        <v>2013</v>
      </c>
      <c r="K2465" s="5">
        <v>5</v>
      </c>
      <c r="L2465" s="9">
        <f t="shared" si="53"/>
        <v>-8</v>
      </c>
      <c r="M2465" s="6" t="s">
        <v>90</v>
      </c>
      <c r="N2465" s="9" t="s">
        <v>94</v>
      </c>
      <c r="O2465" s="6" t="s">
        <v>2743</v>
      </c>
      <c r="P2465" s="9" t="s">
        <v>42</v>
      </c>
      <c r="Q2465" s="5" t="s">
        <v>37</v>
      </c>
      <c r="R2465" s="9" t="s">
        <v>42</v>
      </c>
      <c r="S2465" s="11">
        <v>2023</v>
      </c>
      <c r="T2465" s="6" t="s">
        <v>126</v>
      </c>
      <c r="U2465" s="4" t="s">
        <v>188</v>
      </c>
      <c r="V2465" s="4" t="s">
        <v>3179</v>
      </c>
      <c r="W2465" s="75">
        <v>428400</v>
      </c>
      <c r="X2465" s="9"/>
      <c r="Y2465" s="11"/>
      <c r="Z2465" s="11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143"/>
      <c r="AL2465" s="143"/>
      <c r="AM2465" s="143"/>
      <c r="AN2465" s="143"/>
      <c r="AO2465" s="143"/>
      <c r="AP2465" s="143"/>
      <c r="AQ2465" s="143"/>
      <c r="AR2465" s="143"/>
      <c r="AS2465" s="143"/>
      <c r="AT2465" s="143"/>
      <c r="AU2465" s="143"/>
      <c r="AV2465" s="143"/>
      <c r="BC2465" s="2"/>
    </row>
    <row r="2466" spans="1:57" x14ac:dyDescent="0.2">
      <c r="A2466" s="4" t="s">
        <v>2703</v>
      </c>
      <c r="B2466" s="4" t="s">
        <v>2691</v>
      </c>
      <c r="C2466" s="4" t="s">
        <v>2733</v>
      </c>
      <c r="D2466" s="4" t="s">
        <v>2742</v>
      </c>
      <c r="E2466" s="4" t="s">
        <v>191</v>
      </c>
      <c r="F2466" s="4" t="s">
        <v>186</v>
      </c>
      <c r="G2466" s="41" t="s">
        <v>187</v>
      </c>
      <c r="H2466" s="59">
        <v>4219</v>
      </c>
      <c r="I2466" s="59" t="s">
        <v>136</v>
      </c>
      <c r="J2466" s="5">
        <v>2013</v>
      </c>
      <c r="K2466" s="5">
        <v>5</v>
      </c>
      <c r="L2466" s="9">
        <f t="shared" si="53"/>
        <v>-8</v>
      </c>
      <c r="M2466" s="6" t="s">
        <v>90</v>
      </c>
      <c r="N2466" s="9" t="s">
        <v>94</v>
      </c>
      <c r="O2466" s="6" t="s">
        <v>2743</v>
      </c>
      <c r="P2466" s="9" t="s">
        <v>42</v>
      </c>
      <c r="Q2466" s="5" t="s">
        <v>37</v>
      </c>
      <c r="R2466" s="9" t="s">
        <v>42</v>
      </c>
      <c r="S2466" s="11">
        <v>2023</v>
      </c>
      <c r="T2466" s="6" t="s">
        <v>126</v>
      </c>
      <c r="U2466" s="4" t="s">
        <v>188</v>
      </c>
      <c r="V2466" s="4" t="s">
        <v>3179</v>
      </c>
      <c r="W2466" s="75">
        <v>428400</v>
      </c>
      <c r="X2466" s="9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43"/>
      <c r="AL2466" s="143"/>
      <c r="AM2466" s="143"/>
      <c r="AN2466" s="143"/>
      <c r="AO2466" s="143"/>
      <c r="AP2466" s="143"/>
      <c r="AQ2466" s="143"/>
      <c r="AR2466" s="143"/>
      <c r="AS2466" s="143"/>
      <c r="AT2466" s="143"/>
      <c r="AU2466" s="143"/>
      <c r="AV2466" s="143"/>
      <c r="BC2466" s="2"/>
    </row>
    <row r="2467" spans="1:57" x14ac:dyDescent="0.2">
      <c r="A2467" s="4" t="s">
        <v>2703</v>
      </c>
      <c r="B2467" s="4" t="s">
        <v>2691</v>
      </c>
      <c r="C2467" s="4" t="s">
        <v>2733</v>
      </c>
      <c r="D2467" s="4" t="s">
        <v>2742</v>
      </c>
      <c r="E2467" s="4" t="s">
        <v>191</v>
      </c>
      <c r="F2467" s="4" t="s">
        <v>186</v>
      </c>
      <c r="G2467" s="41" t="s">
        <v>187</v>
      </c>
      <c r="H2467" s="59">
        <v>4203</v>
      </c>
      <c r="I2467" s="59" t="s">
        <v>136</v>
      </c>
      <c r="J2467" s="5">
        <v>2013</v>
      </c>
      <c r="K2467" s="5">
        <v>5</v>
      </c>
      <c r="L2467" s="9">
        <f t="shared" si="53"/>
        <v>-8</v>
      </c>
      <c r="M2467" s="6" t="s">
        <v>90</v>
      </c>
      <c r="N2467" s="9" t="s">
        <v>94</v>
      </c>
      <c r="O2467" s="6" t="s">
        <v>2743</v>
      </c>
      <c r="P2467" s="9" t="s">
        <v>42</v>
      </c>
      <c r="Q2467" s="5" t="s">
        <v>37</v>
      </c>
      <c r="R2467" s="9" t="s">
        <v>42</v>
      </c>
      <c r="S2467" s="11">
        <v>2023</v>
      </c>
      <c r="T2467" s="6" t="s">
        <v>126</v>
      </c>
      <c r="U2467" s="4" t="s">
        <v>188</v>
      </c>
      <c r="V2467" s="4" t="s">
        <v>3179</v>
      </c>
      <c r="W2467" s="75">
        <v>428400</v>
      </c>
      <c r="X2467" s="9"/>
      <c r="Y2467" s="11"/>
      <c r="Z2467" s="11"/>
      <c r="AA2467" s="11"/>
      <c r="AB2467" s="11"/>
      <c r="AC2467" s="11"/>
      <c r="AD2467" s="11"/>
      <c r="AE2467" s="11"/>
      <c r="AF2467" s="11"/>
      <c r="AG2467" s="11"/>
      <c r="AH2467" s="11"/>
      <c r="AI2467" s="11"/>
      <c r="AJ2467" s="11"/>
      <c r="AK2467" s="143"/>
      <c r="AL2467" s="143"/>
      <c r="AM2467" s="143"/>
      <c r="AN2467" s="143"/>
      <c r="AO2467" s="143"/>
      <c r="AP2467" s="143"/>
      <c r="AQ2467" s="143"/>
      <c r="AR2467" s="143"/>
      <c r="AS2467" s="143"/>
      <c r="AT2467" s="143"/>
      <c r="AU2467" s="143"/>
      <c r="AV2467" s="143"/>
      <c r="BC2467" s="2"/>
    </row>
    <row r="2468" spans="1:57" x14ac:dyDescent="0.2">
      <c r="A2468" s="4" t="s">
        <v>2703</v>
      </c>
      <c r="B2468" s="4" t="s">
        <v>2691</v>
      </c>
      <c r="C2468" s="4" t="s">
        <v>2733</v>
      </c>
      <c r="D2468" s="4" t="s">
        <v>2742</v>
      </c>
      <c r="E2468" s="4" t="s">
        <v>191</v>
      </c>
      <c r="F2468" s="4" t="s">
        <v>186</v>
      </c>
      <c r="G2468" s="41" t="s">
        <v>187</v>
      </c>
      <c r="H2468" s="59">
        <v>4215</v>
      </c>
      <c r="I2468" s="59" t="s">
        <v>136</v>
      </c>
      <c r="J2468" s="5">
        <v>2013</v>
      </c>
      <c r="K2468" s="5">
        <v>5</v>
      </c>
      <c r="L2468" s="9">
        <f t="shared" si="53"/>
        <v>-8</v>
      </c>
      <c r="M2468" s="6" t="s">
        <v>90</v>
      </c>
      <c r="N2468" s="9" t="s">
        <v>94</v>
      </c>
      <c r="O2468" s="6" t="s">
        <v>2743</v>
      </c>
      <c r="P2468" s="9" t="s">
        <v>42</v>
      </c>
      <c r="Q2468" s="5" t="s">
        <v>37</v>
      </c>
      <c r="R2468" s="9" t="s">
        <v>42</v>
      </c>
      <c r="S2468" s="11">
        <v>2023</v>
      </c>
      <c r="T2468" s="6" t="s">
        <v>126</v>
      </c>
      <c r="U2468" s="4" t="s">
        <v>188</v>
      </c>
      <c r="V2468" s="4" t="s">
        <v>3179</v>
      </c>
      <c r="W2468" s="75">
        <v>428400</v>
      </c>
      <c r="X2468" s="9"/>
      <c r="Y2468" s="11"/>
      <c r="Z2468" s="11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143"/>
      <c r="AL2468" s="143"/>
      <c r="AM2468" s="143"/>
      <c r="AN2468" s="143"/>
      <c r="AO2468" s="143"/>
      <c r="AP2468" s="143"/>
      <c r="AQ2468" s="143"/>
      <c r="AR2468" s="143"/>
      <c r="AS2468" s="143"/>
      <c r="AT2468" s="143"/>
      <c r="AU2468" s="143"/>
      <c r="AV2468" s="143"/>
      <c r="BC2468" s="2"/>
    </row>
    <row r="2469" spans="1:57" x14ac:dyDescent="0.2">
      <c r="A2469" s="4" t="s">
        <v>2703</v>
      </c>
      <c r="B2469" s="4" t="s">
        <v>2691</v>
      </c>
      <c r="C2469" s="4" t="s">
        <v>2733</v>
      </c>
      <c r="D2469" s="4" t="s">
        <v>2742</v>
      </c>
      <c r="E2469" s="4" t="s">
        <v>189</v>
      </c>
      <c r="F2469" s="4" t="s">
        <v>186</v>
      </c>
      <c r="G2469" s="41" t="s">
        <v>190</v>
      </c>
      <c r="H2469" s="59">
        <v>1383</v>
      </c>
      <c r="I2469" s="59" t="s">
        <v>136</v>
      </c>
      <c r="J2469" s="5">
        <v>2013</v>
      </c>
      <c r="K2469" s="5">
        <v>5</v>
      </c>
      <c r="L2469" s="9">
        <f t="shared" si="53"/>
        <v>-8</v>
      </c>
      <c r="M2469" s="6" t="s">
        <v>90</v>
      </c>
      <c r="N2469" s="9" t="s">
        <v>94</v>
      </c>
      <c r="O2469" s="6" t="s">
        <v>2743</v>
      </c>
      <c r="P2469" s="9" t="s">
        <v>42</v>
      </c>
      <c r="Q2469" s="5" t="s">
        <v>37</v>
      </c>
      <c r="R2469" s="9" t="s">
        <v>42</v>
      </c>
      <c r="S2469" s="11">
        <v>2023</v>
      </c>
      <c r="T2469" s="6" t="s">
        <v>126</v>
      </c>
      <c r="U2469" s="4" t="s">
        <v>188</v>
      </c>
      <c r="V2469" s="4" t="s">
        <v>3179</v>
      </c>
      <c r="W2469" s="75">
        <v>428400</v>
      </c>
      <c r="X2469" s="9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1"/>
      <c r="AJ2469" s="11"/>
      <c r="AK2469" s="143"/>
      <c r="AL2469" s="143"/>
      <c r="AM2469" s="143"/>
      <c r="AN2469" s="143"/>
      <c r="AO2469" s="143"/>
      <c r="AP2469" s="143"/>
      <c r="AQ2469" s="143"/>
      <c r="AR2469" s="143"/>
      <c r="AS2469" s="143"/>
      <c r="AT2469" s="143"/>
      <c r="AU2469" s="143"/>
      <c r="AV2469" s="143"/>
      <c r="BC2469" s="2"/>
    </row>
    <row r="2470" spans="1:57" x14ac:dyDescent="0.2">
      <c r="A2470" s="4" t="s">
        <v>2703</v>
      </c>
      <c r="B2470" s="4" t="s">
        <v>2691</v>
      </c>
      <c r="C2470" s="4" t="s">
        <v>2733</v>
      </c>
      <c r="D2470" s="4" t="s">
        <v>2742</v>
      </c>
      <c r="E2470" s="4" t="s">
        <v>189</v>
      </c>
      <c r="F2470" s="4" t="s">
        <v>186</v>
      </c>
      <c r="G2470" s="41" t="s">
        <v>190</v>
      </c>
      <c r="H2470" s="59">
        <v>1379</v>
      </c>
      <c r="I2470" s="59" t="s">
        <v>136</v>
      </c>
      <c r="J2470" s="5">
        <v>2013</v>
      </c>
      <c r="K2470" s="5">
        <v>5</v>
      </c>
      <c r="L2470" s="9">
        <f t="shared" si="53"/>
        <v>-8</v>
      </c>
      <c r="M2470" s="6" t="s">
        <v>90</v>
      </c>
      <c r="N2470" s="9" t="s">
        <v>94</v>
      </c>
      <c r="O2470" s="6" t="s">
        <v>2743</v>
      </c>
      <c r="P2470" s="9" t="s">
        <v>42</v>
      </c>
      <c r="Q2470" s="5" t="s">
        <v>37</v>
      </c>
      <c r="R2470" s="9" t="s">
        <v>42</v>
      </c>
      <c r="S2470" s="11">
        <v>2023</v>
      </c>
      <c r="T2470" s="6" t="s">
        <v>126</v>
      </c>
      <c r="U2470" s="4" t="s">
        <v>188</v>
      </c>
      <c r="V2470" s="4" t="s">
        <v>3179</v>
      </c>
      <c r="W2470" s="75">
        <v>428400</v>
      </c>
      <c r="X2470" s="9"/>
      <c r="Y2470" s="11"/>
      <c r="Z2470" s="11"/>
      <c r="AA2470" s="11"/>
      <c r="AB2470" s="11"/>
      <c r="AC2470" s="11"/>
      <c r="AD2470" s="11"/>
      <c r="AE2470" s="11"/>
      <c r="AF2470" s="11"/>
      <c r="AG2470" s="11"/>
      <c r="AH2470" s="11"/>
      <c r="AI2470" s="11"/>
      <c r="AJ2470" s="11"/>
      <c r="AK2470" s="143"/>
      <c r="AL2470" s="143"/>
      <c r="AM2470" s="143"/>
      <c r="AN2470" s="143"/>
      <c r="AO2470" s="143"/>
      <c r="AP2470" s="143"/>
      <c r="AQ2470" s="143"/>
      <c r="AR2470" s="143"/>
      <c r="AS2470" s="143"/>
      <c r="AT2470" s="143"/>
      <c r="AU2470" s="143"/>
      <c r="AV2470" s="143"/>
      <c r="BC2470" s="2"/>
    </row>
    <row r="2471" spans="1:57" x14ac:dyDescent="0.2">
      <c r="A2471" s="4" t="s">
        <v>2710</v>
      </c>
      <c r="B2471" s="4" t="s">
        <v>2689</v>
      </c>
      <c r="C2471" s="4" t="s">
        <v>2733</v>
      </c>
      <c r="D2471" s="4" t="s">
        <v>2742</v>
      </c>
      <c r="E2471" s="4" t="s">
        <v>375</v>
      </c>
      <c r="F2471" s="4" t="s">
        <v>1221</v>
      </c>
      <c r="G2471" s="41" t="s">
        <v>1231</v>
      </c>
      <c r="H2471" s="59" t="s">
        <v>1232</v>
      </c>
      <c r="I2471" s="59">
        <v>500000006992</v>
      </c>
      <c r="J2471" s="5">
        <v>2014</v>
      </c>
      <c r="K2471" s="5">
        <v>8</v>
      </c>
      <c r="L2471" s="9">
        <f t="shared" si="53"/>
        <v>-4</v>
      </c>
      <c r="M2471" s="6" t="s">
        <v>90</v>
      </c>
      <c r="N2471" s="9" t="s">
        <v>94</v>
      </c>
      <c r="O2471" s="6" t="s">
        <v>380</v>
      </c>
      <c r="P2471" s="9" t="s">
        <v>42</v>
      </c>
      <c r="Q2471" s="5" t="s">
        <v>37</v>
      </c>
      <c r="R2471" s="9" t="s">
        <v>41</v>
      </c>
      <c r="S2471" s="11">
        <v>2023</v>
      </c>
      <c r="T2471" s="6" t="s">
        <v>126</v>
      </c>
      <c r="U2471" s="97" t="s">
        <v>3232</v>
      </c>
      <c r="V2471" s="83" t="s">
        <v>3800</v>
      </c>
      <c r="W2471" s="90">
        <v>3570000</v>
      </c>
      <c r="X2471" s="9">
        <v>2</v>
      </c>
      <c r="Y2471" s="11"/>
      <c r="Z2471" s="11"/>
      <c r="AA2471" s="11" t="s">
        <v>33</v>
      </c>
      <c r="AB2471" s="11"/>
      <c r="AC2471" s="11"/>
      <c r="AD2471" s="11"/>
      <c r="AE2471" s="11"/>
      <c r="AF2471" s="11"/>
      <c r="AG2471" s="11" t="s">
        <v>33</v>
      </c>
      <c r="AH2471" s="11"/>
      <c r="AI2471" s="11"/>
      <c r="AJ2471" s="11"/>
      <c r="AK2471" s="143"/>
      <c r="AL2471" s="143"/>
      <c r="AM2471" s="153" t="s">
        <v>165</v>
      </c>
      <c r="AN2471" s="143"/>
      <c r="AO2471" s="143"/>
      <c r="AP2471" s="143"/>
      <c r="AQ2471" s="143"/>
      <c r="AR2471" s="143"/>
      <c r="AS2471" s="153" t="s">
        <v>165</v>
      </c>
      <c r="AT2471" s="143"/>
      <c r="AU2471" s="143"/>
      <c r="AV2471" s="143"/>
      <c r="BC2471" s="2"/>
    </row>
    <row r="2472" spans="1:57" x14ac:dyDescent="0.2">
      <c r="A2472" s="4" t="s">
        <v>2726</v>
      </c>
      <c r="B2472" s="4" t="s">
        <v>2690</v>
      </c>
      <c r="C2472" s="4" t="s">
        <v>2733</v>
      </c>
      <c r="D2472" s="4" t="s">
        <v>2742</v>
      </c>
      <c r="E2472" s="4" t="s">
        <v>375</v>
      </c>
      <c r="F2472" s="4" t="s">
        <v>1221</v>
      </c>
      <c r="G2472" s="41" t="s">
        <v>1231</v>
      </c>
      <c r="H2472" s="59" t="s">
        <v>1234</v>
      </c>
      <c r="I2472" s="59">
        <v>500000007073</v>
      </c>
      <c r="J2472" s="5">
        <v>2014</v>
      </c>
      <c r="K2472" s="5">
        <v>8</v>
      </c>
      <c r="L2472" s="9">
        <f t="shared" si="53"/>
        <v>-4</v>
      </c>
      <c r="M2472" s="6" t="s">
        <v>90</v>
      </c>
      <c r="N2472" s="9" t="s">
        <v>94</v>
      </c>
      <c r="O2472" s="6" t="s">
        <v>380</v>
      </c>
      <c r="P2472" s="9" t="s">
        <v>42</v>
      </c>
      <c r="Q2472" s="5" t="s">
        <v>37</v>
      </c>
      <c r="R2472" s="9" t="s">
        <v>41</v>
      </c>
      <c r="S2472" s="11">
        <v>2023</v>
      </c>
      <c r="T2472" s="6" t="s">
        <v>126</v>
      </c>
      <c r="U2472" s="97" t="s">
        <v>3232</v>
      </c>
      <c r="V2472" s="83" t="s">
        <v>3800</v>
      </c>
      <c r="W2472" s="90">
        <v>3570000</v>
      </c>
      <c r="X2472" s="9">
        <v>2</v>
      </c>
      <c r="Y2472" s="11"/>
      <c r="Z2472" s="11"/>
      <c r="AA2472" s="11" t="s">
        <v>33</v>
      </c>
      <c r="AB2472" s="11"/>
      <c r="AC2472" s="11"/>
      <c r="AD2472" s="11"/>
      <c r="AE2472" s="11"/>
      <c r="AF2472" s="11"/>
      <c r="AG2472" s="11" t="s">
        <v>33</v>
      </c>
      <c r="AH2472" s="11"/>
      <c r="AI2472" s="11"/>
      <c r="AJ2472" s="11"/>
      <c r="AK2472" s="143"/>
      <c r="AL2472" s="143"/>
      <c r="AM2472" s="153" t="s">
        <v>165</v>
      </c>
      <c r="AN2472" s="143"/>
      <c r="AO2472" s="143"/>
      <c r="AP2472" s="143"/>
      <c r="AQ2472" s="143"/>
      <c r="AR2472" s="143"/>
      <c r="AS2472" s="153" t="s">
        <v>165</v>
      </c>
      <c r="AT2472" s="143"/>
      <c r="AU2472" s="143"/>
      <c r="AV2472" s="143"/>
      <c r="BC2472" s="2"/>
    </row>
    <row r="2473" spans="1:57" x14ac:dyDescent="0.2">
      <c r="A2473" s="4" t="s">
        <v>2726</v>
      </c>
      <c r="B2473" s="4" t="s">
        <v>2690</v>
      </c>
      <c r="C2473" s="4" t="s">
        <v>2733</v>
      </c>
      <c r="D2473" s="4" t="s">
        <v>2742</v>
      </c>
      <c r="E2473" s="4" t="s">
        <v>375</v>
      </c>
      <c r="F2473" s="4" t="s">
        <v>1221</v>
      </c>
      <c r="G2473" s="41" t="s">
        <v>1231</v>
      </c>
      <c r="H2473" s="59" t="s">
        <v>1235</v>
      </c>
      <c r="I2473" s="59">
        <v>500000006873</v>
      </c>
      <c r="J2473" s="5">
        <v>2014</v>
      </c>
      <c r="K2473" s="5">
        <v>8</v>
      </c>
      <c r="L2473" s="9">
        <f t="shared" si="53"/>
        <v>-4</v>
      </c>
      <c r="M2473" s="6" t="s">
        <v>90</v>
      </c>
      <c r="N2473" s="9" t="s">
        <v>94</v>
      </c>
      <c r="O2473" s="6" t="s">
        <v>380</v>
      </c>
      <c r="P2473" s="9" t="s">
        <v>42</v>
      </c>
      <c r="Q2473" s="5" t="s">
        <v>37</v>
      </c>
      <c r="R2473" s="9" t="s">
        <v>41</v>
      </c>
      <c r="S2473" s="11">
        <v>2023</v>
      </c>
      <c r="T2473" s="6" t="s">
        <v>126</v>
      </c>
      <c r="U2473" s="97" t="s">
        <v>3232</v>
      </c>
      <c r="V2473" s="83" t="s">
        <v>3800</v>
      </c>
      <c r="W2473" s="90">
        <v>3570000</v>
      </c>
      <c r="X2473" s="9">
        <v>2</v>
      </c>
      <c r="Y2473" s="11"/>
      <c r="Z2473" s="11"/>
      <c r="AA2473" s="11" t="s">
        <v>33</v>
      </c>
      <c r="AB2473" s="11"/>
      <c r="AC2473" s="11"/>
      <c r="AD2473" s="11"/>
      <c r="AE2473" s="11"/>
      <c r="AF2473" s="11"/>
      <c r="AG2473" s="11" t="s">
        <v>33</v>
      </c>
      <c r="AH2473" s="11"/>
      <c r="AI2473" s="11"/>
      <c r="AJ2473" s="11"/>
      <c r="AK2473" s="143"/>
      <c r="AL2473" s="143"/>
      <c r="AM2473" s="153" t="s">
        <v>165</v>
      </c>
      <c r="AN2473" s="143"/>
      <c r="AO2473" s="143"/>
      <c r="AP2473" s="143"/>
      <c r="AQ2473" s="143"/>
      <c r="AR2473" s="143"/>
      <c r="AS2473" s="153" t="s">
        <v>165</v>
      </c>
      <c r="AT2473" s="143"/>
      <c r="AU2473" s="143"/>
      <c r="AV2473" s="143"/>
      <c r="BC2473" s="2"/>
    </row>
    <row r="2474" spans="1:57" x14ac:dyDescent="0.2">
      <c r="A2474" s="4" t="s">
        <v>2726</v>
      </c>
      <c r="B2474" s="4" t="s">
        <v>2690</v>
      </c>
      <c r="C2474" s="4" t="s">
        <v>2733</v>
      </c>
      <c r="D2474" s="4" t="s">
        <v>2742</v>
      </c>
      <c r="E2474" s="4" t="s">
        <v>375</v>
      </c>
      <c r="F2474" s="4" t="s">
        <v>1221</v>
      </c>
      <c r="G2474" s="41" t="s">
        <v>1231</v>
      </c>
      <c r="H2474" s="59" t="s">
        <v>1268</v>
      </c>
      <c r="I2474" s="59">
        <v>500000001797</v>
      </c>
      <c r="J2474" s="5">
        <v>2014</v>
      </c>
      <c r="K2474" s="5">
        <v>8</v>
      </c>
      <c r="L2474" s="9">
        <f t="shared" si="53"/>
        <v>-4</v>
      </c>
      <c r="M2474" s="6" t="s">
        <v>90</v>
      </c>
      <c r="N2474" s="9" t="s">
        <v>94</v>
      </c>
      <c r="O2474" s="6" t="s">
        <v>380</v>
      </c>
      <c r="P2474" s="9" t="s">
        <v>42</v>
      </c>
      <c r="Q2474" s="5" t="s">
        <v>37</v>
      </c>
      <c r="R2474" s="9" t="s">
        <v>41</v>
      </c>
      <c r="S2474" s="11">
        <v>2023</v>
      </c>
      <c r="T2474" s="6" t="s">
        <v>126</v>
      </c>
      <c r="U2474" s="97" t="s">
        <v>3232</v>
      </c>
      <c r="V2474" s="83" t="s">
        <v>3800</v>
      </c>
      <c r="W2474" s="90">
        <v>3570000</v>
      </c>
      <c r="X2474" s="9">
        <v>2</v>
      </c>
      <c r="Y2474" s="11"/>
      <c r="Z2474" s="11"/>
      <c r="AA2474" s="11" t="s">
        <v>33</v>
      </c>
      <c r="AB2474" s="11"/>
      <c r="AC2474" s="11"/>
      <c r="AD2474" s="11"/>
      <c r="AE2474" s="11"/>
      <c r="AF2474" s="11"/>
      <c r="AG2474" s="11" t="s">
        <v>33</v>
      </c>
      <c r="AH2474" s="11"/>
      <c r="AI2474" s="11"/>
      <c r="AJ2474" s="11"/>
      <c r="AK2474" s="143"/>
      <c r="AL2474" s="143"/>
      <c r="AM2474" s="153" t="s">
        <v>165</v>
      </c>
      <c r="AN2474" s="143"/>
      <c r="AO2474" s="143"/>
      <c r="AP2474" s="143"/>
      <c r="AQ2474" s="143"/>
      <c r="AR2474" s="143"/>
      <c r="AS2474" s="153" t="s">
        <v>165</v>
      </c>
      <c r="AT2474" s="143"/>
      <c r="AU2474" s="143"/>
      <c r="AV2474" s="143"/>
      <c r="BC2474" s="2"/>
    </row>
    <row r="2475" spans="1:57" x14ac:dyDescent="0.2">
      <c r="A2475" s="4" t="s">
        <v>2726</v>
      </c>
      <c r="B2475" s="4" t="s">
        <v>2690</v>
      </c>
      <c r="C2475" s="4" t="s">
        <v>2733</v>
      </c>
      <c r="D2475" s="4" t="s">
        <v>2742</v>
      </c>
      <c r="E2475" s="4" t="s">
        <v>375</v>
      </c>
      <c r="F2475" s="4" t="s">
        <v>1221</v>
      </c>
      <c r="G2475" s="41" t="s">
        <v>1231</v>
      </c>
      <c r="H2475" s="59" t="s">
        <v>1269</v>
      </c>
      <c r="I2475" s="59">
        <v>500000002022</v>
      </c>
      <c r="J2475" s="5">
        <v>2014</v>
      </c>
      <c r="K2475" s="5">
        <v>8</v>
      </c>
      <c r="L2475" s="9">
        <f t="shared" si="53"/>
        <v>-4</v>
      </c>
      <c r="M2475" s="6" t="s">
        <v>90</v>
      </c>
      <c r="N2475" s="9" t="s">
        <v>94</v>
      </c>
      <c r="O2475" s="6" t="s">
        <v>380</v>
      </c>
      <c r="P2475" s="9" t="s">
        <v>42</v>
      </c>
      <c r="Q2475" s="5" t="s">
        <v>37</v>
      </c>
      <c r="R2475" s="9" t="s">
        <v>41</v>
      </c>
      <c r="S2475" s="11">
        <v>2023</v>
      </c>
      <c r="T2475" s="6" t="s">
        <v>126</v>
      </c>
      <c r="U2475" s="97" t="s">
        <v>3232</v>
      </c>
      <c r="V2475" s="83" t="s">
        <v>3800</v>
      </c>
      <c r="W2475" s="90">
        <v>3570000</v>
      </c>
      <c r="X2475" s="9">
        <v>2</v>
      </c>
      <c r="Y2475" s="11"/>
      <c r="Z2475" s="11"/>
      <c r="AA2475" s="11" t="s">
        <v>33</v>
      </c>
      <c r="AB2475" s="11"/>
      <c r="AC2475" s="11"/>
      <c r="AD2475" s="11"/>
      <c r="AE2475" s="11"/>
      <c r="AF2475" s="11"/>
      <c r="AG2475" s="11" t="s">
        <v>33</v>
      </c>
      <c r="AH2475" s="11"/>
      <c r="AI2475" s="11"/>
      <c r="AJ2475" s="11"/>
      <c r="AK2475" s="143"/>
      <c r="AL2475" s="143"/>
      <c r="AM2475" s="153" t="s">
        <v>165</v>
      </c>
      <c r="AN2475" s="143"/>
      <c r="AO2475" s="143"/>
      <c r="AP2475" s="143"/>
      <c r="AQ2475" s="143"/>
      <c r="AR2475" s="143"/>
      <c r="AS2475" s="153" t="s">
        <v>165</v>
      </c>
      <c r="AT2475" s="143"/>
      <c r="AU2475" s="143"/>
      <c r="AV2475" s="143"/>
      <c r="BC2475" s="2"/>
    </row>
    <row r="2476" spans="1:57" s="58" customFormat="1" x14ac:dyDescent="0.2">
      <c r="A2476" s="4" t="s">
        <v>2726</v>
      </c>
      <c r="B2476" s="4" t="s">
        <v>2690</v>
      </c>
      <c r="C2476" s="4" t="s">
        <v>2733</v>
      </c>
      <c r="D2476" s="4" t="s">
        <v>2742</v>
      </c>
      <c r="E2476" s="4" t="s">
        <v>375</v>
      </c>
      <c r="F2476" s="4" t="s">
        <v>1221</v>
      </c>
      <c r="G2476" s="41" t="s">
        <v>1231</v>
      </c>
      <c r="H2476" s="59" t="s">
        <v>1270</v>
      </c>
      <c r="I2476" s="59">
        <v>500000001862</v>
      </c>
      <c r="J2476" s="5">
        <v>2014</v>
      </c>
      <c r="K2476" s="5">
        <v>8</v>
      </c>
      <c r="L2476" s="9">
        <f t="shared" si="53"/>
        <v>-4</v>
      </c>
      <c r="M2476" s="6" t="s">
        <v>90</v>
      </c>
      <c r="N2476" s="9" t="s">
        <v>94</v>
      </c>
      <c r="O2476" s="6" t="s">
        <v>380</v>
      </c>
      <c r="P2476" s="9" t="s">
        <v>42</v>
      </c>
      <c r="Q2476" s="5" t="s">
        <v>37</v>
      </c>
      <c r="R2476" s="9" t="s">
        <v>41</v>
      </c>
      <c r="S2476" s="11">
        <v>2023</v>
      </c>
      <c r="T2476" s="6" t="s">
        <v>126</v>
      </c>
      <c r="U2476" s="97" t="s">
        <v>3232</v>
      </c>
      <c r="V2476" s="83" t="s">
        <v>3800</v>
      </c>
      <c r="W2476" s="90">
        <v>3570000</v>
      </c>
      <c r="X2476" s="9">
        <v>2</v>
      </c>
      <c r="Y2476" s="11"/>
      <c r="Z2476" s="11"/>
      <c r="AA2476" s="11" t="s">
        <v>33</v>
      </c>
      <c r="AB2476" s="11"/>
      <c r="AC2476" s="11"/>
      <c r="AD2476" s="11"/>
      <c r="AE2476" s="11"/>
      <c r="AF2476" s="11"/>
      <c r="AG2476" s="11" t="s">
        <v>33</v>
      </c>
      <c r="AH2476" s="11"/>
      <c r="AI2476" s="11"/>
      <c r="AJ2476" s="11"/>
      <c r="AK2476" s="143"/>
      <c r="AL2476" s="143"/>
      <c r="AM2476" s="153" t="s">
        <v>165</v>
      </c>
      <c r="AN2476" s="143"/>
      <c r="AO2476" s="143"/>
      <c r="AP2476" s="143"/>
      <c r="AQ2476" s="143"/>
      <c r="AR2476" s="143"/>
      <c r="AS2476" s="153" t="s">
        <v>165</v>
      </c>
      <c r="AT2476" s="143"/>
      <c r="AU2476" s="143"/>
      <c r="AV2476" s="143"/>
      <c r="AW2476" s="10"/>
      <c r="AX2476" s="10"/>
      <c r="AY2476" s="10"/>
      <c r="AZ2476" s="10"/>
      <c r="BA2476" s="10"/>
      <c r="BB2476" s="10"/>
      <c r="BC2476" s="2"/>
      <c r="BD2476" s="2"/>
      <c r="BE2476" s="2"/>
    </row>
    <row r="2477" spans="1:57" x14ac:dyDescent="0.2">
      <c r="A2477" s="4" t="s">
        <v>2726</v>
      </c>
      <c r="B2477" s="4" t="s">
        <v>2690</v>
      </c>
      <c r="C2477" s="4" t="s">
        <v>2733</v>
      </c>
      <c r="D2477" s="4" t="s">
        <v>2742</v>
      </c>
      <c r="E2477" s="4" t="s">
        <v>375</v>
      </c>
      <c r="F2477" s="4" t="s">
        <v>1221</v>
      </c>
      <c r="G2477" s="41" t="s">
        <v>1231</v>
      </c>
      <c r="H2477" s="59" t="s">
        <v>1271</v>
      </c>
      <c r="I2477" s="59">
        <v>500000001895</v>
      </c>
      <c r="J2477" s="5">
        <v>2014</v>
      </c>
      <c r="K2477" s="5">
        <v>8</v>
      </c>
      <c r="L2477" s="9">
        <f t="shared" si="53"/>
        <v>-4</v>
      </c>
      <c r="M2477" s="6" t="s">
        <v>90</v>
      </c>
      <c r="N2477" s="9" t="s">
        <v>94</v>
      </c>
      <c r="O2477" s="6" t="s">
        <v>380</v>
      </c>
      <c r="P2477" s="9" t="s">
        <v>42</v>
      </c>
      <c r="Q2477" s="5" t="s">
        <v>37</v>
      </c>
      <c r="R2477" s="9" t="s">
        <v>41</v>
      </c>
      <c r="S2477" s="11">
        <v>2023</v>
      </c>
      <c r="T2477" s="6" t="s">
        <v>126</v>
      </c>
      <c r="U2477" s="97" t="s">
        <v>3232</v>
      </c>
      <c r="V2477" s="83" t="s">
        <v>3800</v>
      </c>
      <c r="W2477" s="90">
        <v>3570000</v>
      </c>
      <c r="X2477" s="9">
        <v>2</v>
      </c>
      <c r="Y2477" s="11"/>
      <c r="Z2477" s="11"/>
      <c r="AA2477" s="11" t="s">
        <v>33</v>
      </c>
      <c r="AB2477" s="11"/>
      <c r="AC2477" s="11"/>
      <c r="AD2477" s="11"/>
      <c r="AE2477" s="11"/>
      <c r="AF2477" s="11"/>
      <c r="AG2477" s="11" t="s">
        <v>33</v>
      </c>
      <c r="AH2477" s="11"/>
      <c r="AI2477" s="11"/>
      <c r="AJ2477" s="11"/>
      <c r="AK2477" s="143"/>
      <c r="AL2477" s="143"/>
      <c r="AM2477" s="153" t="s">
        <v>165</v>
      </c>
      <c r="AN2477" s="143"/>
      <c r="AO2477" s="143"/>
      <c r="AP2477" s="143"/>
      <c r="AQ2477" s="143"/>
      <c r="AR2477" s="143"/>
      <c r="AS2477" s="153" t="s">
        <v>165</v>
      </c>
      <c r="AT2477" s="143"/>
      <c r="AU2477" s="143"/>
      <c r="AV2477" s="143"/>
      <c r="BC2477" s="2"/>
    </row>
    <row r="2478" spans="1:57" x14ac:dyDescent="0.2">
      <c r="A2478" s="4" t="s">
        <v>2726</v>
      </c>
      <c r="B2478" s="4" t="s">
        <v>2690</v>
      </c>
      <c r="C2478" s="4" t="s">
        <v>2733</v>
      </c>
      <c r="D2478" s="4" t="s">
        <v>2742</v>
      </c>
      <c r="E2478" s="4" t="s">
        <v>375</v>
      </c>
      <c r="F2478" s="4" t="s">
        <v>1221</v>
      </c>
      <c r="G2478" s="41" t="s">
        <v>1231</v>
      </c>
      <c r="H2478" s="59" t="s">
        <v>1272</v>
      </c>
      <c r="I2478" s="59">
        <v>500000001992</v>
      </c>
      <c r="J2478" s="5">
        <v>2014</v>
      </c>
      <c r="K2478" s="5">
        <v>8</v>
      </c>
      <c r="L2478" s="9">
        <f t="shared" si="53"/>
        <v>-4</v>
      </c>
      <c r="M2478" s="6" t="s">
        <v>90</v>
      </c>
      <c r="N2478" s="9" t="s">
        <v>94</v>
      </c>
      <c r="O2478" s="6" t="s">
        <v>380</v>
      </c>
      <c r="P2478" s="9" t="s">
        <v>42</v>
      </c>
      <c r="Q2478" s="5" t="s">
        <v>37</v>
      </c>
      <c r="R2478" s="9" t="s">
        <v>41</v>
      </c>
      <c r="S2478" s="11">
        <v>2023</v>
      </c>
      <c r="T2478" s="6" t="s">
        <v>126</v>
      </c>
      <c r="U2478" s="97" t="s">
        <v>3232</v>
      </c>
      <c r="V2478" s="83" t="s">
        <v>3800</v>
      </c>
      <c r="W2478" s="90">
        <v>3570000</v>
      </c>
      <c r="X2478" s="9">
        <v>2</v>
      </c>
      <c r="Y2478" s="11"/>
      <c r="Z2478" s="11"/>
      <c r="AA2478" s="11" t="s">
        <v>33</v>
      </c>
      <c r="AB2478" s="11"/>
      <c r="AC2478" s="11"/>
      <c r="AD2478" s="11"/>
      <c r="AE2478" s="11"/>
      <c r="AF2478" s="11"/>
      <c r="AG2478" s="11" t="s">
        <v>33</v>
      </c>
      <c r="AH2478" s="11"/>
      <c r="AI2478" s="11"/>
      <c r="AJ2478" s="11"/>
      <c r="AK2478" s="143"/>
      <c r="AL2478" s="143"/>
      <c r="AM2478" s="153" t="s">
        <v>165</v>
      </c>
      <c r="AN2478" s="143"/>
      <c r="AO2478" s="143"/>
      <c r="AP2478" s="143"/>
      <c r="AQ2478" s="143"/>
      <c r="AR2478" s="143"/>
      <c r="AS2478" s="153" t="s">
        <v>165</v>
      </c>
      <c r="AT2478" s="143"/>
      <c r="AU2478" s="143"/>
      <c r="AV2478" s="143"/>
      <c r="BC2478" s="2"/>
    </row>
    <row r="2479" spans="1:57" x14ac:dyDescent="0.2">
      <c r="A2479" s="4" t="s">
        <v>2726</v>
      </c>
      <c r="B2479" s="4" t="s">
        <v>2690</v>
      </c>
      <c r="C2479" s="4" t="s">
        <v>2733</v>
      </c>
      <c r="D2479" s="4" t="s">
        <v>2742</v>
      </c>
      <c r="E2479" s="4" t="s">
        <v>375</v>
      </c>
      <c r="F2479" s="4" t="s">
        <v>1221</v>
      </c>
      <c r="G2479" s="41" t="s">
        <v>1231</v>
      </c>
      <c r="H2479" s="59" t="s">
        <v>1273</v>
      </c>
      <c r="I2479" s="59">
        <v>500000001960</v>
      </c>
      <c r="J2479" s="5">
        <v>2014</v>
      </c>
      <c r="K2479" s="5">
        <v>8</v>
      </c>
      <c r="L2479" s="9">
        <f t="shared" si="53"/>
        <v>-4</v>
      </c>
      <c r="M2479" s="6" t="s">
        <v>90</v>
      </c>
      <c r="N2479" s="9" t="s">
        <v>94</v>
      </c>
      <c r="O2479" s="6" t="s">
        <v>380</v>
      </c>
      <c r="P2479" s="9" t="s">
        <v>42</v>
      </c>
      <c r="Q2479" s="5" t="s">
        <v>37</v>
      </c>
      <c r="R2479" s="9" t="s">
        <v>41</v>
      </c>
      <c r="S2479" s="11">
        <v>2023</v>
      </c>
      <c r="T2479" s="6" t="s">
        <v>126</v>
      </c>
      <c r="U2479" s="97" t="s">
        <v>3232</v>
      </c>
      <c r="V2479" s="83" t="s">
        <v>3800</v>
      </c>
      <c r="W2479" s="90">
        <v>3570000</v>
      </c>
      <c r="X2479" s="9">
        <v>2</v>
      </c>
      <c r="Y2479" s="11"/>
      <c r="Z2479" s="11"/>
      <c r="AA2479" s="11" t="s">
        <v>33</v>
      </c>
      <c r="AB2479" s="11"/>
      <c r="AC2479" s="11"/>
      <c r="AD2479" s="11"/>
      <c r="AE2479" s="11"/>
      <c r="AF2479" s="11"/>
      <c r="AG2479" s="11" t="s">
        <v>33</v>
      </c>
      <c r="AH2479" s="11"/>
      <c r="AI2479" s="11"/>
      <c r="AJ2479" s="11"/>
      <c r="AK2479" s="143"/>
      <c r="AL2479" s="143"/>
      <c r="AM2479" s="153" t="s">
        <v>165</v>
      </c>
      <c r="AN2479" s="143"/>
      <c r="AO2479" s="143"/>
      <c r="AP2479" s="143"/>
      <c r="AQ2479" s="143"/>
      <c r="AR2479" s="143"/>
      <c r="AS2479" s="153" t="s">
        <v>165</v>
      </c>
      <c r="AT2479" s="143"/>
      <c r="AU2479" s="143"/>
      <c r="AV2479" s="143"/>
      <c r="BC2479" s="2"/>
    </row>
    <row r="2480" spans="1:57" x14ac:dyDescent="0.2">
      <c r="A2480" s="4" t="s">
        <v>2726</v>
      </c>
      <c r="B2480" s="4" t="s">
        <v>2690</v>
      </c>
      <c r="C2480" s="4" t="s">
        <v>2733</v>
      </c>
      <c r="D2480" s="4" t="s">
        <v>2742</v>
      </c>
      <c r="E2480" s="4" t="s">
        <v>375</v>
      </c>
      <c r="F2480" s="4" t="s">
        <v>1221</v>
      </c>
      <c r="G2480" s="41" t="s">
        <v>1231</v>
      </c>
      <c r="H2480" s="59" t="s">
        <v>1274</v>
      </c>
      <c r="I2480" s="59">
        <v>500000001930</v>
      </c>
      <c r="J2480" s="5">
        <v>2014</v>
      </c>
      <c r="K2480" s="5">
        <v>8</v>
      </c>
      <c r="L2480" s="9">
        <f t="shared" si="53"/>
        <v>-4</v>
      </c>
      <c r="M2480" s="6" t="s">
        <v>90</v>
      </c>
      <c r="N2480" s="9" t="s">
        <v>94</v>
      </c>
      <c r="O2480" s="6" t="s">
        <v>380</v>
      </c>
      <c r="P2480" s="9" t="s">
        <v>42</v>
      </c>
      <c r="Q2480" s="5" t="s">
        <v>37</v>
      </c>
      <c r="R2480" s="9" t="s">
        <v>41</v>
      </c>
      <c r="S2480" s="11">
        <v>2023</v>
      </c>
      <c r="T2480" s="6" t="s">
        <v>126</v>
      </c>
      <c r="U2480" s="97" t="s">
        <v>3232</v>
      </c>
      <c r="V2480" s="83" t="s">
        <v>3800</v>
      </c>
      <c r="W2480" s="90">
        <v>3570000</v>
      </c>
      <c r="X2480" s="9">
        <v>2</v>
      </c>
      <c r="Y2480" s="11"/>
      <c r="Z2480" s="11"/>
      <c r="AA2480" s="11" t="s">
        <v>33</v>
      </c>
      <c r="AB2480" s="11"/>
      <c r="AC2480" s="11"/>
      <c r="AD2480" s="11"/>
      <c r="AE2480" s="11"/>
      <c r="AF2480" s="11"/>
      <c r="AG2480" s="11" t="s">
        <v>33</v>
      </c>
      <c r="AH2480" s="11"/>
      <c r="AI2480" s="11"/>
      <c r="AJ2480" s="11"/>
      <c r="AK2480" s="143"/>
      <c r="AL2480" s="143"/>
      <c r="AM2480" s="153" t="s">
        <v>165</v>
      </c>
      <c r="AN2480" s="143"/>
      <c r="AO2480" s="143"/>
      <c r="AP2480" s="143"/>
      <c r="AQ2480" s="143"/>
      <c r="AR2480" s="143"/>
      <c r="AS2480" s="153" t="s">
        <v>165</v>
      </c>
      <c r="AT2480" s="143"/>
      <c r="AU2480" s="143"/>
      <c r="AV2480" s="143"/>
      <c r="BC2480" s="2"/>
    </row>
    <row r="2481" spans="1:57" x14ac:dyDescent="0.2">
      <c r="A2481" s="4" t="s">
        <v>2726</v>
      </c>
      <c r="B2481" s="4" t="s">
        <v>2690</v>
      </c>
      <c r="C2481" s="4" t="s">
        <v>2733</v>
      </c>
      <c r="D2481" s="4" t="s">
        <v>2742</v>
      </c>
      <c r="E2481" s="4" t="s">
        <v>375</v>
      </c>
      <c r="F2481" s="4" t="s">
        <v>1221</v>
      </c>
      <c r="G2481" s="41" t="s">
        <v>1231</v>
      </c>
      <c r="H2481" s="59" t="s">
        <v>1275</v>
      </c>
      <c r="I2481" s="59">
        <v>500000001830</v>
      </c>
      <c r="J2481" s="5">
        <v>2014</v>
      </c>
      <c r="K2481" s="5">
        <v>8</v>
      </c>
      <c r="L2481" s="9">
        <f t="shared" si="53"/>
        <v>-4</v>
      </c>
      <c r="M2481" s="6" t="s">
        <v>90</v>
      </c>
      <c r="N2481" s="9" t="s">
        <v>94</v>
      </c>
      <c r="O2481" s="6" t="s">
        <v>380</v>
      </c>
      <c r="P2481" s="9" t="s">
        <v>42</v>
      </c>
      <c r="Q2481" s="5" t="s">
        <v>37</v>
      </c>
      <c r="R2481" s="9" t="s">
        <v>41</v>
      </c>
      <c r="S2481" s="11">
        <v>2023</v>
      </c>
      <c r="T2481" s="6" t="s">
        <v>126</v>
      </c>
      <c r="U2481" s="97" t="s">
        <v>3232</v>
      </c>
      <c r="V2481" s="83" t="s">
        <v>3800</v>
      </c>
      <c r="W2481" s="90">
        <v>3570000</v>
      </c>
      <c r="X2481" s="9">
        <v>2</v>
      </c>
      <c r="Y2481" s="11"/>
      <c r="Z2481" s="11"/>
      <c r="AA2481" s="11" t="s">
        <v>33</v>
      </c>
      <c r="AB2481" s="11"/>
      <c r="AC2481" s="11"/>
      <c r="AD2481" s="11"/>
      <c r="AE2481" s="11"/>
      <c r="AF2481" s="11"/>
      <c r="AG2481" s="11" t="s">
        <v>33</v>
      </c>
      <c r="AH2481" s="11"/>
      <c r="AI2481" s="11"/>
      <c r="AJ2481" s="11"/>
      <c r="AK2481" s="143"/>
      <c r="AL2481" s="143"/>
      <c r="AM2481" s="153" t="s">
        <v>165</v>
      </c>
      <c r="AN2481" s="143"/>
      <c r="AO2481" s="143"/>
      <c r="AP2481" s="143"/>
      <c r="AQ2481" s="143"/>
      <c r="AR2481" s="143"/>
      <c r="AS2481" s="153" t="s">
        <v>165</v>
      </c>
      <c r="AT2481" s="143"/>
      <c r="AU2481" s="143"/>
      <c r="AV2481" s="143"/>
      <c r="BC2481" s="2"/>
    </row>
    <row r="2482" spans="1:57" x14ac:dyDescent="0.2">
      <c r="A2482" s="4" t="s">
        <v>2726</v>
      </c>
      <c r="B2482" s="4" t="s">
        <v>2690</v>
      </c>
      <c r="C2482" s="4" t="s">
        <v>2733</v>
      </c>
      <c r="D2482" s="4" t="s">
        <v>2742</v>
      </c>
      <c r="E2482" s="4" t="s">
        <v>375</v>
      </c>
      <c r="F2482" s="4" t="s">
        <v>1221</v>
      </c>
      <c r="G2482" s="41" t="s">
        <v>1231</v>
      </c>
      <c r="H2482" s="59" t="s">
        <v>1276</v>
      </c>
      <c r="I2482" s="59">
        <v>500000002086</v>
      </c>
      <c r="J2482" s="5">
        <v>2014</v>
      </c>
      <c r="K2482" s="5">
        <v>8</v>
      </c>
      <c r="L2482" s="9">
        <f t="shared" si="53"/>
        <v>-4</v>
      </c>
      <c r="M2482" s="6" t="s">
        <v>90</v>
      </c>
      <c r="N2482" s="9" t="s">
        <v>94</v>
      </c>
      <c r="O2482" s="6" t="s">
        <v>380</v>
      </c>
      <c r="P2482" s="9" t="s">
        <v>42</v>
      </c>
      <c r="Q2482" s="5" t="s">
        <v>37</v>
      </c>
      <c r="R2482" s="9" t="s">
        <v>41</v>
      </c>
      <c r="S2482" s="11">
        <v>2023</v>
      </c>
      <c r="T2482" s="6" t="s">
        <v>126</v>
      </c>
      <c r="U2482" s="97" t="s">
        <v>3232</v>
      </c>
      <c r="V2482" s="83" t="s">
        <v>3800</v>
      </c>
      <c r="W2482" s="90">
        <v>3570000</v>
      </c>
      <c r="X2482" s="9">
        <v>2</v>
      </c>
      <c r="Y2482" s="11"/>
      <c r="Z2482" s="11"/>
      <c r="AA2482" s="11" t="s">
        <v>33</v>
      </c>
      <c r="AB2482" s="11"/>
      <c r="AC2482" s="11"/>
      <c r="AD2482" s="11"/>
      <c r="AE2482" s="11"/>
      <c r="AF2482" s="11"/>
      <c r="AG2482" s="11" t="s">
        <v>33</v>
      </c>
      <c r="AH2482" s="11"/>
      <c r="AI2482" s="11"/>
      <c r="AJ2482" s="11"/>
      <c r="AK2482" s="143"/>
      <c r="AL2482" s="143"/>
      <c r="AM2482" s="153" t="s">
        <v>165</v>
      </c>
      <c r="AN2482" s="143"/>
      <c r="AO2482" s="143"/>
      <c r="AP2482" s="143"/>
      <c r="AQ2482" s="143"/>
      <c r="AR2482" s="143"/>
      <c r="AS2482" s="153" t="s">
        <v>165</v>
      </c>
      <c r="AT2482" s="143"/>
      <c r="AU2482" s="143"/>
      <c r="AV2482" s="143"/>
      <c r="BC2482" s="2"/>
    </row>
    <row r="2483" spans="1:57" x14ac:dyDescent="0.2">
      <c r="A2483" s="4" t="s">
        <v>2726</v>
      </c>
      <c r="B2483" s="4" t="s">
        <v>2690</v>
      </c>
      <c r="C2483" s="4" t="s">
        <v>2733</v>
      </c>
      <c r="D2483" s="4" t="s">
        <v>2742</v>
      </c>
      <c r="E2483" s="4" t="s">
        <v>375</v>
      </c>
      <c r="F2483" s="4" t="s">
        <v>1221</v>
      </c>
      <c r="G2483" s="41" t="s">
        <v>1231</v>
      </c>
      <c r="H2483" s="59" t="s">
        <v>1277</v>
      </c>
      <c r="I2483" s="59">
        <v>500000007074</v>
      </c>
      <c r="J2483" s="5">
        <v>2014</v>
      </c>
      <c r="K2483" s="5">
        <v>8</v>
      </c>
      <c r="L2483" s="9">
        <f t="shared" si="53"/>
        <v>-4</v>
      </c>
      <c r="M2483" s="6" t="s">
        <v>90</v>
      </c>
      <c r="N2483" s="9" t="s">
        <v>94</v>
      </c>
      <c r="O2483" s="6" t="s">
        <v>380</v>
      </c>
      <c r="P2483" s="9" t="s">
        <v>42</v>
      </c>
      <c r="Q2483" s="5" t="s">
        <v>37</v>
      </c>
      <c r="R2483" s="9" t="s">
        <v>41</v>
      </c>
      <c r="S2483" s="11">
        <v>2023</v>
      </c>
      <c r="T2483" s="6" t="s">
        <v>126</v>
      </c>
      <c r="U2483" s="97" t="s">
        <v>3232</v>
      </c>
      <c r="V2483" s="83" t="s">
        <v>3800</v>
      </c>
      <c r="W2483" s="90">
        <v>3570000</v>
      </c>
      <c r="X2483" s="9">
        <v>2</v>
      </c>
      <c r="Y2483" s="11"/>
      <c r="Z2483" s="11"/>
      <c r="AA2483" s="11" t="s">
        <v>33</v>
      </c>
      <c r="AB2483" s="11"/>
      <c r="AC2483" s="11"/>
      <c r="AD2483" s="11"/>
      <c r="AE2483" s="11"/>
      <c r="AF2483" s="11"/>
      <c r="AG2483" s="11" t="s">
        <v>33</v>
      </c>
      <c r="AH2483" s="11"/>
      <c r="AI2483" s="11"/>
      <c r="AJ2483" s="11"/>
      <c r="AK2483" s="143"/>
      <c r="AL2483" s="143"/>
      <c r="AM2483" s="153" t="s">
        <v>165</v>
      </c>
      <c r="AN2483" s="143"/>
      <c r="AO2483" s="143"/>
      <c r="AP2483" s="143"/>
      <c r="AQ2483" s="143"/>
      <c r="AR2483" s="143"/>
      <c r="AS2483" s="153" t="s">
        <v>165</v>
      </c>
      <c r="AT2483" s="143"/>
      <c r="AU2483" s="143"/>
      <c r="AV2483" s="143"/>
      <c r="BC2483" s="2"/>
    </row>
    <row r="2484" spans="1:57" s="58" customFormat="1" x14ac:dyDescent="0.2">
      <c r="A2484" s="4" t="s">
        <v>2726</v>
      </c>
      <c r="B2484" s="4" t="s">
        <v>2690</v>
      </c>
      <c r="C2484" s="4" t="s">
        <v>2733</v>
      </c>
      <c r="D2484" s="4" t="s">
        <v>2742</v>
      </c>
      <c r="E2484" s="4" t="s">
        <v>375</v>
      </c>
      <c r="F2484" s="4" t="s">
        <v>1221</v>
      </c>
      <c r="G2484" s="41" t="s">
        <v>1231</v>
      </c>
      <c r="H2484" s="59" t="s">
        <v>1278</v>
      </c>
      <c r="I2484" s="59">
        <v>500000007076</v>
      </c>
      <c r="J2484" s="5">
        <v>2014</v>
      </c>
      <c r="K2484" s="5">
        <v>8</v>
      </c>
      <c r="L2484" s="9">
        <f t="shared" si="53"/>
        <v>-4</v>
      </c>
      <c r="M2484" s="6" t="s">
        <v>90</v>
      </c>
      <c r="N2484" s="9" t="s">
        <v>94</v>
      </c>
      <c r="O2484" s="6" t="s">
        <v>380</v>
      </c>
      <c r="P2484" s="9" t="s">
        <v>42</v>
      </c>
      <c r="Q2484" s="5" t="s">
        <v>37</v>
      </c>
      <c r="R2484" s="9" t="s">
        <v>41</v>
      </c>
      <c r="S2484" s="11">
        <v>2023</v>
      </c>
      <c r="T2484" s="6" t="s">
        <v>126</v>
      </c>
      <c r="U2484" s="97" t="s">
        <v>3232</v>
      </c>
      <c r="V2484" s="83" t="s">
        <v>3800</v>
      </c>
      <c r="W2484" s="90">
        <v>3570000</v>
      </c>
      <c r="X2484" s="9">
        <v>2</v>
      </c>
      <c r="Y2484" s="11"/>
      <c r="Z2484" s="11"/>
      <c r="AA2484" s="11" t="s">
        <v>33</v>
      </c>
      <c r="AB2484" s="11"/>
      <c r="AC2484" s="11"/>
      <c r="AD2484" s="11"/>
      <c r="AE2484" s="11"/>
      <c r="AF2484" s="11"/>
      <c r="AG2484" s="11" t="s">
        <v>33</v>
      </c>
      <c r="AH2484" s="11"/>
      <c r="AI2484" s="11"/>
      <c r="AJ2484" s="11"/>
      <c r="AK2484" s="143"/>
      <c r="AL2484" s="143"/>
      <c r="AM2484" s="153" t="s">
        <v>165</v>
      </c>
      <c r="AN2484" s="143"/>
      <c r="AO2484" s="143"/>
      <c r="AP2484" s="143"/>
      <c r="AQ2484" s="143"/>
      <c r="AR2484" s="143"/>
      <c r="AS2484" s="153" t="s">
        <v>165</v>
      </c>
      <c r="AT2484" s="143"/>
      <c r="AU2484" s="143"/>
      <c r="AV2484" s="143"/>
      <c r="AW2484" s="10"/>
      <c r="AX2484" s="10"/>
      <c r="AY2484" s="10"/>
      <c r="AZ2484" s="10"/>
      <c r="BA2484" s="10"/>
      <c r="BB2484" s="10"/>
      <c r="BC2484" s="2"/>
      <c r="BD2484" s="2"/>
      <c r="BE2484" s="2"/>
    </row>
    <row r="2485" spans="1:57" ht="12.75" customHeight="1" x14ac:dyDescent="0.2">
      <c r="A2485" s="4" t="s">
        <v>2726</v>
      </c>
      <c r="B2485" s="4" t="s">
        <v>2690</v>
      </c>
      <c r="C2485" s="4" t="s">
        <v>2733</v>
      </c>
      <c r="D2485" s="4" t="s">
        <v>2742</v>
      </c>
      <c r="E2485" s="4" t="s">
        <v>375</v>
      </c>
      <c r="F2485" s="4" t="s">
        <v>1221</v>
      </c>
      <c r="G2485" s="41" t="s">
        <v>1231</v>
      </c>
      <c r="H2485" s="59" t="s">
        <v>1279</v>
      </c>
      <c r="I2485" s="59">
        <v>500000007075</v>
      </c>
      <c r="J2485" s="5">
        <v>2014</v>
      </c>
      <c r="K2485" s="5">
        <v>8</v>
      </c>
      <c r="L2485" s="9">
        <f t="shared" si="53"/>
        <v>-4</v>
      </c>
      <c r="M2485" s="6" t="s">
        <v>90</v>
      </c>
      <c r="N2485" s="9" t="s">
        <v>94</v>
      </c>
      <c r="O2485" s="6" t="s">
        <v>380</v>
      </c>
      <c r="P2485" s="9" t="s">
        <v>42</v>
      </c>
      <c r="Q2485" s="5" t="s">
        <v>37</v>
      </c>
      <c r="R2485" s="9" t="s">
        <v>41</v>
      </c>
      <c r="S2485" s="11">
        <v>2023</v>
      </c>
      <c r="T2485" s="6" t="s">
        <v>126</v>
      </c>
      <c r="U2485" s="97" t="s">
        <v>3232</v>
      </c>
      <c r="V2485" s="83" t="s">
        <v>3800</v>
      </c>
      <c r="W2485" s="90">
        <v>3570000</v>
      </c>
      <c r="X2485" s="9">
        <v>2</v>
      </c>
      <c r="Y2485" s="11"/>
      <c r="Z2485" s="11"/>
      <c r="AA2485" s="11" t="s">
        <v>33</v>
      </c>
      <c r="AB2485" s="11"/>
      <c r="AC2485" s="11"/>
      <c r="AD2485" s="11"/>
      <c r="AE2485" s="11"/>
      <c r="AF2485" s="11"/>
      <c r="AG2485" s="11" t="s">
        <v>33</v>
      </c>
      <c r="AH2485" s="11"/>
      <c r="AI2485" s="11"/>
      <c r="AJ2485" s="11"/>
      <c r="AK2485" s="143"/>
      <c r="AL2485" s="143"/>
      <c r="AM2485" s="153" t="s">
        <v>165</v>
      </c>
      <c r="AN2485" s="143"/>
      <c r="AO2485" s="143"/>
      <c r="AP2485" s="143"/>
      <c r="AQ2485" s="143"/>
      <c r="AR2485" s="143"/>
      <c r="AS2485" s="153" t="s">
        <v>165</v>
      </c>
      <c r="AT2485" s="143"/>
      <c r="AU2485" s="143"/>
      <c r="AV2485" s="143"/>
      <c r="BC2485" s="2"/>
    </row>
    <row r="2486" spans="1:57" s="58" customFormat="1" ht="12.75" customHeight="1" x14ac:dyDescent="0.2">
      <c r="A2486" s="4" t="s">
        <v>2726</v>
      </c>
      <c r="B2486" s="4" t="s">
        <v>2690</v>
      </c>
      <c r="C2486" s="4" t="s">
        <v>2733</v>
      </c>
      <c r="D2486" s="4" t="s">
        <v>2742</v>
      </c>
      <c r="E2486" s="4" t="s">
        <v>375</v>
      </c>
      <c r="F2486" s="4" t="s">
        <v>1221</v>
      </c>
      <c r="G2486" s="41" t="s">
        <v>1231</v>
      </c>
      <c r="H2486" s="59" t="s">
        <v>1840</v>
      </c>
      <c r="I2486" s="59">
        <v>500000002054</v>
      </c>
      <c r="J2486" s="5">
        <v>2014</v>
      </c>
      <c r="K2486" s="5">
        <v>8</v>
      </c>
      <c r="L2486" s="9">
        <f t="shared" si="53"/>
        <v>-4</v>
      </c>
      <c r="M2486" s="6" t="s">
        <v>90</v>
      </c>
      <c r="N2486" s="9" t="s">
        <v>94</v>
      </c>
      <c r="O2486" s="6" t="s">
        <v>380</v>
      </c>
      <c r="P2486" s="9" t="s">
        <v>42</v>
      </c>
      <c r="Q2486" s="5" t="s">
        <v>37</v>
      </c>
      <c r="R2486" s="9" t="s">
        <v>41</v>
      </c>
      <c r="S2486" s="11">
        <v>2023</v>
      </c>
      <c r="T2486" s="6" t="s">
        <v>126</v>
      </c>
      <c r="U2486" s="97" t="s">
        <v>3232</v>
      </c>
      <c r="V2486" s="83" t="s">
        <v>3800</v>
      </c>
      <c r="W2486" s="90">
        <v>3570000</v>
      </c>
      <c r="X2486" s="9">
        <v>2</v>
      </c>
      <c r="Y2486" s="11"/>
      <c r="Z2486" s="11"/>
      <c r="AA2486" s="11" t="s">
        <v>33</v>
      </c>
      <c r="AB2486" s="11"/>
      <c r="AC2486" s="11"/>
      <c r="AD2486" s="11"/>
      <c r="AE2486" s="11"/>
      <c r="AF2486" s="11"/>
      <c r="AG2486" s="11" t="s">
        <v>33</v>
      </c>
      <c r="AH2486" s="11"/>
      <c r="AI2486" s="11"/>
      <c r="AJ2486" s="11"/>
      <c r="AK2486" s="143"/>
      <c r="AL2486" s="143"/>
      <c r="AM2486" s="153" t="s">
        <v>165</v>
      </c>
      <c r="AN2486" s="143"/>
      <c r="AO2486" s="143"/>
      <c r="AP2486" s="143"/>
      <c r="AQ2486" s="143"/>
      <c r="AR2486" s="143"/>
      <c r="AS2486" s="153" t="s">
        <v>165</v>
      </c>
      <c r="AT2486" s="143"/>
      <c r="AU2486" s="143"/>
      <c r="AV2486" s="143"/>
      <c r="AW2486" s="10"/>
      <c r="AX2486" s="10"/>
      <c r="AY2486" s="10"/>
      <c r="AZ2486" s="10"/>
      <c r="BA2486" s="10"/>
      <c r="BB2486" s="10"/>
      <c r="BC2486" s="2"/>
      <c r="BD2486" s="2"/>
      <c r="BE2486" s="2"/>
    </row>
    <row r="2487" spans="1:57" ht="12.75" customHeight="1" x14ac:dyDescent="0.2">
      <c r="A2487" s="4" t="s">
        <v>2726</v>
      </c>
      <c r="B2487" s="4" t="s">
        <v>2690</v>
      </c>
      <c r="C2487" s="4" t="s">
        <v>2733</v>
      </c>
      <c r="D2487" s="4" t="s">
        <v>2741</v>
      </c>
      <c r="E2487" s="4" t="s">
        <v>1091</v>
      </c>
      <c r="F2487" s="4" t="s">
        <v>1869</v>
      </c>
      <c r="G2487" s="41" t="s">
        <v>1908</v>
      </c>
      <c r="H2487" s="59">
        <v>1801018</v>
      </c>
      <c r="I2487" s="59" t="s">
        <v>136</v>
      </c>
      <c r="J2487" s="5">
        <v>2019</v>
      </c>
      <c r="K2487" s="5">
        <v>5</v>
      </c>
      <c r="L2487" s="9">
        <f t="shared" si="53"/>
        <v>-2</v>
      </c>
      <c r="M2487" s="6" t="s">
        <v>90</v>
      </c>
      <c r="N2487" s="9" t="s">
        <v>94</v>
      </c>
      <c r="O2487" s="6" t="s">
        <v>37</v>
      </c>
      <c r="P2487" s="9" t="s">
        <v>42</v>
      </c>
      <c r="Q2487" s="5" t="s">
        <v>37</v>
      </c>
      <c r="R2487" s="9" t="s">
        <v>42</v>
      </c>
      <c r="S2487" s="11" t="s">
        <v>136</v>
      </c>
      <c r="T2487" s="6" t="s">
        <v>43</v>
      </c>
      <c r="U2487" s="4" t="s">
        <v>1618</v>
      </c>
      <c r="V2487" s="4" t="s">
        <v>136</v>
      </c>
      <c r="W2487" s="75">
        <v>0</v>
      </c>
      <c r="X2487" s="9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1"/>
      <c r="AJ2487" s="11"/>
      <c r="AK2487" s="143"/>
      <c r="AL2487" s="143"/>
      <c r="AM2487" s="143"/>
      <c r="AN2487" s="143"/>
      <c r="AO2487" s="143"/>
      <c r="AP2487" s="143"/>
      <c r="AQ2487" s="143"/>
      <c r="AR2487" s="143"/>
      <c r="AS2487" s="143"/>
      <c r="AT2487" s="143"/>
      <c r="AU2487" s="143"/>
      <c r="AV2487" s="143"/>
      <c r="BC2487" s="2"/>
    </row>
    <row r="2488" spans="1:57" ht="12.75" customHeight="1" x14ac:dyDescent="0.2">
      <c r="A2488" s="4" t="s">
        <v>2718</v>
      </c>
      <c r="B2488" s="4" t="s">
        <v>2690</v>
      </c>
      <c r="C2488" s="4" t="s">
        <v>2737</v>
      </c>
      <c r="D2488" s="4" t="s">
        <v>2741</v>
      </c>
      <c r="E2488" s="4" t="s">
        <v>420</v>
      </c>
      <c r="F2488" s="4" t="s">
        <v>451</v>
      </c>
      <c r="G2488" s="41" t="s">
        <v>453</v>
      </c>
      <c r="H2488" s="59">
        <v>120052600094</v>
      </c>
      <c r="I2488" s="59">
        <v>500000000667</v>
      </c>
      <c r="J2488" s="5">
        <v>2013</v>
      </c>
      <c r="K2488" s="5">
        <v>8</v>
      </c>
      <c r="L2488" s="9">
        <f t="shared" si="53"/>
        <v>-5</v>
      </c>
      <c r="M2488" s="6" t="s">
        <v>90</v>
      </c>
      <c r="N2488" s="9" t="s">
        <v>94</v>
      </c>
      <c r="O2488" s="6" t="s">
        <v>37</v>
      </c>
      <c r="P2488" s="9" t="s">
        <v>42</v>
      </c>
      <c r="Q2488" s="5" t="s">
        <v>37</v>
      </c>
      <c r="R2488" s="9" t="s">
        <v>41</v>
      </c>
      <c r="S2488" s="11">
        <v>2023</v>
      </c>
      <c r="T2488" s="6" t="s">
        <v>126</v>
      </c>
      <c r="U2488" s="4" t="s">
        <v>3813</v>
      </c>
      <c r="V2488" s="4" t="s">
        <v>3815</v>
      </c>
      <c r="W2488" s="75">
        <v>0</v>
      </c>
      <c r="X2488" s="9"/>
      <c r="Y2488" s="11"/>
      <c r="Z2488" s="11"/>
      <c r="AA2488" s="11"/>
      <c r="AB2488" s="11"/>
      <c r="AC2488" s="11"/>
      <c r="AD2488" s="11"/>
      <c r="AE2488" s="11"/>
      <c r="AF2488" s="11"/>
      <c r="AG2488" s="11"/>
      <c r="AH2488" s="11"/>
      <c r="AI2488" s="11"/>
      <c r="AJ2488" s="11"/>
      <c r="AK2488" s="143"/>
      <c r="AL2488" s="143"/>
      <c r="AM2488" s="143"/>
      <c r="AN2488" s="143"/>
      <c r="AO2488" s="143"/>
      <c r="AP2488" s="143"/>
      <c r="AQ2488" s="143"/>
      <c r="AR2488" s="143"/>
      <c r="AS2488" s="143"/>
      <c r="AT2488" s="143"/>
      <c r="AU2488" s="143"/>
      <c r="AV2488" s="143"/>
      <c r="BC2488" s="2"/>
    </row>
    <row r="2489" spans="1:57" ht="12.75" customHeight="1" x14ac:dyDescent="0.2">
      <c r="A2489" s="4" t="s">
        <v>2702</v>
      </c>
      <c r="B2489" s="4" t="s">
        <v>2689</v>
      </c>
      <c r="C2489" s="4" t="s">
        <v>2737</v>
      </c>
      <c r="D2489" s="4" t="s">
        <v>2741</v>
      </c>
      <c r="E2489" s="4" t="s">
        <v>420</v>
      </c>
      <c r="F2489" s="4" t="s">
        <v>451</v>
      </c>
      <c r="G2489" s="41" t="s">
        <v>453</v>
      </c>
      <c r="H2489" s="59">
        <v>120052600036</v>
      </c>
      <c r="I2489" s="59">
        <v>500000000621</v>
      </c>
      <c r="J2489" s="5">
        <v>2013</v>
      </c>
      <c r="K2489" s="5">
        <v>8</v>
      </c>
      <c r="L2489" s="9">
        <f t="shared" si="53"/>
        <v>-5</v>
      </c>
      <c r="M2489" s="6" t="s">
        <v>90</v>
      </c>
      <c r="N2489" s="9" t="s">
        <v>94</v>
      </c>
      <c r="O2489" s="6" t="s">
        <v>37</v>
      </c>
      <c r="P2489" s="9" t="s">
        <v>42</v>
      </c>
      <c r="Q2489" s="5" t="s">
        <v>37</v>
      </c>
      <c r="R2489" s="9" t="s">
        <v>41</v>
      </c>
      <c r="S2489" s="11">
        <v>2023</v>
      </c>
      <c r="T2489" s="6" t="s">
        <v>126</v>
      </c>
      <c r="U2489" s="4" t="s">
        <v>3813</v>
      </c>
      <c r="V2489" s="4" t="s">
        <v>3815</v>
      </c>
      <c r="W2489" s="75">
        <v>0</v>
      </c>
      <c r="X2489" s="9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43"/>
      <c r="AL2489" s="143"/>
      <c r="AM2489" s="143"/>
      <c r="AN2489" s="143"/>
      <c r="AO2489" s="143"/>
      <c r="AP2489" s="143"/>
      <c r="AQ2489" s="143"/>
      <c r="AR2489" s="143"/>
      <c r="AS2489" s="143"/>
      <c r="AT2489" s="143"/>
      <c r="AU2489" s="143"/>
      <c r="AV2489" s="143"/>
      <c r="BC2489" s="2"/>
    </row>
    <row r="2490" spans="1:57" ht="12.75" customHeight="1" x14ac:dyDescent="0.2">
      <c r="A2490" s="4" t="s">
        <v>2702</v>
      </c>
      <c r="B2490" s="4" t="s">
        <v>2689</v>
      </c>
      <c r="C2490" s="4" t="s">
        <v>2737</v>
      </c>
      <c r="D2490" s="4" t="s">
        <v>2741</v>
      </c>
      <c r="E2490" s="4" t="s">
        <v>420</v>
      </c>
      <c r="F2490" s="4" t="s">
        <v>451</v>
      </c>
      <c r="G2490" s="41" t="s">
        <v>453</v>
      </c>
      <c r="H2490" s="59">
        <v>120052600103</v>
      </c>
      <c r="I2490" s="59">
        <v>500000000578</v>
      </c>
      <c r="J2490" s="5">
        <v>2013</v>
      </c>
      <c r="K2490" s="5">
        <v>8</v>
      </c>
      <c r="L2490" s="9">
        <f t="shared" si="53"/>
        <v>-5</v>
      </c>
      <c r="M2490" s="6" t="s">
        <v>90</v>
      </c>
      <c r="N2490" s="9" t="s">
        <v>94</v>
      </c>
      <c r="O2490" s="6" t="s">
        <v>37</v>
      </c>
      <c r="P2490" s="9" t="s">
        <v>42</v>
      </c>
      <c r="Q2490" s="5" t="s">
        <v>37</v>
      </c>
      <c r="R2490" s="9" t="s">
        <v>41</v>
      </c>
      <c r="S2490" s="11">
        <v>2023</v>
      </c>
      <c r="T2490" s="6" t="s">
        <v>126</v>
      </c>
      <c r="U2490" s="4" t="s">
        <v>3813</v>
      </c>
      <c r="V2490" s="4" t="s">
        <v>3815</v>
      </c>
      <c r="W2490" s="75">
        <v>0</v>
      </c>
      <c r="X2490" s="9"/>
      <c r="Y2490" s="11"/>
      <c r="Z2490" s="11"/>
      <c r="AA2490" s="11"/>
      <c r="AB2490" s="11"/>
      <c r="AC2490" s="11"/>
      <c r="AD2490" s="11"/>
      <c r="AE2490" s="11"/>
      <c r="AF2490" s="11"/>
      <c r="AG2490" s="11"/>
      <c r="AH2490" s="11"/>
      <c r="AI2490" s="11"/>
      <c r="AJ2490" s="11"/>
      <c r="AK2490" s="143"/>
      <c r="AL2490" s="143"/>
      <c r="AM2490" s="143"/>
      <c r="AN2490" s="143"/>
      <c r="AO2490" s="143"/>
      <c r="AP2490" s="143"/>
      <c r="AQ2490" s="143"/>
      <c r="AR2490" s="143"/>
      <c r="AS2490" s="143"/>
      <c r="AT2490" s="143"/>
      <c r="AU2490" s="143"/>
      <c r="AV2490" s="143"/>
      <c r="BC2490" s="2"/>
    </row>
    <row r="2491" spans="1:57" ht="12.75" customHeight="1" x14ac:dyDescent="0.2">
      <c r="A2491" s="4" t="s">
        <v>2702</v>
      </c>
      <c r="B2491" s="4" t="s">
        <v>2689</v>
      </c>
      <c r="C2491" s="4" t="s">
        <v>2737</v>
      </c>
      <c r="D2491" s="4" t="s">
        <v>2741</v>
      </c>
      <c r="E2491" s="4" t="s">
        <v>420</v>
      </c>
      <c r="F2491" s="4" t="s">
        <v>451</v>
      </c>
      <c r="G2491" s="41" t="s">
        <v>453</v>
      </c>
      <c r="H2491" s="59">
        <v>120052600005</v>
      </c>
      <c r="I2491" s="59">
        <v>500000002854</v>
      </c>
      <c r="J2491" s="5">
        <v>2013</v>
      </c>
      <c r="K2491" s="5">
        <v>8</v>
      </c>
      <c r="L2491" s="9">
        <f t="shared" si="53"/>
        <v>-5</v>
      </c>
      <c r="M2491" s="6" t="s">
        <v>90</v>
      </c>
      <c r="N2491" s="9" t="s">
        <v>94</v>
      </c>
      <c r="O2491" s="6" t="s">
        <v>37</v>
      </c>
      <c r="P2491" s="9" t="s">
        <v>42</v>
      </c>
      <c r="Q2491" s="5" t="s">
        <v>37</v>
      </c>
      <c r="R2491" s="9" t="s">
        <v>41</v>
      </c>
      <c r="S2491" s="11">
        <v>2023</v>
      </c>
      <c r="T2491" s="6" t="s">
        <v>126</v>
      </c>
      <c r="U2491" s="4" t="s">
        <v>3813</v>
      </c>
      <c r="V2491" s="4" t="s">
        <v>3815</v>
      </c>
      <c r="W2491" s="75">
        <v>0</v>
      </c>
      <c r="X2491" s="9"/>
      <c r="Y2491" s="11"/>
      <c r="Z2491" s="11"/>
      <c r="AA2491" s="11"/>
      <c r="AB2491" s="11"/>
      <c r="AC2491" s="11"/>
      <c r="AD2491" s="11"/>
      <c r="AE2491" s="11"/>
      <c r="AF2491" s="11"/>
      <c r="AG2491" s="11"/>
      <c r="AH2491" s="11"/>
      <c r="AI2491" s="11"/>
      <c r="AJ2491" s="11"/>
      <c r="AK2491" s="143"/>
      <c r="AL2491" s="143"/>
      <c r="AM2491" s="143"/>
      <c r="AN2491" s="143"/>
      <c r="AO2491" s="143"/>
      <c r="AP2491" s="143"/>
      <c r="AQ2491" s="143"/>
      <c r="AR2491" s="143"/>
      <c r="AS2491" s="143"/>
      <c r="AT2491" s="143"/>
      <c r="AU2491" s="143"/>
      <c r="AV2491" s="143"/>
      <c r="BC2491" s="2"/>
    </row>
    <row r="2492" spans="1:57" ht="12.75" customHeight="1" x14ac:dyDescent="0.2">
      <c r="A2492" s="4" t="s">
        <v>2702</v>
      </c>
      <c r="B2492" s="4" t="s">
        <v>2689</v>
      </c>
      <c r="C2492" s="4" t="s">
        <v>2737</v>
      </c>
      <c r="D2492" s="4" t="s">
        <v>2741</v>
      </c>
      <c r="E2492" s="4" t="s">
        <v>420</v>
      </c>
      <c r="F2492" s="4" t="s">
        <v>451</v>
      </c>
      <c r="G2492" s="41" t="s">
        <v>453</v>
      </c>
      <c r="H2492" s="59">
        <v>120052600054</v>
      </c>
      <c r="I2492" s="59">
        <v>500000002981</v>
      </c>
      <c r="J2492" s="5">
        <v>2013</v>
      </c>
      <c r="K2492" s="5">
        <v>8</v>
      </c>
      <c r="L2492" s="9">
        <f t="shared" si="53"/>
        <v>-5</v>
      </c>
      <c r="M2492" s="6" t="s">
        <v>90</v>
      </c>
      <c r="N2492" s="9" t="s">
        <v>94</v>
      </c>
      <c r="O2492" s="6" t="s">
        <v>37</v>
      </c>
      <c r="P2492" s="9" t="s">
        <v>42</v>
      </c>
      <c r="Q2492" s="5" t="s">
        <v>37</v>
      </c>
      <c r="R2492" s="9" t="s">
        <v>41</v>
      </c>
      <c r="S2492" s="11">
        <v>2023</v>
      </c>
      <c r="T2492" s="6" t="s">
        <v>126</v>
      </c>
      <c r="U2492" s="4" t="s">
        <v>3813</v>
      </c>
      <c r="V2492" s="4" t="s">
        <v>3815</v>
      </c>
      <c r="W2492" s="75">
        <v>0</v>
      </c>
      <c r="X2492" s="9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43"/>
      <c r="AL2492" s="143"/>
      <c r="AM2492" s="143"/>
      <c r="AN2492" s="143"/>
      <c r="AO2492" s="143"/>
      <c r="AP2492" s="143"/>
      <c r="AQ2492" s="143"/>
      <c r="AR2492" s="143"/>
      <c r="AS2492" s="143"/>
      <c r="AT2492" s="143"/>
      <c r="AU2492" s="143"/>
      <c r="AV2492" s="143"/>
      <c r="BC2492" s="2"/>
    </row>
    <row r="2493" spans="1:57" ht="12.75" customHeight="1" x14ac:dyDescent="0.2">
      <c r="A2493" s="4" t="s">
        <v>2721</v>
      </c>
      <c r="B2493" s="4" t="s">
        <v>2687</v>
      </c>
      <c r="C2493" s="4" t="s">
        <v>2737</v>
      </c>
      <c r="D2493" s="4" t="s">
        <v>2741</v>
      </c>
      <c r="E2493" s="4" t="s">
        <v>420</v>
      </c>
      <c r="F2493" s="4" t="s">
        <v>451</v>
      </c>
      <c r="G2493" s="41" t="s">
        <v>453</v>
      </c>
      <c r="H2493" s="59">
        <v>120052600028</v>
      </c>
      <c r="I2493" s="59">
        <v>500000001481</v>
      </c>
      <c r="J2493" s="5">
        <v>2013</v>
      </c>
      <c r="K2493" s="5">
        <v>8</v>
      </c>
      <c r="L2493" s="9">
        <f t="shared" si="53"/>
        <v>-5</v>
      </c>
      <c r="M2493" s="6" t="s">
        <v>90</v>
      </c>
      <c r="N2493" s="9" t="s">
        <v>94</v>
      </c>
      <c r="O2493" s="6" t="s">
        <v>37</v>
      </c>
      <c r="P2493" s="9" t="s">
        <v>42</v>
      </c>
      <c r="Q2493" s="5" t="s">
        <v>37</v>
      </c>
      <c r="R2493" s="9" t="s">
        <v>41</v>
      </c>
      <c r="S2493" s="11">
        <v>2023</v>
      </c>
      <c r="T2493" s="6" t="s">
        <v>126</v>
      </c>
      <c r="U2493" s="4" t="s">
        <v>3813</v>
      </c>
      <c r="V2493" s="4" t="s">
        <v>3815</v>
      </c>
      <c r="W2493" s="75">
        <v>0</v>
      </c>
      <c r="X2493" s="9"/>
      <c r="Y2493" s="11"/>
      <c r="Z2493" s="11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143"/>
      <c r="AL2493" s="143"/>
      <c r="AM2493" s="143"/>
      <c r="AN2493" s="143"/>
      <c r="AO2493" s="143"/>
      <c r="AP2493" s="143"/>
      <c r="AQ2493" s="143"/>
      <c r="AR2493" s="143"/>
      <c r="AS2493" s="143"/>
      <c r="AT2493" s="143"/>
      <c r="AU2493" s="143"/>
      <c r="AV2493" s="143"/>
      <c r="BC2493" s="2"/>
    </row>
    <row r="2494" spans="1:57" ht="12.75" customHeight="1" x14ac:dyDescent="0.2">
      <c r="A2494" s="4" t="s">
        <v>2702</v>
      </c>
      <c r="B2494" s="4" t="s">
        <v>2689</v>
      </c>
      <c r="C2494" s="4" t="s">
        <v>2737</v>
      </c>
      <c r="D2494" s="4" t="s">
        <v>2741</v>
      </c>
      <c r="E2494" s="4" t="s">
        <v>420</v>
      </c>
      <c r="F2494" s="4" t="s">
        <v>451</v>
      </c>
      <c r="G2494" s="41" t="s">
        <v>453</v>
      </c>
      <c r="H2494" s="59">
        <v>120052600027</v>
      </c>
      <c r="I2494" s="59">
        <v>500000002857</v>
      </c>
      <c r="J2494" s="5">
        <v>2013</v>
      </c>
      <c r="K2494" s="5">
        <v>8</v>
      </c>
      <c r="L2494" s="9">
        <f t="shared" si="53"/>
        <v>-5</v>
      </c>
      <c r="M2494" s="6" t="s">
        <v>90</v>
      </c>
      <c r="N2494" s="9" t="s">
        <v>94</v>
      </c>
      <c r="O2494" s="6" t="s">
        <v>37</v>
      </c>
      <c r="P2494" s="9" t="s">
        <v>42</v>
      </c>
      <c r="Q2494" s="5" t="s">
        <v>37</v>
      </c>
      <c r="R2494" s="9" t="s">
        <v>41</v>
      </c>
      <c r="S2494" s="11">
        <v>2023</v>
      </c>
      <c r="T2494" s="6" t="s">
        <v>126</v>
      </c>
      <c r="U2494" s="4" t="s">
        <v>3813</v>
      </c>
      <c r="V2494" s="4" t="s">
        <v>3815</v>
      </c>
      <c r="W2494" s="75">
        <v>0</v>
      </c>
      <c r="X2494" s="9"/>
      <c r="Y2494" s="11"/>
      <c r="Z2494" s="11"/>
      <c r="AA2494" s="11"/>
      <c r="AB2494" s="11"/>
      <c r="AC2494" s="11"/>
      <c r="AD2494" s="11"/>
      <c r="AE2494" s="11"/>
      <c r="AF2494" s="11"/>
      <c r="AG2494" s="11"/>
      <c r="AH2494" s="11"/>
      <c r="AI2494" s="11"/>
      <c r="AJ2494" s="11"/>
      <c r="AK2494" s="143"/>
      <c r="AL2494" s="143"/>
      <c r="AM2494" s="143"/>
      <c r="AN2494" s="143"/>
      <c r="AO2494" s="143"/>
      <c r="AP2494" s="143"/>
      <c r="AQ2494" s="143"/>
      <c r="AR2494" s="143"/>
      <c r="AS2494" s="143"/>
      <c r="AT2494" s="143"/>
      <c r="AU2494" s="143"/>
      <c r="AV2494" s="143"/>
      <c r="BC2494" s="2"/>
    </row>
    <row r="2495" spans="1:57" ht="12.75" customHeight="1" x14ac:dyDescent="0.2">
      <c r="A2495" s="4" t="s">
        <v>2721</v>
      </c>
      <c r="B2495" s="4" t="s">
        <v>2687</v>
      </c>
      <c r="C2495" s="4" t="s">
        <v>2737</v>
      </c>
      <c r="D2495" s="4" t="s">
        <v>2741</v>
      </c>
      <c r="E2495" s="4" t="s">
        <v>420</v>
      </c>
      <c r="F2495" s="4" t="s">
        <v>451</v>
      </c>
      <c r="G2495" s="41" t="s">
        <v>453</v>
      </c>
      <c r="H2495" s="59">
        <v>120052600017</v>
      </c>
      <c r="I2495" s="59">
        <v>500000001528</v>
      </c>
      <c r="J2495" s="5">
        <v>2013</v>
      </c>
      <c r="K2495" s="5">
        <v>8</v>
      </c>
      <c r="L2495" s="9">
        <f t="shared" si="53"/>
        <v>-5</v>
      </c>
      <c r="M2495" s="6" t="s">
        <v>90</v>
      </c>
      <c r="N2495" s="9" t="s">
        <v>94</v>
      </c>
      <c r="O2495" s="6" t="s">
        <v>37</v>
      </c>
      <c r="P2495" s="9" t="s">
        <v>42</v>
      </c>
      <c r="Q2495" s="5" t="s">
        <v>37</v>
      </c>
      <c r="R2495" s="9" t="s">
        <v>41</v>
      </c>
      <c r="S2495" s="11">
        <v>2023</v>
      </c>
      <c r="T2495" s="6" t="s">
        <v>126</v>
      </c>
      <c r="U2495" s="4" t="s">
        <v>3813</v>
      </c>
      <c r="V2495" s="4" t="s">
        <v>3815</v>
      </c>
      <c r="W2495" s="75">
        <v>0</v>
      </c>
      <c r="X2495" s="9"/>
      <c r="Y2495" s="11"/>
      <c r="Z2495" s="11"/>
      <c r="AA2495" s="11"/>
      <c r="AB2495" s="11"/>
      <c r="AC2495" s="11"/>
      <c r="AD2495" s="11"/>
      <c r="AE2495" s="11"/>
      <c r="AF2495" s="11"/>
      <c r="AG2495" s="11"/>
      <c r="AH2495" s="11"/>
      <c r="AI2495" s="11"/>
      <c r="AJ2495" s="11"/>
      <c r="AK2495" s="143"/>
      <c r="AL2495" s="143"/>
      <c r="AM2495" s="143"/>
      <c r="AN2495" s="143"/>
      <c r="AO2495" s="143"/>
      <c r="AP2495" s="143"/>
      <c r="AQ2495" s="143"/>
      <c r="AR2495" s="143"/>
      <c r="AS2495" s="143"/>
      <c r="AT2495" s="143"/>
      <c r="AU2495" s="143"/>
      <c r="AV2495" s="143"/>
      <c r="BC2495" s="2"/>
    </row>
    <row r="2496" spans="1:57" ht="12.75" customHeight="1" x14ac:dyDescent="0.2">
      <c r="A2496" s="4" t="s">
        <v>2702</v>
      </c>
      <c r="B2496" s="4" t="s">
        <v>2689</v>
      </c>
      <c r="C2496" s="4" t="s">
        <v>2737</v>
      </c>
      <c r="D2496" s="4" t="s">
        <v>2741</v>
      </c>
      <c r="E2496" s="4" t="s">
        <v>420</v>
      </c>
      <c r="F2496" s="4" t="s">
        <v>451</v>
      </c>
      <c r="G2496" s="41" t="s">
        <v>453</v>
      </c>
      <c r="H2496" s="59">
        <v>120052600097</v>
      </c>
      <c r="I2496" s="59">
        <v>500000000639</v>
      </c>
      <c r="J2496" s="5">
        <v>2013</v>
      </c>
      <c r="K2496" s="5">
        <v>8</v>
      </c>
      <c r="L2496" s="9">
        <f t="shared" si="53"/>
        <v>-5</v>
      </c>
      <c r="M2496" s="6" t="s">
        <v>90</v>
      </c>
      <c r="N2496" s="9" t="s">
        <v>94</v>
      </c>
      <c r="O2496" s="6" t="s">
        <v>37</v>
      </c>
      <c r="P2496" s="9" t="s">
        <v>42</v>
      </c>
      <c r="Q2496" s="5" t="s">
        <v>37</v>
      </c>
      <c r="R2496" s="9" t="s">
        <v>41</v>
      </c>
      <c r="S2496" s="11">
        <v>2023</v>
      </c>
      <c r="T2496" s="6" t="s">
        <v>126</v>
      </c>
      <c r="U2496" s="4" t="s">
        <v>3813</v>
      </c>
      <c r="V2496" s="4" t="s">
        <v>3815</v>
      </c>
      <c r="W2496" s="75">
        <v>0</v>
      </c>
      <c r="X2496" s="9"/>
      <c r="Y2496" s="11"/>
      <c r="Z2496" s="11"/>
      <c r="AA2496" s="11"/>
      <c r="AB2496" s="11"/>
      <c r="AC2496" s="11"/>
      <c r="AD2496" s="11"/>
      <c r="AE2496" s="11"/>
      <c r="AF2496" s="11"/>
      <c r="AG2496" s="11"/>
      <c r="AH2496" s="11"/>
      <c r="AI2496" s="11"/>
      <c r="AJ2496" s="11"/>
      <c r="AK2496" s="143"/>
      <c r="AL2496" s="143"/>
      <c r="AM2496" s="143"/>
      <c r="AN2496" s="143"/>
      <c r="AO2496" s="143"/>
      <c r="AP2496" s="143"/>
      <c r="AQ2496" s="143"/>
      <c r="AR2496" s="143"/>
      <c r="AS2496" s="143"/>
      <c r="AT2496" s="143"/>
      <c r="AU2496" s="143"/>
      <c r="AV2496" s="143"/>
      <c r="BC2496" s="2"/>
    </row>
    <row r="2497" spans="1:55" ht="12.75" customHeight="1" x14ac:dyDescent="0.2">
      <c r="A2497" s="4" t="str">
        <f t="shared" ref="A2497:A2522" si="54">UPPER("Pediatría")</f>
        <v>PEDIATRÍA</v>
      </c>
      <c r="B2497" s="4" t="s">
        <v>2688</v>
      </c>
      <c r="C2497" s="4" t="s">
        <v>2737</v>
      </c>
      <c r="D2497" s="4" t="s">
        <v>2741</v>
      </c>
      <c r="E2497" s="4" t="s">
        <v>420</v>
      </c>
      <c r="F2497" s="4" t="s">
        <v>451</v>
      </c>
      <c r="G2497" s="41" t="s">
        <v>453</v>
      </c>
      <c r="H2497" s="59">
        <v>120052600101</v>
      </c>
      <c r="I2497" s="59">
        <v>500000007004</v>
      </c>
      <c r="J2497" s="5">
        <v>2013</v>
      </c>
      <c r="K2497" s="5">
        <v>8</v>
      </c>
      <c r="L2497" s="9">
        <f t="shared" ref="L2497:L2560" si="55">IF(AND(J2497=0,K2497=0),"",K2497-($B$9-J2497))</f>
        <v>-5</v>
      </c>
      <c r="M2497" s="6" t="s">
        <v>90</v>
      </c>
      <c r="N2497" s="9" t="s">
        <v>94</v>
      </c>
      <c r="O2497" s="6" t="s">
        <v>37</v>
      </c>
      <c r="P2497" s="9" t="s">
        <v>42</v>
      </c>
      <c r="Q2497" s="5" t="s">
        <v>37</v>
      </c>
      <c r="R2497" s="9" t="s">
        <v>41</v>
      </c>
      <c r="S2497" s="11">
        <v>2023</v>
      </c>
      <c r="T2497" s="6" t="s">
        <v>126</v>
      </c>
      <c r="U2497" s="4" t="s">
        <v>3813</v>
      </c>
      <c r="V2497" s="4" t="s">
        <v>3815</v>
      </c>
      <c r="W2497" s="75">
        <v>0</v>
      </c>
      <c r="X2497" s="9"/>
      <c r="Y2497" s="11"/>
      <c r="Z2497" s="11"/>
      <c r="AA2497" s="11"/>
      <c r="AB2497" s="11"/>
      <c r="AC2497" s="11"/>
      <c r="AD2497" s="11"/>
      <c r="AE2497" s="11"/>
      <c r="AF2497" s="11"/>
      <c r="AG2497" s="11"/>
      <c r="AH2497" s="11"/>
      <c r="AI2497" s="11"/>
      <c r="AJ2497" s="11"/>
      <c r="AK2497" s="143"/>
      <c r="AL2497" s="143"/>
      <c r="AM2497" s="143"/>
      <c r="AN2497" s="143"/>
      <c r="AO2497" s="143"/>
      <c r="AP2497" s="143"/>
      <c r="AQ2497" s="143"/>
      <c r="AR2497" s="143"/>
      <c r="AS2497" s="143"/>
      <c r="AT2497" s="143"/>
      <c r="AU2497" s="143"/>
      <c r="AV2497" s="143"/>
      <c r="BC2497" s="2"/>
    </row>
    <row r="2498" spans="1:55" ht="12.75" customHeight="1" x14ac:dyDescent="0.2">
      <c r="A2498" s="4" t="str">
        <f t="shared" si="54"/>
        <v>PEDIATRÍA</v>
      </c>
      <c r="B2498" s="4" t="s">
        <v>2688</v>
      </c>
      <c r="C2498" s="4" t="s">
        <v>2737</v>
      </c>
      <c r="D2498" s="4" t="s">
        <v>2741</v>
      </c>
      <c r="E2498" s="4" t="s">
        <v>420</v>
      </c>
      <c r="F2498" s="4" t="s">
        <v>451</v>
      </c>
      <c r="G2498" s="41" t="s">
        <v>453</v>
      </c>
      <c r="H2498" s="59">
        <v>120052600104</v>
      </c>
      <c r="I2498" s="59">
        <v>500000000649</v>
      </c>
      <c r="J2498" s="5">
        <v>2013</v>
      </c>
      <c r="K2498" s="5">
        <v>8</v>
      </c>
      <c r="L2498" s="9">
        <f t="shared" si="55"/>
        <v>-5</v>
      </c>
      <c r="M2498" s="6" t="s">
        <v>90</v>
      </c>
      <c r="N2498" s="9" t="s">
        <v>94</v>
      </c>
      <c r="O2498" s="6" t="s">
        <v>37</v>
      </c>
      <c r="P2498" s="9" t="s">
        <v>42</v>
      </c>
      <c r="Q2498" s="5" t="s">
        <v>37</v>
      </c>
      <c r="R2498" s="9" t="s">
        <v>41</v>
      </c>
      <c r="S2498" s="11">
        <v>2023</v>
      </c>
      <c r="T2498" s="6" t="s">
        <v>126</v>
      </c>
      <c r="U2498" s="4" t="s">
        <v>3813</v>
      </c>
      <c r="V2498" s="4" t="s">
        <v>3815</v>
      </c>
      <c r="W2498" s="75">
        <v>0</v>
      </c>
      <c r="X2498" s="9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43"/>
      <c r="AL2498" s="143"/>
      <c r="AM2498" s="143"/>
      <c r="AN2498" s="143"/>
      <c r="AO2498" s="143"/>
      <c r="AP2498" s="143"/>
      <c r="AQ2498" s="143"/>
      <c r="AR2498" s="143"/>
      <c r="AS2498" s="143"/>
      <c r="AT2498" s="143"/>
      <c r="AU2498" s="143"/>
      <c r="AV2498" s="143"/>
      <c r="BC2498" s="2"/>
    </row>
    <row r="2499" spans="1:55" ht="12.75" customHeight="1" x14ac:dyDescent="0.2">
      <c r="A2499" s="4" t="str">
        <f t="shared" si="54"/>
        <v>PEDIATRÍA</v>
      </c>
      <c r="B2499" s="4" t="s">
        <v>2688</v>
      </c>
      <c r="C2499" s="4" t="s">
        <v>2737</v>
      </c>
      <c r="D2499" s="4" t="s">
        <v>2741</v>
      </c>
      <c r="E2499" s="4" t="s">
        <v>420</v>
      </c>
      <c r="F2499" s="4" t="s">
        <v>451</v>
      </c>
      <c r="G2499" s="41" t="s">
        <v>453</v>
      </c>
      <c r="H2499" s="59">
        <v>120052600090</v>
      </c>
      <c r="I2499" s="59">
        <v>500000000676</v>
      </c>
      <c r="J2499" s="5">
        <v>2013</v>
      </c>
      <c r="K2499" s="5">
        <v>8</v>
      </c>
      <c r="L2499" s="9">
        <f t="shared" si="55"/>
        <v>-5</v>
      </c>
      <c r="M2499" s="6" t="s">
        <v>90</v>
      </c>
      <c r="N2499" s="9" t="s">
        <v>94</v>
      </c>
      <c r="O2499" s="6" t="s">
        <v>37</v>
      </c>
      <c r="P2499" s="9" t="s">
        <v>42</v>
      </c>
      <c r="Q2499" s="5" t="s">
        <v>37</v>
      </c>
      <c r="R2499" s="9" t="s">
        <v>41</v>
      </c>
      <c r="S2499" s="11">
        <v>2023</v>
      </c>
      <c r="T2499" s="6" t="s">
        <v>126</v>
      </c>
      <c r="U2499" s="4" t="s">
        <v>3813</v>
      </c>
      <c r="V2499" s="4" t="s">
        <v>3815</v>
      </c>
      <c r="W2499" s="75">
        <v>0</v>
      </c>
      <c r="X2499" s="9"/>
      <c r="Y2499" s="11"/>
      <c r="Z2499" s="11"/>
      <c r="AA2499" s="11"/>
      <c r="AB2499" s="11"/>
      <c r="AC2499" s="11"/>
      <c r="AD2499" s="11"/>
      <c r="AE2499" s="11"/>
      <c r="AF2499" s="11"/>
      <c r="AG2499" s="11"/>
      <c r="AH2499" s="11"/>
      <c r="AI2499" s="11"/>
      <c r="AJ2499" s="11"/>
      <c r="AK2499" s="143"/>
      <c r="AL2499" s="143"/>
      <c r="AM2499" s="143"/>
      <c r="AN2499" s="143"/>
      <c r="AO2499" s="143"/>
      <c r="AP2499" s="143"/>
      <c r="AQ2499" s="143"/>
      <c r="AR2499" s="143"/>
      <c r="AS2499" s="143"/>
      <c r="AT2499" s="143"/>
      <c r="AU2499" s="143"/>
      <c r="AV2499" s="143"/>
      <c r="BC2499" s="2"/>
    </row>
    <row r="2500" spans="1:55" ht="12.75" customHeight="1" x14ac:dyDescent="0.2">
      <c r="A2500" s="4" t="str">
        <f t="shared" si="54"/>
        <v>PEDIATRÍA</v>
      </c>
      <c r="B2500" s="4" t="s">
        <v>2688</v>
      </c>
      <c r="C2500" s="4" t="s">
        <v>2737</v>
      </c>
      <c r="D2500" s="4" t="s">
        <v>2741</v>
      </c>
      <c r="E2500" s="4" t="s">
        <v>420</v>
      </c>
      <c r="F2500" s="4" t="s">
        <v>451</v>
      </c>
      <c r="G2500" s="41" t="s">
        <v>453</v>
      </c>
      <c r="H2500" s="59">
        <v>120052600093</v>
      </c>
      <c r="I2500" s="59">
        <v>500000000655</v>
      </c>
      <c r="J2500" s="5">
        <v>2013</v>
      </c>
      <c r="K2500" s="5">
        <v>8</v>
      </c>
      <c r="L2500" s="9">
        <f t="shared" si="55"/>
        <v>-5</v>
      </c>
      <c r="M2500" s="6" t="s">
        <v>90</v>
      </c>
      <c r="N2500" s="9" t="s">
        <v>94</v>
      </c>
      <c r="O2500" s="6" t="s">
        <v>37</v>
      </c>
      <c r="P2500" s="9" t="s">
        <v>42</v>
      </c>
      <c r="Q2500" s="5" t="s">
        <v>37</v>
      </c>
      <c r="R2500" s="9" t="s">
        <v>41</v>
      </c>
      <c r="S2500" s="11">
        <v>2023</v>
      </c>
      <c r="T2500" s="6" t="s">
        <v>126</v>
      </c>
      <c r="U2500" s="4" t="s">
        <v>3813</v>
      </c>
      <c r="V2500" s="4" t="s">
        <v>3815</v>
      </c>
      <c r="W2500" s="75">
        <v>0</v>
      </c>
      <c r="X2500" s="9"/>
      <c r="Y2500" s="11"/>
      <c r="Z2500" s="11"/>
      <c r="AA2500" s="11"/>
      <c r="AB2500" s="11"/>
      <c r="AC2500" s="11"/>
      <c r="AD2500" s="11"/>
      <c r="AE2500" s="11"/>
      <c r="AF2500" s="11"/>
      <c r="AG2500" s="11"/>
      <c r="AH2500" s="11"/>
      <c r="AI2500" s="11"/>
      <c r="AJ2500" s="11"/>
      <c r="AK2500" s="143"/>
      <c r="AL2500" s="143"/>
      <c r="AM2500" s="143"/>
      <c r="AN2500" s="143"/>
      <c r="AO2500" s="143"/>
      <c r="AP2500" s="143"/>
      <c r="AQ2500" s="143"/>
      <c r="AR2500" s="143"/>
      <c r="AS2500" s="143"/>
      <c r="AT2500" s="143"/>
      <c r="AU2500" s="143"/>
      <c r="AV2500" s="143"/>
      <c r="BC2500" s="2"/>
    </row>
    <row r="2501" spans="1:55" ht="12.75" customHeight="1" x14ac:dyDescent="0.2">
      <c r="A2501" s="4" t="str">
        <f t="shared" si="54"/>
        <v>PEDIATRÍA</v>
      </c>
      <c r="B2501" s="4" t="s">
        <v>2688</v>
      </c>
      <c r="C2501" s="4" t="s">
        <v>2737</v>
      </c>
      <c r="D2501" s="4" t="s">
        <v>2741</v>
      </c>
      <c r="E2501" s="4" t="s">
        <v>420</v>
      </c>
      <c r="F2501" s="4" t="s">
        <v>451</v>
      </c>
      <c r="G2501" s="41" t="s">
        <v>453</v>
      </c>
      <c r="H2501" s="59">
        <v>120052600091</v>
      </c>
      <c r="I2501" s="59">
        <v>500000000641</v>
      </c>
      <c r="J2501" s="5">
        <v>2013</v>
      </c>
      <c r="K2501" s="5">
        <v>8</v>
      </c>
      <c r="L2501" s="9">
        <f t="shared" si="55"/>
        <v>-5</v>
      </c>
      <c r="M2501" s="6" t="s">
        <v>90</v>
      </c>
      <c r="N2501" s="9" t="s">
        <v>94</v>
      </c>
      <c r="O2501" s="6" t="s">
        <v>37</v>
      </c>
      <c r="P2501" s="9" t="s">
        <v>42</v>
      </c>
      <c r="Q2501" s="5" t="s">
        <v>37</v>
      </c>
      <c r="R2501" s="9" t="s">
        <v>41</v>
      </c>
      <c r="S2501" s="11">
        <v>2023</v>
      </c>
      <c r="T2501" s="6" t="s">
        <v>126</v>
      </c>
      <c r="U2501" s="4" t="s">
        <v>3813</v>
      </c>
      <c r="V2501" s="4" t="s">
        <v>3815</v>
      </c>
      <c r="W2501" s="75">
        <v>0</v>
      </c>
      <c r="X2501" s="9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43"/>
      <c r="AL2501" s="143"/>
      <c r="AM2501" s="143"/>
      <c r="AN2501" s="143"/>
      <c r="AO2501" s="143"/>
      <c r="AP2501" s="143"/>
      <c r="AQ2501" s="143"/>
      <c r="AR2501" s="143"/>
      <c r="AS2501" s="143"/>
      <c r="AT2501" s="143"/>
      <c r="AU2501" s="143"/>
      <c r="AV2501" s="143"/>
      <c r="BC2501" s="2"/>
    </row>
    <row r="2502" spans="1:55" ht="12.75" customHeight="1" x14ac:dyDescent="0.2">
      <c r="A2502" s="4" t="str">
        <f t="shared" si="54"/>
        <v>PEDIATRÍA</v>
      </c>
      <c r="B2502" s="4" t="s">
        <v>2688</v>
      </c>
      <c r="C2502" s="4" t="s">
        <v>2737</v>
      </c>
      <c r="D2502" s="4" t="s">
        <v>2741</v>
      </c>
      <c r="E2502" s="4" t="s">
        <v>420</v>
      </c>
      <c r="F2502" s="4" t="s">
        <v>451</v>
      </c>
      <c r="G2502" s="41" t="s">
        <v>453</v>
      </c>
      <c r="H2502" s="59">
        <v>120052600098</v>
      </c>
      <c r="I2502" s="59">
        <v>500000000596</v>
      </c>
      <c r="J2502" s="5">
        <v>2013</v>
      </c>
      <c r="K2502" s="5">
        <v>8</v>
      </c>
      <c r="L2502" s="9">
        <f t="shared" si="55"/>
        <v>-5</v>
      </c>
      <c r="M2502" s="6" t="s">
        <v>90</v>
      </c>
      <c r="N2502" s="9" t="s">
        <v>94</v>
      </c>
      <c r="O2502" s="6" t="s">
        <v>37</v>
      </c>
      <c r="P2502" s="9" t="s">
        <v>42</v>
      </c>
      <c r="Q2502" s="5" t="s">
        <v>37</v>
      </c>
      <c r="R2502" s="9" t="s">
        <v>41</v>
      </c>
      <c r="S2502" s="11">
        <v>2023</v>
      </c>
      <c r="T2502" s="6" t="s">
        <v>126</v>
      </c>
      <c r="U2502" s="4" t="s">
        <v>3813</v>
      </c>
      <c r="V2502" s="4" t="s">
        <v>3815</v>
      </c>
      <c r="W2502" s="75">
        <v>0</v>
      </c>
      <c r="X2502" s="9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43"/>
      <c r="AL2502" s="143"/>
      <c r="AM2502" s="143"/>
      <c r="AN2502" s="143"/>
      <c r="AO2502" s="143"/>
      <c r="AP2502" s="143"/>
      <c r="AQ2502" s="143"/>
      <c r="AR2502" s="143"/>
      <c r="AS2502" s="143"/>
      <c r="AT2502" s="143"/>
      <c r="AU2502" s="143"/>
      <c r="AV2502" s="143"/>
      <c r="BC2502" s="2"/>
    </row>
    <row r="2503" spans="1:55" x14ac:dyDescent="0.2">
      <c r="A2503" s="4" t="str">
        <f t="shared" si="54"/>
        <v>PEDIATRÍA</v>
      </c>
      <c r="B2503" s="4" t="s">
        <v>2688</v>
      </c>
      <c r="C2503" s="4" t="s">
        <v>2737</v>
      </c>
      <c r="D2503" s="4" t="s">
        <v>2741</v>
      </c>
      <c r="E2503" s="4" t="s">
        <v>450</v>
      </c>
      <c r="F2503" s="4" t="s">
        <v>451</v>
      </c>
      <c r="G2503" s="41" t="s">
        <v>452</v>
      </c>
      <c r="H2503" s="59">
        <v>140050000008</v>
      </c>
      <c r="I2503" s="59">
        <v>500000007468</v>
      </c>
      <c r="J2503" s="5">
        <v>2013</v>
      </c>
      <c r="K2503" s="5">
        <v>8</v>
      </c>
      <c r="L2503" s="9">
        <f t="shared" si="55"/>
        <v>-5</v>
      </c>
      <c r="M2503" s="6" t="s">
        <v>90</v>
      </c>
      <c r="N2503" s="9" t="s">
        <v>94</v>
      </c>
      <c r="O2503" s="6" t="s">
        <v>37</v>
      </c>
      <c r="P2503" s="9" t="s">
        <v>42</v>
      </c>
      <c r="Q2503" s="5" t="s">
        <v>37</v>
      </c>
      <c r="R2503" s="9" t="s">
        <v>41</v>
      </c>
      <c r="S2503" s="11">
        <v>2023</v>
      </c>
      <c r="T2503" s="6" t="s">
        <v>126</v>
      </c>
      <c r="U2503" s="4" t="s">
        <v>3813</v>
      </c>
      <c r="V2503" s="4" t="s">
        <v>3815</v>
      </c>
      <c r="W2503" s="75">
        <v>0</v>
      </c>
      <c r="X2503" s="9"/>
      <c r="Y2503" s="11"/>
      <c r="Z2503" s="11"/>
      <c r="AA2503" s="11"/>
      <c r="AB2503" s="11"/>
      <c r="AC2503" s="11"/>
      <c r="AD2503" s="11"/>
      <c r="AE2503" s="11"/>
      <c r="AF2503" s="11"/>
      <c r="AG2503" s="11"/>
      <c r="AH2503" s="11"/>
      <c r="AI2503" s="11"/>
      <c r="AJ2503" s="11"/>
      <c r="AK2503" s="143"/>
      <c r="AL2503" s="143"/>
      <c r="AM2503" s="143"/>
      <c r="AN2503" s="143"/>
      <c r="AO2503" s="143"/>
      <c r="AP2503" s="143"/>
      <c r="AQ2503" s="143"/>
      <c r="AR2503" s="143"/>
      <c r="AS2503" s="143"/>
      <c r="AT2503" s="143"/>
      <c r="AU2503" s="143"/>
      <c r="AV2503" s="143"/>
      <c r="BC2503" s="2"/>
    </row>
    <row r="2504" spans="1:55" x14ac:dyDescent="0.2">
      <c r="A2504" s="4" t="str">
        <f t="shared" si="54"/>
        <v>PEDIATRÍA</v>
      </c>
      <c r="B2504" s="4" t="s">
        <v>2688</v>
      </c>
      <c r="C2504" s="4" t="s">
        <v>2737</v>
      </c>
      <c r="D2504" s="4" t="s">
        <v>2741</v>
      </c>
      <c r="E2504" s="4" t="s">
        <v>450</v>
      </c>
      <c r="F2504" s="4" t="s">
        <v>451</v>
      </c>
      <c r="G2504" s="41" t="s">
        <v>452</v>
      </c>
      <c r="H2504" s="59">
        <v>140050000004</v>
      </c>
      <c r="I2504" s="59" t="s">
        <v>136</v>
      </c>
      <c r="J2504" s="5">
        <v>2013</v>
      </c>
      <c r="K2504" s="5">
        <v>8</v>
      </c>
      <c r="L2504" s="9">
        <f t="shared" si="55"/>
        <v>-5</v>
      </c>
      <c r="M2504" s="6" t="s">
        <v>90</v>
      </c>
      <c r="N2504" s="9" t="s">
        <v>94</v>
      </c>
      <c r="O2504" s="6" t="s">
        <v>37</v>
      </c>
      <c r="P2504" s="9" t="s">
        <v>42</v>
      </c>
      <c r="Q2504" s="5" t="s">
        <v>37</v>
      </c>
      <c r="R2504" s="9" t="s">
        <v>41</v>
      </c>
      <c r="S2504" s="11">
        <v>2023</v>
      </c>
      <c r="T2504" s="6" t="s">
        <v>126</v>
      </c>
      <c r="U2504" s="4" t="s">
        <v>3813</v>
      </c>
      <c r="V2504" s="4" t="s">
        <v>3815</v>
      </c>
      <c r="W2504" s="75">
        <v>0</v>
      </c>
      <c r="X2504" s="9"/>
      <c r="Y2504" s="11"/>
      <c r="Z2504" s="11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143"/>
      <c r="AL2504" s="143"/>
      <c r="AM2504" s="143"/>
      <c r="AN2504" s="143"/>
      <c r="AO2504" s="143"/>
      <c r="AP2504" s="143"/>
      <c r="AQ2504" s="143"/>
      <c r="AR2504" s="143"/>
      <c r="AS2504" s="143"/>
      <c r="AT2504" s="143"/>
      <c r="AU2504" s="143"/>
      <c r="AV2504" s="143"/>
      <c r="BC2504" s="2"/>
    </row>
    <row r="2505" spans="1:55" x14ac:dyDescent="0.2">
      <c r="A2505" s="4" t="str">
        <f t="shared" si="54"/>
        <v>PEDIATRÍA</v>
      </c>
      <c r="B2505" s="4" t="s">
        <v>2688</v>
      </c>
      <c r="C2505" s="4" t="s">
        <v>2737</v>
      </c>
      <c r="D2505" s="4" t="s">
        <v>2741</v>
      </c>
      <c r="E2505" s="4" t="s">
        <v>450</v>
      </c>
      <c r="F2505" s="4" t="s">
        <v>451</v>
      </c>
      <c r="G2505" s="41" t="s">
        <v>452</v>
      </c>
      <c r="H2505" s="59">
        <v>140050000003</v>
      </c>
      <c r="I2505" s="59">
        <v>500000007487</v>
      </c>
      <c r="J2505" s="5">
        <v>2013</v>
      </c>
      <c r="K2505" s="5">
        <v>8</v>
      </c>
      <c r="L2505" s="9">
        <f t="shared" si="55"/>
        <v>-5</v>
      </c>
      <c r="M2505" s="6" t="s">
        <v>90</v>
      </c>
      <c r="N2505" s="9" t="s">
        <v>94</v>
      </c>
      <c r="O2505" s="6" t="s">
        <v>37</v>
      </c>
      <c r="P2505" s="9" t="s">
        <v>42</v>
      </c>
      <c r="Q2505" s="5" t="s">
        <v>37</v>
      </c>
      <c r="R2505" s="9" t="s">
        <v>41</v>
      </c>
      <c r="S2505" s="11">
        <v>2023</v>
      </c>
      <c r="T2505" s="6" t="s">
        <v>126</v>
      </c>
      <c r="U2505" s="4" t="s">
        <v>3813</v>
      </c>
      <c r="V2505" s="4" t="s">
        <v>3815</v>
      </c>
      <c r="W2505" s="75">
        <v>0</v>
      </c>
      <c r="X2505" s="9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1"/>
      <c r="AJ2505" s="11"/>
      <c r="AK2505" s="143"/>
      <c r="AL2505" s="143"/>
      <c r="AM2505" s="143"/>
      <c r="AN2505" s="143"/>
      <c r="AO2505" s="143"/>
      <c r="AP2505" s="143"/>
      <c r="AQ2505" s="143"/>
      <c r="AR2505" s="143"/>
      <c r="AS2505" s="143"/>
      <c r="AT2505" s="143"/>
      <c r="AU2505" s="143"/>
      <c r="AV2505" s="143"/>
      <c r="BC2505" s="2"/>
    </row>
    <row r="2506" spans="1:55" ht="12.75" customHeight="1" x14ac:dyDescent="0.2">
      <c r="A2506" s="4" t="str">
        <f t="shared" si="54"/>
        <v>PEDIATRÍA</v>
      </c>
      <c r="B2506" s="4" t="s">
        <v>2688</v>
      </c>
      <c r="C2506" s="4" t="s">
        <v>2737</v>
      </c>
      <c r="D2506" s="4" t="s">
        <v>2741</v>
      </c>
      <c r="E2506" s="4" t="s">
        <v>450</v>
      </c>
      <c r="F2506" s="4" t="s">
        <v>451</v>
      </c>
      <c r="G2506" s="41" t="s">
        <v>452</v>
      </c>
      <c r="H2506" s="59">
        <v>140050000012</v>
      </c>
      <c r="I2506" s="59" t="s">
        <v>136</v>
      </c>
      <c r="J2506" s="5">
        <v>2013</v>
      </c>
      <c r="K2506" s="5">
        <v>8</v>
      </c>
      <c r="L2506" s="9">
        <f t="shared" si="55"/>
        <v>-5</v>
      </c>
      <c r="M2506" s="6" t="s">
        <v>90</v>
      </c>
      <c r="N2506" s="9" t="s">
        <v>94</v>
      </c>
      <c r="O2506" s="6" t="s">
        <v>37</v>
      </c>
      <c r="P2506" s="9" t="s">
        <v>42</v>
      </c>
      <c r="Q2506" s="5" t="s">
        <v>37</v>
      </c>
      <c r="R2506" s="9" t="s">
        <v>41</v>
      </c>
      <c r="S2506" s="11">
        <v>2023</v>
      </c>
      <c r="T2506" s="6" t="s">
        <v>126</v>
      </c>
      <c r="U2506" s="4" t="s">
        <v>3813</v>
      </c>
      <c r="V2506" s="4" t="s">
        <v>3815</v>
      </c>
      <c r="W2506" s="75">
        <v>0</v>
      </c>
      <c r="X2506" s="9"/>
      <c r="Y2506" s="11"/>
      <c r="Z2506" s="11"/>
      <c r="AA2506" s="11"/>
      <c r="AB2506" s="11"/>
      <c r="AC2506" s="11"/>
      <c r="AD2506" s="11"/>
      <c r="AE2506" s="11"/>
      <c r="AF2506" s="11"/>
      <c r="AG2506" s="11"/>
      <c r="AH2506" s="11"/>
      <c r="AI2506" s="11"/>
      <c r="AJ2506" s="11"/>
      <c r="AK2506" s="143"/>
      <c r="AL2506" s="143"/>
      <c r="AM2506" s="143"/>
      <c r="AN2506" s="143"/>
      <c r="AO2506" s="143"/>
      <c r="AP2506" s="143"/>
      <c r="AQ2506" s="143"/>
      <c r="AR2506" s="143"/>
      <c r="AS2506" s="143"/>
      <c r="AT2506" s="143"/>
      <c r="AU2506" s="143"/>
      <c r="AV2506" s="143"/>
      <c r="BC2506" s="2"/>
    </row>
    <row r="2507" spans="1:55" ht="12.75" customHeight="1" x14ac:dyDescent="0.2">
      <c r="A2507" s="4" t="str">
        <f t="shared" si="54"/>
        <v>PEDIATRÍA</v>
      </c>
      <c r="B2507" s="4" t="s">
        <v>2688</v>
      </c>
      <c r="C2507" s="4" t="s">
        <v>2737</v>
      </c>
      <c r="D2507" s="4" t="s">
        <v>2741</v>
      </c>
      <c r="E2507" s="4" t="s">
        <v>450</v>
      </c>
      <c r="F2507" s="4" t="s">
        <v>451</v>
      </c>
      <c r="G2507" s="41" t="s">
        <v>452</v>
      </c>
      <c r="H2507" s="59">
        <v>140050000014</v>
      </c>
      <c r="I2507" s="59">
        <v>500000007465</v>
      </c>
      <c r="J2507" s="5">
        <v>2013</v>
      </c>
      <c r="K2507" s="5">
        <v>8</v>
      </c>
      <c r="L2507" s="9">
        <f t="shared" si="55"/>
        <v>-5</v>
      </c>
      <c r="M2507" s="6" t="s">
        <v>90</v>
      </c>
      <c r="N2507" s="9" t="s">
        <v>94</v>
      </c>
      <c r="O2507" s="6" t="s">
        <v>37</v>
      </c>
      <c r="P2507" s="9" t="s">
        <v>42</v>
      </c>
      <c r="Q2507" s="5" t="s">
        <v>37</v>
      </c>
      <c r="R2507" s="9" t="s">
        <v>41</v>
      </c>
      <c r="S2507" s="11">
        <v>2023</v>
      </c>
      <c r="T2507" s="6" t="s">
        <v>126</v>
      </c>
      <c r="U2507" s="4" t="s">
        <v>3813</v>
      </c>
      <c r="V2507" s="4" t="s">
        <v>3815</v>
      </c>
      <c r="W2507" s="75">
        <v>0</v>
      </c>
      <c r="X2507" s="9"/>
      <c r="Y2507" s="11"/>
      <c r="Z2507" s="11"/>
      <c r="AA2507" s="11"/>
      <c r="AB2507" s="11"/>
      <c r="AC2507" s="11"/>
      <c r="AD2507" s="11"/>
      <c r="AE2507" s="11"/>
      <c r="AF2507" s="11"/>
      <c r="AG2507" s="11"/>
      <c r="AH2507" s="11"/>
      <c r="AI2507" s="11"/>
      <c r="AJ2507" s="11"/>
      <c r="AK2507" s="143"/>
      <c r="AL2507" s="143"/>
      <c r="AM2507" s="143"/>
      <c r="AN2507" s="143"/>
      <c r="AO2507" s="143"/>
      <c r="AP2507" s="143"/>
      <c r="AQ2507" s="143"/>
      <c r="AR2507" s="143"/>
      <c r="AS2507" s="143"/>
      <c r="AT2507" s="143"/>
      <c r="AU2507" s="143"/>
      <c r="AV2507" s="143"/>
      <c r="BC2507" s="2"/>
    </row>
    <row r="2508" spans="1:55" x14ac:dyDescent="0.2">
      <c r="A2508" s="4" t="str">
        <f t="shared" si="54"/>
        <v>PEDIATRÍA</v>
      </c>
      <c r="B2508" s="4" t="s">
        <v>2688</v>
      </c>
      <c r="C2508" s="4" t="s">
        <v>2737</v>
      </c>
      <c r="D2508" s="4" t="s">
        <v>2741</v>
      </c>
      <c r="E2508" s="4" t="s">
        <v>450</v>
      </c>
      <c r="F2508" s="4" t="s">
        <v>451</v>
      </c>
      <c r="G2508" s="41" t="s">
        <v>452</v>
      </c>
      <c r="H2508" s="59">
        <v>140050000017</v>
      </c>
      <c r="I2508" s="59" t="s">
        <v>136</v>
      </c>
      <c r="J2508" s="5">
        <v>2013</v>
      </c>
      <c r="K2508" s="5">
        <v>8</v>
      </c>
      <c r="L2508" s="9">
        <f t="shared" si="55"/>
        <v>-5</v>
      </c>
      <c r="M2508" s="6" t="s">
        <v>90</v>
      </c>
      <c r="N2508" s="9" t="s">
        <v>94</v>
      </c>
      <c r="O2508" s="6" t="s">
        <v>37</v>
      </c>
      <c r="P2508" s="9" t="s">
        <v>42</v>
      </c>
      <c r="Q2508" s="5" t="s">
        <v>37</v>
      </c>
      <c r="R2508" s="9" t="s">
        <v>41</v>
      </c>
      <c r="S2508" s="11">
        <v>2023</v>
      </c>
      <c r="T2508" s="6" t="s">
        <v>126</v>
      </c>
      <c r="U2508" s="4" t="s">
        <v>3813</v>
      </c>
      <c r="V2508" s="4" t="s">
        <v>3815</v>
      </c>
      <c r="W2508" s="75">
        <v>0</v>
      </c>
      <c r="X2508" s="9"/>
      <c r="Y2508" s="11"/>
      <c r="Z2508" s="11"/>
      <c r="AA2508" s="11"/>
      <c r="AB2508" s="11"/>
      <c r="AC2508" s="11"/>
      <c r="AD2508" s="11"/>
      <c r="AE2508" s="11"/>
      <c r="AF2508" s="11"/>
      <c r="AG2508" s="11"/>
      <c r="AH2508" s="11"/>
      <c r="AI2508" s="11"/>
      <c r="AJ2508" s="11"/>
      <c r="AK2508" s="143"/>
      <c r="AL2508" s="143"/>
      <c r="AM2508" s="143"/>
      <c r="AN2508" s="143"/>
      <c r="AO2508" s="143"/>
      <c r="AP2508" s="143"/>
      <c r="AQ2508" s="143"/>
      <c r="AR2508" s="143"/>
      <c r="AS2508" s="143"/>
      <c r="AT2508" s="143"/>
      <c r="AU2508" s="143"/>
      <c r="AV2508" s="143"/>
      <c r="BC2508" s="2"/>
    </row>
    <row r="2509" spans="1:55" x14ac:dyDescent="0.2">
      <c r="A2509" s="4" t="str">
        <f t="shared" si="54"/>
        <v>PEDIATRÍA</v>
      </c>
      <c r="B2509" s="4" t="s">
        <v>2688</v>
      </c>
      <c r="C2509" s="4" t="s">
        <v>2737</v>
      </c>
      <c r="D2509" s="4" t="s">
        <v>2741</v>
      </c>
      <c r="E2509" s="4" t="s">
        <v>450</v>
      </c>
      <c r="F2509" s="4" t="s">
        <v>451</v>
      </c>
      <c r="G2509" s="41" t="s">
        <v>452</v>
      </c>
      <c r="H2509" s="59">
        <v>140050000013</v>
      </c>
      <c r="I2509" s="59">
        <v>500000007486</v>
      </c>
      <c r="J2509" s="5">
        <v>2013</v>
      </c>
      <c r="K2509" s="5">
        <v>8</v>
      </c>
      <c r="L2509" s="9">
        <f t="shared" si="55"/>
        <v>-5</v>
      </c>
      <c r="M2509" s="6" t="s">
        <v>90</v>
      </c>
      <c r="N2509" s="9" t="s">
        <v>94</v>
      </c>
      <c r="O2509" s="6" t="s">
        <v>37</v>
      </c>
      <c r="P2509" s="9" t="s">
        <v>42</v>
      </c>
      <c r="Q2509" s="5" t="s">
        <v>37</v>
      </c>
      <c r="R2509" s="9" t="s">
        <v>41</v>
      </c>
      <c r="S2509" s="11">
        <v>2023</v>
      </c>
      <c r="T2509" s="6" t="s">
        <v>126</v>
      </c>
      <c r="U2509" s="4" t="s">
        <v>3813</v>
      </c>
      <c r="V2509" s="4" t="s">
        <v>3815</v>
      </c>
      <c r="W2509" s="75">
        <v>0</v>
      </c>
      <c r="X2509" s="9"/>
      <c r="Y2509" s="11"/>
      <c r="Z2509" s="11"/>
      <c r="AA2509" s="11"/>
      <c r="AB2509" s="11"/>
      <c r="AC2509" s="11"/>
      <c r="AD2509" s="11"/>
      <c r="AE2509" s="11"/>
      <c r="AF2509" s="11"/>
      <c r="AG2509" s="11"/>
      <c r="AH2509" s="11"/>
      <c r="AI2509" s="11"/>
      <c r="AJ2509" s="11"/>
      <c r="AK2509" s="143"/>
      <c r="AL2509" s="143"/>
      <c r="AM2509" s="143"/>
      <c r="AN2509" s="143"/>
      <c r="AO2509" s="143"/>
      <c r="AP2509" s="143"/>
      <c r="AQ2509" s="143"/>
      <c r="AR2509" s="143"/>
      <c r="AS2509" s="143"/>
      <c r="AT2509" s="143"/>
      <c r="AU2509" s="143"/>
      <c r="AV2509" s="143"/>
      <c r="BC2509" s="2"/>
    </row>
    <row r="2510" spans="1:55" x14ac:dyDescent="0.2">
      <c r="A2510" s="4" t="str">
        <f t="shared" si="54"/>
        <v>PEDIATRÍA</v>
      </c>
      <c r="B2510" s="4" t="s">
        <v>2688</v>
      </c>
      <c r="C2510" s="4" t="s">
        <v>2737</v>
      </c>
      <c r="D2510" s="4" t="s">
        <v>2741</v>
      </c>
      <c r="E2510" s="4" t="s">
        <v>450</v>
      </c>
      <c r="F2510" s="4" t="s">
        <v>451</v>
      </c>
      <c r="G2510" s="41" t="s">
        <v>452</v>
      </c>
      <c r="H2510" s="59">
        <v>140050000015</v>
      </c>
      <c r="I2510" s="59">
        <v>500000003372</v>
      </c>
      <c r="J2510" s="5">
        <v>2013</v>
      </c>
      <c r="K2510" s="5">
        <v>8</v>
      </c>
      <c r="L2510" s="9">
        <f t="shared" si="55"/>
        <v>-5</v>
      </c>
      <c r="M2510" s="6" t="s">
        <v>90</v>
      </c>
      <c r="N2510" s="9" t="s">
        <v>94</v>
      </c>
      <c r="O2510" s="6" t="s">
        <v>37</v>
      </c>
      <c r="P2510" s="9" t="s">
        <v>42</v>
      </c>
      <c r="Q2510" s="5" t="s">
        <v>37</v>
      </c>
      <c r="R2510" s="9" t="s">
        <v>41</v>
      </c>
      <c r="S2510" s="11">
        <v>2023</v>
      </c>
      <c r="T2510" s="6" t="s">
        <v>126</v>
      </c>
      <c r="U2510" s="4" t="s">
        <v>3813</v>
      </c>
      <c r="V2510" s="4" t="s">
        <v>3815</v>
      </c>
      <c r="W2510" s="75">
        <v>0</v>
      </c>
      <c r="X2510" s="9"/>
      <c r="Y2510" s="11"/>
      <c r="Z2510" s="11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143"/>
      <c r="AL2510" s="143"/>
      <c r="AM2510" s="143"/>
      <c r="AN2510" s="143"/>
      <c r="AO2510" s="143"/>
      <c r="AP2510" s="143"/>
      <c r="AQ2510" s="143"/>
      <c r="AR2510" s="143"/>
      <c r="AS2510" s="143"/>
      <c r="AT2510" s="143"/>
      <c r="AU2510" s="143"/>
      <c r="AV2510" s="143"/>
      <c r="BC2510" s="2"/>
    </row>
    <row r="2511" spans="1:55" x14ac:dyDescent="0.2">
      <c r="A2511" s="4" t="str">
        <f t="shared" si="54"/>
        <v>PEDIATRÍA</v>
      </c>
      <c r="B2511" s="4" t="s">
        <v>2688</v>
      </c>
      <c r="C2511" s="4" t="s">
        <v>2737</v>
      </c>
      <c r="D2511" s="4" t="s">
        <v>2741</v>
      </c>
      <c r="E2511" s="4" t="s">
        <v>450</v>
      </c>
      <c r="F2511" s="4" t="s">
        <v>451</v>
      </c>
      <c r="G2511" s="41" t="s">
        <v>452</v>
      </c>
      <c r="H2511" s="59">
        <v>140050000018</v>
      </c>
      <c r="I2511" s="59">
        <v>500000007463</v>
      </c>
      <c r="J2511" s="5">
        <v>2013</v>
      </c>
      <c r="K2511" s="5">
        <v>8</v>
      </c>
      <c r="L2511" s="9">
        <f t="shared" si="55"/>
        <v>-5</v>
      </c>
      <c r="M2511" s="6" t="s">
        <v>90</v>
      </c>
      <c r="N2511" s="9" t="s">
        <v>94</v>
      </c>
      <c r="O2511" s="6" t="s">
        <v>37</v>
      </c>
      <c r="P2511" s="9" t="s">
        <v>42</v>
      </c>
      <c r="Q2511" s="5" t="s">
        <v>37</v>
      </c>
      <c r="R2511" s="9" t="s">
        <v>41</v>
      </c>
      <c r="S2511" s="11">
        <v>2023</v>
      </c>
      <c r="T2511" s="6" t="s">
        <v>126</v>
      </c>
      <c r="U2511" s="4" t="s">
        <v>3813</v>
      </c>
      <c r="V2511" s="4" t="s">
        <v>3815</v>
      </c>
      <c r="W2511" s="75">
        <v>0</v>
      </c>
      <c r="X2511" s="9"/>
      <c r="Y2511" s="11"/>
      <c r="Z2511" s="11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143"/>
      <c r="AL2511" s="143"/>
      <c r="AM2511" s="143"/>
      <c r="AN2511" s="143"/>
      <c r="AO2511" s="143"/>
      <c r="AP2511" s="143"/>
      <c r="AQ2511" s="143"/>
      <c r="AR2511" s="143"/>
      <c r="AS2511" s="143"/>
      <c r="AT2511" s="143"/>
      <c r="AU2511" s="143"/>
      <c r="AV2511" s="143"/>
      <c r="BC2511" s="2"/>
    </row>
    <row r="2512" spans="1:55" ht="12.75" customHeight="1" x14ac:dyDescent="0.2">
      <c r="A2512" s="4" t="str">
        <f t="shared" si="54"/>
        <v>PEDIATRÍA</v>
      </c>
      <c r="B2512" s="4" t="s">
        <v>2688</v>
      </c>
      <c r="C2512" s="4" t="s">
        <v>2737</v>
      </c>
      <c r="D2512" s="4" t="s">
        <v>2741</v>
      </c>
      <c r="E2512" s="4" t="s">
        <v>450</v>
      </c>
      <c r="F2512" s="4" t="s">
        <v>451</v>
      </c>
      <c r="G2512" s="41" t="s">
        <v>452</v>
      </c>
      <c r="H2512" s="59">
        <v>140050000006</v>
      </c>
      <c r="I2512" s="59" t="s">
        <v>136</v>
      </c>
      <c r="J2512" s="5">
        <v>2013</v>
      </c>
      <c r="K2512" s="5">
        <v>8</v>
      </c>
      <c r="L2512" s="9">
        <f t="shared" si="55"/>
        <v>-5</v>
      </c>
      <c r="M2512" s="6" t="s">
        <v>90</v>
      </c>
      <c r="N2512" s="9" t="s">
        <v>94</v>
      </c>
      <c r="O2512" s="6" t="s">
        <v>37</v>
      </c>
      <c r="P2512" s="9" t="s">
        <v>42</v>
      </c>
      <c r="Q2512" s="5" t="s">
        <v>37</v>
      </c>
      <c r="R2512" s="9" t="s">
        <v>41</v>
      </c>
      <c r="S2512" s="11">
        <v>2023</v>
      </c>
      <c r="T2512" s="6" t="s">
        <v>126</v>
      </c>
      <c r="U2512" s="4" t="s">
        <v>3813</v>
      </c>
      <c r="V2512" s="4" t="s">
        <v>3815</v>
      </c>
      <c r="W2512" s="75">
        <v>0</v>
      </c>
      <c r="X2512" s="9"/>
      <c r="Y2512" s="11"/>
      <c r="Z2512" s="11"/>
      <c r="AA2512" s="11"/>
      <c r="AB2512" s="11"/>
      <c r="AC2512" s="11"/>
      <c r="AD2512" s="11"/>
      <c r="AE2512" s="11"/>
      <c r="AF2512" s="11"/>
      <c r="AG2512" s="11"/>
      <c r="AH2512" s="11"/>
      <c r="AI2512" s="11"/>
      <c r="AJ2512" s="11"/>
      <c r="AK2512" s="143"/>
      <c r="AL2512" s="143"/>
      <c r="AM2512" s="143"/>
      <c r="AN2512" s="143"/>
      <c r="AO2512" s="143"/>
      <c r="AP2512" s="143"/>
      <c r="AQ2512" s="143"/>
      <c r="AR2512" s="143"/>
      <c r="AS2512" s="143"/>
      <c r="AT2512" s="143"/>
      <c r="AU2512" s="143"/>
      <c r="AV2512" s="143"/>
      <c r="BC2512" s="2"/>
    </row>
    <row r="2513" spans="1:55" ht="12.75" customHeight="1" x14ac:dyDescent="0.2">
      <c r="A2513" s="4" t="str">
        <f t="shared" si="54"/>
        <v>PEDIATRÍA</v>
      </c>
      <c r="B2513" s="4" t="s">
        <v>2688</v>
      </c>
      <c r="C2513" s="4" t="s">
        <v>2737</v>
      </c>
      <c r="D2513" s="4" t="s">
        <v>2741</v>
      </c>
      <c r="E2513" s="4" t="s">
        <v>450</v>
      </c>
      <c r="F2513" s="4" t="s">
        <v>451</v>
      </c>
      <c r="G2513" s="41" t="s">
        <v>452</v>
      </c>
      <c r="H2513" s="59">
        <v>140050000019</v>
      </c>
      <c r="I2513" s="59">
        <v>500000007456</v>
      </c>
      <c r="J2513" s="5">
        <v>2013</v>
      </c>
      <c r="K2513" s="5">
        <v>8</v>
      </c>
      <c r="L2513" s="9">
        <f t="shared" si="55"/>
        <v>-5</v>
      </c>
      <c r="M2513" s="6" t="s">
        <v>90</v>
      </c>
      <c r="N2513" s="9" t="s">
        <v>94</v>
      </c>
      <c r="O2513" s="6" t="s">
        <v>37</v>
      </c>
      <c r="P2513" s="9" t="s">
        <v>42</v>
      </c>
      <c r="Q2513" s="5" t="s">
        <v>37</v>
      </c>
      <c r="R2513" s="9" t="s">
        <v>41</v>
      </c>
      <c r="S2513" s="11">
        <v>2023</v>
      </c>
      <c r="T2513" s="6" t="s">
        <v>126</v>
      </c>
      <c r="U2513" s="4" t="s">
        <v>3813</v>
      </c>
      <c r="V2513" s="4" t="s">
        <v>3815</v>
      </c>
      <c r="W2513" s="75">
        <v>0</v>
      </c>
      <c r="X2513" s="9"/>
      <c r="Y2513" s="11"/>
      <c r="Z2513" s="11"/>
      <c r="AA2513" s="11"/>
      <c r="AB2513" s="11"/>
      <c r="AC2513" s="11"/>
      <c r="AD2513" s="11"/>
      <c r="AE2513" s="11"/>
      <c r="AF2513" s="11"/>
      <c r="AG2513" s="11"/>
      <c r="AH2513" s="11"/>
      <c r="AI2513" s="11"/>
      <c r="AJ2513" s="11"/>
      <c r="AK2513" s="143"/>
      <c r="AL2513" s="143"/>
      <c r="AM2513" s="143"/>
      <c r="AN2513" s="143"/>
      <c r="AO2513" s="143"/>
      <c r="AP2513" s="143"/>
      <c r="AQ2513" s="143"/>
      <c r="AR2513" s="143"/>
      <c r="AS2513" s="143"/>
      <c r="AT2513" s="143"/>
      <c r="AU2513" s="143"/>
      <c r="AV2513" s="143"/>
      <c r="BC2513" s="2"/>
    </row>
    <row r="2514" spans="1:55" ht="12.75" customHeight="1" x14ac:dyDescent="0.2">
      <c r="A2514" s="4" t="str">
        <f t="shared" si="54"/>
        <v>PEDIATRÍA</v>
      </c>
      <c r="B2514" s="4" t="s">
        <v>2688</v>
      </c>
      <c r="C2514" s="4" t="s">
        <v>2737</v>
      </c>
      <c r="D2514" s="4" t="s">
        <v>2741</v>
      </c>
      <c r="E2514" s="4" t="s">
        <v>450</v>
      </c>
      <c r="F2514" s="4" t="s">
        <v>451</v>
      </c>
      <c r="G2514" s="41" t="s">
        <v>452</v>
      </c>
      <c r="H2514" s="59">
        <v>140050000011</v>
      </c>
      <c r="I2514" s="59">
        <v>500000007449</v>
      </c>
      <c r="J2514" s="5">
        <v>2013</v>
      </c>
      <c r="K2514" s="5">
        <v>8</v>
      </c>
      <c r="L2514" s="9">
        <f t="shared" si="55"/>
        <v>-5</v>
      </c>
      <c r="M2514" s="6" t="s">
        <v>90</v>
      </c>
      <c r="N2514" s="9" t="s">
        <v>94</v>
      </c>
      <c r="O2514" s="6" t="s">
        <v>37</v>
      </c>
      <c r="P2514" s="9" t="s">
        <v>42</v>
      </c>
      <c r="Q2514" s="5" t="s">
        <v>37</v>
      </c>
      <c r="R2514" s="9" t="s">
        <v>41</v>
      </c>
      <c r="S2514" s="11">
        <v>2023</v>
      </c>
      <c r="T2514" s="6" t="s">
        <v>126</v>
      </c>
      <c r="U2514" s="4" t="s">
        <v>3813</v>
      </c>
      <c r="V2514" s="4" t="s">
        <v>3815</v>
      </c>
      <c r="W2514" s="75">
        <v>0</v>
      </c>
      <c r="X2514" s="9"/>
      <c r="Y2514" s="11"/>
      <c r="Z2514" s="11"/>
      <c r="AA2514" s="11"/>
      <c r="AB2514" s="11"/>
      <c r="AC2514" s="11"/>
      <c r="AD2514" s="11"/>
      <c r="AE2514" s="11"/>
      <c r="AF2514" s="11"/>
      <c r="AG2514" s="11"/>
      <c r="AH2514" s="11"/>
      <c r="AI2514" s="11"/>
      <c r="AJ2514" s="11"/>
      <c r="AK2514" s="143"/>
      <c r="AL2514" s="143"/>
      <c r="AM2514" s="143"/>
      <c r="AN2514" s="143"/>
      <c r="AO2514" s="143"/>
      <c r="AP2514" s="143"/>
      <c r="AQ2514" s="143"/>
      <c r="AR2514" s="143"/>
      <c r="AS2514" s="143"/>
      <c r="AT2514" s="143"/>
      <c r="AU2514" s="143"/>
      <c r="AV2514" s="143"/>
      <c r="BC2514" s="2"/>
    </row>
    <row r="2515" spans="1:55" ht="12.75" customHeight="1" x14ac:dyDescent="0.2">
      <c r="A2515" s="4" t="str">
        <f t="shared" si="54"/>
        <v>PEDIATRÍA</v>
      </c>
      <c r="B2515" s="4" t="s">
        <v>2688</v>
      </c>
      <c r="C2515" s="4" t="s">
        <v>2737</v>
      </c>
      <c r="D2515" s="4" t="s">
        <v>2741</v>
      </c>
      <c r="E2515" s="4" t="s">
        <v>450</v>
      </c>
      <c r="F2515" s="4" t="s">
        <v>451</v>
      </c>
      <c r="G2515" s="41" t="s">
        <v>452</v>
      </c>
      <c r="H2515" s="59">
        <v>140050000009</v>
      </c>
      <c r="I2515" s="59" t="s">
        <v>136</v>
      </c>
      <c r="J2515" s="5">
        <v>2013</v>
      </c>
      <c r="K2515" s="5">
        <v>8</v>
      </c>
      <c r="L2515" s="9">
        <f t="shared" si="55"/>
        <v>-5</v>
      </c>
      <c r="M2515" s="6" t="s">
        <v>90</v>
      </c>
      <c r="N2515" s="9" t="s">
        <v>94</v>
      </c>
      <c r="O2515" s="6" t="s">
        <v>37</v>
      </c>
      <c r="P2515" s="9" t="s">
        <v>42</v>
      </c>
      <c r="Q2515" s="5" t="s">
        <v>37</v>
      </c>
      <c r="R2515" s="9" t="s">
        <v>41</v>
      </c>
      <c r="S2515" s="11">
        <v>2023</v>
      </c>
      <c r="T2515" s="6" t="s">
        <v>126</v>
      </c>
      <c r="U2515" s="4" t="s">
        <v>3813</v>
      </c>
      <c r="V2515" s="4" t="s">
        <v>3815</v>
      </c>
      <c r="W2515" s="75">
        <v>0</v>
      </c>
      <c r="X2515" s="9"/>
      <c r="Y2515" s="11"/>
      <c r="Z2515" s="11"/>
      <c r="AA2515" s="11"/>
      <c r="AB2515" s="11"/>
      <c r="AC2515" s="11"/>
      <c r="AD2515" s="11"/>
      <c r="AE2515" s="11"/>
      <c r="AF2515" s="11"/>
      <c r="AG2515" s="11"/>
      <c r="AH2515" s="11"/>
      <c r="AI2515" s="11"/>
      <c r="AJ2515" s="11"/>
      <c r="AK2515" s="143"/>
      <c r="AL2515" s="143"/>
      <c r="AM2515" s="143"/>
      <c r="AN2515" s="143"/>
      <c r="AO2515" s="143"/>
      <c r="AP2515" s="143"/>
      <c r="AQ2515" s="143"/>
      <c r="AR2515" s="143"/>
      <c r="AS2515" s="143"/>
      <c r="AT2515" s="143"/>
      <c r="AU2515" s="143"/>
      <c r="AV2515" s="143"/>
      <c r="BC2515" s="2"/>
    </row>
    <row r="2516" spans="1:55" ht="12.75" customHeight="1" x14ac:dyDescent="0.2">
      <c r="A2516" s="4" t="str">
        <f t="shared" si="54"/>
        <v>PEDIATRÍA</v>
      </c>
      <c r="B2516" s="4" t="s">
        <v>2688</v>
      </c>
      <c r="C2516" s="4" t="s">
        <v>2737</v>
      </c>
      <c r="D2516" s="4" t="s">
        <v>2741</v>
      </c>
      <c r="E2516" s="4" t="s">
        <v>450</v>
      </c>
      <c r="F2516" s="4" t="s">
        <v>451</v>
      </c>
      <c r="G2516" s="41" t="s">
        <v>452</v>
      </c>
      <c r="H2516" s="59">
        <v>140050000010</v>
      </c>
      <c r="I2516" s="59" t="s">
        <v>136</v>
      </c>
      <c r="J2516" s="5">
        <v>2013</v>
      </c>
      <c r="K2516" s="5">
        <v>8</v>
      </c>
      <c r="L2516" s="9">
        <f t="shared" si="55"/>
        <v>-5</v>
      </c>
      <c r="M2516" s="6" t="s">
        <v>90</v>
      </c>
      <c r="N2516" s="9" t="s">
        <v>94</v>
      </c>
      <c r="O2516" s="6" t="s">
        <v>37</v>
      </c>
      <c r="P2516" s="9" t="s">
        <v>42</v>
      </c>
      <c r="Q2516" s="5" t="s">
        <v>37</v>
      </c>
      <c r="R2516" s="9" t="s">
        <v>41</v>
      </c>
      <c r="S2516" s="11">
        <v>2023</v>
      </c>
      <c r="T2516" s="6" t="s">
        <v>126</v>
      </c>
      <c r="U2516" s="4" t="s">
        <v>3813</v>
      </c>
      <c r="V2516" s="4" t="s">
        <v>3815</v>
      </c>
      <c r="W2516" s="75">
        <v>0</v>
      </c>
      <c r="X2516" s="9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43"/>
      <c r="AL2516" s="143"/>
      <c r="AM2516" s="143"/>
      <c r="AN2516" s="143"/>
      <c r="AO2516" s="143"/>
      <c r="AP2516" s="143"/>
      <c r="AQ2516" s="143"/>
      <c r="AR2516" s="143"/>
      <c r="AS2516" s="143"/>
      <c r="AT2516" s="143"/>
      <c r="AU2516" s="143"/>
      <c r="AV2516" s="143"/>
      <c r="BC2516" s="2"/>
    </row>
    <row r="2517" spans="1:55" ht="12.75" customHeight="1" x14ac:dyDescent="0.2">
      <c r="A2517" s="4" t="str">
        <f t="shared" si="54"/>
        <v>PEDIATRÍA</v>
      </c>
      <c r="B2517" s="4" t="s">
        <v>2688</v>
      </c>
      <c r="C2517" s="4" t="s">
        <v>2737</v>
      </c>
      <c r="D2517" s="4" t="s">
        <v>2741</v>
      </c>
      <c r="E2517" s="4" t="s">
        <v>450</v>
      </c>
      <c r="F2517" s="4" t="s">
        <v>451</v>
      </c>
      <c r="G2517" s="41" t="s">
        <v>452</v>
      </c>
      <c r="H2517" s="59">
        <v>140050000007</v>
      </c>
      <c r="I2517" s="59" t="s">
        <v>136</v>
      </c>
      <c r="J2517" s="5">
        <v>2013</v>
      </c>
      <c r="K2517" s="5">
        <v>8</v>
      </c>
      <c r="L2517" s="9">
        <f t="shared" si="55"/>
        <v>-5</v>
      </c>
      <c r="M2517" s="6" t="s">
        <v>90</v>
      </c>
      <c r="N2517" s="9" t="s">
        <v>94</v>
      </c>
      <c r="O2517" s="6" t="s">
        <v>37</v>
      </c>
      <c r="P2517" s="9" t="s">
        <v>42</v>
      </c>
      <c r="Q2517" s="5" t="s">
        <v>37</v>
      </c>
      <c r="R2517" s="9" t="s">
        <v>41</v>
      </c>
      <c r="S2517" s="11">
        <v>2023</v>
      </c>
      <c r="T2517" s="6" t="s">
        <v>126</v>
      </c>
      <c r="U2517" s="4" t="s">
        <v>3813</v>
      </c>
      <c r="V2517" s="4" t="s">
        <v>3815</v>
      </c>
      <c r="W2517" s="75">
        <v>0</v>
      </c>
      <c r="X2517" s="9"/>
      <c r="Y2517" s="11"/>
      <c r="Z2517" s="11"/>
      <c r="AA2517" s="11"/>
      <c r="AB2517" s="11"/>
      <c r="AC2517" s="11"/>
      <c r="AD2517" s="11"/>
      <c r="AE2517" s="11"/>
      <c r="AF2517" s="11"/>
      <c r="AG2517" s="11"/>
      <c r="AH2517" s="11"/>
      <c r="AI2517" s="11"/>
      <c r="AJ2517" s="11"/>
      <c r="AK2517" s="143"/>
      <c r="AL2517" s="143"/>
      <c r="AM2517" s="143"/>
      <c r="AN2517" s="143"/>
      <c r="AO2517" s="143"/>
      <c r="AP2517" s="143"/>
      <c r="AQ2517" s="143"/>
      <c r="AR2517" s="143"/>
      <c r="AS2517" s="143"/>
      <c r="AT2517" s="143"/>
      <c r="AU2517" s="143"/>
      <c r="AV2517" s="143"/>
      <c r="BC2517" s="2"/>
    </row>
    <row r="2518" spans="1:55" ht="12.75" customHeight="1" x14ac:dyDescent="0.2">
      <c r="A2518" s="4" t="str">
        <f t="shared" si="54"/>
        <v>PEDIATRÍA</v>
      </c>
      <c r="B2518" s="4" t="s">
        <v>2688</v>
      </c>
      <c r="C2518" s="4" t="s">
        <v>2737</v>
      </c>
      <c r="D2518" s="4" t="s">
        <v>2741</v>
      </c>
      <c r="E2518" s="4" t="s">
        <v>450</v>
      </c>
      <c r="F2518" s="4" t="s">
        <v>451</v>
      </c>
      <c r="G2518" s="41" t="s">
        <v>452</v>
      </c>
      <c r="H2518" s="59">
        <v>140050000001</v>
      </c>
      <c r="I2518" s="59" t="s">
        <v>136</v>
      </c>
      <c r="J2518" s="5">
        <v>2013</v>
      </c>
      <c r="K2518" s="5">
        <v>8</v>
      </c>
      <c r="L2518" s="9">
        <f t="shared" si="55"/>
        <v>-5</v>
      </c>
      <c r="M2518" s="6" t="s">
        <v>90</v>
      </c>
      <c r="N2518" s="9" t="s">
        <v>94</v>
      </c>
      <c r="O2518" s="6" t="s">
        <v>37</v>
      </c>
      <c r="P2518" s="9" t="s">
        <v>42</v>
      </c>
      <c r="Q2518" s="5" t="s">
        <v>37</v>
      </c>
      <c r="R2518" s="9" t="s">
        <v>41</v>
      </c>
      <c r="S2518" s="11">
        <v>2023</v>
      </c>
      <c r="T2518" s="6" t="s">
        <v>126</v>
      </c>
      <c r="U2518" s="4" t="s">
        <v>3813</v>
      </c>
      <c r="V2518" s="4" t="s">
        <v>3815</v>
      </c>
      <c r="W2518" s="75">
        <v>0</v>
      </c>
      <c r="X2518" s="9"/>
      <c r="Y2518" s="11"/>
      <c r="Z2518" s="11"/>
      <c r="AA2518" s="11"/>
      <c r="AB2518" s="11"/>
      <c r="AC2518" s="11"/>
      <c r="AD2518" s="11"/>
      <c r="AE2518" s="11"/>
      <c r="AF2518" s="11"/>
      <c r="AG2518" s="11"/>
      <c r="AH2518" s="11"/>
      <c r="AI2518" s="11"/>
      <c r="AJ2518" s="11"/>
      <c r="AK2518" s="143"/>
      <c r="AL2518" s="143"/>
      <c r="AM2518" s="143"/>
      <c r="AN2518" s="143"/>
      <c r="AO2518" s="143"/>
      <c r="AP2518" s="143"/>
      <c r="AQ2518" s="143"/>
      <c r="AR2518" s="143"/>
      <c r="AS2518" s="143"/>
      <c r="AT2518" s="143"/>
      <c r="AU2518" s="143"/>
      <c r="AV2518" s="143"/>
      <c r="BC2518" s="2"/>
    </row>
    <row r="2519" spans="1:55" ht="12.75" customHeight="1" x14ac:dyDescent="0.2">
      <c r="A2519" s="4" t="str">
        <f t="shared" si="54"/>
        <v>PEDIATRÍA</v>
      </c>
      <c r="B2519" s="4" t="s">
        <v>2688</v>
      </c>
      <c r="C2519" s="4" t="s">
        <v>2737</v>
      </c>
      <c r="D2519" s="4" t="s">
        <v>2741</v>
      </c>
      <c r="E2519" s="4" t="s">
        <v>450</v>
      </c>
      <c r="F2519" s="4" t="s">
        <v>451</v>
      </c>
      <c r="G2519" s="41" t="s">
        <v>452</v>
      </c>
      <c r="H2519" s="59">
        <v>140050000020</v>
      </c>
      <c r="I2519" s="59" t="s">
        <v>136</v>
      </c>
      <c r="J2519" s="5">
        <v>2013</v>
      </c>
      <c r="K2519" s="5">
        <v>8</v>
      </c>
      <c r="L2519" s="9">
        <f t="shared" si="55"/>
        <v>-5</v>
      </c>
      <c r="M2519" s="6" t="s">
        <v>90</v>
      </c>
      <c r="N2519" s="9" t="s">
        <v>94</v>
      </c>
      <c r="O2519" s="6" t="s">
        <v>37</v>
      </c>
      <c r="P2519" s="9" t="s">
        <v>42</v>
      </c>
      <c r="Q2519" s="5" t="s">
        <v>37</v>
      </c>
      <c r="R2519" s="9" t="s">
        <v>41</v>
      </c>
      <c r="S2519" s="11">
        <v>2023</v>
      </c>
      <c r="T2519" s="6" t="s">
        <v>126</v>
      </c>
      <c r="U2519" s="4" t="s">
        <v>3813</v>
      </c>
      <c r="V2519" s="4" t="s">
        <v>3815</v>
      </c>
      <c r="W2519" s="75">
        <v>0</v>
      </c>
      <c r="X2519" s="9"/>
      <c r="Y2519" s="11"/>
      <c r="Z2519" s="11"/>
      <c r="AA2519" s="11"/>
      <c r="AB2519" s="11"/>
      <c r="AC2519" s="11"/>
      <c r="AD2519" s="11"/>
      <c r="AE2519" s="11"/>
      <c r="AF2519" s="11"/>
      <c r="AG2519" s="11"/>
      <c r="AH2519" s="11"/>
      <c r="AI2519" s="11"/>
      <c r="AJ2519" s="11"/>
      <c r="AK2519" s="143"/>
      <c r="AL2519" s="143"/>
      <c r="AM2519" s="143"/>
      <c r="AN2519" s="143"/>
      <c r="AO2519" s="143"/>
      <c r="AP2519" s="143"/>
      <c r="AQ2519" s="143"/>
      <c r="AR2519" s="143"/>
      <c r="AS2519" s="143"/>
      <c r="AT2519" s="143"/>
      <c r="AU2519" s="143"/>
      <c r="AV2519" s="143"/>
      <c r="BC2519" s="2"/>
    </row>
    <row r="2520" spans="1:55" ht="12.75" customHeight="1" x14ac:dyDescent="0.2">
      <c r="A2520" s="4" t="str">
        <f t="shared" si="54"/>
        <v>PEDIATRÍA</v>
      </c>
      <c r="B2520" s="4" t="s">
        <v>2688</v>
      </c>
      <c r="C2520" s="4" t="s">
        <v>2737</v>
      </c>
      <c r="D2520" s="4" t="s">
        <v>2741</v>
      </c>
      <c r="E2520" s="4" t="s">
        <v>450</v>
      </c>
      <c r="F2520" s="4" t="s">
        <v>451</v>
      </c>
      <c r="G2520" s="41" t="s">
        <v>452</v>
      </c>
      <c r="H2520" s="59">
        <v>140050000016</v>
      </c>
      <c r="I2520" s="59">
        <v>500000007322</v>
      </c>
      <c r="J2520" s="5">
        <v>2013</v>
      </c>
      <c r="K2520" s="5">
        <v>8</v>
      </c>
      <c r="L2520" s="9">
        <f t="shared" si="55"/>
        <v>-5</v>
      </c>
      <c r="M2520" s="6" t="s">
        <v>90</v>
      </c>
      <c r="N2520" s="9" t="s">
        <v>94</v>
      </c>
      <c r="O2520" s="6" t="s">
        <v>37</v>
      </c>
      <c r="P2520" s="9" t="s">
        <v>42</v>
      </c>
      <c r="Q2520" s="5" t="s">
        <v>37</v>
      </c>
      <c r="R2520" s="9" t="s">
        <v>41</v>
      </c>
      <c r="S2520" s="11">
        <v>2023</v>
      </c>
      <c r="T2520" s="6" t="s">
        <v>126</v>
      </c>
      <c r="U2520" s="4" t="s">
        <v>3813</v>
      </c>
      <c r="V2520" s="4" t="s">
        <v>3815</v>
      </c>
      <c r="W2520" s="75">
        <v>0</v>
      </c>
      <c r="X2520" s="9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43"/>
      <c r="AL2520" s="143"/>
      <c r="AM2520" s="143"/>
      <c r="AN2520" s="143"/>
      <c r="AO2520" s="143"/>
      <c r="AP2520" s="143"/>
      <c r="AQ2520" s="143"/>
      <c r="AR2520" s="143"/>
      <c r="AS2520" s="143"/>
      <c r="AT2520" s="143"/>
      <c r="AU2520" s="143"/>
      <c r="AV2520" s="143"/>
      <c r="BC2520" s="2"/>
    </row>
    <row r="2521" spans="1:55" ht="12.75" customHeight="1" x14ac:dyDescent="0.2">
      <c r="A2521" s="4" t="str">
        <f t="shared" si="54"/>
        <v>PEDIATRÍA</v>
      </c>
      <c r="B2521" s="4" t="s">
        <v>2688</v>
      </c>
      <c r="C2521" s="4" t="s">
        <v>2737</v>
      </c>
      <c r="D2521" s="4" t="s">
        <v>2741</v>
      </c>
      <c r="E2521" s="4" t="s">
        <v>450</v>
      </c>
      <c r="F2521" s="4" t="s">
        <v>451</v>
      </c>
      <c r="G2521" s="41" t="s">
        <v>452</v>
      </c>
      <c r="H2521" s="59">
        <v>140050000005</v>
      </c>
      <c r="I2521" s="59">
        <v>5000000007319</v>
      </c>
      <c r="J2521" s="5">
        <v>2013</v>
      </c>
      <c r="K2521" s="5">
        <v>8</v>
      </c>
      <c r="L2521" s="9">
        <f t="shared" si="55"/>
        <v>-5</v>
      </c>
      <c r="M2521" s="6" t="s">
        <v>90</v>
      </c>
      <c r="N2521" s="9" t="s">
        <v>94</v>
      </c>
      <c r="O2521" s="6" t="s">
        <v>37</v>
      </c>
      <c r="P2521" s="9" t="s">
        <v>42</v>
      </c>
      <c r="Q2521" s="5" t="s">
        <v>37</v>
      </c>
      <c r="R2521" s="9" t="s">
        <v>41</v>
      </c>
      <c r="S2521" s="11">
        <v>2023</v>
      </c>
      <c r="T2521" s="6" t="s">
        <v>126</v>
      </c>
      <c r="U2521" s="4" t="s">
        <v>3813</v>
      </c>
      <c r="V2521" s="4" t="s">
        <v>3815</v>
      </c>
      <c r="W2521" s="75">
        <v>0</v>
      </c>
      <c r="X2521" s="9"/>
      <c r="Y2521" s="11"/>
      <c r="Z2521" s="11"/>
      <c r="AA2521" s="11"/>
      <c r="AB2521" s="11"/>
      <c r="AC2521" s="11"/>
      <c r="AD2521" s="11"/>
      <c r="AE2521" s="11"/>
      <c r="AF2521" s="11"/>
      <c r="AG2521" s="11"/>
      <c r="AH2521" s="11"/>
      <c r="AI2521" s="11"/>
      <c r="AJ2521" s="11"/>
      <c r="AK2521" s="143"/>
      <c r="AL2521" s="143"/>
      <c r="AM2521" s="143"/>
      <c r="AN2521" s="143"/>
      <c r="AO2521" s="143"/>
      <c r="AP2521" s="143"/>
      <c r="AQ2521" s="143"/>
      <c r="AR2521" s="143"/>
      <c r="AS2521" s="143"/>
      <c r="AT2521" s="143"/>
      <c r="AU2521" s="143"/>
      <c r="AV2521" s="143"/>
      <c r="BC2521" s="2"/>
    </row>
    <row r="2522" spans="1:55" ht="12.75" customHeight="1" x14ac:dyDescent="0.2">
      <c r="A2522" s="4" t="str">
        <f t="shared" si="54"/>
        <v>PEDIATRÍA</v>
      </c>
      <c r="B2522" s="4" t="s">
        <v>2688</v>
      </c>
      <c r="C2522" s="4" t="s">
        <v>2737</v>
      </c>
      <c r="D2522" s="4" t="s">
        <v>2741</v>
      </c>
      <c r="E2522" s="4" t="s">
        <v>450</v>
      </c>
      <c r="F2522" s="4" t="s">
        <v>451</v>
      </c>
      <c r="G2522" s="41" t="s">
        <v>452</v>
      </c>
      <c r="H2522" s="59">
        <v>140050000002</v>
      </c>
      <c r="I2522" s="59" t="s">
        <v>136</v>
      </c>
      <c r="J2522" s="5">
        <v>2013</v>
      </c>
      <c r="K2522" s="5">
        <v>8</v>
      </c>
      <c r="L2522" s="9">
        <f t="shared" si="55"/>
        <v>-5</v>
      </c>
      <c r="M2522" s="6" t="s">
        <v>90</v>
      </c>
      <c r="N2522" s="9" t="s">
        <v>94</v>
      </c>
      <c r="O2522" s="6" t="s">
        <v>37</v>
      </c>
      <c r="P2522" s="9" t="s">
        <v>42</v>
      </c>
      <c r="Q2522" s="5" t="s">
        <v>37</v>
      </c>
      <c r="R2522" s="9" t="s">
        <v>41</v>
      </c>
      <c r="S2522" s="11">
        <v>2023</v>
      </c>
      <c r="T2522" s="6" t="s">
        <v>126</v>
      </c>
      <c r="U2522" s="4" t="s">
        <v>3813</v>
      </c>
      <c r="V2522" s="4" t="s">
        <v>3815</v>
      </c>
      <c r="W2522" s="75">
        <v>0</v>
      </c>
      <c r="X2522" s="9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43"/>
      <c r="AL2522" s="143"/>
      <c r="AM2522" s="143"/>
      <c r="AN2522" s="143"/>
      <c r="AO2522" s="143"/>
      <c r="AP2522" s="143"/>
      <c r="AQ2522" s="143"/>
      <c r="AR2522" s="143"/>
      <c r="AS2522" s="143"/>
      <c r="AT2522" s="143"/>
      <c r="AU2522" s="143"/>
      <c r="AV2522" s="143"/>
      <c r="BC2522" s="2"/>
    </row>
    <row r="2523" spans="1:55" x14ac:dyDescent="0.2">
      <c r="A2523" s="4" t="s">
        <v>2721</v>
      </c>
      <c r="B2523" s="4" t="s">
        <v>2687</v>
      </c>
      <c r="C2523" s="4" t="s">
        <v>2737</v>
      </c>
      <c r="D2523" s="4" t="s">
        <v>2741</v>
      </c>
      <c r="E2523" s="4" t="s">
        <v>420</v>
      </c>
      <c r="F2523" s="4" t="s">
        <v>451</v>
      </c>
      <c r="G2523" s="41" t="s">
        <v>454</v>
      </c>
      <c r="H2523" s="59">
        <v>120052600076</v>
      </c>
      <c r="I2523" s="59">
        <v>500000001513</v>
      </c>
      <c r="J2523" s="5">
        <v>2013</v>
      </c>
      <c r="K2523" s="5">
        <v>8</v>
      </c>
      <c r="L2523" s="9">
        <f t="shared" si="55"/>
        <v>-5</v>
      </c>
      <c r="M2523" s="6" t="s">
        <v>90</v>
      </c>
      <c r="N2523" s="9" t="s">
        <v>94</v>
      </c>
      <c r="O2523" s="6" t="s">
        <v>37</v>
      </c>
      <c r="P2523" s="9" t="s">
        <v>42</v>
      </c>
      <c r="Q2523" s="5" t="s">
        <v>37</v>
      </c>
      <c r="R2523" s="9" t="s">
        <v>41</v>
      </c>
      <c r="S2523" s="11">
        <v>2023</v>
      </c>
      <c r="T2523" s="6" t="s">
        <v>126</v>
      </c>
      <c r="U2523" s="4" t="s">
        <v>3813</v>
      </c>
      <c r="V2523" s="4" t="s">
        <v>3815</v>
      </c>
      <c r="W2523" s="75">
        <v>0</v>
      </c>
      <c r="X2523" s="9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1"/>
      <c r="AJ2523" s="11"/>
      <c r="AK2523" s="143"/>
      <c r="AL2523" s="143"/>
      <c r="AM2523" s="143"/>
      <c r="AN2523" s="143"/>
      <c r="AO2523" s="143"/>
      <c r="AP2523" s="143"/>
      <c r="AQ2523" s="143"/>
      <c r="AR2523" s="143"/>
      <c r="AS2523" s="143"/>
      <c r="AT2523" s="143"/>
      <c r="AU2523" s="143"/>
      <c r="AV2523" s="143"/>
      <c r="BC2523" s="2"/>
    </row>
    <row r="2524" spans="1:55" x14ac:dyDescent="0.2">
      <c r="A2524" s="4" t="s">
        <v>2721</v>
      </c>
      <c r="B2524" s="4" t="s">
        <v>2687</v>
      </c>
      <c r="C2524" s="4" t="s">
        <v>2737</v>
      </c>
      <c r="D2524" s="4" t="s">
        <v>2741</v>
      </c>
      <c r="E2524" s="4" t="s">
        <v>420</v>
      </c>
      <c r="F2524" s="4" t="s">
        <v>451</v>
      </c>
      <c r="G2524" s="41" t="s">
        <v>454</v>
      </c>
      <c r="H2524" s="59">
        <v>120052600010</v>
      </c>
      <c r="I2524" s="59">
        <v>500000001568</v>
      </c>
      <c r="J2524" s="5">
        <v>2013</v>
      </c>
      <c r="K2524" s="5">
        <v>8</v>
      </c>
      <c r="L2524" s="9">
        <f t="shared" si="55"/>
        <v>-5</v>
      </c>
      <c r="M2524" s="6" t="s">
        <v>90</v>
      </c>
      <c r="N2524" s="9" t="s">
        <v>94</v>
      </c>
      <c r="O2524" s="6" t="s">
        <v>37</v>
      </c>
      <c r="P2524" s="9" t="s">
        <v>42</v>
      </c>
      <c r="Q2524" s="5" t="s">
        <v>37</v>
      </c>
      <c r="R2524" s="9" t="s">
        <v>41</v>
      </c>
      <c r="S2524" s="11">
        <v>2023</v>
      </c>
      <c r="T2524" s="6" t="s">
        <v>126</v>
      </c>
      <c r="U2524" s="4" t="s">
        <v>3813</v>
      </c>
      <c r="V2524" s="4" t="s">
        <v>3815</v>
      </c>
      <c r="W2524" s="75">
        <v>0</v>
      </c>
      <c r="X2524" s="9"/>
      <c r="Y2524" s="11"/>
      <c r="Z2524" s="11"/>
      <c r="AA2524" s="11"/>
      <c r="AB2524" s="11"/>
      <c r="AC2524" s="11"/>
      <c r="AD2524" s="11"/>
      <c r="AE2524" s="11"/>
      <c r="AF2524" s="11"/>
      <c r="AG2524" s="11"/>
      <c r="AH2524" s="11"/>
      <c r="AI2524" s="11"/>
      <c r="AJ2524" s="11"/>
      <c r="AK2524" s="143"/>
      <c r="AL2524" s="143"/>
      <c r="AM2524" s="143"/>
      <c r="AN2524" s="143"/>
      <c r="AO2524" s="143"/>
      <c r="AP2524" s="143"/>
      <c r="AQ2524" s="143"/>
      <c r="AR2524" s="143"/>
      <c r="AS2524" s="143"/>
      <c r="AT2524" s="143"/>
      <c r="AU2524" s="143"/>
      <c r="AV2524" s="143"/>
      <c r="BC2524" s="2"/>
    </row>
    <row r="2525" spans="1:55" x14ac:dyDescent="0.2">
      <c r="A2525" s="4" t="s">
        <v>2721</v>
      </c>
      <c r="B2525" s="4" t="s">
        <v>2687</v>
      </c>
      <c r="C2525" s="4" t="s">
        <v>2737</v>
      </c>
      <c r="D2525" s="4" t="s">
        <v>2741</v>
      </c>
      <c r="E2525" s="4" t="s">
        <v>420</v>
      </c>
      <c r="F2525" s="4" t="s">
        <v>451</v>
      </c>
      <c r="G2525" s="41" t="s">
        <v>454</v>
      </c>
      <c r="H2525" s="59">
        <v>120052600078</v>
      </c>
      <c r="I2525" s="59">
        <v>500000001483</v>
      </c>
      <c r="J2525" s="5">
        <v>2013</v>
      </c>
      <c r="K2525" s="5">
        <v>8</v>
      </c>
      <c r="L2525" s="9">
        <f t="shared" si="55"/>
        <v>-5</v>
      </c>
      <c r="M2525" s="6" t="s">
        <v>90</v>
      </c>
      <c r="N2525" s="9" t="s">
        <v>94</v>
      </c>
      <c r="O2525" s="6" t="s">
        <v>37</v>
      </c>
      <c r="P2525" s="9" t="s">
        <v>42</v>
      </c>
      <c r="Q2525" s="5" t="s">
        <v>37</v>
      </c>
      <c r="R2525" s="9" t="s">
        <v>41</v>
      </c>
      <c r="S2525" s="11">
        <v>2023</v>
      </c>
      <c r="T2525" s="6" t="s">
        <v>126</v>
      </c>
      <c r="U2525" s="4" t="s">
        <v>3813</v>
      </c>
      <c r="V2525" s="4" t="s">
        <v>3815</v>
      </c>
      <c r="W2525" s="75">
        <v>0</v>
      </c>
      <c r="X2525" s="9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43"/>
      <c r="AL2525" s="143"/>
      <c r="AM2525" s="143"/>
      <c r="AN2525" s="143"/>
      <c r="AO2525" s="143"/>
      <c r="AP2525" s="143"/>
      <c r="AQ2525" s="143"/>
      <c r="AR2525" s="143"/>
      <c r="AS2525" s="143"/>
      <c r="AT2525" s="143"/>
      <c r="AU2525" s="143"/>
      <c r="AV2525" s="143"/>
      <c r="BC2525" s="2"/>
    </row>
    <row r="2526" spans="1:55" x14ac:dyDescent="0.2">
      <c r="A2526" s="4" t="s">
        <v>2721</v>
      </c>
      <c r="B2526" s="4" t="s">
        <v>2687</v>
      </c>
      <c r="C2526" s="4" t="s">
        <v>2737</v>
      </c>
      <c r="D2526" s="4" t="s">
        <v>2741</v>
      </c>
      <c r="E2526" s="4" t="s">
        <v>420</v>
      </c>
      <c r="F2526" s="4" t="s">
        <v>451</v>
      </c>
      <c r="G2526" s="41" t="s">
        <v>454</v>
      </c>
      <c r="H2526" s="59">
        <v>120052600043</v>
      </c>
      <c r="I2526" s="59">
        <v>500000005995</v>
      </c>
      <c r="J2526" s="5">
        <v>2013</v>
      </c>
      <c r="K2526" s="5">
        <v>8</v>
      </c>
      <c r="L2526" s="9">
        <f t="shared" si="55"/>
        <v>-5</v>
      </c>
      <c r="M2526" s="6" t="s">
        <v>90</v>
      </c>
      <c r="N2526" s="9" t="s">
        <v>94</v>
      </c>
      <c r="O2526" s="6" t="s">
        <v>37</v>
      </c>
      <c r="P2526" s="9" t="s">
        <v>42</v>
      </c>
      <c r="Q2526" s="5" t="s">
        <v>37</v>
      </c>
      <c r="R2526" s="9" t="s">
        <v>41</v>
      </c>
      <c r="S2526" s="11">
        <v>2023</v>
      </c>
      <c r="T2526" s="6" t="s">
        <v>126</v>
      </c>
      <c r="U2526" s="4" t="s">
        <v>3813</v>
      </c>
      <c r="V2526" s="4" t="s">
        <v>3815</v>
      </c>
      <c r="W2526" s="75">
        <v>0</v>
      </c>
      <c r="X2526" s="9"/>
      <c r="Y2526" s="11"/>
      <c r="Z2526" s="11"/>
      <c r="AA2526" s="11"/>
      <c r="AB2526" s="11"/>
      <c r="AC2526" s="11"/>
      <c r="AD2526" s="11"/>
      <c r="AE2526" s="11"/>
      <c r="AF2526" s="11"/>
      <c r="AG2526" s="11"/>
      <c r="AH2526" s="11"/>
      <c r="AI2526" s="11"/>
      <c r="AJ2526" s="11"/>
      <c r="AK2526" s="143"/>
      <c r="AL2526" s="143"/>
      <c r="AM2526" s="143"/>
      <c r="AN2526" s="143"/>
      <c r="AO2526" s="143"/>
      <c r="AP2526" s="143"/>
      <c r="AQ2526" s="143"/>
      <c r="AR2526" s="143"/>
      <c r="AS2526" s="143"/>
      <c r="AT2526" s="143"/>
      <c r="AU2526" s="143"/>
      <c r="AV2526" s="143"/>
      <c r="BC2526" s="2"/>
    </row>
    <row r="2527" spans="1:55" x14ac:dyDescent="0.2">
      <c r="A2527" s="4" t="s">
        <v>2721</v>
      </c>
      <c r="B2527" s="4" t="s">
        <v>2687</v>
      </c>
      <c r="C2527" s="4" t="s">
        <v>2737</v>
      </c>
      <c r="D2527" s="4" t="s">
        <v>2741</v>
      </c>
      <c r="E2527" s="4" t="s">
        <v>420</v>
      </c>
      <c r="F2527" s="4" t="s">
        <v>451</v>
      </c>
      <c r="G2527" s="41" t="s">
        <v>454</v>
      </c>
      <c r="H2527" s="59">
        <v>120052600026</v>
      </c>
      <c r="I2527" s="59">
        <v>500000001418</v>
      </c>
      <c r="J2527" s="5">
        <v>2013</v>
      </c>
      <c r="K2527" s="5">
        <v>8</v>
      </c>
      <c r="L2527" s="9">
        <f t="shared" si="55"/>
        <v>-5</v>
      </c>
      <c r="M2527" s="6" t="s">
        <v>90</v>
      </c>
      <c r="N2527" s="9" t="s">
        <v>94</v>
      </c>
      <c r="O2527" s="6" t="s">
        <v>37</v>
      </c>
      <c r="P2527" s="9" t="s">
        <v>42</v>
      </c>
      <c r="Q2527" s="5" t="s">
        <v>37</v>
      </c>
      <c r="R2527" s="9" t="s">
        <v>41</v>
      </c>
      <c r="S2527" s="11">
        <v>2023</v>
      </c>
      <c r="T2527" s="6" t="s">
        <v>126</v>
      </c>
      <c r="U2527" s="4" t="s">
        <v>3813</v>
      </c>
      <c r="V2527" s="4" t="s">
        <v>3815</v>
      </c>
      <c r="W2527" s="75">
        <v>0</v>
      </c>
      <c r="X2527" s="9"/>
      <c r="Y2527" s="11"/>
      <c r="Z2527" s="11"/>
      <c r="AA2527" s="11"/>
      <c r="AB2527" s="11"/>
      <c r="AC2527" s="11"/>
      <c r="AD2527" s="11"/>
      <c r="AE2527" s="11"/>
      <c r="AF2527" s="11"/>
      <c r="AG2527" s="11"/>
      <c r="AH2527" s="11"/>
      <c r="AI2527" s="11"/>
      <c r="AJ2527" s="11"/>
      <c r="AK2527" s="143"/>
      <c r="AL2527" s="143"/>
      <c r="AM2527" s="143"/>
      <c r="AN2527" s="143"/>
      <c r="AO2527" s="143"/>
      <c r="AP2527" s="143"/>
      <c r="AQ2527" s="143"/>
      <c r="AR2527" s="143"/>
      <c r="AS2527" s="143"/>
      <c r="AT2527" s="143"/>
      <c r="AU2527" s="143"/>
      <c r="AV2527" s="143"/>
      <c r="BC2527" s="2"/>
    </row>
    <row r="2528" spans="1:55" x14ac:dyDescent="0.2">
      <c r="A2528" s="4" t="s">
        <v>2723</v>
      </c>
      <c r="B2528" s="4" t="s">
        <v>2690</v>
      </c>
      <c r="C2528" s="4" t="s">
        <v>2737</v>
      </c>
      <c r="D2528" s="4" t="s">
        <v>2741</v>
      </c>
      <c r="E2528" s="4" t="s">
        <v>420</v>
      </c>
      <c r="F2528" s="4" t="s">
        <v>451</v>
      </c>
      <c r="G2528" s="41" t="s">
        <v>454</v>
      </c>
      <c r="H2528" s="59">
        <v>120052600085</v>
      </c>
      <c r="I2528" s="59">
        <v>500000002987</v>
      </c>
      <c r="J2528" s="5">
        <v>2013</v>
      </c>
      <c r="K2528" s="5">
        <v>8</v>
      </c>
      <c r="L2528" s="9">
        <f t="shared" si="55"/>
        <v>-5</v>
      </c>
      <c r="M2528" s="6" t="s">
        <v>90</v>
      </c>
      <c r="N2528" s="9" t="s">
        <v>94</v>
      </c>
      <c r="O2528" s="6" t="s">
        <v>37</v>
      </c>
      <c r="P2528" s="9" t="s">
        <v>42</v>
      </c>
      <c r="Q2528" s="5" t="s">
        <v>37</v>
      </c>
      <c r="R2528" s="9" t="s">
        <v>41</v>
      </c>
      <c r="S2528" s="11">
        <v>2023</v>
      </c>
      <c r="T2528" s="6" t="s">
        <v>126</v>
      </c>
      <c r="U2528" s="4" t="s">
        <v>3813</v>
      </c>
      <c r="V2528" s="4" t="s">
        <v>3815</v>
      </c>
      <c r="W2528" s="75">
        <v>0</v>
      </c>
      <c r="X2528" s="9"/>
      <c r="Y2528" s="11"/>
      <c r="Z2528" s="11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143"/>
      <c r="AL2528" s="143"/>
      <c r="AM2528" s="143"/>
      <c r="AN2528" s="143"/>
      <c r="AO2528" s="143"/>
      <c r="AP2528" s="143"/>
      <c r="AQ2528" s="143"/>
      <c r="AR2528" s="143"/>
      <c r="AS2528" s="143"/>
      <c r="AT2528" s="143"/>
      <c r="AU2528" s="143"/>
      <c r="AV2528" s="143"/>
      <c r="BC2528" s="2"/>
    </row>
    <row r="2529" spans="1:55" x14ac:dyDescent="0.2">
      <c r="A2529" s="4" t="s">
        <v>2721</v>
      </c>
      <c r="B2529" s="4" t="s">
        <v>2687</v>
      </c>
      <c r="C2529" s="4" t="s">
        <v>2737</v>
      </c>
      <c r="D2529" s="4" t="s">
        <v>2741</v>
      </c>
      <c r="E2529" s="4" t="s">
        <v>420</v>
      </c>
      <c r="F2529" s="4" t="s">
        <v>451</v>
      </c>
      <c r="G2529" s="41" t="s">
        <v>454</v>
      </c>
      <c r="H2529" s="59">
        <v>120052600013</v>
      </c>
      <c r="I2529" s="59">
        <v>500000001429</v>
      </c>
      <c r="J2529" s="5">
        <v>2013</v>
      </c>
      <c r="K2529" s="5">
        <v>8</v>
      </c>
      <c r="L2529" s="9">
        <f t="shared" si="55"/>
        <v>-5</v>
      </c>
      <c r="M2529" s="6" t="s">
        <v>90</v>
      </c>
      <c r="N2529" s="9" t="s">
        <v>94</v>
      </c>
      <c r="O2529" s="6" t="s">
        <v>37</v>
      </c>
      <c r="P2529" s="9" t="s">
        <v>42</v>
      </c>
      <c r="Q2529" s="5" t="s">
        <v>37</v>
      </c>
      <c r="R2529" s="9" t="s">
        <v>41</v>
      </c>
      <c r="S2529" s="11">
        <v>2023</v>
      </c>
      <c r="T2529" s="6" t="s">
        <v>126</v>
      </c>
      <c r="U2529" s="4" t="s">
        <v>3813</v>
      </c>
      <c r="V2529" s="4" t="s">
        <v>3815</v>
      </c>
      <c r="W2529" s="75">
        <v>0</v>
      </c>
      <c r="X2529" s="9"/>
      <c r="Y2529" s="11"/>
      <c r="Z2529" s="11"/>
      <c r="AA2529" s="11"/>
      <c r="AB2529" s="11"/>
      <c r="AC2529" s="11"/>
      <c r="AD2529" s="11"/>
      <c r="AE2529" s="11"/>
      <c r="AF2529" s="11"/>
      <c r="AG2529" s="11"/>
      <c r="AH2529" s="11"/>
      <c r="AI2529" s="11"/>
      <c r="AJ2529" s="11"/>
      <c r="AK2529" s="143"/>
      <c r="AL2529" s="143"/>
      <c r="AM2529" s="143"/>
      <c r="AN2529" s="143"/>
      <c r="AO2529" s="143"/>
      <c r="AP2529" s="143"/>
      <c r="AQ2529" s="143"/>
      <c r="AR2529" s="143"/>
      <c r="AS2529" s="143"/>
      <c r="AT2529" s="143"/>
      <c r="AU2529" s="143"/>
      <c r="AV2529" s="143"/>
      <c r="BC2529" s="2"/>
    </row>
    <row r="2530" spans="1:55" x14ac:dyDescent="0.2">
      <c r="A2530" s="4" t="s">
        <v>2721</v>
      </c>
      <c r="B2530" s="4" t="s">
        <v>2687</v>
      </c>
      <c r="C2530" s="4" t="s">
        <v>2737</v>
      </c>
      <c r="D2530" s="4" t="s">
        <v>2741</v>
      </c>
      <c r="E2530" s="4" t="s">
        <v>420</v>
      </c>
      <c r="F2530" s="4" t="s">
        <v>451</v>
      </c>
      <c r="G2530" s="41" t="s">
        <v>454</v>
      </c>
      <c r="H2530" s="59">
        <v>120052600058</v>
      </c>
      <c r="I2530" s="59">
        <v>500000001318</v>
      </c>
      <c r="J2530" s="5">
        <v>2013</v>
      </c>
      <c r="K2530" s="5">
        <v>8</v>
      </c>
      <c r="L2530" s="9">
        <f t="shared" si="55"/>
        <v>-5</v>
      </c>
      <c r="M2530" s="6" t="s">
        <v>90</v>
      </c>
      <c r="N2530" s="9" t="s">
        <v>94</v>
      </c>
      <c r="O2530" s="6" t="s">
        <v>37</v>
      </c>
      <c r="P2530" s="9" t="s">
        <v>42</v>
      </c>
      <c r="Q2530" s="5" t="s">
        <v>37</v>
      </c>
      <c r="R2530" s="9" t="s">
        <v>41</v>
      </c>
      <c r="S2530" s="11">
        <v>2023</v>
      </c>
      <c r="T2530" s="6" t="s">
        <v>126</v>
      </c>
      <c r="U2530" s="4" t="s">
        <v>3813</v>
      </c>
      <c r="V2530" s="4" t="s">
        <v>3815</v>
      </c>
      <c r="W2530" s="75">
        <v>0</v>
      </c>
      <c r="X2530" s="9"/>
      <c r="Y2530" s="11"/>
      <c r="Z2530" s="11"/>
      <c r="AA2530" s="11"/>
      <c r="AB2530" s="11"/>
      <c r="AC2530" s="11"/>
      <c r="AD2530" s="11"/>
      <c r="AE2530" s="11"/>
      <c r="AF2530" s="11"/>
      <c r="AG2530" s="11"/>
      <c r="AH2530" s="11"/>
      <c r="AI2530" s="11"/>
      <c r="AJ2530" s="11"/>
      <c r="AK2530" s="143"/>
      <c r="AL2530" s="143"/>
      <c r="AM2530" s="143"/>
      <c r="AN2530" s="143"/>
      <c r="AO2530" s="143"/>
      <c r="AP2530" s="143"/>
      <c r="AQ2530" s="143"/>
      <c r="AR2530" s="143"/>
      <c r="AS2530" s="143"/>
      <c r="AT2530" s="143"/>
      <c r="AU2530" s="143"/>
      <c r="AV2530" s="143"/>
      <c r="BC2530" s="2"/>
    </row>
    <row r="2531" spans="1:55" x14ac:dyDescent="0.2">
      <c r="A2531" s="4" t="s">
        <v>2721</v>
      </c>
      <c r="B2531" s="4" t="s">
        <v>2687</v>
      </c>
      <c r="C2531" s="4" t="s">
        <v>2737</v>
      </c>
      <c r="D2531" s="4" t="s">
        <v>2741</v>
      </c>
      <c r="E2531" s="4" t="s">
        <v>420</v>
      </c>
      <c r="F2531" s="4" t="s">
        <v>451</v>
      </c>
      <c r="G2531" s="41" t="s">
        <v>454</v>
      </c>
      <c r="H2531" s="59">
        <v>120052600033</v>
      </c>
      <c r="I2531" s="59">
        <v>500000006001</v>
      </c>
      <c r="J2531" s="5">
        <v>2013</v>
      </c>
      <c r="K2531" s="5">
        <v>8</v>
      </c>
      <c r="L2531" s="9">
        <f t="shared" si="55"/>
        <v>-5</v>
      </c>
      <c r="M2531" s="6" t="s">
        <v>90</v>
      </c>
      <c r="N2531" s="9" t="s">
        <v>94</v>
      </c>
      <c r="O2531" s="6" t="s">
        <v>37</v>
      </c>
      <c r="P2531" s="9" t="s">
        <v>42</v>
      </c>
      <c r="Q2531" s="5" t="s">
        <v>37</v>
      </c>
      <c r="R2531" s="9" t="s">
        <v>41</v>
      </c>
      <c r="S2531" s="11">
        <v>2023</v>
      </c>
      <c r="T2531" s="6" t="s">
        <v>126</v>
      </c>
      <c r="U2531" s="4" t="s">
        <v>3813</v>
      </c>
      <c r="V2531" s="4" t="s">
        <v>3815</v>
      </c>
      <c r="W2531" s="75">
        <v>0</v>
      </c>
      <c r="X2531" s="9"/>
      <c r="Y2531" s="11"/>
      <c r="Z2531" s="11"/>
      <c r="AA2531" s="11"/>
      <c r="AB2531" s="11"/>
      <c r="AC2531" s="11"/>
      <c r="AD2531" s="11"/>
      <c r="AE2531" s="11"/>
      <c r="AF2531" s="11"/>
      <c r="AG2531" s="11"/>
      <c r="AH2531" s="11"/>
      <c r="AI2531" s="11"/>
      <c r="AJ2531" s="11"/>
      <c r="AK2531" s="143"/>
      <c r="AL2531" s="143"/>
      <c r="AM2531" s="143"/>
      <c r="AN2531" s="143"/>
      <c r="AO2531" s="143"/>
      <c r="AP2531" s="143"/>
      <c r="AQ2531" s="143"/>
      <c r="AR2531" s="143"/>
      <c r="AS2531" s="143"/>
      <c r="AT2531" s="143"/>
      <c r="AU2531" s="143"/>
      <c r="AV2531" s="143"/>
      <c r="BC2531" s="2"/>
    </row>
    <row r="2532" spans="1:55" x14ac:dyDescent="0.2">
      <c r="A2532" s="4" t="s">
        <v>2721</v>
      </c>
      <c r="B2532" s="4" t="s">
        <v>2687</v>
      </c>
      <c r="C2532" s="4" t="s">
        <v>2737</v>
      </c>
      <c r="D2532" s="4" t="s">
        <v>2741</v>
      </c>
      <c r="E2532" s="4" t="s">
        <v>420</v>
      </c>
      <c r="F2532" s="4" t="s">
        <v>451</v>
      </c>
      <c r="G2532" s="41" t="s">
        <v>454</v>
      </c>
      <c r="H2532" s="59">
        <v>120052600024</v>
      </c>
      <c r="I2532" s="59">
        <v>500000001553</v>
      </c>
      <c r="J2532" s="5">
        <v>2013</v>
      </c>
      <c r="K2532" s="5">
        <v>8</v>
      </c>
      <c r="L2532" s="9">
        <f t="shared" si="55"/>
        <v>-5</v>
      </c>
      <c r="M2532" s="6" t="s">
        <v>90</v>
      </c>
      <c r="N2532" s="9" t="s">
        <v>94</v>
      </c>
      <c r="O2532" s="6" t="s">
        <v>37</v>
      </c>
      <c r="P2532" s="9" t="s">
        <v>42</v>
      </c>
      <c r="Q2532" s="5" t="s">
        <v>37</v>
      </c>
      <c r="R2532" s="9" t="s">
        <v>41</v>
      </c>
      <c r="S2532" s="11">
        <v>2023</v>
      </c>
      <c r="T2532" s="6" t="s">
        <v>126</v>
      </c>
      <c r="U2532" s="4" t="s">
        <v>3813</v>
      </c>
      <c r="V2532" s="4" t="s">
        <v>3815</v>
      </c>
      <c r="W2532" s="75">
        <v>0</v>
      </c>
      <c r="X2532" s="9"/>
      <c r="Y2532" s="11"/>
      <c r="Z2532" s="11"/>
      <c r="AA2532" s="11"/>
      <c r="AB2532" s="11"/>
      <c r="AC2532" s="11"/>
      <c r="AD2532" s="11"/>
      <c r="AE2532" s="11"/>
      <c r="AF2532" s="11"/>
      <c r="AG2532" s="11"/>
      <c r="AH2532" s="11"/>
      <c r="AI2532" s="11"/>
      <c r="AJ2532" s="11"/>
      <c r="AK2532" s="143"/>
      <c r="AL2532" s="143"/>
      <c r="AM2532" s="143"/>
      <c r="AN2532" s="143"/>
      <c r="AO2532" s="143"/>
      <c r="AP2532" s="143"/>
      <c r="AQ2532" s="143"/>
      <c r="AR2532" s="143"/>
      <c r="AS2532" s="143"/>
      <c r="AT2532" s="143"/>
      <c r="AU2532" s="143"/>
      <c r="AV2532" s="143"/>
      <c r="BC2532" s="2"/>
    </row>
    <row r="2533" spans="1:55" x14ac:dyDescent="0.2">
      <c r="A2533" s="4" t="s">
        <v>2721</v>
      </c>
      <c r="B2533" s="4" t="s">
        <v>2687</v>
      </c>
      <c r="C2533" s="4" t="s">
        <v>2737</v>
      </c>
      <c r="D2533" s="4" t="s">
        <v>2741</v>
      </c>
      <c r="E2533" s="4" t="s">
        <v>420</v>
      </c>
      <c r="F2533" s="4" t="s">
        <v>451</v>
      </c>
      <c r="G2533" s="41" t="s">
        <v>454</v>
      </c>
      <c r="H2533" s="59">
        <v>120052600001</v>
      </c>
      <c r="I2533" s="59">
        <v>500000001451</v>
      </c>
      <c r="J2533" s="5">
        <v>2013</v>
      </c>
      <c r="K2533" s="5">
        <v>8</v>
      </c>
      <c r="L2533" s="9">
        <f t="shared" si="55"/>
        <v>-5</v>
      </c>
      <c r="M2533" s="6" t="s">
        <v>90</v>
      </c>
      <c r="N2533" s="9" t="s">
        <v>94</v>
      </c>
      <c r="O2533" s="6" t="s">
        <v>37</v>
      </c>
      <c r="P2533" s="9" t="s">
        <v>42</v>
      </c>
      <c r="Q2533" s="5" t="s">
        <v>37</v>
      </c>
      <c r="R2533" s="9" t="s">
        <v>41</v>
      </c>
      <c r="S2533" s="11">
        <v>2023</v>
      </c>
      <c r="T2533" s="6" t="s">
        <v>126</v>
      </c>
      <c r="U2533" s="4" t="s">
        <v>3813</v>
      </c>
      <c r="V2533" s="4" t="s">
        <v>3815</v>
      </c>
      <c r="W2533" s="75">
        <v>0</v>
      </c>
      <c r="X2533" s="9"/>
      <c r="Y2533" s="11"/>
      <c r="Z2533" s="11"/>
      <c r="AA2533" s="11"/>
      <c r="AB2533" s="11"/>
      <c r="AC2533" s="11"/>
      <c r="AD2533" s="11"/>
      <c r="AE2533" s="11"/>
      <c r="AF2533" s="11"/>
      <c r="AG2533" s="11"/>
      <c r="AH2533" s="11"/>
      <c r="AI2533" s="11"/>
      <c r="AJ2533" s="11"/>
      <c r="AK2533" s="143"/>
      <c r="AL2533" s="143"/>
      <c r="AM2533" s="143"/>
      <c r="AN2533" s="143"/>
      <c r="AO2533" s="143"/>
      <c r="AP2533" s="143"/>
      <c r="AQ2533" s="143"/>
      <c r="AR2533" s="143"/>
      <c r="AS2533" s="143"/>
      <c r="AT2533" s="143"/>
      <c r="AU2533" s="143"/>
      <c r="AV2533" s="143"/>
      <c r="BC2533" s="2"/>
    </row>
    <row r="2534" spans="1:55" ht="12.75" customHeight="1" x14ac:dyDescent="0.2">
      <c r="A2534" s="4" t="s">
        <v>2721</v>
      </c>
      <c r="B2534" s="4" t="s">
        <v>2687</v>
      </c>
      <c r="C2534" s="4" t="s">
        <v>2737</v>
      </c>
      <c r="D2534" s="4" t="s">
        <v>2741</v>
      </c>
      <c r="E2534" s="4" t="s">
        <v>420</v>
      </c>
      <c r="F2534" s="4" t="s">
        <v>451</v>
      </c>
      <c r="G2534" s="41" t="s">
        <v>454</v>
      </c>
      <c r="H2534" s="59">
        <v>120052600020</v>
      </c>
      <c r="I2534" s="59">
        <v>500000001592</v>
      </c>
      <c r="J2534" s="5">
        <v>2013</v>
      </c>
      <c r="K2534" s="5">
        <v>8</v>
      </c>
      <c r="L2534" s="9">
        <f t="shared" si="55"/>
        <v>-5</v>
      </c>
      <c r="M2534" s="6" t="s">
        <v>90</v>
      </c>
      <c r="N2534" s="9" t="s">
        <v>94</v>
      </c>
      <c r="O2534" s="6" t="s">
        <v>37</v>
      </c>
      <c r="P2534" s="9" t="s">
        <v>42</v>
      </c>
      <c r="Q2534" s="5" t="s">
        <v>37</v>
      </c>
      <c r="R2534" s="9" t="s">
        <v>41</v>
      </c>
      <c r="S2534" s="11">
        <v>2023</v>
      </c>
      <c r="T2534" s="6" t="s">
        <v>126</v>
      </c>
      <c r="U2534" s="4" t="s">
        <v>3813</v>
      </c>
      <c r="V2534" s="4" t="s">
        <v>3815</v>
      </c>
      <c r="W2534" s="75">
        <v>0</v>
      </c>
      <c r="X2534" s="9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43"/>
      <c r="AL2534" s="143"/>
      <c r="AM2534" s="143"/>
      <c r="AN2534" s="143"/>
      <c r="AO2534" s="143"/>
      <c r="AP2534" s="143"/>
      <c r="AQ2534" s="143"/>
      <c r="AR2534" s="143"/>
      <c r="AS2534" s="143"/>
      <c r="AT2534" s="143"/>
      <c r="AU2534" s="143"/>
      <c r="AV2534" s="143"/>
      <c r="BC2534" s="2"/>
    </row>
    <row r="2535" spans="1:55" ht="12.75" customHeight="1" x14ac:dyDescent="0.2">
      <c r="A2535" s="4" t="s">
        <v>2721</v>
      </c>
      <c r="B2535" s="4" t="s">
        <v>2687</v>
      </c>
      <c r="C2535" s="4" t="s">
        <v>2737</v>
      </c>
      <c r="D2535" s="4" t="s">
        <v>2741</v>
      </c>
      <c r="E2535" s="4" t="s">
        <v>420</v>
      </c>
      <c r="F2535" s="4" t="s">
        <v>451</v>
      </c>
      <c r="G2535" s="41" t="s">
        <v>454</v>
      </c>
      <c r="H2535" s="59">
        <v>120052600080</v>
      </c>
      <c r="I2535" s="59">
        <v>500000001585</v>
      </c>
      <c r="J2535" s="5">
        <v>2013</v>
      </c>
      <c r="K2535" s="5">
        <v>8</v>
      </c>
      <c r="L2535" s="9">
        <f t="shared" si="55"/>
        <v>-5</v>
      </c>
      <c r="M2535" s="6" t="s">
        <v>90</v>
      </c>
      <c r="N2535" s="9" t="s">
        <v>94</v>
      </c>
      <c r="O2535" s="6" t="s">
        <v>37</v>
      </c>
      <c r="P2535" s="9" t="s">
        <v>42</v>
      </c>
      <c r="Q2535" s="5" t="s">
        <v>37</v>
      </c>
      <c r="R2535" s="9" t="s">
        <v>41</v>
      </c>
      <c r="S2535" s="11">
        <v>2023</v>
      </c>
      <c r="T2535" s="6" t="s">
        <v>126</v>
      </c>
      <c r="U2535" s="4" t="s">
        <v>3813</v>
      </c>
      <c r="V2535" s="4" t="s">
        <v>3815</v>
      </c>
      <c r="W2535" s="75">
        <v>0</v>
      </c>
      <c r="X2535" s="9"/>
      <c r="Y2535" s="11"/>
      <c r="Z2535" s="11"/>
      <c r="AA2535" s="11"/>
      <c r="AB2535" s="11"/>
      <c r="AC2535" s="11"/>
      <c r="AD2535" s="11"/>
      <c r="AE2535" s="11"/>
      <c r="AF2535" s="11"/>
      <c r="AG2535" s="11"/>
      <c r="AH2535" s="11"/>
      <c r="AI2535" s="11"/>
      <c r="AJ2535" s="11"/>
      <c r="AK2535" s="143"/>
      <c r="AL2535" s="143"/>
      <c r="AM2535" s="143"/>
      <c r="AN2535" s="143"/>
      <c r="AO2535" s="143"/>
      <c r="AP2535" s="143"/>
      <c r="AQ2535" s="143"/>
      <c r="AR2535" s="143"/>
      <c r="AS2535" s="143"/>
      <c r="AT2535" s="143"/>
      <c r="AU2535" s="143"/>
      <c r="AV2535" s="143"/>
      <c r="BC2535" s="2"/>
    </row>
    <row r="2536" spans="1:55" x14ac:dyDescent="0.2">
      <c r="A2536" s="4" t="str">
        <f>UPPER("Pediatría")</f>
        <v>PEDIATRÍA</v>
      </c>
      <c r="B2536" s="4" t="s">
        <v>2688</v>
      </c>
      <c r="C2536" s="4" t="s">
        <v>2737</v>
      </c>
      <c r="D2536" s="4" t="s">
        <v>2741</v>
      </c>
      <c r="E2536" s="4" t="s">
        <v>420</v>
      </c>
      <c r="F2536" s="4" t="s">
        <v>451</v>
      </c>
      <c r="G2536" s="41" t="s">
        <v>454</v>
      </c>
      <c r="H2536" s="59">
        <v>120052600107</v>
      </c>
      <c r="I2536" s="59" t="s">
        <v>136</v>
      </c>
      <c r="J2536" s="5">
        <v>2013</v>
      </c>
      <c r="K2536" s="5">
        <v>8</v>
      </c>
      <c r="L2536" s="9">
        <f t="shared" si="55"/>
        <v>-5</v>
      </c>
      <c r="M2536" s="6" t="s">
        <v>90</v>
      </c>
      <c r="N2536" s="9" t="s">
        <v>94</v>
      </c>
      <c r="O2536" s="6" t="s">
        <v>37</v>
      </c>
      <c r="P2536" s="9" t="s">
        <v>42</v>
      </c>
      <c r="Q2536" s="5" t="s">
        <v>37</v>
      </c>
      <c r="R2536" s="9" t="s">
        <v>41</v>
      </c>
      <c r="S2536" s="11">
        <v>2023</v>
      </c>
      <c r="T2536" s="6" t="s">
        <v>126</v>
      </c>
      <c r="U2536" s="4" t="s">
        <v>3813</v>
      </c>
      <c r="V2536" s="4" t="s">
        <v>3815</v>
      </c>
      <c r="W2536" s="75">
        <v>0</v>
      </c>
      <c r="X2536" s="9"/>
      <c r="Y2536" s="11"/>
      <c r="Z2536" s="11"/>
      <c r="AA2536" s="11"/>
      <c r="AB2536" s="11"/>
      <c r="AC2536" s="11"/>
      <c r="AD2536" s="11"/>
      <c r="AE2536" s="11"/>
      <c r="AF2536" s="11"/>
      <c r="AG2536" s="11"/>
      <c r="AH2536" s="11"/>
      <c r="AI2536" s="11"/>
      <c r="AJ2536" s="11"/>
      <c r="AK2536" s="143"/>
      <c r="AL2536" s="143"/>
      <c r="AM2536" s="143"/>
      <c r="AN2536" s="143"/>
      <c r="AO2536" s="143"/>
      <c r="AP2536" s="143"/>
      <c r="AQ2536" s="143"/>
      <c r="AR2536" s="143"/>
      <c r="AS2536" s="143"/>
      <c r="AT2536" s="143"/>
      <c r="AU2536" s="143"/>
      <c r="AV2536" s="143"/>
      <c r="BC2536" s="2"/>
    </row>
    <row r="2537" spans="1:55" x14ac:dyDescent="0.2">
      <c r="A2537" s="4" t="str">
        <f>UPPER("Pediatría")</f>
        <v>PEDIATRÍA</v>
      </c>
      <c r="B2537" s="4" t="s">
        <v>2688</v>
      </c>
      <c r="C2537" s="4" t="s">
        <v>2737</v>
      </c>
      <c r="D2537" s="4" t="s">
        <v>2741</v>
      </c>
      <c r="E2537" s="4" t="s">
        <v>420</v>
      </c>
      <c r="F2537" s="4" t="s">
        <v>451</v>
      </c>
      <c r="G2537" s="41" t="s">
        <v>454</v>
      </c>
      <c r="H2537" s="59">
        <v>120052600105</v>
      </c>
      <c r="I2537" s="59">
        <v>500000000640</v>
      </c>
      <c r="J2537" s="5">
        <v>2013</v>
      </c>
      <c r="K2537" s="5">
        <v>8</v>
      </c>
      <c r="L2537" s="9">
        <f t="shared" si="55"/>
        <v>-5</v>
      </c>
      <c r="M2537" s="6" t="s">
        <v>90</v>
      </c>
      <c r="N2537" s="9" t="s">
        <v>94</v>
      </c>
      <c r="O2537" s="6" t="s">
        <v>37</v>
      </c>
      <c r="P2537" s="9" t="s">
        <v>42</v>
      </c>
      <c r="Q2537" s="5" t="s">
        <v>37</v>
      </c>
      <c r="R2537" s="9" t="s">
        <v>41</v>
      </c>
      <c r="S2537" s="11">
        <v>2023</v>
      </c>
      <c r="T2537" s="6" t="s">
        <v>126</v>
      </c>
      <c r="U2537" s="4" t="s">
        <v>3813</v>
      </c>
      <c r="V2537" s="4" t="s">
        <v>3815</v>
      </c>
      <c r="W2537" s="75">
        <v>0</v>
      </c>
      <c r="X2537" s="9"/>
      <c r="Y2537" s="11"/>
      <c r="Z2537" s="11"/>
      <c r="AA2537" s="11"/>
      <c r="AB2537" s="11"/>
      <c r="AC2537" s="11"/>
      <c r="AD2537" s="11"/>
      <c r="AE2537" s="11"/>
      <c r="AF2537" s="11"/>
      <c r="AG2537" s="11"/>
      <c r="AH2537" s="11"/>
      <c r="AI2537" s="11"/>
      <c r="AJ2537" s="11"/>
      <c r="AK2537" s="143"/>
      <c r="AL2537" s="143"/>
      <c r="AM2537" s="143"/>
      <c r="AN2537" s="143"/>
      <c r="AO2537" s="143"/>
      <c r="AP2537" s="143"/>
      <c r="AQ2537" s="143"/>
      <c r="AR2537" s="143"/>
      <c r="AS2537" s="143"/>
      <c r="AT2537" s="143"/>
      <c r="AU2537" s="143"/>
      <c r="AV2537" s="143"/>
      <c r="BC2537" s="2"/>
    </row>
    <row r="2538" spans="1:55" x14ac:dyDescent="0.2">
      <c r="A2538" s="4" t="s">
        <v>2721</v>
      </c>
      <c r="B2538" s="4" t="s">
        <v>2687</v>
      </c>
      <c r="C2538" s="4" t="s">
        <v>2737</v>
      </c>
      <c r="D2538" s="4" t="s">
        <v>2741</v>
      </c>
      <c r="E2538" s="4" t="s">
        <v>420</v>
      </c>
      <c r="F2538" s="4" t="s">
        <v>451</v>
      </c>
      <c r="G2538" s="41" t="s">
        <v>454</v>
      </c>
      <c r="H2538" s="59">
        <v>120052600030</v>
      </c>
      <c r="I2538" s="59">
        <v>500000001490</v>
      </c>
      <c r="J2538" s="5">
        <v>2013</v>
      </c>
      <c r="K2538" s="5">
        <v>8</v>
      </c>
      <c r="L2538" s="9">
        <f t="shared" si="55"/>
        <v>-5</v>
      </c>
      <c r="M2538" s="6" t="s">
        <v>90</v>
      </c>
      <c r="N2538" s="9" t="s">
        <v>94</v>
      </c>
      <c r="O2538" s="6" t="s">
        <v>37</v>
      </c>
      <c r="P2538" s="9" t="s">
        <v>42</v>
      </c>
      <c r="Q2538" s="5" t="s">
        <v>37</v>
      </c>
      <c r="R2538" s="9" t="s">
        <v>41</v>
      </c>
      <c r="S2538" s="11">
        <v>2023</v>
      </c>
      <c r="T2538" s="6" t="s">
        <v>126</v>
      </c>
      <c r="U2538" s="4" t="s">
        <v>3813</v>
      </c>
      <c r="V2538" s="4" t="s">
        <v>3815</v>
      </c>
      <c r="W2538" s="75">
        <v>0</v>
      </c>
      <c r="X2538" s="9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43"/>
      <c r="AL2538" s="143"/>
      <c r="AM2538" s="143"/>
      <c r="AN2538" s="143"/>
      <c r="AO2538" s="143"/>
      <c r="AP2538" s="143"/>
      <c r="AQ2538" s="143"/>
      <c r="AR2538" s="143"/>
      <c r="AS2538" s="143"/>
      <c r="AT2538" s="143"/>
      <c r="AU2538" s="143"/>
      <c r="AV2538" s="143"/>
      <c r="BC2538" s="2"/>
    </row>
    <row r="2539" spans="1:55" x14ac:dyDescent="0.2">
      <c r="A2539" s="4" t="s">
        <v>2723</v>
      </c>
      <c r="B2539" s="4" t="s">
        <v>2690</v>
      </c>
      <c r="C2539" s="4" t="s">
        <v>2737</v>
      </c>
      <c r="D2539" s="4" t="s">
        <v>2741</v>
      </c>
      <c r="E2539" s="4" t="s">
        <v>420</v>
      </c>
      <c r="F2539" s="4" t="s">
        <v>451</v>
      </c>
      <c r="G2539" s="41" t="s">
        <v>454</v>
      </c>
      <c r="H2539" s="59">
        <v>120052600057</v>
      </c>
      <c r="I2539" s="59">
        <v>500000001504</v>
      </c>
      <c r="J2539" s="5">
        <v>2013</v>
      </c>
      <c r="K2539" s="5">
        <v>8</v>
      </c>
      <c r="L2539" s="9">
        <f t="shared" si="55"/>
        <v>-5</v>
      </c>
      <c r="M2539" s="6" t="s">
        <v>90</v>
      </c>
      <c r="N2539" s="9" t="s">
        <v>94</v>
      </c>
      <c r="O2539" s="6" t="s">
        <v>37</v>
      </c>
      <c r="P2539" s="9" t="s">
        <v>42</v>
      </c>
      <c r="Q2539" s="5" t="s">
        <v>37</v>
      </c>
      <c r="R2539" s="9" t="s">
        <v>41</v>
      </c>
      <c r="S2539" s="11">
        <v>2023</v>
      </c>
      <c r="T2539" s="6" t="s">
        <v>126</v>
      </c>
      <c r="U2539" s="4" t="s">
        <v>3813</v>
      </c>
      <c r="V2539" s="4" t="s">
        <v>3815</v>
      </c>
      <c r="W2539" s="75">
        <v>0</v>
      </c>
      <c r="X2539" s="9"/>
      <c r="Y2539" s="11"/>
      <c r="Z2539" s="11"/>
      <c r="AA2539" s="11"/>
      <c r="AB2539" s="11"/>
      <c r="AC2539" s="11"/>
      <c r="AD2539" s="11"/>
      <c r="AE2539" s="11"/>
      <c r="AF2539" s="11"/>
      <c r="AG2539" s="11"/>
      <c r="AH2539" s="11"/>
      <c r="AI2539" s="11"/>
      <c r="AJ2539" s="11"/>
      <c r="AK2539" s="143"/>
      <c r="AL2539" s="143"/>
      <c r="AM2539" s="143"/>
      <c r="AN2539" s="143"/>
      <c r="AO2539" s="143"/>
      <c r="AP2539" s="143"/>
      <c r="AQ2539" s="143"/>
      <c r="AR2539" s="143"/>
      <c r="AS2539" s="143"/>
      <c r="AT2539" s="143"/>
      <c r="AU2539" s="143"/>
      <c r="AV2539" s="143"/>
      <c r="BC2539" s="2"/>
    </row>
    <row r="2540" spans="1:55" x14ac:dyDescent="0.2">
      <c r="A2540" s="4" t="s">
        <v>2721</v>
      </c>
      <c r="B2540" s="4" t="s">
        <v>2687</v>
      </c>
      <c r="C2540" s="4" t="s">
        <v>2737</v>
      </c>
      <c r="D2540" s="4" t="s">
        <v>2741</v>
      </c>
      <c r="E2540" s="4" t="s">
        <v>420</v>
      </c>
      <c r="F2540" s="4" t="s">
        <v>451</v>
      </c>
      <c r="G2540" s="41" t="s">
        <v>454</v>
      </c>
      <c r="H2540" s="59">
        <v>120052600037</v>
      </c>
      <c r="I2540" s="59">
        <v>500000002855</v>
      </c>
      <c r="J2540" s="5">
        <v>2013</v>
      </c>
      <c r="K2540" s="5">
        <v>8</v>
      </c>
      <c r="L2540" s="9">
        <f t="shared" si="55"/>
        <v>-5</v>
      </c>
      <c r="M2540" s="6" t="s">
        <v>90</v>
      </c>
      <c r="N2540" s="9" t="s">
        <v>94</v>
      </c>
      <c r="O2540" s="6" t="s">
        <v>37</v>
      </c>
      <c r="P2540" s="9" t="s">
        <v>42</v>
      </c>
      <c r="Q2540" s="5" t="s">
        <v>37</v>
      </c>
      <c r="R2540" s="9" t="s">
        <v>41</v>
      </c>
      <c r="S2540" s="11">
        <v>2023</v>
      </c>
      <c r="T2540" s="6" t="s">
        <v>126</v>
      </c>
      <c r="U2540" s="4" t="s">
        <v>3813</v>
      </c>
      <c r="V2540" s="4" t="s">
        <v>3815</v>
      </c>
      <c r="W2540" s="75">
        <v>0</v>
      </c>
      <c r="X2540" s="9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43"/>
      <c r="AL2540" s="143"/>
      <c r="AM2540" s="143"/>
      <c r="AN2540" s="143"/>
      <c r="AO2540" s="143"/>
      <c r="AP2540" s="143"/>
      <c r="AQ2540" s="143"/>
      <c r="AR2540" s="143"/>
      <c r="AS2540" s="143"/>
      <c r="AT2540" s="143"/>
      <c r="AU2540" s="143"/>
      <c r="AV2540" s="143"/>
      <c r="BC2540" s="2"/>
    </row>
    <row r="2541" spans="1:55" x14ac:dyDescent="0.2">
      <c r="A2541" s="4" t="s">
        <v>2721</v>
      </c>
      <c r="B2541" s="4" t="s">
        <v>2687</v>
      </c>
      <c r="C2541" s="4" t="s">
        <v>2737</v>
      </c>
      <c r="D2541" s="4" t="s">
        <v>2741</v>
      </c>
      <c r="E2541" s="4" t="s">
        <v>420</v>
      </c>
      <c r="F2541" s="4" t="s">
        <v>451</v>
      </c>
      <c r="G2541" s="41" t="s">
        <v>454</v>
      </c>
      <c r="H2541" s="59">
        <v>120052600075</v>
      </c>
      <c r="I2541" s="59">
        <v>500000001555</v>
      </c>
      <c r="J2541" s="5">
        <v>2013</v>
      </c>
      <c r="K2541" s="5">
        <v>8</v>
      </c>
      <c r="L2541" s="9">
        <f t="shared" si="55"/>
        <v>-5</v>
      </c>
      <c r="M2541" s="6" t="s">
        <v>90</v>
      </c>
      <c r="N2541" s="9" t="s">
        <v>94</v>
      </c>
      <c r="O2541" s="6" t="s">
        <v>37</v>
      </c>
      <c r="P2541" s="9" t="s">
        <v>42</v>
      </c>
      <c r="Q2541" s="5" t="s">
        <v>37</v>
      </c>
      <c r="R2541" s="9" t="s">
        <v>41</v>
      </c>
      <c r="S2541" s="11">
        <v>2023</v>
      </c>
      <c r="T2541" s="6" t="s">
        <v>126</v>
      </c>
      <c r="U2541" s="4" t="s">
        <v>3813</v>
      </c>
      <c r="V2541" s="4" t="s">
        <v>3815</v>
      </c>
      <c r="W2541" s="75">
        <v>0</v>
      </c>
      <c r="X2541" s="9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1"/>
      <c r="AJ2541" s="11"/>
      <c r="AK2541" s="143"/>
      <c r="AL2541" s="143"/>
      <c r="AM2541" s="143"/>
      <c r="AN2541" s="143"/>
      <c r="AO2541" s="143"/>
      <c r="AP2541" s="143"/>
      <c r="AQ2541" s="143"/>
      <c r="AR2541" s="143"/>
      <c r="AS2541" s="143"/>
      <c r="AT2541" s="143"/>
      <c r="AU2541" s="143"/>
      <c r="AV2541" s="143"/>
      <c r="BC2541" s="2"/>
    </row>
    <row r="2542" spans="1:55" x14ac:dyDescent="0.2">
      <c r="A2542" s="4" t="s">
        <v>2721</v>
      </c>
      <c r="B2542" s="4" t="s">
        <v>2687</v>
      </c>
      <c r="C2542" s="4" t="s">
        <v>2737</v>
      </c>
      <c r="D2542" s="4" t="s">
        <v>2741</v>
      </c>
      <c r="E2542" s="4" t="s">
        <v>420</v>
      </c>
      <c r="F2542" s="4" t="s">
        <v>451</v>
      </c>
      <c r="G2542" s="41" t="s">
        <v>454</v>
      </c>
      <c r="H2542" s="59">
        <v>120052600025</v>
      </c>
      <c r="I2542" s="59">
        <v>500000001468</v>
      </c>
      <c r="J2542" s="5">
        <v>2013</v>
      </c>
      <c r="K2542" s="5">
        <v>8</v>
      </c>
      <c r="L2542" s="9">
        <f t="shared" si="55"/>
        <v>-5</v>
      </c>
      <c r="M2542" s="6" t="s">
        <v>90</v>
      </c>
      <c r="N2542" s="9" t="s">
        <v>94</v>
      </c>
      <c r="O2542" s="6" t="s">
        <v>37</v>
      </c>
      <c r="P2542" s="9" t="s">
        <v>42</v>
      </c>
      <c r="Q2542" s="5" t="s">
        <v>37</v>
      </c>
      <c r="R2542" s="9" t="s">
        <v>41</v>
      </c>
      <c r="S2542" s="11">
        <v>2023</v>
      </c>
      <c r="T2542" s="6" t="s">
        <v>126</v>
      </c>
      <c r="U2542" s="4" t="s">
        <v>3813</v>
      </c>
      <c r="V2542" s="4" t="s">
        <v>3815</v>
      </c>
      <c r="W2542" s="75">
        <v>0</v>
      </c>
      <c r="X2542" s="9"/>
      <c r="Y2542" s="11"/>
      <c r="Z2542" s="11"/>
      <c r="AA2542" s="11"/>
      <c r="AB2542" s="11"/>
      <c r="AC2542" s="11"/>
      <c r="AD2542" s="11"/>
      <c r="AE2542" s="11"/>
      <c r="AF2542" s="11"/>
      <c r="AG2542" s="11"/>
      <c r="AH2542" s="11"/>
      <c r="AI2542" s="11"/>
      <c r="AJ2542" s="11"/>
      <c r="AK2542" s="143"/>
      <c r="AL2542" s="143"/>
      <c r="AM2542" s="143"/>
      <c r="AN2542" s="143"/>
      <c r="AO2542" s="143"/>
      <c r="AP2542" s="143"/>
      <c r="AQ2542" s="143"/>
      <c r="AR2542" s="143"/>
      <c r="AS2542" s="143"/>
      <c r="AT2542" s="143"/>
      <c r="AU2542" s="143"/>
      <c r="AV2542" s="143"/>
      <c r="BC2542" s="2"/>
    </row>
    <row r="2543" spans="1:55" x14ac:dyDescent="0.2">
      <c r="A2543" s="4" t="s">
        <v>2721</v>
      </c>
      <c r="B2543" s="4" t="s">
        <v>2687</v>
      </c>
      <c r="C2543" s="4" t="s">
        <v>2737</v>
      </c>
      <c r="D2543" s="4" t="s">
        <v>2741</v>
      </c>
      <c r="E2543" s="4" t="s">
        <v>420</v>
      </c>
      <c r="F2543" s="4" t="s">
        <v>451</v>
      </c>
      <c r="G2543" s="41" t="s">
        <v>454</v>
      </c>
      <c r="H2543" s="59">
        <v>120052600011</v>
      </c>
      <c r="I2543" s="59">
        <v>500000001403</v>
      </c>
      <c r="J2543" s="5">
        <v>2013</v>
      </c>
      <c r="K2543" s="5">
        <v>8</v>
      </c>
      <c r="L2543" s="9">
        <f t="shared" si="55"/>
        <v>-5</v>
      </c>
      <c r="M2543" s="6" t="s">
        <v>90</v>
      </c>
      <c r="N2543" s="9" t="s">
        <v>94</v>
      </c>
      <c r="O2543" s="6" t="s">
        <v>37</v>
      </c>
      <c r="P2543" s="9" t="s">
        <v>42</v>
      </c>
      <c r="Q2543" s="5" t="s">
        <v>37</v>
      </c>
      <c r="R2543" s="9" t="s">
        <v>41</v>
      </c>
      <c r="S2543" s="11">
        <v>2023</v>
      </c>
      <c r="T2543" s="6" t="s">
        <v>126</v>
      </c>
      <c r="U2543" s="4" t="s">
        <v>3813</v>
      </c>
      <c r="V2543" s="4" t="s">
        <v>3815</v>
      </c>
      <c r="W2543" s="75">
        <v>0</v>
      </c>
      <c r="X2543" s="9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43"/>
      <c r="AL2543" s="143"/>
      <c r="AM2543" s="143"/>
      <c r="AN2543" s="143"/>
      <c r="AO2543" s="143"/>
      <c r="AP2543" s="143"/>
      <c r="AQ2543" s="143"/>
      <c r="AR2543" s="143"/>
      <c r="AS2543" s="143"/>
      <c r="AT2543" s="143"/>
      <c r="AU2543" s="143"/>
      <c r="AV2543" s="143"/>
      <c r="BC2543" s="2"/>
    </row>
    <row r="2544" spans="1:55" x14ac:dyDescent="0.2">
      <c r="A2544" s="4" t="s">
        <v>2721</v>
      </c>
      <c r="B2544" s="4" t="s">
        <v>2687</v>
      </c>
      <c r="C2544" s="4" t="s">
        <v>2737</v>
      </c>
      <c r="D2544" s="4" t="s">
        <v>2741</v>
      </c>
      <c r="E2544" s="4" t="s">
        <v>420</v>
      </c>
      <c r="F2544" s="4" t="s">
        <v>451</v>
      </c>
      <c r="G2544" s="41" t="s">
        <v>454</v>
      </c>
      <c r="H2544" s="59">
        <v>120052600034</v>
      </c>
      <c r="I2544" s="59">
        <v>500000005999</v>
      </c>
      <c r="J2544" s="5">
        <v>2013</v>
      </c>
      <c r="K2544" s="5">
        <v>8</v>
      </c>
      <c r="L2544" s="9">
        <f t="shared" si="55"/>
        <v>-5</v>
      </c>
      <c r="M2544" s="6" t="s">
        <v>90</v>
      </c>
      <c r="N2544" s="9" t="s">
        <v>94</v>
      </c>
      <c r="O2544" s="6" t="s">
        <v>37</v>
      </c>
      <c r="P2544" s="9" t="s">
        <v>42</v>
      </c>
      <c r="Q2544" s="5" t="s">
        <v>37</v>
      </c>
      <c r="R2544" s="9" t="s">
        <v>41</v>
      </c>
      <c r="S2544" s="11">
        <v>2023</v>
      </c>
      <c r="T2544" s="6" t="s">
        <v>126</v>
      </c>
      <c r="U2544" s="4" t="s">
        <v>3813</v>
      </c>
      <c r="V2544" s="4" t="s">
        <v>3815</v>
      </c>
      <c r="W2544" s="75">
        <v>0</v>
      </c>
      <c r="X2544" s="9"/>
      <c r="Y2544" s="11"/>
      <c r="Z2544" s="11"/>
      <c r="AA2544" s="11"/>
      <c r="AB2544" s="11"/>
      <c r="AC2544" s="11"/>
      <c r="AD2544" s="11"/>
      <c r="AE2544" s="11"/>
      <c r="AF2544" s="11"/>
      <c r="AG2544" s="11"/>
      <c r="AH2544" s="11"/>
      <c r="AI2544" s="11"/>
      <c r="AJ2544" s="11"/>
      <c r="AK2544" s="143"/>
      <c r="AL2544" s="143"/>
      <c r="AM2544" s="143"/>
      <c r="AN2544" s="143"/>
      <c r="AO2544" s="143"/>
      <c r="AP2544" s="143"/>
      <c r="AQ2544" s="143"/>
      <c r="AR2544" s="143"/>
      <c r="AS2544" s="143"/>
      <c r="AT2544" s="143"/>
      <c r="AU2544" s="143"/>
      <c r="AV2544" s="143"/>
      <c r="BC2544" s="2"/>
    </row>
    <row r="2545" spans="1:55" x14ac:dyDescent="0.2">
      <c r="A2545" s="4" t="s">
        <v>2721</v>
      </c>
      <c r="B2545" s="4" t="s">
        <v>2687</v>
      </c>
      <c r="C2545" s="4" t="s">
        <v>2737</v>
      </c>
      <c r="D2545" s="4" t="s">
        <v>2741</v>
      </c>
      <c r="E2545" s="4" t="s">
        <v>420</v>
      </c>
      <c r="F2545" s="4" t="s">
        <v>451</v>
      </c>
      <c r="G2545" s="41" t="s">
        <v>454</v>
      </c>
      <c r="H2545" s="59">
        <v>120052600004</v>
      </c>
      <c r="I2545" s="59">
        <v>500000001466</v>
      </c>
      <c r="J2545" s="5">
        <v>2013</v>
      </c>
      <c r="K2545" s="5">
        <v>8</v>
      </c>
      <c r="L2545" s="9">
        <f t="shared" si="55"/>
        <v>-5</v>
      </c>
      <c r="M2545" s="6" t="s">
        <v>90</v>
      </c>
      <c r="N2545" s="9" t="s">
        <v>94</v>
      </c>
      <c r="O2545" s="6" t="s">
        <v>37</v>
      </c>
      <c r="P2545" s="9" t="s">
        <v>42</v>
      </c>
      <c r="Q2545" s="5" t="s">
        <v>37</v>
      </c>
      <c r="R2545" s="9" t="s">
        <v>41</v>
      </c>
      <c r="S2545" s="11">
        <v>2023</v>
      </c>
      <c r="T2545" s="6" t="s">
        <v>126</v>
      </c>
      <c r="U2545" s="4" t="s">
        <v>3813</v>
      </c>
      <c r="V2545" s="4" t="s">
        <v>3815</v>
      </c>
      <c r="W2545" s="75">
        <v>0</v>
      </c>
      <c r="X2545" s="9"/>
      <c r="Y2545" s="11"/>
      <c r="Z2545" s="11"/>
      <c r="AA2545" s="11"/>
      <c r="AB2545" s="11"/>
      <c r="AC2545" s="11"/>
      <c r="AD2545" s="11"/>
      <c r="AE2545" s="11"/>
      <c r="AF2545" s="11"/>
      <c r="AG2545" s="11"/>
      <c r="AH2545" s="11"/>
      <c r="AI2545" s="11"/>
      <c r="AJ2545" s="11"/>
      <c r="AK2545" s="143"/>
      <c r="AL2545" s="143"/>
      <c r="AM2545" s="143"/>
      <c r="AN2545" s="143"/>
      <c r="AO2545" s="143"/>
      <c r="AP2545" s="143"/>
      <c r="AQ2545" s="143"/>
      <c r="AR2545" s="143"/>
      <c r="AS2545" s="143"/>
      <c r="AT2545" s="143"/>
      <c r="AU2545" s="143"/>
      <c r="AV2545" s="143"/>
      <c r="BC2545" s="2"/>
    </row>
    <row r="2546" spans="1:55" x14ac:dyDescent="0.2">
      <c r="A2546" s="4" t="s">
        <v>2721</v>
      </c>
      <c r="B2546" s="4" t="s">
        <v>2687</v>
      </c>
      <c r="C2546" s="4" t="s">
        <v>2737</v>
      </c>
      <c r="D2546" s="4" t="s">
        <v>2741</v>
      </c>
      <c r="E2546" s="4" t="s">
        <v>420</v>
      </c>
      <c r="F2546" s="4" t="s">
        <v>451</v>
      </c>
      <c r="G2546" s="41" t="s">
        <v>454</v>
      </c>
      <c r="H2546" s="59">
        <v>120052600009</v>
      </c>
      <c r="I2546" s="59">
        <v>500000001302</v>
      </c>
      <c r="J2546" s="5">
        <v>2013</v>
      </c>
      <c r="K2546" s="5">
        <v>8</v>
      </c>
      <c r="L2546" s="9">
        <f t="shared" si="55"/>
        <v>-5</v>
      </c>
      <c r="M2546" s="6" t="s">
        <v>90</v>
      </c>
      <c r="N2546" s="9" t="s">
        <v>94</v>
      </c>
      <c r="O2546" s="6" t="s">
        <v>37</v>
      </c>
      <c r="P2546" s="9" t="s">
        <v>42</v>
      </c>
      <c r="Q2546" s="5" t="s">
        <v>37</v>
      </c>
      <c r="R2546" s="9" t="s">
        <v>41</v>
      </c>
      <c r="S2546" s="11">
        <v>2023</v>
      </c>
      <c r="T2546" s="6" t="s">
        <v>126</v>
      </c>
      <c r="U2546" s="4" t="s">
        <v>3813</v>
      </c>
      <c r="V2546" s="4" t="s">
        <v>3815</v>
      </c>
      <c r="W2546" s="75">
        <v>0</v>
      </c>
      <c r="X2546" s="9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43"/>
      <c r="AL2546" s="143"/>
      <c r="AM2546" s="143"/>
      <c r="AN2546" s="143"/>
      <c r="AO2546" s="143"/>
      <c r="AP2546" s="143"/>
      <c r="AQ2546" s="143"/>
      <c r="AR2546" s="143"/>
      <c r="AS2546" s="143"/>
      <c r="AT2546" s="143"/>
      <c r="AU2546" s="143"/>
      <c r="AV2546" s="143"/>
      <c r="BC2546" s="2"/>
    </row>
    <row r="2547" spans="1:55" x14ac:dyDescent="0.2">
      <c r="A2547" s="4" t="s">
        <v>2721</v>
      </c>
      <c r="B2547" s="4" t="s">
        <v>2687</v>
      </c>
      <c r="C2547" s="4" t="s">
        <v>2737</v>
      </c>
      <c r="D2547" s="4" t="s">
        <v>2741</v>
      </c>
      <c r="E2547" s="4" t="s">
        <v>420</v>
      </c>
      <c r="F2547" s="4" t="s">
        <v>451</v>
      </c>
      <c r="G2547" s="41" t="s">
        <v>454</v>
      </c>
      <c r="H2547" s="59">
        <v>120052600039</v>
      </c>
      <c r="I2547" s="59">
        <v>500000001414</v>
      </c>
      <c r="J2547" s="5">
        <v>2013</v>
      </c>
      <c r="K2547" s="5">
        <v>8</v>
      </c>
      <c r="L2547" s="9">
        <f t="shared" si="55"/>
        <v>-5</v>
      </c>
      <c r="M2547" s="6" t="s">
        <v>90</v>
      </c>
      <c r="N2547" s="9" t="s">
        <v>94</v>
      </c>
      <c r="O2547" s="6" t="s">
        <v>37</v>
      </c>
      <c r="P2547" s="9" t="s">
        <v>42</v>
      </c>
      <c r="Q2547" s="5" t="s">
        <v>37</v>
      </c>
      <c r="R2547" s="9" t="s">
        <v>41</v>
      </c>
      <c r="S2547" s="11">
        <v>2023</v>
      </c>
      <c r="T2547" s="6" t="s">
        <v>126</v>
      </c>
      <c r="U2547" s="4" t="s">
        <v>3813</v>
      </c>
      <c r="V2547" s="4" t="s">
        <v>3815</v>
      </c>
      <c r="W2547" s="75">
        <v>0</v>
      </c>
      <c r="X2547" s="9"/>
      <c r="Y2547" s="11"/>
      <c r="Z2547" s="11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143"/>
      <c r="AL2547" s="143"/>
      <c r="AM2547" s="143"/>
      <c r="AN2547" s="143"/>
      <c r="AO2547" s="143"/>
      <c r="AP2547" s="143"/>
      <c r="AQ2547" s="143"/>
      <c r="AR2547" s="143"/>
      <c r="AS2547" s="143"/>
      <c r="AT2547" s="143"/>
      <c r="AU2547" s="143"/>
      <c r="AV2547" s="143"/>
      <c r="BC2547" s="2"/>
    </row>
    <row r="2548" spans="1:55" x14ac:dyDescent="0.2">
      <c r="A2548" s="4" t="s">
        <v>2721</v>
      </c>
      <c r="B2548" s="4" t="s">
        <v>2687</v>
      </c>
      <c r="C2548" s="4" t="s">
        <v>2737</v>
      </c>
      <c r="D2548" s="4" t="s">
        <v>2741</v>
      </c>
      <c r="E2548" s="4" t="s">
        <v>420</v>
      </c>
      <c r="F2548" s="4" t="s">
        <v>451</v>
      </c>
      <c r="G2548" s="41" t="s">
        <v>454</v>
      </c>
      <c r="H2548" s="59">
        <v>120052600059</v>
      </c>
      <c r="I2548" s="59">
        <v>500000002038</v>
      </c>
      <c r="J2548" s="5">
        <v>2013</v>
      </c>
      <c r="K2548" s="5">
        <v>8</v>
      </c>
      <c r="L2548" s="9">
        <f t="shared" si="55"/>
        <v>-5</v>
      </c>
      <c r="M2548" s="6" t="s">
        <v>90</v>
      </c>
      <c r="N2548" s="9" t="s">
        <v>94</v>
      </c>
      <c r="O2548" s="6" t="s">
        <v>37</v>
      </c>
      <c r="P2548" s="9" t="s">
        <v>42</v>
      </c>
      <c r="Q2548" s="5" t="s">
        <v>37</v>
      </c>
      <c r="R2548" s="9" t="s">
        <v>41</v>
      </c>
      <c r="S2548" s="11">
        <v>2023</v>
      </c>
      <c r="T2548" s="6" t="s">
        <v>126</v>
      </c>
      <c r="U2548" s="4" t="s">
        <v>3813</v>
      </c>
      <c r="V2548" s="4" t="s">
        <v>3815</v>
      </c>
      <c r="W2548" s="75">
        <v>0</v>
      </c>
      <c r="X2548" s="9"/>
      <c r="Y2548" s="11"/>
      <c r="Z2548" s="11"/>
      <c r="AA2548" s="11"/>
      <c r="AB2548" s="11"/>
      <c r="AC2548" s="11"/>
      <c r="AD2548" s="11"/>
      <c r="AE2548" s="11"/>
      <c r="AF2548" s="11"/>
      <c r="AG2548" s="11"/>
      <c r="AH2548" s="11"/>
      <c r="AI2548" s="11"/>
      <c r="AJ2548" s="11"/>
      <c r="AK2548" s="143"/>
      <c r="AL2548" s="143"/>
      <c r="AM2548" s="143"/>
      <c r="AN2548" s="143"/>
      <c r="AO2548" s="143"/>
      <c r="AP2548" s="143"/>
      <c r="AQ2548" s="143"/>
      <c r="AR2548" s="143"/>
      <c r="AS2548" s="143"/>
      <c r="AT2548" s="143"/>
      <c r="AU2548" s="143"/>
      <c r="AV2548" s="143"/>
      <c r="BC2548" s="2"/>
    </row>
    <row r="2549" spans="1:55" x14ac:dyDescent="0.2">
      <c r="A2549" s="4" t="s">
        <v>2721</v>
      </c>
      <c r="B2549" s="4" t="s">
        <v>2687</v>
      </c>
      <c r="C2549" s="4" t="s">
        <v>2737</v>
      </c>
      <c r="D2549" s="4" t="s">
        <v>2741</v>
      </c>
      <c r="E2549" s="4" t="s">
        <v>420</v>
      </c>
      <c r="F2549" s="4" t="s">
        <v>451</v>
      </c>
      <c r="G2549" s="41" t="s">
        <v>454</v>
      </c>
      <c r="H2549" s="59">
        <v>120052600072</v>
      </c>
      <c r="I2549" s="59">
        <v>500000001482</v>
      </c>
      <c r="J2549" s="5">
        <v>2013</v>
      </c>
      <c r="K2549" s="5">
        <v>8</v>
      </c>
      <c r="L2549" s="9">
        <f t="shared" si="55"/>
        <v>-5</v>
      </c>
      <c r="M2549" s="6" t="s">
        <v>90</v>
      </c>
      <c r="N2549" s="9" t="s">
        <v>94</v>
      </c>
      <c r="O2549" s="6" t="s">
        <v>37</v>
      </c>
      <c r="P2549" s="9" t="s">
        <v>42</v>
      </c>
      <c r="Q2549" s="5" t="s">
        <v>37</v>
      </c>
      <c r="R2549" s="9" t="s">
        <v>41</v>
      </c>
      <c r="S2549" s="11">
        <v>2023</v>
      </c>
      <c r="T2549" s="6" t="s">
        <v>126</v>
      </c>
      <c r="U2549" s="4" t="s">
        <v>3813</v>
      </c>
      <c r="V2549" s="4" t="s">
        <v>3815</v>
      </c>
      <c r="W2549" s="75">
        <v>0</v>
      </c>
      <c r="X2549" s="9"/>
      <c r="Y2549" s="11"/>
      <c r="Z2549" s="11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143"/>
      <c r="AL2549" s="143"/>
      <c r="AM2549" s="143"/>
      <c r="AN2549" s="143"/>
      <c r="AO2549" s="143"/>
      <c r="AP2549" s="143"/>
      <c r="AQ2549" s="143"/>
      <c r="AR2549" s="143"/>
      <c r="AS2549" s="143"/>
      <c r="AT2549" s="143"/>
      <c r="AU2549" s="143"/>
      <c r="AV2549" s="143"/>
      <c r="BC2549" s="2"/>
    </row>
    <row r="2550" spans="1:55" x14ac:dyDescent="0.2">
      <c r="A2550" s="4" t="s">
        <v>2721</v>
      </c>
      <c r="B2550" s="4" t="s">
        <v>2687</v>
      </c>
      <c r="C2550" s="4" t="s">
        <v>2737</v>
      </c>
      <c r="D2550" s="4" t="s">
        <v>2741</v>
      </c>
      <c r="E2550" s="4" t="s">
        <v>420</v>
      </c>
      <c r="F2550" s="4" t="s">
        <v>451</v>
      </c>
      <c r="G2550" s="41" t="s">
        <v>454</v>
      </c>
      <c r="H2550" s="59">
        <v>120052600066</v>
      </c>
      <c r="I2550" s="59">
        <v>500000001452</v>
      </c>
      <c r="J2550" s="5">
        <v>2013</v>
      </c>
      <c r="K2550" s="5">
        <v>8</v>
      </c>
      <c r="L2550" s="9">
        <f t="shared" si="55"/>
        <v>-5</v>
      </c>
      <c r="M2550" s="6" t="s">
        <v>90</v>
      </c>
      <c r="N2550" s="9" t="s">
        <v>94</v>
      </c>
      <c r="O2550" s="6" t="s">
        <v>37</v>
      </c>
      <c r="P2550" s="9" t="s">
        <v>42</v>
      </c>
      <c r="Q2550" s="5" t="s">
        <v>37</v>
      </c>
      <c r="R2550" s="9" t="s">
        <v>41</v>
      </c>
      <c r="S2550" s="11">
        <v>2023</v>
      </c>
      <c r="T2550" s="6" t="s">
        <v>126</v>
      </c>
      <c r="U2550" s="4" t="s">
        <v>3813</v>
      </c>
      <c r="V2550" s="4" t="s">
        <v>3815</v>
      </c>
      <c r="W2550" s="75">
        <v>0</v>
      </c>
      <c r="X2550" s="9"/>
      <c r="Y2550" s="11"/>
      <c r="Z2550" s="11"/>
      <c r="AA2550" s="11"/>
      <c r="AB2550" s="11"/>
      <c r="AC2550" s="11"/>
      <c r="AD2550" s="11"/>
      <c r="AE2550" s="11"/>
      <c r="AF2550" s="11"/>
      <c r="AG2550" s="11"/>
      <c r="AH2550" s="11"/>
      <c r="AI2550" s="11"/>
      <c r="AJ2550" s="11"/>
      <c r="AK2550" s="143"/>
      <c r="AL2550" s="143"/>
      <c r="AM2550" s="143"/>
      <c r="AN2550" s="143"/>
      <c r="AO2550" s="143"/>
      <c r="AP2550" s="143"/>
      <c r="AQ2550" s="143"/>
      <c r="AR2550" s="143"/>
      <c r="AS2550" s="143"/>
      <c r="AT2550" s="143"/>
      <c r="AU2550" s="143"/>
      <c r="AV2550" s="143"/>
      <c r="BC2550" s="2"/>
    </row>
    <row r="2551" spans="1:55" x14ac:dyDescent="0.2">
      <c r="A2551" s="4" t="s">
        <v>2723</v>
      </c>
      <c r="B2551" s="4" t="s">
        <v>2690</v>
      </c>
      <c r="C2551" s="4" t="s">
        <v>2737</v>
      </c>
      <c r="D2551" s="4" t="s">
        <v>2741</v>
      </c>
      <c r="E2551" s="4" t="s">
        <v>420</v>
      </c>
      <c r="F2551" s="4" t="s">
        <v>451</v>
      </c>
      <c r="G2551" s="41" t="s">
        <v>454</v>
      </c>
      <c r="H2551" s="59">
        <v>120052600064</v>
      </c>
      <c r="I2551" s="59">
        <v>500000001384</v>
      </c>
      <c r="J2551" s="5">
        <v>2013</v>
      </c>
      <c r="K2551" s="5">
        <v>8</v>
      </c>
      <c r="L2551" s="9">
        <f t="shared" si="55"/>
        <v>-5</v>
      </c>
      <c r="M2551" s="6" t="s">
        <v>90</v>
      </c>
      <c r="N2551" s="9" t="s">
        <v>94</v>
      </c>
      <c r="O2551" s="6" t="s">
        <v>37</v>
      </c>
      <c r="P2551" s="9" t="s">
        <v>42</v>
      </c>
      <c r="Q2551" s="5" t="s">
        <v>37</v>
      </c>
      <c r="R2551" s="9" t="s">
        <v>41</v>
      </c>
      <c r="S2551" s="11">
        <v>2023</v>
      </c>
      <c r="T2551" s="6" t="s">
        <v>126</v>
      </c>
      <c r="U2551" s="4" t="s">
        <v>3813</v>
      </c>
      <c r="V2551" s="4" t="s">
        <v>3815</v>
      </c>
      <c r="W2551" s="75">
        <v>0</v>
      </c>
      <c r="X2551" s="9"/>
      <c r="Y2551" s="11"/>
      <c r="Z2551" s="11"/>
      <c r="AA2551" s="11"/>
      <c r="AB2551" s="11"/>
      <c r="AC2551" s="11"/>
      <c r="AD2551" s="11"/>
      <c r="AE2551" s="11"/>
      <c r="AF2551" s="11"/>
      <c r="AG2551" s="11"/>
      <c r="AH2551" s="11"/>
      <c r="AI2551" s="11"/>
      <c r="AJ2551" s="11"/>
      <c r="AK2551" s="143"/>
      <c r="AL2551" s="143"/>
      <c r="AM2551" s="143"/>
      <c r="AN2551" s="143"/>
      <c r="AO2551" s="143"/>
      <c r="AP2551" s="143"/>
      <c r="AQ2551" s="143"/>
      <c r="AR2551" s="143"/>
      <c r="AS2551" s="143"/>
      <c r="AT2551" s="143"/>
      <c r="AU2551" s="143"/>
      <c r="AV2551" s="143"/>
      <c r="BC2551" s="2"/>
    </row>
    <row r="2552" spans="1:55" x14ac:dyDescent="0.2">
      <c r="A2552" s="4" t="s">
        <v>2723</v>
      </c>
      <c r="B2552" s="4" t="s">
        <v>2690</v>
      </c>
      <c r="C2552" s="4" t="s">
        <v>2737</v>
      </c>
      <c r="D2552" s="4" t="s">
        <v>2741</v>
      </c>
      <c r="E2552" s="4" t="s">
        <v>420</v>
      </c>
      <c r="F2552" s="4" t="s">
        <v>451</v>
      </c>
      <c r="G2552" s="41" t="s">
        <v>454</v>
      </c>
      <c r="H2552" s="59">
        <v>120052600060</v>
      </c>
      <c r="I2552" s="59">
        <v>500000001467</v>
      </c>
      <c r="J2552" s="5">
        <v>2013</v>
      </c>
      <c r="K2552" s="5">
        <v>8</v>
      </c>
      <c r="L2552" s="9">
        <f t="shared" si="55"/>
        <v>-5</v>
      </c>
      <c r="M2552" s="6" t="s">
        <v>90</v>
      </c>
      <c r="N2552" s="9" t="s">
        <v>94</v>
      </c>
      <c r="O2552" s="6" t="s">
        <v>37</v>
      </c>
      <c r="P2552" s="9" t="s">
        <v>42</v>
      </c>
      <c r="Q2552" s="5" t="s">
        <v>37</v>
      </c>
      <c r="R2552" s="9" t="s">
        <v>41</v>
      </c>
      <c r="S2552" s="11">
        <v>2023</v>
      </c>
      <c r="T2552" s="6" t="s">
        <v>126</v>
      </c>
      <c r="U2552" s="4" t="s">
        <v>3813</v>
      </c>
      <c r="V2552" s="4" t="s">
        <v>3815</v>
      </c>
      <c r="W2552" s="75">
        <v>0</v>
      </c>
      <c r="X2552" s="9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43"/>
      <c r="AL2552" s="143"/>
      <c r="AM2552" s="143"/>
      <c r="AN2552" s="143"/>
      <c r="AO2552" s="143"/>
      <c r="AP2552" s="143"/>
      <c r="AQ2552" s="143"/>
      <c r="AR2552" s="143"/>
      <c r="AS2552" s="143"/>
      <c r="AT2552" s="143"/>
      <c r="AU2552" s="143"/>
      <c r="AV2552" s="143"/>
      <c r="BC2552" s="2"/>
    </row>
    <row r="2553" spans="1:55" x14ac:dyDescent="0.2">
      <c r="A2553" s="4" t="s">
        <v>2723</v>
      </c>
      <c r="B2553" s="4" t="s">
        <v>2690</v>
      </c>
      <c r="C2553" s="4" t="s">
        <v>2737</v>
      </c>
      <c r="D2553" s="4" t="s">
        <v>2741</v>
      </c>
      <c r="E2553" s="4" t="s">
        <v>420</v>
      </c>
      <c r="F2553" s="4" t="s">
        <v>451</v>
      </c>
      <c r="G2553" s="41" t="s">
        <v>454</v>
      </c>
      <c r="H2553" s="59">
        <v>120052600044</v>
      </c>
      <c r="I2553" s="59">
        <v>500000002852</v>
      </c>
      <c r="J2553" s="5">
        <v>2013</v>
      </c>
      <c r="K2553" s="5">
        <v>8</v>
      </c>
      <c r="L2553" s="9">
        <f t="shared" si="55"/>
        <v>-5</v>
      </c>
      <c r="M2553" s="6" t="s">
        <v>90</v>
      </c>
      <c r="N2553" s="9" t="s">
        <v>94</v>
      </c>
      <c r="O2553" s="6" t="s">
        <v>37</v>
      </c>
      <c r="P2553" s="9" t="s">
        <v>42</v>
      </c>
      <c r="Q2553" s="5" t="s">
        <v>37</v>
      </c>
      <c r="R2553" s="9" t="s">
        <v>41</v>
      </c>
      <c r="S2553" s="11">
        <v>2023</v>
      </c>
      <c r="T2553" s="6" t="s">
        <v>126</v>
      </c>
      <c r="U2553" s="4" t="s">
        <v>3813</v>
      </c>
      <c r="V2553" s="4" t="s">
        <v>3815</v>
      </c>
      <c r="W2553" s="75">
        <v>0</v>
      </c>
      <c r="X2553" s="9"/>
      <c r="Y2553" s="11"/>
      <c r="Z2553" s="11"/>
      <c r="AA2553" s="11"/>
      <c r="AB2553" s="11"/>
      <c r="AC2553" s="11"/>
      <c r="AD2553" s="11"/>
      <c r="AE2553" s="11"/>
      <c r="AF2553" s="11"/>
      <c r="AG2553" s="11"/>
      <c r="AH2553" s="11"/>
      <c r="AI2553" s="11"/>
      <c r="AJ2553" s="11"/>
      <c r="AK2553" s="143"/>
      <c r="AL2553" s="143"/>
      <c r="AM2553" s="143"/>
      <c r="AN2553" s="143"/>
      <c r="AO2553" s="143"/>
      <c r="AP2553" s="143"/>
      <c r="AQ2553" s="143"/>
      <c r="AR2553" s="143"/>
      <c r="AS2553" s="143"/>
      <c r="AT2553" s="143"/>
      <c r="AU2553" s="143"/>
      <c r="AV2553" s="143"/>
      <c r="BC2553" s="2"/>
    </row>
    <row r="2554" spans="1:55" x14ac:dyDescent="0.2">
      <c r="A2554" s="4" t="s">
        <v>2723</v>
      </c>
      <c r="B2554" s="4" t="s">
        <v>2690</v>
      </c>
      <c r="C2554" s="4" t="s">
        <v>2737</v>
      </c>
      <c r="D2554" s="4" t="s">
        <v>2741</v>
      </c>
      <c r="E2554" s="4" t="s">
        <v>420</v>
      </c>
      <c r="F2554" s="4" t="s">
        <v>451</v>
      </c>
      <c r="G2554" s="41" t="s">
        <v>454</v>
      </c>
      <c r="H2554" s="59">
        <v>120052600035</v>
      </c>
      <c r="I2554" s="59">
        <v>500000000473</v>
      </c>
      <c r="J2554" s="5">
        <v>2013</v>
      </c>
      <c r="K2554" s="5">
        <v>8</v>
      </c>
      <c r="L2554" s="9">
        <f t="shared" si="55"/>
        <v>-5</v>
      </c>
      <c r="M2554" s="6" t="s">
        <v>90</v>
      </c>
      <c r="N2554" s="9" t="s">
        <v>94</v>
      </c>
      <c r="O2554" s="6" t="s">
        <v>37</v>
      </c>
      <c r="P2554" s="9" t="s">
        <v>42</v>
      </c>
      <c r="Q2554" s="5" t="s">
        <v>37</v>
      </c>
      <c r="R2554" s="9" t="s">
        <v>41</v>
      </c>
      <c r="S2554" s="11">
        <v>2023</v>
      </c>
      <c r="T2554" s="6" t="s">
        <v>126</v>
      </c>
      <c r="U2554" s="4" t="s">
        <v>3813</v>
      </c>
      <c r="V2554" s="4" t="s">
        <v>3815</v>
      </c>
      <c r="W2554" s="75">
        <v>0</v>
      </c>
      <c r="X2554" s="9"/>
      <c r="Y2554" s="11"/>
      <c r="Z2554" s="11"/>
      <c r="AA2554" s="11"/>
      <c r="AB2554" s="11"/>
      <c r="AC2554" s="11"/>
      <c r="AD2554" s="11"/>
      <c r="AE2554" s="11"/>
      <c r="AF2554" s="11"/>
      <c r="AG2554" s="11"/>
      <c r="AH2554" s="11"/>
      <c r="AI2554" s="11"/>
      <c r="AJ2554" s="11"/>
      <c r="AK2554" s="143"/>
      <c r="AL2554" s="143"/>
      <c r="AM2554" s="143"/>
      <c r="AN2554" s="143"/>
      <c r="AO2554" s="143"/>
      <c r="AP2554" s="143"/>
      <c r="AQ2554" s="143"/>
      <c r="AR2554" s="143"/>
      <c r="AS2554" s="143"/>
      <c r="AT2554" s="143"/>
      <c r="AU2554" s="143"/>
      <c r="AV2554" s="143"/>
      <c r="BC2554" s="2"/>
    </row>
    <row r="2555" spans="1:55" x14ac:dyDescent="0.2">
      <c r="A2555" s="4" t="s">
        <v>2723</v>
      </c>
      <c r="B2555" s="4" t="s">
        <v>2690</v>
      </c>
      <c r="C2555" s="4" t="s">
        <v>2737</v>
      </c>
      <c r="D2555" s="4" t="s">
        <v>2741</v>
      </c>
      <c r="E2555" s="4" t="s">
        <v>420</v>
      </c>
      <c r="F2555" s="4" t="s">
        <v>451</v>
      </c>
      <c r="G2555" s="41" t="s">
        <v>454</v>
      </c>
      <c r="H2555" s="59">
        <v>120052600067</v>
      </c>
      <c r="I2555" s="59">
        <v>500000002986</v>
      </c>
      <c r="J2555" s="5">
        <v>2013</v>
      </c>
      <c r="K2555" s="5">
        <v>8</v>
      </c>
      <c r="L2555" s="9">
        <f t="shared" si="55"/>
        <v>-5</v>
      </c>
      <c r="M2555" s="6" t="s">
        <v>90</v>
      </c>
      <c r="N2555" s="9" t="s">
        <v>94</v>
      </c>
      <c r="O2555" s="6" t="s">
        <v>37</v>
      </c>
      <c r="P2555" s="9" t="s">
        <v>42</v>
      </c>
      <c r="Q2555" s="5" t="s">
        <v>37</v>
      </c>
      <c r="R2555" s="9" t="s">
        <v>41</v>
      </c>
      <c r="S2555" s="11">
        <v>2023</v>
      </c>
      <c r="T2555" s="6" t="s">
        <v>126</v>
      </c>
      <c r="U2555" s="4" t="s">
        <v>3813</v>
      </c>
      <c r="V2555" s="4" t="s">
        <v>3815</v>
      </c>
      <c r="W2555" s="75">
        <v>0</v>
      </c>
      <c r="X2555" s="9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43"/>
      <c r="AL2555" s="143"/>
      <c r="AM2555" s="143"/>
      <c r="AN2555" s="143"/>
      <c r="AO2555" s="143"/>
      <c r="AP2555" s="143"/>
      <c r="AQ2555" s="143"/>
      <c r="AR2555" s="143"/>
      <c r="AS2555" s="143"/>
      <c r="AT2555" s="143"/>
      <c r="AU2555" s="143"/>
      <c r="AV2555" s="143"/>
      <c r="BC2555" s="2"/>
    </row>
    <row r="2556" spans="1:55" x14ac:dyDescent="0.2">
      <c r="A2556" s="4" t="s">
        <v>2723</v>
      </c>
      <c r="B2556" s="4" t="s">
        <v>2690</v>
      </c>
      <c r="C2556" s="4" t="s">
        <v>2737</v>
      </c>
      <c r="D2556" s="4" t="s">
        <v>2741</v>
      </c>
      <c r="E2556" s="4" t="s">
        <v>420</v>
      </c>
      <c r="F2556" s="4" t="s">
        <v>451</v>
      </c>
      <c r="G2556" s="41" t="s">
        <v>454</v>
      </c>
      <c r="H2556" s="59">
        <v>120052600065</v>
      </c>
      <c r="I2556" s="59">
        <v>500000002858</v>
      </c>
      <c r="J2556" s="5">
        <v>2013</v>
      </c>
      <c r="K2556" s="5">
        <v>8</v>
      </c>
      <c r="L2556" s="9">
        <f t="shared" si="55"/>
        <v>-5</v>
      </c>
      <c r="M2556" s="6" t="s">
        <v>90</v>
      </c>
      <c r="N2556" s="9" t="s">
        <v>94</v>
      </c>
      <c r="O2556" s="6" t="s">
        <v>37</v>
      </c>
      <c r="P2556" s="9" t="s">
        <v>42</v>
      </c>
      <c r="Q2556" s="5" t="s">
        <v>37</v>
      </c>
      <c r="R2556" s="9" t="s">
        <v>41</v>
      </c>
      <c r="S2556" s="11">
        <v>2023</v>
      </c>
      <c r="T2556" s="6" t="s">
        <v>126</v>
      </c>
      <c r="U2556" s="4" t="s">
        <v>3813</v>
      </c>
      <c r="V2556" s="4" t="s">
        <v>3815</v>
      </c>
      <c r="W2556" s="75">
        <v>0</v>
      </c>
      <c r="X2556" s="9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43"/>
      <c r="AL2556" s="143"/>
      <c r="AM2556" s="143"/>
      <c r="AN2556" s="143"/>
      <c r="AO2556" s="143"/>
      <c r="AP2556" s="143"/>
      <c r="AQ2556" s="143"/>
      <c r="AR2556" s="143"/>
      <c r="AS2556" s="143"/>
      <c r="AT2556" s="143"/>
      <c r="AU2556" s="143"/>
      <c r="AV2556" s="143"/>
      <c r="BC2556" s="2"/>
    </row>
    <row r="2557" spans="1:55" x14ac:dyDescent="0.2">
      <c r="A2557" s="4" t="s">
        <v>2723</v>
      </c>
      <c r="B2557" s="4" t="s">
        <v>2690</v>
      </c>
      <c r="C2557" s="4" t="s">
        <v>2737</v>
      </c>
      <c r="D2557" s="4" t="s">
        <v>2741</v>
      </c>
      <c r="E2557" s="4" t="s">
        <v>420</v>
      </c>
      <c r="F2557" s="4" t="s">
        <v>451</v>
      </c>
      <c r="G2557" s="41" t="s">
        <v>454</v>
      </c>
      <c r="H2557" s="59">
        <v>120052600015</v>
      </c>
      <c r="I2557" s="59">
        <v>500000002983</v>
      </c>
      <c r="J2557" s="5">
        <v>2013</v>
      </c>
      <c r="K2557" s="5">
        <v>8</v>
      </c>
      <c r="L2557" s="9">
        <f t="shared" si="55"/>
        <v>-5</v>
      </c>
      <c r="M2557" s="6" t="s">
        <v>90</v>
      </c>
      <c r="N2557" s="9" t="s">
        <v>94</v>
      </c>
      <c r="O2557" s="6" t="s">
        <v>37</v>
      </c>
      <c r="P2557" s="9" t="s">
        <v>42</v>
      </c>
      <c r="Q2557" s="5" t="s">
        <v>37</v>
      </c>
      <c r="R2557" s="9" t="s">
        <v>41</v>
      </c>
      <c r="S2557" s="11">
        <v>2023</v>
      </c>
      <c r="T2557" s="6" t="s">
        <v>126</v>
      </c>
      <c r="U2557" s="4" t="s">
        <v>3813</v>
      </c>
      <c r="V2557" s="4" t="s">
        <v>3815</v>
      </c>
      <c r="W2557" s="75">
        <v>0</v>
      </c>
      <c r="X2557" s="9"/>
      <c r="Y2557" s="11"/>
      <c r="Z2557" s="11"/>
      <c r="AA2557" s="11"/>
      <c r="AB2557" s="11"/>
      <c r="AC2557" s="11"/>
      <c r="AD2557" s="11"/>
      <c r="AE2557" s="11"/>
      <c r="AF2557" s="11"/>
      <c r="AG2557" s="11"/>
      <c r="AH2557" s="11"/>
      <c r="AI2557" s="11"/>
      <c r="AJ2557" s="11"/>
      <c r="AK2557" s="143"/>
      <c r="AL2557" s="143"/>
      <c r="AM2557" s="143"/>
      <c r="AN2557" s="143"/>
      <c r="AO2557" s="143"/>
      <c r="AP2557" s="143"/>
      <c r="AQ2557" s="143"/>
      <c r="AR2557" s="143"/>
      <c r="AS2557" s="143"/>
      <c r="AT2557" s="143"/>
      <c r="AU2557" s="143"/>
      <c r="AV2557" s="143"/>
      <c r="BC2557" s="2"/>
    </row>
    <row r="2558" spans="1:55" x14ac:dyDescent="0.2">
      <c r="A2558" s="4" t="s">
        <v>2720</v>
      </c>
      <c r="B2558" s="4" t="s">
        <v>2690</v>
      </c>
      <c r="C2558" s="4" t="s">
        <v>2737</v>
      </c>
      <c r="D2558" s="4" t="s">
        <v>2741</v>
      </c>
      <c r="E2558" s="4" t="s">
        <v>420</v>
      </c>
      <c r="F2558" s="4" t="s">
        <v>451</v>
      </c>
      <c r="G2558" s="41" t="s">
        <v>454</v>
      </c>
      <c r="H2558" s="59">
        <v>120052600088</v>
      </c>
      <c r="I2558" s="59">
        <v>500000002825</v>
      </c>
      <c r="J2558" s="5">
        <v>2013</v>
      </c>
      <c r="K2558" s="5">
        <v>8</v>
      </c>
      <c r="L2558" s="9">
        <f t="shared" si="55"/>
        <v>-5</v>
      </c>
      <c r="M2558" s="6" t="s">
        <v>90</v>
      </c>
      <c r="N2558" s="9" t="s">
        <v>94</v>
      </c>
      <c r="O2558" s="6" t="s">
        <v>37</v>
      </c>
      <c r="P2558" s="9" t="s">
        <v>42</v>
      </c>
      <c r="Q2558" s="5" t="s">
        <v>37</v>
      </c>
      <c r="R2558" s="9" t="s">
        <v>41</v>
      </c>
      <c r="S2558" s="11">
        <v>2023</v>
      </c>
      <c r="T2558" s="6" t="s">
        <v>126</v>
      </c>
      <c r="U2558" s="4" t="s">
        <v>3813</v>
      </c>
      <c r="V2558" s="4" t="s">
        <v>3815</v>
      </c>
      <c r="W2558" s="75">
        <v>0</v>
      </c>
      <c r="X2558" s="9"/>
      <c r="Y2558" s="11"/>
      <c r="Z2558" s="11"/>
      <c r="AA2558" s="11"/>
      <c r="AB2558" s="11"/>
      <c r="AC2558" s="11"/>
      <c r="AD2558" s="11"/>
      <c r="AE2558" s="11"/>
      <c r="AF2558" s="11"/>
      <c r="AG2558" s="11"/>
      <c r="AH2558" s="11"/>
      <c r="AI2558" s="11"/>
      <c r="AJ2558" s="11"/>
      <c r="AK2558" s="143"/>
      <c r="AL2558" s="143"/>
      <c r="AM2558" s="143"/>
      <c r="AN2558" s="143"/>
      <c r="AO2558" s="143"/>
      <c r="AP2558" s="143"/>
      <c r="AQ2558" s="143"/>
      <c r="AR2558" s="143"/>
      <c r="AS2558" s="143"/>
      <c r="AT2558" s="143"/>
      <c r="AU2558" s="143"/>
      <c r="AV2558" s="143"/>
      <c r="BC2558" s="2"/>
    </row>
    <row r="2559" spans="1:55" x14ac:dyDescent="0.2">
      <c r="A2559" s="4" t="s">
        <v>2721</v>
      </c>
      <c r="B2559" s="4" t="s">
        <v>2687</v>
      </c>
      <c r="C2559" s="4" t="s">
        <v>2737</v>
      </c>
      <c r="D2559" s="4" t="s">
        <v>2741</v>
      </c>
      <c r="E2559" s="4" t="s">
        <v>420</v>
      </c>
      <c r="F2559" s="4" t="s">
        <v>451</v>
      </c>
      <c r="G2559" s="41" t="s">
        <v>454</v>
      </c>
      <c r="H2559" s="59">
        <v>120052600029</v>
      </c>
      <c r="I2559" s="59">
        <v>500000001298</v>
      </c>
      <c r="J2559" s="5">
        <v>2013</v>
      </c>
      <c r="K2559" s="5">
        <v>8</v>
      </c>
      <c r="L2559" s="9">
        <f t="shared" si="55"/>
        <v>-5</v>
      </c>
      <c r="M2559" s="6" t="s">
        <v>90</v>
      </c>
      <c r="N2559" s="9" t="s">
        <v>94</v>
      </c>
      <c r="O2559" s="6" t="s">
        <v>37</v>
      </c>
      <c r="P2559" s="9" t="s">
        <v>42</v>
      </c>
      <c r="Q2559" s="5" t="s">
        <v>37</v>
      </c>
      <c r="R2559" s="9" t="s">
        <v>41</v>
      </c>
      <c r="S2559" s="11">
        <v>2023</v>
      </c>
      <c r="T2559" s="6" t="s">
        <v>126</v>
      </c>
      <c r="U2559" s="4" t="s">
        <v>3813</v>
      </c>
      <c r="V2559" s="4" t="s">
        <v>3815</v>
      </c>
      <c r="W2559" s="75">
        <v>0</v>
      </c>
      <c r="X2559" s="9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1"/>
      <c r="AJ2559" s="11"/>
      <c r="AK2559" s="143"/>
      <c r="AL2559" s="143"/>
      <c r="AM2559" s="143"/>
      <c r="AN2559" s="143"/>
      <c r="AO2559" s="143"/>
      <c r="AP2559" s="143"/>
      <c r="AQ2559" s="143"/>
      <c r="AR2559" s="143"/>
      <c r="AS2559" s="143"/>
      <c r="AT2559" s="143"/>
      <c r="AU2559" s="143"/>
      <c r="AV2559" s="143"/>
      <c r="BC2559" s="2"/>
    </row>
    <row r="2560" spans="1:55" x14ac:dyDescent="0.2">
      <c r="A2560" s="4" t="s">
        <v>2721</v>
      </c>
      <c r="B2560" s="4" t="s">
        <v>2687</v>
      </c>
      <c r="C2560" s="4" t="s">
        <v>2737</v>
      </c>
      <c r="D2560" s="4" t="s">
        <v>2741</v>
      </c>
      <c r="E2560" s="4" t="s">
        <v>420</v>
      </c>
      <c r="F2560" s="4" t="s">
        <v>451</v>
      </c>
      <c r="G2560" s="41" t="s">
        <v>454</v>
      </c>
      <c r="H2560" s="59">
        <v>120052600050</v>
      </c>
      <c r="I2560" s="59">
        <v>500000001529</v>
      </c>
      <c r="J2560" s="5">
        <v>2013</v>
      </c>
      <c r="K2560" s="5">
        <v>8</v>
      </c>
      <c r="L2560" s="9">
        <f t="shared" si="55"/>
        <v>-5</v>
      </c>
      <c r="M2560" s="6" t="s">
        <v>90</v>
      </c>
      <c r="N2560" s="9" t="s">
        <v>94</v>
      </c>
      <c r="O2560" s="6" t="s">
        <v>37</v>
      </c>
      <c r="P2560" s="9" t="s">
        <v>42</v>
      </c>
      <c r="Q2560" s="5" t="s">
        <v>37</v>
      </c>
      <c r="R2560" s="9" t="s">
        <v>41</v>
      </c>
      <c r="S2560" s="11">
        <v>2023</v>
      </c>
      <c r="T2560" s="6" t="s">
        <v>126</v>
      </c>
      <c r="U2560" s="4" t="s">
        <v>3813</v>
      </c>
      <c r="V2560" s="4" t="s">
        <v>3815</v>
      </c>
      <c r="W2560" s="75">
        <v>0</v>
      </c>
      <c r="X2560" s="9"/>
      <c r="Y2560" s="11"/>
      <c r="Z2560" s="11"/>
      <c r="AA2560" s="11"/>
      <c r="AB2560" s="11"/>
      <c r="AC2560" s="11"/>
      <c r="AD2560" s="11"/>
      <c r="AE2560" s="11"/>
      <c r="AF2560" s="11"/>
      <c r="AG2560" s="11"/>
      <c r="AH2560" s="11"/>
      <c r="AI2560" s="11"/>
      <c r="AJ2560" s="11"/>
      <c r="AK2560" s="143"/>
      <c r="AL2560" s="143"/>
      <c r="AM2560" s="143"/>
      <c r="AN2560" s="143"/>
      <c r="AO2560" s="143"/>
      <c r="AP2560" s="143"/>
      <c r="AQ2560" s="143"/>
      <c r="AR2560" s="143"/>
      <c r="AS2560" s="143"/>
      <c r="AT2560" s="143"/>
      <c r="AU2560" s="143"/>
      <c r="AV2560" s="143"/>
      <c r="BC2560" s="2"/>
    </row>
    <row r="2561" spans="1:55" x14ac:dyDescent="0.2">
      <c r="A2561" s="4" t="s">
        <v>2721</v>
      </c>
      <c r="B2561" s="4" t="s">
        <v>2687</v>
      </c>
      <c r="C2561" s="4" t="s">
        <v>2737</v>
      </c>
      <c r="D2561" s="4" t="s">
        <v>2741</v>
      </c>
      <c r="E2561" s="4" t="s">
        <v>420</v>
      </c>
      <c r="F2561" s="4" t="s">
        <v>451</v>
      </c>
      <c r="G2561" s="41" t="s">
        <v>454</v>
      </c>
      <c r="H2561" s="59">
        <v>120052600023</v>
      </c>
      <c r="I2561" s="59">
        <v>500000005993</v>
      </c>
      <c r="J2561" s="5">
        <v>2013</v>
      </c>
      <c r="K2561" s="5">
        <v>8</v>
      </c>
      <c r="L2561" s="9">
        <f t="shared" ref="L2561:L2620" si="56">IF(AND(J2561=0,K2561=0),"",K2561-($B$9-J2561))</f>
        <v>-5</v>
      </c>
      <c r="M2561" s="6" t="s">
        <v>90</v>
      </c>
      <c r="N2561" s="9" t="s">
        <v>94</v>
      </c>
      <c r="O2561" s="6" t="s">
        <v>37</v>
      </c>
      <c r="P2561" s="9" t="s">
        <v>42</v>
      </c>
      <c r="Q2561" s="5" t="s">
        <v>37</v>
      </c>
      <c r="R2561" s="9" t="s">
        <v>41</v>
      </c>
      <c r="S2561" s="11">
        <v>2023</v>
      </c>
      <c r="T2561" s="6" t="s">
        <v>126</v>
      </c>
      <c r="U2561" s="4" t="s">
        <v>3813</v>
      </c>
      <c r="V2561" s="4" t="s">
        <v>3815</v>
      </c>
      <c r="W2561" s="75">
        <v>0</v>
      </c>
      <c r="X2561" s="9"/>
      <c r="Y2561" s="11"/>
      <c r="Z2561" s="11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143"/>
      <c r="AL2561" s="143"/>
      <c r="AM2561" s="143"/>
      <c r="AN2561" s="143"/>
      <c r="AO2561" s="143"/>
      <c r="AP2561" s="143"/>
      <c r="AQ2561" s="143"/>
      <c r="AR2561" s="143"/>
      <c r="AS2561" s="143"/>
      <c r="AT2561" s="143"/>
      <c r="AU2561" s="143"/>
      <c r="AV2561" s="143"/>
      <c r="BC2561" s="2"/>
    </row>
    <row r="2562" spans="1:55" x14ac:dyDescent="0.2">
      <c r="A2562" s="4" t="s">
        <v>2721</v>
      </c>
      <c r="B2562" s="4" t="s">
        <v>2687</v>
      </c>
      <c r="C2562" s="4" t="s">
        <v>2737</v>
      </c>
      <c r="D2562" s="4" t="s">
        <v>2741</v>
      </c>
      <c r="E2562" s="4" t="s">
        <v>420</v>
      </c>
      <c r="F2562" s="4" t="s">
        <v>451</v>
      </c>
      <c r="G2562" s="41" t="s">
        <v>454</v>
      </c>
      <c r="H2562" s="59">
        <v>120052600046</v>
      </c>
      <c r="I2562" s="59">
        <v>500000001500</v>
      </c>
      <c r="J2562" s="5">
        <v>2013</v>
      </c>
      <c r="K2562" s="5">
        <v>8</v>
      </c>
      <c r="L2562" s="9">
        <f t="shared" si="56"/>
        <v>-5</v>
      </c>
      <c r="M2562" s="6" t="s">
        <v>90</v>
      </c>
      <c r="N2562" s="9" t="s">
        <v>94</v>
      </c>
      <c r="O2562" s="6" t="s">
        <v>37</v>
      </c>
      <c r="P2562" s="9" t="s">
        <v>42</v>
      </c>
      <c r="Q2562" s="5" t="s">
        <v>37</v>
      </c>
      <c r="R2562" s="9" t="s">
        <v>41</v>
      </c>
      <c r="S2562" s="11">
        <v>2023</v>
      </c>
      <c r="T2562" s="6" t="s">
        <v>126</v>
      </c>
      <c r="U2562" s="4" t="s">
        <v>3813</v>
      </c>
      <c r="V2562" s="4" t="s">
        <v>3815</v>
      </c>
      <c r="W2562" s="75">
        <v>0</v>
      </c>
      <c r="X2562" s="9"/>
      <c r="Y2562" s="11"/>
      <c r="Z2562" s="11"/>
      <c r="AA2562" s="11"/>
      <c r="AB2562" s="11"/>
      <c r="AC2562" s="11"/>
      <c r="AD2562" s="11"/>
      <c r="AE2562" s="11"/>
      <c r="AF2562" s="11"/>
      <c r="AG2562" s="11"/>
      <c r="AH2562" s="11"/>
      <c r="AI2562" s="11"/>
      <c r="AJ2562" s="11"/>
      <c r="AK2562" s="143"/>
      <c r="AL2562" s="143"/>
      <c r="AM2562" s="143"/>
      <c r="AN2562" s="143"/>
      <c r="AO2562" s="143"/>
      <c r="AP2562" s="143"/>
      <c r="AQ2562" s="143"/>
      <c r="AR2562" s="143"/>
      <c r="AS2562" s="143"/>
      <c r="AT2562" s="143"/>
      <c r="AU2562" s="143"/>
      <c r="AV2562" s="143"/>
      <c r="BC2562" s="2"/>
    </row>
    <row r="2563" spans="1:55" x14ac:dyDescent="0.2">
      <c r="A2563" s="4" t="s">
        <v>2721</v>
      </c>
      <c r="B2563" s="4" t="s">
        <v>2687</v>
      </c>
      <c r="C2563" s="4" t="s">
        <v>2737</v>
      </c>
      <c r="D2563" s="4" t="s">
        <v>2741</v>
      </c>
      <c r="E2563" s="4" t="s">
        <v>420</v>
      </c>
      <c r="F2563" s="4" t="s">
        <v>451</v>
      </c>
      <c r="G2563" s="41" t="s">
        <v>454</v>
      </c>
      <c r="H2563" s="59">
        <v>120052600079</v>
      </c>
      <c r="I2563" s="59">
        <v>500000005994</v>
      </c>
      <c r="J2563" s="5">
        <v>2013</v>
      </c>
      <c r="K2563" s="5">
        <v>8</v>
      </c>
      <c r="L2563" s="9">
        <f t="shared" si="56"/>
        <v>-5</v>
      </c>
      <c r="M2563" s="6" t="s">
        <v>90</v>
      </c>
      <c r="N2563" s="9" t="s">
        <v>94</v>
      </c>
      <c r="O2563" s="6" t="s">
        <v>37</v>
      </c>
      <c r="P2563" s="9" t="s">
        <v>42</v>
      </c>
      <c r="Q2563" s="5" t="s">
        <v>37</v>
      </c>
      <c r="R2563" s="9" t="s">
        <v>41</v>
      </c>
      <c r="S2563" s="11">
        <v>2023</v>
      </c>
      <c r="T2563" s="6" t="s">
        <v>126</v>
      </c>
      <c r="U2563" s="4" t="s">
        <v>3813</v>
      </c>
      <c r="V2563" s="4" t="s">
        <v>3815</v>
      </c>
      <c r="W2563" s="75">
        <v>0</v>
      </c>
      <c r="X2563" s="9"/>
      <c r="Y2563" s="11"/>
      <c r="Z2563" s="11"/>
      <c r="AA2563" s="11"/>
      <c r="AB2563" s="11"/>
      <c r="AC2563" s="11"/>
      <c r="AD2563" s="11"/>
      <c r="AE2563" s="11"/>
      <c r="AF2563" s="11"/>
      <c r="AG2563" s="11"/>
      <c r="AH2563" s="11"/>
      <c r="AI2563" s="11"/>
      <c r="AJ2563" s="11"/>
      <c r="AK2563" s="143"/>
      <c r="AL2563" s="143"/>
      <c r="AM2563" s="143"/>
      <c r="AN2563" s="143"/>
      <c r="AO2563" s="143"/>
      <c r="AP2563" s="143"/>
      <c r="AQ2563" s="143"/>
      <c r="AR2563" s="143"/>
      <c r="AS2563" s="143"/>
      <c r="AT2563" s="143"/>
      <c r="AU2563" s="143"/>
      <c r="AV2563" s="143"/>
      <c r="BC2563" s="2"/>
    </row>
    <row r="2564" spans="1:55" x14ac:dyDescent="0.2">
      <c r="A2564" s="4" t="s">
        <v>2721</v>
      </c>
      <c r="B2564" s="4" t="s">
        <v>2687</v>
      </c>
      <c r="C2564" s="4" t="s">
        <v>2737</v>
      </c>
      <c r="D2564" s="4" t="s">
        <v>2741</v>
      </c>
      <c r="E2564" s="4" t="s">
        <v>420</v>
      </c>
      <c r="F2564" s="4" t="s">
        <v>451</v>
      </c>
      <c r="G2564" s="41" t="s">
        <v>454</v>
      </c>
      <c r="H2564" s="59">
        <v>120052600086</v>
      </c>
      <c r="I2564" s="59">
        <v>500000001333</v>
      </c>
      <c r="J2564" s="5">
        <v>2013</v>
      </c>
      <c r="K2564" s="5">
        <v>8</v>
      </c>
      <c r="L2564" s="9">
        <f t="shared" si="56"/>
        <v>-5</v>
      </c>
      <c r="M2564" s="6" t="s">
        <v>90</v>
      </c>
      <c r="N2564" s="9" t="s">
        <v>94</v>
      </c>
      <c r="O2564" s="6" t="s">
        <v>37</v>
      </c>
      <c r="P2564" s="9" t="s">
        <v>42</v>
      </c>
      <c r="Q2564" s="5" t="s">
        <v>37</v>
      </c>
      <c r="R2564" s="9" t="s">
        <v>41</v>
      </c>
      <c r="S2564" s="11">
        <v>2023</v>
      </c>
      <c r="T2564" s="6" t="s">
        <v>126</v>
      </c>
      <c r="U2564" s="4" t="s">
        <v>3813</v>
      </c>
      <c r="V2564" s="4" t="s">
        <v>3815</v>
      </c>
      <c r="W2564" s="75">
        <v>0</v>
      </c>
      <c r="X2564" s="9"/>
      <c r="Y2564" s="11"/>
      <c r="Z2564" s="11"/>
      <c r="AA2564" s="11"/>
      <c r="AB2564" s="11"/>
      <c r="AC2564" s="11"/>
      <c r="AD2564" s="11"/>
      <c r="AE2564" s="11"/>
      <c r="AF2564" s="11"/>
      <c r="AG2564" s="11"/>
      <c r="AH2564" s="11"/>
      <c r="AI2564" s="11"/>
      <c r="AJ2564" s="11"/>
      <c r="AK2564" s="143"/>
      <c r="AL2564" s="143"/>
      <c r="AM2564" s="143"/>
      <c r="AN2564" s="143"/>
      <c r="AO2564" s="143"/>
      <c r="AP2564" s="143"/>
      <c r="AQ2564" s="143"/>
      <c r="AR2564" s="143"/>
      <c r="AS2564" s="143"/>
      <c r="AT2564" s="143"/>
      <c r="AU2564" s="143"/>
      <c r="AV2564" s="143"/>
      <c r="BC2564" s="2"/>
    </row>
    <row r="2565" spans="1:55" x14ac:dyDescent="0.2">
      <c r="A2565" s="4" t="s">
        <v>2702</v>
      </c>
      <c r="B2565" s="4" t="s">
        <v>2689</v>
      </c>
      <c r="C2565" s="4" t="s">
        <v>2737</v>
      </c>
      <c r="D2565" s="4" t="s">
        <v>2741</v>
      </c>
      <c r="E2565" s="4" t="s">
        <v>420</v>
      </c>
      <c r="F2565" s="4" t="s">
        <v>451</v>
      </c>
      <c r="G2565" s="41" t="s">
        <v>454</v>
      </c>
      <c r="H2565" s="59">
        <v>120052600071</v>
      </c>
      <c r="I2565" s="59">
        <v>500000002990</v>
      </c>
      <c r="J2565" s="5">
        <v>2013</v>
      </c>
      <c r="K2565" s="5">
        <v>8</v>
      </c>
      <c r="L2565" s="9">
        <f t="shared" si="56"/>
        <v>-5</v>
      </c>
      <c r="M2565" s="6" t="s">
        <v>90</v>
      </c>
      <c r="N2565" s="9" t="s">
        <v>94</v>
      </c>
      <c r="O2565" s="6" t="s">
        <v>37</v>
      </c>
      <c r="P2565" s="9" t="s">
        <v>42</v>
      </c>
      <c r="Q2565" s="5" t="s">
        <v>37</v>
      </c>
      <c r="R2565" s="9" t="s">
        <v>41</v>
      </c>
      <c r="S2565" s="11">
        <v>2023</v>
      </c>
      <c r="T2565" s="6" t="s">
        <v>126</v>
      </c>
      <c r="U2565" s="4" t="s">
        <v>3813</v>
      </c>
      <c r="V2565" s="4" t="s">
        <v>3815</v>
      </c>
      <c r="W2565" s="75">
        <v>0</v>
      </c>
      <c r="X2565" s="9"/>
      <c r="Y2565" s="11"/>
      <c r="Z2565" s="11"/>
      <c r="AA2565" s="11"/>
      <c r="AB2565" s="11"/>
      <c r="AC2565" s="11"/>
      <c r="AD2565" s="11"/>
      <c r="AE2565" s="11"/>
      <c r="AF2565" s="11"/>
      <c r="AG2565" s="11"/>
      <c r="AH2565" s="11"/>
      <c r="AI2565" s="11"/>
      <c r="AJ2565" s="11"/>
      <c r="AK2565" s="143"/>
      <c r="AL2565" s="143"/>
      <c r="AM2565" s="143"/>
      <c r="AN2565" s="143"/>
      <c r="AO2565" s="143"/>
      <c r="AP2565" s="143"/>
      <c r="AQ2565" s="143"/>
      <c r="AR2565" s="143"/>
      <c r="AS2565" s="143"/>
      <c r="AT2565" s="143"/>
      <c r="AU2565" s="143"/>
      <c r="AV2565" s="143"/>
      <c r="BC2565" s="2"/>
    </row>
    <row r="2566" spans="1:55" ht="12.75" customHeight="1" x14ac:dyDescent="0.2">
      <c r="A2566" s="4" t="s">
        <v>2700</v>
      </c>
      <c r="B2566" s="4" t="s">
        <v>2690</v>
      </c>
      <c r="C2566" s="4" t="s">
        <v>2730</v>
      </c>
      <c r="D2566" s="4" t="s">
        <v>2740</v>
      </c>
      <c r="E2566" s="4" t="s">
        <v>3116</v>
      </c>
      <c r="F2566" s="4" t="s">
        <v>136</v>
      </c>
      <c r="G2566" s="41" t="s">
        <v>3115</v>
      </c>
      <c r="H2566" s="4" t="s">
        <v>136</v>
      </c>
      <c r="I2566" s="59">
        <v>500000011683</v>
      </c>
      <c r="J2566" s="5">
        <v>2023</v>
      </c>
      <c r="K2566" s="5">
        <v>5</v>
      </c>
      <c r="L2566" s="9">
        <f t="shared" si="56"/>
        <v>2</v>
      </c>
      <c r="M2566" s="95" t="s">
        <v>90</v>
      </c>
      <c r="N2566" s="138" t="s">
        <v>94</v>
      </c>
      <c r="O2566" s="6" t="s">
        <v>37</v>
      </c>
      <c r="P2566" s="6" t="s">
        <v>41</v>
      </c>
      <c r="Q2566" s="5" t="s">
        <v>37</v>
      </c>
      <c r="R2566" s="5" t="s">
        <v>42</v>
      </c>
      <c r="S2566" s="5" t="s">
        <v>136</v>
      </c>
      <c r="T2566" s="6" t="s">
        <v>44</v>
      </c>
      <c r="U2566" s="4" t="s">
        <v>136</v>
      </c>
      <c r="V2566" s="4" t="s">
        <v>3117</v>
      </c>
      <c r="W2566" s="75">
        <v>0</v>
      </c>
      <c r="X2566" s="9"/>
      <c r="Y2566" s="11"/>
      <c r="Z2566" s="11"/>
      <c r="AA2566" s="11"/>
      <c r="AB2566" s="11"/>
      <c r="AC2566" s="11"/>
      <c r="AD2566" s="11"/>
      <c r="AE2566" s="11"/>
      <c r="AF2566" s="11"/>
      <c r="AG2566" s="11"/>
      <c r="AH2566" s="11"/>
      <c r="AI2566" s="11"/>
      <c r="AJ2566" s="11"/>
      <c r="AK2566" s="143"/>
      <c r="AL2566" s="143"/>
      <c r="AM2566" s="143"/>
      <c r="AN2566" s="143"/>
      <c r="AO2566" s="143"/>
      <c r="AP2566" s="143"/>
      <c r="AQ2566" s="143"/>
      <c r="AR2566" s="154"/>
      <c r="AS2566" s="143"/>
      <c r="AT2566" s="143"/>
      <c r="AU2566" s="143"/>
      <c r="AV2566" s="143"/>
    </row>
    <row r="2567" spans="1:55" ht="12.75" customHeight="1" x14ac:dyDescent="0.2">
      <c r="A2567" s="4" t="s">
        <v>2700</v>
      </c>
      <c r="B2567" s="4" t="s">
        <v>2690</v>
      </c>
      <c r="C2567" s="4" t="s">
        <v>2730</v>
      </c>
      <c r="D2567" s="4" t="s">
        <v>2740</v>
      </c>
      <c r="E2567" s="4" t="s">
        <v>3116</v>
      </c>
      <c r="F2567" s="4" t="s">
        <v>136</v>
      </c>
      <c r="G2567" s="41" t="s">
        <v>3115</v>
      </c>
      <c r="H2567" s="4" t="s">
        <v>136</v>
      </c>
      <c r="I2567" s="59">
        <v>500000011682</v>
      </c>
      <c r="J2567" s="5">
        <v>2023</v>
      </c>
      <c r="K2567" s="5">
        <v>5</v>
      </c>
      <c r="L2567" s="9">
        <f t="shared" si="56"/>
        <v>2</v>
      </c>
      <c r="M2567" s="95" t="s">
        <v>90</v>
      </c>
      <c r="N2567" s="138" t="s">
        <v>94</v>
      </c>
      <c r="O2567" s="6" t="s">
        <v>37</v>
      </c>
      <c r="P2567" s="6" t="s">
        <v>41</v>
      </c>
      <c r="Q2567" s="5" t="s">
        <v>37</v>
      </c>
      <c r="R2567" s="5" t="s">
        <v>42</v>
      </c>
      <c r="S2567" s="5" t="s">
        <v>136</v>
      </c>
      <c r="T2567" s="6" t="s">
        <v>44</v>
      </c>
      <c r="U2567" s="4" t="s">
        <v>136</v>
      </c>
      <c r="V2567" s="4" t="s">
        <v>3117</v>
      </c>
      <c r="W2567" s="75">
        <v>0</v>
      </c>
      <c r="X2567" s="9"/>
      <c r="Y2567" s="11"/>
      <c r="Z2567" s="11"/>
      <c r="AA2567" s="11"/>
      <c r="AB2567" s="11"/>
      <c r="AC2567" s="11"/>
      <c r="AD2567" s="11"/>
      <c r="AE2567" s="11"/>
      <c r="AF2567" s="11"/>
      <c r="AG2567" s="11"/>
      <c r="AH2567" s="11"/>
      <c r="AI2567" s="11"/>
      <c r="AJ2567" s="11"/>
      <c r="AK2567" s="143"/>
      <c r="AL2567" s="143"/>
      <c r="AM2567" s="143"/>
      <c r="AN2567" s="143"/>
      <c r="AO2567" s="143"/>
      <c r="AP2567" s="143"/>
      <c r="AQ2567" s="143"/>
      <c r="AR2567" s="154"/>
      <c r="AS2567" s="143"/>
      <c r="AT2567" s="143"/>
      <c r="AU2567" s="143"/>
      <c r="AV2567" s="143"/>
    </row>
    <row r="2568" spans="1:55" ht="12.75" customHeight="1" x14ac:dyDescent="0.2">
      <c r="A2568" s="4" t="s">
        <v>2695</v>
      </c>
      <c r="B2568" s="4" t="s">
        <v>2689</v>
      </c>
      <c r="C2568" s="4" t="s">
        <v>2730</v>
      </c>
      <c r="D2568" s="4" t="s">
        <v>2740</v>
      </c>
      <c r="E2568" s="4" t="s">
        <v>3082</v>
      </c>
      <c r="F2568" s="4" t="s">
        <v>1809</v>
      </c>
      <c r="G2568" s="41" t="s">
        <v>3083</v>
      </c>
      <c r="H2568" s="59" t="s">
        <v>195</v>
      </c>
      <c r="I2568" s="59" t="s">
        <v>3084</v>
      </c>
      <c r="J2568" s="5">
        <v>2023</v>
      </c>
      <c r="K2568" s="5">
        <v>5</v>
      </c>
      <c r="L2568" s="9">
        <f t="shared" si="56"/>
        <v>2</v>
      </c>
      <c r="M2568" s="6" t="s">
        <v>92</v>
      </c>
      <c r="N2568" s="9" t="s">
        <v>94</v>
      </c>
      <c r="O2568" s="6" t="s">
        <v>37</v>
      </c>
      <c r="P2568" s="6" t="s">
        <v>41</v>
      </c>
      <c r="Q2568" s="5" t="s">
        <v>37</v>
      </c>
      <c r="R2568" s="9" t="s">
        <v>41</v>
      </c>
      <c r="S2568" s="11">
        <v>2023</v>
      </c>
      <c r="T2568" s="6" t="s">
        <v>43</v>
      </c>
      <c r="U2568" s="4" t="s">
        <v>136</v>
      </c>
      <c r="V2568" s="4" t="s">
        <v>136</v>
      </c>
      <c r="W2568" s="75">
        <v>0</v>
      </c>
      <c r="X2568" s="9"/>
      <c r="Y2568" s="11"/>
      <c r="Z2568" s="11"/>
      <c r="AA2568" s="11"/>
      <c r="AB2568" s="11"/>
      <c r="AC2568" s="11"/>
      <c r="AD2568" s="11"/>
      <c r="AE2568" s="11"/>
      <c r="AF2568" s="11"/>
      <c r="AG2568" s="11"/>
      <c r="AH2568" s="11"/>
      <c r="AI2568" s="11"/>
      <c r="AJ2568" s="11"/>
      <c r="AK2568" s="143"/>
      <c r="AL2568" s="143"/>
      <c r="AM2568" s="143"/>
      <c r="AN2568" s="143"/>
      <c r="AO2568" s="143"/>
      <c r="AP2568" s="143"/>
      <c r="AQ2568" s="143"/>
      <c r="AR2568" s="154"/>
      <c r="AS2568" s="143"/>
      <c r="AT2568" s="143"/>
      <c r="AU2568" s="143"/>
      <c r="AV2568" s="143"/>
    </row>
    <row r="2569" spans="1:55" ht="12.75" customHeight="1" x14ac:dyDescent="0.2">
      <c r="A2569" s="4" t="s">
        <v>2695</v>
      </c>
      <c r="B2569" s="4" t="s">
        <v>2689</v>
      </c>
      <c r="C2569" s="4" t="s">
        <v>2730</v>
      </c>
      <c r="D2569" s="4" t="s">
        <v>2740</v>
      </c>
      <c r="E2569" s="4" t="s">
        <v>3082</v>
      </c>
      <c r="F2569" s="4" t="s">
        <v>1809</v>
      </c>
      <c r="G2569" s="41" t="s">
        <v>3083</v>
      </c>
      <c r="H2569" s="59" t="s">
        <v>195</v>
      </c>
      <c r="I2569" s="59" t="s">
        <v>3085</v>
      </c>
      <c r="J2569" s="5">
        <v>2023</v>
      </c>
      <c r="K2569" s="5">
        <v>5</v>
      </c>
      <c r="L2569" s="9">
        <f t="shared" si="56"/>
        <v>2</v>
      </c>
      <c r="M2569" s="6" t="s">
        <v>92</v>
      </c>
      <c r="N2569" s="9" t="s">
        <v>94</v>
      </c>
      <c r="O2569" s="6" t="s">
        <v>37</v>
      </c>
      <c r="P2569" s="6" t="s">
        <v>41</v>
      </c>
      <c r="Q2569" s="5" t="s">
        <v>37</v>
      </c>
      <c r="R2569" s="9" t="s">
        <v>41</v>
      </c>
      <c r="S2569" s="11">
        <v>2023</v>
      </c>
      <c r="T2569" s="6" t="s">
        <v>43</v>
      </c>
      <c r="U2569" s="4" t="s">
        <v>136</v>
      </c>
      <c r="V2569" s="4" t="s">
        <v>136</v>
      </c>
      <c r="W2569" s="75">
        <v>0</v>
      </c>
      <c r="X2569" s="9"/>
      <c r="Y2569" s="11"/>
      <c r="Z2569" s="11"/>
      <c r="AA2569" s="11"/>
      <c r="AB2569" s="11"/>
      <c r="AC2569" s="11"/>
      <c r="AD2569" s="11"/>
      <c r="AE2569" s="11"/>
      <c r="AF2569" s="11"/>
      <c r="AG2569" s="11"/>
      <c r="AH2569" s="11"/>
      <c r="AI2569" s="11"/>
      <c r="AJ2569" s="11"/>
      <c r="AK2569" s="143"/>
      <c r="AL2569" s="143"/>
      <c r="AM2569" s="143"/>
      <c r="AN2569" s="143"/>
      <c r="AO2569" s="143"/>
      <c r="AP2569" s="143"/>
      <c r="AQ2569" s="143"/>
      <c r="AR2569" s="154"/>
      <c r="AS2569" s="143"/>
      <c r="AT2569" s="143"/>
      <c r="AU2569" s="143"/>
      <c r="AV2569" s="143"/>
    </row>
    <row r="2570" spans="1:55" x14ac:dyDescent="0.2">
      <c r="A2570" s="4" t="s">
        <v>2724</v>
      </c>
      <c r="B2570" s="4" t="s">
        <v>2689</v>
      </c>
      <c r="C2570" s="4" t="s">
        <v>2736</v>
      </c>
      <c r="D2570" s="4" t="s">
        <v>2741</v>
      </c>
      <c r="E2570" s="4" t="s">
        <v>256</v>
      </c>
      <c r="F2570" s="4" t="s">
        <v>253</v>
      </c>
      <c r="G2570" s="41" t="s">
        <v>257</v>
      </c>
      <c r="H2570" s="59" t="s">
        <v>258</v>
      </c>
      <c r="I2570" s="59">
        <v>500000003637</v>
      </c>
      <c r="J2570" s="5">
        <v>2013</v>
      </c>
      <c r="K2570" s="5">
        <v>5</v>
      </c>
      <c r="L2570" s="9">
        <f t="shared" si="56"/>
        <v>-8</v>
      </c>
      <c r="M2570" s="6" t="s">
        <v>90</v>
      </c>
      <c r="N2570" s="9" t="s">
        <v>94</v>
      </c>
      <c r="O2570" s="6" t="s">
        <v>2743</v>
      </c>
      <c r="P2570" s="9" t="s">
        <v>42</v>
      </c>
      <c r="Q2570" s="5" t="s">
        <v>37</v>
      </c>
      <c r="R2570" s="9" t="s">
        <v>42</v>
      </c>
      <c r="S2570" s="11">
        <v>2023</v>
      </c>
      <c r="T2570" s="6" t="s">
        <v>44</v>
      </c>
      <c r="U2570" s="4" t="s">
        <v>3961</v>
      </c>
      <c r="V2570" s="4" t="s">
        <v>136</v>
      </c>
      <c r="W2570" s="75">
        <v>54450</v>
      </c>
      <c r="X2570" s="9">
        <v>1</v>
      </c>
      <c r="Y2570" s="11"/>
      <c r="Z2570" s="11"/>
      <c r="AA2570" s="11"/>
      <c r="AB2570" s="11" t="s">
        <v>33</v>
      </c>
      <c r="AC2570" s="11"/>
      <c r="AD2570" s="11"/>
      <c r="AE2570" s="11"/>
      <c r="AF2570" s="11"/>
      <c r="AG2570" s="11"/>
      <c r="AH2570" s="11"/>
      <c r="AI2570" s="11"/>
      <c r="AJ2570" s="11"/>
      <c r="AK2570" s="143"/>
      <c r="AL2570" s="143"/>
      <c r="AM2570" s="143"/>
      <c r="AN2570" s="143" t="s">
        <v>165</v>
      </c>
      <c r="AO2570" s="143"/>
      <c r="AP2570" s="143"/>
      <c r="AQ2570" s="143"/>
      <c r="AR2570" s="143"/>
      <c r="AS2570" s="143"/>
      <c r="AT2570" s="143"/>
      <c r="AU2570" s="143"/>
      <c r="AV2570" s="143"/>
      <c r="BC2570" s="2"/>
    </row>
    <row r="2571" spans="1:55" x14ac:dyDescent="0.2">
      <c r="A2571" s="4" t="s">
        <v>2724</v>
      </c>
      <c r="B2571" s="4" t="s">
        <v>2689</v>
      </c>
      <c r="C2571" s="4" t="s">
        <v>2736</v>
      </c>
      <c r="D2571" s="4" t="s">
        <v>2741</v>
      </c>
      <c r="E2571" s="4" t="s">
        <v>256</v>
      </c>
      <c r="F2571" s="4" t="s">
        <v>253</v>
      </c>
      <c r="G2571" s="41" t="s">
        <v>257</v>
      </c>
      <c r="H2571" s="59" t="s">
        <v>259</v>
      </c>
      <c r="I2571" s="59">
        <v>500000003636</v>
      </c>
      <c r="J2571" s="5">
        <v>2013</v>
      </c>
      <c r="K2571" s="5">
        <v>5</v>
      </c>
      <c r="L2571" s="9">
        <f t="shared" si="56"/>
        <v>-8</v>
      </c>
      <c r="M2571" s="6" t="s">
        <v>90</v>
      </c>
      <c r="N2571" s="9" t="s">
        <v>94</v>
      </c>
      <c r="O2571" s="6" t="s">
        <v>2743</v>
      </c>
      <c r="P2571" s="9" t="s">
        <v>42</v>
      </c>
      <c r="Q2571" s="5" t="s">
        <v>37</v>
      </c>
      <c r="R2571" s="9" t="s">
        <v>42</v>
      </c>
      <c r="S2571" s="11">
        <v>2023</v>
      </c>
      <c r="T2571" s="6" t="s">
        <v>44</v>
      </c>
      <c r="U2571" s="4" t="s">
        <v>3961</v>
      </c>
      <c r="V2571" s="4" t="s">
        <v>136</v>
      </c>
      <c r="W2571" s="75">
        <v>54450</v>
      </c>
      <c r="X2571" s="9">
        <v>1</v>
      </c>
      <c r="Y2571" s="11"/>
      <c r="Z2571" s="11"/>
      <c r="AA2571" s="11"/>
      <c r="AB2571" s="11" t="s">
        <v>33</v>
      </c>
      <c r="AC2571" s="11"/>
      <c r="AD2571" s="11"/>
      <c r="AE2571" s="11"/>
      <c r="AF2571" s="11"/>
      <c r="AG2571" s="11"/>
      <c r="AH2571" s="11"/>
      <c r="AI2571" s="11"/>
      <c r="AJ2571" s="11"/>
      <c r="AK2571" s="143"/>
      <c r="AL2571" s="143"/>
      <c r="AM2571" s="143"/>
      <c r="AN2571" s="143" t="s">
        <v>165</v>
      </c>
      <c r="AO2571" s="143"/>
      <c r="AP2571" s="143"/>
      <c r="AQ2571" s="143"/>
      <c r="AR2571" s="143"/>
      <c r="AS2571" s="143"/>
      <c r="AT2571" s="143"/>
      <c r="AU2571" s="143"/>
      <c r="AV2571" s="143"/>
      <c r="BC2571" s="2"/>
    </row>
    <row r="2572" spans="1:55" x14ac:dyDescent="0.2">
      <c r="A2572" s="4" t="s">
        <v>2724</v>
      </c>
      <c r="B2572" s="4" t="s">
        <v>2689</v>
      </c>
      <c r="C2572" s="4" t="s">
        <v>2736</v>
      </c>
      <c r="D2572" s="4" t="s">
        <v>2741</v>
      </c>
      <c r="E2572" s="4" t="s">
        <v>256</v>
      </c>
      <c r="F2572" s="4" t="s">
        <v>253</v>
      </c>
      <c r="G2572" s="41" t="s">
        <v>257</v>
      </c>
      <c r="H2572" s="59" t="s">
        <v>260</v>
      </c>
      <c r="I2572" s="59">
        <v>500000003590</v>
      </c>
      <c r="J2572" s="5">
        <v>2013</v>
      </c>
      <c r="K2572" s="5">
        <v>5</v>
      </c>
      <c r="L2572" s="9">
        <f t="shared" si="56"/>
        <v>-8</v>
      </c>
      <c r="M2572" s="6" t="s">
        <v>90</v>
      </c>
      <c r="N2572" s="9" t="s">
        <v>94</v>
      </c>
      <c r="O2572" s="6" t="s">
        <v>2743</v>
      </c>
      <c r="P2572" s="9" t="s">
        <v>42</v>
      </c>
      <c r="Q2572" s="5" t="s">
        <v>37</v>
      </c>
      <c r="R2572" s="9" t="s">
        <v>42</v>
      </c>
      <c r="S2572" s="11">
        <v>2023</v>
      </c>
      <c r="T2572" s="6" t="s">
        <v>44</v>
      </c>
      <c r="U2572" s="4" t="s">
        <v>3961</v>
      </c>
      <c r="V2572" s="4" t="s">
        <v>136</v>
      </c>
      <c r="W2572" s="75">
        <v>54450</v>
      </c>
      <c r="X2572" s="9">
        <v>1</v>
      </c>
      <c r="Y2572" s="11"/>
      <c r="Z2572" s="11"/>
      <c r="AA2572" s="11"/>
      <c r="AB2572" s="11" t="s">
        <v>33</v>
      </c>
      <c r="AC2572" s="11"/>
      <c r="AD2572" s="11"/>
      <c r="AE2572" s="11"/>
      <c r="AF2572" s="11"/>
      <c r="AG2572" s="11"/>
      <c r="AH2572" s="11"/>
      <c r="AI2572" s="11"/>
      <c r="AJ2572" s="11"/>
      <c r="AK2572" s="143"/>
      <c r="AL2572" s="143"/>
      <c r="AM2572" s="143"/>
      <c r="AN2572" s="143" t="s">
        <v>165</v>
      </c>
      <c r="AO2572" s="143"/>
      <c r="AP2572" s="143"/>
      <c r="AQ2572" s="143"/>
      <c r="AR2572" s="143"/>
      <c r="AS2572" s="143"/>
      <c r="AT2572" s="143"/>
      <c r="AU2572" s="143"/>
      <c r="AV2572" s="143"/>
      <c r="BC2572" s="2"/>
    </row>
    <row r="2573" spans="1:55" x14ac:dyDescent="0.2">
      <c r="A2573" s="4" t="s">
        <v>2724</v>
      </c>
      <c r="B2573" s="4" t="s">
        <v>2689</v>
      </c>
      <c r="C2573" s="4" t="s">
        <v>2736</v>
      </c>
      <c r="D2573" s="4" t="s">
        <v>2741</v>
      </c>
      <c r="E2573" s="4" t="s">
        <v>256</v>
      </c>
      <c r="F2573" s="4" t="s">
        <v>253</v>
      </c>
      <c r="G2573" s="41" t="s">
        <v>257</v>
      </c>
      <c r="H2573" s="59" t="s">
        <v>261</v>
      </c>
      <c r="I2573" s="59">
        <v>500000003591</v>
      </c>
      <c r="J2573" s="5">
        <v>2013</v>
      </c>
      <c r="K2573" s="5">
        <v>5</v>
      </c>
      <c r="L2573" s="9">
        <f t="shared" si="56"/>
        <v>-8</v>
      </c>
      <c r="M2573" s="6" t="s">
        <v>90</v>
      </c>
      <c r="N2573" s="9" t="s">
        <v>94</v>
      </c>
      <c r="O2573" s="6" t="s">
        <v>2743</v>
      </c>
      <c r="P2573" s="9" t="s">
        <v>42</v>
      </c>
      <c r="Q2573" s="5" t="s">
        <v>37</v>
      </c>
      <c r="R2573" s="9" t="s">
        <v>42</v>
      </c>
      <c r="S2573" s="11">
        <v>2023</v>
      </c>
      <c r="T2573" s="6" t="s">
        <v>44</v>
      </c>
      <c r="U2573" s="4" t="s">
        <v>3961</v>
      </c>
      <c r="V2573" s="4" t="s">
        <v>136</v>
      </c>
      <c r="W2573" s="75">
        <v>54450</v>
      </c>
      <c r="X2573" s="9">
        <v>1</v>
      </c>
      <c r="Y2573" s="11"/>
      <c r="Z2573" s="11"/>
      <c r="AA2573" s="11"/>
      <c r="AB2573" s="11" t="s">
        <v>33</v>
      </c>
      <c r="AC2573" s="11"/>
      <c r="AD2573" s="11"/>
      <c r="AE2573" s="11"/>
      <c r="AF2573" s="11"/>
      <c r="AG2573" s="11"/>
      <c r="AH2573" s="11"/>
      <c r="AI2573" s="11"/>
      <c r="AJ2573" s="11"/>
      <c r="AK2573" s="143"/>
      <c r="AL2573" s="143"/>
      <c r="AM2573" s="143"/>
      <c r="AN2573" s="143" t="s">
        <v>165</v>
      </c>
      <c r="AO2573" s="143"/>
      <c r="AP2573" s="143"/>
      <c r="AQ2573" s="143"/>
      <c r="AR2573" s="143"/>
      <c r="AS2573" s="143"/>
      <c r="AT2573" s="143"/>
      <c r="AU2573" s="143"/>
      <c r="AV2573" s="143"/>
      <c r="BC2573" s="2"/>
    </row>
    <row r="2574" spans="1:55" x14ac:dyDescent="0.2">
      <c r="A2574" s="4" t="s">
        <v>2703</v>
      </c>
      <c r="B2574" s="4" t="s">
        <v>2691</v>
      </c>
      <c r="C2574" s="4" t="s">
        <v>2703</v>
      </c>
      <c r="D2574" s="4" t="s">
        <v>2742</v>
      </c>
      <c r="E2574" s="4" t="s">
        <v>578</v>
      </c>
      <c r="F2574" s="4" t="s">
        <v>2766</v>
      </c>
      <c r="G2574" s="41" t="s">
        <v>579</v>
      </c>
      <c r="H2574" s="59" t="s">
        <v>580</v>
      </c>
      <c r="I2574" s="59">
        <v>500000009785</v>
      </c>
      <c r="J2574" s="5">
        <v>2013</v>
      </c>
      <c r="K2574" s="5">
        <v>8</v>
      </c>
      <c r="L2574" s="9">
        <f t="shared" si="56"/>
        <v>-5</v>
      </c>
      <c r="M2574" s="6" t="s">
        <v>90</v>
      </c>
      <c r="N2574" s="9" t="s">
        <v>94</v>
      </c>
      <c r="O2574" s="6" t="s">
        <v>37</v>
      </c>
      <c r="P2574" s="9" t="s">
        <v>42</v>
      </c>
      <c r="Q2574" s="5" t="s">
        <v>37</v>
      </c>
      <c r="R2574" s="9" t="s">
        <v>41</v>
      </c>
      <c r="S2574" s="11">
        <v>2023</v>
      </c>
      <c r="T2574" s="6" t="s">
        <v>126</v>
      </c>
      <c r="U2574" s="4" t="s">
        <v>535</v>
      </c>
      <c r="V2574" s="4" t="s">
        <v>3680</v>
      </c>
      <c r="W2574" s="75">
        <v>10251136</v>
      </c>
      <c r="X2574" s="9">
        <v>4</v>
      </c>
      <c r="Y2574" s="11"/>
      <c r="Z2574" s="11"/>
      <c r="AA2574" s="11" t="s">
        <v>33</v>
      </c>
      <c r="AB2574" s="11"/>
      <c r="AC2574" s="11"/>
      <c r="AD2574" s="11" t="s">
        <v>33</v>
      </c>
      <c r="AE2574" s="11"/>
      <c r="AF2574" s="11"/>
      <c r="AG2574" s="11" t="s">
        <v>33</v>
      </c>
      <c r="AH2574" s="11"/>
      <c r="AI2574" s="11"/>
      <c r="AJ2574" s="11" t="s">
        <v>33</v>
      </c>
      <c r="AK2574" s="143"/>
      <c r="AL2574" s="143"/>
      <c r="AM2574" s="143" t="s">
        <v>165</v>
      </c>
      <c r="AN2574" s="143"/>
      <c r="AO2574" s="143"/>
      <c r="AP2574" s="143" t="s">
        <v>165</v>
      </c>
      <c r="AQ2574" s="143"/>
      <c r="AR2574" s="143"/>
      <c r="AS2574" s="143" t="s">
        <v>165</v>
      </c>
      <c r="AT2574" s="143"/>
      <c r="AU2574" s="143"/>
      <c r="AV2574" s="143" t="s">
        <v>165</v>
      </c>
      <c r="BC2574" s="2"/>
    </row>
    <row r="2575" spans="1:55" x14ac:dyDescent="0.2">
      <c r="A2575" s="4" t="s">
        <v>2727</v>
      </c>
      <c r="B2575" s="4" t="s">
        <v>2691</v>
      </c>
      <c r="C2575" s="4" t="s">
        <v>2735</v>
      </c>
      <c r="D2575" s="4" t="s">
        <v>2741</v>
      </c>
      <c r="E2575" s="4" t="s">
        <v>478</v>
      </c>
      <c r="F2575" s="4" t="s">
        <v>2752</v>
      </c>
      <c r="G2575" s="41" t="s">
        <v>479</v>
      </c>
      <c r="H2575" s="59">
        <v>33513005</v>
      </c>
      <c r="I2575" s="59">
        <v>500000003724</v>
      </c>
      <c r="J2575" s="5">
        <v>2016</v>
      </c>
      <c r="K2575" s="5">
        <v>10</v>
      </c>
      <c r="L2575" s="9">
        <f t="shared" si="56"/>
        <v>0</v>
      </c>
      <c r="M2575" s="6" t="s">
        <v>90</v>
      </c>
      <c r="N2575" s="9" t="s">
        <v>94</v>
      </c>
      <c r="O2575" s="6" t="s">
        <v>37</v>
      </c>
      <c r="P2575" s="9" t="s">
        <v>42</v>
      </c>
      <c r="Q2575" s="5" t="s">
        <v>37</v>
      </c>
      <c r="R2575" s="9" t="s">
        <v>42</v>
      </c>
      <c r="S2575" s="11">
        <v>2023</v>
      </c>
      <c r="T2575" s="6" t="s">
        <v>44</v>
      </c>
      <c r="U2575" s="4" t="s">
        <v>135</v>
      </c>
      <c r="V2575" s="4" t="s">
        <v>136</v>
      </c>
      <c r="W2575" s="75">
        <v>700000</v>
      </c>
      <c r="X2575" s="9">
        <v>1</v>
      </c>
      <c r="Y2575" s="11"/>
      <c r="Z2575" s="11"/>
      <c r="AA2575" s="11"/>
      <c r="AB2575" s="11" t="s">
        <v>33</v>
      </c>
      <c r="AC2575" s="11"/>
      <c r="AD2575" s="11"/>
      <c r="AE2575" s="11"/>
      <c r="AF2575" s="11"/>
      <c r="AG2575" s="11"/>
      <c r="AH2575" s="11"/>
      <c r="AI2575" s="11"/>
      <c r="AJ2575" s="11"/>
      <c r="AK2575" s="143"/>
      <c r="AL2575" s="143"/>
      <c r="AM2575" s="143"/>
      <c r="AN2575" s="143" t="s">
        <v>165</v>
      </c>
      <c r="AO2575" s="143"/>
      <c r="AP2575" s="143"/>
      <c r="AQ2575" s="143"/>
      <c r="AR2575" s="143"/>
      <c r="AS2575" s="143"/>
      <c r="AT2575" s="143"/>
      <c r="AU2575" s="143"/>
      <c r="AV2575" s="143"/>
      <c r="BC2575" s="2"/>
    </row>
    <row r="2576" spans="1:55" ht="12.75" customHeight="1" x14ac:dyDescent="0.2">
      <c r="A2576" s="4" t="s">
        <v>2703</v>
      </c>
      <c r="B2576" s="4" t="s">
        <v>2689</v>
      </c>
      <c r="C2576" s="4" t="s">
        <v>2732</v>
      </c>
      <c r="D2576" s="4" t="s">
        <v>2742</v>
      </c>
      <c r="E2576" s="4" t="s">
        <v>3066</v>
      </c>
      <c r="F2576" s="4" t="s">
        <v>3111</v>
      </c>
      <c r="G2576" s="41" t="s">
        <v>3112</v>
      </c>
      <c r="H2576" s="59">
        <v>7632</v>
      </c>
      <c r="I2576" s="59" t="s">
        <v>3314</v>
      </c>
      <c r="J2576" s="5">
        <v>2023</v>
      </c>
      <c r="K2576" s="5">
        <v>10</v>
      </c>
      <c r="L2576" s="9">
        <f t="shared" si="56"/>
        <v>7</v>
      </c>
      <c r="M2576" s="96" t="s">
        <v>2745</v>
      </c>
      <c r="N2576" s="138" t="s">
        <v>94</v>
      </c>
      <c r="O2576" s="6" t="s">
        <v>37</v>
      </c>
      <c r="P2576" s="6" t="s">
        <v>41</v>
      </c>
      <c r="Q2576" s="5">
        <v>2024</v>
      </c>
      <c r="R2576" s="9" t="s">
        <v>41</v>
      </c>
      <c r="S2576" s="11">
        <v>2023</v>
      </c>
      <c r="T2576" s="6" t="s">
        <v>136</v>
      </c>
      <c r="U2576" s="4" t="s">
        <v>3068</v>
      </c>
      <c r="V2576" s="4" t="s">
        <v>3069</v>
      </c>
      <c r="W2576" s="75">
        <v>0</v>
      </c>
      <c r="X2576" s="9">
        <v>1</v>
      </c>
      <c r="Y2576" s="11"/>
      <c r="Z2576" s="11"/>
      <c r="AA2576" s="11" t="s">
        <v>33</v>
      </c>
      <c r="AB2576" s="11"/>
      <c r="AC2576" s="11"/>
      <c r="AD2576" s="11"/>
      <c r="AE2576" s="11"/>
      <c r="AF2576" s="11"/>
      <c r="AG2576" s="11"/>
      <c r="AH2576" s="11"/>
      <c r="AI2576" s="11"/>
      <c r="AJ2576" s="11"/>
      <c r="AK2576" s="143"/>
      <c r="AL2576" s="143"/>
      <c r="AM2576" s="143" t="s">
        <v>165</v>
      </c>
      <c r="AN2576" s="143"/>
      <c r="AO2576" s="143"/>
      <c r="AP2576" s="143"/>
      <c r="AQ2576" s="143"/>
      <c r="AR2576" s="143"/>
      <c r="AS2576" s="143"/>
      <c r="AT2576" s="143"/>
      <c r="AU2576" s="143"/>
      <c r="AV2576" s="143"/>
    </row>
    <row r="2577" spans="1:55" x14ac:dyDescent="0.2">
      <c r="A2577" s="4" t="s">
        <v>2725</v>
      </c>
      <c r="B2577" s="4" t="s">
        <v>2688</v>
      </c>
      <c r="C2577" s="4" t="s">
        <v>2703</v>
      </c>
      <c r="D2577" s="4" t="s">
        <v>2742</v>
      </c>
      <c r="E2577" s="4" t="s">
        <v>570</v>
      </c>
      <c r="F2577" s="4" t="s">
        <v>2766</v>
      </c>
      <c r="G2577" s="41" t="s">
        <v>573</v>
      </c>
      <c r="H2577" s="59" t="s">
        <v>574</v>
      </c>
      <c r="I2577" s="59">
        <v>500000000467</v>
      </c>
      <c r="J2577" s="5">
        <v>2013</v>
      </c>
      <c r="K2577" s="5">
        <v>10</v>
      </c>
      <c r="L2577" s="9">
        <f t="shared" si="56"/>
        <v>-3</v>
      </c>
      <c r="M2577" s="6" t="s">
        <v>90</v>
      </c>
      <c r="N2577" s="9" t="s">
        <v>2744</v>
      </c>
      <c r="O2577" s="6" t="s">
        <v>47</v>
      </c>
      <c r="P2577" s="9" t="s">
        <v>42</v>
      </c>
      <c r="Q2577" s="5" t="s">
        <v>37</v>
      </c>
      <c r="R2577" s="9" t="s">
        <v>41</v>
      </c>
      <c r="S2577" s="11">
        <v>2023</v>
      </c>
      <c r="T2577" s="6" t="s">
        <v>126</v>
      </c>
      <c r="U2577" s="4" t="s">
        <v>535</v>
      </c>
      <c r="V2577" s="4" t="s">
        <v>3680</v>
      </c>
      <c r="W2577" s="75">
        <v>10251136</v>
      </c>
      <c r="X2577" s="9">
        <v>2</v>
      </c>
      <c r="Y2577" s="11"/>
      <c r="Z2577" s="11"/>
      <c r="AA2577" s="11"/>
      <c r="AB2577" s="11"/>
      <c r="AC2577" s="11"/>
      <c r="AD2577" s="11" t="s">
        <v>33</v>
      </c>
      <c r="AE2577" s="11"/>
      <c r="AF2577" s="11"/>
      <c r="AG2577" s="11"/>
      <c r="AH2577" s="11"/>
      <c r="AI2577" s="11"/>
      <c r="AJ2577" s="11" t="s">
        <v>33</v>
      </c>
      <c r="AK2577" s="143"/>
      <c r="AL2577" s="143"/>
      <c r="AM2577" s="143"/>
      <c r="AN2577" s="143"/>
      <c r="AO2577" s="143"/>
      <c r="AP2577" s="153" t="s">
        <v>165</v>
      </c>
      <c r="AQ2577" s="143"/>
      <c r="AR2577" s="143"/>
      <c r="AS2577" s="143"/>
      <c r="AT2577" s="143"/>
      <c r="AU2577" s="143"/>
      <c r="AV2577" s="153" t="s">
        <v>165</v>
      </c>
      <c r="BC2577" s="2"/>
    </row>
    <row r="2578" spans="1:55" x14ac:dyDescent="0.2">
      <c r="A2578" s="4" t="s">
        <v>2718</v>
      </c>
      <c r="B2578" s="4" t="s">
        <v>2690</v>
      </c>
      <c r="C2578" s="4" t="s">
        <v>2734</v>
      </c>
      <c r="D2578" s="4" t="s">
        <v>2742</v>
      </c>
      <c r="E2578" s="4" t="s">
        <v>384</v>
      </c>
      <c r="F2578" s="4" t="s">
        <v>1615</v>
      </c>
      <c r="G2578" s="41" t="s">
        <v>1616</v>
      </c>
      <c r="H2578" s="59" t="s">
        <v>1617</v>
      </c>
      <c r="I2578" s="59">
        <v>500000007385</v>
      </c>
      <c r="J2578" s="5">
        <v>2014</v>
      </c>
      <c r="K2578" s="5">
        <v>10</v>
      </c>
      <c r="L2578" s="9">
        <f t="shared" si="56"/>
        <v>-2</v>
      </c>
      <c r="M2578" s="6" t="s">
        <v>90</v>
      </c>
      <c r="N2578" s="9" t="s">
        <v>94</v>
      </c>
      <c r="O2578" s="6" t="s">
        <v>201</v>
      </c>
      <c r="P2578" s="9" t="s">
        <v>42</v>
      </c>
      <c r="Q2578" s="5" t="s">
        <v>37</v>
      </c>
      <c r="R2578" s="9" t="s">
        <v>41</v>
      </c>
      <c r="S2578" s="11">
        <v>2023</v>
      </c>
      <c r="T2578" s="6" t="s">
        <v>126</v>
      </c>
      <c r="U2578" s="4" t="s">
        <v>1560</v>
      </c>
      <c r="V2578" s="4" t="s">
        <v>4404</v>
      </c>
      <c r="W2578" s="75">
        <f>81813*12</f>
        <v>981756</v>
      </c>
      <c r="X2578" s="9">
        <v>2</v>
      </c>
      <c r="Y2578" s="11"/>
      <c r="Z2578" s="11"/>
      <c r="AA2578" s="11"/>
      <c r="AB2578" s="11"/>
      <c r="AC2578" s="11"/>
      <c r="AD2578" s="11" t="s">
        <v>33</v>
      </c>
      <c r="AE2578" s="11"/>
      <c r="AF2578" s="11"/>
      <c r="AG2578" s="11"/>
      <c r="AH2578" s="11"/>
      <c r="AI2578" s="11"/>
      <c r="AJ2578" s="11" t="s">
        <v>33</v>
      </c>
      <c r="AK2578" s="143"/>
      <c r="AL2578" s="143"/>
      <c r="AM2578" s="143"/>
      <c r="AN2578" s="143"/>
      <c r="AO2578" s="143"/>
      <c r="AP2578" s="153" t="s">
        <v>165</v>
      </c>
      <c r="AQ2578" s="143"/>
      <c r="AR2578" s="143"/>
      <c r="AS2578" s="143"/>
      <c r="AT2578" s="143"/>
      <c r="AU2578" s="143"/>
      <c r="AV2578" s="153" t="s">
        <v>165</v>
      </c>
      <c r="BC2578" s="2"/>
    </row>
    <row r="2579" spans="1:55" s="92" customFormat="1" x14ac:dyDescent="0.2">
      <c r="A2579" s="83" t="s">
        <v>2726</v>
      </c>
      <c r="B2579" s="83" t="s">
        <v>2690</v>
      </c>
      <c r="C2579" s="83" t="s">
        <v>2735</v>
      </c>
      <c r="D2579" s="83" t="s">
        <v>2741</v>
      </c>
      <c r="E2579" s="83" t="s">
        <v>1903</v>
      </c>
      <c r="F2579" s="83" t="s">
        <v>1575</v>
      </c>
      <c r="G2579" s="84" t="s">
        <v>1904</v>
      </c>
      <c r="H2579" s="85">
        <v>13972171</v>
      </c>
      <c r="I2579" s="85" t="s">
        <v>136</v>
      </c>
      <c r="J2579" s="86">
        <v>2013</v>
      </c>
      <c r="K2579" s="86">
        <v>10</v>
      </c>
      <c r="L2579" s="87">
        <f t="shared" si="56"/>
        <v>-3</v>
      </c>
      <c r="M2579" s="88" t="s">
        <v>90</v>
      </c>
      <c r="N2579" s="87" t="s">
        <v>94</v>
      </c>
      <c r="O2579" s="88" t="s">
        <v>37</v>
      </c>
      <c r="P2579" s="87" t="s">
        <v>42</v>
      </c>
      <c r="Q2579" s="86" t="s">
        <v>37</v>
      </c>
      <c r="R2579" s="87" t="s">
        <v>41</v>
      </c>
      <c r="S2579" s="89">
        <v>2023</v>
      </c>
      <c r="T2579" s="88" t="s">
        <v>126</v>
      </c>
      <c r="U2579" s="83" t="s">
        <v>605</v>
      </c>
      <c r="V2579" s="83" t="s">
        <v>3167</v>
      </c>
      <c r="W2579" s="90">
        <v>1456127</v>
      </c>
      <c r="X2579" s="87"/>
      <c r="Y2579" s="89"/>
      <c r="Z2579" s="89"/>
      <c r="AA2579" s="89"/>
      <c r="AB2579" s="89"/>
      <c r="AC2579" s="89"/>
      <c r="AD2579" s="89"/>
      <c r="AE2579" s="89"/>
      <c r="AF2579" s="11"/>
      <c r="AG2579" s="89"/>
      <c r="AH2579" s="89"/>
      <c r="AI2579" s="89"/>
      <c r="AJ2579" s="89"/>
      <c r="AK2579" s="143"/>
      <c r="AL2579" s="143"/>
      <c r="AM2579" s="143"/>
      <c r="AN2579" s="143"/>
      <c r="AO2579" s="140"/>
      <c r="AP2579" s="140"/>
      <c r="AQ2579" s="140"/>
      <c r="AR2579" s="140"/>
      <c r="AS2579" s="140"/>
      <c r="AT2579" s="140"/>
      <c r="AU2579" s="140"/>
      <c r="AV2579" s="140"/>
      <c r="AW2579" s="91"/>
      <c r="AX2579" s="91"/>
      <c r="AY2579" s="91"/>
      <c r="AZ2579" s="91"/>
      <c r="BA2579" s="91"/>
      <c r="BB2579" s="91"/>
    </row>
    <row r="2580" spans="1:55" s="92" customFormat="1" x14ac:dyDescent="0.2">
      <c r="A2580" s="83" t="s">
        <v>2726</v>
      </c>
      <c r="B2580" s="83" t="s">
        <v>2690</v>
      </c>
      <c r="C2580" s="83" t="s">
        <v>2735</v>
      </c>
      <c r="D2580" s="83" t="s">
        <v>2741</v>
      </c>
      <c r="E2580" s="83" t="s">
        <v>1903</v>
      </c>
      <c r="F2580" s="83" t="s">
        <v>1575</v>
      </c>
      <c r="G2580" s="84" t="s">
        <v>1904</v>
      </c>
      <c r="H2580" s="85">
        <v>13972172</v>
      </c>
      <c r="I2580" s="85" t="s">
        <v>136</v>
      </c>
      <c r="J2580" s="86">
        <v>2013</v>
      </c>
      <c r="K2580" s="86">
        <v>10</v>
      </c>
      <c r="L2580" s="87">
        <f t="shared" si="56"/>
        <v>-3</v>
      </c>
      <c r="M2580" s="88" t="s">
        <v>90</v>
      </c>
      <c r="N2580" s="87" t="s">
        <v>94</v>
      </c>
      <c r="O2580" s="88" t="s">
        <v>37</v>
      </c>
      <c r="P2580" s="87" t="s">
        <v>42</v>
      </c>
      <c r="Q2580" s="86" t="s">
        <v>37</v>
      </c>
      <c r="R2580" s="87" t="s">
        <v>41</v>
      </c>
      <c r="S2580" s="89">
        <v>2023</v>
      </c>
      <c r="T2580" s="88" t="s">
        <v>126</v>
      </c>
      <c r="U2580" s="83" t="s">
        <v>605</v>
      </c>
      <c r="V2580" s="83" t="s">
        <v>3167</v>
      </c>
      <c r="W2580" s="90">
        <v>1456127</v>
      </c>
      <c r="X2580" s="87"/>
      <c r="Y2580" s="89"/>
      <c r="Z2580" s="89"/>
      <c r="AA2580" s="89"/>
      <c r="AB2580" s="89"/>
      <c r="AC2580" s="89"/>
      <c r="AD2580" s="89"/>
      <c r="AE2580" s="89"/>
      <c r="AF2580" s="11"/>
      <c r="AG2580" s="89"/>
      <c r="AH2580" s="89"/>
      <c r="AI2580" s="89"/>
      <c r="AJ2580" s="89"/>
      <c r="AK2580" s="143"/>
      <c r="AL2580" s="143"/>
      <c r="AM2580" s="143"/>
      <c r="AN2580" s="143"/>
      <c r="AO2580" s="140"/>
      <c r="AP2580" s="140"/>
      <c r="AQ2580" s="140"/>
      <c r="AR2580" s="140"/>
      <c r="AS2580" s="140"/>
      <c r="AT2580" s="140"/>
      <c r="AU2580" s="140"/>
      <c r="AV2580" s="140"/>
      <c r="AW2580" s="91"/>
      <c r="AX2580" s="91"/>
      <c r="AY2580" s="91"/>
      <c r="AZ2580" s="91"/>
      <c r="BA2580" s="91"/>
      <c r="BB2580" s="91"/>
    </row>
    <row r="2581" spans="1:55" x14ac:dyDescent="0.2">
      <c r="A2581" s="4" t="s">
        <v>2695</v>
      </c>
      <c r="B2581" s="4" t="s">
        <v>2689</v>
      </c>
      <c r="C2581" s="4" t="s">
        <v>2734</v>
      </c>
      <c r="D2581" s="4" t="s">
        <v>2741</v>
      </c>
      <c r="E2581" s="4" t="s">
        <v>2440</v>
      </c>
      <c r="F2581" s="4" t="s">
        <v>3095</v>
      </c>
      <c r="G2581" s="41" t="s">
        <v>3097</v>
      </c>
      <c r="H2581" s="59" t="s">
        <v>3096</v>
      </c>
      <c r="I2581" s="59">
        <v>500000003960</v>
      </c>
      <c r="J2581" s="5">
        <v>2021</v>
      </c>
      <c r="K2581" s="5">
        <v>3</v>
      </c>
      <c r="L2581" s="9">
        <f t="shared" si="56"/>
        <v>-2</v>
      </c>
      <c r="M2581" s="6" t="s">
        <v>90</v>
      </c>
      <c r="N2581" s="9" t="s">
        <v>94</v>
      </c>
      <c r="O2581" s="6" t="s">
        <v>37</v>
      </c>
      <c r="P2581" s="9" t="s">
        <v>42</v>
      </c>
      <c r="Q2581" s="5" t="s">
        <v>37</v>
      </c>
      <c r="R2581" s="9" t="s">
        <v>41</v>
      </c>
      <c r="S2581" s="11">
        <v>2023</v>
      </c>
      <c r="T2581" s="6" t="s">
        <v>43</v>
      </c>
      <c r="U2581" s="4" t="s">
        <v>2441</v>
      </c>
      <c r="V2581" s="4" t="s">
        <v>2442</v>
      </c>
      <c r="W2581" s="75">
        <v>0</v>
      </c>
      <c r="X2581" s="9"/>
      <c r="Y2581" s="11"/>
      <c r="Z2581" s="11"/>
      <c r="AA2581" s="11"/>
      <c r="AB2581" s="11"/>
      <c r="AC2581" s="11"/>
      <c r="AD2581" s="11"/>
      <c r="AE2581" s="11"/>
      <c r="AF2581" s="11"/>
      <c r="AG2581" s="11"/>
      <c r="AH2581" s="11"/>
      <c r="AI2581" s="11"/>
      <c r="AJ2581" s="11"/>
      <c r="AK2581" s="143"/>
      <c r="AL2581" s="143"/>
      <c r="AM2581" s="143"/>
      <c r="AN2581" s="143"/>
      <c r="AO2581" s="143"/>
      <c r="AP2581" s="143"/>
      <c r="AQ2581" s="143"/>
      <c r="AR2581" s="143"/>
      <c r="AS2581" s="143"/>
      <c r="AT2581" s="143"/>
      <c r="AU2581" s="143"/>
      <c r="AV2581" s="143"/>
      <c r="BC2581" s="2"/>
    </row>
    <row r="2582" spans="1:55" x14ac:dyDescent="0.2">
      <c r="A2582" s="4" t="s">
        <v>2703</v>
      </c>
      <c r="B2582" s="4" t="s">
        <v>2691</v>
      </c>
      <c r="C2582" s="4" t="s">
        <v>2703</v>
      </c>
      <c r="D2582" s="4" t="s">
        <v>2741</v>
      </c>
      <c r="E2582" s="4" t="s">
        <v>575</v>
      </c>
      <c r="F2582" s="4" t="s">
        <v>4339</v>
      </c>
      <c r="G2582" s="41" t="s">
        <v>2501</v>
      </c>
      <c r="H2582" s="59">
        <v>22004</v>
      </c>
      <c r="I2582" s="59" t="s">
        <v>2502</v>
      </c>
      <c r="J2582" s="5">
        <v>2022</v>
      </c>
      <c r="K2582" s="5">
        <v>8</v>
      </c>
      <c r="L2582" s="9">
        <f t="shared" si="56"/>
        <v>4</v>
      </c>
      <c r="M2582" s="6" t="s">
        <v>2745</v>
      </c>
      <c r="N2582" s="9" t="s">
        <v>94</v>
      </c>
      <c r="O2582" s="6" t="s">
        <v>37</v>
      </c>
      <c r="P2582" s="6" t="s">
        <v>41</v>
      </c>
      <c r="Q2582" s="5">
        <v>2023</v>
      </c>
      <c r="R2582" s="9" t="s">
        <v>41</v>
      </c>
      <c r="S2582" s="11">
        <v>2023</v>
      </c>
      <c r="T2582" s="6" t="s">
        <v>126</v>
      </c>
      <c r="U2582" s="4" t="s">
        <v>535</v>
      </c>
      <c r="V2582" s="4" t="s">
        <v>2438</v>
      </c>
      <c r="W2582" s="75">
        <v>0</v>
      </c>
      <c r="X2582" s="9">
        <v>2</v>
      </c>
      <c r="Y2582" s="11"/>
      <c r="Z2582" s="11"/>
      <c r="AA2582" s="11"/>
      <c r="AB2582" s="11" t="s">
        <v>33</v>
      </c>
      <c r="AC2582" s="11"/>
      <c r="AD2582" s="11"/>
      <c r="AE2582" s="11"/>
      <c r="AF2582" s="11"/>
      <c r="AG2582" s="11"/>
      <c r="AH2582" s="11" t="s">
        <v>33</v>
      </c>
      <c r="AI2582" s="11"/>
      <c r="AJ2582" s="11"/>
      <c r="AK2582" s="143"/>
      <c r="AL2582" s="143"/>
      <c r="AM2582" s="143" t="s">
        <v>165</v>
      </c>
      <c r="AN2582" s="143"/>
      <c r="AO2582" s="143"/>
      <c r="AP2582" s="143"/>
      <c r="AQ2582" s="143"/>
      <c r="AR2582" s="143"/>
      <c r="AS2582" s="143" t="s">
        <v>165</v>
      </c>
      <c r="AT2582" s="143"/>
      <c r="AU2582" s="143"/>
      <c r="AV2582" s="143"/>
      <c r="BC2582" s="2"/>
    </row>
    <row r="2583" spans="1:55" x14ac:dyDescent="0.2">
      <c r="A2583" s="4" t="s">
        <v>2703</v>
      </c>
      <c r="B2583" s="4" t="s">
        <v>2691</v>
      </c>
      <c r="C2583" s="4" t="s">
        <v>2703</v>
      </c>
      <c r="D2583" s="4" t="s">
        <v>2742</v>
      </c>
      <c r="E2583" s="4" t="s">
        <v>575</v>
      </c>
      <c r="F2583" s="4" t="s">
        <v>2766</v>
      </c>
      <c r="G2583" s="41" t="s">
        <v>576</v>
      </c>
      <c r="H2583" s="59" t="s">
        <v>577</v>
      </c>
      <c r="I2583" s="59">
        <v>500000009788</v>
      </c>
      <c r="J2583" s="5">
        <v>2013</v>
      </c>
      <c r="K2583" s="5">
        <v>8</v>
      </c>
      <c r="L2583" s="9">
        <f t="shared" si="56"/>
        <v>-5</v>
      </c>
      <c r="M2583" s="6" t="s">
        <v>90</v>
      </c>
      <c r="N2583" s="9" t="s">
        <v>2744</v>
      </c>
      <c r="O2583" s="6" t="s">
        <v>37</v>
      </c>
      <c r="P2583" s="9" t="s">
        <v>42</v>
      </c>
      <c r="Q2583" s="5" t="s">
        <v>37</v>
      </c>
      <c r="R2583" s="9" t="s">
        <v>41</v>
      </c>
      <c r="S2583" s="11">
        <v>2023</v>
      </c>
      <c r="T2583" s="6" t="s">
        <v>126</v>
      </c>
      <c r="U2583" s="4" t="s">
        <v>535</v>
      </c>
      <c r="V2583" s="4" t="s">
        <v>3680</v>
      </c>
      <c r="W2583" s="75">
        <v>10251136</v>
      </c>
      <c r="X2583" s="9">
        <v>4</v>
      </c>
      <c r="Y2583" s="11"/>
      <c r="Z2583" s="11"/>
      <c r="AA2583" s="11" t="s">
        <v>33</v>
      </c>
      <c r="AB2583" s="11"/>
      <c r="AC2583" s="11"/>
      <c r="AD2583" s="11" t="s">
        <v>33</v>
      </c>
      <c r="AE2583" s="11"/>
      <c r="AF2583" s="11"/>
      <c r="AG2583" s="11" t="s">
        <v>33</v>
      </c>
      <c r="AH2583" s="11"/>
      <c r="AI2583" s="11"/>
      <c r="AJ2583" s="11" t="s">
        <v>33</v>
      </c>
      <c r="AK2583" s="143"/>
      <c r="AL2583" s="143"/>
      <c r="AM2583" s="143" t="s">
        <v>165</v>
      </c>
      <c r="AN2583" s="143"/>
      <c r="AO2583" s="143"/>
      <c r="AP2583" s="143" t="s">
        <v>165</v>
      </c>
      <c r="AQ2583" s="143"/>
      <c r="AR2583" s="143"/>
      <c r="AS2583" s="143" t="s">
        <v>165</v>
      </c>
      <c r="AT2583" s="143"/>
      <c r="AU2583" s="143"/>
      <c r="AV2583" s="143" t="s">
        <v>165</v>
      </c>
      <c r="BC2583" s="2"/>
    </row>
    <row r="2584" spans="1:55" x14ac:dyDescent="0.2">
      <c r="A2584" s="4" t="s">
        <v>2703</v>
      </c>
      <c r="B2584" s="4" t="s">
        <v>2691</v>
      </c>
      <c r="C2584" s="4" t="s">
        <v>2735</v>
      </c>
      <c r="D2584" s="4" t="s">
        <v>2740</v>
      </c>
      <c r="E2584" s="4" t="s">
        <v>1586</v>
      </c>
      <c r="F2584" s="4" t="s">
        <v>1587</v>
      </c>
      <c r="G2584" s="41" t="s">
        <v>1588</v>
      </c>
      <c r="H2584" s="59" t="s">
        <v>195</v>
      </c>
      <c r="I2584" s="59" t="s">
        <v>136</v>
      </c>
      <c r="J2584" s="5">
        <v>2013</v>
      </c>
      <c r="K2584" s="5">
        <v>5</v>
      </c>
      <c r="L2584" s="9">
        <f t="shared" si="56"/>
        <v>-8</v>
      </c>
      <c r="M2584" s="6" t="s">
        <v>90</v>
      </c>
      <c r="N2584" s="9" t="s">
        <v>94</v>
      </c>
      <c r="O2584" s="6" t="s">
        <v>37</v>
      </c>
      <c r="P2584" s="9" t="s">
        <v>42</v>
      </c>
      <c r="Q2584" s="5" t="s">
        <v>37</v>
      </c>
      <c r="R2584" s="9" t="s">
        <v>42</v>
      </c>
      <c r="S2584" s="11" t="s">
        <v>136</v>
      </c>
      <c r="T2584" s="6" t="s">
        <v>43</v>
      </c>
      <c r="U2584" s="4" t="s">
        <v>184</v>
      </c>
      <c r="V2584" s="4" t="s">
        <v>136</v>
      </c>
      <c r="W2584" s="75">
        <v>0</v>
      </c>
      <c r="X2584" s="9"/>
      <c r="Y2584" s="11"/>
      <c r="Z2584" s="11"/>
      <c r="AA2584" s="11"/>
      <c r="AB2584" s="11"/>
      <c r="AC2584" s="11"/>
      <c r="AD2584" s="11"/>
      <c r="AE2584" s="11"/>
      <c r="AF2584" s="11"/>
      <c r="AG2584" s="11"/>
      <c r="AH2584" s="11"/>
      <c r="AI2584" s="11"/>
      <c r="AJ2584" s="11"/>
      <c r="AK2584" s="143"/>
      <c r="AL2584" s="143"/>
      <c r="AM2584" s="143"/>
      <c r="AN2584" s="143"/>
      <c r="AO2584" s="143"/>
      <c r="AP2584" s="143"/>
      <c r="AQ2584" s="143"/>
      <c r="AR2584" s="143"/>
      <c r="AS2584" s="143"/>
      <c r="AT2584" s="143"/>
      <c r="AU2584" s="143"/>
      <c r="AV2584" s="143"/>
      <c r="BC2584" s="2"/>
    </row>
    <row r="2585" spans="1:55" x14ac:dyDescent="0.2">
      <c r="A2585" s="4" t="s">
        <v>2726</v>
      </c>
      <c r="B2585" s="4" t="s">
        <v>2690</v>
      </c>
      <c r="C2585" s="4" t="s">
        <v>2733</v>
      </c>
      <c r="D2585" s="4" t="s">
        <v>2740</v>
      </c>
      <c r="E2585" s="4" t="s">
        <v>1873</v>
      </c>
      <c r="F2585" s="4" t="s">
        <v>1654</v>
      </c>
      <c r="G2585" s="41" t="s">
        <v>1874</v>
      </c>
      <c r="H2585" s="59" t="s">
        <v>1875</v>
      </c>
      <c r="I2585" s="59" t="s">
        <v>136</v>
      </c>
      <c r="J2585" s="5">
        <v>2013</v>
      </c>
      <c r="K2585" s="5">
        <v>8</v>
      </c>
      <c r="L2585" s="9">
        <f t="shared" si="56"/>
        <v>-5</v>
      </c>
      <c r="M2585" s="6" t="s">
        <v>90</v>
      </c>
      <c r="N2585" s="9" t="s">
        <v>94</v>
      </c>
      <c r="O2585" s="6" t="s">
        <v>2743</v>
      </c>
      <c r="P2585" s="9" t="s">
        <v>42</v>
      </c>
      <c r="Q2585" s="5" t="s">
        <v>37</v>
      </c>
      <c r="R2585" s="9" t="s">
        <v>41</v>
      </c>
      <c r="S2585" s="11">
        <v>2023</v>
      </c>
      <c r="T2585" s="6" t="s">
        <v>126</v>
      </c>
      <c r="U2585" s="4" t="s">
        <v>2765</v>
      </c>
      <c r="V2585" s="4" t="s">
        <v>3883</v>
      </c>
      <c r="W2585" s="75">
        <v>879843.2</v>
      </c>
      <c r="X2585" s="9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43"/>
      <c r="AL2585" s="143"/>
      <c r="AM2585" s="143"/>
      <c r="AN2585" s="143"/>
      <c r="AO2585" s="143"/>
      <c r="AP2585" s="143"/>
      <c r="AQ2585" s="143"/>
      <c r="AR2585" s="143"/>
      <c r="AS2585" s="143"/>
      <c r="AT2585" s="143"/>
      <c r="AU2585" s="143"/>
      <c r="AV2585" s="143"/>
      <c r="BC2585" s="2"/>
    </row>
    <row r="2586" spans="1:55" x14ac:dyDescent="0.2">
      <c r="A2586" s="4" t="s">
        <v>2695</v>
      </c>
      <c r="B2586" s="4" t="s">
        <v>2689</v>
      </c>
      <c r="C2586" s="4" t="s">
        <v>2733</v>
      </c>
      <c r="D2586" s="4" t="s">
        <v>2740</v>
      </c>
      <c r="E2586" s="4" t="s">
        <v>1873</v>
      </c>
      <c r="F2586" s="4" t="s">
        <v>1654</v>
      </c>
      <c r="G2586" s="41" t="s">
        <v>1874</v>
      </c>
      <c r="H2586" s="59" t="s">
        <v>1877</v>
      </c>
      <c r="I2586" s="59" t="s">
        <v>136</v>
      </c>
      <c r="J2586" s="5">
        <v>2013</v>
      </c>
      <c r="K2586" s="5">
        <v>8</v>
      </c>
      <c r="L2586" s="9">
        <f t="shared" si="56"/>
        <v>-5</v>
      </c>
      <c r="M2586" s="6" t="s">
        <v>90</v>
      </c>
      <c r="N2586" s="9" t="s">
        <v>94</v>
      </c>
      <c r="O2586" s="6" t="s">
        <v>2743</v>
      </c>
      <c r="P2586" s="9" t="s">
        <v>42</v>
      </c>
      <c r="Q2586" s="5" t="s">
        <v>37</v>
      </c>
      <c r="R2586" s="9" t="s">
        <v>41</v>
      </c>
      <c r="S2586" s="11">
        <v>2023</v>
      </c>
      <c r="T2586" s="6" t="s">
        <v>126</v>
      </c>
      <c r="U2586" s="4" t="s">
        <v>2765</v>
      </c>
      <c r="V2586" s="4" t="s">
        <v>3883</v>
      </c>
      <c r="W2586" s="75">
        <v>879843.2</v>
      </c>
      <c r="X2586" s="9"/>
      <c r="Y2586" s="11"/>
      <c r="Z2586" s="11"/>
      <c r="AA2586" s="11"/>
      <c r="AB2586" s="11"/>
      <c r="AC2586" s="11"/>
      <c r="AD2586" s="11"/>
      <c r="AE2586" s="11"/>
      <c r="AF2586" s="11"/>
      <c r="AG2586" s="11"/>
      <c r="AH2586" s="11"/>
      <c r="AI2586" s="11"/>
      <c r="AJ2586" s="11"/>
      <c r="AK2586" s="143"/>
      <c r="AL2586" s="143"/>
      <c r="AM2586" s="143"/>
      <c r="AN2586" s="143"/>
      <c r="AO2586" s="143"/>
      <c r="AP2586" s="143"/>
      <c r="AQ2586" s="143"/>
      <c r="AR2586" s="143"/>
      <c r="AS2586" s="143"/>
      <c r="AT2586" s="143"/>
      <c r="AU2586" s="143"/>
      <c r="AV2586" s="143"/>
      <c r="BC2586" s="2"/>
    </row>
    <row r="2587" spans="1:55" x14ac:dyDescent="0.2">
      <c r="A2587" s="4" t="s">
        <v>2726</v>
      </c>
      <c r="B2587" s="4" t="s">
        <v>2690</v>
      </c>
      <c r="C2587" s="4" t="s">
        <v>2733</v>
      </c>
      <c r="D2587" s="4" t="s">
        <v>2740</v>
      </c>
      <c r="E2587" s="4" t="s">
        <v>1873</v>
      </c>
      <c r="F2587" s="4" t="s">
        <v>1654</v>
      </c>
      <c r="G2587" s="41" t="s">
        <v>1874</v>
      </c>
      <c r="H2587" s="59" t="s">
        <v>1879</v>
      </c>
      <c r="I2587" s="59" t="s">
        <v>136</v>
      </c>
      <c r="J2587" s="5">
        <v>2013</v>
      </c>
      <c r="K2587" s="5">
        <v>8</v>
      </c>
      <c r="L2587" s="9">
        <f t="shared" si="56"/>
        <v>-5</v>
      </c>
      <c r="M2587" s="6" t="s">
        <v>90</v>
      </c>
      <c r="N2587" s="9" t="s">
        <v>94</v>
      </c>
      <c r="O2587" s="6" t="s">
        <v>2743</v>
      </c>
      <c r="P2587" s="9" t="s">
        <v>42</v>
      </c>
      <c r="Q2587" s="5" t="s">
        <v>37</v>
      </c>
      <c r="R2587" s="9" t="s">
        <v>41</v>
      </c>
      <c r="S2587" s="11">
        <v>2023</v>
      </c>
      <c r="T2587" s="6" t="s">
        <v>126</v>
      </c>
      <c r="U2587" s="4" t="s">
        <v>2765</v>
      </c>
      <c r="V2587" s="4" t="s">
        <v>3883</v>
      </c>
      <c r="W2587" s="75">
        <v>879843.2</v>
      </c>
      <c r="X2587" s="9"/>
      <c r="Y2587" s="11"/>
      <c r="Z2587" s="11"/>
      <c r="AA2587" s="11"/>
      <c r="AB2587" s="11"/>
      <c r="AC2587" s="11"/>
      <c r="AD2587" s="11"/>
      <c r="AE2587" s="11"/>
      <c r="AF2587" s="11"/>
      <c r="AG2587" s="11"/>
      <c r="AH2587" s="11"/>
      <c r="AI2587" s="11"/>
      <c r="AJ2587" s="11"/>
      <c r="AK2587" s="143"/>
      <c r="AL2587" s="143"/>
      <c r="AM2587" s="143"/>
      <c r="AN2587" s="143"/>
      <c r="AO2587" s="143"/>
      <c r="AP2587" s="143"/>
      <c r="AQ2587" s="143"/>
      <c r="AR2587" s="143"/>
      <c r="AS2587" s="143"/>
      <c r="AT2587" s="143"/>
      <c r="AU2587" s="143"/>
      <c r="AV2587" s="143"/>
      <c r="BC2587" s="2"/>
    </row>
    <row r="2588" spans="1:55" x14ac:dyDescent="0.2">
      <c r="A2588" s="4" t="s">
        <v>2726</v>
      </c>
      <c r="B2588" s="4" t="s">
        <v>2690</v>
      </c>
      <c r="C2588" s="4" t="s">
        <v>2733</v>
      </c>
      <c r="D2588" s="4" t="s">
        <v>2740</v>
      </c>
      <c r="E2588" s="4" t="s">
        <v>1873</v>
      </c>
      <c r="F2588" s="4" t="s">
        <v>1654</v>
      </c>
      <c r="G2588" s="41" t="s">
        <v>1874</v>
      </c>
      <c r="H2588" s="59" t="s">
        <v>1881</v>
      </c>
      <c r="I2588" s="59" t="s">
        <v>136</v>
      </c>
      <c r="J2588" s="5">
        <v>2013</v>
      </c>
      <c r="K2588" s="5">
        <v>8</v>
      </c>
      <c r="L2588" s="9">
        <f t="shared" si="56"/>
        <v>-5</v>
      </c>
      <c r="M2588" s="6" t="s">
        <v>90</v>
      </c>
      <c r="N2588" s="9" t="s">
        <v>94</v>
      </c>
      <c r="O2588" s="6" t="s">
        <v>2743</v>
      </c>
      <c r="P2588" s="9" t="s">
        <v>42</v>
      </c>
      <c r="Q2588" s="5" t="s">
        <v>37</v>
      </c>
      <c r="R2588" s="9" t="s">
        <v>41</v>
      </c>
      <c r="S2588" s="11">
        <v>2023</v>
      </c>
      <c r="T2588" s="6" t="s">
        <v>126</v>
      </c>
      <c r="U2588" s="4" t="s">
        <v>2765</v>
      </c>
      <c r="V2588" s="4" t="s">
        <v>3883</v>
      </c>
      <c r="W2588" s="75">
        <v>879843.2</v>
      </c>
      <c r="X2588" s="9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143"/>
      <c r="AL2588" s="143"/>
      <c r="AM2588" s="143"/>
      <c r="AN2588" s="143"/>
      <c r="AO2588" s="143"/>
      <c r="AP2588" s="143"/>
      <c r="AQ2588" s="143"/>
      <c r="AR2588" s="143"/>
      <c r="AS2588" s="143"/>
      <c r="AT2588" s="143"/>
      <c r="AU2588" s="143"/>
      <c r="AV2588" s="143"/>
      <c r="BC2588" s="2"/>
    </row>
    <row r="2589" spans="1:55" x14ac:dyDescent="0.2">
      <c r="A2589" s="4" t="s">
        <v>2726</v>
      </c>
      <c r="B2589" s="4" t="s">
        <v>2690</v>
      </c>
      <c r="C2589" s="4" t="s">
        <v>2733</v>
      </c>
      <c r="D2589" s="4" t="s">
        <v>2740</v>
      </c>
      <c r="E2589" s="4" t="s">
        <v>1873</v>
      </c>
      <c r="F2589" s="4" t="s">
        <v>1654</v>
      </c>
      <c r="G2589" s="41" t="s">
        <v>1874</v>
      </c>
      <c r="H2589" s="59" t="s">
        <v>1883</v>
      </c>
      <c r="I2589" s="59" t="s">
        <v>136</v>
      </c>
      <c r="J2589" s="5">
        <v>2013</v>
      </c>
      <c r="K2589" s="5">
        <v>8</v>
      </c>
      <c r="L2589" s="9">
        <f t="shared" si="56"/>
        <v>-5</v>
      </c>
      <c r="M2589" s="6" t="s">
        <v>90</v>
      </c>
      <c r="N2589" s="9" t="s">
        <v>94</v>
      </c>
      <c r="O2589" s="6" t="s">
        <v>2743</v>
      </c>
      <c r="P2589" s="9" t="s">
        <v>42</v>
      </c>
      <c r="Q2589" s="5" t="s">
        <v>37</v>
      </c>
      <c r="R2589" s="9" t="s">
        <v>41</v>
      </c>
      <c r="S2589" s="11">
        <v>2023</v>
      </c>
      <c r="T2589" s="6" t="s">
        <v>126</v>
      </c>
      <c r="U2589" s="4" t="s">
        <v>2765</v>
      </c>
      <c r="V2589" s="4" t="s">
        <v>3883</v>
      </c>
      <c r="W2589" s="75">
        <v>879843.2</v>
      </c>
      <c r="X2589" s="9"/>
      <c r="Y2589" s="11"/>
      <c r="Z2589" s="11"/>
      <c r="AA2589" s="11"/>
      <c r="AB2589" s="11"/>
      <c r="AC2589" s="11"/>
      <c r="AD2589" s="11"/>
      <c r="AE2589" s="11"/>
      <c r="AF2589" s="11"/>
      <c r="AG2589" s="11"/>
      <c r="AH2589" s="11"/>
      <c r="AI2589" s="11"/>
      <c r="AJ2589" s="11"/>
      <c r="AK2589" s="143"/>
      <c r="AL2589" s="143"/>
      <c r="AM2589" s="143"/>
      <c r="AN2589" s="143"/>
      <c r="AO2589" s="143"/>
      <c r="AP2589" s="143"/>
      <c r="AQ2589" s="143"/>
      <c r="AR2589" s="143"/>
      <c r="AS2589" s="143"/>
      <c r="AT2589" s="143"/>
      <c r="AU2589" s="143"/>
      <c r="AV2589" s="143"/>
      <c r="BC2589" s="2"/>
    </row>
    <row r="2590" spans="1:55" x14ac:dyDescent="0.2">
      <c r="A2590" s="4" t="s">
        <v>2726</v>
      </c>
      <c r="B2590" s="4" t="s">
        <v>2690</v>
      </c>
      <c r="C2590" s="4" t="s">
        <v>2733</v>
      </c>
      <c r="D2590" s="4" t="s">
        <v>2740</v>
      </c>
      <c r="E2590" s="4" t="s">
        <v>1873</v>
      </c>
      <c r="F2590" s="4" t="s">
        <v>1654</v>
      </c>
      <c r="G2590" s="41" t="s">
        <v>1874</v>
      </c>
      <c r="H2590" s="59" t="s">
        <v>1885</v>
      </c>
      <c r="I2590" s="59" t="s">
        <v>136</v>
      </c>
      <c r="J2590" s="5">
        <v>2013</v>
      </c>
      <c r="K2590" s="5">
        <v>8</v>
      </c>
      <c r="L2590" s="9">
        <f t="shared" si="56"/>
        <v>-5</v>
      </c>
      <c r="M2590" s="6" t="s">
        <v>90</v>
      </c>
      <c r="N2590" s="9" t="s">
        <v>94</v>
      </c>
      <c r="O2590" s="6" t="s">
        <v>2743</v>
      </c>
      <c r="P2590" s="9" t="s">
        <v>42</v>
      </c>
      <c r="Q2590" s="5" t="s">
        <v>37</v>
      </c>
      <c r="R2590" s="9" t="s">
        <v>41</v>
      </c>
      <c r="S2590" s="11">
        <v>2023</v>
      </c>
      <c r="T2590" s="6" t="s">
        <v>126</v>
      </c>
      <c r="U2590" s="4" t="s">
        <v>2765</v>
      </c>
      <c r="V2590" s="4" t="s">
        <v>3883</v>
      </c>
      <c r="W2590" s="75">
        <v>879843.2</v>
      </c>
      <c r="X2590" s="9"/>
      <c r="Y2590" s="11"/>
      <c r="Z2590" s="11"/>
      <c r="AA2590" s="11"/>
      <c r="AB2590" s="11"/>
      <c r="AC2590" s="11"/>
      <c r="AD2590" s="11"/>
      <c r="AE2590" s="11"/>
      <c r="AF2590" s="11"/>
      <c r="AG2590" s="11"/>
      <c r="AH2590" s="11"/>
      <c r="AI2590" s="11"/>
      <c r="AJ2590" s="11"/>
      <c r="AK2590" s="143"/>
      <c r="AL2590" s="143"/>
      <c r="AM2590" s="143"/>
      <c r="AN2590" s="143"/>
      <c r="AO2590" s="143"/>
      <c r="AP2590" s="143"/>
      <c r="AQ2590" s="143"/>
      <c r="AR2590" s="143"/>
      <c r="AS2590" s="143"/>
      <c r="AT2590" s="143"/>
      <c r="AU2590" s="143"/>
      <c r="AV2590" s="143"/>
      <c r="BC2590" s="2"/>
    </row>
    <row r="2591" spans="1:55" x14ac:dyDescent="0.2">
      <c r="A2591" s="4" t="s">
        <v>2726</v>
      </c>
      <c r="B2591" s="4" t="s">
        <v>2690</v>
      </c>
      <c r="C2591" s="4" t="s">
        <v>2733</v>
      </c>
      <c r="D2591" s="4" t="s">
        <v>2740</v>
      </c>
      <c r="E2591" s="4" t="s">
        <v>1873</v>
      </c>
      <c r="F2591" s="4" t="s">
        <v>1654</v>
      </c>
      <c r="G2591" s="41" t="s">
        <v>1874</v>
      </c>
      <c r="H2591" s="59" t="s">
        <v>1887</v>
      </c>
      <c r="I2591" s="59" t="s">
        <v>136</v>
      </c>
      <c r="J2591" s="5">
        <v>2013</v>
      </c>
      <c r="K2591" s="5">
        <v>8</v>
      </c>
      <c r="L2591" s="9">
        <f t="shared" si="56"/>
        <v>-5</v>
      </c>
      <c r="M2591" s="6" t="s">
        <v>90</v>
      </c>
      <c r="N2591" s="9" t="s">
        <v>94</v>
      </c>
      <c r="O2591" s="6" t="s">
        <v>2743</v>
      </c>
      <c r="P2591" s="9" t="s">
        <v>42</v>
      </c>
      <c r="Q2591" s="5" t="s">
        <v>37</v>
      </c>
      <c r="R2591" s="9" t="s">
        <v>41</v>
      </c>
      <c r="S2591" s="11">
        <v>2023</v>
      </c>
      <c r="T2591" s="6" t="s">
        <v>126</v>
      </c>
      <c r="U2591" s="4" t="s">
        <v>2765</v>
      </c>
      <c r="V2591" s="4" t="s">
        <v>3883</v>
      </c>
      <c r="W2591" s="75">
        <v>879843.2</v>
      </c>
      <c r="X2591" s="9"/>
      <c r="Y2591" s="11"/>
      <c r="Z2591" s="11"/>
      <c r="AA2591" s="11"/>
      <c r="AB2591" s="11"/>
      <c r="AC2591" s="11"/>
      <c r="AD2591" s="11"/>
      <c r="AE2591" s="11"/>
      <c r="AF2591" s="11"/>
      <c r="AG2591" s="11"/>
      <c r="AH2591" s="11"/>
      <c r="AI2591" s="11"/>
      <c r="AJ2591" s="11"/>
      <c r="AK2591" s="143"/>
      <c r="AL2591" s="143"/>
      <c r="AM2591" s="143"/>
      <c r="AN2591" s="143"/>
      <c r="AO2591" s="143"/>
      <c r="AP2591" s="143"/>
      <c r="AQ2591" s="143"/>
      <c r="AR2591" s="143"/>
      <c r="AS2591" s="143"/>
      <c r="AT2591" s="143"/>
      <c r="AU2591" s="143"/>
      <c r="AV2591" s="143"/>
      <c r="BC2591" s="2"/>
    </row>
    <row r="2592" spans="1:55" x14ac:dyDescent="0.2">
      <c r="A2592" s="4" t="s">
        <v>2726</v>
      </c>
      <c r="B2592" s="4" t="s">
        <v>2690</v>
      </c>
      <c r="C2592" s="4" t="s">
        <v>2733</v>
      </c>
      <c r="D2592" s="4" t="s">
        <v>2740</v>
      </c>
      <c r="E2592" s="4" t="s">
        <v>1873</v>
      </c>
      <c r="F2592" s="4" t="s">
        <v>1654</v>
      </c>
      <c r="G2592" s="41" t="s">
        <v>1874</v>
      </c>
      <c r="H2592" s="59" t="s">
        <v>1889</v>
      </c>
      <c r="I2592" s="59" t="s">
        <v>136</v>
      </c>
      <c r="J2592" s="5">
        <v>2013</v>
      </c>
      <c r="K2592" s="5">
        <v>8</v>
      </c>
      <c r="L2592" s="9">
        <f t="shared" si="56"/>
        <v>-5</v>
      </c>
      <c r="M2592" s="6" t="s">
        <v>90</v>
      </c>
      <c r="N2592" s="9" t="s">
        <v>94</v>
      </c>
      <c r="O2592" s="6" t="s">
        <v>2743</v>
      </c>
      <c r="P2592" s="9" t="s">
        <v>42</v>
      </c>
      <c r="Q2592" s="5" t="s">
        <v>37</v>
      </c>
      <c r="R2592" s="9" t="s">
        <v>41</v>
      </c>
      <c r="S2592" s="11">
        <v>2023</v>
      </c>
      <c r="T2592" s="6" t="s">
        <v>126</v>
      </c>
      <c r="U2592" s="4" t="s">
        <v>2765</v>
      </c>
      <c r="V2592" s="4" t="s">
        <v>3883</v>
      </c>
      <c r="W2592" s="75">
        <v>879843.2</v>
      </c>
      <c r="X2592" s="9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43"/>
      <c r="AL2592" s="143"/>
      <c r="AM2592" s="143"/>
      <c r="AN2592" s="143"/>
      <c r="AO2592" s="143"/>
      <c r="AP2592" s="143"/>
      <c r="AQ2592" s="143"/>
      <c r="AR2592" s="143"/>
      <c r="AS2592" s="143"/>
      <c r="AT2592" s="143"/>
      <c r="AU2592" s="143"/>
      <c r="AV2592" s="143"/>
      <c r="BC2592" s="2"/>
    </row>
    <row r="2593" spans="1:55" x14ac:dyDescent="0.2">
      <c r="A2593" s="4" t="s">
        <v>2726</v>
      </c>
      <c r="B2593" s="4" t="s">
        <v>2690</v>
      </c>
      <c r="C2593" s="4" t="s">
        <v>2733</v>
      </c>
      <c r="D2593" s="4" t="s">
        <v>2740</v>
      </c>
      <c r="E2593" s="4" t="s">
        <v>1873</v>
      </c>
      <c r="F2593" s="4" t="s">
        <v>1654</v>
      </c>
      <c r="G2593" s="41" t="s">
        <v>1874</v>
      </c>
      <c r="H2593" s="59" t="s">
        <v>1926</v>
      </c>
      <c r="I2593" s="59" t="s">
        <v>136</v>
      </c>
      <c r="J2593" s="5">
        <v>2013</v>
      </c>
      <c r="K2593" s="5">
        <v>8</v>
      </c>
      <c r="L2593" s="9">
        <f t="shared" si="56"/>
        <v>-5</v>
      </c>
      <c r="M2593" s="6" t="s">
        <v>90</v>
      </c>
      <c r="N2593" s="9" t="s">
        <v>94</v>
      </c>
      <c r="O2593" s="6" t="s">
        <v>2743</v>
      </c>
      <c r="P2593" s="9" t="s">
        <v>42</v>
      </c>
      <c r="Q2593" s="5" t="s">
        <v>37</v>
      </c>
      <c r="R2593" s="9" t="s">
        <v>41</v>
      </c>
      <c r="S2593" s="11">
        <v>2023</v>
      </c>
      <c r="T2593" s="6" t="s">
        <v>126</v>
      </c>
      <c r="U2593" s="4" t="s">
        <v>2765</v>
      </c>
      <c r="V2593" s="4" t="s">
        <v>3883</v>
      </c>
      <c r="W2593" s="75">
        <v>879843.2</v>
      </c>
      <c r="X2593" s="9"/>
      <c r="Y2593" s="11"/>
      <c r="Z2593" s="11"/>
      <c r="AA2593" s="11"/>
      <c r="AB2593" s="11"/>
      <c r="AC2593" s="11"/>
      <c r="AD2593" s="11"/>
      <c r="AE2593" s="11"/>
      <c r="AF2593" s="11"/>
      <c r="AG2593" s="11"/>
      <c r="AH2593" s="11"/>
      <c r="AI2593" s="11"/>
      <c r="AJ2593" s="11"/>
      <c r="AK2593" s="143"/>
      <c r="AL2593" s="143"/>
      <c r="AM2593" s="143"/>
      <c r="AN2593" s="143"/>
      <c r="AO2593" s="143"/>
      <c r="AP2593" s="143"/>
      <c r="AQ2593" s="143"/>
      <c r="AR2593" s="143"/>
      <c r="AS2593" s="143"/>
      <c r="AT2593" s="143"/>
      <c r="AU2593" s="143"/>
      <c r="AV2593" s="143"/>
      <c r="BC2593" s="2"/>
    </row>
    <row r="2594" spans="1:55" x14ac:dyDescent="0.2">
      <c r="A2594" s="4" t="s">
        <v>2726</v>
      </c>
      <c r="B2594" s="4" t="s">
        <v>2690</v>
      </c>
      <c r="C2594" s="4" t="s">
        <v>2733</v>
      </c>
      <c r="D2594" s="4" t="s">
        <v>2740</v>
      </c>
      <c r="E2594" s="4" t="s">
        <v>1873</v>
      </c>
      <c r="F2594" s="4" t="s">
        <v>1654</v>
      </c>
      <c r="G2594" s="41" t="s">
        <v>1874</v>
      </c>
      <c r="H2594" s="59" t="s">
        <v>1927</v>
      </c>
      <c r="I2594" s="59" t="s">
        <v>136</v>
      </c>
      <c r="J2594" s="5">
        <v>2013</v>
      </c>
      <c r="K2594" s="5">
        <v>8</v>
      </c>
      <c r="L2594" s="9">
        <f t="shared" si="56"/>
        <v>-5</v>
      </c>
      <c r="M2594" s="6" t="s">
        <v>90</v>
      </c>
      <c r="N2594" s="9" t="s">
        <v>94</v>
      </c>
      <c r="O2594" s="6" t="s">
        <v>2743</v>
      </c>
      <c r="P2594" s="9" t="s">
        <v>42</v>
      </c>
      <c r="Q2594" s="5" t="s">
        <v>37</v>
      </c>
      <c r="R2594" s="9" t="s">
        <v>41</v>
      </c>
      <c r="S2594" s="11">
        <v>2023</v>
      </c>
      <c r="T2594" s="6" t="s">
        <v>126</v>
      </c>
      <c r="U2594" s="4" t="s">
        <v>2765</v>
      </c>
      <c r="V2594" s="4" t="s">
        <v>3883</v>
      </c>
      <c r="W2594" s="75">
        <v>879843.2</v>
      </c>
      <c r="X2594" s="9"/>
      <c r="Y2594" s="11"/>
      <c r="Z2594" s="11"/>
      <c r="AA2594" s="11"/>
      <c r="AB2594" s="11"/>
      <c r="AC2594" s="11"/>
      <c r="AD2594" s="11"/>
      <c r="AE2594" s="11"/>
      <c r="AF2594" s="11"/>
      <c r="AG2594" s="11"/>
      <c r="AH2594" s="11"/>
      <c r="AI2594" s="11"/>
      <c r="AJ2594" s="11"/>
      <c r="AK2594" s="143"/>
      <c r="AL2594" s="143"/>
      <c r="AM2594" s="143"/>
      <c r="AN2594" s="143"/>
      <c r="AO2594" s="143"/>
      <c r="AP2594" s="143"/>
      <c r="AQ2594" s="143"/>
      <c r="AR2594" s="143"/>
      <c r="AS2594" s="143"/>
      <c r="AT2594" s="143"/>
      <c r="AU2594" s="143"/>
      <c r="AV2594" s="143"/>
      <c r="BC2594" s="2"/>
    </row>
    <row r="2595" spans="1:55" x14ac:dyDescent="0.2">
      <c r="A2595" s="4" t="s">
        <v>2726</v>
      </c>
      <c r="B2595" s="4" t="s">
        <v>2690</v>
      </c>
      <c r="C2595" s="4" t="s">
        <v>2733</v>
      </c>
      <c r="D2595" s="4" t="s">
        <v>2740</v>
      </c>
      <c r="E2595" s="4" t="s">
        <v>1873</v>
      </c>
      <c r="F2595" s="4" t="s">
        <v>1654</v>
      </c>
      <c r="G2595" s="41" t="s">
        <v>1874</v>
      </c>
      <c r="H2595" s="59" t="s">
        <v>1928</v>
      </c>
      <c r="I2595" s="59" t="s">
        <v>136</v>
      </c>
      <c r="J2595" s="5">
        <v>2013</v>
      </c>
      <c r="K2595" s="5">
        <v>8</v>
      </c>
      <c r="L2595" s="9">
        <f t="shared" si="56"/>
        <v>-5</v>
      </c>
      <c r="M2595" s="6" t="s">
        <v>90</v>
      </c>
      <c r="N2595" s="9" t="s">
        <v>94</v>
      </c>
      <c r="O2595" s="6" t="s">
        <v>2743</v>
      </c>
      <c r="P2595" s="9" t="s">
        <v>42</v>
      </c>
      <c r="Q2595" s="5" t="s">
        <v>37</v>
      </c>
      <c r="R2595" s="9" t="s">
        <v>41</v>
      </c>
      <c r="S2595" s="11">
        <v>2023</v>
      </c>
      <c r="T2595" s="6" t="s">
        <v>126</v>
      </c>
      <c r="U2595" s="4" t="s">
        <v>2765</v>
      </c>
      <c r="V2595" s="4" t="s">
        <v>3883</v>
      </c>
      <c r="W2595" s="75">
        <v>879843.2</v>
      </c>
      <c r="X2595" s="9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1"/>
      <c r="AJ2595" s="11"/>
      <c r="AK2595" s="143"/>
      <c r="AL2595" s="143"/>
      <c r="AM2595" s="143"/>
      <c r="AN2595" s="143"/>
      <c r="AO2595" s="143"/>
      <c r="AP2595" s="143"/>
      <c r="AQ2595" s="143"/>
      <c r="AR2595" s="143"/>
      <c r="AS2595" s="143"/>
      <c r="AT2595" s="143"/>
      <c r="AU2595" s="143"/>
      <c r="AV2595" s="143"/>
      <c r="BC2595" s="2"/>
    </row>
    <row r="2596" spans="1:55" x14ac:dyDescent="0.2">
      <c r="A2596" s="4" t="s">
        <v>2726</v>
      </c>
      <c r="B2596" s="4" t="s">
        <v>2690</v>
      </c>
      <c r="C2596" s="4" t="s">
        <v>2733</v>
      </c>
      <c r="D2596" s="4" t="s">
        <v>2740</v>
      </c>
      <c r="E2596" s="4" t="s">
        <v>1873</v>
      </c>
      <c r="F2596" s="4" t="s">
        <v>1654</v>
      </c>
      <c r="G2596" s="41" t="s">
        <v>1874</v>
      </c>
      <c r="H2596" s="59" t="s">
        <v>2041</v>
      </c>
      <c r="I2596" s="59" t="s">
        <v>136</v>
      </c>
      <c r="J2596" s="5">
        <v>2013</v>
      </c>
      <c r="K2596" s="5">
        <v>8</v>
      </c>
      <c r="L2596" s="9">
        <f t="shared" si="56"/>
        <v>-5</v>
      </c>
      <c r="M2596" s="6" t="s">
        <v>90</v>
      </c>
      <c r="N2596" s="9" t="s">
        <v>94</v>
      </c>
      <c r="O2596" s="6" t="s">
        <v>2743</v>
      </c>
      <c r="P2596" s="9" t="s">
        <v>42</v>
      </c>
      <c r="Q2596" s="5" t="s">
        <v>37</v>
      </c>
      <c r="R2596" s="9" t="s">
        <v>41</v>
      </c>
      <c r="S2596" s="11">
        <v>2023</v>
      </c>
      <c r="T2596" s="6" t="s">
        <v>126</v>
      </c>
      <c r="U2596" s="4" t="s">
        <v>2765</v>
      </c>
      <c r="V2596" s="4" t="s">
        <v>3883</v>
      </c>
      <c r="W2596" s="75">
        <v>879843.2</v>
      </c>
      <c r="X2596" s="9"/>
      <c r="Y2596" s="11"/>
      <c r="Z2596" s="11"/>
      <c r="AA2596" s="11"/>
      <c r="AB2596" s="11"/>
      <c r="AC2596" s="11"/>
      <c r="AD2596" s="11"/>
      <c r="AE2596" s="11"/>
      <c r="AF2596" s="11"/>
      <c r="AG2596" s="11"/>
      <c r="AH2596" s="11"/>
      <c r="AI2596" s="11"/>
      <c r="AJ2596" s="11"/>
      <c r="AK2596" s="143"/>
      <c r="AL2596" s="143"/>
      <c r="AM2596" s="143"/>
      <c r="AN2596" s="143"/>
      <c r="AO2596" s="143"/>
      <c r="AP2596" s="143"/>
      <c r="AQ2596" s="143"/>
      <c r="AR2596" s="143"/>
      <c r="AS2596" s="143"/>
      <c r="AT2596" s="143"/>
      <c r="AU2596" s="143"/>
      <c r="AV2596" s="143"/>
      <c r="BC2596" s="2"/>
    </row>
    <row r="2597" spans="1:55" x14ac:dyDescent="0.2">
      <c r="A2597" s="4" t="s">
        <v>2726</v>
      </c>
      <c r="B2597" s="4" t="s">
        <v>2690</v>
      </c>
      <c r="C2597" s="4" t="s">
        <v>2733</v>
      </c>
      <c r="D2597" s="4" t="s">
        <v>2740</v>
      </c>
      <c r="E2597" s="4" t="s">
        <v>1873</v>
      </c>
      <c r="F2597" s="4" t="s">
        <v>1654</v>
      </c>
      <c r="G2597" s="41" t="s">
        <v>1874</v>
      </c>
      <c r="H2597" s="59" t="s">
        <v>2364</v>
      </c>
      <c r="I2597" s="59" t="s">
        <v>136</v>
      </c>
      <c r="J2597" s="5">
        <v>2013</v>
      </c>
      <c r="K2597" s="5">
        <v>8</v>
      </c>
      <c r="L2597" s="9">
        <f t="shared" si="56"/>
        <v>-5</v>
      </c>
      <c r="M2597" s="6" t="s">
        <v>90</v>
      </c>
      <c r="N2597" s="9" t="s">
        <v>94</v>
      </c>
      <c r="O2597" s="6" t="s">
        <v>2743</v>
      </c>
      <c r="P2597" s="9" t="s">
        <v>42</v>
      </c>
      <c r="Q2597" s="5" t="s">
        <v>37</v>
      </c>
      <c r="R2597" s="9" t="s">
        <v>41</v>
      </c>
      <c r="S2597" s="11">
        <v>2023</v>
      </c>
      <c r="T2597" s="6" t="s">
        <v>126</v>
      </c>
      <c r="U2597" s="4" t="s">
        <v>2765</v>
      </c>
      <c r="V2597" s="4" t="s">
        <v>3883</v>
      </c>
      <c r="W2597" s="75">
        <v>879843.2</v>
      </c>
      <c r="X2597" s="9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43"/>
      <c r="AL2597" s="143"/>
      <c r="AM2597" s="143"/>
      <c r="AN2597" s="143"/>
      <c r="AO2597" s="143"/>
      <c r="AP2597" s="143"/>
      <c r="AQ2597" s="143"/>
      <c r="AR2597" s="143"/>
      <c r="AS2597" s="143"/>
      <c r="AT2597" s="143"/>
      <c r="AU2597" s="143"/>
      <c r="AV2597" s="143"/>
      <c r="BC2597" s="2"/>
    </row>
    <row r="2598" spans="1:55" x14ac:dyDescent="0.2">
      <c r="A2598" s="4" t="s">
        <v>2726</v>
      </c>
      <c r="B2598" s="4" t="s">
        <v>2690</v>
      </c>
      <c r="C2598" s="4" t="s">
        <v>2733</v>
      </c>
      <c r="D2598" s="4" t="s">
        <v>2740</v>
      </c>
      <c r="E2598" s="4" t="s">
        <v>1873</v>
      </c>
      <c r="F2598" s="4" t="s">
        <v>1654</v>
      </c>
      <c r="G2598" s="41" t="s">
        <v>1874</v>
      </c>
      <c r="H2598" s="59" t="s">
        <v>2372</v>
      </c>
      <c r="I2598" s="59" t="s">
        <v>136</v>
      </c>
      <c r="J2598" s="5">
        <v>2013</v>
      </c>
      <c r="K2598" s="5">
        <v>8</v>
      </c>
      <c r="L2598" s="9">
        <f t="shared" si="56"/>
        <v>-5</v>
      </c>
      <c r="M2598" s="6" t="s">
        <v>90</v>
      </c>
      <c r="N2598" s="9" t="s">
        <v>94</v>
      </c>
      <c r="O2598" s="6" t="s">
        <v>2743</v>
      </c>
      <c r="P2598" s="9" t="s">
        <v>42</v>
      </c>
      <c r="Q2598" s="5" t="s">
        <v>37</v>
      </c>
      <c r="R2598" s="9" t="s">
        <v>41</v>
      </c>
      <c r="S2598" s="11">
        <v>2023</v>
      </c>
      <c r="T2598" s="6" t="s">
        <v>126</v>
      </c>
      <c r="U2598" s="4" t="s">
        <v>2765</v>
      </c>
      <c r="V2598" s="4" t="s">
        <v>3883</v>
      </c>
      <c r="W2598" s="75">
        <v>879843.2</v>
      </c>
      <c r="X2598" s="9"/>
      <c r="Y2598" s="11"/>
      <c r="Z2598" s="11"/>
      <c r="AA2598" s="11"/>
      <c r="AB2598" s="11"/>
      <c r="AC2598" s="11"/>
      <c r="AD2598" s="11"/>
      <c r="AE2598" s="11"/>
      <c r="AF2598" s="11"/>
      <c r="AG2598" s="11"/>
      <c r="AH2598" s="11"/>
      <c r="AI2598" s="11"/>
      <c r="AJ2598" s="11"/>
      <c r="AK2598" s="143"/>
      <c r="AL2598" s="143"/>
      <c r="AM2598" s="143"/>
      <c r="AN2598" s="143"/>
      <c r="AO2598" s="143"/>
      <c r="AP2598" s="143"/>
      <c r="AQ2598" s="143"/>
      <c r="AR2598" s="143"/>
      <c r="AS2598" s="143"/>
      <c r="AT2598" s="143"/>
      <c r="AU2598" s="143"/>
      <c r="AV2598" s="143"/>
      <c r="BC2598" s="2"/>
    </row>
    <row r="2599" spans="1:55" ht="12.75" customHeight="1" x14ac:dyDescent="0.2">
      <c r="A2599" s="4" t="s">
        <v>2712</v>
      </c>
      <c r="B2599" s="4" t="s">
        <v>2691</v>
      </c>
      <c r="C2599" s="4" t="s">
        <v>2735</v>
      </c>
      <c r="D2599" s="4" t="s">
        <v>2741</v>
      </c>
      <c r="E2599" s="4" t="s">
        <v>3181</v>
      </c>
      <c r="F2599" s="4" t="s">
        <v>3098</v>
      </c>
      <c r="G2599" s="41" t="s">
        <v>3099</v>
      </c>
      <c r="H2599" s="59">
        <v>3181892</v>
      </c>
      <c r="I2599" s="59" t="s">
        <v>136</v>
      </c>
      <c r="J2599" s="5">
        <v>2023</v>
      </c>
      <c r="K2599" s="5">
        <v>10</v>
      </c>
      <c r="L2599" s="9">
        <f t="shared" si="56"/>
        <v>7</v>
      </c>
      <c r="M2599" s="95" t="s">
        <v>92</v>
      </c>
      <c r="N2599" s="138" t="s">
        <v>94</v>
      </c>
      <c r="O2599" s="6" t="s">
        <v>37</v>
      </c>
      <c r="P2599" s="6" t="s">
        <v>41</v>
      </c>
      <c r="Q2599" s="5" t="s">
        <v>37</v>
      </c>
      <c r="R2599" s="9" t="s">
        <v>41</v>
      </c>
      <c r="S2599" s="11">
        <v>2023</v>
      </c>
      <c r="T2599" s="6" t="s">
        <v>126</v>
      </c>
      <c r="U2599" s="4" t="s">
        <v>1958</v>
      </c>
      <c r="V2599" s="4" t="s">
        <v>3100</v>
      </c>
      <c r="W2599" s="75">
        <v>0</v>
      </c>
      <c r="X2599" s="9">
        <v>2</v>
      </c>
      <c r="Y2599" s="11" t="s">
        <v>33</v>
      </c>
      <c r="Z2599" s="11"/>
      <c r="AA2599" s="11"/>
      <c r="AB2599" s="11"/>
      <c r="AC2599" s="11"/>
      <c r="AD2599" s="11"/>
      <c r="AE2599" s="11" t="s">
        <v>33</v>
      </c>
      <c r="AF2599" s="11"/>
      <c r="AG2599" s="11"/>
      <c r="AH2599" s="11"/>
      <c r="AI2599" s="11"/>
      <c r="AJ2599" s="11"/>
      <c r="AK2599" s="143" t="s">
        <v>165</v>
      </c>
      <c r="AL2599" s="143"/>
      <c r="AM2599" s="143"/>
      <c r="AN2599" s="143"/>
      <c r="AO2599" s="143"/>
      <c r="AP2599" s="143"/>
      <c r="AQ2599" s="143" t="s">
        <v>165</v>
      </c>
      <c r="AR2599" s="143"/>
      <c r="AS2599" s="143"/>
      <c r="AT2599" s="143"/>
      <c r="AU2599" s="143"/>
      <c r="AV2599" s="143"/>
    </row>
    <row r="2600" spans="1:55" x14ac:dyDescent="0.2">
      <c r="A2600" s="4" t="s">
        <v>2695</v>
      </c>
      <c r="B2600" s="4" t="s">
        <v>2689</v>
      </c>
      <c r="C2600" s="4" t="s">
        <v>2733</v>
      </c>
      <c r="D2600" s="4" t="s">
        <v>2740</v>
      </c>
      <c r="E2600" s="4" t="s">
        <v>1697</v>
      </c>
      <c r="F2600" s="4" t="s">
        <v>1654</v>
      </c>
      <c r="G2600" s="41" t="s">
        <v>1698</v>
      </c>
      <c r="H2600" s="59" t="s">
        <v>1699</v>
      </c>
      <c r="I2600" s="59" t="s">
        <v>136</v>
      </c>
      <c r="J2600" s="5">
        <v>2013</v>
      </c>
      <c r="K2600" s="5">
        <v>8</v>
      </c>
      <c r="L2600" s="9">
        <f t="shared" si="56"/>
        <v>-5</v>
      </c>
      <c r="M2600" s="6" t="s">
        <v>90</v>
      </c>
      <c r="N2600" s="9" t="s">
        <v>94</v>
      </c>
      <c r="O2600" s="6" t="s">
        <v>2743</v>
      </c>
      <c r="P2600" s="9" t="s">
        <v>42</v>
      </c>
      <c r="Q2600" s="5" t="s">
        <v>37</v>
      </c>
      <c r="R2600" s="9" t="s">
        <v>41</v>
      </c>
      <c r="S2600" s="11">
        <v>2023</v>
      </c>
      <c r="T2600" s="6" t="s">
        <v>126</v>
      </c>
      <c r="U2600" s="4" t="s">
        <v>2765</v>
      </c>
      <c r="V2600" s="4" t="s">
        <v>3883</v>
      </c>
      <c r="W2600" s="75">
        <v>879843.2</v>
      </c>
      <c r="X2600" s="9">
        <v>2</v>
      </c>
      <c r="Y2600" s="11" t="s">
        <v>33</v>
      </c>
      <c r="Z2600" s="11"/>
      <c r="AA2600" s="11"/>
      <c r="AB2600" s="11"/>
      <c r="AC2600" s="11"/>
      <c r="AD2600" s="11"/>
      <c r="AE2600" s="11" t="s">
        <v>33</v>
      </c>
      <c r="AF2600" s="11"/>
      <c r="AG2600" s="11"/>
      <c r="AH2600" s="11"/>
      <c r="AI2600" s="11"/>
      <c r="AJ2600" s="11"/>
      <c r="AK2600" s="143" t="s">
        <v>165</v>
      </c>
      <c r="AL2600" s="143"/>
      <c r="AM2600" s="143"/>
      <c r="AN2600" s="143"/>
      <c r="AO2600" s="143"/>
      <c r="AP2600" s="143"/>
      <c r="AQ2600" s="143" t="s">
        <v>165</v>
      </c>
      <c r="AR2600" s="143"/>
      <c r="AS2600" s="143"/>
      <c r="AT2600" s="143"/>
      <c r="AU2600" s="143"/>
      <c r="AV2600" s="143"/>
      <c r="BC2600" s="2"/>
    </row>
    <row r="2601" spans="1:55" x14ac:dyDescent="0.2">
      <c r="A2601" s="4" t="s">
        <v>2726</v>
      </c>
      <c r="B2601" s="4" t="s">
        <v>2690</v>
      </c>
      <c r="C2601" s="4" t="s">
        <v>2733</v>
      </c>
      <c r="D2601" s="4" t="s">
        <v>2740</v>
      </c>
      <c r="E2601" s="4" t="s">
        <v>1697</v>
      </c>
      <c r="F2601" s="4" t="s">
        <v>1654</v>
      </c>
      <c r="G2601" s="41" t="s">
        <v>1698</v>
      </c>
      <c r="H2601" s="59" t="s">
        <v>1700</v>
      </c>
      <c r="I2601" s="59" t="s">
        <v>136</v>
      </c>
      <c r="J2601" s="5">
        <v>2013</v>
      </c>
      <c r="K2601" s="5">
        <v>8</v>
      </c>
      <c r="L2601" s="9">
        <f t="shared" si="56"/>
        <v>-5</v>
      </c>
      <c r="M2601" s="6" t="s">
        <v>90</v>
      </c>
      <c r="N2601" s="9" t="s">
        <v>94</v>
      </c>
      <c r="O2601" s="6" t="s">
        <v>2743</v>
      </c>
      <c r="P2601" s="9" t="s">
        <v>42</v>
      </c>
      <c r="Q2601" s="5" t="s">
        <v>37</v>
      </c>
      <c r="R2601" s="9" t="s">
        <v>41</v>
      </c>
      <c r="S2601" s="11">
        <v>2023</v>
      </c>
      <c r="T2601" s="6" t="s">
        <v>126</v>
      </c>
      <c r="U2601" s="4" t="s">
        <v>2765</v>
      </c>
      <c r="V2601" s="4" t="s">
        <v>3883</v>
      </c>
      <c r="W2601" s="75">
        <v>879843.2</v>
      </c>
      <c r="X2601" s="9">
        <v>2</v>
      </c>
      <c r="Y2601" s="11" t="s">
        <v>33</v>
      </c>
      <c r="Z2601" s="11"/>
      <c r="AA2601" s="11"/>
      <c r="AB2601" s="11"/>
      <c r="AC2601" s="11"/>
      <c r="AD2601" s="11"/>
      <c r="AE2601" s="11" t="s">
        <v>33</v>
      </c>
      <c r="AF2601" s="11"/>
      <c r="AG2601" s="11"/>
      <c r="AH2601" s="11"/>
      <c r="AI2601" s="11"/>
      <c r="AJ2601" s="11"/>
      <c r="AK2601" s="143" t="s">
        <v>165</v>
      </c>
      <c r="AL2601" s="143"/>
      <c r="AM2601" s="143"/>
      <c r="AN2601" s="143"/>
      <c r="AO2601" s="143"/>
      <c r="AP2601" s="143"/>
      <c r="AQ2601" s="143" t="s">
        <v>165</v>
      </c>
      <c r="AR2601" s="143"/>
      <c r="AS2601" s="143"/>
      <c r="AT2601" s="143"/>
      <c r="AU2601" s="143"/>
      <c r="AV2601" s="143"/>
      <c r="BC2601" s="2"/>
    </row>
    <row r="2602" spans="1:55" x14ac:dyDescent="0.2">
      <c r="A2602" s="4" t="s">
        <v>2726</v>
      </c>
      <c r="B2602" s="4" t="s">
        <v>2690</v>
      </c>
      <c r="C2602" s="4" t="s">
        <v>2733</v>
      </c>
      <c r="D2602" s="4" t="s">
        <v>2740</v>
      </c>
      <c r="E2602" s="4" t="s">
        <v>1697</v>
      </c>
      <c r="F2602" s="4" t="s">
        <v>1654</v>
      </c>
      <c r="G2602" s="41" t="s">
        <v>1698</v>
      </c>
      <c r="H2602" s="59" t="s">
        <v>1701</v>
      </c>
      <c r="I2602" s="59" t="s">
        <v>136</v>
      </c>
      <c r="J2602" s="5">
        <v>2013</v>
      </c>
      <c r="K2602" s="5">
        <v>8</v>
      </c>
      <c r="L2602" s="9">
        <f t="shared" si="56"/>
        <v>-5</v>
      </c>
      <c r="M2602" s="6" t="s">
        <v>90</v>
      </c>
      <c r="N2602" s="9" t="s">
        <v>94</v>
      </c>
      <c r="O2602" s="6" t="s">
        <v>2743</v>
      </c>
      <c r="P2602" s="9" t="s">
        <v>42</v>
      </c>
      <c r="Q2602" s="5" t="s">
        <v>37</v>
      </c>
      <c r="R2602" s="9" t="s">
        <v>41</v>
      </c>
      <c r="S2602" s="11">
        <v>2023</v>
      </c>
      <c r="T2602" s="6" t="s">
        <v>126</v>
      </c>
      <c r="U2602" s="4" t="s">
        <v>2765</v>
      </c>
      <c r="V2602" s="4" t="s">
        <v>3883</v>
      </c>
      <c r="W2602" s="75">
        <v>879843.2</v>
      </c>
      <c r="X2602" s="9">
        <v>2</v>
      </c>
      <c r="Y2602" s="11" t="s">
        <v>33</v>
      </c>
      <c r="Z2602" s="11"/>
      <c r="AA2602" s="11"/>
      <c r="AB2602" s="11"/>
      <c r="AC2602" s="11"/>
      <c r="AD2602" s="11"/>
      <c r="AE2602" s="11" t="s">
        <v>33</v>
      </c>
      <c r="AF2602" s="11"/>
      <c r="AG2602" s="11"/>
      <c r="AH2602" s="11"/>
      <c r="AI2602" s="11"/>
      <c r="AJ2602" s="11"/>
      <c r="AK2602" s="143" t="s">
        <v>165</v>
      </c>
      <c r="AL2602" s="143"/>
      <c r="AM2602" s="143"/>
      <c r="AN2602" s="143"/>
      <c r="AO2602" s="143"/>
      <c r="AP2602" s="143"/>
      <c r="AQ2602" s="143" t="s">
        <v>165</v>
      </c>
      <c r="AR2602" s="143"/>
      <c r="AS2602" s="143"/>
      <c r="AT2602" s="143"/>
      <c r="AU2602" s="143"/>
      <c r="AV2602" s="143"/>
      <c r="BC2602" s="2"/>
    </row>
    <row r="2603" spans="1:55" x14ac:dyDescent="0.2">
      <c r="A2603" s="4" t="s">
        <v>2726</v>
      </c>
      <c r="B2603" s="4" t="s">
        <v>2690</v>
      </c>
      <c r="C2603" s="4" t="s">
        <v>2733</v>
      </c>
      <c r="D2603" s="4" t="s">
        <v>2740</v>
      </c>
      <c r="E2603" s="4" t="s">
        <v>1697</v>
      </c>
      <c r="F2603" s="4" t="s">
        <v>1654</v>
      </c>
      <c r="G2603" s="41" t="s">
        <v>1698</v>
      </c>
      <c r="H2603" s="59" t="s">
        <v>1702</v>
      </c>
      <c r="I2603" s="59" t="s">
        <v>136</v>
      </c>
      <c r="J2603" s="5">
        <v>2013</v>
      </c>
      <c r="K2603" s="5">
        <v>8</v>
      </c>
      <c r="L2603" s="9">
        <f t="shared" si="56"/>
        <v>-5</v>
      </c>
      <c r="M2603" s="6" t="s">
        <v>90</v>
      </c>
      <c r="N2603" s="9" t="s">
        <v>94</v>
      </c>
      <c r="O2603" s="6" t="s">
        <v>2743</v>
      </c>
      <c r="P2603" s="9" t="s">
        <v>42</v>
      </c>
      <c r="Q2603" s="5" t="s">
        <v>37</v>
      </c>
      <c r="R2603" s="9" t="s">
        <v>41</v>
      </c>
      <c r="S2603" s="11">
        <v>2023</v>
      </c>
      <c r="T2603" s="6" t="s">
        <v>126</v>
      </c>
      <c r="U2603" s="4" t="s">
        <v>2765</v>
      </c>
      <c r="V2603" s="4" t="s">
        <v>3883</v>
      </c>
      <c r="W2603" s="75">
        <v>879843.2</v>
      </c>
      <c r="X2603" s="9">
        <v>2</v>
      </c>
      <c r="Y2603" s="11" t="s">
        <v>33</v>
      </c>
      <c r="Z2603" s="11"/>
      <c r="AA2603" s="11"/>
      <c r="AB2603" s="11"/>
      <c r="AC2603" s="11"/>
      <c r="AD2603" s="11"/>
      <c r="AE2603" s="11" t="s">
        <v>33</v>
      </c>
      <c r="AF2603" s="11"/>
      <c r="AG2603" s="11"/>
      <c r="AH2603" s="11"/>
      <c r="AI2603" s="11"/>
      <c r="AJ2603" s="11"/>
      <c r="AK2603" s="143" t="s">
        <v>165</v>
      </c>
      <c r="AL2603" s="143"/>
      <c r="AM2603" s="143"/>
      <c r="AN2603" s="143"/>
      <c r="AO2603" s="143"/>
      <c r="AP2603" s="143"/>
      <c r="AQ2603" s="143" t="s">
        <v>165</v>
      </c>
      <c r="AR2603" s="143"/>
      <c r="AS2603" s="143"/>
      <c r="AT2603" s="143"/>
      <c r="AU2603" s="143"/>
      <c r="AV2603" s="143"/>
      <c r="BC2603" s="2"/>
    </row>
    <row r="2604" spans="1:55" x14ac:dyDescent="0.2">
      <c r="A2604" s="4" t="s">
        <v>2726</v>
      </c>
      <c r="B2604" s="4" t="s">
        <v>2690</v>
      </c>
      <c r="C2604" s="4" t="s">
        <v>2733</v>
      </c>
      <c r="D2604" s="4" t="s">
        <v>2740</v>
      </c>
      <c r="E2604" s="4" t="s">
        <v>1697</v>
      </c>
      <c r="F2604" s="4" t="s">
        <v>1654</v>
      </c>
      <c r="G2604" s="41" t="s">
        <v>1698</v>
      </c>
      <c r="H2604" s="59" t="s">
        <v>1703</v>
      </c>
      <c r="I2604" s="59" t="s">
        <v>136</v>
      </c>
      <c r="J2604" s="5">
        <v>2013</v>
      </c>
      <c r="K2604" s="5">
        <v>8</v>
      </c>
      <c r="L2604" s="9">
        <f t="shared" si="56"/>
        <v>-5</v>
      </c>
      <c r="M2604" s="6" t="s">
        <v>90</v>
      </c>
      <c r="N2604" s="9" t="s">
        <v>94</v>
      </c>
      <c r="O2604" s="6" t="s">
        <v>2743</v>
      </c>
      <c r="P2604" s="9" t="s">
        <v>42</v>
      </c>
      <c r="Q2604" s="5" t="s">
        <v>37</v>
      </c>
      <c r="R2604" s="9" t="s">
        <v>41</v>
      </c>
      <c r="S2604" s="11">
        <v>2023</v>
      </c>
      <c r="T2604" s="6" t="s">
        <v>126</v>
      </c>
      <c r="U2604" s="4" t="s">
        <v>2765</v>
      </c>
      <c r="V2604" s="4" t="s">
        <v>3883</v>
      </c>
      <c r="W2604" s="75">
        <v>879843.2</v>
      </c>
      <c r="X2604" s="9">
        <v>2</v>
      </c>
      <c r="Y2604" s="11" t="s">
        <v>33</v>
      </c>
      <c r="Z2604" s="11"/>
      <c r="AA2604" s="11"/>
      <c r="AB2604" s="11"/>
      <c r="AC2604" s="11"/>
      <c r="AD2604" s="11"/>
      <c r="AE2604" s="11" t="s">
        <v>33</v>
      </c>
      <c r="AF2604" s="11"/>
      <c r="AG2604" s="11"/>
      <c r="AH2604" s="11"/>
      <c r="AI2604" s="11"/>
      <c r="AJ2604" s="11"/>
      <c r="AK2604" s="143" t="s">
        <v>165</v>
      </c>
      <c r="AL2604" s="143"/>
      <c r="AM2604" s="143"/>
      <c r="AN2604" s="143"/>
      <c r="AO2604" s="143"/>
      <c r="AP2604" s="143"/>
      <c r="AQ2604" s="143" t="s">
        <v>165</v>
      </c>
      <c r="AR2604" s="143"/>
      <c r="AS2604" s="143"/>
      <c r="AT2604" s="143"/>
      <c r="AU2604" s="143"/>
      <c r="AV2604" s="143"/>
      <c r="BC2604" s="2"/>
    </row>
    <row r="2605" spans="1:55" x14ac:dyDescent="0.2">
      <c r="A2605" s="4" t="s">
        <v>2726</v>
      </c>
      <c r="B2605" s="4" t="s">
        <v>2690</v>
      </c>
      <c r="C2605" s="4" t="s">
        <v>2733</v>
      </c>
      <c r="D2605" s="4" t="s">
        <v>2740</v>
      </c>
      <c r="E2605" s="4" t="s">
        <v>1697</v>
      </c>
      <c r="F2605" s="4" t="s">
        <v>1654</v>
      </c>
      <c r="G2605" s="41" t="s">
        <v>1698</v>
      </c>
      <c r="H2605" s="59" t="s">
        <v>1704</v>
      </c>
      <c r="I2605" s="59" t="s">
        <v>136</v>
      </c>
      <c r="J2605" s="5">
        <v>2013</v>
      </c>
      <c r="K2605" s="5">
        <v>8</v>
      </c>
      <c r="L2605" s="9">
        <f t="shared" si="56"/>
        <v>-5</v>
      </c>
      <c r="M2605" s="6" t="s">
        <v>90</v>
      </c>
      <c r="N2605" s="9" t="s">
        <v>94</v>
      </c>
      <c r="O2605" s="6" t="s">
        <v>2743</v>
      </c>
      <c r="P2605" s="9" t="s">
        <v>42</v>
      </c>
      <c r="Q2605" s="5" t="s">
        <v>37</v>
      </c>
      <c r="R2605" s="9" t="s">
        <v>41</v>
      </c>
      <c r="S2605" s="11">
        <v>2023</v>
      </c>
      <c r="T2605" s="6" t="s">
        <v>126</v>
      </c>
      <c r="U2605" s="4" t="s">
        <v>2765</v>
      </c>
      <c r="V2605" s="4" t="s">
        <v>3883</v>
      </c>
      <c r="W2605" s="75">
        <v>879843.2</v>
      </c>
      <c r="X2605" s="9">
        <v>2</v>
      </c>
      <c r="Y2605" s="11" t="s">
        <v>33</v>
      </c>
      <c r="Z2605" s="11"/>
      <c r="AA2605" s="11"/>
      <c r="AB2605" s="11"/>
      <c r="AC2605" s="11"/>
      <c r="AD2605" s="11"/>
      <c r="AE2605" s="11" t="s">
        <v>33</v>
      </c>
      <c r="AF2605" s="11"/>
      <c r="AG2605" s="11"/>
      <c r="AH2605" s="11"/>
      <c r="AI2605" s="11"/>
      <c r="AJ2605" s="11"/>
      <c r="AK2605" s="143" t="s">
        <v>165</v>
      </c>
      <c r="AL2605" s="143"/>
      <c r="AM2605" s="143"/>
      <c r="AN2605" s="143"/>
      <c r="AO2605" s="143"/>
      <c r="AP2605" s="143"/>
      <c r="AQ2605" s="143" t="s">
        <v>165</v>
      </c>
      <c r="AR2605" s="143"/>
      <c r="AS2605" s="143"/>
      <c r="AT2605" s="143"/>
      <c r="AU2605" s="143"/>
      <c r="AV2605" s="143"/>
      <c r="BC2605" s="2"/>
    </row>
    <row r="2606" spans="1:55" x14ac:dyDescent="0.2">
      <c r="A2606" s="4" t="s">
        <v>2726</v>
      </c>
      <c r="B2606" s="4" t="s">
        <v>2690</v>
      </c>
      <c r="C2606" s="4" t="s">
        <v>2733</v>
      </c>
      <c r="D2606" s="4" t="s">
        <v>2740</v>
      </c>
      <c r="E2606" s="4" t="s">
        <v>1697</v>
      </c>
      <c r="F2606" s="4" t="s">
        <v>1654</v>
      </c>
      <c r="G2606" s="41" t="s">
        <v>1698</v>
      </c>
      <c r="H2606" s="59" t="s">
        <v>1705</v>
      </c>
      <c r="I2606" s="59" t="s">
        <v>136</v>
      </c>
      <c r="J2606" s="5">
        <v>2013</v>
      </c>
      <c r="K2606" s="5">
        <v>8</v>
      </c>
      <c r="L2606" s="9">
        <f t="shared" si="56"/>
        <v>-5</v>
      </c>
      <c r="M2606" s="6" t="s">
        <v>90</v>
      </c>
      <c r="N2606" s="9" t="s">
        <v>94</v>
      </c>
      <c r="O2606" s="6" t="s">
        <v>2743</v>
      </c>
      <c r="P2606" s="9" t="s">
        <v>42</v>
      </c>
      <c r="Q2606" s="5" t="s">
        <v>37</v>
      </c>
      <c r="R2606" s="9" t="s">
        <v>41</v>
      </c>
      <c r="S2606" s="11">
        <v>2023</v>
      </c>
      <c r="T2606" s="6" t="s">
        <v>126</v>
      </c>
      <c r="U2606" s="4" t="s">
        <v>2765</v>
      </c>
      <c r="V2606" s="4" t="s">
        <v>3883</v>
      </c>
      <c r="W2606" s="75">
        <v>879843.2</v>
      </c>
      <c r="X2606" s="9">
        <v>2</v>
      </c>
      <c r="Y2606" s="11" t="s">
        <v>33</v>
      </c>
      <c r="Z2606" s="11"/>
      <c r="AA2606" s="11"/>
      <c r="AB2606" s="11"/>
      <c r="AC2606" s="11"/>
      <c r="AD2606" s="11"/>
      <c r="AE2606" s="11" t="s">
        <v>33</v>
      </c>
      <c r="AF2606" s="11"/>
      <c r="AG2606" s="11"/>
      <c r="AH2606" s="11"/>
      <c r="AI2606" s="11"/>
      <c r="AJ2606" s="11"/>
      <c r="AK2606" s="143" t="s">
        <v>165</v>
      </c>
      <c r="AL2606" s="143"/>
      <c r="AM2606" s="143"/>
      <c r="AN2606" s="143"/>
      <c r="AO2606" s="143"/>
      <c r="AP2606" s="143"/>
      <c r="AQ2606" s="143" t="s">
        <v>165</v>
      </c>
      <c r="AR2606" s="143"/>
      <c r="AS2606" s="143"/>
      <c r="AT2606" s="143"/>
      <c r="AU2606" s="143"/>
      <c r="AV2606" s="143"/>
      <c r="BC2606" s="2"/>
    </row>
    <row r="2607" spans="1:55" x14ac:dyDescent="0.2">
      <c r="A2607" s="4" t="s">
        <v>2726</v>
      </c>
      <c r="B2607" s="4" t="s">
        <v>2690</v>
      </c>
      <c r="C2607" s="4" t="s">
        <v>2733</v>
      </c>
      <c r="D2607" s="4" t="s">
        <v>2740</v>
      </c>
      <c r="E2607" s="4" t="s">
        <v>1697</v>
      </c>
      <c r="F2607" s="4" t="s">
        <v>1654</v>
      </c>
      <c r="G2607" s="41" t="s">
        <v>1698</v>
      </c>
      <c r="H2607" s="59" t="s">
        <v>1706</v>
      </c>
      <c r="I2607" s="59" t="s">
        <v>136</v>
      </c>
      <c r="J2607" s="5">
        <v>2013</v>
      </c>
      <c r="K2607" s="5">
        <v>8</v>
      </c>
      <c r="L2607" s="9">
        <f t="shared" si="56"/>
        <v>-5</v>
      </c>
      <c r="M2607" s="6" t="s">
        <v>90</v>
      </c>
      <c r="N2607" s="9" t="s">
        <v>94</v>
      </c>
      <c r="O2607" s="6" t="s">
        <v>2743</v>
      </c>
      <c r="P2607" s="9" t="s">
        <v>42</v>
      </c>
      <c r="Q2607" s="5" t="s">
        <v>37</v>
      </c>
      <c r="R2607" s="9" t="s">
        <v>41</v>
      </c>
      <c r="S2607" s="11">
        <v>2023</v>
      </c>
      <c r="T2607" s="6" t="s">
        <v>126</v>
      </c>
      <c r="U2607" s="4" t="s">
        <v>2765</v>
      </c>
      <c r="V2607" s="4" t="s">
        <v>3883</v>
      </c>
      <c r="W2607" s="75">
        <v>879843.2</v>
      </c>
      <c r="X2607" s="9">
        <v>2</v>
      </c>
      <c r="Y2607" s="11" t="s">
        <v>33</v>
      </c>
      <c r="Z2607" s="11"/>
      <c r="AA2607" s="11"/>
      <c r="AB2607" s="11"/>
      <c r="AC2607" s="11"/>
      <c r="AD2607" s="11"/>
      <c r="AE2607" s="11" t="s">
        <v>33</v>
      </c>
      <c r="AF2607" s="11"/>
      <c r="AG2607" s="11"/>
      <c r="AH2607" s="11"/>
      <c r="AI2607" s="11"/>
      <c r="AJ2607" s="11"/>
      <c r="AK2607" s="143" t="s">
        <v>165</v>
      </c>
      <c r="AL2607" s="143"/>
      <c r="AM2607" s="143"/>
      <c r="AN2607" s="143"/>
      <c r="AO2607" s="143"/>
      <c r="AP2607" s="143"/>
      <c r="AQ2607" s="143" t="s">
        <v>165</v>
      </c>
      <c r="AR2607" s="143"/>
      <c r="AS2607" s="143"/>
      <c r="AT2607" s="143"/>
      <c r="AU2607" s="143"/>
      <c r="AV2607" s="143"/>
      <c r="BC2607" s="2"/>
    </row>
    <row r="2608" spans="1:55" x14ac:dyDescent="0.2">
      <c r="A2608" s="4" t="s">
        <v>2726</v>
      </c>
      <c r="B2608" s="4" t="s">
        <v>2690</v>
      </c>
      <c r="C2608" s="4" t="s">
        <v>2733</v>
      </c>
      <c r="D2608" s="4" t="s">
        <v>2740</v>
      </c>
      <c r="E2608" s="4" t="s">
        <v>1697</v>
      </c>
      <c r="F2608" s="4" t="s">
        <v>1654</v>
      </c>
      <c r="G2608" s="41" t="s">
        <v>1698</v>
      </c>
      <c r="H2608" s="59" t="s">
        <v>1707</v>
      </c>
      <c r="I2608" s="59" t="s">
        <v>136</v>
      </c>
      <c r="J2608" s="5">
        <v>2013</v>
      </c>
      <c r="K2608" s="5">
        <v>8</v>
      </c>
      <c r="L2608" s="9">
        <f t="shared" si="56"/>
        <v>-5</v>
      </c>
      <c r="M2608" s="6" t="s">
        <v>90</v>
      </c>
      <c r="N2608" s="9" t="s">
        <v>94</v>
      </c>
      <c r="O2608" s="6" t="s">
        <v>2743</v>
      </c>
      <c r="P2608" s="9" t="s">
        <v>42</v>
      </c>
      <c r="Q2608" s="5" t="s">
        <v>37</v>
      </c>
      <c r="R2608" s="9" t="s">
        <v>41</v>
      </c>
      <c r="S2608" s="11">
        <v>2023</v>
      </c>
      <c r="T2608" s="6" t="s">
        <v>126</v>
      </c>
      <c r="U2608" s="4" t="s">
        <v>2765</v>
      </c>
      <c r="V2608" s="4" t="s">
        <v>3883</v>
      </c>
      <c r="W2608" s="75">
        <v>879843.2</v>
      </c>
      <c r="X2608" s="9">
        <v>2</v>
      </c>
      <c r="Y2608" s="11" t="s">
        <v>33</v>
      </c>
      <c r="Z2608" s="11"/>
      <c r="AA2608" s="11"/>
      <c r="AB2608" s="11"/>
      <c r="AC2608" s="11"/>
      <c r="AD2608" s="11"/>
      <c r="AE2608" s="11" t="s">
        <v>33</v>
      </c>
      <c r="AF2608" s="11"/>
      <c r="AG2608" s="11"/>
      <c r="AH2608" s="11"/>
      <c r="AI2608" s="11"/>
      <c r="AJ2608" s="11"/>
      <c r="AK2608" s="143" t="s">
        <v>165</v>
      </c>
      <c r="AL2608" s="143"/>
      <c r="AM2608" s="143"/>
      <c r="AN2608" s="143"/>
      <c r="AO2608" s="143"/>
      <c r="AP2608" s="143"/>
      <c r="AQ2608" s="143" t="s">
        <v>165</v>
      </c>
      <c r="AR2608" s="143"/>
      <c r="AS2608" s="143"/>
      <c r="AT2608" s="143"/>
      <c r="AU2608" s="143"/>
      <c r="AV2608" s="143"/>
      <c r="BC2608" s="2"/>
    </row>
    <row r="2609" spans="1:55" x14ac:dyDescent="0.2">
      <c r="A2609" s="4" t="s">
        <v>2726</v>
      </c>
      <c r="B2609" s="4" t="s">
        <v>2690</v>
      </c>
      <c r="C2609" s="4" t="s">
        <v>2733</v>
      </c>
      <c r="D2609" s="4" t="s">
        <v>2740</v>
      </c>
      <c r="E2609" s="4" t="s">
        <v>1697</v>
      </c>
      <c r="F2609" s="4" t="s">
        <v>1654</v>
      </c>
      <c r="G2609" s="41" t="s">
        <v>1698</v>
      </c>
      <c r="H2609" s="59" t="s">
        <v>1708</v>
      </c>
      <c r="I2609" s="59" t="s">
        <v>136</v>
      </c>
      <c r="J2609" s="5">
        <v>2013</v>
      </c>
      <c r="K2609" s="5">
        <v>8</v>
      </c>
      <c r="L2609" s="9">
        <f t="shared" si="56"/>
        <v>-5</v>
      </c>
      <c r="M2609" s="6" t="s">
        <v>90</v>
      </c>
      <c r="N2609" s="9" t="s">
        <v>94</v>
      </c>
      <c r="O2609" s="6" t="s">
        <v>2743</v>
      </c>
      <c r="P2609" s="9" t="s">
        <v>42</v>
      </c>
      <c r="Q2609" s="5" t="s">
        <v>37</v>
      </c>
      <c r="R2609" s="9" t="s">
        <v>41</v>
      </c>
      <c r="S2609" s="11">
        <v>2023</v>
      </c>
      <c r="T2609" s="6" t="s">
        <v>126</v>
      </c>
      <c r="U2609" s="4" t="s">
        <v>2765</v>
      </c>
      <c r="V2609" s="4" t="s">
        <v>3883</v>
      </c>
      <c r="W2609" s="75">
        <v>879843.2</v>
      </c>
      <c r="X2609" s="9">
        <v>2</v>
      </c>
      <c r="Y2609" s="11" t="s">
        <v>33</v>
      </c>
      <c r="Z2609" s="11"/>
      <c r="AA2609" s="11"/>
      <c r="AB2609" s="11"/>
      <c r="AC2609" s="11"/>
      <c r="AD2609" s="11"/>
      <c r="AE2609" s="11" t="s">
        <v>33</v>
      </c>
      <c r="AF2609" s="11"/>
      <c r="AG2609" s="11"/>
      <c r="AH2609" s="11"/>
      <c r="AI2609" s="11"/>
      <c r="AJ2609" s="11"/>
      <c r="AK2609" s="143" t="s">
        <v>165</v>
      </c>
      <c r="AL2609" s="143"/>
      <c r="AM2609" s="143"/>
      <c r="AN2609" s="143"/>
      <c r="AO2609" s="143"/>
      <c r="AP2609" s="143"/>
      <c r="AQ2609" s="143" t="s">
        <v>165</v>
      </c>
      <c r="AR2609" s="143"/>
      <c r="AS2609" s="143"/>
      <c r="AT2609" s="143"/>
      <c r="AU2609" s="143"/>
      <c r="AV2609" s="143"/>
      <c r="BC2609" s="2"/>
    </row>
    <row r="2610" spans="1:55" x14ac:dyDescent="0.2">
      <c r="A2610" s="4" t="s">
        <v>2726</v>
      </c>
      <c r="B2610" s="4" t="s">
        <v>2690</v>
      </c>
      <c r="C2610" s="4" t="s">
        <v>2733</v>
      </c>
      <c r="D2610" s="4" t="s">
        <v>2740</v>
      </c>
      <c r="E2610" s="4" t="s">
        <v>1697</v>
      </c>
      <c r="F2610" s="4" t="s">
        <v>1654</v>
      </c>
      <c r="G2610" s="41" t="s">
        <v>1698</v>
      </c>
      <c r="H2610" s="59" t="s">
        <v>1709</v>
      </c>
      <c r="I2610" s="59" t="s">
        <v>136</v>
      </c>
      <c r="J2610" s="5">
        <v>2013</v>
      </c>
      <c r="K2610" s="5">
        <v>8</v>
      </c>
      <c r="L2610" s="9">
        <f t="shared" si="56"/>
        <v>-5</v>
      </c>
      <c r="M2610" s="6" t="s">
        <v>90</v>
      </c>
      <c r="N2610" s="9" t="s">
        <v>94</v>
      </c>
      <c r="O2610" s="6" t="s">
        <v>2743</v>
      </c>
      <c r="P2610" s="9" t="s">
        <v>42</v>
      </c>
      <c r="Q2610" s="5" t="s">
        <v>37</v>
      </c>
      <c r="R2610" s="9" t="s">
        <v>41</v>
      </c>
      <c r="S2610" s="11">
        <v>2023</v>
      </c>
      <c r="T2610" s="6" t="s">
        <v>126</v>
      </c>
      <c r="U2610" s="4" t="s">
        <v>2765</v>
      </c>
      <c r="V2610" s="4" t="s">
        <v>3883</v>
      </c>
      <c r="W2610" s="75">
        <v>879843.2</v>
      </c>
      <c r="X2610" s="9">
        <v>2</v>
      </c>
      <c r="Y2610" s="11" t="s">
        <v>33</v>
      </c>
      <c r="Z2610" s="11"/>
      <c r="AA2610" s="11"/>
      <c r="AB2610" s="11"/>
      <c r="AC2610" s="11"/>
      <c r="AD2610" s="11"/>
      <c r="AE2610" s="11" t="s">
        <v>33</v>
      </c>
      <c r="AF2610" s="11"/>
      <c r="AG2610" s="11"/>
      <c r="AH2610" s="11"/>
      <c r="AI2610" s="11"/>
      <c r="AJ2610" s="11"/>
      <c r="AK2610" s="143" t="s">
        <v>165</v>
      </c>
      <c r="AL2610" s="143"/>
      <c r="AM2610" s="143"/>
      <c r="AN2610" s="143"/>
      <c r="AO2610" s="143"/>
      <c r="AP2610" s="143"/>
      <c r="AQ2610" s="143" t="s">
        <v>165</v>
      </c>
      <c r="AR2610" s="143"/>
      <c r="AS2610" s="143"/>
      <c r="AT2610" s="143"/>
      <c r="AU2610" s="143"/>
      <c r="AV2610" s="143"/>
      <c r="BC2610" s="2"/>
    </row>
    <row r="2611" spans="1:55" x14ac:dyDescent="0.2">
      <c r="A2611" s="4" t="s">
        <v>2726</v>
      </c>
      <c r="B2611" s="4" t="s">
        <v>2690</v>
      </c>
      <c r="C2611" s="4" t="s">
        <v>2733</v>
      </c>
      <c r="D2611" s="4" t="s">
        <v>2740</v>
      </c>
      <c r="E2611" s="4" t="s">
        <v>1697</v>
      </c>
      <c r="F2611" s="4" t="s">
        <v>1654</v>
      </c>
      <c r="G2611" s="41" t="s">
        <v>1698</v>
      </c>
      <c r="H2611" s="59" t="s">
        <v>1710</v>
      </c>
      <c r="I2611" s="60" t="s">
        <v>136</v>
      </c>
      <c r="J2611" s="5">
        <v>2013</v>
      </c>
      <c r="K2611" s="5">
        <v>8</v>
      </c>
      <c r="L2611" s="9">
        <f t="shared" si="56"/>
        <v>-5</v>
      </c>
      <c r="M2611" s="6" t="s">
        <v>90</v>
      </c>
      <c r="N2611" s="9" t="s">
        <v>94</v>
      </c>
      <c r="O2611" s="6" t="s">
        <v>2743</v>
      </c>
      <c r="P2611" s="9" t="s">
        <v>42</v>
      </c>
      <c r="Q2611" s="5" t="s">
        <v>37</v>
      </c>
      <c r="R2611" s="9" t="s">
        <v>41</v>
      </c>
      <c r="S2611" s="11">
        <v>2023</v>
      </c>
      <c r="T2611" s="6" t="s">
        <v>126</v>
      </c>
      <c r="U2611" s="4" t="s">
        <v>2765</v>
      </c>
      <c r="V2611" s="4" t="s">
        <v>3883</v>
      </c>
      <c r="W2611" s="75">
        <v>879843.2</v>
      </c>
      <c r="X2611" s="9">
        <v>2</v>
      </c>
      <c r="Y2611" s="11" t="s">
        <v>33</v>
      </c>
      <c r="Z2611" s="11"/>
      <c r="AA2611" s="11"/>
      <c r="AB2611" s="11"/>
      <c r="AC2611" s="11"/>
      <c r="AD2611" s="11"/>
      <c r="AE2611" s="11" t="s">
        <v>33</v>
      </c>
      <c r="AF2611" s="11"/>
      <c r="AG2611" s="11"/>
      <c r="AH2611" s="11"/>
      <c r="AI2611" s="11"/>
      <c r="AJ2611" s="11"/>
      <c r="AK2611" s="143" t="s">
        <v>165</v>
      </c>
      <c r="AL2611" s="143"/>
      <c r="AM2611" s="143"/>
      <c r="AN2611" s="143"/>
      <c r="AO2611" s="143"/>
      <c r="AP2611" s="143"/>
      <c r="AQ2611" s="143" t="s">
        <v>165</v>
      </c>
      <c r="AR2611" s="143"/>
      <c r="AS2611" s="143"/>
      <c r="AT2611" s="143"/>
      <c r="AU2611" s="143"/>
      <c r="AV2611" s="143"/>
      <c r="BC2611" s="2"/>
    </row>
    <row r="2612" spans="1:55" x14ac:dyDescent="0.2">
      <c r="A2612" s="4" t="s">
        <v>2726</v>
      </c>
      <c r="B2612" s="4" t="s">
        <v>2690</v>
      </c>
      <c r="C2612" s="4" t="s">
        <v>2733</v>
      </c>
      <c r="D2612" s="4" t="s">
        <v>2740</v>
      </c>
      <c r="E2612" s="4" t="s">
        <v>1870</v>
      </c>
      <c r="F2612" s="4" t="s">
        <v>1654</v>
      </c>
      <c r="G2612" s="41" t="s">
        <v>1871</v>
      </c>
      <c r="H2612" s="59" t="s">
        <v>1872</v>
      </c>
      <c r="I2612" s="59" t="s">
        <v>136</v>
      </c>
      <c r="J2612" s="5">
        <v>2013</v>
      </c>
      <c r="K2612" s="5">
        <v>8</v>
      </c>
      <c r="L2612" s="9">
        <f t="shared" si="56"/>
        <v>-5</v>
      </c>
      <c r="M2612" s="6" t="s">
        <v>90</v>
      </c>
      <c r="N2612" s="9" t="s">
        <v>94</v>
      </c>
      <c r="O2612" s="6" t="s">
        <v>2743</v>
      </c>
      <c r="P2612" s="9" t="s">
        <v>42</v>
      </c>
      <c r="Q2612" s="5" t="s">
        <v>37</v>
      </c>
      <c r="R2612" s="9" t="s">
        <v>41</v>
      </c>
      <c r="S2612" s="11">
        <v>2023</v>
      </c>
      <c r="T2612" s="6" t="s">
        <v>126</v>
      </c>
      <c r="U2612" s="4" t="s">
        <v>2765</v>
      </c>
      <c r="V2612" s="4" t="s">
        <v>3883</v>
      </c>
      <c r="W2612" s="75">
        <v>879843.2</v>
      </c>
      <c r="X2612" s="9">
        <v>2</v>
      </c>
      <c r="Y2612" s="11" t="s">
        <v>33</v>
      </c>
      <c r="Z2612" s="11"/>
      <c r="AA2612" s="11"/>
      <c r="AB2612" s="11"/>
      <c r="AC2612" s="11"/>
      <c r="AD2612" s="11"/>
      <c r="AE2612" s="11" t="s">
        <v>33</v>
      </c>
      <c r="AF2612" s="11"/>
      <c r="AG2612" s="11"/>
      <c r="AH2612" s="11"/>
      <c r="AI2612" s="11"/>
      <c r="AJ2612" s="11"/>
      <c r="AK2612" s="143" t="s">
        <v>165</v>
      </c>
      <c r="AL2612" s="143"/>
      <c r="AM2612" s="143"/>
      <c r="AN2612" s="143"/>
      <c r="AO2612" s="143"/>
      <c r="AP2612" s="143"/>
      <c r="AQ2612" s="143" t="s">
        <v>165</v>
      </c>
      <c r="AR2612" s="143"/>
      <c r="AS2612" s="143"/>
      <c r="AT2612" s="143"/>
      <c r="AU2612" s="143"/>
      <c r="AV2612" s="143"/>
      <c r="BC2612" s="2"/>
    </row>
    <row r="2613" spans="1:55" x14ac:dyDescent="0.2">
      <c r="A2613" s="4" t="s">
        <v>2695</v>
      </c>
      <c r="B2613" s="4" t="s">
        <v>2689</v>
      </c>
      <c r="C2613" s="4" t="s">
        <v>2733</v>
      </c>
      <c r="D2613" s="4" t="s">
        <v>2740</v>
      </c>
      <c r="E2613" s="4" t="s">
        <v>1870</v>
      </c>
      <c r="F2613" s="4" t="s">
        <v>1654</v>
      </c>
      <c r="G2613" s="41" t="s">
        <v>1871</v>
      </c>
      <c r="H2613" s="59" t="s">
        <v>1876</v>
      </c>
      <c r="I2613" s="59" t="s">
        <v>136</v>
      </c>
      <c r="J2613" s="5">
        <v>2013</v>
      </c>
      <c r="K2613" s="5">
        <v>8</v>
      </c>
      <c r="L2613" s="9">
        <f t="shared" si="56"/>
        <v>-5</v>
      </c>
      <c r="M2613" s="6" t="s">
        <v>90</v>
      </c>
      <c r="N2613" s="9" t="s">
        <v>94</v>
      </c>
      <c r="O2613" s="6" t="s">
        <v>2743</v>
      </c>
      <c r="P2613" s="9" t="s">
        <v>42</v>
      </c>
      <c r="Q2613" s="5" t="s">
        <v>37</v>
      </c>
      <c r="R2613" s="9" t="s">
        <v>41</v>
      </c>
      <c r="S2613" s="11">
        <v>2023</v>
      </c>
      <c r="T2613" s="6" t="s">
        <v>126</v>
      </c>
      <c r="U2613" s="4" t="s">
        <v>2765</v>
      </c>
      <c r="V2613" s="4" t="s">
        <v>3883</v>
      </c>
      <c r="W2613" s="75">
        <v>879843.2</v>
      </c>
      <c r="X2613" s="9">
        <v>2</v>
      </c>
      <c r="Y2613" s="11" t="s">
        <v>33</v>
      </c>
      <c r="Z2613" s="11"/>
      <c r="AA2613" s="11"/>
      <c r="AB2613" s="11"/>
      <c r="AC2613" s="11"/>
      <c r="AD2613" s="11"/>
      <c r="AE2613" s="11" t="s">
        <v>33</v>
      </c>
      <c r="AF2613" s="11"/>
      <c r="AG2613" s="11"/>
      <c r="AH2613" s="11"/>
      <c r="AI2613" s="11"/>
      <c r="AJ2613" s="11"/>
      <c r="AK2613" s="143" t="s">
        <v>165</v>
      </c>
      <c r="AL2613" s="143"/>
      <c r="AM2613" s="143"/>
      <c r="AN2613" s="143"/>
      <c r="AO2613" s="143"/>
      <c r="AP2613" s="143"/>
      <c r="AQ2613" s="143" t="s">
        <v>165</v>
      </c>
      <c r="AR2613" s="143"/>
      <c r="AS2613" s="143"/>
      <c r="AT2613" s="143"/>
      <c r="AU2613" s="143"/>
      <c r="AV2613" s="143"/>
      <c r="BC2613" s="2"/>
    </row>
    <row r="2614" spans="1:55" x14ac:dyDescent="0.2">
      <c r="A2614" s="4" t="s">
        <v>2726</v>
      </c>
      <c r="B2614" s="4" t="s">
        <v>2690</v>
      </c>
      <c r="C2614" s="4" t="s">
        <v>2733</v>
      </c>
      <c r="D2614" s="4" t="s">
        <v>2740</v>
      </c>
      <c r="E2614" s="4" t="s">
        <v>1870</v>
      </c>
      <c r="F2614" s="4" t="s">
        <v>1654</v>
      </c>
      <c r="G2614" s="41" t="s">
        <v>1871</v>
      </c>
      <c r="H2614" s="59" t="s">
        <v>1878</v>
      </c>
      <c r="I2614" s="59" t="s">
        <v>136</v>
      </c>
      <c r="J2614" s="5">
        <v>2013</v>
      </c>
      <c r="K2614" s="5">
        <v>8</v>
      </c>
      <c r="L2614" s="9">
        <f t="shared" si="56"/>
        <v>-5</v>
      </c>
      <c r="M2614" s="6" t="s">
        <v>90</v>
      </c>
      <c r="N2614" s="9" t="s">
        <v>94</v>
      </c>
      <c r="O2614" s="6" t="s">
        <v>2743</v>
      </c>
      <c r="P2614" s="9" t="s">
        <v>42</v>
      </c>
      <c r="Q2614" s="5" t="s">
        <v>37</v>
      </c>
      <c r="R2614" s="9" t="s">
        <v>41</v>
      </c>
      <c r="S2614" s="11">
        <v>2023</v>
      </c>
      <c r="T2614" s="6" t="s">
        <v>126</v>
      </c>
      <c r="U2614" s="4" t="s">
        <v>2765</v>
      </c>
      <c r="V2614" s="4" t="s">
        <v>3883</v>
      </c>
      <c r="W2614" s="75">
        <v>879843.2</v>
      </c>
      <c r="X2614" s="9"/>
      <c r="Y2614" s="11"/>
      <c r="Z2614" s="11"/>
      <c r="AA2614" s="11"/>
      <c r="AB2614" s="11"/>
      <c r="AC2614" s="11"/>
      <c r="AD2614" s="11"/>
      <c r="AE2614" s="11"/>
      <c r="AF2614" s="11"/>
      <c r="AG2614" s="11"/>
      <c r="AH2614" s="11"/>
      <c r="AI2614" s="11"/>
      <c r="AJ2614" s="11"/>
      <c r="AK2614" s="143"/>
      <c r="AL2614" s="143"/>
      <c r="AM2614" s="143"/>
      <c r="AN2614" s="143"/>
      <c r="AO2614" s="143"/>
      <c r="AP2614" s="143"/>
      <c r="AQ2614" s="143"/>
      <c r="AR2614" s="143"/>
      <c r="AS2614" s="143"/>
      <c r="AT2614" s="143"/>
      <c r="AU2614" s="143"/>
      <c r="AV2614" s="143"/>
      <c r="BC2614" s="2"/>
    </row>
    <row r="2615" spans="1:55" x14ac:dyDescent="0.2">
      <c r="A2615" s="4" t="s">
        <v>2726</v>
      </c>
      <c r="B2615" s="4" t="s">
        <v>2690</v>
      </c>
      <c r="C2615" s="4" t="s">
        <v>2733</v>
      </c>
      <c r="D2615" s="4" t="s">
        <v>2740</v>
      </c>
      <c r="E2615" s="4" t="s">
        <v>1870</v>
      </c>
      <c r="F2615" s="4" t="s">
        <v>1654</v>
      </c>
      <c r="G2615" s="41" t="s">
        <v>1871</v>
      </c>
      <c r="H2615" s="59" t="s">
        <v>1880</v>
      </c>
      <c r="I2615" s="59" t="s">
        <v>136</v>
      </c>
      <c r="J2615" s="5">
        <v>2013</v>
      </c>
      <c r="K2615" s="5">
        <v>8</v>
      </c>
      <c r="L2615" s="9">
        <f t="shared" si="56"/>
        <v>-5</v>
      </c>
      <c r="M2615" s="6" t="s">
        <v>90</v>
      </c>
      <c r="N2615" s="9" t="s">
        <v>94</v>
      </c>
      <c r="O2615" s="6" t="s">
        <v>2743</v>
      </c>
      <c r="P2615" s="9" t="s">
        <v>42</v>
      </c>
      <c r="Q2615" s="5" t="s">
        <v>37</v>
      </c>
      <c r="R2615" s="9" t="s">
        <v>41</v>
      </c>
      <c r="S2615" s="11">
        <v>2023</v>
      </c>
      <c r="T2615" s="6" t="s">
        <v>126</v>
      </c>
      <c r="U2615" s="4" t="s">
        <v>2765</v>
      </c>
      <c r="V2615" s="4" t="s">
        <v>3883</v>
      </c>
      <c r="W2615" s="75">
        <v>879843.2</v>
      </c>
      <c r="X2615" s="9">
        <v>2</v>
      </c>
      <c r="Y2615" s="11" t="s">
        <v>33</v>
      </c>
      <c r="Z2615" s="11"/>
      <c r="AA2615" s="11"/>
      <c r="AB2615" s="11"/>
      <c r="AC2615" s="11"/>
      <c r="AD2615" s="11"/>
      <c r="AE2615" s="11" t="s">
        <v>33</v>
      </c>
      <c r="AF2615" s="11"/>
      <c r="AG2615" s="11"/>
      <c r="AH2615" s="11"/>
      <c r="AI2615" s="11"/>
      <c r="AJ2615" s="11"/>
      <c r="AK2615" s="143" t="s">
        <v>165</v>
      </c>
      <c r="AL2615" s="143"/>
      <c r="AM2615" s="143"/>
      <c r="AN2615" s="143"/>
      <c r="AO2615" s="143"/>
      <c r="AP2615" s="143"/>
      <c r="AQ2615" s="143" t="s">
        <v>165</v>
      </c>
      <c r="AR2615" s="143"/>
      <c r="AS2615" s="143"/>
      <c r="AT2615" s="143"/>
      <c r="AU2615" s="143"/>
      <c r="AV2615" s="143"/>
      <c r="BC2615" s="2"/>
    </row>
    <row r="2616" spans="1:55" x14ac:dyDescent="0.2">
      <c r="A2616" s="4" t="s">
        <v>2726</v>
      </c>
      <c r="B2616" s="4" t="s">
        <v>2690</v>
      </c>
      <c r="C2616" s="4" t="s">
        <v>2733</v>
      </c>
      <c r="D2616" s="4" t="s">
        <v>2740</v>
      </c>
      <c r="E2616" s="4" t="s">
        <v>1870</v>
      </c>
      <c r="F2616" s="4" t="s">
        <v>1654</v>
      </c>
      <c r="G2616" s="41" t="s">
        <v>1871</v>
      </c>
      <c r="H2616" s="59" t="s">
        <v>1882</v>
      </c>
      <c r="I2616" s="59" t="s">
        <v>136</v>
      </c>
      <c r="J2616" s="5">
        <v>2013</v>
      </c>
      <c r="K2616" s="5">
        <v>8</v>
      </c>
      <c r="L2616" s="9">
        <f t="shared" si="56"/>
        <v>-5</v>
      </c>
      <c r="M2616" s="6" t="s">
        <v>90</v>
      </c>
      <c r="N2616" s="9" t="s">
        <v>94</v>
      </c>
      <c r="O2616" s="6" t="s">
        <v>2743</v>
      </c>
      <c r="P2616" s="9" t="s">
        <v>42</v>
      </c>
      <c r="Q2616" s="5" t="s">
        <v>37</v>
      </c>
      <c r="R2616" s="9" t="s">
        <v>41</v>
      </c>
      <c r="S2616" s="11">
        <v>2023</v>
      </c>
      <c r="T2616" s="6" t="s">
        <v>126</v>
      </c>
      <c r="U2616" s="4" t="s">
        <v>2765</v>
      </c>
      <c r="V2616" s="4" t="s">
        <v>3883</v>
      </c>
      <c r="W2616" s="75">
        <v>879843.2</v>
      </c>
      <c r="X2616" s="9">
        <v>2</v>
      </c>
      <c r="Y2616" s="11" t="s">
        <v>33</v>
      </c>
      <c r="Z2616" s="11"/>
      <c r="AA2616" s="11"/>
      <c r="AB2616" s="11"/>
      <c r="AC2616" s="11"/>
      <c r="AD2616" s="11"/>
      <c r="AE2616" s="11" t="s">
        <v>33</v>
      </c>
      <c r="AF2616" s="11"/>
      <c r="AG2616" s="11"/>
      <c r="AH2616" s="11"/>
      <c r="AI2616" s="11"/>
      <c r="AJ2616" s="11"/>
      <c r="AK2616" s="143" t="s">
        <v>165</v>
      </c>
      <c r="AL2616" s="143"/>
      <c r="AM2616" s="143"/>
      <c r="AN2616" s="143"/>
      <c r="AO2616" s="143"/>
      <c r="AP2616" s="143"/>
      <c r="AQ2616" s="143" t="s">
        <v>165</v>
      </c>
      <c r="AR2616" s="143"/>
      <c r="AS2616" s="143"/>
      <c r="AT2616" s="143"/>
      <c r="AU2616" s="143"/>
      <c r="AV2616" s="143"/>
      <c r="BC2616" s="2"/>
    </row>
    <row r="2617" spans="1:55" s="92" customFormat="1" x14ac:dyDescent="0.2">
      <c r="A2617" s="83" t="s">
        <v>2726</v>
      </c>
      <c r="B2617" s="83" t="s">
        <v>2690</v>
      </c>
      <c r="C2617" s="83" t="s">
        <v>2733</v>
      </c>
      <c r="D2617" s="83" t="s">
        <v>2740</v>
      </c>
      <c r="E2617" s="83" t="s">
        <v>1870</v>
      </c>
      <c r="F2617" s="83" t="s">
        <v>1654</v>
      </c>
      <c r="G2617" s="84" t="s">
        <v>1871</v>
      </c>
      <c r="H2617" s="85" t="s">
        <v>1884</v>
      </c>
      <c r="I2617" s="85" t="s">
        <v>136</v>
      </c>
      <c r="J2617" s="86">
        <v>2013</v>
      </c>
      <c r="K2617" s="86">
        <v>8</v>
      </c>
      <c r="L2617" s="9">
        <f t="shared" si="56"/>
        <v>-5</v>
      </c>
      <c r="M2617" s="88" t="s">
        <v>90</v>
      </c>
      <c r="N2617" s="87" t="s">
        <v>94</v>
      </c>
      <c r="O2617" s="88" t="s">
        <v>2743</v>
      </c>
      <c r="P2617" s="87" t="s">
        <v>42</v>
      </c>
      <c r="Q2617" s="86" t="s">
        <v>37</v>
      </c>
      <c r="R2617" s="87" t="s">
        <v>41</v>
      </c>
      <c r="S2617" s="89">
        <v>2023</v>
      </c>
      <c r="T2617" s="88" t="s">
        <v>126</v>
      </c>
      <c r="U2617" s="83" t="s">
        <v>2765</v>
      </c>
      <c r="V2617" s="83" t="s">
        <v>3883</v>
      </c>
      <c r="W2617" s="90">
        <v>879843.2</v>
      </c>
      <c r="X2617" s="87"/>
      <c r="Y2617" s="89"/>
      <c r="Z2617" s="89"/>
      <c r="AA2617" s="89"/>
      <c r="AB2617" s="89"/>
      <c r="AC2617" s="89"/>
      <c r="AD2617" s="89"/>
      <c r="AE2617" s="89"/>
      <c r="AF2617" s="89"/>
      <c r="AG2617" s="89"/>
      <c r="AH2617" s="89"/>
      <c r="AI2617" s="89"/>
      <c r="AJ2617" s="89"/>
      <c r="AK2617" s="143"/>
      <c r="AL2617" s="143"/>
      <c r="AM2617" s="143"/>
      <c r="AN2617" s="143"/>
      <c r="AO2617" s="143"/>
      <c r="AP2617" s="143"/>
      <c r="AQ2617" s="143"/>
      <c r="AR2617" s="143"/>
      <c r="AS2617" s="143"/>
      <c r="AT2617" s="143"/>
      <c r="AU2617" s="143"/>
      <c r="AV2617" s="143"/>
      <c r="AW2617" s="91"/>
      <c r="AX2617" s="91"/>
      <c r="AY2617" s="91"/>
      <c r="AZ2617" s="91"/>
      <c r="BA2617" s="91"/>
      <c r="BB2617" s="91"/>
    </row>
    <row r="2618" spans="1:55" x14ac:dyDescent="0.2">
      <c r="A2618" s="4" t="s">
        <v>2726</v>
      </c>
      <c r="B2618" s="4" t="s">
        <v>2690</v>
      </c>
      <c r="C2618" s="4" t="s">
        <v>2733</v>
      </c>
      <c r="D2618" s="4" t="s">
        <v>2740</v>
      </c>
      <c r="E2618" s="4" t="s">
        <v>1870</v>
      </c>
      <c r="F2618" s="4" t="s">
        <v>1654</v>
      </c>
      <c r="G2618" s="41" t="s">
        <v>1871</v>
      </c>
      <c r="H2618" s="59" t="s">
        <v>1886</v>
      </c>
      <c r="I2618" s="59" t="s">
        <v>136</v>
      </c>
      <c r="J2618" s="5">
        <v>2013</v>
      </c>
      <c r="K2618" s="5">
        <v>8</v>
      </c>
      <c r="L2618" s="9">
        <f t="shared" si="56"/>
        <v>-5</v>
      </c>
      <c r="M2618" s="6" t="s">
        <v>90</v>
      </c>
      <c r="N2618" s="9" t="s">
        <v>94</v>
      </c>
      <c r="O2618" s="6" t="s">
        <v>2743</v>
      </c>
      <c r="P2618" s="9" t="s">
        <v>42</v>
      </c>
      <c r="Q2618" s="5" t="s">
        <v>37</v>
      </c>
      <c r="R2618" s="9" t="s">
        <v>41</v>
      </c>
      <c r="S2618" s="11">
        <v>2023</v>
      </c>
      <c r="T2618" s="6" t="s">
        <v>126</v>
      </c>
      <c r="U2618" s="4" t="s">
        <v>2765</v>
      </c>
      <c r="V2618" s="4" t="s">
        <v>3883</v>
      </c>
      <c r="W2618" s="75">
        <v>879843.2</v>
      </c>
      <c r="X2618" s="9">
        <v>2</v>
      </c>
      <c r="Y2618" s="11" t="s">
        <v>33</v>
      </c>
      <c r="Z2618" s="11"/>
      <c r="AA2618" s="11"/>
      <c r="AB2618" s="11"/>
      <c r="AC2618" s="11"/>
      <c r="AD2618" s="11"/>
      <c r="AE2618" s="11" t="s">
        <v>33</v>
      </c>
      <c r="AF2618" s="11"/>
      <c r="AG2618" s="11"/>
      <c r="AH2618" s="11"/>
      <c r="AI2618" s="11"/>
      <c r="AJ2618" s="11"/>
      <c r="AK2618" s="143" t="s">
        <v>165</v>
      </c>
      <c r="AL2618" s="143"/>
      <c r="AM2618" s="143"/>
      <c r="AN2618" s="143"/>
      <c r="AO2618" s="143"/>
      <c r="AP2618" s="143"/>
      <c r="AQ2618" s="143" t="s">
        <v>165</v>
      </c>
      <c r="AR2618" s="143"/>
      <c r="AS2618" s="143"/>
      <c r="AT2618" s="143"/>
      <c r="AU2618" s="143"/>
      <c r="AV2618" s="143"/>
      <c r="BC2618" s="2"/>
    </row>
    <row r="2619" spans="1:55" x14ac:dyDescent="0.2">
      <c r="A2619" s="4" t="s">
        <v>2726</v>
      </c>
      <c r="B2619" s="4" t="s">
        <v>2690</v>
      </c>
      <c r="C2619" s="4" t="s">
        <v>2733</v>
      </c>
      <c r="D2619" s="4" t="s">
        <v>2740</v>
      </c>
      <c r="E2619" s="4" t="s">
        <v>1870</v>
      </c>
      <c r="F2619" s="4" t="s">
        <v>1654</v>
      </c>
      <c r="G2619" s="41" t="s">
        <v>1871</v>
      </c>
      <c r="H2619" s="59" t="s">
        <v>1888</v>
      </c>
      <c r="I2619" s="59" t="s">
        <v>136</v>
      </c>
      <c r="J2619" s="5">
        <v>2013</v>
      </c>
      <c r="K2619" s="5">
        <v>8</v>
      </c>
      <c r="L2619" s="9">
        <f t="shared" si="56"/>
        <v>-5</v>
      </c>
      <c r="M2619" s="6" t="s">
        <v>90</v>
      </c>
      <c r="N2619" s="9" t="s">
        <v>94</v>
      </c>
      <c r="O2619" s="6" t="s">
        <v>2743</v>
      </c>
      <c r="P2619" s="9" t="s">
        <v>42</v>
      </c>
      <c r="Q2619" s="5" t="s">
        <v>37</v>
      </c>
      <c r="R2619" s="9" t="s">
        <v>41</v>
      </c>
      <c r="S2619" s="11">
        <v>2023</v>
      </c>
      <c r="T2619" s="6" t="s">
        <v>126</v>
      </c>
      <c r="U2619" s="4" t="s">
        <v>2765</v>
      </c>
      <c r="V2619" s="4" t="s">
        <v>3883</v>
      </c>
      <c r="W2619" s="75">
        <v>879843.2</v>
      </c>
      <c r="X2619" s="9">
        <v>2</v>
      </c>
      <c r="Y2619" s="11" t="s">
        <v>33</v>
      </c>
      <c r="Z2619" s="11"/>
      <c r="AA2619" s="11"/>
      <c r="AB2619" s="11"/>
      <c r="AC2619" s="11"/>
      <c r="AD2619" s="11"/>
      <c r="AE2619" s="11" t="s">
        <v>33</v>
      </c>
      <c r="AF2619" s="11"/>
      <c r="AG2619" s="11"/>
      <c r="AH2619" s="11"/>
      <c r="AI2619" s="11"/>
      <c r="AJ2619" s="11"/>
      <c r="AK2619" s="143" t="s">
        <v>165</v>
      </c>
      <c r="AL2619" s="143"/>
      <c r="AM2619" s="143"/>
      <c r="AN2619" s="143"/>
      <c r="AO2619" s="143"/>
      <c r="AP2619" s="143"/>
      <c r="AQ2619" s="143" t="s">
        <v>165</v>
      </c>
      <c r="AR2619" s="143"/>
      <c r="AS2619" s="143"/>
      <c r="AT2619" s="143"/>
      <c r="AU2619" s="143"/>
      <c r="AV2619" s="143"/>
      <c r="BC2619" s="2"/>
    </row>
    <row r="2620" spans="1:55" x14ac:dyDescent="0.2">
      <c r="A2620" s="4" t="s">
        <v>2726</v>
      </c>
      <c r="B2620" s="4" t="s">
        <v>2690</v>
      </c>
      <c r="C2620" s="4" t="s">
        <v>2733</v>
      </c>
      <c r="D2620" s="4" t="s">
        <v>2740</v>
      </c>
      <c r="E2620" s="4" t="s">
        <v>1870</v>
      </c>
      <c r="F2620" s="4" t="s">
        <v>1654</v>
      </c>
      <c r="G2620" s="41" t="s">
        <v>1871</v>
      </c>
      <c r="H2620" s="59" t="s">
        <v>1923</v>
      </c>
      <c r="I2620" s="59" t="s">
        <v>136</v>
      </c>
      <c r="J2620" s="5">
        <v>2013</v>
      </c>
      <c r="K2620" s="5">
        <v>8</v>
      </c>
      <c r="L2620" s="9">
        <f t="shared" si="56"/>
        <v>-5</v>
      </c>
      <c r="M2620" s="6" t="s">
        <v>90</v>
      </c>
      <c r="N2620" s="9" t="s">
        <v>94</v>
      </c>
      <c r="O2620" s="6" t="s">
        <v>2743</v>
      </c>
      <c r="P2620" s="9" t="s">
        <v>42</v>
      </c>
      <c r="Q2620" s="5" t="s">
        <v>37</v>
      </c>
      <c r="R2620" s="9" t="s">
        <v>41</v>
      </c>
      <c r="S2620" s="11">
        <v>2023</v>
      </c>
      <c r="T2620" s="6" t="s">
        <v>126</v>
      </c>
      <c r="U2620" s="4" t="s">
        <v>2765</v>
      </c>
      <c r="V2620" s="4" t="s">
        <v>3883</v>
      </c>
      <c r="W2620" s="75">
        <v>879843.2</v>
      </c>
      <c r="X2620" s="9">
        <v>2</v>
      </c>
      <c r="Y2620" s="11" t="s">
        <v>33</v>
      </c>
      <c r="Z2620" s="11"/>
      <c r="AA2620" s="11"/>
      <c r="AB2620" s="11"/>
      <c r="AC2620" s="11"/>
      <c r="AD2620" s="11"/>
      <c r="AE2620" s="11" t="s">
        <v>33</v>
      </c>
      <c r="AF2620" s="11"/>
      <c r="AG2620" s="11"/>
      <c r="AH2620" s="11"/>
      <c r="AI2620" s="11"/>
      <c r="AJ2620" s="11"/>
      <c r="AK2620" s="143" t="s">
        <v>165</v>
      </c>
      <c r="AL2620" s="143"/>
      <c r="AM2620" s="143"/>
      <c r="AN2620" s="143"/>
      <c r="AO2620" s="143"/>
      <c r="AP2620" s="143"/>
      <c r="AQ2620" s="143" t="s">
        <v>165</v>
      </c>
      <c r="AR2620" s="143"/>
      <c r="AS2620" s="143"/>
      <c r="AT2620" s="143"/>
      <c r="AU2620" s="143"/>
      <c r="AV2620" s="143"/>
      <c r="BC2620" s="2"/>
    </row>
    <row r="2621" spans="1:55" s="92" customFormat="1" ht="15" customHeight="1" x14ac:dyDescent="0.2">
      <c r="A2621" s="83" t="s">
        <v>2726</v>
      </c>
      <c r="B2621" s="83" t="s">
        <v>2690</v>
      </c>
      <c r="C2621" s="83" t="s">
        <v>2733</v>
      </c>
      <c r="D2621" s="83" t="s">
        <v>2740</v>
      </c>
      <c r="E2621" s="83" t="s">
        <v>1870</v>
      </c>
      <c r="F2621" s="83" t="s">
        <v>1654</v>
      </c>
      <c r="G2621" s="84" t="s">
        <v>1871</v>
      </c>
      <c r="H2621" s="85" t="s">
        <v>1924</v>
      </c>
      <c r="I2621" s="85" t="s">
        <v>136</v>
      </c>
      <c r="J2621" s="86">
        <v>2013</v>
      </c>
      <c r="K2621" s="86">
        <v>8</v>
      </c>
      <c r="L2621" s="9">
        <f t="shared" ref="L2621:L2684" si="57">IF(AND(J2621=0,K2621=0),"",K2621-($B$9-J2621))</f>
        <v>-5</v>
      </c>
      <c r="M2621" s="88" t="s">
        <v>90</v>
      </c>
      <c r="N2621" s="87" t="s">
        <v>94</v>
      </c>
      <c r="O2621" s="88" t="s">
        <v>2743</v>
      </c>
      <c r="P2621" s="87" t="s">
        <v>42</v>
      </c>
      <c r="Q2621" s="86" t="s">
        <v>37</v>
      </c>
      <c r="R2621" s="87" t="s">
        <v>41</v>
      </c>
      <c r="S2621" s="89">
        <v>2023</v>
      </c>
      <c r="T2621" s="88" t="s">
        <v>126</v>
      </c>
      <c r="U2621" s="83" t="s">
        <v>2765</v>
      </c>
      <c r="V2621" s="83" t="s">
        <v>3883</v>
      </c>
      <c r="W2621" s="90">
        <v>879843.2</v>
      </c>
      <c r="X2621" s="87"/>
      <c r="Y2621" s="89"/>
      <c r="Z2621" s="89"/>
      <c r="AA2621" s="89"/>
      <c r="AB2621" s="89"/>
      <c r="AC2621" s="89"/>
      <c r="AD2621" s="89"/>
      <c r="AE2621" s="89"/>
      <c r="AF2621" s="89"/>
      <c r="AG2621" s="89"/>
      <c r="AH2621" s="89"/>
      <c r="AI2621" s="89"/>
      <c r="AJ2621" s="89"/>
      <c r="AK2621" s="143"/>
      <c r="AL2621" s="143"/>
      <c r="AM2621" s="143"/>
      <c r="AN2621" s="143"/>
      <c r="AO2621" s="143"/>
      <c r="AP2621" s="143"/>
      <c r="AQ2621" s="143"/>
      <c r="AR2621" s="143"/>
      <c r="AS2621" s="143"/>
      <c r="AT2621" s="143"/>
      <c r="AU2621" s="143"/>
      <c r="AV2621" s="143"/>
      <c r="AW2621" s="91"/>
      <c r="AX2621" s="91"/>
      <c r="AY2621" s="91"/>
      <c r="AZ2621" s="91"/>
      <c r="BA2621" s="91"/>
      <c r="BB2621" s="91"/>
    </row>
    <row r="2622" spans="1:55" ht="12.75" customHeight="1" x14ac:dyDescent="0.2">
      <c r="A2622" s="4" t="s">
        <v>2726</v>
      </c>
      <c r="B2622" s="4" t="s">
        <v>2690</v>
      </c>
      <c r="C2622" s="4" t="s">
        <v>2733</v>
      </c>
      <c r="D2622" s="4" t="s">
        <v>2740</v>
      </c>
      <c r="E2622" s="4" t="s">
        <v>1870</v>
      </c>
      <c r="F2622" s="4" t="s">
        <v>1654</v>
      </c>
      <c r="G2622" s="41" t="s">
        <v>1871</v>
      </c>
      <c r="H2622" s="59" t="s">
        <v>1925</v>
      </c>
      <c r="I2622" s="59" t="s">
        <v>136</v>
      </c>
      <c r="J2622" s="5">
        <v>2013</v>
      </c>
      <c r="K2622" s="5">
        <v>8</v>
      </c>
      <c r="L2622" s="9">
        <f t="shared" si="57"/>
        <v>-5</v>
      </c>
      <c r="M2622" s="6" t="s">
        <v>90</v>
      </c>
      <c r="N2622" s="9" t="s">
        <v>94</v>
      </c>
      <c r="O2622" s="4" t="s">
        <v>2743</v>
      </c>
      <c r="P2622" s="5" t="s">
        <v>42</v>
      </c>
      <c r="Q2622" s="5" t="s">
        <v>37</v>
      </c>
      <c r="R2622" s="9" t="s">
        <v>41</v>
      </c>
      <c r="S2622" s="11">
        <v>2023</v>
      </c>
      <c r="T2622" s="6" t="s">
        <v>126</v>
      </c>
      <c r="U2622" s="4" t="s">
        <v>2765</v>
      </c>
      <c r="V2622" s="4" t="s">
        <v>3883</v>
      </c>
      <c r="W2622" s="75">
        <v>879843.2</v>
      </c>
      <c r="X2622" s="9">
        <v>2</v>
      </c>
      <c r="Y2622" s="11" t="s">
        <v>33</v>
      </c>
      <c r="Z2622" s="11"/>
      <c r="AA2622" s="11"/>
      <c r="AB2622" s="11"/>
      <c r="AC2622" s="11"/>
      <c r="AD2622" s="11"/>
      <c r="AE2622" s="11" t="s">
        <v>33</v>
      </c>
      <c r="AF2622" s="11"/>
      <c r="AG2622" s="11"/>
      <c r="AH2622" s="11"/>
      <c r="AI2622" s="11"/>
      <c r="AJ2622" s="11"/>
      <c r="AK2622" s="143" t="s">
        <v>165</v>
      </c>
      <c r="AL2622" s="143"/>
      <c r="AM2622" s="143"/>
      <c r="AN2622" s="143"/>
      <c r="AO2622" s="143"/>
      <c r="AP2622" s="143"/>
      <c r="AQ2622" s="143" t="s">
        <v>165</v>
      </c>
      <c r="AR2622" s="143"/>
      <c r="AS2622" s="143"/>
      <c r="AT2622" s="143"/>
      <c r="AU2622" s="143"/>
      <c r="AV2622" s="143"/>
      <c r="BC2622" s="2"/>
    </row>
    <row r="2623" spans="1:55" ht="15" customHeight="1" x14ac:dyDescent="0.2">
      <c r="A2623" s="4" t="s">
        <v>2726</v>
      </c>
      <c r="B2623" s="4" t="s">
        <v>2690</v>
      </c>
      <c r="C2623" s="4" t="s">
        <v>2733</v>
      </c>
      <c r="D2623" s="4" t="s">
        <v>2740</v>
      </c>
      <c r="E2623" s="4" t="s">
        <v>1870</v>
      </c>
      <c r="F2623" s="4" t="s">
        <v>1654</v>
      </c>
      <c r="G2623" s="41" t="s">
        <v>1871</v>
      </c>
      <c r="H2623" s="59" t="s">
        <v>2042</v>
      </c>
      <c r="I2623" s="59" t="s">
        <v>136</v>
      </c>
      <c r="J2623" s="5">
        <v>2013</v>
      </c>
      <c r="K2623" s="5">
        <v>8</v>
      </c>
      <c r="L2623" s="9">
        <f t="shared" si="57"/>
        <v>-5</v>
      </c>
      <c r="M2623" s="6" t="s">
        <v>90</v>
      </c>
      <c r="N2623" s="9" t="s">
        <v>94</v>
      </c>
      <c r="O2623" s="4" t="s">
        <v>2743</v>
      </c>
      <c r="P2623" s="5" t="s">
        <v>42</v>
      </c>
      <c r="Q2623" s="5" t="s">
        <v>37</v>
      </c>
      <c r="R2623" s="9" t="s">
        <v>41</v>
      </c>
      <c r="S2623" s="11">
        <v>2023</v>
      </c>
      <c r="T2623" s="6" t="s">
        <v>126</v>
      </c>
      <c r="U2623" s="4" t="s">
        <v>2765</v>
      </c>
      <c r="V2623" s="4" t="s">
        <v>3883</v>
      </c>
      <c r="W2623" s="75">
        <v>879843.2</v>
      </c>
      <c r="X2623" s="9">
        <v>2</v>
      </c>
      <c r="Y2623" s="11" t="s">
        <v>33</v>
      </c>
      <c r="Z2623" s="11"/>
      <c r="AA2623" s="11"/>
      <c r="AB2623" s="11"/>
      <c r="AC2623" s="11"/>
      <c r="AD2623" s="11"/>
      <c r="AE2623" s="11" t="s">
        <v>33</v>
      </c>
      <c r="AF2623" s="11"/>
      <c r="AG2623" s="11"/>
      <c r="AH2623" s="11"/>
      <c r="AI2623" s="11"/>
      <c r="AJ2623" s="11"/>
      <c r="AK2623" s="143" t="s">
        <v>165</v>
      </c>
      <c r="AL2623" s="143"/>
      <c r="AM2623" s="143"/>
      <c r="AN2623" s="143"/>
      <c r="AO2623" s="143"/>
      <c r="AP2623" s="143"/>
      <c r="AQ2623" s="143" t="s">
        <v>165</v>
      </c>
      <c r="AR2623" s="143"/>
      <c r="AS2623" s="143"/>
      <c r="AT2623" s="143"/>
      <c r="AU2623" s="143"/>
      <c r="AV2623" s="143"/>
      <c r="BC2623" s="2"/>
    </row>
    <row r="2624" spans="1:55" ht="15" customHeight="1" x14ac:dyDescent="0.2">
      <c r="A2624" s="4" t="s">
        <v>2726</v>
      </c>
      <c r="B2624" s="4" t="s">
        <v>2690</v>
      </c>
      <c r="C2624" s="4" t="s">
        <v>2731</v>
      </c>
      <c r="D2624" s="4" t="s">
        <v>2741</v>
      </c>
      <c r="E2624" s="4" t="s">
        <v>1092</v>
      </c>
      <c r="F2624" s="4" t="s">
        <v>1088</v>
      </c>
      <c r="G2624" s="41" t="s">
        <v>1093</v>
      </c>
      <c r="H2624" s="59">
        <v>2217009</v>
      </c>
      <c r="I2624" s="59">
        <v>500000008039</v>
      </c>
      <c r="J2624" s="5">
        <v>2016</v>
      </c>
      <c r="K2624" s="5">
        <v>5</v>
      </c>
      <c r="L2624" s="9">
        <f t="shared" si="57"/>
        <v>-5</v>
      </c>
      <c r="M2624" s="6" t="s">
        <v>90</v>
      </c>
      <c r="N2624" s="9" t="s">
        <v>94</v>
      </c>
      <c r="O2624" s="4" t="s">
        <v>37</v>
      </c>
      <c r="P2624" s="5" t="s">
        <v>42</v>
      </c>
      <c r="Q2624" s="5" t="s">
        <v>37</v>
      </c>
      <c r="R2624" s="9" t="s">
        <v>42</v>
      </c>
      <c r="S2624" s="11" t="s">
        <v>136</v>
      </c>
      <c r="T2624" s="6" t="s">
        <v>44</v>
      </c>
      <c r="U2624" s="4" t="s">
        <v>135</v>
      </c>
      <c r="V2624" s="4" t="s">
        <v>136</v>
      </c>
      <c r="W2624" s="75">
        <v>0</v>
      </c>
      <c r="X2624" s="9"/>
      <c r="Y2624" s="11"/>
      <c r="Z2624" s="11"/>
      <c r="AA2624" s="11"/>
      <c r="AB2624" s="11"/>
      <c r="AC2624" s="11"/>
      <c r="AD2624" s="11"/>
      <c r="AE2624" s="11"/>
      <c r="AF2624" s="11"/>
      <c r="AG2624" s="11"/>
      <c r="AH2624" s="11"/>
      <c r="AI2624" s="11"/>
      <c r="AJ2624" s="11"/>
      <c r="AK2624" s="143"/>
      <c r="AL2624" s="143"/>
      <c r="AM2624" s="143"/>
      <c r="AN2624" s="143"/>
      <c r="AO2624" s="143"/>
      <c r="AP2624" s="143"/>
      <c r="AQ2624" s="143"/>
      <c r="AR2624" s="143"/>
      <c r="AS2624" s="143"/>
      <c r="AT2624" s="143"/>
      <c r="AU2624" s="143"/>
      <c r="AV2624" s="143"/>
      <c r="BC2624" s="2"/>
    </row>
    <row r="2625" spans="1:55" ht="15" customHeight="1" x14ac:dyDescent="0.2">
      <c r="A2625" s="4" t="s">
        <v>2696</v>
      </c>
      <c r="B2625" s="4" t="s">
        <v>2691</v>
      </c>
      <c r="C2625" s="4" t="s">
        <v>2735</v>
      </c>
      <c r="D2625" s="4" t="s">
        <v>2742</v>
      </c>
      <c r="E2625" s="4" t="s">
        <v>1361</v>
      </c>
      <c r="F2625" s="4" t="s">
        <v>1362</v>
      </c>
      <c r="G2625" s="41" t="s">
        <v>1365</v>
      </c>
      <c r="H2625" s="59">
        <v>6790</v>
      </c>
      <c r="I2625" s="59">
        <v>500000004221</v>
      </c>
      <c r="J2625" s="5">
        <v>2013</v>
      </c>
      <c r="K2625" s="5">
        <v>10</v>
      </c>
      <c r="L2625" s="9">
        <f t="shared" si="57"/>
        <v>-3</v>
      </c>
      <c r="M2625" s="6" t="s">
        <v>90</v>
      </c>
      <c r="N2625" s="9" t="s">
        <v>94</v>
      </c>
      <c r="O2625" s="4" t="s">
        <v>37</v>
      </c>
      <c r="P2625" s="5" t="s">
        <v>42</v>
      </c>
      <c r="Q2625" s="5" t="s">
        <v>37</v>
      </c>
      <c r="R2625" s="9" t="s">
        <v>41</v>
      </c>
      <c r="S2625" s="11">
        <v>2023</v>
      </c>
      <c r="T2625" s="6" t="s">
        <v>126</v>
      </c>
      <c r="U2625" s="4" t="s">
        <v>3880</v>
      </c>
      <c r="V2625" s="4" t="s">
        <v>3881</v>
      </c>
      <c r="W2625" s="75">
        <v>2092976.4</v>
      </c>
      <c r="X2625" s="9">
        <v>3</v>
      </c>
      <c r="Y2625" s="11"/>
      <c r="Z2625" s="11" t="s">
        <v>33</v>
      </c>
      <c r="AA2625" s="11"/>
      <c r="AB2625" s="11"/>
      <c r="AC2625" s="11"/>
      <c r="AD2625" s="11" t="s">
        <v>33</v>
      </c>
      <c r="AE2625" s="11"/>
      <c r="AF2625" s="11"/>
      <c r="AG2625" s="11"/>
      <c r="AH2625" s="11" t="s">
        <v>33</v>
      </c>
      <c r="AI2625" s="11"/>
      <c r="AJ2625" s="11"/>
      <c r="AK2625" s="143"/>
      <c r="AL2625" s="143" t="s">
        <v>165</v>
      </c>
      <c r="AM2625" s="143"/>
      <c r="AN2625" s="143"/>
      <c r="AO2625" s="143"/>
      <c r="AP2625" s="143" t="s">
        <v>165</v>
      </c>
      <c r="AQ2625" s="143"/>
      <c r="AR2625" s="143"/>
      <c r="AS2625" s="143"/>
      <c r="AT2625" s="143" t="s">
        <v>165</v>
      </c>
      <c r="AU2625" s="143"/>
      <c r="AV2625" s="143"/>
      <c r="BC2625" s="2"/>
    </row>
    <row r="2626" spans="1:55" ht="15" customHeight="1" x14ac:dyDescent="0.2">
      <c r="A2626" s="4" t="s">
        <v>2696</v>
      </c>
      <c r="B2626" s="4" t="s">
        <v>2691</v>
      </c>
      <c r="C2626" s="4" t="s">
        <v>2735</v>
      </c>
      <c r="D2626" s="4" t="s">
        <v>2742</v>
      </c>
      <c r="E2626" s="4" t="s">
        <v>1361</v>
      </c>
      <c r="F2626" s="4" t="s">
        <v>1362</v>
      </c>
      <c r="G2626" s="41" t="s">
        <v>1365</v>
      </c>
      <c r="H2626" s="59">
        <v>6754</v>
      </c>
      <c r="I2626" s="59">
        <v>500000004220</v>
      </c>
      <c r="J2626" s="5">
        <v>2013</v>
      </c>
      <c r="K2626" s="5">
        <v>10</v>
      </c>
      <c r="L2626" s="9">
        <f t="shared" si="57"/>
        <v>-3</v>
      </c>
      <c r="M2626" s="6" t="s">
        <v>90</v>
      </c>
      <c r="N2626" s="9" t="s">
        <v>94</v>
      </c>
      <c r="O2626" s="4" t="s">
        <v>37</v>
      </c>
      <c r="P2626" s="5" t="s">
        <v>42</v>
      </c>
      <c r="Q2626" s="5" t="s">
        <v>37</v>
      </c>
      <c r="R2626" s="9" t="s">
        <v>41</v>
      </c>
      <c r="S2626" s="11">
        <v>2023</v>
      </c>
      <c r="T2626" s="6" t="s">
        <v>126</v>
      </c>
      <c r="U2626" s="4" t="s">
        <v>3880</v>
      </c>
      <c r="V2626" s="4" t="s">
        <v>3881</v>
      </c>
      <c r="W2626" s="75">
        <v>2092976.4</v>
      </c>
      <c r="X2626" s="9">
        <v>3</v>
      </c>
      <c r="Y2626" s="11"/>
      <c r="Z2626" s="11" t="s">
        <v>33</v>
      </c>
      <c r="AA2626" s="11"/>
      <c r="AB2626" s="11"/>
      <c r="AC2626" s="11"/>
      <c r="AD2626" s="11" t="s">
        <v>33</v>
      </c>
      <c r="AE2626" s="11"/>
      <c r="AF2626" s="11"/>
      <c r="AG2626" s="11"/>
      <c r="AH2626" s="11" t="s">
        <v>33</v>
      </c>
      <c r="AI2626" s="11"/>
      <c r="AJ2626" s="11"/>
      <c r="AK2626" s="143"/>
      <c r="AL2626" s="143" t="s">
        <v>165</v>
      </c>
      <c r="AM2626" s="143"/>
      <c r="AN2626" s="143"/>
      <c r="AO2626" s="143"/>
      <c r="AP2626" s="143" t="s">
        <v>165</v>
      </c>
      <c r="AQ2626" s="143"/>
      <c r="AR2626" s="143"/>
      <c r="AS2626" s="143"/>
      <c r="AT2626" s="143" t="s">
        <v>165</v>
      </c>
      <c r="AU2626" s="143"/>
      <c r="AV2626" s="143"/>
      <c r="BC2626" s="2"/>
    </row>
    <row r="2627" spans="1:55" ht="15" customHeight="1" x14ac:dyDescent="0.2">
      <c r="A2627" s="4" t="s">
        <v>2696</v>
      </c>
      <c r="B2627" s="4" t="s">
        <v>2691</v>
      </c>
      <c r="C2627" s="4" t="s">
        <v>2735</v>
      </c>
      <c r="D2627" s="4" t="s">
        <v>2742</v>
      </c>
      <c r="E2627" s="4" t="s">
        <v>1366</v>
      </c>
      <c r="F2627" s="4" t="s">
        <v>1362</v>
      </c>
      <c r="G2627" s="41" t="s">
        <v>1367</v>
      </c>
      <c r="H2627" s="59">
        <v>6751</v>
      </c>
      <c r="I2627" s="59">
        <v>500000004222</v>
      </c>
      <c r="J2627" s="5">
        <v>2013</v>
      </c>
      <c r="K2627" s="5">
        <v>10</v>
      </c>
      <c r="L2627" s="9">
        <f t="shared" si="57"/>
        <v>-3</v>
      </c>
      <c r="M2627" s="6" t="s">
        <v>90</v>
      </c>
      <c r="N2627" s="9" t="s">
        <v>94</v>
      </c>
      <c r="O2627" s="4" t="s">
        <v>37</v>
      </c>
      <c r="P2627" s="5" t="s">
        <v>42</v>
      </c>
      <c r="Q2627" s="5" t="s">
        <v>37</v>
      </c>
      <c r="R2627" s="9" t="s">
        <v>41</v>
      </c>
      <c r="S2627" s="11">
        <v>2023</v>
      </c>
      <c r="T2627" s="6" t="s">
        <v>126</v>
      </c>
      <c r="U2627" s="4" t="s">
        <v>3880</v>
      </c>
      <c r="V2627" s="4" t="s">
        <v>3881</v>
      </c>
      <c r="W2627" s="75">
        <v>2092976.4</v>
      </c>
      <c r="X2627" s="9">
        <v>2</v>
      </c>
      <c r="Y2627" s="11"/>
      <c r="Z2627" s="11" t="s">
        <v>33</v>
      </c>
      <c r="AA2627" s="11"/>
      <c r="AB2627" s="11"/>
      <c r="AC2627" s="11"/>
      <c r="AD2627" s="11"/>
      <c r="AE2627" s="11"/>
      <c r="AF2627" s="11" t="s">
        <v>33</v>
      </c>
      <c r="AG2627" s="11"/>
      <c r="AH2627" s="11"/>
      <c r="AI2627" s="11"/>
      <c r="AJ2627" s="11"/>
      <c r="AK2627" s="143"/>
      <c r="AL2627" s="143" t="s">
        <v>165</v>
      </c>
      <c r="AM2627" s="143"/>
      <c r="AN2627" s="143"/>
      <c r="AO2627" s="143"/>
      <c r="AP2627" s="143"/>
      <c r="AQ2627" s="143"/>
      <c r="AR2627" s="143" t="s">
        <v>165</v>
      </c>
      <c r="AS2627" s="143"/>
      <c r="AT2627" s="143"/>
      <c r="AU2627" s="143"/>
      <c r="AV2627" s="143"/>
      <c r="BC2627" s="2"/>
    </row>
    <row r="2628" spans="1:55" ht="15" customHeight="1" x14ac:dyDescent="0.2">
      <c r="A2628" s="4" t="s">
        <v>2695</v>
      </c>
      <c r="B2628" s="4" t="s">
        <v>2689</v>
      </c>
      <c r="C2628" s="4" t="s">
        <v>2735</v>
      </c>
      <c r="D2628" s="4" t="s">
        <v>2741</v>
      </c>
      <c r="E2628" s="4" t="s">
        <v>1860</v>
      </c>
      <c r="F2628" s="4" t="s">
        <v>1920</v>
      </c>
      <c r="G2628" s="41" t="s">
        <v>1921</v>
      </c>
      <c r="H2628" s="59" t="s">
        <v>1922</v>
      </c>
      <c r="I2628" s="59">
        <v>500000008229</v>
      </c>
      <c r="J2628" s="5">
        <v>2018</v>
      </c>
      <c r="K2628" s="5">
        <v>8</v>
      </c>
      <c r="L2628" s="9">
        <f t="shared" si="57"/>
        <v>0</v>
      </c>
      <c r="M2628" s="6" t="s">
        <v>90</v>
      </c>
      <c r="N2628" s="9" t="s">
        <v>94</v>
      </c>
      <c r="O2628" s="4" t="s">
        <v>37</v>
      </c>
      <c r="P2628" s="5" t="s">
        <v>42</v>
      </c>
      <c r="Q2628" s="5" t="s">
        <v>37</v>
      </c>
      <c r="R2628" s="9" t="s">
        <v>41</v>
      </c>
      <c r="S2628" s="11">
        <v>2023</v>
      </c>
      <c r="T2628" s="6" t="s">
        <v>126</v>
      </c>
      <c r="U2628" s="4" t="s">
        <v>3880</v>
      </c>
      <c r="V2628" s="4" t="s">
        <v>3881</v>
      </c>
      <c r="W2628" s="75">
        <v>2092976.4</v>
      </c>
      <c r="X2628" s="9">
        <v>2</v>
      </c>
      <c r="Y2628" s="11"/>
      <c r="Z2628" s="11" t="s">
        <v>33</v>
      </c>
      <c r="AA2628" s="11"/>
      <c r="AB2628" s="11"/>
      <c r="AC2628" s="11"/>
      <c r="AD2628" s="11"/>
      <c r="AE2628" s="11"/>
      <c r="AF2628" s="11" t="s">
        <v>33</v>
      </c>
      <c r="AG2628" s="11"/>
      <c r="AH2628" s="11"/>
      <c r="AI2628" s="11"/>
      <c r="AJ2628" s="11"/>
      <c r="AK2628" s="143"/>
      <c r="AL2628" s="143" t="s">
        <v>165</v>
      </c>
      <c r="AM2628" s="143"/>
      <c r="AN2628" s="143"/>
      <c r="AO2628" s="143"/>
      <c r="AP2628" s="143"/>
      <c r="AQ2628" s="143"/>
      <c r="AR2628" s="143" t="s">
        <v>165</v>
      </c>
      <c r="AS2628" s="143"/>
      <c r="AT2628" s="143"/>
      <c r="AU2628" s="143"/>
      <c r="AV2628" s="143"/>
      <c r="BC2628" s="2"/>
    </row>
    <row r="2629" spans="1:55" ht="15" customHeight="1" x14ac:dyDescent="0.2">
      <c r="A2629" s="4" t="s">
        <v>2726</v>
      </c>
      <c r="B2629" s="4" t="s">
        <v>2690</v>
      </c>
      <c r="C2629" s="4" t="s">
        <v>2733</v>
      </c>
      <c r="D2629" s="4" t="s">
        <v>2742</v>
      </c>
      <c r="E2629" s="4" t="s">
        <v>1945</v>
      </c>
      <c r="F2629" s="4" t="s">
        <v>1194</v>
      </c>
      <c r="G2629" s="41" t="s">
        <v>1946</v>
      </c>
      <c r="H2629" s="59" t="s">
        <v>1947</v>
      </c>
      <c r="I2629" s="59" t="s">
        <v>1948</v>
      </c>
      <c r="J2629" s="5">
        <v>2019</v>
      </c>
      <c r="K2629" s="5">
        <v>5</v>
      </c>
      <c r="L2629" s="9">
        <f t="shared" si="57"/>
        <v>-2</v>
      </c>
      <c r="M2629" s="6" t="s">
        <v>92</v>
      </c>
      <c r="N2629" s="9" t="s">
        <v>94</v>
      </c>
      <c r="O2629" s="4" t="s">
        <v>2743</v>
      </c>
      <c r="P2629" s="6" t="s">
        <v>41</v>
      </c>
      <c r="Q2629" s="5" t="s">
        <v>37</v>
      </c>
      <c r="R2629" s="9" t="s">
        <v>42</v>
      </c>
      <c r="S2629" s="11" t="s">
        <v>136</v>
      </c>
      <c r="T2629" s="6" t="s">
        <v>44</v>
      </c>
      <c r="U2629" s="4" t="s">
        <v>1949</v>
      </c>
      <c r="V2629" s="4" t="s">
        <v>1950</v>
      </c>
      <c r="W2629" s="75">
        <v>0</v>
      </c>
      <c r="X2629" s="9"/>
      <c r="Y2629" s="11"/>
      <c r="Z2629" s="11"/>
      <c r="AA2629" s="11"/>
      <c r="AB2629" s="11"/>
      <c r="AC2629" s="11"/>
      <c r="AD2629" s="11"/>
      <c r="AE2629" s="11"/>
      <c r="AF2629" s="11"/>
      <c r="AG2629" s="11"/>
      <c r="AH2629" s="11"/>
      <c r="AI2629" s="11"/>
      <c r="AJ2629" s="11"/>
      <c r="AK2629" s="143"/>
      <c r="AL2629" s="143"/>
      <c r="AM2629" s="143"/>
      <c r="AN2629" s="143"/>
      <c r="AO2629" s="143"/>
      <c r="AP2629" s="143"/>
      <c r="AQ2629" s="143"/>
      <c r="AR2629" s="143"/>
      <c r="AS2629" s="143"/>
      <c r="AT2629" s="143"/>
      <c r="AU2629" s="143"/>
      <c r="AV2629" s="143"/>
      <c r="BC2629" s="2"/>
    </row>
    <row r="2630" spans="1:55" ht="15" customHeight="1" x14ac:dyDescent="0.2">
      <c r="A2630" s="83" t="s">
        <v>2715</v>
      </c>
      <c r="B2630" s="4" t="s">
        <v>2691</v>
      </c>
      <c r="C2630" s="4" t="s">
        <v>2735</v>
      </c>
      <c r="D2630" s="4" t="s">
        <v>2741</v>
      </c>
      <c r="E2630" s="4" t="s">
        <v>434</v>
      </c>
      <c r="F2630" s="4" t="s">
        <v>435</v>
      </c>
      <c r="G2630" s="41">
        <v>5702000019</v>
      </c>
      <c r="H2630" s="59" t="s">
        <v>436</v>
      </c>
      <c r="I2630" s="59">
        <v>50000004307</v>
      </c>
      <c r="J2630" s="5">
        <v>2013</v>
      </c>
      <c r="K2630" s="5">
        <v>5</v>
      </c>
      <c r="L2630" s="9">
        <f t="shared" si="57"/>
        <v>-8</v>
      </c>
      <c r="M2630" s="6" t="s">
        <v>90</v>
      </c>
      <c r="N2630" s="9" t="s">
        <v>94</v>
      </c>
      <c r="O2630" s="4" t="s">
        <v>37</v>
      </c>
      <c r="P2630" s="5" t="s">
        <v>42</v>
      </c>
      <c r="Q2630" s="5" t="s">
        <v>37</v>
      </c>
      <c r="R2630" s="9" t="s">
        <v>41</v>
      </c>
      <c r="S2630" s="11">
        <v>2023</v>
      </c>
      <c r="T2630" s="6" t="s">
        <v>126</v>
      </c>
      <c r="U2630" s="4" t="s">
        <v>3232</v>
      </c>
      <c r="V2630" s="4" t="s">
        <v>3804</v>
      </c>
      <c r="W2630" s="75">
        <v>357793.6</v>
      </c>
      <c r="X2630" s="9">
        <v>2</v>
      </c>
      <c r="Y2630" s="11"/>
      <c r="Z2630" s="11"/>
      <c r="AA2630" s="11" t="s">
        <v>33</v>
      </c>
      <c r="AB2630" s="11"/>
      <c r="AC2630" s="11"/>
      <c r="AD2630" s="11"/>
      <c r="AE2630" s="11"/>
      <c r="AF2630" s="11"/>
      <c r="AG2630" s="11" t="s">
        <v>33</v>
      </c>
      <c r="AH2630" s="11"/>
      <c r="AI2630" s="11"/>
      <c r="AJ2630" s="11"/>
      <c r="AK2630" s="143"/>
      <c r="AL2630" s="143"/>
      <c r="AM2630" s="143" t="s">
        <v>165</v>
      </c>
      <c r="AN2630" s="143"/>
      <c r="AO2630" s="143"/>
      <c r="AP2630" s="143"/>
      <c r="AQ2630" s="143"/>
      <c r="AR2630" s="143"/>
      <c r="AS2630" s="143" t="s">
        <v>165</v>
      </c>
      <c r="AT2630" s="143"/>
      <c r="AU2630" s="143"/>
      <c r="AV2630" s="143"/>
      <c r="BC2630" s="2"/>
    </row>
    <row r="2631" spans="1:55" ht="15" customHeight="1" x14ac:dyDescent="0.2">
      <c r="A2631" s="4" t="s">
        <v>2715</v>
      </c>
      <c r="B2631" s="4" t="s">
        <v>2691</v>
      </c>
      <c r="C2631" s="4" t="s">
        <v>2735</v>
      </c>
      <c r="D2631" s="4" t="s">
        <v>2741</v>
      </c>
      <c r="E2631" s="4" t="s">
        <v>434</v>
      </c>
      <c r="F2631" s="4" t="s">
        <v>435</v>
      </c>
      <c r="G2631" s="41">
        <v>5702000019</v>
      </c>
      <c r="H2631" s="59" t="s">
        <v>437</v>
      </c>
      <c r="I2631" s="59">
        <v>50000009959</v>
      </c>
      <c r="J2631" s="5">
        <v>2013</v>
      </c>
      <c r="K2631" s="5">
        <v>5</v>
      </c>
      <c r="L2631" s="9">
        <f t="shared" si="57"/>
        <v>-8</v>
      </c>
      <c r="M2631" s="6" t="s">
        <v>90</v>
      </c>
      <c r="N2631" s="9" t="s">
        <v>94</v>
      </c>
      <c r="O2631" s="4" t="s">
        <v>37</v>
      </c>
      <c r="P2631" s="5" t="s">
        <v>42</v>
      </c>
      <c r="Q2631" s="5" t="s">
        <v>37</v>
      </c>
      <c r="R2631" s="9" t="s">
        <v>41</v>
      </c>
      <c r="S2631" s="11">
        <v>2023</v>
      </c>
      <c r="T2631" s="6" t="s">
        <v>126</v>
      </c>
      <c r="U2631" s="4" t="s">
        <v>3232</v>
      </c>
      <c r="V2631" s="4" t="s">
        <v>3804</v>
      </c>
      <c r="W2631" s="75">
        <v>357793.6</v>
      </c>
      <c r="X2631" s="9">
        <v>2</v>
      </c>
      <c r="Y2631" s="11"/>
      <c r="Z2631" s="11"/>
      <c r="AA2631" s="11" t="s">
        <v>33</v>
      </c>
      <c r="AB2631" s="11"/>
      <c r="AC2631" s="11"/>
      <c r="AD2631" s="11"/>
      <c r="AE2631" s="11"/>
      <c r="AF2631" s="11"/>
      <c r="AG2631" s="11" t="s">
        <v>33</v>
      </c>
      <c r="AH2631" s="11"/>
      <c r="AI2631" s="11"/>
      <c r="AJ2631" s="11"/>
      <c r="AK2631" s="143"/>
      <c r="AL2631" s="143"/>
      <c r="AM2631" s="143" t="s">
        <v>165</v>
      </c>
      <c r="AN2631" s="143"/>
      <c r="AO2631" s="143"/>
      <c r="AP2631" s="143"/>
      <c r="AQ2631" s="143"/>
      <c r="AR2631" s="143"/>
      <c r="AS2631" s="143" t="s">
        <v>165</v>
      </c>
      <c r="AT2631" s="143"/>
      <c r="AU2631" s="143"/>
      <c r="AV2631" s="143"/>
      <c r="BC2631" s="2"/>
    </row>
    <row r="2632" spans="1:55" ht="15" customHeight="1" x14ac:dyDescent="0.2">
      <c r="A2632" s="4" t="s">
        <v>2712</v>
      </c>
      <c r="B2632" s="4" t="s">
        <v>2691</v>
      </c>
      <c r="C2632" s="4" t="s">
        <v>2735</v>
      </c>
      <c r="D2632" s="4" t="s">
        <v>2740</v>
      </c>
      <c r="E2632" s="4" t="s">
        <v>2245</v>
      </c>
      <c r="F2632" s="4" t="s">
        <v>1101</v>
      </c>
      <c r="G2632" s="41">
        <v>4144000</v>
      </c>
      <c r="H2632" s="59">
        <v>12081565</v>
      </c>
      <c r="I2632" s="59" t="s">
        <v>2272</v>
      </c>
      <c r="J2632" s="5">
        <v>2014</v>
      </c>
      <c r="K2632" s="5">
        <v>8</v>
      </c>
      <c r="L2632" s="9">
        <f t="shared" si="57"/>
        <v>-4</v>
      </c>
      <c r="M2632" s="6" t="s">
        <v>92</v>
      </c>
      <c r="N2632" s="9" t="s">
        <v>94</v>
      </c>
      <c r="O2632" s="4" t="s">
        <v>37</v>
      </c>
      <c r="P2632" s="6" t="s">
        <v>41</v>
      </c>
      <c r="Q2632" s="5" t="s">
        <v>37</v>
      </c>
      <c r="R2632" s="9" t="s">
        <v>42</v>
      </c>
      <c r="S2632" s="11" t="s">
        <v>136</v>
      </c>
      <c r="T2632" s="6" t="s">
        <v>43</v>
      </c>
      <c r="U2632" s="4" t="s">
        <v>43</v>
      </c>
      <c r="V2632" s="4" t="s">
        <v>136</v>
      </c>
      <c r="W2632" s="75">
        <v>0</v>
      </c>
      <c r="X2632" s="9"/>
      <c r="Y2632" s="11"/>
      <c r="Z2632" s="11"/>
      <c r="AA2632" s="11"/>
      <c r="AB2632" s="11"/>
      <c r="AC2632" s="11"/>
      <c r="AD2632" s="11"/>
      <c r="AE2632" s="11"/>
      <c r="AF2632" s="11"/>
      <c r="AG2632" s="11"/>
      <c r="AH2632" s="11"/>
      <c r="AI2632" s="11"/>
      <c r="AJ2632" s="11"/>
      <c r="AK2632" s="143"/>
      <c r="AL2632" s="143"/>
      <c r="AM2632" s="143"/>
      <c r="AN2632" s="143"/>
      <c r="AO2632" s="143"/>
      <c r="AP2632" s="143"/>
      <c r="AQ2632" s="143"/>
      <c r="AR2632" s="143"/>
      <c r="AS2632" s="143"/>
      <c r="AT2632" s="143"/>
      <c r="AU2632" s="143"/>
      <c r="AV2632" s="143"/>
      <c r="BC2632" s="2"/>
    </row>
    <row r="2633" spans="1:55" ht="15" customHeight="1" x14ac:dyDescent="0.2">
      <c r="A2633" s="4" t="s">
        <v>2712</v>
      </c>
      <c r="B2633" s="4" t="s">
        <v>2691</v>
      </c>
      <c r="C2633" s="4" t="s">
        <v>2735</v>
      </c>
      <c r="D2633" s="4" t="s">
        <v>2740</v>
      </c>
      <c r="E2633" s="4" t="s">
        <v>2245</v>
      </c>
      <c r="F2633" s="4" t="s">
        <v>1101</v>
      </c>
      <c r="G2633" s="41">
        <v>4144000</v>
      </c>
      <c r="H2633" s="59">
        <v>12081572</v>
      </c>
      <c r="I2633" s="59">
        <v>50000004252</v>
      </c>
      <c r="J2633" s="5">
        <v>2014</v>
      </c>
      <c r="K2633" s="5">
        <v>8</v>
      </c>
      <c r="L2633" s="9">
        <f t="shared" si="57"/>
        <v>-4</v>
      </c>
      <c r="M2633" s="6" t="s">
        <v>90</v>
      </c>
      <c r="N2633" s="9" t="s">
        <v>94</v>
      </c>
      <c r="O2633" s="4" t="s">
        <v>37</v>
      </c>
      <c r="P2633" s="5" t="s">
        <v>42</v>
      </c>
      <c r="Q2633" s="5" t="s">
        <v>37</v>
      </c>
      <c r="R2633" s="9" t="s">
        <v>42</v>
      </c>
      <c r="S2633" s="11" t="s">
        <v>136</v>
      </c>
      <c r="T2633" s="6" t="s">
        <v>43</v>
      </c>
      <c r="U2633" s="4" t="s">
        <v>43</v>
      </c>
      <c r="V2633" s="4" t="s">
        <v>136</v>
      </c>
      <c r="W2633" s="75">
        <v>0</v>
      </c>
      <c r="X2633" s="9"/>
      <c r="Y2633" s="11"/>
      <c r="Z2633" s="11"/>
      <c r="AA2633" s="11"/>
      <c r="AB2633" s="11"/>
      <c r="AC2633" s="11"/>
      <c r="AD2633" s="11"/>
      <c r="AE2633" s="11"/>
      <c r="AF2633" s="11"/>
      <c r="AG2633" s="11"/>
      <c r="AH2633" s="11"/>
      <c r="AI2633" s="11"/>
      <c r="AJ2633" s="11"/>
      <c r="AK2633" s="143"/>
      <c r="AL2633" s="143"/>
      <c r="AM2633" s="143"/>
      <c r="AN2633" s="143"/>
      <c r="AO2633" s="143"/>
      <c r="AP2633" s="143"/>
      <c r="AQ2633" s="143"/>
      <c r="AR2633" s="143"/>
      <c r="AS2633" s="143"/>
      <c r="AT2633" s="143"/>
      <c r="AU2633" s="143"/>
      <c r="AV2633" s="143"/>
      <c r="BC2633" s="2"/>
    </row>
    <row r="2634" spans="1:55" ht="15" customHeight="1" x14ac:dyDescent="0.2">
      <c r="A2634" s="4" t="s">
        <v>2712</v>
      </c>
      <c r="B2634" s="4" t="s">
        <v>2691</v>
      </c>
      <c r="C2634" s="4" t="s">
        <v>2735</v>
      </c>
      <c r="D2634" s="4" t="s">
        <v>2740</v>
      </c>
      <c r="E2634" s="4" t="s">
        <v>2245</v>
      </c>
      <c r="F2634" s="4" t="s">
        <v>1101</v>
      </c>
      <c r="G2634" s="41">
        <v>4144000</v>
      </c>
      <c r="H2634" s="59">
        <v>12081559</v>
      </c>
      <c r="I2634" s="59" t="s">
        <v>2272</v>
      </c>
      <c r="J2634" s="5">
        <v>2014</v>
      </c>
      <c r="K2634" s="5">
        <v>8</v>
      </c>
      <c r="L2634" s="9">
        <f t="shared" si="57"/>
        <v>-4</v>
      </c>
      <c r="M2634" s="4" t="s">
        <v>92</v>
      </c>
      <c r="N2634" s="5" t="s">
        <v>94</v>
      </c>
      <c r="O2634" s="4" t="s">
        <v>37</v>
      </c>
      <c r="P2634" s="6" t="s">
        <v>41</v>
      </c>
      <c r="Q2634" s="5" t="s">
        <v>37</v>
      </c>
      <c r="R2634" s="9" t="s">
        <v>42</v>
      </c>
      <c r="S2634" s="11" t="s">
        <v>136</v>
      </c>
      <c r="T2634" s="6" t="s">
        <v>43</v>
      </c>
      <c r="U2634" s="4" t="s">
        <v>43</v>
      </c>
      <c r="V2634" s="4" t="s">
        <v>136</v>
      </c>
      <c r="W2634" s="75">
        <v>0</v>
      </c>
      <c r="X2634" s="9"/>
      <c r="Y2634" s="11"/>
      <c r="Z2634" s="11"/>
      <c r="AA2634" s="11"/>
      <c r="AB2634" s="11"/>
      <c r="AC2634" s="11"/>
      <c r="AD2634" s="11"/>
      <c r="AE2634" s="11"/>
      <c r="AF2634" s="11"/>
      <c r="AG2634" s="11"/>
      <c r="AH2634" s="11"/>
      <c r="AI2634" s="11"/>
      <c r="AJ2634" s="11"/>
      <c r="AK2634" s="143"/>
      <c r="AL2634" s="143"/>
      <c r="AM2634" s="143"/>
      <c r="AN2634" s="143"/>
      <c r="AO2634" s="143"/>
      <c r="AP2634" s="143"/>
      <c r="AQ2634" s="143"/>
      <c r="AR2634" s="143"/>
      <c r="AS2634" s="143"/>
      <c r="AT2634" s="143"/>
      <c r="AU2634" s="143"/>
      <c r="AV2634" s="143"/>
      <c r="BC2634" s="2"/>
    </row>
    <row r="2635" spans="1:55" ht="15" customHeight="1" x14ac:dyDescent="0.2">
      <c r="A2635" s="4" t="s">
        <v>2712</v>
      </c>
      <c r="B2635" s="4" t="s">
        <v>2691</v>
      </c>
      <c r="C2635" s="4" t="s">
        <v>2735</v>
      </c>
      <c r="D2635" s="4" t="s">
        <v>2740</v>
      </c>
      <c r="E2635" s="4" t="s">
        <v>2245</v>
      </c>
      <c r="F2635" s="4" t="s">
        <v>1101</v>
      </c>
      <c r="G2635" s="41">
        <v>4144000</v>
      </c>
      <c r="H2635" s="59">
        <v>12081557</v>
      </c>
      <c r="I2635" s="59" t="s">
        <v>2272</v>
      </c>
      <c r="J2635" s="5">
        <v>2014</v>
      </c>
      <c r="K2635" s="5">
        <v>8</v>
      </c>
      <c r="L2635" s="9">
        <f t="shared" si="57"/>
        <v>-4</v>
      </c>
      <c r="M2635" s="4" t="s">
        <v>92</v>
      </c>
      <c r="N2635" s="5" t="s">
        <v>94</v>
      </c>
      <c r="O2635" s="4" t="s">
        <v>37</v>
      </c>
      <c r="P2635" s="6" t="s">
        <v>41</v>
      </c>
      <c r="Q2635" s="5" t="s">
        <v>37</v>
      </c>
      <c r="R2635" s="9" t="s">
        <v>42</v>
      </c>
      <c r="S2635" s="11" t="s">
        <v>136</v>
      </c>
      <c r="T2635" s="6" t="s">
        <v>43</v>
      </c>
      <c r="U2635" s="4" t="s">
        <v>43</v>
      </c>
      <c r="V2635" s="4" t="s">
        <v>136</v>
      </c>
      <c r="W2635" s="75">
        <v>0</v>
      </c>
      <c r="X2635" s="9"/>
      <c r="Y2635" s="11"/>
      <c r="Z2635" s="11"/>
      <c r="AA2635" s="11"/>
      <c r="AB2635" s="11"/>
      <c r="AC2635" s="11"/>
      <c r="AD2635" s="11"/>
      <c r="AE2635" s="11"/>
      <c r="AF2635" s="11"/>
      <c r="AG2635" s="11"/>
      <c r="AH2635" s="11"/>
      <c r="AI2635" s="11"/>
      <c r="AJ2635" s="11"/>
      <c r="AK2635" s="143"/>
      <c r="AL2635" s="143"/>
      <c r="AM2635" s="143"/>
      <c r="AN2635" s="143"/>
      <c r="AO2635" s="143"/>
      <c r="AP2635" s="143"/>
      <c r="AQ2635" s="143"/>
      <c r="AR2635" s="143"/>
      <c r="AS2635" s="143"/>
      <c r="AT2635" s="143"/>
      <c r="AU2635" s="143"/>
      <c r="AV2635" s="143"/>
      <c r="BC2635" s="2"/>
    </row>
    <row r="2636" spans="1:55" ht="15" customHeight="1" x14ac:dyDescent="0.2">
      <c r="A2636" s="4" t="s">
        <v>2717</v>
      </c>
      <c r="B2636" s="4" t="s">
        <v>2690</v>
      </c>
      <c r="C2636" s="4" t="s">
        <v>2734</v>
      </c>
      <c r="D2636" s="4" t="s">
        <v>2740</v>
      </c>
      <c r="E2636" s="4" t="s">
        <v>2423</v>
      </c>
      <c r="F2636" s="4" t="s">
        <v>1809</v>
      </c>
      <c r="G2636" s="41">
        <v>60814</v>
      </c>
      <c r="H2636" s="59">
        <v>732094142907</v>
      </c>
      <c r="I2636" s="59" t="s">
        <v>2424</v>
      </c>
      <c r="J2636" s="5">
        <v>2021</v>
      </c>
      <c r="K2636" s="5">
        <v>5</v>
      </c>
      <c r="L2636" s="9">
        <f t="shared" si="57"/>
        <v>0</v>
      </c>
      <c r="M2636" s="6" t="s">
        <v>90</v>
      </c>
      <c r="N2636" s="9" t="s">
        <v>94</v>
      </c>
      <c r="O2636" s="6" t="s">
        <v>37</v>
      </c>
      <c r="P2636" s="9" t="s">
        <v>41</v>
      </c>
      <c r="Q2636" s="5">
        <v>2025</v>
      </c>
      <c r="R2636" s="9" t="s">
        <v>41</v>
      </c>
      <c r="S2636" s="11">
        <v>2025</v>
      </c>
      <c r="T2636" s="6" t="s">
        <v>126</v>
      </c>
      <c r="U2636" s="97" t="s">
        <v>3232</v>
      </c>
      <c r="V2636" s="4" t="s">
        <v>2417</v>
      </c>
      <c r="W2636" s="75">
        <v>0</v>
      </c>
      <c r="X2636" s="9"/>
      <c r="Y2636" s="11"/>
      <c r="Z2636" s="11"/>
      <c r="AA2636" s="11"/>
      <c r="AB2636" s="11"/>
      <c r="AC2636" s="11"/>
      <c r="AD2636" s="11"/>
      <c r="AE2636" s="11"/>
      <c r="AF2636" s="11"/>
      <c r="AG2636" s="11"/>
      <c r="AH2636" s="11"/>
      <c r="AI2636" s="11"/>
      <c r="AJ2636" s="11"/>
      <c r="AK2636" s="143"/>
      <c r="AL2636" s="143"/>
      <c r="AM2636" s="143"/>
      <c r="AN2636" s="143"/>
      <c r="AO2636" s="143"/>
      <c r="AP2636" s="143"/>
      <c r="AQ2636" s="143"/>
      <c r="AR2636" s="143"/>
      <c r="AS2636" s="143"/>
      <c r="AT2636" s="143"/>
      <c r="AU2636" s="143"/>
      <c r="AV2636" s="143"/>
      <c r="BC2636" s="2"/>
    </row>
    <row r="2637" spans="1:55" ht="15" customHeight="1" x14ac:dyDescent="0.2">
      <c r="A2637" s="4" t="s">
        <v>2713</v>
      </c>
      <c r="B2637" s="4" t="s">
        <v>2688</v>
      </c>
      <c r="C2637" s="4" t="s">
        <v>2734</v>
      </c>
      <c r="D2637" s="4" t="s">
        <v>2741</v>
      </c>
      <c r="E2637" s="4" t="s">
        <v>4041</v>
      </c>
      <c r="F2637" s="4" t="s">
        <v>134</v>
      </c>
      <c r="G2637" s="4" t="s">
        <v>3872</v>
      </c>
      <c r="H2637" s="100" t="s">
        <v>4031</v>
      </c>
      <c r="I2637" s="59" t="s">
        <v>2681</v>
      </c>
      <c r="J2637" s="5">
        <v>2022</v>
      </c>
      <c r="K2637" s="5">
        <v>5</v>
      </c>
      <c r="L2637" s="9">
        <f t="shared" si="57"/>
        <v>1</v>
      </c>
      <c r="M2637" s="6" t="s">
        <v>92</v>
      </c>
      <c r="N2637" s="5" t="s">
        <v>94</v>
      </c>
      <c r="O2637" s="4" t="s">
        <v>37</v>
      </c>
      <c r="P2637" s="6" t="s">
        <v>41</v>
      </c>
      <c r="Q2637" s="5">
        <v>2026</v>
      </c>
      <c r="R2637" s="9" t="s">
        <v>41</v>
      </c>
      <c r="S2637" s="11">
        <v>2026</v>
      </c>
      <c r="T2637" s="6" t="s">
        <v>126</v>
      </c>
      <c r="U2637" s="4" t="s">
        <v>4030</v>
      </c>
      <c r="V2637" s="4" t="s">
        <v>2682</v>
      </c>
      <c r="W2637" s="75">
        <v>0</v>
      </c>
      <c r="X2637" s="9"/>
      <c r="Y2637" s="11"/>
      <c r="Z2637" s="11"/>
      <c r="AA2637" s="11"/>
      <c r="AB2637" s="11"/>
      <c r="AC2637" s="11"/>
      <c r="AD2637" s="11"/>
      <c r="AE2637" s="11"/>
      <c r="AF2637" s="11"/>
      <c r="AG2637" s="11"/>
      <c r="AH2637" s="11"/>
      <c r="AI2637" s="11"/>
      <c r="AJ2637" s="11"/>
      <c r="AK2637" s="143"/>
      <c r="AL2637" s="143"/>
      <c r="AM2637" s="143"/>
      <c r="AN2637" s="143"/>
      <c r="AO2637" s="143"/>
      <c r="AP2637" s="143"/>
      <c r="AQ2637" s="143"/>
      <c r="AR2637" s="143"/>
      <c r="AS2637" s="143"/>
      <c r="AT2637" s="143"/>
      <c r="AU2637" s="143"/>
      <c r="AV2637" s="143"/>
      <c r="BC2637" s="2"/>
    </row>
    <row r="2638" spans="1:55" ht="15" customHeight="1" x14ac:dyDescent="0.2">
      <c r="A2638" s="4" t="s">
        <v>2713</v>
      </c>
      <c r="B2638" s="4" t="s">
        <v>2688</v>
      </c>
      <c r="C2638" s="4" t="s">
        <v>2734</v>
      </c>
      <c r="D2638" s="4" t="s">
        <v>2741</v>
      </c>
      <c r="E2638" s="4" t="s">
        <v>4041</v>
      </c>
      <c r="F2638" s="4" t="s">
        <v>134</v>
      </c>
      <c r="G2638" s="4" t="s">
        <v>3872</v>
      </c>
      <c r="H2638" s="100" t="s">
        <v>4032</v>
      </c>
      <c r="I2638" s="59" t="s">
        <v>2683</v>
      </c>
      <c r="J2638" s="5">
        <v>2022</v>
      </c>
      <c r="K2638" s="5">
        <v>5</v>
      </c>
      <c r="L2638" s="9">
        <f t="shared" si="57"/>
        <v>1</v>
      </c>
      <c r="M2638" s="6" t="s">
        <v>92</v>
      </c>
      <c r="N2638" s="5" t="s">
        <v>94</v>
      </c>
      <c r="O2638" s="4" t="s">
        <v>37</v>
      </c>
      <c r="P2638" s="6" t="s">
        <v>41</v>
      </c>
      <c r="Q2638" s="5">
        <v>2026</v>
      </c>
      <c r="R2638" s="9" t="s">
        <v>41</v>
      </c>
      <c r="S2638" s="11">
        <v>2026</v>
      </c>
      <c r="T2638" s="6" t="s">
        <v>126</v>
      </c>
      <c r="U2638" s="4" t="s">
        <v>4030</v>
      </c>
      <c r="V2638" s="4" t="s">
        <v>2682</v>
      </c>
      <c r="W2638" s="75">
        <v>0</v>
      </c>
      <c r="X2638" s="9"/>
      <c r="Y2638" s="11"/>
      <c r="Z2638" s="11"/>
      <c r="AA2638" s="11"/>
      <c r="AB2638" s="11"/>
      <c r="AC2638" s="11"/>
      <c r="AD2638" s="11"/>
      <c r="AE2638" s="11"/>
      <c r="AF2638" s="11"/>
      <c r="AG2638" s="11"/>
      <c r="AH2638" s="11"/>
      <c r="AI2638" s="11"/>
      <c r="AJ2638" s="11"/>
      <c r="AK2638" s="143"/>
      <c r="AL2638" s="143"/>
      <c r="AM2638" s="143"/>
      <c r="AN2638" s="143"/>
      <c r="AO2638" s="143"/>
      <c r="AP2638" s="143"/>
      <c r="AQ2638" s="143"/>
      <c r="AR2638" s="143"/>
      <c r="AS2638" s="143"/>
      <c r="AT2638" s="143"/>
      <c r="AU2638" s="143"/>
      <c r="AV2638" s="143"/>
      <c r="BC2638" s="2"/>
    </row>
    <row r="2639" spans="1:55" ht="15" customHeight="1" x14ac:dyDescent="0.2">
      <c r="A2639" s="4" t="s">
        <v>2713</v>
      </c>
      <c r="B2639" s="4" t="s">
        <v>2688</v>
      </c>
      <c r="C2639" s="4" t="s">
        <v>2734</v>
      </c>
      <c r="D2639" s="4" t="s">
        <v>2741</v>
      </c>
      <c r="E2639" s="4" t="s">
        <v>4041</v>
      </c>
      <c r="F2639" s="4" t="s">
        <v>134</v>
      </c>
      <c r="G2639" s="4" t="s">
        <v>3872</v>
      </c>
      <c r="H2639" s="100" t="s">
        <v>4033</v>
      </c>
      <c r="I2639" s="59" t="s">
        <v>2684</v>
      </c>
      <c r="J2639" s="5">
        <v>2022</v>
      </c>
      <c r="K2639" s="5">
        <v>5</v>
      </c>
      <c r="L2639" s="9">
        <f t="shared" si="57"/>
        <v>1</v>
      </c>
      <c r="M2639" s="6" t="s">
        <v>92</v>
      </c>
      <c r="N2639" s="5" t="s">
        <v>94</v>
      </c>
      <c r="O2639" s="4" t="s">
        <v>37</v>
      </c>
      <c r="P2639" s="6" t="s">
        <v>41</v>
      </c>
      <c r="Q2639" s="5">
        <v>2026</v>
      </c>
      <c r="R2639" s="9" t="s">
        <v>41</v>
      </c>
      <c r="S2639" s="11">
        <v>2026</v>
      </c>
      <c r="T2639" s="6" t="s">
        <v>126</v>
      </c>
      <c r="U2639" s="4" t="s">
        <v>4030</v>
      </c>
      <c r="V2639" s="4" t="s">
        <v>2682</v>
      </c>
      <c r="W2639" s="75">
        <v>0</v>
      </c>
      <c r="X2639" s="9"/>
      <c r="Y2639" s="11"/>
      <c r="Z2639" s="11"/>
      <c r="AA2639" s="11"/>
      <c r="AB2639" s="11"/>
      <c r="AC2639" s="11"/>
      <c r="AD2639" s="11"/>
      <c r="AE2639" s="11"/>
      <c r="AF2639" s="11"/>
      <c r="AG2639" s="11"/>
      <c r="AH2639" s="11"/>
      <c r="AI2639" s="11"/>
      <c r="AJ2639" s="11"/>
      <c r="AK2639" s="143"/>
      <c r="AL2639" s="143"/>
      <c r="AM2639" s="143"/>
      <c r="AN2639" s="143"/>
      <c r="AO2639" s="143"/>
      <c r="AP2639" s="143"/>
      <c r="AQ2639" s="143"/>
      <c r="AR2639" s="143"/>
      <c r="AS2639" s="143"/>
      <c r="AT2639" s="143"/>
      <c r="AU2639" s="143"/>
      <c r="AV2639" s="143"/>
      <c r="BC2639" s="2"/>
    </row>
    <row r="2640" spans="1:55" ht="15" customHeight="1" x14ac:dyDescent="0.2">
      <c r="A2640" s="4" t="s">
        <v>2695</v>
      </c>
      <c r="B2640" s="4" t="s">
        <v>2689</v>
      </c>
      <c r="C2640" s="4" t="s">
        <v>2730</v>
      </c>
      <c r="D2640" s="4" t="s">
        <v>2740</v>
      </c>
      <c r="E2640" s="4" t="s">
        <v>1816</v>
      </c>
      <c r="F2640" s="4" t="s">
        <v>1809</v>
      </c>
      <c r="G2640" s="41">
        <v>3100</v>
      </c>
      <c r="H2640" s="59" t="s">
        <v>195</v>
      </c>
      <c r="I2640" s="59" t="s">
        <v>136</v>
      </c>
      <c r="J2640" s="5">
        <v>2016</v>
      </c>
      <c r="K2640" s="5">
        <v>5</v>
      </c>
      <c r="L2640" s="9">
        <f t="shared" si="57"/>
        <v>-5</v>
      </c>
      <c r="M2640" s="6" t="s">
        <v>90</v>
      </c>
      <c r="N2640" s="5" t="s">
        <v>94</v>
      </c>
      <c r="O2640" s="4" t="s">
        <v>37</v>
      </c>
      <c r="P2640" s="5" t="s">
        <v>42</v>
      </c>
      <c r="Q2640" s="5" t="s">
        <v>37</v>
      </c>
      <c r="R2640" s="9" t="s">
        <v>42</v>
      </c>
      <c r="S2640" s="11" t="s">
        <v>136</v>
      </c>
      <c r="T2640" s="6" t="s">
        <v>43</v>
      </c>
      <c r="U2640" s="4" t="s">
        <v>184</v>
      </c>
      <c r="V2640" s="4" t="s">
        <v>136</v>
      </c>
      <c r="W2640" s="75">
        <v>0</v>
      </c>
      <c r="X2640" s="9"/>
      <c r="Y2640" s="11"/>
      <c r="Z2640" s="11"/>
      <c r="AA2640" s="11"/>
      <c r="AB2640" s="11"/>
      <c r="AC2640" s="11"/>
      <c r="AD2640" s="11"/>
      <c r="AE2640" s="11"/>
      <c r="AF2640" s="11"/>
      <c r="AG2640" s="11"/>
      <c r="AH2640" s="11"/>
      <c r="AI2640" s="11"/>
      <c r="AJ2640" s="11"/>
      <c r="AK2640" s="143"/>
      <c r="AL2640" s="143"/>
      <c r="AM2640" s="143"/>
      <c r="AN2640" s="143"/>
      <c r="AO2640" s="143"/>
      <c r="AP2640" s="143"/>
      <c r="AQ2640" s="143"/>
      <c r="AR2640" s="143"/>
      <c r="AS2640" s="143"/>
      <c r="AT2640" s="143"/>
      <c r="AU2640" s="143"/>
      <c r="AV2640" s="143"/>
      <c r="BC2640" s="2"/>
    </row>
    <row r="2641" spans="1:55" ht="15" customHeight="1" x14ac:dyDescent="0.2">
      <c r="A2641" s="4" t="s">
        <v>2695</v>
      </c>
      <c r="B2641" s="4" t="s">
        <v>2689</v>
      </c>
      <c r="C2641" s="4" t="s">
        <v>2730</v>
      </c>
      <c r="D2641" s="4" t="s">
        <v>2741</v>
      </c>
      <c r="E2641" s="4" t="s">
        <v>1216</v>
      </c>
      <c r="F2641" s="4" t="s">
        <v>1217</v>
      </c>
      <c r="G2641" s="41">
        <v>2863</v>
      </c>
      <c r="H2641" s="59">
        <v>140610587</v>
      </c>
      <c r="I2641" s="59">
        <v>500000005819</v>
      </c>
      <c r="J2641" s="5">
        <v>2013</v>
      </c>
      <c r="K2641" s="5">
        <v>8</v>
      </c>
      <c r="L2641" s="9">
        <f t="shared" si="57"/>
        <v>-5</v>
      </c>
      <c r="M2641" s="6" t="s">
        <v>90</v>
      </c>
      <c r="N2641" s="5" t="s">
        <v>94</v>
      </c>
      <c r="O2641" s="4" t="s">
        <v>37</v>
      </c>
      <c r="P2641" s="5" t="s">
        <v>42</v>
      </c>
      <c r="Q2641" s="5" t="s">
        <v>37</v>
      </c>
      <c r="R2641" s="9" t="s">
        <v>42</v>
      </c>
      <c r="S2641" s="11" t="s">
        <v>136</v>
      </c>
      <c r="T2641" s="6" t="s">
        <v>43</v>
      </c>
      <c r="U2641" s="4" t="s">
        <v>184</v>
      </c>
      <c r="V2641" s="4" t="s">
        <v>136</v>
      </c>
      <c r="W2641" s="75">
        <v>0</v>
      </c>
      <c r="X2641" s="9"/>
      <c r="Y2641" s="11"/>
      <c r="Z2641" s="11"/>
      <c r="AA2641" s="11"/>
      <c r="AB2641" s="11"/>
      <c r="AC2641" s="11"/>
      <c r="AD2641" s="11"/>
      <c r="AE2641" s="11"/>
      <c r="AF2641" s="11"/>
      <c r="AG2641" s="11"/>
      <c r="AH2641" s="11"/>
      <c r="AI2641" s="11"/>
      <c r="AJ2641" s="11"/>
      <c r="AK2641" s="143"/>
      <c r="AL2641" s="143"/>
      <c r="AM2641" s="143"/>
      <c r="AN2641" s="143"/>
      <c r="AO2641" s="143"/>
      <c r="AP2641" s="143"/>
      <c r="AQ2641" s="143"/>
      <c r="AR2641" s="143"/>
      <c r="AS2641" s="143"/>
      <c r="AT2641" s="143"/>
      <c r="AU2641" s="143"/>
      <c r="AV2641" s="143"/>
      <c r="BC2641" s="2"/>
    </row>
    <row r="2642" spans="1:55" ht="15" customHeight="1" x14ac:dyDescent="0.2">
      <c r="A2642" s="4" t="s">
        <v>2695</v>
      </c>
      <c r="B2642" s="4" t="s">
        <v>2689</v>
      </c>
      <c r="C2642" s="4" t="s">
        <v>2730</v>
      </c>
      <c r="D2642" s="4" t="s">
        <v>2741</v>
      </c>
      <c r="E2642" s="4" t="s">
        <v>1216</v>
      </c>
      <c r="F2642" s="4" t="s">
        <v>1217</v>
      </c>
      <c r="G2642" s="41">
        <v>2863</v>
      </c>
      <c r="H2642" s="59">
        <v>140610588</v>
      </c>
      <c r="I2642" s="59">
        <v>500000005822</v>
      </c>
      <c r="J2642" s="5">
        <v>2013</v>
      </c>
      <c r="K2642" s="5">
        <v>8</v>
      </c>
      <c r="L2642" s="9">
        <f t="shared" si="57"/>
        <v>-5</v>
      </c>
      <c r="M2642" s="6" t="s">
        <v>90</v>
      </c>
      <c r="N2642" s="5" t="s">
        <v>94</v>
      </c>
      <c r="O2642" s="4" t="s">
        <v>37</v>
      </c>
      <c r="P2642" s="5" t="s">
        <v>42</v>
      </c>
      <c r="Q2642" s="5" t="s">
        <v>37</v>
      </c>
      <c r="R2642" s="9" t="s">
        <v>42</v>
      </c>
      <c r="S2642" s="11" t="s">
        <v>136</v>
      </c>
      <c r="T2642" s="6" t="s">
        <v>43</v>
      </c>
      <c r="U2642" s="4" t="s">
        <v>184</v>
      </c>
      <c r="V2642" s="4" t="s">
        <v>136</v>
      </c>
      <c r="W2642" s="75">
        <v>0</v>
      </c>
      <c r="X2642" s="9"/>
      <c r="Y2642" s="11"/>
      <c r="Z2642" s="11"/>
      <c r="AA2642" s="11"/>
      <c r="AB2642" s="11"/>
      <c r="AC2642" s="11"/>
      <c r="AD2642" s="11"/>
      <c r="AE2642" s="11"/>
      <c r="AF2642" s="11"/>
      <c r="AG2642" s="11"/>
      <c r="AH2642" s="11"/>
      <c r="AI2642" s="11"/>
      <c r="AJ2642" s="11"/>
      <c r="AK2642" s="143"/>
      <c r="AL2642" s="143"/>
      <c r="AM2642" s="143"/>
      <c r="AN2642" s="143"/>
      <c r="AO2642" s="143"/>
      <c r="AP2642" s="143"/>
      <c r="AQ2642" s="143"/>
      <c r="AR2642" s="143"/>
      <c r="AS2642" s="143"/>
      <c r="AT2642" s="143"/>
      <c r="AU2642" s="143"/>
      <c r="AV2642" s="143"/>
      <c r="BC2642" s="2"/>
    </row>
    <row r="2643" spans="1:55" ht="15" customHeight="1" x14ac:dyDescent="0.2">
      <c r="A2643" s="4" t="s">
        <v>2695</v>
      </c>
      <c r="B2643" s="4" t="s">
        <v>2689</v>
      </c>
      <c r="C2643" s="4" t="s">
        <v>2730</v>
      </c>
      <c r="D2643" s="4" t="s">
        <v>2741</v>
      </c>
      <c r="E2643" s="4" t="s">
        <v>1216</v>
      </c>
      <c r="F2643" s="4" t="s">
        <v>1217</v>
      </c>
      <c r="G2643" s="41">
        <v>2863</v>
      </c>
      <c r="H2643" s="59">
        <v>140610589</v>
      </c>
      <c r="I2643" s="59">
        <v>500000005820</v>
      </c>
      <c r="J2643" s="5">
        <v>2013</v>
      </c>
      <c r="K2643" s="5">
        <v>8</v>
      </c>
      <c r="L2643" s="9">
        <f t="shared" si="57"/>
        <v>-5</v>
      </c>
      <c r="M2643" s="6" t="s">
        <v>90</v>
      </c>
      <c r="N2643" s="5" t="s">
        <v>94</v>
      </c>
      <c r="O2643" s="4" t="s">
        <v>37</v>
      </c>
      <c r="P2643" s="5" t="s">
        <v>42</v>
      </c>
      <c r="Q2643" s="5" t="s">
        <v>37</v>
      </c>
      <c r="R2643" s="9" t="s">
        <v>42</v>
      </c>
      <c r="S2643" s="11" t="s">
        <v>136</v>
      </c>
      <c r="T2643" s="6" t="s">
        <v>43</v>
      </c>
      <c r="U2643" s="4" t="s">
        <v>184</v>
      </c>
      <c r="V2643" s="4" t="s">
        <v>136</v>
      </c>
      <c r="W2643" s="75">
        <v>0</v>
      </c>
      <c r="X2643" s="9"/>
      <c r="Y2643" s="11"/>
      <c r="Z2643" s="11"/>
      <c r="AA2643" s="11"/>
      <c r="AB2643" s="11"/>
      <c r="AC2643" s="11"/>
      <c r="AD2643" s="11"/>
      <c r="AE2643" s="11"/>
      <c r="AF2643" s="11"/>
      <c r="AG2643" s="11"/>
      <c r="AH2643" s="11"/>
      <c r="AI2643" s="11"/>
      <c r="AJ2643" s="11"/>
      <c r="AK2643" s="143"/>
      <c r="AL2643" s="143"/>
      <c r="AM2643" s="143"/>
      <c r="AN2643" s="143"/>
      <c r="AO2643" s="143"/>
      <c r="AP2643" s="143"/>
      <c r="AQ2643" s="143"/>
      <c r="AR2643" s="143"/>
      <c r="AS2643" s="143"/>
      <c r="AT2643" s="143"/>
      <c r="AU2643" s="143"/>
      <c r="AV2643" s="143"/>
      <c r="BC2643" s="2"/>
    </row>
    <row r="2644" spans="1:55" ht="15" customHeight="1" x14ac:dyDescent="0.2">
      <c r="A2644" s="4" t="s">
        <v>2723</v>
      </c>
      <c r="B2644" s="4" t="s">
        <v>2690</v>
      </c>
      <c r="C2644" s="4" t="s">
        <v>2734</v>
      </c>
      <c r="D2644" s="4" t="s">
        <v>2741</v>
      </c>
      <c r="E2644" s="4" t="s">
        <v>224</v>
      </c>
      <c r="F2644" s="4" t="s">
        <v>225</v>
      </c>
      <c r="G2644" s="41">
        <v>2003</v>
      </c>
      <c r="H2644" s="59" t="s">
        <v>226</v>
      </c>
      <c r="I2644" s="59" t="s">
        <v>227</v>
      </c>
      <c r="J2644" s="5">
        <v>2014</v>
      </c>
      <c r="K2644" s="5">
        <v>5</v>
      </c>
      <c r="L2644" s="9">
        <f t="shared" si="57"/>
        <v>-7</v>
      </c>
      <c r="M2644" s="6" t="s">
        <v>90</v>
      </c>
      <c r="N2644" s="5" t="s">
        <v>94</v>
      </c>
      <c r="O2644" s="4" t="s">
        <v>37</v>
      </c>
      <c r="P2644" s="5" t="s">
        <v>42</v>
      </c>
      <c r="Q2644" s="5" t="s">
        <v>37</v>
      </c>
      <c r="R2644" s="9" t="s">
        <v>42</v>
      </c>
      <c r="S2644" s="11" t="s">
        <v>136</v>
      </c>
      <c r="T2644" s="6" t="s">
        <v>43</v>
      </c>
      <c r="U2644" s="4" t="s">
        <v>184</v>
      </c>
      <c r="V2644" s="4" t="s">
        <v>136</v>
      </c>
      <c r="W2644" s="75">
        <v>0</v>
      </c>
      <c r="X2644" s="9"/>
      <c r="Y2644" s="11"/>
      <c r="Z2644" s="11"/>
      <c r="AA2644" s="11"/>
      <c r="AB2644" s="11"/>
      <c r="AC2644" s="11"/>
      <c r="AD2644" s="11"/>
      <c r="AE2644" s="11"/>
      <c r="AF2644" s="11"/>
      <c r="AG2644" s="11"/>
      <c r="AH2644" s="11"/>
      <c r="AI2644" s="11"/>
      <c r="AJ2644" s="11"/>
      <c r="AK2644" s="143"/>
      <c r="AL2644" s="143"/>
      <c r="AM2644" s="143"/>
      <c r="AN2644" s="143"/>
      <c r="AO2644" s="143"/>
      <c r="AP2644" s="143"/>
      <c r="AQ2644" s="143"/>
      <c r="AR2644" s="143"/>
      <c r="AS2644" s="143"/>
      <c r="AT2644" s="143"/>
      <c r="AU2644" s="143"/>
      <c r="AV2644" s="143"/>
      <c r="BC2644" s="2"/>
    </row>
    <row r="2645" spans="1:55" ht="15" customHeight="1" x14ac:dyDescent="0.2">
      <c r="A2645" s="4" t="s">
        <v>2723</v>
      </c>
      <c r="B2645" s="4" t="s">
        <v>2690</v>
      </c>
      <c r="C2645" s="4" t="s">
        <v>2734</v>
      </c>
      <c r="D2645" s="4" t="s">
        <v>2741</v>
      </c>
      <c r="E2645" s="4" t="s">
        <v>224</v>
      </c>
      <c r="F2645" s="4" t="s">
        <v>225</v>
      </c>
      <c r="G2645" s="41">
        <v>2003</v>
      </c>
      <c r="H2645" s="59" t="s">
        <v>228</v>
      </c>
      <c r="I2645" s="59" t="s">
        <v>229</v>
      </c>
      <c r="J2645" s="5">
        <v>2014</v>
      </c>
      <c r="K2645" s="5">
        <v>5</v>
      </c>
      <c r="L2645" s="9">
        <f t="shared" si="57"/>
        <v>-7</v>
      </c>
      <c r="M2645" s="6" t="s">
        <v>90</v>
      </c>
      <c r="N2645" s="5" t="s">
        <v>94</v>
      </c>
      <c r="O2645" s="4" t="s">
        <v>37</v>
      </c>
      <c r="P2645" s="5" t="s">
        <v>42</v>
      </c>
      <c r="Q2645" s="5" t="s">
        <v>37</v>
      </c>
      <c r="R2645" s="9" t="s">
        <v>42</v>
      </c>
      <c r="S2645" s="11" t="s">
        <v>136</v>
      </c>
      <c r="T2645" s="6" t="s">
        <v>43</v>
      </c>
      <c r="U2645" s="4" t="s">
        <v>184</v>
      </c>
      <c r="V2645" s="4" t="s">
        <v>136</v>
      </c>
      <c r="W2645" s="75">
        <v>0</v>
      </c>
      <c r="X2645" s="9"/>
      <c r="Y2645" s="11"/>
      <c r="Z2645" s="11"/>
      <c r="AA2645" s="11"/>
      <c r="AB2645" s="11"/>
      <c r="AC2645" s="11"/>
      <c r="AD2645" s="11"/>
      <c r="AE2645" s="11"/>
      <c r="AF2645" s="11"/>
      <c r="AG2645" s="11"/>
      <c r="AH2645" s="11"/>
      <c r="AI2645" s="11"/>
      <c r="AJ2645" s="11"/>
      <c r="AK2645" s="143"/>
      <c r="AL2645" s="143"/>
      <c r="AM2645" s="143"/>
      <c r="AN2645" s="143"/>
      <c r="AO2645" s="143"/>
      <c r="AP2645" s="143"/>
      <c r="AQ2645" s="143"/>
      <c r="AR2645" s="143"/>
      <c r="AS2645" s="143"/>
      <c r="AT2645" s="143"/>
      <c r="AU2645" s="143"/>
      <c r="AV2645" s="143"/>
      <c r="BC2645" s="2"/>
    </row>
    <row r="2646" spans="1:55" ht="15" customHeight="1" x14ac:dyDescent="0.2">
      <c r="A2646" s="4" t="s">
        <v>2723</v>
      </c>
      <c r="B2646" s="4" t="s">
        <v>2690</v>
      </c>
      <c r="C2646" s="4" t="s">
        <v>2734</v>
      </c>
      <c r="D2646" s="4" t="s">
        <v>2741</v>
      </c>
      <c r="E2646" s="4" t="s">
        <v>224</v>
      </c>
      <c r="F2646" s="4" t="s">
        <v>225</v>
      </c>
      <c r="G2646" s="41">
        <v>2003</v>
      </c>
      <c r="H2646" s="59" t="s">
        <v>230</v>
      </c>
      <c r="I2646" s="59" t="s">
        <v>231</v>
      </c>
      <c r="J2646" s="5">
        <v>2014</v>
      </c>
      <c r="K2646" s="5">
        <v>5</v>
      </c>
      <c r="L2646" s="9">
        <f t="shared" si="57"/>
        <v>-7</v>
      </c>
      <c r="M2646" s="6" t="s">
        <v>90</v>
      </c>
      <c r="N2646" s="5" t="s">
        <v>94</v>
      </c>
      <c r="O2646" s="4" t="s">
        <v>37</v>
      </c>
      <c r="P2646" s="5" t="s">
        <v>42</v>
      </c>
      <c r="Q2646" s="5" t="s">
        <v>37</v>
      </c>
      <c r="R2646" s="9" t="s">
        <v>42</v>
      </c>
      <c r="S2646" s="11" t="s">
        <v>136</v>
      </c>
      <c r="T2646" s="6" t="s">
        <v>43</v>
      </c>
      <c r="U2646" s="4" t="s">
        <v>184</v>
      </c>
      <c r="V2646" s="4" t="s">
        <v>136</v>
      </c>
      <c r="W2646" s="75">
        <v>0</v>
      </c>
      <c r="X2646" s="9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43"/>
      <c r="AL2646" s="143"/>
      <c r="AM2646" s="143"/>
      <c r="AN2646" s="143"/>
      <c r="AO2646" s="143"/>
      <c r="AP2646" s="143"/>
      <c r="AQ2646" s="143"/>
      <c r="AR2646" s="143"/>
      <c r="AS2646" s="143"/>
      <c r="AT2646" s="143"/>
      <c r="AU2646" s="143"/>
      <c r="AV2646" s="143"/>
      <c r="BC2646" s="2"/>
    </row>
    <row r="2647" spans="1:55" ht="15" customHeight="1" x14ac:dyDescent="0.2">
      <c r="A2647" s="4" t="s">
        <v>2723</v>
      </c>
      <c r="B2647" s="4" t="s">
        <v>2690</v>
      </c>
      <c r="C2647" s="4" t="s">
        <v>2734</v>
      </c>
      <c r="D2647" s="4" t="s">
        <v>2741</v>
      </c>
      <c r="E2647" s="4" t="s">
        <v>224</v>
      </c>
      <c r="F2647" s="4" t="s">
        <v>225</v>
      </c>
      <c r="G2647" s="41">
        <v>2003</v>
      </c>
      <c r="H2647" s="59" t="s">
        <v>232</v>
      </c>
      <c r="I2647" s="59" t="s">
        <v>233</v>
      </c>
      <c r="J2647" s="5">
        <v>2014</v>
      </c>
      <c r="K2647" s="5">
        <v>5</v>
      </c>
      <c r="L2647" s="9">
        <f t="shared" si="57"/>
        <v>-7</v>
      </c>
      <c r="M2647" s="6" t="s">
        <v>90</v>
      </c>
      <c r="N2647" s="5" t="s">
        <v>94</v>
      </c>
      <c r="O2647" s="4" t="s">
        <v>37</v>
      </c>
      <c r="P2647" s="5" t="s">
        <v>42</v>
      </c>
      <c r="Q2647" s="5" t="s">
        <v>37</v>
      </c>
      <c r="R2647" s="9" t="s">
        <v>42</v>
      </c>
      <c r="S2647" s="11" t="s">
        <v>136</v>
      </c>
      <c r="T2647" s="6" t="s">
        <v>43</v>
      </c>
      <c r="U2647" s="4" t="s">
        <v>184</v>
      </c>
      <c r="V2647" s="4" t="s">
        <v>136</v>
      </c>
      <c r="W2647" s="75">
        <v>0</v>
      </c>
      <c r="X2647" s="9"/>
      <c r="Y2647" s="11"/>
      <c r="Z2647" s="11"/>
      <c r="AA2647" s="11"/>
      <c r="AB2647" s="11"/>
      <c r="AC2647" s="11"/>
      <c r="AD2647" s="11"/>
      <c r="AE2647" s="11"/>
      <c r="AF2647" s="11"/>
      <c r="AG2647" s="11"/>
      <c r="AH2647" s="11"/>
      <c r="AI2647" s="11"/>
      <c r="AJ2647" s="11"/>
      <c r="AK2647" s="143"/>
      <c r="AL2647" s="143"/>
      <c r="AM2647" s="143"/>
      <c r="AN2647" s="143"/>
      <c r="AO2647" s="143"/>
      <c r="AP2647" s="143"/>
      <c r="AQ2647" s="143"/>
      <c r="AR2647" s="143"/>
      <c r="AS2647" s="143"/>
      <c r="AT2647" s="143"/>
      <c r="AU2647" s="143"/>
      <c r="AV2647" s="143"/>
      <c r="BC2647" s="2"/>
    </row>
    <row r="2648" spans="1:55" ht="15" customHeight="1" x14ac:dyDescent="0.2">
      <c r="A2648" s="4" t="s">
        <v>2723</v>
      </c>
      <c r="B2648" s="4" t="s">
        <v>2690</v>
      </c>
      <c r="C2648" s="4" t="s">
        <v>2734</v>
      </c>
      <c r="D2648" s="4" t="s">
        <v>2741</v>
      </c>
      <c r="E2648" s="4" t="s">
        <v>224</v>
      </c>
      <c r="F2648" s="4" t="s">
        <v>225</v>
      </c>
      <c r="G2648" s="41">
        <v>2003</v>
      </c>
      <c r="H2648" s="59" t="s">
        <v>234</v>
      </c>
      <c r="I2648" s="59" t="s">
        <v>235</v>
      </c>
      <c r="J2648" s="5">
        <v>2014</v>
      </c>
      <c r="K2648" s="5">
        <v>5</v>
      </c>
      <c r="L2648" s="9">
        <f t="shared" si="57"/>
        <v>-7</v>
      </c>
      <c r="M2648" s="6" t="s">
        <v>90</v>
      </c>
      <c r="N2648" s="5" t="s">
        <v>94</v>
      </c>
      <c r="O2648" s="4" t="s">
        <v>37</v>
      </c>
      <c r="P2648" s="5" t="s">
        <v>42</v>
      </c>
      <c r="Q2648" s="5" t="s">
        <v>37</v>
      </c>
      <c r="R2648" s="9" t="s">
        <v>42</v>
      </c>
      <c r="S2648" s="11" t="s">
        <v>136</v>
      </c>
      <c r="T2648" s="6" t="s">
        <v>43</v>
      </c>
      <c r="U2648" s="4" t="s">
        <v>184</v>
      </c>
      <c r="V2648" s="4" t="s">
        <v>136</v>
      </c>
      <c r="W2648" s="75">
        <v>0</v>
      </c>
      <c r="X2648" s="9"/>
      <c r="Y2648" s="11"/>
      <c r="Z2648" s="11"/>
      <c r="AA2648" s="11"/>
      <c r="AB2648" s="11"/>
      <c r="AC2648" s="11"/>
      <c r="AD2648" s="11"/>
      <c r="AE2648" s="11"/>
      <c r="AF2648" s="11"/>
      <c r="AG2648" s="11"/>
      <c r="AH2648" s="11"/>
      <c r="AI2648" s="11"/>
      <c r="AJ2648" s="11"/>
      <c r="AK2648" s="143"/>
      <c r="AL2648" s="143"/>
      <c r="AM2648" s="143"/>
      <c r="AN2648" s="143"/>
      <c r="AO2648" s="143"/>
      <c r="AP2648" s="143"/>
      <c r="AQ2648" s="143"/>
      <c r="AR2648" s="143"/>
      <c r="AS2648" s="143"/>
      <c r="AT2648" s="143"/>
      <c r="AU2648" s="143"/>
      <c r="AV2648" s="143"/>
      <c r="BC2648" s="2"/>
    </row>
    <row r="2649" spans="1:55" ht="15" customHeight="1" x14ac:dyDescent="0.2">
      <c r="A2649" s="4" t="s">
        <v>2723</v>
      </c>
      <c r="B2649" s="4" t="s">
        <v>2690</v>
      </c>
      <c r="C2649" s="4" t="s">
        <v>2734</v>
      </c>
      <c r="D2649" s="4" t="s">
        <v>2741</v>
      </c>
      <c r="E2649" s="4" t="s">
        <v>224</v>
      </c>
      <c r="F2649" s="4" t="s">
        <v>225</v>
      </c>
      <c r="G2649" s="41">
        <v>2003</v>
      </c>
      <c r="H2649" s="59" t="s">
        <v>236</v>
      </c>
      <c r="I2649" s="59" t="s">
        <v>237</v>
      </c>
      <c r="J2649" s="5">
        <v>2014</v>
      </c>
      <c r="K2649" s="5">
        <v>5</v>
      </c>
      <c r="L2649" s="9">
        <f t="shared" si="57"/>
        <v>-7</v>
      </c>
      <c r="M2649" s="6" t="s">
        <v>90</v>
      </c>
      <c r="N2649" s="5" t="s">
        <v>94</v>
      </c>
      <c r="O2649" s="4" t="s">
        <v>37</v>
      </c>
      <c r="P2649" s="5" t="s">
        <v>42</v>
      </c>
      <c r="Q2649" s="5" t="s">
        <v>37</v>
      </c>
      <c r="R2649" s="9" t="s">
        <v>42</v>
      </c>
      <c r="S2649" s="11" t="s">
        <v>136</v>
      </c>
      <c r="T2649" s="6" t="s">
        <v>43</v>
      </c>
      <c r="U2649" s="4" t="s">
        <v>184</v>
      </c>
      <c r="V2649" s="4" t="s">
        <v>136</v>
      </c>
      <c r="W2649" s="75">
        <v>0</v>
      </c>
      <c r="X2649" s="9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1"/>
      <c r="AJ2649" s="11"/>
      <c r="AK2649" s="143"/>
      <c r="AL2649" s="143"/>
      <c r="AM2649" s="143"/>
      <c r="AN2649" s="143"/>
      <c r="AO2649" s="143"/>
      <c r="AP2649" s="143"/>
      <c r="AQ2649" s="143"/>
      <c r="AR2649" s="143"/>
      <c r="AS2649" s="143"/>
      <c r="AT2649" s="143"/>
      <c r="AU2649" s="143"/>
      <c r="AV2649" s="143"/>
      <c r="BC2649" s="2"/>
    </row>
    <row r="2650" spans="1:55" ht="15" customHeight="1" x14ac:dyDescent="0.2">
      <c r="A2650" s="4" t="s">
        <v>2723</v>
      </c>
      <c r="B2650" s="4" t="s">
        <v>2690</v>
      </c>
      <c r="C2650" s="4" t="s">
        <v>2734</v>
      </c>
      <c r="D2650" s="4" t="s">
        <v>2741</v>
      </c>
      <c r="E2650" s="4" t="s">
        <v>224</v>
      </c>
      <c r="F2650" s="4" t="s">
        <v>225</v>
      </c>
      <c r="G2650" s="41">
        <v>2003</v>
      </c>
      <c r="H2650" s="59" t="s">
        <v>238</v>
      </c>
      <c r="I2650" s="59" t="s">
        <v>239</v>
      </c>
      <c r="J2650" s="5">
        <v>2014</v>
      </c>
      <c r="K2650" s="5">
        <v>5</v>
      </c>
      <c r="L2650" s="9">
        <f t="shared" si="57"/>
        <v>-7</v>
      </c>
      <c r="M2650" s="6" t="s">
        <v>90</v>
      </c>
      <c r="N2650" s="5" t="s">
        <v>94</v>
      </c>
      <c r="O2650" s="4" t="s">
        <v>37</v>
      </c>
      <c r="P2650" s="5" t="s">
        <v>42</v>
      </c>
      <c r="Q2650" s="5" t="s">
        <v>37</v>
      </c>
      <c r="R2650" s="9" t="s">
        <v>42</v>
      </c>
      <c r="S2650" s="11" t="s">
        <v>136</v>
      </c>
      <c r="T2650" s="6" t="s">
        <v>43</v>
      </c>
      <c r="U2650" s="4" t="s">
        <v>184</v>
      </c>
      <c r="V2650" s="4" t="s">
        <v>136</v>
      </c>
      <c r="W2650" s="75">
        <v>0</v>
      </c>
      <c r="X2650" s="9"/>
      <c r="Y2650" s="11"/>
      <c r="Z2650" s="11"/>
      <c r="AA2650" s="11"/>
      <c r="AB2650" s="11"/>
      <c r="AC2650" s="11"/>
      <c r="AD2650" s="11"/>
      <c r="AE2650" s="11"/>
      <c r="AF2650" s="11"/>
      <c r="AG2650" s="11"/>
      <c r="AH2650" s="11"/>
      <c r="AI2650" s="11"/>
      <c r="AJ2650" s="11"/>
      <c r="AK2650" s="143"/>
      <c r="AL2650" s="143"/>
      <c r="AM2650" s="143"/>
      <c r="AN2650" s="143"/>
      <c r="AO2650" s="143"/>
      <c r="AP2650" s="143"/>
      <c r="AQ2650" s="143"/>
      <c r="AR2650" s="143"/>
      <c r="AS2650" s="143"/>
      <c r="AT2650" s="143"/>
      <c r="AU2650" s="143"/>
      <c r="AV2650" s="143"/>
      <c r="BC2650" s="2"/>
    </row>
    <row r="2651" spans="1:55" ht="15" customHeight="1" x14ac:dyDescent="0.2">
      <c r="A2651" s="4" t="s">
        <v>2723</v>
      </c>
      <c r="B2651" s="4" t="s">
        <v>2690</v>
      </c>
      <c r="C2651" s="4" t="s">
        <v>2734</v>
      </c>
      <c r="D2651" s="4" t="s">
        <v>2741</v>
      </c>
      <c r="E2651" s="4" t="s">
        <v>224</v>
      </c>
      <c r="F2651" s="4" t="s">
        <v>225</v>
      </c>
      <c r="G2651" s="41">
        <v>2003</v>
      </c>
      <c r="H2651" s="59" t="s">
        <v>240</v>
      </c>
      <c r="I2651" s="59" t="s">
        <v>136</v>
      </c>
      <c r="J2651" s="5">
        <v>2014</v>
      </c>
      <c r="K2651" s="5">
        <v>5</v>
      </c>
      <c r="L2651" s="9">
        <f t="shared" si="57"/>
        <v>-7</v>
      </c>
      <c r="M2651" s="6" t="s">
        <v>90</v>
      </c>
      <c r="N2651" s="5" t="s">
        <v>94</v>
      </c>
      <c r="O2651" s="4" t="s">
        <v>37</v>
      </c>
      <c r="P2651" s="5" t="s">
        <v>42</v>
      </c>
      <c r="Q2651" s="5" t="s">
        <v>37</v>
      </c>
      <c r="R2651" s="9" t="s">
        <v>42</v>
      </c>
      <c r="S2651" s="11" t="s">
        <v>136</v>
      </c>
      <c r="T2651" s="6" t="s">
        <v>43</v>
      </c>
      <c r="U2651" s="4" t="s">
        <v>184</v>
      </c>
      <c r="V2651" s="4" t="s">
        <v>136</v>
      </c>
      <c r="W2651" s="75">
        <v>0</v>
      </c>
      <c r="X2651" s="9"/>
      <c r="Y2651" s="11"/>
      <c r="Z2651" s="11"/>
      <c r="AA2651" s="11"/>
      <c r="AB2651" s="11"/>
      <c r="AC2651" s="11"/>
      <c r="AD2651" s="11"/>
      <c r="AE2651" s="11"/>
      <c r="AF2651" s="11"/>
      <c r="AG2651" s="11"/>
      <c r="AH2651" s="11"/>
      <c r="AI2651" s="11"/>
      <c r="AJ2651" s="11"/>
      <c r="AK2651" s="143"/>
      <c r="AL2651" s="143"/>
      <c r="AM2651" s="143"/>
      <c r="AN2651" s="143"/>
      <c r="AO2651" s="143"/>
      <c r="AP2651" s="143"/>
      <c r="AQ2651" s="143"/>
      <c r="AR2651" s="143"/>
      <c r="AS2651" s="143"/>
      <c r="AT2651" s="143"/>
      <c r="AU2651" s="143"/>
      <c r="AV2651" s="143"/>
      <c r="BC2651" s="2"/>
    </row>
    <row r="2652" spans="1:55" ht="15" customHeight="1" x14ac:dyDescent="0.2">
      <c r="A2652" s="4" t="s">
        <v>2723</v>
      </c>
      <c r="B2652" s="4" t="s">
        <v>2690</v>
      </c>
      <c r="C2652" s="4" t="s">
        <v>2734</v>
      </c>
      <c r="D2652" s="4" t="s">
        <v>2741</v>
      </c>
      <c r="E2652" s="4" t="s">
        <v>224</v>
      </c>
      <c r="F2652" s="4" t="s">
        <v>225</v>
      </c>
      <c r="G2652" s="41">
        <v>2003</v>
      </c>
      <c r="H2652" s="59" t="s">
        <v>241</v>
      </c>
      <c r="I2652" s="59" t="s">
        <v>242</v>
      </c>
      <c r="J2652" s="5">
        <v>2014</v>
      </c>
      <c r="K2652" s="5">
        <v>5</v>
      </c>
      <c r="L2652" s="9">
        <f t="shared" si="57"/>
        <v>-7</v>
      </c>
      <c r="M2652" s="6" t="s">
        <v>90</v>
      </c>
      <c r="N2652" s="5" t="s">
        <v>94</v>
      </c>
      <c r="O2652" s="4" t="s">
        <v>37</v>
      </c>
      <c r="P2652" s="5" t="s">
        <v>42</v>
      </c>
      <c r="Q2652" s="5" t="s">
        <v>37</v>
      </c>
      <c r="R2652" s="9" t="s">
        <v>42</v>
      </c>
      <c r="S2652" s="11" t="s">
        <v>136</v>
      </c>
      <c r="T2652" s="6" t="s">
        <v>43</v>
      </c>
      <c r="U2652" s="4" t="s">
        <v>184</v>
      </c>
      <c r="V2652" s="4" t="s">
        <v>136</v>
      </c>
      <c r="W2652" s="75">
        <v>0</v>
      </c>
      <c r="X2652" s="9"/>
      <c r="Y2652" s="11"/>
      <c r="Z2652" s="11"/>
      <c r="AA2652" s="11"/>
      <c r="AB2652" s="11"/>
      <c r="AC2652" s="11"/>
      <c r="AD2652" s="11"/>
      <c r="AE2652" s="11"/>
      <c r="AF2652" s="11"/>
      <c r="AG2652" s="11"/>
      <c r="AH2652" s="11"/>
      <c r="AI2652" s="11"/>
      <c r="AJ2652" s="11"/>
      <c r="AK2652" s="143"/>
      <c r="AL2652" s="143"/>
      <c r="AM2652" s="143"/>
      <c r="AN2652" s="143"/>
      <c r="AO2652" s="143"/>
      <c r="AP2652" s="143"/>
      <c r="AQ2652" s="143"/>
      <c r="AR2652" s="143"/>
      <c r="AS2652" s="143"/>
      <c r="AT2652" s="143"/>
      <c r="AU2652" s="143"/>
      <c r="AV2652" s="143"/>
      <c r="BC2652" s="2"/>
    </row>
    <row r="2653" spans="1:55" ht="15" customHeight="1" x14ac:dyDescent="0.2">
      <c r="A2653" s="4" t="s">
        <v>2723</v>
      </c>
      <c r="B2653" s="4" t="s">
        <v>2690</v>
      </c>
      <c r="C2653" s="4" t="s">
        <v>2734</v>
      </c>
      <c r="D2653" s="4" t="s">
        <v>2741</v>
      </c>
      <c r="E2653" s="4" t="s">
        <v>224</v>
      </c>
      <c r="F2653" s="4" t="s">
        <v>225</v>
      </c>
      <c r="G2653" s="41">
        <v>2003</v>
      </c>
      <c r="H2653" s="59" t="s">
        <v>243</v>
      </c>
      <c r="I2653" s="59" t="s">
        <v>244</v>
      </c>
      <c r="J2653" s="5">
        <v>2014</v>
      </c>
      <c r="K2653" s="5">
        <v>5</v>
      </c>
      <c r="L2653" s="9">
        <f t="shared" si="57"/>
        <v>-7</v>
      </c>
      <c r="M2653" s="6" t="s">
        <v>90</v>
      </c>
      <c r="N2653" s="5" t="s">
        <v>94</v>
      </c>
      <c r="O2653" s="4" t="s">
        <v>37</v>
      </c>
      <c r="P2653" s="5" t="s">
        <v>42</v>
      </c>
      <c r="Q2653" s="5" t="s">
        <v>37</v>
      </c>
      <c r="R2653" s="9" t="s">
        <v>42</v>
      </c>
      <c r="S2653" s="11" t="s">
        <v>136</v>
      </c>
      <c r="T2653" s="6" t="s">
        <v>43</v>
      </c>
      <c r="U2653" s="4" t="s">
        <v>184</v>
      </c>
      <c r="V2653" s="4" t="s">
        <v>136</v>
      </c>
      <c r="W2653" s="75">
        <v>0</v>
      </c>
      <c r="X2653" s="9"/>
      <c r="Y2653" s="11"/>
      <c r="Z2653" s="11"/>
      <c r="AA2653" s="11"/>
      <c r="AB2653" s="11"/>
      <c r="AC2653" s="11"/>
      <c r="AD2653" s="11"/>
      <c r="AE2653" s="11"/>
      <c r="AF2653" s="11"/>
      <c r="AG2653" s="11"/>
      <c r="AH2653" s="11"/>
      <c r="AI2653" s="11"/>
      <c r="AJ2653" s="11"/>
      <c r="AK2653" s="143"/>
      <c r="AL2653" s="143"/>
      <c r="AM2653" s="143"/>
      <c r="AN2653" s="143"/>
      <c r="AO2653" s="143"/>
      <c r="AP2653" s="143"/>
      <c r="AQ2653" s="143"/>
      <c r="AR2653" s="143"/>
      <c r="AS2653" s="143"/>
      <c r="AT2653" s="143"/>
      <c r="AU2653" s="143"/>
      <c r="AV2653" s="143"/>
      <c r="BC2653" s="2"/>
    </row>
    <row r="2654" spans="1:55" ht="15" customHeight="1" x14ac:dyDescent="0.2">
      <c r="A2654" s="4" t="s">
        <v>2723</v>
      </c>
      <c r="B2654" s="4" t="s">
        <v>2690</v>
      </c>
      <c r="C2654" s="4" t="s">
        <v>2734</v>
      </c>
      <c r="D2654" s="4" t="s">
        <v>2741</v>
      </c>
      <c r="E2654" s="4" t="s">
        <v>224</v>
      </c>
      <c r="F2654" s="4" t="s">
        <v>225</v>
      </c>
      <c r="G2654" s="41">
        <v>2003</v>
      </c>
      <c r="H2654" s="59" t="s">
        <v>245</v>
      </c>
      <c r="I2654" s="59" t="s">
        <v>246</v>
      </c>
      <c r="J2654" s="5">
        <v>2014</v>
      </c>
      <c r="K2654" s="5">
        <v>5</v>
      </c>
      <c r="L2654" s="9">
        <f t="shared" si="57"/>
        <v>-7</v>
      </c>
      <c r="M2654" s="6" t="s">
        <v>90</v>
      </c>
      <c r="N2654" s="5" t="s">
        <v>94</v>
      </c>
      <c r="O2654" s="4" t="s">
        <v>37</v>
      </c>
      <c r="P2654" s="5" t="s">
        <v>42</v>
      </c>
      <c r="Q2654" s="5" t="s">
        <v>37</v>
      </c>
      <c r="R2654" s="9" t="s">
        <v>42</v>
      </c>
      <c r="S2654" s="11" t="s">
        <v>136</v>
      </c>
      <c r="T2654" s="6" t="s">
        <v>43</v>
      </c>
      <c r="U2654" s="4" t="s">
        <v>184</v>
      </c>
      <c r="V2654" s="4" t="s">
        <v>136</v>
      </c>
      <c r="W2654" s="75">
        <v>0</v>
      </c>
      <c r="X2654" s="9"/>
      <c r="Y2654" s="11"/>
      <c r="Z2654" s="11"/>
      <c r="AA2654" s="11"/>
      <c r="AB2654" s="11"/>
      <c r="AC2654" s="11"/>
      <c r="AD2654" s="11"/>
      <c r="AE2654" s="11"/>
      <c r="AF2654" s="11"/>
      <c r="AG2654" s="11"/>
      <c r="AH2654" s="11"/>
      <c r="AI2654" s="11"/>
      <c r="AJ2654" s="11"/>
      <c r="AK2654" s="143"/>
      <c r="AL2654" s="143"/>
      <c r="AM2654" s="143"/>
      <c r="AN2654" s="143"/>
      <c r="AO2654" s="143"/>
      <c r="AP2654" s="143"/>
      <c r="AQ2654" s="143"/>
      <c r="AR2654" s="143"/>
      <c r="AS2654" s="143"/>
      <c r="AT2654" s="143"/>
      <c r="AU2654" s="143"/>
      <c r="AV2654" s="143"/>
      <c r="BC2654" s="2"/>
    </row>
    <row r="2655" spans="1:55" ht="15" customHeight="1" x14ac:dyDescent="0.2">
      <c r="A2655" s="4" t="s">
        <v>2723</v>
      </c>
      <c r="B2655" s="4" t="s">
        <v>2690</v>
      </c>
      <c r="C2655" s="4" t="s">
        <v>2734</v>
      </c>
      <c r="D2655" s="4" t="s">
        <v>2741</v>
      </c>
      <c r="E2655" s="4" t="s">
        <v>224</v>
      </c>
      <c r="F2655" s="4" t="s">
        <v>225</v>
      </c>
      <c r="G2655" s="41">
        <v>2003</v>
      </c>
      <c r="H2655" s="59" t="s">
        <v>247</v>
      </c>
      <c r="I2655" s="59" t="s">
        <v>248</v>
      </c>
      <c r="J2655" s="5">
        <v>2014</v>
      </c>
      <c r="K2655" s="5">
        <v>5</v>
      </c>
      <c r="L2655" s="9">
        <f t="shared" si="57"/>
        <v>-7</v>
      </c>
      <c r="M2655" s="6" t="s">
        <v>90</v>
      </c>
      <c r="N2655" s="5" t="s">
        <v>94</v>
      </c>
      <c r="O2655" s="4" t="s">
        <v>37</v>
      </c>
      <c r="P2655" s="5" t="s">
        <v>42</v>
      </c>
      <c r="Q2655" s="5" t="s">
        <v>37</v>
      </c>
      <c r="R2655" s="9" t="s">
        <v>42</v>
      </c>
      <c r="S2655" s="11" t="s">
        <v>136</v>
      </c>
      <c r="T2655" s="6" t="s">
        <v>43</v>
      </c>
      <c r="U2655" s="4" t="s">
        <v>184</v>
      </c>
      <c r="V2655" s="4" t="s">
        <v>136</v>
      </c>
      <c r="W2655" s="75">
        <v>0</v>
      </c>
      <c r="X2655" s="9"/>
      <c r="Y2655" s="11"/>
      <c r="Z2655" s="11"/>
      <c r="AA2655" s="11"/>
      <c r="AB2655" s="11"/>
      <c r="AC2655" s="11"/>
      <c r="AD2655" s="11"/>
      <c r="AE2655" s="11"/>
      <c r="AF2655" s="11"/>
      <c r="AG2655" s="11"/>
      <c r="AH2655" s="11"/>
      <c r="AI2655" s="11"/>
      <c r="AJ2655" s="11"/>
      <c r="AK2655" s="143"/>
      <c r="AL2655" s="143"/>
      <c r="AM2655" s="143"/>
      <c r="AN2655" s="143"/>
      <c r="AO2655" s="143"/>
      <c r="AP2655" s="143"/>
      <c r="AQ2655" s="143"/>
      <c r="AR2655" s="143"/>
      <c r="AS2655" s="143"/>
      <c r="AT2655" s="143"/>
      <c r="AU2655" s="143"/>
      <c r="AV2655" s="143"/>
      <c r="BC2655" s="2"/>
    </row>
    <row r="2656" spans="1:55" ht="15" customHeight="1" x14ac:dyDescent="0.2">
      <c r="A2656" s="4" t="s">
        <v>2723</v>
      </c>
      <c r="B2656" s="4" t="s">
        <v>2690</v>
      </c>
      <c r="C2656" s="4" t="s">
        <v>2734</v>
      </c>
      <c r="D2656" s="4" t="s">
        <v>2741</v>
      </c>
      <c r="E2656" s="4" t="s">
        <v>224</v>
      </c>
      <c r="F2656" s="4" t="s">
        <v>225</v>
      </c>
      <c r="G2656" s="41">
        <v>2003</v>
      </c>
      <c r="H2656" s="59" t="s">
        <v>249</v>
      </c>
      <c r="I2656" s="59" t="s">
        <v>136</v>
      </c>
      <c r="J2656" s="5">
        <v>2014</v>
      </c>
      <c r="K2656" s="5">
        <v>5</v>
      </c>
      <c r="L2656" s="9">
        <f t="shared" si="57"/>
        <v>-7</v>
      </c>
      <c r="M2656" s="4" t="s">
        <v>90</v>
      </c>
      <c r="N2656" s="9" t="s">
        <v>94</v>
      </c>
      <c r="O2656" s="6" t="s">
        <v>37</v>
      </c>
      <c r="P2656" s="5" t="s">
        <v>42</v>
      </c>
      <c r="Q2656" s="5" t="s">
        <v>37</v>
      </c>
      <c r="R2656" s="9" t="s">
        <v>42</v>
      </c>
      <c r="S2656" s="11" t="s">
        <v>136</v>
      </c>
      <c r="T2656" s="6" t="s">
        <v>43</v>
      </c>
      <c r="U2656" s="4" t="s">
        <v>184</v>
      </c>
      <c r="V2656" s="4" t="s">
        <v>136</v>
      </c>
      <c r="W2656" s="75">
        <v>0</v>
      </c>
      <c r="X2656" s="9"/>
      <c r="Y2656" s="11"/>
      <c r="Z2656" s="11"/>
      <c r="AA2656" s="11"/>
      <c r="AB2656" s="11"/>
      <c r="AC2656" s="11"/>
      <c r="AD2656" s="11"/>
      <c r="AE2656" s="11"/>
      <c r="AF2656" s="11"/>
      <c r="AG2656" s="11"/>
      <c r="AH2656" s="11"/>
      <c r="AI2656" s="11"/>
      <c r="AJ2656" s="11"/>
      <c r="AK2656" s="143"/>
      <c r="AL2656" s="143"/>
      <c r="AM2656" s="143"/>
      <c r="AN2656" s="143"/>
      <c r="AO2656" s="143"/>
      <c r="AP2656" s="143"/>
      <c r="AQ2656" s="143"/>
      <c r="AR2656" s="143"/>
      <c r="AS2656" s="143"/>
      <c r="AT2656" s="143"/>
      <c r="AU2656" s="143"/>
      <c r="AV2656" s="143"/>
      <c r="BC2656" s="2"/>
    </row>
    <row r="2657" spans="1:55" ht="15" customHeight="1" x14ac:dyDescent="0.2">
      <c r="A2657" s="4" t="s">
        <v>2724</v>
      </c>
      <c r="B2657" s="4" t="s">
        <v>2689</v>
      </c>
      <c r="C2657" s="4" t="s">
        <v>2734</v>
      </c>
      <c r="D2657" s="4" t="s">
        <v>2742</v>
      </c>
      <c r="E2657" s="4" t="s">
        <v>384</v>
      </c>
      <c r="F2657" s="4" t="s">
        <v>2055</v>
      </c>
      <c r="G2657" s="41">
        <v>980</v>
      </c>
      <c r="H2657" s="59" t="s">
        <v>2056</v>
      </c>
      <c r="I2657" s="59">
        <v>500000105020</v>
      </c>
      <c r="J2657" s="5">
        <v>2020</v>
      </c>
      <c r="K2657" s="5">
        <v>10</v>
      </c>
      <c r="L2657" s="9">
        <f t="shared" si="57"/>
        <v>4</v>
      </c>
      <c r="M2657" s="4" t="s">
        <v>90</v>
      </c>
      <c r="N2657" s="9" t="s">
        <v>94</v>
      </c>
      <c r="O2657" s="6" t="s">
        <v>201</v>
      </c>
      <c r="P2657" s="5" t="s">
        <v>42</v>
      </c>
      <c r="Q2657" s="5" t="s">
        <v>37</v>
      </c>
      <c r="R2657" s="9" t="s">
        <v>41</v>
      </c>
      <c r="S2657" s="11">
        <v>2023</v>
      </c>
      <c r="T2657" s="6" t="s">
        <v>126</v>
      </c>
      <c r="U2657" s="4" t="s">
        <v>4025</v>
      </c>
      <c r="V2657" s="4" t="s">
        <v>4024</v>
      </c>
      <c r="W2657" s="75">
        <v>458733</v>
      </c>
      <c r="X2657" s="9">
        <v>2</v>
      </c>
      <c r="Y2657" s="11" t="s">
        <v>33</v>
      </c>
      <c r="Z2657" s="11"/>
      <c r="AA2657" s="11"/>
      <c r="AB2657" s="11"/>
      <c r="AC2657" s="11"/>
      <c r="AD2657" s="11"/>
      <c r="AE2657" s="11" t="s">
        <v>33</v>
      </c>
      <c r="AF2657" s="11"/>
      <c r="AG2657" s="11"/>
      <c r="AH2657" s="11"/>
      <c r="AI2657" s="11"/>
      <c r="AJ2657" s="11"/>
      <c r="AK2657" s="153" t="s">
        <v>165</v>
      </c>
      <c r="AL2657" s="143"/>
      <c r="AM2657" s="143"/>
      <c r="AN2657" s="143"/>
      <c r="AO2657" s="143"/>
      <c r="AP2657" s="143"/>
      <c r="AQ2657" s="153" t="s">
        <v>165</v>
      </c>
      <c r="AR2657" s="143"/>
      <c r="AS2657" s="143"/>
      <c r="AT2657" s="143"/>
      <c r="AU2657" s="143"/>
      <c r="AV2657" s="143"/>
      <c r="BC2657" s="2"/>
    </row>
    <row r="2658" spans="1:55" ht="15" customHeight="1" x14ac:dyDescent="0.2">
      <c r="A2658" s="4" t="s">
        <v>2724</v>
      </c>
      <c r="B2658" s="4" t="s">
        <v>2689</v>
      </c>
      <c r="C2658" s="4" t="s">
        <v>2734</v>
      </c>
      <c r="D2658" s="4" t="s">
        <v>2742</v>
      </c>
      <c r="E2658" s="4" t="s">
        <v>384</v>
      </c>
      <c r="F2658" s="4" t="s">
        <v>2055</v>
      </c>
      <c r="G2658" s="41">
        <v>980</v>
      </c>
      <c r="H2658" s="59" t="s">
        <v>2057</v>
      </c>
      <c r="I2658" s="59">
        <v>500000105021</v>
      </c>
      <c r="J2658" s="5">
        <v>2020</v>
      </c>
      <c r="K2658" s="5">
        <v>10</v>
      </c>
      <c r="L2658" s="9">
        <f t="shared" si="57"/>
        <v>4</v>
      </c>
      <c r="M2658" s="4" t="s">
        <v>90</v>
      </c>
      <c r="N2658" s="5" t="s">
        <v>94</v>
      </c>
      <c r="O2658" s="4" t="s">
        <v>201</v>
      </c>
      <c r="P2658" s="5" t="s">
        <v>42</v>
      </c>
      <c r="Q2658" s="5" t="s">
        <v>37</v>
      </c>
      <c r="R2658" s="9" t="s">
        <v>41</v>
      </c>
      <c r="S2658" s="11">
        <v>2023</v>
      </c>
      <c r="T2658" s="6" t="s">
        <v>126</v>
      </c>
      <c r="U2658" s="4" t="s">
        <v>4025</v>
      </c>
      <c r="V2658" s="4" t="s">
        <v>4024</v>
      </c>
      <c r="W2658" s="75">
        <v>458733</v>
      </c>
      <c r="X2658" s="9">
        <v>2</v>
      </c>
      <c r="Y2658" s="11" t="s">
        <v>33</v>
      </c>
      <c r="Z2658" s="11"/>
      <c r="AA2658" s="11"/>
      <c r="AB2658" s="11"/>
      <c r="AC2658" s="11"/>
      <c r="AD2658" s="11"/>
      <c r="AE2658" s="11" t="s">
        <v>33</v>
      </c>
      <c r="AF2658" s="11"/>
      <c r="AG2658" s="11"/>
      <c r="AH2658" s="11"/>
      <c r="AI2658" s="11"/>
      <c r="AJ2658" s="11"/>
      <c r="AK2658" s="153" t="s">
        <v>165</v>
      </c>
      <c r="AL2658" s="143"/>
      <c r="AM2658" s="143"/>
      <c r="AN2658" s="143"/>
      <c r="AO2658" s="143"/>
      <c r="AP2658" s="143"/>
      <c r="AQ2658" s="153" t="s">
        <v>165</v>
      </c>
      <c r="AR2658" s="143"/>
      <c r="AS2658" s="143"/>
      <c r="AT2658" s="143"/>
      <c r="AU2658" s="143"/>
      <c r="AV2658" s="143"/>
      <c r="BC2658" s="2"/>
    </row>
    <row r="2659" spans="1:55" ht="15" customHeight="1" x14ac:dyDescent="0.2">
      <c r="A2659" s="4" t="s">
        <v>2724</v>
      </c>
      <c r="B2659" s="4" t="s">
        <v>2689</v>
      </c>
      <c r="C2659" s="4" t="s">
        <v>2734</v>
      </c>
      <c r="D2659" s="4" t="s">
        <v>2742</v>
      </c>
      <c r="E2659" s="4" t="s">
        <v>384</v>
      </c>
      <c r="F2659" s="4" t="s">
        <v>2055</v>
      </c>
      <c r="G2659" s="41">
        <v>980</v>
      </c>
      <c r="H2659" s="59" t="s">
        <v>3254</v>
      </c>
      <c r="I2659" s="59" t="s">
        <v>2210</v>
      </c>
      <c r="J2659" s="5">
        <v>2021</v>
      </c>
      <c r="K2659" s="5">
        <v>10</v>
      </c>
      <c r="L2659" s="9">
        <f t="shared" si="57"/>
        <v>5</v>
      </c>
      <c r="M2659" s="4" t="s">
        <v>90</v>
      </c>
      <c r="N2659" s="5" t="s">
        <v>94</v>
      </c>
      <c r="O2659" s="4" t="s">
        <v>201</v>
      </c>
      <c r="P2659" s="5" t="s">
        <v>42</v>
      </c>
      <c r="Q2659" s="5" t="s">
        <v>37</v>
      </c>
      <c r="R2659" s="9" t="s">
        <v>41</v>
      </c>
      <c r="S2659" s="11">
        <v>2023</v>
      </c>
      <c r="T2659" s="6" t="s">
        <v>126</v>
      </c>
      <c r="U2659" s="4" t="s">
        <v>4025</v>
      </c>
      <c r="V2659" s="4" t="s">
        <v>4024</v>
      </c>
      <c r="W2659" s="75">
        <v>458733</v>
      </c>
      <c r="X2659" s="9">
        <v>2</v>
      </c>
      <c r="Y2659" s="11"/>
      <c r="Z2659" s="11"/>
      <c r="AA2659" s="11" t="s">
        <v>33</v>
      </c>
      <c r="AB2659" s="11"/>
      <c r="AC2659" s="11"/>
      <c r="AD2659" s="11"/>
      <c r="AE2659" s="11"/>
      <c r="AF2659" s="11"/>
      <c r="AG2659" s="11" t="s">
        <v>33</v>
      </c>
      <c r="AH2659" s="11"/>
      <c r="AI2659" s="11"/>
      <c r="AJ2659" s="11"/>
      <c r="AK2659" s="143"/>
      <c r="AL2659" s="143"/>
      <c r="AM2659" s="153" t="s">
        <v>165</v>
      </c>
      <c r="AN2659" s="143"/>
      <c r="AO2659" s="143"/>
      <c r="AP2659" s="143"/>
      <c r="AQ2659" s="143"/>
      <c r="AR2659" s="143"/>
      <c r="AS2659" s="153" t="s">
        <v>165</v>
      </c>
      <c r="AT2659" s="143"/>
      <c r="AU2659" s="143"/>
      <c r="AV2659" s="143"/>
      <c r="BC2659" s="2"/>
    </row>
    <row r="2660" spans="1:55" ht="15" customHeight="1" x14ac:dyDescent="0.2">
      <c r="A2660" s="4" t="s">
        <v>2724</v>
      </c>
      <c r="B2660" s="4" t="s">
        <v>2689</v>
      </c>
      <c r="C2660" s="4" t="s">
        <v>2734</v>
      </c>
      <c r="D2660" s="4" t="s">
        <v>2742</v>
      </c>
      <c r="E2660" s="4" t="s">
        <v>384</v>
      </c>
      <c r="F2660" s="4" t="s">
        <v>2055</v>
      </c>
      <c r="G2660" s="41">
        <v>980</v>
      </c>
      <c r="H2660" s="59" t="s">
        <v>2211</v>
      </c>
      <c r="I2660" s="59" t="s">
        <v>2212</v>
      </c>
      <c r="J2660" s="5">
        <v>2021</v>
      </c>
      <c r="K2660" s="5">
        <v>10</v>
      </c>
      <c r="L2660" s="9">
        <f t="shared" si="57"/>
        <v>5</v>
      </c>
      <c r="M2660" s="4" t="s">
        <v>90</v>
      </c>
      <c r="N2660" s="5" t="s">
        <v>94</v>
      </c>
      <c r="O2660" s="4" t="s">
        <v>201</v>
      </c>
      <c r="P2660" s="5" t="s">
        <v>42</v>
      </c>
      <c r="Q2660" s="5" t="s">
        <v>37</v>
      </c>
      <c r="R2660" s="9" t="s">
        <v>41</v>
      </c>
      <c r="S2660" s="11">
        <v>2023</v>
      </c>
      <c r="T2660" s="6" t="s">
        <v>126</v>
      </c>
      <c r="U2660" s="4" t="s">
        <v>4025</v>
      </c>
      <c r="V2660" s="4" t="s">
        <v>4024</v>
      </c>
      <c r="W2660" s="75">
        <v>458733</v>
      </c>
      <c r="X2660" s="9">
        <v>2</v>
      </c>
      <c r="Y2660" s="11"/>
      <c r="Z2660" s="11"/>
      <c r="AA2660" s="11" t="s">
        <v>33</v>
      </c>
      <c r="AB2660" s="11"/>
      <c r="AC2660" s="11"/>
      <c r="AD2660" s="11"/>
      <c r="AE2660" s="11"/>
      <c r="AF2660" s="11"/>
      <c r="AG2660" s="11" t="s">
        <v>33</v>
      </c>
      <c r="AH2660" s="11"/>
      <c r="AI2660" s="11"/>
      <c r="AJ2660" s="11"/>
      <c r="AK2660" s="143"/>
      <c r="AL2660" s="143"/>
      <c r="AM2660" s="153" t="s">
        <v>165</v>
      </c>
      <c r="AN2660" s="143"/>
      <c r="AO2660" s="143"/>
      <c r="AP2660" s="143"/>
      <c r="AQ2660" s="143"/>
      <c r="AR2660" s="143"/>
      <c r="AS2660" s="153" t="s">
        <v>165</v>
      </c>
      <c r="AT2660" s="143"/>
      <c r="AU2660" s="143"/>
      <c r="AV2660" s="143"/>
      <c r="BC2660" s="2"/>
    </row>
    <row r="2661" spans="1:55" ht="15" customHeight="1" x14ac:dyDescent="0.2">
      <c r="A2661" s="4" t="s">
        <v>2724</v>
      </c>
      <c r="B2661" s="4" t="s">
        <v>2689</v>
      </c>
      <c r="C2661" s="4" t="s">
        <v>2734</v>
      </c>
      <c r="D2661" s="4" t="s">
        <v>2742</v>
      </c>
      <c r="E2661" s="4" t="s">
        <v>384</v>
      </c>
      <c r="F2661" s="4" t="s">
        <v>2055</v>
      </c>
      <c r="G2661" s="41">
        <v>840</v>
      </c>
      <c r="H2661" s="59">
        <v>3512201599</v>
      </c>
      <c r="I2661" s="59">
        <v>500000010513</v>
      </c>
      <c r="J2661" s="5">
        <v>2020</v>
      </c>
      <c r="K2661" s="5">
        <v>10</v>
      </c>
      <c r="L2661" s="9">
        <f t="shared" si="57"/>
        <v>4</v>
      </c>
      <c r="M2661" s="4" t="s">
        <v>90</v>
      </c>
      <c r="N2661" s="5" t="s">
        <v>94</v>
      </c>
      <c r="O2661" s="4" t="s">
        <v>201</v>
      </c>
      <c r="P2661" s="5" t="s">
        <v>42</v>
      </c>
      <c r="Q2661" s="5" t="s">
        <v>37</v>
      </c>
      <c r="R2661" s="9" t="s">
        <v>41</v>
      </c>
      <c r="S2661" s="11">
        <v>2023</v>
      </c>
      <c r="T2661" s="6" t="s">
        <v>126</v>
      </c>
      <c r="U2661" s="4" t="s">
        <v>4025</v>
      </c>
      <c r="V2661" s="4" t="s">
        <v>4024</v>
      </c>
      <c r="W2661" s="75">
        <v>458733</v>
      </c>
      <c r="X2661" s="9">
        <v>2</v>
      </c>
      <c r="Y2661" s="11" t="s">
        <v>33</v>
      </c>
      <c r="Z2661" s="11"/>
      <c r="AA2661" s="11"/>
      <c r="AB2661" s="11"/>
      <c r="AC2661" s="11"/>
      <c r="AD2661" s="11"/>
      <c r="AE2661" s="11" t="s">
        <v>33</v>
      </c>
      <c r="AF2661" s="11"/>
      <c r="AG2661" s="11"/>
      <c r="AH2661" s="11"/>
      <c r="AI2661" s="11"/>
      <c r="AJ2661" s="11"/>
      <c r="AK2661" s="153" t="s">
        <v>165</v>
      </c>
      <c r="AL2661" s="143"/>
      <c r="AM2661" s="143"/>
      <c r="AN2661" s="143"/>
      <c r="AO2661" s="143"/>
      <c r="AP2661" s="143"/>
      <c r="AQ2661" s="153" t="s">
        <v>165</v>
      </c>
      <c r="AR2661" s="143"/>
      <c r="AS2661" s="143"/>
      <c r="AT2661" s="143"/>
      <c r="AU2661" s="143"/>
      <c r="AV2661" s="143"/>
      <c r="BC2661" s="2"/>
    </row>
    <row r="2662" spans="1:55" ht="15" customHeight="1" x14ac:dyDescent="0.2">
      <c r="A2662" s="4" t="s">
        <v>2724</v>
      </c>
      <c r="B2662" s="4" t="s">
        <v>2689</v>
      </c>
      <c r="C2662" s="4" t="s">
        <v>2734</v>
      </c>
      <c r="D2662" s="4" t="s">
        <v>2742</v>
      </c>
      <c r="E2662" s="4" t="s">
        <v>384</v>
      </c>
      <c r="F2662" s="4" t="s">
        <v>2055</v>
      </c>
      <c r="G2662" s="41">
        <v>840</v>
      </c>
      <c r="H2662" s="59">
        <v>3512201612</v>
      </c>
      <c r="I2662" s="59">
        <v>500000010515</v>
      </c>
      <c r="J2662" s="5">
        <v>2020</v>
      </c>
      <c r="K2662" s="5">
        <v>10</v>
      </c>
      <c r="L2662" s="9">
        <f t="shared" si="57"/>
        <v>4</v>
      </c>
      <c r="M2662" s="4" t="s">
        <v>90</v>
      </c>
      <c r="N2662" s="5" t="s">
        <v>94</v>
      </c>
      <c r="O2662" s="4" t="s">
        <v>201</v>
      </c>
      <c r="P2662" s="5" t="s">
        <v>42</v>
      </c>
      <c r="Q2662" s="5" t="s">
        <v>37</v>
      </c>
      <c r="R2662" s="9" t="s">
        <v>41</v>
      </c>
      <c r="S2662" s="11">
        <v>2023</v>
      </c>
      <c r="T2662" s="6" t="s">
        <v>126</v>
      </c>
      <c r="U2662" s="4" t="s">
        <v>4025</v>
      </c>
      <c r="V2662" s="4" t="s">
        <v>4024</v>
      </c>
      <c r="W2662" s="75">
        <v>458733</v>
      </c>
      <c r="X2662" s="9">
        <v>2</v>
      </c>
      <c r="Y2662" s="11" t="s">
        <v>33</v>
      </c>
      <c r="Z2662" s="11"/>
      <c r="AA2662" s="11"/>
      <c r="AB2662" s="11"/>
      <c r="AC2662" s="11"/>
      <c r="AD2662" s="11"/>
      <c r="AE2662" s="11" t="s">
        <v>33</v>
      </c>
      <c r="AF2662" s="11"/>
      <c r="AG2662" s="11"/>
      <c r="AH2662" s="11"/>
      <c r="AI2662" s="11"/>
      <c r="AJ2662" s="11"/>
      <c r="AK2662" s="153" t="s">
        <v>165</v>
      </c>
      <c r="AL2662" s="143"/>
      <c r="AM2662" s="143"/>
      <c r="AN2662" s="143"/>
      <c r="AO2662" s="143"/>
      <c r="AP2662" s="143"/>
      <c r="AQ2662" s="153" t="s">
        <v>165</v>
      </c>
      <c r="AR2662" s="143"/>
      <c r="AS2662" s="143"/>
      <c r="AT2662" s="143"/>
      <c r="AU2662" s="143"/>
      <c r="AV2662" s="143"/>
      <c r="BC2662" s="2"/>
    </row>
    <row r="2663" spans="1:55" ht="15" customHeight="1" x14ac:dyDescent="0.2">
      <c r="A2663" s="4" t="s">
        <v>2724</v>
      </c>
      <c r="B2663" s="4" t="s">
        <v>2689</v>
      </c>
      <c r="C2663" s="4" t="s">
        <v>2734</v>
      </c>
      <c r="D2663" s="4" t="s">
        <v>2742</v>
      </c>
      <c r="E2663" s="4" t="s">
        <v>384</v>
      </c>
      <c r="F2663" s="4" t="s">
        <v>2055</v>
      </c>
      <c r="G2663" s="41">
        <v>840</v>
      </c>
      <c r="H2663" s="59">
        <v>3512201604</v>
      </c>
      <c r="I2663" s="59">
        <v>500000010544</v>
      </c>
      <c r="J2663" s="5">
        <v>2020</v>
      </c>
      <c r="K2663" s="5">
        <v>10</v>
      </c>
      <c r="L2663" s="9">
        <f t="shared" si="57"/>
        <v>4</v>
      </c>
      <c r="M2663" s="4" t="s">
        <v>90</v>
      </c>
      <c r="N2663" s="5" t="s">
        <v>94</v>
      </c>
      <c r="O2663" s="4" t="s">
        <v>201</v>
      </c>
      <c r="P2663" s="5" t="s">
        <v>42</v>
      </c>
      <c r="Q2663" s="5" t="s">
        <v>37</v>
      </c>
      <c r="R2663" s="9" t="s">
        <v>41</v>
      </c>
      <c r="S2663" s="11">
        <v>2023</v>
      </c>
      <c r="T2663" s="6" t="s">
        <v>126</v>
      </c>
      <c r="U2663" s="4" t="s">
        <v>4025</v>
      </c>
      <c r="V2663" s="4" t="s">
        <v>4024</v>
      </c>
      <c r="W2663" s="75">
        <v>458733</v>
      </c>
      <c r="X2663" s="9">
        <v>2</v>
      </c>
      <c r="Y2663" s="11" t="s">
        <v>33</v>
      </c>
      <c r="Z2663" s="11"/>
      <c r="AA2663" s="11"/>
      <c r="AB2663" s="11"/>
      <c r="AC2663" s="11"/>
      <c r="AD2663" s="11"/>
      <c r="AE2663" s="11" t="s">
        <v>33</v>
      </c>
      <c r="AF2663" s="11"/>
      <c r="AG2663" s="11"/>
      <c r="AH2663" s="11"/>
      <c r="AI2663" s="11"/>
      <c r="AJ2663" s="11"/>
      <c r="AK2663" s="153" t="s">
        <v>165</v>
      </c>
      <c r="AL2663" s="143"/>
      <c r="AM2663" s="143"/>
      <c r="AN2663" s="143"/>
      <c r="AO2663" s="143"/>
      <c r="AP2663" s="143"/>
      <c r="AQ2663" s="153" t="s">
        <v>165</v>
      </c>
      <c r="AR2663" s="143"/>
      <c r="AS2663" s="143"/>
      <c r="AT2663" s="143"/>
      <c r="AU2663" s="143"/>
      <c r="AV2663" s="143"/>
      <c r="BC2663" s="2"/>
    </row>
    <row r="2664" spans="1:55" ht="15" customHeight="1" x14ac:dyDescent="0.2">
      <c r="A2664" s="4" t="s">
        <v>2724</v>
      </c>
      <c r="B2664" s="4" t="s">
        <v>2689</v>
      </c>
      <c r="C2664" s="4" t="s">
        <v>2734</v>
      </c>
      <c r="D2664" s="4" t="s">
        <v>2742</v>
      </c>
      <c r="E2664" s="4" t="s">
        <v>384</v>
      </c>
      <c r="F2664" s="4" t="s">
        <v>2055</v>
      </c>
      <c r="G2664" s="41">
        <v>840</v>
      </c>
      <c r="H2664" s="59">
        <v>3512201594</v>
      </c>
      <c r="I2664" s="59">
        <v>500000010546</v>
      </c>
      <c r="J2664" s="5">
        <v>2020</v>
      </c>
      <c r="K2664" s="5">
        <v>10</v>
      </c>
      <c r="L2664" s="9">
        <f t="shared" si="57"/>
        <v>4</v>
      </c>
      <c r="M2664" s="4" t="s">
        <v>90</v>
      </c>
      <c r="N2664" s="5" t="s">
        <v>94</v>
      </c>
      <c r="O2664" s="4" t="s">
        <v>201</v>
      </c>
      <c r="P2664" s="5" t="s">
        <v>42</v>
      </c>
      <c r="Q2664" s="5" t="s">
        <v>37</v>
      </c>
      <c r="R2664" s="9" t="s">
        <v>41</v>
      </c>
      <c r="S2664" s="11">
        <v>2023</v>
      </c>
      <c r="T2664" s="6" t="s">
        <v>126</v>
      </c>
      <c r="U2664" s="4" t="s">
        <v>4025</v>
      </c>
      <c r="V2664" s="4" t="s">
        <v>4024</v>
      </c>
      <c r="W2664" s="75">
        <v>458733</v>
      </c>
      <c r="X2664" s="9">
        <v>2</v>
      </c>
      <c r="Y2664" s="11" t="s">
        <v>33</v>
      </c>
      <c r="Z2664" s="11"/>
      <c r="AA2664" s="11"/>
      <c r="AB2664" s="11"/>
      <c r="AC2664" s="11"/>
      <c r="AD2664" s="11"/>
      <c r="AE2664" s="11" t="s">
        <v>33</v>
      </c>
      <c r="AF2664" s="11"/>
      <c r="AG2664" s="11"/>
      <c r="AH2664" s="11"/>
      <c r="AI2664" s="11"/>
      <c r="AJ2664" s="11"/>
      <c r="AK2664" s="153" t="s">
        <v>165</v>
      </c>
      <c r="AL2664" s="143"/>
      <c r="AM2664" s="143"/>
      <c r="AN2664" s="143"/>
      <c r="AO2664" s="143"/>
      <c r="AP2664" s="143"/>
      <c r="AQ2664" s="153" t="s">
        <v>165</v>
      </c>
      <c r="AR2664" s="143"/>
      <c r="AS2664" s="143"/>
      <c r="AT2664" s="143"/>
      <c r="AU2664" s="143"/>
      <c r="AV2664" s="143"/>
      <c r="BC2664" s="2"/>
    </row>
    <row r="2665" spans="1:55" ht="15" customHeight="1" x14ac:dyDescent="0.2">
      <c r="A2665" s="4" t="s">
        <v>2724</v>
      </c>
      <c r="B2665" s="4" t="s">
        <v>2689</v>
      </c>
      <c r="C2665" s="4" t="s">
        <v>2734</v>
      </c>
      <c r="D2665" s="4" t="s">
        <v>2742</v>
      </c>
      <c r="E2665" s="4" t="s">
        <v>384</v>
      </c>
      <c r="F2665" s="4" t="s">
        <v>2055</v>
      </c>
      <c r="G2665" s="41">
        <v>840</v>
      </c>
      <c r="H2665" s="59">
        <v>3512201569</v>
      </c>
      <c r="I2665" s="59">
        <v>500000010545</v>
      </c>
      <c r="J2665" s="5">
        <v>2020</v>
      </c>
      <c r="K2665" s="5">
        <v>10</v>
      </c>
      <c r="L2665" s="9">
        <f t="shared" si="57"/>
        <v>4</v>
      </c>
      <c r="M2665" s="4" t="s">
        <v>90</v>
      </c>
      <c r="N2665" s="5" t="s">
        <v>94</v>
      </c>
      <c r="O2665" s="4" t="s">
        <v>201</v>
      </c>
      <c r="P2665" s="5" t="s">
        <v>42</v>
      </c>
      <c r="Q2665" s="5" t="s">
        <v>37</v>
      </c>
      <c r="R2665" s="9" t="s">
        <v>41</v>
      </c>
      <c r="S2665" s="11">
        <v>2023</v>
      </c>
      <c r="T2665" s="6" t="s">
        <v>126</v>
      </c>
      <c r="U2665" s="4" t="s">
        <v>4025</v>
      </c>
      <c r="V2665" s="4" t="s">
        <v>4024</v>
      </c>
      <c r="W2665" s="75">
        <v>458733</v>
      </c>
      <c r="X2665" s="9">
        <v>2</v>
      </c>
      <c r="Y2665" s="11" t="s">
        <v>33</v>
      </c>
      <c r="Z2665" s="11"/>
      <c r="AA2665" s="11"/>
      <c r="AB2665" s="11"/>
      <c r="AC2665" s="11"/>
      <c r="AD2665" s="11"/>
      <c r="AE2665" s="11" t="s">
        <v>33</v>
      </c>
      <c r="AF2665" s="11"/>
      <c r="AG2665" s="11"/>
      <c r="AH2665" s="11"/>
      <c r="AI2665" s="11"/>
      <c r="AJ2665" s="11"/>
      <c r="AK2665" s="153" t="s">
        <v>165</v>
      </c>
      <c r="AL2665" s="143"/>
      <c r="AM2665" s="143"/>
      <c r="AN2665" s="143"/>
      <c r="AO2665" s="143"/>
      <c r="AP2665" s="143"/>
      <c r="AQ2665" s="153" t="s">
        <v>165</v>
      </c>
      <c r="AR2665" s="143"/>
      <c r="AS2665" s="143"/>
      <c r="AT2665" s="143"/>
      <c r="AU2665" s="143"/>
      <c r="AV2665" s="143"/>
      <c r="BC2665" s="2"/>
    </row>
    <row r="2666" spans="1:55" ht="15" customHeight="1" x14ac:dyDescent="0.2">
      <c r="A2666" s="4" t="s">
        <v>2724</v>
      </c>
      <c r="B2666" s="4" t="s">
        <v>2689</v>
      </c>
      <c r="C2666" s="4" t="s">
        <v>2734</v>
      </c>
      <c r="D2666" s="4" t="s">
        <v>2742</v>
      </c>
      <c r="E2666" s="4" t="s">
        <v>384</v>
      </c>
      <c r="F2666" s="4" t="s">
        <v>2055</v>
      </c>
      <c r="G2666" s="41">
        <v>840</v>
      </c>
      <c r="H2666" s="59">
        <v>3512201614</v>
      </c>
      <c r="I2666" s="59">
        <v>500000010547</v>
      </c>
      <c r="J2666" s="5">
        <v>2020</v>
      </c>
      <c r="K2666" s="5">
        <v>10</v>
      </c>
      <c r="L2666" s="9">
        <f t="shared" si="57"/>
        <v>4</v>
      </c>
      <c r="M2666" s="4" t="s">
        <v>90</v>
      </c>
      <c r="N2666" s="5" t="s">
        <v>94</v>
      </c>
      <c r="O2666" s="4" t="s">
        <v>201</v>
      </c>
      <c r="P2666" s="5" t="s">
        <v>42</v>
      </c>
      <c r="Q2666" s="5" t="s">
        <v>37</v>
      </c>
      <c r="R2666" s="9" t="s">
        <v>41</v>
      </c>
      <c r="S2666" s="11">
        <v>2023</v>
      </c>
      <c r="T2666" s="6" t="s">
        <v>126</v>
      </c>
      <c r="U2666" s="4" t="s">
        <v>4025</v>
      </c>
      <c r="V2666" s="4" t="s">
        <v>4024</v>
      </c>
      <c r="W2666" s="75">
        <v>458733</v>
      </c>
      <c r="X2666" s="9">
        <v>2</v>
      </c>
      <c r="Y2666" s="11" t="s">
        <v>33</v>
      </c>
      <c r="Z2666" s="11"/>
      <c r="AA2666" s="11"/>
      <c r="AB2666" s="11"/>
      <c r="AC2666" s="11"/>
      <c r="AD2666" s="11"/>
      <c r="AE2666" s="11" t="s">
        <v>33</v>
      </c>
      <c r="AF2666" s="11"/>
      <c r="AG2666" s="11"/>
      <c r="AH2666" s="11"/>
      <c r="AI2666" s="11"/>
      <c r="AJ2666" s="11"/>
      <c r="AK2666" s="153" t="s">
        <v>165</v>
      </c>
      <c r="AL2666" s="143"/>
      <c r="AM2666" s="143"/>
      <c r="AN2666" s="143"/>
      <c r="AO2666" s="143"/>
      <c r="AP2666" s="143"/>
      <c r="AQ2666" s="153" t="s">
        <v>165</v>
      </c>
      <c r="AR2666" s="143"/>
      <c r="AS2666" s="143"/>
      <c r="AT2666" s="143"/>
      <c r="AU2666" s="143"/>
      <c r="AV2666" s="143"/>
      <c r="BC2666" s="2"/>
    </row>
    <row r="2667" spans="1:55" ht="15" customHeight="1" x14ac:dyDescent="0.2">
      <c r="A2667" s="4" t="s">
        <v>2724</v>
      </c>
      <c r="B2667" s="4" t="s">
        <v>2689</v>
      </c>
      <c r="C2667" s="4" t="s">
        <v>2734</v>
      </c>
      <c r="D2667" s="4" t="s">
        <v>2742</v>
      </c>
      <c r="E2667" s="4" t="s">
        <v>384</v>
      </c>
      <c r="F2667" s="4" t="s">
        <v>2055</v>
      </c>
      <c r="G2667" s="41">
        <v>840</v>
      </c>
      <c r="H2667" s="59">
        <v>3512230775</v>
      </c>
      <c r="I2667" s="59">
        <v>500000011685</v>
      </c>
      <c r="J2667" s="5">
        <v>2023</v>
      </c>
      <c r="K2667" s="5">
        <v>10</v>
      </c>
      <c r="L2667" s="9">
        <f t="shared" si="57"/>
        <v>7</v>
      </c>
      <c r="M2667" s="4" t="s">
        <v>90</v>
      </c>
      <c r="N2667" s="5" t="s">
        <v>94</v>
      </c>
      <c r="O2667" s="4" t="s">
        <v>201</v>
      </c>
      <c r="P2667" s="4" t="s">
        <v>41</v>
      </c>
      <c r="Q2667" s="5" t="s">
        <v>37</v>
      </c>
      <c r="R2667" s="9" t="s">
        <v>41</v>
      </c>
      <c r="S2667" s="11">
        <v>2024</v>
      </c>
      <c r="T2667" s="6" t="s">
        <v>126</v>
      </c>
      <c r="U2667" s="4" t="s">
        <v>4025</v>
      </c>
      <c r="V2667" s="4" t="s">
        <v>4024</v>
      </c>
      <c r="W2667" s="75">
        <v>0</v>
      </c>
      <c r="X2667" s="9">
        <v>2</v>
      </c>
      <c r="Y2667" s="11"/>
      <c r="Z2667" s="11"/>
      <c r="AA2667" s="11" t="s">
        <v>33</v>
      </c>
      <c r="AB2667" s="11"/>
      <c r="AC2667" s="11"/>
      <c r="AD2667" s="11"/>
      <c r="AE2667" s="11"/>
      <c r="AF2667" s="11"/>
      <c r="AG2667" s="11" t="s">
        <v>33</v>
      </c>
      <c r="AH2667" s="11"/>
      <c r="AI2667" s="11"/>
      <c r="AJ2667" s="11"/>
      <c r="AK2667" s="143"/>
      <c r="AL2667" s="143"/>
      <c r="AM2667" s="153" t="s">
        <v>165</v>
      </c>
      <c r="AN2667" s="143"/>
      <c r="AO2667" s="143"/>
      <c r="AP2667" s="143"/>
      <c r="AQ2667" s="143"/>
      <c r="AR2667" s="143"/>
      <c r="AS2667" s="153" t="s">
        <v>165</v>
      </c>
      <c r="AT2667" s="143"/>
      <c r="AU2667" s="143"/>
      <c r="AV2667" s="143"/>
    </row>
    <row r="2668" spans="1:55" ht="15" customHeight="1" x14ac:dyDescent="0.2">
      <c r="A2668" s="4" t="s">
        <v>2724</v>
      </c>
      <c r="B2668" s="4" t="s">
        <v>2689</v>
      </c>
      <c r="C2668" s="4" t="s">
        <v>2734</v>
      </c>
      <c r="D2668" s="4" t="s">
        <v>2742</v>
      </c>
      <c r="E2668" s="4" t="s">
        <v>384</v>
      </c>
      <c r="F2668" s="4" t="s">
        <v>2055</v>
      </c>
      <c r="G2668" s="41">
        <v>840</v>
      </c>
      <c r="H2668" s="59">
        <v>3512230773</v>
      </c>
      <c r="I2668" s="59">
        <v>500000011686</v>
      </c>
      <c r="J2668" s="5">
        <v>2023</v>
      </c>
      <c r="K2668" s="5">
        <v>10</v>
      </c>
      <c r="L2668" s="9">
        <f t="shared" si="57"/>
        <v>7</v>
      </c>
      <c r="M2668" s="4" t="s">
        <v>90</v>
      </c>
      <c r="N2668" s="5" t="s">
        <v>94</v>
      </c>
      <c r="O2668" s="4" t="s">
        <v>201</v>
      </c>
      <c r="P2668" s="4" t="s">
        <v>41</v>
      </c>
      <c r="Q2668" s="5" t="s">
        <v>37</v>
      </c>
      <c r="R2668" s="9" t="s">
        <v>41</v>
      </c>
      <c r="S2668" s="11">
        <v>2024</v>
      </c>
      <c r="T2668" s="6" t="s">
        <v>126</v>
      </c>
      <c r="U2668" s="4" t="s">
        <v>4025</v>
      </c>
      <c r="V2668" s="4" t="s">
        <v>4024</v>
      </c>
      <c r="W2668" s="75">
        <v>0</v>
      </c>
      <c r="X2668" s="9">
        <v>2</v>
      </c>
      <c r="Y2668" s="11"/>
      <c r="Z2668" s="11"/>
      <c r="AA2668" s="11" t="s">
        <v>33</v>
      </c>
      <c r="AB2668" s="11"/>
      <c r="AC2668" s="11"/>
      <c r="AD2668" s="11"/>
      <c r="AE2668" s="11"/>
      <c r="AF2668" s="11"/>
      <c r="AG2668" s="11" t="s">
        <v>33</v>
      </c>
      <c r="AH2668" s="11"/>
      <c r="AI2668" s="11"/>
      <c r="AJ2668" s="11"/>
      <c r="AK2668" s="143"/>
      <c r="AL2668" s="143"/>
      <c r="AM2668" s="153" t="s">
        <v>165</v>
      </c>
      <c r="AN2668" s="143"/>
      <c r="AO2668" s="143"/>
      <c r="AP2668" s="143"/>
      <c r="AQ2668" s="143"/>
      <c r="AR2668" s="143"/>
      <c r="AS2668" s="153" t="s">
        <v>165</v>
      </c>
      <c r="AT2668" s="143"/>
      <c r="AU2668" s="143"/>
      <c r="AV2668" s="143"/>
    </row>
    <row r="2669" spans="1:55" ht="12.75" customHeight="1" x14ac:dyDescent="0.2">
      <c r="A2669" s="4" t="s">
        <v>2724</v>
      </c>
      <c r="B2669" s="4" t="s">
        <v>2689</v>
      </c>
      <c r="C2669" s="4" t="s">
        <v>2734</v>
      </c>
      <c r="D2669" s="4" t="s">
        <v>2741</v>
      </c>
      <c r="E2669" s="4" t="s">
        <v>384</v>
      </c>
      <c r="F2669" s="4" t="s">
        <v>2055</v>
      </c>
      <c r="G2669" s="41">
        <v>560</v>
      </c>
      <c r="H2669" s="59" t="s">
        <v>2124</v>
      </c>
      <c r="I2669" s="94">
        <v>500000010332</v>
      </c>
      <c r="J2669" s="5">
        <v>2020</v>
      </c>
      <c r="K2669" s="5">
        <v>10</v>
      </c>
      <c r="L2669" s="9">
        <f t="shared" si="57"/>
        <v>4</v>
      </c>
      <c r="M2669" s="4" t="s">
        <v>90</v>
      </c>
      <c r="N2669" s="5" t="s">
        <v>94</v>
      </c>
      <c r="O2669" s="4" t="s">
        <v>201</v>
      </c>
      <c r="P2669" s="5" t="s">
        <v>42</v>
      </c>
      <c r="Q2669" s="5" t="s">
        <v>37</v>
      </c>
      <c r="R2669" s="9" t="s">
        <v>41</v>
      </c>
      <c r="S2669" s="11">
        <v>2023</v>
      </c>
      <c r="T2669" s="6" t="s">
        <v>126</v>
      </c>
      <c r="U2669" s="4" t="s">
        <v>4025</v>
      </c>
      <c r="V2669" s="4" t="s">
        <v>4024</v>
      </c>
      <c r="W2669" s="75">
        <v>458733</v>
      </c>
      <c r="X2669" s="9">
        <v>2</v>
      </c>
      <c r="Y2669" s="11"/>
      <c r="Z2669" s="11"/>
      <c r="AA2669" s="11"/>
      <c r="AB2669" s="11"/>
      <c r="AC2669" s="11" t="s">
        <v>33</v>
      </c>
      <c r="AD2669" s="11"/>
      <c r="AE2669" s="11"/>
      <c r="AF2669" s="11"/>
      <c r="AG2669" s="11"/>
      <c r="AH2669" s="11"/>
      <c r="AI2669" s="11" t="s">
        <v>33</v>
      </c>
      <c r="AJ2669" s="11"/>
      <c r="AK2669" s="143"/>
      <c r="AL2669" s="143"/>
      <c r="AM2669" s="143"/>
      <c r="AN2669" s="143"/>
      <c r="AO2669" s="153" t="s">
        <v>165</v>
      </c>
      <c r="AP2669" s="143"/>
      <c r="AQ2669" s="143"/>
      <c r="AR2669" s="143"/>
      <c r="AS2669" s="143"/>
      <c r="AT2669" s="143"/>
      <c r="AU2669" s="153" t="s">
        <v>165</v>
      </c>
      <c r="AV2669" s="143"/>
      <c r="BC2669" s="2"/>
    </row>
    <row r="2670" spans="1:55" ht="12.75" customHeight="1" x14ac:dyDescent="0.2">
      <c r="A2670" s="4" t="s">
        <v>2724</v>
      </c>
      <c r="B2670" s="4" t="s">
        <v>2689</v>
      </c>
      <c r="C2670" s="4" t="s">
        <v>2734</v>
      </c>
      <c r="D2670" s="4" t="s">
        <v>2741</v>
      </c>
      <c r="E2670" s="4" t="s">
        <v>384</v>
      </c>
      <c r="F2670" s="4" t="s">
        <v>2055</v>
      </c>
      <c r="G2670" s="41">
        <v>560</v>
      </c>
      <c r="H2670" s="59" t="s">
        <v>2125</v>
      </c>
      <c r="I2670" s="59">
        <f t="shared" ref="I2670:I2678" si="58">I2669+1</f>
        <v>500000010333</v>
      </c>
      <c r="J2670" s="5">
        <v>2020</v>
      </c>
      <c r="K2670" s="5">
        <v>10</v>
      </c>
      <c r="L2670" s="9">
        <f t="shared" si="57"/>
        <v>4</v>
      </c>
      <c r="M2670" s="4" t="s">
        <v>90</v>
      </c>
      <c r="N2670" s="5" t="s">
        <v>94</v>
      </c>
      <c r="O2670" s="4" t="s">
        <v>201</v>
      </c>
      <c r="P2670" s="5" t="s">
        <v>42</v>
      </c>
      <c r="Q2670" s="5" t="s">
        <v>37</v>
      </c>
      <c r="R2670" s="9" t="s">
        <v>41</v>
      </c>
      <c r="S2670" s="11">
        <v>2023</v>
      </c>
      <c r="T2670" s="6" t="s">
        <v>126</v>
      </c>
      <c r="U2670" s="4" t="s">
        <v>4025</v>
      </c>
      <c r="V2670" s="4" t="s">
        <v>4024</v>
      </c>
      <c r="W2670" s="75">
        <v>458733</v>
      </c>
      <c r="X2670" s="9">
        <v>2</v>
      </c>
      <c r="Y2670" s="11"/>
      <c r="Z2670" s="11"/>
      <c r="AA2670" s="11"/>
      <c r="AB2670" s="11"/>
      <c r="AC2670" s="11" t="s">
        <v>33</v>
      </c>
      <c r="AD2670" s="11"/>
      <c r="AE2670" s="11"/>
      <c r="AF2670" s="11"/>
      <c r="AG2670" s="11"/>
      <c r="AH2670" s="11"/>
      <c r="AI2670" s="11" t="s">
        <v>33</v>
      </c>
      <c r="AJ2670" s="11"/>
      <c r="AK2670" s="143"/>
      <c r="AL2670" s="143"/>
      <c r="AM2670" s="143"/>
      <c r="AN2670" s="143"/>
      <c r="AO2670" s="153" t="s">
        <v>165</v>
      </c>
      <c r="AP2670" s="143"/>
      <c r="AQ2670" s="143"/>
      <c r="AR2670" s="143"/>
      <c r="AS2670" s="143"/>
      <c r="AT2670" s="143"/>
      <c r="AU2670" s="153" t="s">
        <v>165</v>
      </c>
      <c r="AV2670" s="143"/>
      <c r="BC2670" s="2"/>
    </row>
    <row r="2671" spans="1:55" ht="12.75" customHeight="1" x14ac:dyDescent="0.2">
      <c r="A2671" s="4" t="s">
        <v>2724</v>
      </c>
      <c r="B2671" s="4" t="s">
        <v>2689</v>
      </c>
      <c r="C2671" s="4" t="s">
        <v>2734</v>
      </c>
      <c r="D2671" s="4" t="s">
        <v>2741</v>
      </c>
      <c r="E2671" s="4" t="s">
        <v>384</v>
      </c>
      <c r="F2671" s="4" t="s">
        <v>2055</v>
      </c>
      <c r="G2671" s="41">
        <v>560</v>
      </c>
      <c r="H2671" s="59" t="s">
        <v>2126</v>
      </c>
      <c r="I2671" s="94">
        <f t="shared" si="58"/>
        <v>500000010334</v>
      </c>
      <c r="J2671" s="5">
        <v>2020</v>
      </c>
      <c r="K2671" s="5">
        <v>10</v>
      </c>
      <c r="L2671" s="9">
        <f t="shared" si="57"/>
        <v>4</v>
      </c>
      <c r="M2671" s="4" t="s">
        <v>90</v>
      </c>
      <c r="N2671" s="5" t="s">
        <v>94</v>
      </c>
      <c r="O2671" s="6" t="s">
        <v>201</v>
      </c>
      <c r="P2671" s="5" t="s">
        <v>42</v>
      </c>
      <c r="Q2671" s="5" t="s">
        <v>37</v>
      </c>
      <c r="R2671" s="9" t="s">
        <v>41</v>
      </c>
      <c r="S2671" s="11">
        <v>2023</v>
      </c>
      <c r="T2671" s="6" t="s">
        <v>126</v>
      </c>
      <c r="U2671" s="4" t="s">
        <v>4025</v>
      </c>
      <c r="V2671" s="4" t="s">
        <v>4024</v>
      </c>
      <c r="W2671" s="75">
        <v>458733</v>
      </c>
      <c r="X2671" s="9">
        <v>2</v>
      </c>
      <c r="Y2671" s="11"/>
      <c r="Z2671" s="11"/>
      <c r="AA2671" s="11"/>
      <c r="AB2671" s="11"/>
      <c r="AC2671" s="11" t="s">
        <v>33</v>
      </c>
      <c r="AD2671" s="11"/>
      <c r="AE2671" s="11"/>
      <c r="AF2671" s="11"/>
      <c r="AG2671" s="11"/>
      <c r="AH2671" s="11"/>
      <c r="AI2671" s="11" t="s">
        <v>33</v>
      </c>
      <c r="AJ2671" s="11"/>
      <c r="AK2671" s="143"/>
      <c r="AL2671" s="143"/>
      <c r="AM2671" s="143"/>
      <c r="AN2671" s="143"/>
      <c r="AO2671" s="153" t="s">
        <v>165</v>
      </c>
      <c r="AP2671" s="143"/>
      <c r="AQ2671" s="143"/>
      <c r="AR2671" s="143"/>
      <c r="AS2671" s="143"/>
      <c r="AT2671" s="143"/>
      <c r="AU2671" s="153" t="s">
        <v>165</v>
      </c>
      <c r="AV2671" s="143"/>
      <c r="BC2671" s="2"/>
    </row>
    <row r="2672" spans="1:55" ht="12.75" customHeight="1" x14ac:dyDescent="0.2">
      <c r="A2672" s="4" t="s">
        <v>2724</v>
      </c>
      <c r="B2672" s="4" t="s">
        <v>2689</v>
      </c>
      <c r="C2672" s="4" t="s">
        <v>2734</v>
      </c>
      <c r="D2672" s="4" t="s">
        <v>2741</v>
      </c>
      <c r="E2672" s="4" t="s">
        <v>384</v>
      </c>
      <c r="F2672" s="4" t="s">
        <v>2055</v>
      </c>
      <c r="G2672" s="41">
        <v>560</v>
      </c>
      <c r="H2672" s="59" t="s">
        <v>2127</v>
      </c>
      <c r="I2672" s="94">
        <f t="shared" si="58"/>
        <v>500000010335</v>
      </c>
      <c r="J2672" s="5">
        <v>2020</v>
      </c>
      <c r="K2672" s="5">
        <v>10</v>
      </c>
      <c r="L2672" s="9">
        <f t="shared" si="57"/>
        <v>4</v>
      </c>
      <c r="M2672" s="6" t="s">
        <v>90</v>
      </c>
      <c r="N2672" s="9" t="s">
        <v>94</v>
      </c>
      <c r="O2672" s="6" t="s">
        <v>201</v>
      </c>
      <c r="P2672" s="9" t="s">
        <v>42</v>
      </c>
      <c r="Q2672" s="5" t="s">
        <v>37</v>
      </c>
      <c r="R2672" s="9" t="s">
        <v>41</v>
      </c>
      <c r="S2672" s="11">
        <v>2023</v>
      </c>
      <c r="T2672" s="6" t="s">
        <v>126</v>
      </c>
      <c r="U2672" s="4" t="s">
        <v>4025</v>
      </c>
      <c r="V2672" s="4" t="s">
        <v>4024</v>
      </c>
      <c r="W2672" s="75">
        <v>458733</v>
      </c>
      <c r="X2672" s="9">
        <v>2</v>
      </c>
      <c r="Y2672" s="11"/>
      <c r="Z2672" s="11"/>
      <c r="AA2672" s="11"/>
      <c r="AB2672" s="11"/>
      <c r="AC2672" s="11" t="s">
        <v>33</v>
      </c>
      <c r="AD2672" s="11"/>
      <c r="AE2672" s="11"/>
      <c r="AF2672" s="11"/>
      <c r="AG2672" s="11"/>
      <c r="AH2672" s="11"/>
      <c r="AI2672" s="11" t="s">
        <v>33</v>
      </c>
      <c r="AJ2672" s="11"/>
      <c r="AK2672" s="143"/>
      <c r="AL2672" s="143"/>
      <c r="AM2672" s="143"/>
      <c r="AN2672" s="143"/>
      <c r="AO2672" s="153" t="s">
        <v>165</v>
      </c>
      <c r="AP2672" s="143"/>
      <c r="AQ2672" s="143"/>
      <c r="AR2672" s="143"/>
      <c r="AS2672" s="143"/>
      <c r="AT2672" s="143"/>
      <c r="AU2672" s="153" t="s">
        <v>165</v>
      </c>
      <c r="AV2672" s="143"/>
      <c r="BC2672" s="2"/>
    </row>
    <row r="2673" spans="1:55" ht="12.75" customHeight="1" x14ac:dyDescent="0.2">
      <c r="A2673" s="4" t="s">
        <v>2724</v>
      </c>
      <c r="B2673" s="4" t="s">
        <v>2689</v>
      </c>
      <c r="C2673" s="4" t="s">
        <v>2734</v>
      </c>
      <c r="D2673" s="4" t="s">
        <v>2741</v>
      </c>
      <c r="E2673" s="4" t="s">
        <v>384</v>
      </c>
      <c r="F2673" s="4" t="s">
        <v>2055</v>
      </c>
      <c r="G2673" s="41">
        <v>560</v>
      </c>
      <c r="H2673" s="59" t="s">
        <v>2128</v>
      </c>
      <c r="I2673" s="94">
        <f t="shared" si="58"/>
        <v>500000010336</v>
      </c>
      <c r="J2673" s="5">
        <v>2020</v>
      </c>
      <c r="K2673" s="5">
        <v>10</v>
      </c>
      <c r="L2673" s="9">
        <f t="shared" si="57"/>
        <v>4</v>
      </c>
      <c r="M2673" s="4" t="s">
        <v>90</v>
      </c>
      <c r="N2673" s="5" t="s">
        <v>94</v>
      </c>
      <c r="O2673" s="4" t="s">
        <v>201</v>
      </c>
      <c r="P2673" s="5" t="s">
        <v>42</v>
      </c>
      <c r="Q2673" s="5" t="s">
        <v>37</v>
      </c>
      <c r="R2673" s="9" t="s">
        <v>41</v>
      </c>
      <c r="S2673" s="11">
        <v>2023</v>
      </c>
      <c r="T2673" s="6" t="s">
        <v>126</v>
      </c>
      <c r="U2673" s="4" t="s">
        <v>4025</v>
      </c>
      <c r="V2673" s="4" t="s">
        <v>4024</v>
      </c>
      <c r="W2673" s="75">
        <v>458733</v>
      </c>
      <c r="X2673" s="9">
        <v>2</v>
      </c>
      <c r="Y2673" s="11"/>
      <c r="Z2673" s="11"/>
      <c r="AA2673" s="11"/>
      <c r="AB2673" s="11"/>
      <c r="AC2673" s="11" t="s">
        <v>33</v>
      </c>
      <c r="AD2673" s="11"/>
      <c r="AE2673" s="11"/>
      <c r="AF2673" s="11"/>
      <c r="AG2673" s="11"/>
      <c r="AH2673" s="11"/>
      <c r="AI2673" s="11" t="s">
        <v>33</v>
      </c>
      <c r="AJ2673" s="11"/>
      <c r="AK2673" s="143"/>
      <c r="AL2673" s="143"/>
      <c r="AM2673" s="143"/>
      <c r="AN2673" s="143"/>
      <c r="AO2673" s="153" t="s">
        <v>165</v>
      </c>
      <c r="AP2673" s="143"/>
      <c r="AQ2673" s="143"/>
      <c r="AR2673" s="143"/>
      <c r="AS2673" s="143"/>
      <c r="AT2673" s="143"/>
      <c r="AU2673" s="153" t="s">
        <v>165</v>
      </c>
      <c r="AV2673" s="143"/>
      <c r="BC2673" s="2"/>
    </row>
    <row r="2674" spans="1:55" ht="12.75" customHeight="1" x14ac:dyDescent="0.2">
      <c r="A2674" s="4" t="s">
        <v>2724</v>
      </c>
      <c r="B2674" s="4" t="s">
        <v>2689</v>
      </c>
      <c r="C2674" s="4" t="s">
        <v>2734</v>
      </c>
      <c r="D2674" s="4" t="s">
        <v>2741</v>
      </c>
      <c r="E2674" s="4" t="s">
        <v>384</v>
      </c>
      <c r="F2674" s="4" t="s">
        <v>2055</v>
      </c>
      <c r="G2674" s="41">
        <v>560</v>
      </c>
      <c r="H2674" s="59" t="s">
        <v>2129</v>
      </c>
      <c r="I2674" s="59">
        <f t="shared" si="58"/>
        <v>500000010337</v>
      </c>
      <c r="J2674" s="5">
        <v>2020</v>
      </c>
      <c r="K2674" s="5">
        <v>10</v>
      </c>
      <c r="L2674" s="9">
        <f t="shared" si="57"/>
        <v>4</v>
      </c>
      <c r="M2674" s="4" t="s">
        <v>90</v>
      </c>
      <c r="N2674" s="5" t="s">
        <v>94</v>
      </c>
      <c r="O2674" s="4" t="s">
        <v>201</v>
      </c>
      <c r="P2674" s="5" t="s">
        <v>42</v>
      </c>
      <c r="Q2674" s="5" t="s">
        <v>37</v>
      </c>
      <c r="R2674" s="9" t="s">
        <v>41</v>
      </c>
      <c r="S2674" s="11">
        <v>2023</v>
      </c>
      <c r="T2674" s="6" t="s">
        <v>126</v>
      </c>
      <c r="U2674" s="4" t="s">
        <v>4025</v>
      </c>
      <c r="V2674" s="4" t="s">
        <v>4024</v>
      </c>
      <c r="W2674" s="75">
        <v>458733</v>
      </c>
      <c r="X2674" s="9">
        <v>2</v>
      </c>
      <c r="Y2674" s="11"/>
      <c r="Z2674" s="11"/>
      <c r="AA2674" s="11"/>
      <c r="AB2674" s="11"/>
      <c r="AC2674" s="11" t="s">
        <v>33</v>
      </c>
      <c r="AD2674" s="11"/>
      <c r="AE2674" s="11"/>
      <c r="AF2674" s="11"/>
      <c r="AG2674" s="11"/>
      <c r="AH2674" s="11"/>
      <c r="AI2674" s="11" t="s">
        <v>33</v>
      </c>
      <c r="AJ2674" s="11"/>
      <c r="AK2674" s="143"/>
      <c r="AL2674" s="143"/>
      <c r="AM2674" s="143"/>
      <c r="AN2674" s="143"/>
      <c r="AO2674" s="153" t="s">
        <v>165</v>
      </c>
      <c r="AP2674" s="143"/>
      <c r="AQ2674" s="143"/>
      <c r="AR2674" s="143"/>
      <c r="AS2674" s="143"/>
      <c r="AT2674" s="143"/>
      <c r="AU2674" s="153" t="s">
        <v>165</v>
      </c>
      <c r="AV2674" s="143"/>
      <c r="BC2674" s="2"/>
    </row>
    <row r="2675" spans="1:55" ht="12.75" customHeight="1" x14ac:dyDescent="0.2">
      <c r="A2675" s="4" t="s">
        <v>2724</v>
      </c>
      <c r="B2675" s="4" t="s">
        <v>2689</v>
      </c>
      <c r="C2675" s="4" t="s">
        <v>2734</v>
      </c>
      <c r="D2675" s="4" t="s">
        <v>2741</v>
      </c>
      <c r="E2675" s="4" t="s">
        <v>384</v>
      </c>
      <c r="F2675" s="4" t="s">
        <v>2055</v>
      </c>
      <c r="G2675" s="41">
        <v>560</v>
      </c>
      <c r="H2675" s="59" t="s">
        <v>2130</v>
      </c>
      <c r="I2675" s="94">
        <f t="shared" si="58"/>
        <v>500000010338</v>
      </c>
      <c r="J2675" s="5">
        <v>2020</v>
      </c>
      <c r="K2675" s="5">
        <v>10</v>
      </c>
      <c r="L2675" s="9">
        <f t="shared" si="57"/>
        <v>4</v>
      </c>
      <c r="M2675" s="6" t="s">
        <v>90</v>
      </c>
      <c r="N2675" s="9" t="s">
        <v>94</v>
      </c>
      <c r="O2675" s="6" t="s">
        <v>201</v>
      </c>
      <c r="P2675" s="9" t="s">
        <v>42</v>
      </c>
      <c r="Q2675" s="5" t="s">
        <v>37</v>
      </c>
      <c r="R2675" s="9" t="s">
        <v>41</v>
      </c>
      <c r="S2675" s="11">
        <v>2023</v>
      </c>
      <c r="T2675" s="6" t="s">
        <v>126</v>
      </c>
      <c r="U2675" s="4" t="s">
        <v>4025</v>
      </c>
      <c r="V2675" s="4" t="s">
        <v>4024</v>
      </c>
      <c r="W2675" s="75">
        <v>458733</v>
      </c>
      <c r="X2675" s="9">
        <v>2</v>
      </c>
      <c r="Y2675" s="11"/>
      <c r="Z2675" s="11"/>
      <c r="AA2675" s="11"/>
      <c r="AB2675" s="11"/>
      <c r="AC2675" s="11" t="s">
        <v>33</v>
      </c>
      <c r="AD2675" s="11"/>
      <c r="AE2675" s="11"/>
      <c r="AF2675" s="11"/>
      <c r="AG2675" s="11"/>
      <c r="AH2675" s="11"/>
      <c r="AI2675" s="11" t="s">
        <v>33</v>
      </c>
      <c r="AJ2675" s="11"/>
      <c r="AK2675" s="143"/>
      <c r="AL2675" s="143"/>
      <c r="AM2675" s="143"/>
      <c r="AN2675" s="143"/>
      <c r="AO2675" s="153" t="s">
        <v>165</v>
      </c>
      <c r="AP2675" s="143"/>
      <c r="AQ2675" s="143"/>
      <c r="AR2675" s="143"/>
      <c r="AS2675" s="143"/>
      <c r="AT2675" s="143"/>
      <c r="AU2675" s="153" t="s">
        <v>165</v>
      </c>
      <c r="AV2675" s="143"/>
      <c r="BC2675" s="2"/>
    </row>
    <row r="2676" spans="1:55" ht="12.75" customHeight="1" x14ac:dyDescent="0.2">
      <c r="A2676" s="4" t="s">
        <v>2724</v>
      </c>
      <c r="B2676" s="4" t="s">
        <v>2689</v>
      </c>
      <c r="C2676" s="4" t="s">
        <v>2734</v>
      </c>
      <c r="D2676" s="4" t="s">
        <v>2741</v>
      </c>
      <c r="E2676" s="4" t="s">
        <v>384</v>
      </c>
      <c r="F2676" s="4" t="s">
        <v>2055</v>
      </c>
      <c r="G2676" s="41">
        <v>560</v>
      </c>
      <c r="H2676" s="59" t="s">
        <v>2131</v>
      </c>
      <c r="I2676" s="59">
        <f t="shared" si="58"/>
        <v>500000010339</v>
      </c>
      <c r="J2676" s="5">
        <v>2020</v>
      </c>
      <c r="K2676" s="5">
        <v>10</v>
      </c>
      <c r="L2676" s="9">
        <f t="shared" si="57"/>
        <v>4</v>
      </c>
      <c r="M2676" s="6" t="s">
        <v>90</v>
      </c>
      <c r="N2676" s="9" t="s">
        <v>94</v>
      </c>
      <c r="O2676" s="4" t="s">
        <v>201</v>
      </c>
      <c r="P2676" s="5" t="s">
        <v>42</v>
      </c>
      <c r="Q2676" s="5" t="s">
        <v>37</v>
      </c>
      <c r="R2676" s="9" t="s">
        <v>41</v>
      </c>
      <c r="S2676" s="11">
        <v>2023</v>
      </c>
      <c r="T2676" s="6" t="s">
        <v>126</v>
      </c>
      <c r="U2676" s="4" t="s">
        <v>4025</v>
      </c>
      <c r="V2676" s="4" t="s">
        <v>4024</v>
      </c>
      <c r="W2676" s="75">
        <v>458733</v>
      </c>
      <c r="X2676" s="9">
        <v>2</v>
      </c>
      <c r="Y2676" s="11"/>
      <c r="Z2676" s="11"/>
      <c r="AA2676" s="11"/>
      <c r="AB2676" s="11"/>
      <c r="AC2676" s="11" t="s">
        <v>33</v>
      </c>
      <c r="AD2676" s="11"/>
      <c r="AE2676" s="11"/>
      <c r="AF2676" s="11"/>
      <c r="AG2676" s="11"/>
      <c r="AH2676" s="11"/>
      <c r="AI2676" s="11" t="s">
        <v>33</v>
      </c>
      <c r="AJ2676" s="11"/>
      <c r="AK2676" s="143"/>
      <c r="AL2676" s="143"/>
      <c r="AM2676" s="143"/>
      <c r="AN2676" s="143"/>
      <c r="AO2676" s="153" t="s">
        <v>165</v>
      </c>
      <c r="AP2676" s="143"/>
      <c r="AQ2676" s="143"/>
      <c r="AR2676" s="143"/>
      <c r="AS2676" s="143"/>
      <c r="AT2676" s="143"/>
      <c r="AU2676" s="153" t="s">
        <v>165</v>
      </c>
      <c r="AV2676" s="143"/>
      <c r="BC2676" s="2"/>
    </row>
    <row r="2677" spans="1:55" ht="12.75" customHeight="1" x14ac:dyDescent="0.2">
      <c r="A2677" s="4" t="s">
        <v>2724</v>
      </c>
      <c r="B2677" s="4" t="s">
        <v>2689</v>
      </c>
      <c r="C2677" s="4" t="s">
        <v>2734</v>
      </c>
      <c r="D2677" s="4" t="s">
        <v>2741</v>
      </c>
      <c r="E2677" s="4" t="s">
        <v>384</v>
      </c>
      <c r="F2677" s="4" t="s">
        <v>2055</v>
      </c>
      <c r="G2677" s="41">
        <v>560</v>
      </c>
      <c r="H2677" s="59" t="s">
        <v>2132</v>
      </c>
      <c r="I2677" s="59">
        <f t="shared" si="58"/>
        <v>500000010340</v>
      </c>
      <c r="J2677" s="5">
        <v>2020</v>
      </c>
      <c r="K2677" s="5">
        <v>10</v>
      </c>
      <c r="L2677" s="9">
        <f t="shared" si="57"/>
        <v>4</v>
      </c>
      <c r="M2677" s="6" t="s">
        <v>90</v>
      </c>
      <c r="N2677" s="9" t="s">
        <v>94</v>
      </c>
      <c r="O2677" s="4" t="s">
        <v>201</v>
      </c>
      <c r="P2677" s="5" t="s">
        <v>42</v>
      </c>
      <c r="Q2677" s="5" t="s">
        <v>37</v>
      </c>
      <c r="R2677" s="9" t="s">
        <v>41</v>
      </c>
      <c r="S2677" s="11">
        <v>2023</v>
      </c>
      <c r="T2677" s="6" t="s">
        <v>126</v>
      </c>
      <c r="U2677" s="4" t="s">
        <v>4025</v>
      </c>
      <c r="V2677" s="4" t="s">
        <v>4024</v>
      </c>
      <c r="W2677" s="75">
        <v>458733</v>
      </c>
      <c r="X2677" s="9">
        <v>2</v>
      </c>
      <c r="Y2677" s="11"/>
      <c r="Z2677" s="11"/>
      <c r="AA2677" s="11"/>
      <c r="AB2677" s="11"/>
      <c r="AC2677" s="11" t="s">
        <v>33</v>
      </c>
      <c r="AD2677" s="11"/>
      <c r="AE2677" s="11"/>
      <c r="AF2677" s="11"/>
      <c r="AG2677" s="11"/>
      <c r="AH2677" s="11"/>
      <c r="AI2677" s="11" t="s">
        <v>33</v>
      </c>
      <c r="AJ2677" s="11"/>
      <c r="AK2677" s="143"/>
      <c r="AL2677" s="143"/>
      <c r="AM2677" s="143"/>
      <c r="AN2677" s="143"/>
      <c r="AO2677" s="153" t="s">
        <v>165</v>
      </c>
      <c r="AP2677" s="143"/>
      <c r="AQ2677" s="143"/>
      <c r="AR2677" s="143"/>
      <c r="AS2677" s="143"/>
      <c r="AT2677" s="143"/>
      <c r="AU2677" s="153" t="s">
        <v>165</v>
      </c>
      <c r="AV2677" s="143"/>
      <c r="BC2677" s="2"/>
    </row>
    <row r="2678" spans="1:55" ht="12.75" customHeight="1" x14ac:dyDescent="0.2">
      <c r="A2678" s="4" t="s">
        <v>2724</v>
      </c>
      <c r="B2678" s="4" t="s">
        <v>2689</v>
      </c>
      <c r="C2678" s="4" t="s">
        <v>2734</v>
      </c>
      <c r="D2678" s="4" t="s">
        <v>2741</v>
      </c>
      <c r="E2678" s="4" t="s">
        <v>384</v>
      </c>
      <c r="F2678" s="4" t="s">
        <v>2055</v>
      </c>
      <c r="G2678" s="41">
        <v>560</v>
      </c>
      <c r="H2678" s="59" t="s">
        <v>2133</v>
      </c>
      <c r="I2678" s="59">
        <f t="shared" si="58"/>
        <v>500000010341</v>
      </c>
      <c r="J2678" s="5">
        <v>2020</v>
      </c>
      <c r="K2678" s="5">
        <v>10</v>
      </c>
      <c r="L2678" s="9">
        <f t="shared" si="57"/>
        <v>4</v>
      </c>
      <c r="M2678" s="6" t="s">
        <v>90</v>
      </c>
      <c r="N2678" s="9" t="s">
        <v>94</v>
      </c>
      <c r="O2678" s="4" t="s">
        <v>201</v>
      </c>
      <c r="P2678" s="5" t="s">
        <v>42</v>
      </c>
      <c r="Q2678" s="5" t="s">
        <v>37</v>
      </c>
      <c r="R2678" s="9" t="s">
        <v>41</v>
      </c>
      <c r="S2678" s="11">
        <v>2023</v>
      </c>
      <c r="T2678" s="6" t="s">
        <v>126</v>
      </c>
      <c r="U2678" s="4" t="s">
        <v>4025</v>
      </c>
      <c r="V2678" s="4" t="s">
        <v>4024</v>
      </c>
      <c r="W2678" s="75">
        <v>458733</v>
      </c>
      <c r="X2678" s="9">
        <v>2</v>
      </c>
      <c r="Y2678" s="11"/>
      <c r="Z2678" s="11"/>
      <c r="AA2678" s="11"/>
      <c r="AB2678" s="11"/>
      <c r="AC2678" s="11" t="s">
        <v>33</v>
      </c>
      <c r="AD2678" s="11"/>
      <c r="AE2678" s="11"/>
      <c r="AF2678" s="11"/>
      <c r="AG2678" s="11"/>
      <c r="AH2678" s="11"/>
      <c r="AI2678" s="11" t="s">
        <v>33</v>
      </c>
      <c r="AJ2678" s="11"/>
      <c r="AK2678" s="143"/>
      <c r="AL2678" s="143"/>
      <c r="AM2678" s="143"/>
      <c r="AN2678" s="143"/>
      <c r="AO2678" s="153" t="s">
        <v>165</v>
      </c>
      <c r="AP2678" s="143"/>
      <c r="AQ2678" s="143"/>
      <c r="AR2678" s="143"/>
      <c r="AS2678" s="143"/>
      <c r="AT2678" s="143"/>
      <c r="AU2678" s="153" t="s">
        <v>165</v>
      </c>
      <c r="AV2678" s="143"/>
      <c r="BC2678" s="2"/>
    </row>
    <row r="2679" spans="1:55" ht="12" customHeight="1" x14ac:dyDescent="0.2">
      <c r="A2679" s="4" t="s">
        <v>2724</v>
      </c>
      <c r="B2679" s="4" t="s">
        <v>2689</v>
      </c>
      <c r="C2679" s="4" t="s">
        <v>2734</v>
      </c>
      <c r="D2679" s="4" t="s">
        <v>2742</v>
      </c>
      <c r="E2679" s="4" t="s">
        <v>384</v>
      </c>
      <c r="F2679" s="4" t="s">
        <v>2055</v>
      </c>
      <c r="G2679" s="41">
        <v>560</v>
      </c>
      <c r="H2679" s="59" t="s">
        <v>2503</v>
      </c>
      <c r="I2679" s="59" t="s">
        <v>2504</v>
      </c>
      <c r="J2679" s="5">
        <v>2022</v>
      </c>
      <c r="K2679" s="5">
        <v>10</v>
      </c>
      <c r="L2679" s="9">
        <f t="shared" si="57"/>
        <v>6</v>
      </c>
      <c r="M2679" s="6" t="s">
        <v>92</v>
      </c>
      <c r="N2679" s="9" t="s">
        <v>94</v>
      </c>
      <c r="O2679" s="4" t="s">
        <v>201</v>
      </c>
      <c r="P2679" s="6" t="s">
        <v>41</v>
      </c>
      <c r="Q2679" s="5" t="s">
        <v>37</v>
      </c>
      <c r="R2679" s="9" t="s">
        <v>41</v>
      </c>
      <c r="S2679" s="11">
        <v>2023</v>
      </c>
      <c r="T2679" s="6" t="s">
        <v>44</v>
      </c>
      <c r="U2679" s="4" t="s">
        <v>3805</v>
      </c>
      <c r="V2679" s="83" t="s">
        <v>4404</v>
      </c>
      <c r="W2679" s="90">
        <v>66031</v>
      </c>
      <c r="X2679" s="9">
        <v>2</v>
      </c>
      <c r="Y2679" s="11"/>
      <c r="Z2679" s="11"/>
      <c r="AA2679" s="11"/>
      <c r="AB2679" s="11"/>
      <c r="AC2679" s="11"/>
      <c r="AD2679" s="11" t="s">
        <v>33</v>
      </c>
      <c r="AE2679" s="11"/>
      <c r="AF2679" s="11"/>
      <c r="AG2679" s="11"/>
      <c r="AH2679" s="11"/>
      <c r="AI2679" s="11"/>
      <c r="AJ2679" s="11" t="s">
        <v>33</v>
      </c>
      <c r="AK2679" s="143"/>
      <c r="AL2679" s="143"/>
      <c r="AM2679" s="143"/>
      <c r="AN2679" s="143"/>
      <c r="AO2679" s="143"/>
      <c r="AP2679" s="153" t="s">
        <v>165</v>
      </c>
      <c r="AQ2679" s="143"/>
      <c r="AR2679" s="143"/>
      <c r="AS2679" s="143"/>
      <c r="AT2679" s="143"/>
      <c r="AU2679" s="143"/>
      <c r="AV2679" s="153" t="s">
        <v>165</v>
      </c>
      <c r="BC2679" s="2"/>
    </row>
    <row r="2680" spans="1:55" ht="12" customHeight="1" x14ac:dyDescent="0.2">
      <c r="A2680" s="4" t="s">
        <v>2724</v>
      </c>
      <c r="B2680" s="4" t="s">
        <v>2689</v>
      </c>
      <c r="C2680" s="4" t="s">
        <v>2734</v>
      </c>
      <c r="D2680" s="4" t="s">
        <v>2742</v>
      </c>
      <c r="E2680" s="4" t="s">
        <v>384</v>
      </c>
      <c r="F2680" s="4" t="s">
        <v>2055</v>
      </c>
      <c r="G2680" s="41">
        <v>560</v>
      </c>
      <c r="H2680" s="59" t="s">
        <v>2505</v>
      </c>
      <c r="I2680" s="59" t="s">
        <v>2506</v>
      </c>
      <c r="J2680" s="5">
        <v>2022</v>
      </c>
      <c r="K2680" s="5">
        <v>10</v>
      </c>
      <c r="L2680" s="9">
        <f t="shared" si="57"/>
        <v>6</v>
      </c>
      <c r="M2680" s="4" t="s">
        <v>92</v>
      </c>
      <c r="N2680" s="5" t="s">
        <v>94</v>
      </c>
      <c r="O2680" s="4" t="s">
        <v>201</v>
      </c>
      <c r="P2680" s="6" t="s">
        <v>41</v>
      </c>
      <c r="Q2680" s="5" t="s">
        <v>37</v>
      </c>
      <c r="R2680" s="9" t="s">
        <v>41</v>
      </c>
      <c r="S2680" s="11">
        <v>2023</v>
      </c>
      <c r="T2680" s="6" t="s">
        <v>44</v>
      </c>
      <c r="U2680" s="4" t="s">
        <v>3805</v>
      </c>
      <c r="V2680" s="83" t="s">
        <v>4404</v>
      </c>
      <c r="W2680" s="90">
        <v>66031</v>
      </c>
      <c r="X2680" s="9">
        <v>2</v>
      </c>
      <c r="Y2680" s="11"/>
      <c r="Z2680" s="11"/>
      <c r="AA2680" s="11"/>
      <c r="AB2680" s="11"/>
      <c r="AC2680" s="11"/>
      <c r="AD2680" s="11" t="s">
        <v>33</v>
      </c>
      <c r="AE2680" s="11"/>
      <c r="AF2680" s="11"/>
      <c r="AG2680" s="11"/>
      <c r="AH2680" s="11"/>
      <c r="AI2680" s="11"/>
      <c r="AJ2680" s="11" t="s">
        <v>33</v>
      </c>
      <c r="AK2680" s="143"/>
      <c r="AL2680" s="143"/>
      <c r="AM2680" s="143"/>
      <c r="AN2680" s="143"/>
      <c r="AO2680" s="143"/>
      <c r="AP2680" s="153" t="s">
        <v>165</v>
      </c>
      <c r="AQ2680" s="143"/>
      <c r="AR2680" s="143"/>
      <c r="AS2680" s="143"/>
      <c r="AT2680" s="143"/>
      <c r="AU2680" s="143"/>
      <c r="AV2680" s="153" t="s">
        <v>165</v>
      </c>
      <c r="BC2680" s="2"/>
    </row>
    <row r="2681" spans="1:55" ht="12" customHeight="1" x14ac:dyDescent="0.2">
      <c r="A2681" s="4" t="s">
        <v>2724</v>
      </c>
      <c r="B2681" s="4" t="s">
        <v>2689</v>
      </c>
      <c r="C2681" s="4" t="s">
        <v>2734</v>
      </c>
      <c r="D2681" s="4" t="s">
        <v>2742</v>
      </c>
      <c r="E2681" s="4" t="s">
        <v>384</v>
      </c>
      <c r="F2681" s="4" t="s">
        <v>2055</v>
      </c>
      <c r="G2681" s="41">
        <v>560</v>
      </c>
      <c r="H2681" s="60" t="s">
        <v>2507</v>
      </c>
      <c r="I2681" s="59" t="s">
        <v>2508</v>
      </c>
      <c r="J2681" s="5">
        <v>2022</v>
      </c>
      <c r="K2681" s="5">
        <v>10</v>
      </c>
      <c r="L2681" s="9">
        <f t="shared" si="57"/>
        <v>6</v>
      </c>
      <c r="M2681" s="4" t="s">
        <v>92</v>
      </c>
      <c r="N2681" s="5" t="s">
        <v>94</v>
      </c>
      <c r="O2681" s="4" t="s">
        <v>201</v>
      </c>
      <c r="P2681" s="6" t="s">
        <v>41</v>
      </c>
      <c r="Q2681" s="5" t="s">
        <v>37</v>
      </c>
      <c r="R2681" s="9" t="s">
        <v>41</v>
      </c>
      <c r="S2681" s="11">
        <v>2023</v>
      </c>
      <c r="T2681" s="6" t="s">
        <v>44</v>
      </c>
      <c r="U2681" s="4" t="s">
        <v>3805</v>
      </c>
      <c r="V2681" s="83" t="s">
        <v>4404</v>
      </c>
      <c r="W2681" s="90">
        <v>66031</v>
      </c>
      <c r="X2681" s="9">
        <v>2</v>
      </c>
      <c r="Y2681" s="11"/>
      <c r="Z2681" s="11"/>
      <c r="AA2681" s="11"/>
      <c r="AB2681" s="11"/>
      <c r="AC2681" s="11"/>
      <c r="AD2681" s="11" t="s">
        <v>33</v>
      </c>
      <c r="AE2681" s="11"/>
      <c r="AF2681" s="11"/>
      <c r="AG2681" s="11"/>
      <c r="AH2681" s="11"/>
      <c r="AI2681" s="11"/>
      <c r="AJ2681" s="11" t="s">
        <v>33</v>
      </c>
      <c r="AK2681" s="143"/>
      <c r="AL2681" s="143"/>
      <c r="AM2681" s="143"/>
      <c r="AN2681" s="143"/>
      <c r="AO2681" s="143"/>
      <c r="AP2681" s="153" t="s">
        <v>165</v>
      </c>
      <c r="AQ2681" s="143"/>
      <c r="AR2681" s="143"/>
      <c r="AS2681" s="143"/>
      <c r="AT2681" s="143"/>
      <c r="AU2681" s="143"/>
      <c r="AV2681" s="153" t="s">
        <v>165</v>
      </c>
      <c r="BC2681" s="2"/>
    </row>
    <row r="2682" spans="1:55" ht="12" customHeight="1" x14ac:dyDescent="0.2">
      <c r="A2682" s="4" t="s">
        <v>2724</v>
      </c>
      <c r="B2682" s="4" t="s">
        <v>2689</v>
      </c>
      <c r="C2682" s="4" t="s">
        <v>2734</v>
      </c>
      <c r="D2682" s="4" t="s">
        <v>2742</v>
      </c>
      <c r="E2682" s="4" t="s">
        <v>384</v>
      </c>
      <c r="F2682" s="2" t="s">
        <v>2055</v>
      </c>
      <c r="G2682" s="41">
        <v>560</v>
      </c>
      <c r="H2682" s="59" t="s">
        <v>2509</v>
      </c>
      <c r="I2682" s="59" t="s">
        <v>2510</v>
      </c>
      <c r="J2682" s="5">
        <v>2022</v>
      </c>
      <c r="K2682" s="5">
        <v>10</v>
      </c>
      <c r="L2682" s="9">
        <f t="shared" si="57"/>
        <v>6</v>
      </c>
      <c r="M2682" s="4" t="s">
        <v>92</v>
      </c>
      <c r="N2682" s="5" t="s">
        <v>94</v>
      </c>
      <c r="O2682" s="4" t="s">
        <v>201</v>
      </c>
      <c r="P2682" s="6" t="s">
        <v>41</v>
      </c>
      <c r="Q2682" s="5" t="s">
        <v>37</v>
      </c>
      <c r="R2682" s="9" t="s">
        <v>41</v>
      </c>
      <c r="S2682" s="11">
        <v>2023</v>
      </c>
      <c r="T2682" s="6" t="s">
        <v>44</v>
      </c>
      <c r="U2682" s="4" t="s">
        <v>3805</v>
      </c>
      <c r="V2682" s="83" t="s">
        <v>4404</v>
      </c>
      <c r="W2682" s="90">
        <v>66031</v>
      </c>
      <c r="X2682" s="9">
        <v>2</v>
      </c>
      <c r="Y2682" s="11"/>
      <c r="Z2682" s="11"/>
      <c r="AA2682" s="11"/>
      <c r="AB2682" s="11"/>
      <c r="AC2682" s="11"/>
      <c r="AD2682" s="11" t="s">
        <v>33</v>
      </c>
      <c r="AE2682" s="11"/>
      <c r="AF2682" s="11"/>
      <c r="AG2682" s="11"/>
      <c r="AH2682" s="11"/>
      <c r="AI2682" s="11"/>
      <c r="AJ2682" s="11" t="s">
        <v>33</v>
      </c>
      <c r="AK2682" s="143"/>
      <c r="AL2682" s="143"/>
      <c r="AM2682" s="143"/>
      <c r="AN2682" s="143"/>
      <c r="AO2682" s="143"/>
      <c r="AP2682" s="153" t="s">
        <v>165</v>
      </c>
      <c r="AQ2682" s="143"/>
      <c r="AR2682" s="143"/>
      <c r="AS2682" s="143"/>
      <c r="AT2682" s="143"/>
      <c r="AU2682" s="143"/>
      <c r="AV2682" s="153" t="s">
        <v>165</v>
      </c>
      <c r="BC2682" s="2"/>
    </row>
    <row r="2683" spans="1:55" ht="12" customHeight="1" x14ac:dyDescent="0.2">
      <c r="A2683" s="4" t="s">
        <v>2724</v>
      </c>
      <c r="B2683" s="4" t="s">
        <v>2689</v>
      </c>
      <c r="C2683" s="4" t="s">
        <v>2734</v>
      </c>
      <c r="D2683" s="4" t="s">
        <v>2742</v>
      </c>
      <c r="E2683" s="4" t="s">
        <v>384</v>
      </c>
      <c r="F2683" s="4" t="s">
        <v>2055</v>
      </c>
      <c r="G2683" s="41">
        <v>560</v>
      </c>
      <c r="H2683" s="59" t="s">
        <v>2511</v>
      </c>
      <c r="I2683" s="59" t="s">
        <v>2512</v>
      </c>
      <c r="J2683" s="5">
        <v>2022</v>
      </c>
      <c r="K2683" s="5">
        <v>10</v>
      </c>
      <c r="L2683" s="9">
        <f t="shared" si="57"/>
        <v>6</v>
      </c>
      <c r="M2683" s="4" t="s">
        <v>92</v>
      </c>
      <c r="N2683" s="5" t="s">
        <v>94</v>
      </c>
      <c r="O2683" s="4" t="s">
        <v>201</v>
      </c>
      <c r="P2683" s="6" t="s">
        <v>41</v>
      </c>
      <c r="Q2683" s="5" t="s">
        <v>37</v>
      </c>
      <c r="R2683" s="9" t="s">
        <v>41</v>
      </c>
      <c r="S2683" s="11">
        <v>2023</v>
      </c>
      <c r="T2683" s="6" t="s">
        <v>44</v>
      </c>
      <c r="U2683" s="4" t="s">
        <v>3805</v>
      </c>
      <c r="V2683" s="83" t="s">
        <v>4404</v>
      </c>
      <c r="W2683" s="90">
        <v>66031</v>
      </c>
      <c r="X2683" s="9">
        <v>2</v>
      </c>
      <c r="Y2683" s="11"/>
      <c r="Z2683" s="11"/>
      <c r="AA2683" s="11"/>
      <c r="AB2683" s="11"/>
      <c r="AC2683" s="11"/>
      <c r="AD2683" s="11" t="s">
        <v>33</v>
      </c>
      <c r="AE2683" s="11"/>
      <c r="AF2683" s="11"/>
      <c r="AG2683" s="11"/>
      <c r="AH2683" s="11"/>
      <c r="AI2683" s="11"/>
      <c r="AJ2683" s="11" t="s">
        <v>33</v>
      </c>
      <c r="AK2683" s="143"/>
      <c r="AL2683" s="143"/>
      <c r="AM2683" s="143"/>
      <c r="AN2683" s="143"/>
      <c r="AO2683" s="143"/>
      <c r="AP2683" s="153" t="s">
        <v>165</v>
      </c>
      <c r="AQ2683" s="143"/>
      <c r="AR2683" s="143"/>
      <c r="AS2683" s="143"/>
      <c r="AT2683" s="143"/>
      <c r="AU2683" s="143"/>
      <c r="AV2683" s="153" t="s">
        <v>165</v>
      </c>
      <c r="BC2683" s="2"/>
    </row>
    <row r="2684" spans="1:55" ht="12" customHeight="1" x14ac:dyDescent="0.2">
      <c r="A2684" s="4" t="s">
        <v>2724</v>
      </c>
      <c r="B2684" s="4" t="s">
        <v>2689</v>
      </c>
      <c r="C2684" s="4" t="s">
        <v>2734</v>
      </c>
      <c r="D2684" s="4" t="s">
        <v>2742</v>
      </c>
      <c r="E2684" s="4" t="s">
        <v>384</v>
      </c>
      <c r="F2684" s="4" t="s">
        <v>2055</v>
      </c>
      <c r="G2684" s="41">
        <v>560</v>
      </c>
      <c r="H2684" s="59" t="s">
        <v>2513</v>
      </c>
      <c r="I2684" s="59" t="s">
        <v>2514</v>
      </c>
      <c r="J2684" s="5">
        <v>2022</v>
      </c>
      <c r="K2684" s="5">
        <v>10</v>
      </c>
      <c r="L2684" s="9">
        <f t="shared" si="57"/>
        <v>6</v>
      </c>
      <c r="M2684" s="4" t="s">
        <v>92</v>
      </c>
      <c r="N2684" s="5" t="s">
        <v>94</v>
      </c>
      <c r="O2684" s="6" t="s">
        <v>201</v>
      </c>
      <c r="P2684" s="6" t="s">
        <v>41</v>
      </c>
      <c r="Q2684" s="5" t="s">
        <v>37</v>
      </c>
      <c r="R2684" s="9" t="s">
        <v>41</v>
      </c>
      <c r="S2684" s="11">
        <v>2023</v>
      </c>
      <c r="T2684" s="6" t="s">
        <v>44</v>
      </c>
      <c r="U2684" s="4" t="s">
        <v>3805</v>
      </c>
      <c r="V2684" s="83" t="s">
        <v>4404</v>
      </c>
      <c r="W2684" s="90">
        <v>66031</v>
      </c>
      <c r="X2684" s="9">
        <v>2</v>
      </c>
      <c r="Y2684" s="11"/>
      <c r="Z2684" s="11"/>
      <c r="AA2684" s="11"/>
      <c r="AB2684" s="11"/>
      <c r="AC2684" s="11"/>
      <c r="AD2684" s="11" t="s">
        <v>33</v>
      </c>
      <c r="AE2684" s="11"/>
      <c r="AF2684" s="11"/>
      <c r="AG2684" s="11"/>
      <c r="AH2684" s="11"/>
      <c r="AI2684" s="11"/>
      <c r="AJ2684" s="11" t="s">
        <v>33</v>
      </c>
      <c r="AK2684" s="143"/>
      <c r="AL2684" s="143"/>
      <c r="AM2684" s="143"/>
      <c r="AN2684" s="143"/>
      <c r="AO2684" s="143"/>
      <c r="AP2684" s="153" t="s">
        <v>165</v>
      </c>
      <c r="AQ2684" s="143"/>
      <c r="AR2684" s="143"/>
      <c r="AS2684" s="143"/>
      <c r="AT2684" s="143"/>
      <c r="AU2684" s="143"/>
      <c r="AV2684" s="153" t="s">
        <v>165</v>
      </c>
      <c r="BC2684" s="2"/>
    </row>
    <row r="2685" spans="1:55" ht="12" customHeight="1" x14ac:dyDescent="0.2">
      <c r="A2685" s="4" t="s">
        <v>2724</v>
      </c>
      <c r="B2685" s="4" t="s">
        <v>2689</v>
      </c>
      <c r="C2685" s="4" t="s">
        <v>2734</v>
      </c>
      <c r="D2685" s="4" t="s">
        <v>2742</v>
      </c>
      <c r="E2685" s="4" t="s">
        <v>384</v>
      </c>
      <c r="F2685" s="4" t="s">
        <v>2055</v>
      </c>
      <c r="G2685" s="41">
        <v>560</v>
      </c>
      <c r="H2685" s="59" t="s">
        <v>2515</v>
      </c>
      <c r="I2685" s="59" t="s">
        <v>2516</v>
      </c>
      <c r="J2685" s="5">
        <v>2022</v>
      </c>
      <c r="K2685" s="5">
        <v>10</v>
      </c>
      <c r="L2685" s="9">
        <f t="shared" ref="L2685:L2717" si="59">IF(AND(J2685=0,K2685=0),"",K2685-($B$9-J2685))</f>
        <v>6</v>
      </c>
      <c r="M2685" s="4" t="s">
        <v>92</v>
      </c>
      <c r="N2685" s="5" t="s">
        <v>94</v>
      </c>
      <c r="O2685" s="4" t="s">
        <v>201</v>
      </c>
      <c r="P2685" s="6" t="s">
        <v>41</v>
      </c>
      <c r="Q2685" s="5" t="s">
        <v>37</v>
      </c>
      <c r="R2685" s="9" t="s">
        <v>41</v>
      </c>
      <c r="S2685" s="11">
        <v>2023</v>
      </c>
      <c r="T2685" s="6" t="s">
        <v>44</v>
      </c>
      <c r="U2685" s="4" t="s">
        <v>3805</v>
      </c>
      <c r="V2685" s="83" t="s">
        <v>4404</v>
      </c>
      <c r="W2685" s="90">
        <v>66031</v>
      </c>
      <c r="X2685" s="9">
        <v>2</v>
      </c>
      <c r="Y2685" s="11"/>
      <c r="Z2685" s="11"/>
      <c r="AA2685" s="11"/>
      <c r="AB2685" s="11"/>
      <c r="AC2685" s="11"/>
      <c r="AD2685" s="11" t="s">
        <v>33</v>
      </c>
      <c r="AE2685" s="11"/>
      <c r="AF2685" s="11"/>
      <c r="AG2685" s="11"/>
      <c r="AH2685" s="11"/>
      <c r="AI2685" s="11"/>
      <c r="AJ2685" s="11" t="s">
        <v>33</v>
      </c>
      <c r="AK2685" s="143"/>
      <c r="AL2685" s="143"/>
      <c r="AM2685" s="143"/>
      <c r="AN2685" s="143"/>
      <c r="AO2685" s="143"/>
      <c r="AP2685" s="153" t="s">
        <v>165</v>
      </c>
      <c r="AQ2685" s="143"/>
      <c r="AR2685" s="143"/>
      <c r="AS2685" s="143"/>
      <c r="AT2685" s="143"/>
      <c r="AU2685" s="143"/>
      <c r="AV2685" s="153" t="s">
        <v>165</v>
      </c>
      <c r="BC2685" s="2"/>
    </row>
    <row r="2686" spans="1:55" ht="12" customHeight="1" x14ac:dyDescent="0.2">
      <c r="A2686" s="4" t="s">
        <v>2724</v>
      </c>
      <c r="B2686" s="4" t="s">
        <v>2689</v>
      </c>
      <c r="C2686" s="4" t="s">
        <v>2734</v>
      </c>
      <c r="D2686" s="4" t="s">
        <v>2742</v>
      </c>
      <c r="E2686" s="4" t="s">
        <v>384</v>
      </c>
      <c r="F2686" s="4" t="s">
        <v>2055</v>
      </c>
      <c r="G2686" s="41">
        <v>560</v>
      </c>
      <c r="H2686" s="59" t="s">
        <v>2517</v>
      </c>
      <c r="I2686" s="59" t="s">
        <v>2518</v>
      </c>
      <c r="J2686" s="5">
        <v>2022</v>
      </c>
      <c r="K2686" s="5">
        <v>10</v>
      </c>
      <c r="L2686" s="9">
        <f t="shared" si="59"/>
        <v>6</v>
      </c>
      <c r="M2686" s="4" t="s">
        <v>92</v>
      </c>
      <c r="N2686" s="5" t="s">
        <v>94</v>
      </c>
      <c r="O2686" s="4" t="s">
        <v>201</v>
      </c>
      <c r="P2686" s="6" t="s">
        <v>41</v>
      </c>
      <c r="Q2686" s="5" t="s">
        <v>37</v>
      </c>
      <c r="R2686" s="9" t="s">
        <v>41</v>
      </c>
      <c r="S2686" s="11">
        <v>2023</v>
      </c>
      <c r="T2686" s="6" t="s">
        <v>44</v>
      </c>
      <c r="U2686" s="4" t="s">
        <v>3805</v>
      </c>
      <c r="V2686" s="83" t="s">
        <v>4404</v>
      </c>
      <c r="W2686" s="90">
        <v>66031</v>
      </c>
      <c r="X2686" s="9">
        <v>2</v>
      </c>
      <c r="Y2686" s="73"/>
      <c r="Z2686" s="11"/>
      <c r="AA2686" s="11"/>
      <c r="AB2686" s="11"/>
      <c r="AC2686" s="11"/>
      <c r="AD2686" s="11" t="s">
        <v>33</v>
      </c>
      <c r="AE2686" s="11"/>
      <c r="AF2686" s="11"/>
      <c r="AG2686" s="11"/>
      <c r="AH2686" s="11"/>
      <c r="AI2686" s="11"/>
      <c r="AJ2686" s="11" t="s">
        <v>33</v>
      </c>
      <c r="AK2686" s="143"/>
      <c r="AL2686" s="143"/>
      <c r="AM2686" s="143"/>
      <c r="AN2686" s="143"/>
      <c r="AO2686" s="143"/>
      <c r="AP2686" s="153" t="s">
        <v>165</v>
      </c>
      <c r="AQ2686" s="143"/>
      <c r="AR2686" s="143"/>
      <c r="AS2686" s="143"/>
      <c r="AT2686" s="143"/>
      <c r="AU2686" s="143"/>
      <c r="AV2686" s="153" t="s">
        <v>165</v>
      </c>
      <c r="BC2686" s="2"/>
    </row>
    <row r="2687" spans="1:55" ht="12" customHeight="1" x14ac:dyDescent="0.2">
      <c r="A2687" s="4" t="s">
        <v>2724</v>
      </c>
      <c r="B2687" s="4" t="s">
        <v>2689</v>
      </c>
      <c r="C2687" s="4" t="s">
        <v>2734</v>
      </c>
      <c r="D2687" s="4" t="s">
        <v>2742</v>
      </c>
      <c r="E2687" s="4" t="s">
        <v>384</v>
      </c>
      <c r="F2687" s="4" t="s">
        <v>2055</v>
      </c>
      <c r="G2687" s="41">
        <v>560</v>
      </c>
      <c r="H2687" s="59" t="s">
        <v>2519</v>
      </c>
      <c r="I2687" s="59" t="s">
        <v>2520</v>
      </c>
      <c r="J2687" s="5">
        <v>2022</v>
      </c>
      <c r="K2687" s="5">
        <v>10</v>
      </c>
      <c r="L2687" s="9">
        <f t="shared" si="59"/>
        <v>6</v>
      </c>
      <c r="M2687" s="4" t="s">
        <v>92</v>
      </c>
      <c r="N2687" s="5" t="s">
        <v>94</v>
      </c>
      <c r="O2687" s="4" t="s">
        <v>201</v>
      </c>
      <c r="P2687" s="6" t="s">
        <v>41</v>
      </c>
      <c r="Q2687" s="5" t="s">
        <v>37</v>
      </c>
      <c r="R2687" s="9" t="s">
        <v>41</v>
      </c>
      <c r="S2687" s="11">
        <v>2023</v>
      </c>
      <c r="T2687" s="6" t="s">
        <v>44</v>
      </c>
      <c r="U2687" s="4" t="s">
        <v>3805</v>
      </c>
      <c r="V2687" s="83" t="s">
        <v>4404</v>
      </c>
      <c r="W2687" s="90">
        <v>66031</v>
      </c>
      <c r="X2687" s="9">
        <v>2</v>
      </c>
      <c r="Y2687" s="11"/>
      <c r="Z2687" s="11"/>
      <c r="AA2687" s="11"/>
      <c r="AB2687" s="11"/>
      <c r="AC2687" s="11"/>
      <c r="AD2687" s="11" t="s">
        <v>33</v>
      </c>
      <c r="AE2687" s="11"/>
      <c r="AF2687" s="11"/>
      <c r="AG2687" s="11"/>
      <c r="AH2687" s="11"/>
      <c r="AI2687" s="11"/>
      <c r="AJ2687" s="11" t="s">
        <v>33</v>
      </c>
      <c r="AK2687" s="143"/>
      <c r="AL2687" s="143"/>
      <c r="AM2687" s="143"/>
      <c r="AN2687" s="143"/>
      <c r="AO2687" s="143"/>
      <c r="AP2687" s="153" t="s">
        <v>165</v>
      </c>
      <c r="AQ2687" s="143"/>
      <c r="AR2687" s="143"/>
      <c r="AS2687" s="143"/>
      <c r="AT2687" s="143"/>
      <c r="AU2687" s="143"/>
      <c r="AV2687" s="153" t="s">
        <v>165</v>
      </c>
      <c r="BC2687" s="2"/>
    </row>
    <row r="2688" spans="1:55" ht="12" customHeight="1" x14ac:dyDescent="0.2">
      <c r="A2688" s="4" t="s">
        <v>2724</v>
      </c>
      <c r="B2688" s="4" t="s">
        <v>2689</v>
      </c>
      <c r="C2688" s="4" t="s">
        <v>2734</v>
      </c>
      <c r="D2688" s="4" t="s">
        <v>2742</v>
      </c>
      <c r="E2688" s="4" t="s">
        <v>384</v>
      </c>
      <c r="F2688" s="4" t="s">
        <v>2055</v>
      </c>
      <c r="G2688" s="41">
        <v>560</v>
      </c>
      <c r="H2688" s="59" t="s">
        <v>2521</v>
      </c>
      <c r="I2688" s="59" t="s">
        <v>2522</v>
      </c>
      <c r="J2688" s="5">
        <v>2022</v>
      </c>
      <c r="K2688" s="5">
        <v>10</v>
      </c>
      <c r="L2688" s="9">
        <f t="shared" si="59"/>
        <v>6</v>
      </c>
      <c r="M2688" s="4" t="s">
        <v>92</v>
      </c>
      <c r="N2688" s="5" t="s">
        <v>94</v>
      </c>
      <c r="O2688" s="6" t="s">
        <v>201</v>
      </c>
      <c r="P2688" s="6" t="s">
        <v>41</v>
      </c>
      <c r="Q2688" s="5" t="s">
        <v>37</v>
      </c>
      <c r="R2688" s="9" t="s">
        <v>41</v>
      </c>
      <c r="S2688" s="11">
        <v>2023</v>
      </c>
      <c r="T2688" s="6" t="s">
        <v>44</v>
      </c>
      <c r="U2688" s="4" t="s">
        <v>3805</v>
      </c>
      <c r="V2688" s="83" t="s">
        <v>4404</v>
      </c>
      <c r="W2688" s="90">
        <v>66031</v>
      </c>
      <c r="X2688" s="9">
        <v>2</v>
      </c>
      <c r="Y2688" s="11"/>
      <c r="Z2688" s="11"/>
      <c r="AA2688" s="11"/>
      <c r="AB2688" s="11"/>
      <c r="AC2688" s="11"/>
      <c r="AD2688" s="11" t="s">
        <v>33</v>
      </c>
      <c r="AE2688" s="11"/>
      <c r="AF2688" s="11"/>
      <c r="AG2688" s="11"/>
      <c r="AH2688" s="11"/>
      <c r="AI2688" s="11"/>
      <c r="AJ2688" s="11" t="s">
        <v>33</v>
      </c>
      <c r="AK2688" s="143"/>
      <c r="AL2688" s="143"/>
      <c r="AM2688" s="143"/>
      <c r="AN2688" s="143"/>
      <c r="AO2688" s="143"/>
      <c r="AP2688" s="153" t="s">
        <v>165</v>
      </c>
      <c r="AQ2688" s="143"/>
      <c r="AR2688" s="143"/>
      <c r="AS2688" s="143"/>
      <c r="AT2688" s="143"/>
      <c r="AU2688" s="143"/>
      <c r="AV2688" s="153" t="s">
        <v>165</v>
      </c>
      <c r="BC2688" s="2"/>
    </row>
    <row r="2689" spans="1:55" ht="15" customHeight="1" x14ac:dyDescent="0.2">
      <c r="A2689" s="4" t="s">
        <v>2695</v>
      </c>
      <c r="B2689" s="4" t="s">
        <v>2689</v>
      </c>
      <c r="C2689" s="4" t="s">
        <v>2730</v>
      </c>
      <c r="D2689" s="4" t="s">
        <v>2740</v>
      </c>
      <c r="E2689" s="4" t="s">
        <v>2488</v>
      </c>
      <c r="F2689" s="4" t="s">
        <v>1597</v>
      </c>
      <c r="G2689" s="41">
        <v>354</v>
      </c>
      <c r="H2689" s="59">
        <v>8354348200788</v>
      </c>
      <c r="I2689" s="59">
        <v>500000011033</v>
      </c>
      <c r="J2689" s="5">
        <v>2022</v>
      </c>
      <c r="K2689" s="5">
        <v>8</v>
      </c>
      <c r="L2689" s="9">
        <f t="shared" si="59"/>
        <v>4</v>
      </c>
      <c r="M2689" s="4" t="s">
        <v>90</v>
      </c>
      <c r="N2689" s="5" t="s">
        <v>94</v>
      </c>
      <c r="O2689" s="6" t="s">
        <v>37</v>
      </c>
      <c r="P2689" s="5" t="s">
        <v>42</v>
      </c>
      <c r="Q2689" s="5" t="s">
        <v>37</v>
      </c>
      <c r="R2689" s="9" t="s">
        <v>42</v>
      </c>
      <c r="S2689" s="11" t="s">
        <v>136</v>
      </c>
      <c r="T2689" s="6" t="s">
        <v>43</v>
      </c>
      <c r="U2689" s="4" t="s">
        <v>43</v>
      </c>
      <c r="V2689" s="4" t="s">
        <v>2489</v>
      </c>
      <c r="W2689" s="75">
        <v>0</v>
      </c>
      <c r="X2689" s="9"/>
      <c r="Y2689" s="11"/>
      <c r="Z2689" s="11"/>
      <c r="AA2689" s="11"/>
      <c r="AB2689" s="11"/>
      <c r="AC2689" s="11"/>
      <c r="AD2689" s="11"/>
      <c r="AE2689" s="11"/>
      <c r="AF2689" s="11"/>
      <c r="AG2689" s="11"/>
      <c r="AH2689" s="11"/>
      <c r="AI2689" s="11"/>
      <c r="AJ2689" s="11"/>
      <c r="AK2689" s="143"/>
      <c r="AL2689" s="143"/>
      <c r="AM2689" s="143"/>
      <c r="AN2689" s="143"/>
      <c r="AO2689" s="143"/>
      <c r="AP2689" s="143"/>
      <c r="AQ2689" s="143"/>
      <c r="AR2689" s="143"/>
      <c r="AS2689" s="143"/>
      <c r="AT2689" s="143"/>
      <c r="AU2689" s="143"/>
      <c r="AV2689" s="143"/>
      <c r="BC2689" s="2"/>
    </row>
    <row r="2690" spans="1:55" ht="15" customHeight="1" x14ac:dyDescent="0.2">
      <c r="A2690" s="4" t="s">
        <v>2726</v>
      </c>
      <c r="B2690" s="4" t="s">
        <v>2690</v>
      </c>
      <c r="C2690" s="4" t="s">
        <v>2734</v>
      </c>
      <c r="D2690" s="4" t="s">
        <v>2741</v>
      </c>
      <c r="E2690" s="4" t="s">
        <v>2239</v>
      </c>
      <c r="F2690" s="4" t="s">
        <v>2240</v>
      </c>
      <c r="G2690" s="41">
        <v>323</v>
      </c>
      <c r="H2690" s="59" t="s">
        <v>2243</v>
      </c>
      <c r="I2690" s="59">
        <v>500000010786</v>
      </c>
      <c r="J2690" s="5">
        <v>2021</v>
      </c>
      <c r="K2690" s="5">
        <v>8</v>
      </c>
      <c r="L2690" s="9">
        <f t="shared" si="59"/>
        <v>3</v>
      </c>
      <c r="M2690" s="6" t="s">
        <v>90</v>
      </c>
      <c r="N2690" s="9" t="s">
        <v>94</v>
      </c>
      <c r="O2690" s="6" t="s">
        <v>2743</v>
      </c>
      <c r="P2690" s="5" t="s">
        <v>42</v>
      </c>
      <c r="Q2690" s="5" t="s">
        <v>37</v>
      </c>
      <c r="R2690" s="9" t="s">
        <v>42</v>
      </c>
      <c r="S2690" s="11" t="s">
        <v>136</v>
      </c>
      <c r="T2690" s="6" t="s">
        <v>44</v>
      </c>
      <c r="U2690" s="4" t="s">
        <v>2241</v>
      </c>
      <c r="V2690" s="4" t="s">
        <v>2242</v>
      </c>
      <c r="W2690" s="75">
        <v>0</v>
      </c>
      <c r="X2690" s="9"/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143"/>
      <c r="AL2690" s="143"/>
      <c r="AM2690" s="143"/>
      <c r="AN2690" s="143"/>
      <c r="AO2690" s="143"/>
      <c r="AP2690" s="143"/>
      <c r="AQ2690" s="143"/>
      <c r="AR2690" s="143"/>
      <c r="AS2690" s="143"/>
      <c r="AT2690" s="143"/>
      <c r="AU2690" s="143"/>
      <c r="AV2690" s="143"/>
      <c r="BC2690" s="2"/>
    </row>
    <row r="2691" spans="1:55" ht="15" customHeight="1" x14ac:dyDescent="0.2">
      <c r="A2691" s="4" t="s">
        <v>2726</v>
      </c>
      <c r="B2691" s="4" t="s">
        <v>2690</v>
      </c>
      <c r="C2691" s="4" t="s">
        <v>2734</v>
      </c>
      <c r="D2691" s="4" t="s">
        <v>2741</v>
      </c>
      <c r="E2691" s="4" t="s">
        <v>2239</v>
      </c>
      <c r="F2691" s="4" t="s">
        <v>2240</v>
      </c>
      <c r="G2691" s="41">
        <v>323</v>
      </c>
      <c r="H2691" s="59" t="s">
        <v>2244</v>
      </c>
      <c r="I2691" s="59">
        <v>500000010796</v>
      </c>
      <c r="J2691" s="5">
        <v>2021</v>
      </c>
      <c r="K2691" s="5">
        <v>8</v>
      </c>
      <c r="L2691" s="9">
        <f t="shared" si="59"/>
        <v>3</v>
      </c>
      <c r="M2691" s="4" t="s">
        <v>90</v>
      </c>
      <c r="N2691" s="5" t="s">
        <v>94</v>
      </c>
      <c r="O2691" s="4" t="s">
        <v>2743</v>
      </c>
      <c r="P2691" s="5" t="s">
        <v>42</v>
      </c>
      <c r="Q2691" s="5" t="s">
        <v>37</v>
      </c>
      <c r="R2691" s="9" t="s">
        <v>42</v>
      </c>
      <c r="S2691" s="11" t="s">
        <v>136</v>
      </c>
      <c r="T2691" s="6" t="s">
        <v>44</v>
      </c>
      <c r="U2691" s="4" t="s">
        <v>2241</v>
      </c>
      <c r="V2691" s="4" t="s">
        <v>2242</v>
      </c>
      <c r="W2691" s="75">
        <v>0</v>
      </c>
      <c r="X2691" s="9"/>
      <c r="Y2691" s="11"/>
      <c r="Z2691" s="11"/>
      <c r="AA2691" s="11"/>
      <c r="AB2691" s="11"/>
      <c r="AC2691" s="11"/>
      <c r="AD2691" s="11"/>
      <c r="AE2691" s="11"/>
      <c r="AF2691" s="11"/>
      <c r="AG2691" s="11"/>
      <c r="AH2691" s="11"/>
      <c r="AI2691" s="11"/>
      <c r="AJ2691" s="11"/>
      <c r="AK2691" s="143"/>
      <c r="AL2691" s="143"/>
      <c r="AM2691" s="143"/>
      <c r="AN2691" s="143"/>
      <c r="AO2691" s="143"/>
      <c r="AP2691" s="143"/>
      <c r="AQ2691" s="143"/>
      <c r="AR2691" s="143"/>
      <c r="AS2691" s="143"/>
      <c r="AT2691" s="143"/>
      <c r="AU2691" s="143"/>
      <c r="AV2691" s="143"/>
      <c r="BC2691" s="2"/>
    </row>
    <row r="2692" spans="1:55" ht="15" customHeight="1" x14ac:dyDescent="0.2">
      <c r="A2692" s="4" t="s">
        <v>2705</v>
      </c>
      <c r="B2692" s="4" t="s">
        <v>2688</v>
      </c>
      <c r="C2692" s="4" t="s">
        <v>2730</v>
      </c>
      <c r="D2692" s="4" t="s">
        <v>2741</v>
      </c>
      <c r="E2692" s="4" t="s">
        <v>2153</v>
      </c>
      <c r="F2692" s="4" t="s">
        <v>2154</v>
      </c>
      <c r="G2692" s="41">
        <v>120</v>
      </c>
      <c r="H2692" s="59" t="s">
        <v>2155</v>
      </c>
      <c r="I2692" s="59">
        <v>500000010630</v>
      </c>
      <c r="J2692" s="5">
        <v>2021</v>
      </c>
      <c r="K2692" s="5">
        <v>5</v>
      </c>
      <c r="L2692" s="9">
        <f t="shared" si="59"/>
        <v>0</v>
      </c>
      <c r="M2692" s="4" t="s">
        <v>90</v>
      </c>
      <c r="N2692" s="5" t="s">
        <v>94</v>
      </c>
      <c r="O2692" s="4" t="s">
        <v>37</v>
      </c>
      <c r="P2692" s="5" t="s">
        <v>42</v>
      </c>
      <c r="Q2692" s="5" t="s">
        <v>37</v>
      </c>
      <c r="R2692" s="9" t="s">
        <v>42</v>
      </c>
      <c r="S2692" s="11" t="s">
        <v>136</v>
      </c>
      <c r="T2692" s="6" t="s">
        <v>43</v>
      </c>
      <c r="U2692" s="4" t="s">
        <v>184</v>
      </c>
      <c r="V2692" s="4" t="s">
        <v>2156</v>
      </c>
      <c r="W2692" s="75">
        <v>0</v>
      </c>
      <c r="X2692" s="9"/>
      <c r="Y2692" s="11"/>
      <c r="Z2692" s="11"/>
      <c r="AA2692" s="11"/>
      <c r="AB2692" s="11"/>
      <c r="AC2692" s="11"/>
      <c r="AD2692" s="11"/>
      <c r="AE2692" s="11"/>
      <c r="AF2692" s="11"/>
      <c r="AG2692" s="11"/>
      <c r="AH2692" s="11"/>
      <c r="AI2692" s="11"/>
      <c r="AJ2692" s="11"/>
      <c r="AK2692" s="143"/>
      <c r="AL2692" s="143"/>
      <c r="AM2692" s="143"/>
      <c r="AN2692" s="143"/>
      <c r="AO2692" s="143"/>
      <c r="AP2692" s="143"/>
      <c r="AQ2692" s="143"/>
      <c r="AR2692" s="143"/>
      <c r="AS2692" s="143"/>
      <c r="AT2692" s="143"/>
      <c r="AU2692" s="143"/>
      <c r="AV2692" s="143"/>
      <c r="BC2692" s="2"/>
    </row>
    <row r="2693" spans="1:55" ht="15" customHeight="1" x14ac:dyDescent="0.2">
      <c r="A2693" s="4" t="s">
        <v>2712</v>
      </c>
      <c r="B2693" s="4" t="s">
        <v>2691</v>
      </c>
      <c r="C2693" s="4" t="s">
        <v>2735</v>
      </c>
      <c r="D2693" s="4" t="s">
        <v>2740</v>
      </c>
      <c r="E2693" s="4" t="s">
        <v>2311</v>
      </c>
      <c r="F2693" s="4" t="s">
        <v>2312</v>
      </c>
      <c r="G2693" s="41" t="s">
        <v>136</v>
      </c>
      <c r="H2693" s="59" t="s">
        <v>2313</v>
      </c>
      <c r="I2693" s="59" t="s">
        <v>2272</v>
      </c>
      <c r="J2693" s="5">
        <v>2014</v>
      </c>
      <c r="K2693" s="5">
        <v>8</v>
      </c>
      <c r="L2693" s="9">
        <f t="shared" si="59"/>
        <v>-4</v>
      </c>
      <c r="M2693" s="4" t="s">
        <v>92</v>
      </c>
      <c r="N2693" s="5" t="s">
        <v>94</v>
      </c>
      <c r="O2693" s="4" t="s">
        <v>37</v>
      </c>
      <c r="P2693" s="6" t="s">
        <v>41</v>
      </c>
      <c r="Q2693" s="5" t="s">
        <v>37</v>
      </c>
      <c r="R2693" s="9" t="s">
        <v>42</v>
      </c>
      <c r="S2693" s="11" t="s">
        <v>136</v>
      </c>
      <c r="T2693" s="6" t="s">
        <v>43</v>
      </c>
      <c r="U2693" s="4" t="s">
        <v>43</v>
      </c>
      <c r="V2693" s="4" t="s">
        <v>136</v>
      </c>
      <c r="W2693" s="75">
        <v>0</v>
      </c>
      <c r="X2693" s="9"/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143"/>
      <c r="AL2693" s="143"/>
      <c r="AM2693" s="143"/>
      <c r="AN2693" s="143"/>
      <c r="AO2693" s="143"/>
      <c r="AP2693" s="143"/>
      <c r="AQ2693" s="143"/>
      <c r="AR2693" s="143"/>
      <c r="AS2693" s="143"/>
      <c r="AT2693" s="143"/>
      <c r="AU2693" s="143"/>
      <c r="AV2693" s="143"/>
      <c r="BC2693" s="2"/>
    </row>
    <row r="2694" spans="1:55" ht="15" customHeight="1" x14ac:dyDescent="0.2">
      <c r="A2694" s="4" t="s">
        <v>2715</v>
      </c>
      <c r="B2694" s="4" t="s">
        <v>2691</v>
      </c>
      <c r="C2694" s="4" t="s">
        <v>2737</v>
      </c>
      <c r="D2694" s="4" t="s">
        <v>2741</v>
      </c>
      <c r="E2694" s="4" t="s">
        <v>2935</v>
      </c>
      <c r="F2694" s="4" t="s">
        <v>2919</v>
      </c>
      <c r="G2694" s="4" t="s">
        <v>136</v>
      </c>
      <c r="H2694" s="59" t="s">
        <v>2941</v>
      </c>
      <c r="I2694" s="59" t="s">
        <v>2936</v>
      </c>
      <c r="J2694" s="5">
        <v>2021</v>
      </c>
      <c r="K2694" s="5">
        <v>5</v>
      </c>
      <c r="L2694" s="9">
        <f t="shared" si="59"/>
        <v>0</v>
      </c>
      <c r="M2694" s="4" t="s">
        <v>92</v>
      </c>
      <c r="N2694" s="5" t="s">
        <v>94</v>
      </c>
      <c r="O2694" s="4" t="s">
        <v>37</v>
      </c>
      <c r="P2694" s="6" t="s">
        <v>41</v>
      </c>
      <c r="Q2694" s="5" t="s">
        <v>37</v>
      </c>
      <c r="R2694" s="5" t="s">
        <v>42</v>
      </c>
      <c r="S2694" s="11" t="s">
        <v>136</v>
      </c>
      <c r="T2694" s="6" t="s">
        <v>136</v>
      </c>
      <c r="U2694" s="4" t="s">
        <v>136</v>
      </c>
      <c r="V2694" s="4" t="s">
        <v>136</v>
      </c>
      <c r="W2694" s="75">
        <v>0</v>
      </c>
      <c r="X2694" s="9"/>
      <c r="Y2694" s="11"/>
      <c r="Z2694" s="11"/>
      <c r="AA2694" s="11"/>
      <c r="AB2694" s="11"/>
      <c r="AC2694" s="11"/>
      <c r="AD2694" s="11"/>
      <c r="AE2694" s="11"/>
      <c r="AF2694" s="11"/>
      <c r="AG2694" s="11"/>
      <c r="AH2694" s="11"/>
      <c r="AI2694" s="11"/>
      <c r="AJ2694" s="11"/>
      <c r="AK2694" s="143"/>
      <c r="AL2694" s="143"/>
      <c r="AM2694" s="143"/>
      <c r="AN2694" s="143"/>
      <c r="AO2694" s="143"/>
      <c r="AP2694" s="143"/>
      <c r="AQ2694" s="143"/>
      <c r="AR2694" s="143"/>
      <c r="AS2694" s="143"/>
      <c r="AT2694" s="143"/>
      <c r="AU2694" s="143"/>
      <c r="AV2694" s="143"/>
      <c r="BC2694" s="2"/>
    </row>
    <row r="2695" spans="1:55" ht="15" customHeight="1" x14ac:dyDescent="0.2">
      <c r="A2695" s="4" t="s">
        <v>2715</v>
      </c>
      <c r="B2695" s="4" t="s">
        <v>2691</v>
      </c>
      <c r="C2695" s="4" t="s">
        <v>2737</v>
      </c>
      <c r="D2695" s="4" t="s">
        <v>2741</v>
      </c>
      <c r="E2695" s="4" t="s">
        <v>2935</v>
      </c>
      <c r="F2695" s="4" t="s">
        <v>2919</v>
      </c>
      <c r="G2695" s="4" t="s">
        <v>136</v>
      </c>
      <c r="H2695" s="59" t="s">
        <v>2942</v>
      </c>
      <c r="I2695" s="59" t="s">
        <v>2937</v>
      </c>
      <c r="J2695" s="5">
        <v>2021</v>
      </c>
      <c r="K2695" s="5">
        <v>5</v>
      </c>
      <c r="L2695" s="9">
        <f t="shared" si="59"/>
        <v>0</v>
      </c>
      <c r="M2695" s="4" t="s">
        <v>92</v>
      </c>
      <c r="N2695" s="5" t="s">
        <v>94</v>
      </c>
      <c r="O2695" s="4" t="s">
        <v>37</v>
      </c>
      <c r="P2695" s="6" t="s">
        <v>41</v>
      </c>
      <c r="Q2695" s="5" t="s">
        <v>37</v>
      </c>
      <c r="R2695" s="5" t="s">
        <v>42</v>
      </c>
      <c r="S2695" s="11" t="s">
        <v>136</v>
      </c>
      <c r="T2695" s="6" t="s">
        <v>136</v>
      </c>
      <c r="U2695" s="4" t="s">
        <v>136</v>
      </c>
      <c r="V2695" s="4" t="s">
        <v>136</v>
      </c>
      <c r="W2695" s="75">
        <v>0</v>
      </c>
      <c r="X2695" s="9"/>
      <c r="Y2695" s="11"/>
      <c r="Z2695" s="11"/>
      <c r="AA2695" s="11"/>
      <c r="AB2695" s="11"/>
      <c r="AC2695" s="11"/>
      <c r="AD2695" s="11"/>
      <c r="AE2695" s="11"/>
      <c r="AF2695" s="11"/>
      <c r="AG2695" s="11"/>
      <c r="AH2695" s="11"/>
      <c r="AI2695" s="11"/>
      <c r="AJ2695" s="11"/>
      <c r="AK2695" s="143"/>
      <c r="AL2695" s="143"/>
      <c r="AM2695" s="143"/>
      <c r="AN2695" s="143"/>
      <c r="AO2695" s="143"/>
      <c r="AP2695" s="143"/>
      <c r="AQ2695" s="143"/>
      <c r="AR2695" s="143"/>
      <c r="AS2695" s="143"/>
      <c r="AT2695" s="143"/>
      <c r="AU2695" s="143"/>
      <c r="AV2695" s="143"/>
      <c r="BC2695" s="2"/>
    </row>
    <row r="2696" spans="1:55" ht="15" customHeight="1" x14ac:dyDescent="0.2">
      <c r="A2696" s="4" t="s">
        <v>2715</v>
      </c>
      <c r="B2696" s="4" t="s">
        <v>2691</v>
      </c>
      <c r="C2696" s="4" t="s">
        <v>2737</v>
      </c>
      <c r="D2696" s="4" t="s">
        <v>2741</v>
      </c>
      <c r="E2696" s="4" t="s">
        <v>2935</v>
      </c>
      <c r="F2696" s="4" t="s">
        <v>2919</v>
      </c>
      <c r="G2696" s="4" t="s">
        <v>136</v>
      </c>
      <c r="H2696" s="59" t="s">
        <v>2943</v>
      </c>
      <c r="I2696" s="59" t="s">
        <v>2938</v>
      </c>
      <c r="J2696" s="5">
        <v>2021</v>
      </c>
      <c r="K2696" s="5">
        <v>5</v>
      </c>
      <c r="L2696" s="9">
        <f t="shared" si="59"/>
        <v>0</v>
      </c>
      <c r="M2696" s="4" t="s">
        <v>92</v>
      </c>
      <c r="N2696" s="5" t="s">
        <v>94</v>
      </c>
      <c r="O2696" s="4" t="s">
        <v>37</v>
      </c>
      <c r="P2696" s="6" t="s">
        <v>41</v>
      </c>
      <c r="Q2696" s="5" t="s">
        <v>37</v>
      </c>
      <c r="R2696" s="5" t="s">
        <v>42</v>
      </c>
      <c r="S2696" s="11" t="s">
        <v>136</v>
      </c>
      <c r="T2696" s="6" t="s">
        <v>136</v>
      </c>
      <c r="U2696" s="4" t="s">
        <v>136</v>
      </c>
      <c r="V2696" s="4" t="s">
        <v>136</v>
      </c>
      <c r="W2696" s="75">
        <v>0</v>
      </c>
      <c r="X2696" s="9"/>
      <c r="Y2696" s="11"/>
      <c r="Z2696" s="11"/>
      <c r="AA2696" s="11"/>
      <c r="AB2696" s="11"/>
      <c r="AC2696" s="11"/>
      <c r="AD2696" s="11"/>
      <c r="AE2696" s="11"/>
      <c r="AF2696" s="11"/>
      <c r="AG2696" s="11"/>
      <c r="AH2696" s="11"/>
      <c r="AI2696" s="11"/>
      <c r="AJ2696" s="11"/>
      <c r="AK2696" s="143"/>
      <c r="AL2696" s="143"/>
      <c r="AM2696" s="143"/>
      <c r="AN2696" s="143"/>
      <c r="AO2696" s="143"/>
      <c r="AP2696" s="143"/>
      <c r="AQ2696" s="143"/>
      <c r="AR2696" s="143"/>
      <c r="AS2696" s="143"/>
      <c r="AT2696" s="143"/>
      <c r="AU2696" s="143"/>
      <c r="AV2696" s="143"/>
      <c r="BC2696" s="2"/>
    </row>
    <row r="2697" spans="1:55" ht="15" customHeight="1" x14ac:dyDescent="0.2">
      <c r="A2697" s="4" t="s">
        <v>2715</v>
      </c>
      <c r="B2697" s="4" t="s">
        <v>2691</v>
      </c>
      <c r="C2697" s="4" t="s">
        <v>2737</v>
      </c>
      <c r="D2697" s="4" t="s">
        <v>2741</v>
      </c>
      <c r="E2697" s="4" t="s">
        <v>2935</v>
      </c>
      <c r="F2697" s="4" t="s">
        <v>2919</v>
      </c>
      <c r="G2697" s="4" t="s">
        <v>136</v>
      </c>
      <c r="H2697" s="59" t="s">
        <v>2944</v>
      </c>
      <c r="I2697" s="59" t="s">
        <v>2939</v>
      </c>
      <c r="J2697" s="5">
        <v>2021</v>
      </c>
      <c r="K2697" s="5">
        <v>5</v>
      </c>
      <c r="L2697" s="9">
        <f t="shared" si="59"/>
        <v>0</v>
      </c>
      <c r="M2697" s="4" t="s">
        <v>92</v>
      </c>
      <c r="N2697" s="5" t="s">
        <v>94</v>
      </c>
      <c r="O2697" s="4" t="s">
        <v>37</v>
      </c>
      <c r="P2697" s="6" t="s">
        <v>41</v>
      </c>
      <c r="Q2697" s="5" t="s">
        <v>37</v>
      </c>
      <c r="R2697" s="5" t="s">
        <v>42</v>
      </c>
      <c r="S2697" s="11" t="s">
        <v>136</v>
      </c>
      <c r="T2697" s="6" t="s">
        <v>136</v>
      </c>
      <c r="U2697" s="4" t="s">
        <v>136</v>
      </c>
      <c r="V2697" s="4" t="s">
        <v>136</v>
      </c>
      <c r="W2697" s="75">
        <v>0</v>
      </c>
      <c r="X2697" s="9"/>
      <c r="Y2697" s="11"/>
      <c r="Z2697" s="11"/>
      <c r="AA2697" s="11"/>
      <c r="AB2697" s="11"/>
      <c r="AC2697" s="11"/>
      <c r="AD2697" s="11"/>
      <c r="AE2697" s="11"/>
      <c r="AF2697" s="11"/>
      <c r="AG2697" s="11"/>
      <c r="AH2697" s="11"/>
      <c r="AI2697" s="11"/>
      <c r="AJ2697" s="11"/>
      <c r="AK2697" s="143"/>
      <c r="AL2697" s="143"/>
      <c r="AM2697" s="143"/>
      <c r="AN2697" s="143"/>
      <c r="AO2697" s="143"/>
      <c r="AP2697" s="143"/>
      <c r="AQ2697" s="143"/>
      <c r="AR2697" s="143"/>
      <c r="AS2697" s="143"/>
      <c r="AT2697" s="143"/>
      <c r="AU2697" s="143"/>
      <c r="AV2697" s="143"/>
      <c r="BC2697" s="2"/>
    </row>
    <row r="2698" spans="1:55" ht="13.5" customHeight="1" x14ac:dyDescent="0.2">
      <c r="A2698" s="4" t="s">
        <v>2715</v>
      </c>
      <c r="B2698" s="4" t="s">
        <v>2691</v>
      </c>
      <c r="C2698" s="4" t="s">
        <v>2737</v>
      </c>
      <c r="D2698" s="4" t="s">
        <v>2741</v>
      </c>
      <c r="E2698" s="4" t="s">
        <v>2935</v>
      </c>
      <c r="F2698" s="4" t="s">
        <v>2919</v>
      </c>
      <c r="G2698" s="4" t="s">
        <v>136</v>
      </c>
      <c r="H2698" s="59" t="s">
        <v>2945</v>
      </c>
      <c r="I2698" s="59" t="s">
        <v>2940</v>
      </c>
      <c r="J2698" s="5">
        <v>2021</v>
      </c>
      <c r="K2698" s="5">
        <v>5</v>
      </c>
      <c r="L2698" s="9">
        <f t="shared" si="59"/>
        <v>0</v>
      </c>
      <c r="M2698" s="4" t="s">
        <v>92</v>
      </c>
      <c r="N2698" s="5" t="s">
        <v>94</v>
      </c>
      <c r="O2698" s="4" t="s">
        <v>37</v>
      </c>
      <c r="P2698" s="6" t="s">
        <v>41</v>
      </c>
      <c r="Q2698" s="5" t="s">
        <v>37</v>
      </c>
      <c r="R2698" s="5" t="s">
        <v>42</v>
      </c>
      <c r="S2698" s="11" t="s">
        <v>136</v>
      </c>
      <c r="T2698" s="6" t="s">
        <v>136</v>
      </c>
      <c r="U2698" s="4" t="s">
        <v>136</v>
      </c>
      <c r="V2698" s="4" t="s">
        <v>136</v>
      </c>
      <c r="W2698" s="75">
        <v>0</v>
      </c>
      <c r="X2698" s="9"/>
      <c r="Y2698" s="11"/>
      <c r="Z2698" s="11"/>
      <c r="AA2698" s="11"/>
      <c r="AB2698" s="11"/>
      <c r="AC2698" s="11"/>
      <c r="AD2698" s="11"/>
      <c r="AE2698" s="11"/>
      <c r="AF2698" s="11"/>
      <c r="AG2698" s="11"/>
      <c r="AH2698" s="11"/>
      <c r="AI2698" s="11"/>
      <c r="AJ2698" s="11"/>
      <c r="AK2698" s="143"/>
      <c r="AL2698" s="143"/>
      <c r="AM2698" s="143"/>
      <c r="AN2698" s="143"/>
      <c r="AO2698" s="143"/>
      <c r="AP2698" s="143"/>
      <c r="AQ2698" s="143"/>
      <c r="AR2698" s="143"/>
      <c r="AS2698" s="143"/>
      <c r="AT2698" s="143"/>
      <c r="AU2698" s="143"/>
      <c r="AV2698" s="143"/>
      <c r="BC2698" s="2"/>
    </row>
    <row r="2699" spans="1:55" ht="15" customHeight="1" x14ac:dyDescent="0.2">
      <c r="A2699" s="4" t="s">
        <v>2715</v>
      </c>
      <c r="B2699" s="4" t="s">
        <v>2691</v>
      </c>
      <c r="C2699" s="4" t="s">
        <v>2735</v>
      </c>
      <c r="D2699" s="4" t="s">
        <v>2741</v>
      </c>
      <c r="E2699" s="4" t="s">
        <v>4535</v>
      </c>
      <c r="F2699" s="4" t="s">
        <v>1597</v>
      </c>
      <c r="G2699" s="41">
        <v>769</v>
      </c>
      <c r="H2699" s="59">
        <v>10000001287178</v>
      </c>
      <c r="I2699" s="59">
        <v>500000011709</v>
      </c>
      <c r="J2699" s="5">
        <v>2023</v>
      </c>
      <c r="K2699" s="5">
        <v>8</v>
      </c>
      <c r="L2699" s="9">
        <f t="shared" si="59"/>
        <v>5</v>
      </c>
      <c r="M2699" s="4" t="s">
        <v>90</v>
      </c>
      <c r="N2699" s="5" t="s">
        <v>94</v>
      </c>
      <c r="O2699" s="6" t="s">
        <v>37</v>
      </c>
      <c r="P2699" s="5" t="s">
        <v>42</v>
      </c>
      <c r="Q2699" s="5" t="s">
        <v>37</v>
      </c>
      <c r="R2699" s="9" t="s">
        <v>42</v>
      </c>
      <c r="S2699" s="11" t="s">
        <v>136</v>
      </c>
      <c r="T2699" s="6" t="s">
        <v>136</v>
      </c>
      <c r="U2699" s="4" t="s">
        <v>3170</v>
      </c>
      <c r="V2699" s="4" t="s">
        <v>3169</v>
      </c>
      <c r="W2699" s="75">
        <v>0</v>
      </c>
      <c r="X2699" s="9"/>
      <c r="Y2699" s="11"/>
      <c r="Z2699" s="11"/>
      <c r="AA2699" s="11"/>
      <c r="AB2699" s="11"/>
      <c r="AC2699" s="11"/>
      <c r="AD2699" s="11"/>
      <c r="AE2699" s="11"/>
      <c r="AF2699" s="11"/>
      <c r="AG2699" s="11"/>
      <c r="AH2699" s="11"/>
      <c r="AI2699" s="11"/>
      <c r="AJ2699" s="11"/>
      <c r="AK2699" s="143"/>
      <c r="AL2699" s="143"/>
      <c r="AM2699" s="143"/>
      <c r="AN2699" s="143"/>
      <c r="AO2699" s="143"/>
      <c r="AP2699" s="143"/>
      <c r="AQ2699" s="143"/>
      <c r="AR2699" s="143"/>
      <c r="AS2699" s="143"/>
      <c r="AT2699" s="143"/>
      <c r="AU2699" s="143"/>
      <c r="AV2699" s="143"/>
    </row>
    <row r="2700" spans="1:55" ht="15" customHeight="1" x14ac:dyDescent="0.2">
      <c r="A2700" s="4" t="s">
        <v>2695</v>
      </c>
      <c r="B2700" s="4" t="s">
        <v>2689</v>
      </c>
      <c r="C2700" s="4" t="s">
        <v>2730</v>
      </c>
      <c r="D2700" s="4" t="s">
        <v>2740</v>
      </c>
      <c r="E2700" s="4" t="s">
        <v>3171</v>
      </c>
      <c r="F2700" s="4" t="s">
        <v>3172</v>
      </c>
      <c r="G2700" s="41" t="s">
        <v>3173</v>
      </c>
      <c r="H2700" s="59">
        <v>8591</v>
      </c>
      <c r="I2700" s="59">
        <v>500000012043</v>
      </c>
      <c r="J2700" s="5">
        <v>2023</v>
      </c>
      <c r="K2700" s="5">
        <v>5</v>
      </c>
      <c r="L2700" s="9">
        <f t="shared" si="59"/>
        <v>2</v>
      </c>
      <c r="M2700" s="59" t="s">
        <v>90</v>
      </c>
      <c r="N2700" s="9" t="s">
        <v>94</v>
      </c>
      <c r="O2700" s="6" t="s">
        <v>37</v>
      </c>
      <c r="P2700" s="4" t="s">
        <v>41</v>
      </c>
      <c r="Q2700" s="5" t="s">
        <v>37</v>
      </c>
      <c r="R2700" s="5" t="s">
        <v>42</v>
      </c>
      <c r="S2700" s="5" t="s">
        <v>136</v>
      </c>
      <c r="T2700" s="6" t="s">
        <v>44</v>
      </c>
      <c r="U2700" s="4" t="s">
        <v>3231</v>
      </c>
      <c r="V2700" s="4" t="s">
        <v>4413</v>
      </c>
      <c r="W2700" s="75">
        <v>0</v>
      </c>
      <c r="X2700" s="9">
        <v>1</v>
      </c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 t="s">
        <v>33</v>
      </c>
      <c r="AK2700" s="143"/>
      <c r="AL2700" s="143"/>
      <c r="AM2700" s="143"/>
      <c r="AN2700" s="143"/>
      <c r="AO2700" s="143"/>
      <c r="AP2700" s="143"/>
      <c r="AQ2700" s="143"/>
      <c r="AR2700" s="143"/>
      <c r="AS2700" s="143"/>
      <c r="AT2700" s="143"/>
      <c r="AU2700" s="143"/>
      <c r="AV2700" s="143" t="s">
        <v>165</v>
      </c>
    </row>
    <row r="2701" spans="1:55" ht="15" customHeight="1" x14ac:dyDescent="0.2">
      <c r="A2701" s="4" t="s">
        <v>2695</v>
      </c>
      <c r="B2701" s="4" t="s">
        <v>2689</v>
      </c>
      <c r="C2701" s="4" t="s">
        <v>2730</v>
      </c>
      <c r="D2701" s="4" t="s">
        <v>2740</v>
      </c>
      <c r="E2701" s="4" t="s">
        <v>3171</v>
      </c>
      <c r="F2701" s="4" t="s">
        <v>3172</v>
      </c>
      <c r="G2701" s="41" t="s">
        <v>3173</v>
      </c>
      <c r="H2701" s="59">
        <v>8592</v>
      </c>
      <c r="I2701" s="59">
        <v>500000012044</v>
      </c>
      <c r="J2701" s="5">
        <v>2023</v>
      </c>
      <c r="K2701" s="5">
        <v>5</v>
      </c>
      <c r="L2701" s="9">
        <f t="shared" si="59"/>
        <v>2</v>
      </c>
      <c r="M2701" s="59" t="s">
        <v>90</v>
      </c>
      <c r="N2701" s="9" t="s">
        <v>94</v>
      </c>
      <c r="O2701" s="6" t="s">
        <v>37</v>
      </c>
      <c r="P2701" s="4" t="s">
        <v>41</v>
      </c>
      <c r="Q2701" s="5" t="s">
        <v>37</v>
      </c>
      <c r="R2701" s="5" t="s">
        <v>42</v>
      </c>
      <c r="S2701" s="5" t="s">
        <v>136</v>
      </c>
      <c r="T2701" s="6" t="s">
        <v>44</v>
      </c>
      <c r="U2701" s="4" t="s">
        <v>3231</v>
      </c>
      <c r="V2701" s="4" t="s">
        <v>4413</v>
      </c>
      <c r="W2701" s="75">
        <v>0</v>
      </c>
      <c r="X2701" s="9">
        <v>1</v>
      </c>
      <c r="Y2701" s="11"/>
      <c r="Z2701" s="11"/>
      <c r="AA2701" s="11"/>
      <c r="AB2701" s="11"/>
      <c r="AC2701" s="11"/>
      <c r="AD2701" s="11"/>
      <c r="AE2701" s="11"/>
      <c r="AF2701" s="11"/>
      <c r="AG2701" s="11"/>
      <c r="AH2701" s="11"/>
      <c r="AI2701" s="11"/>
      <c r="AJ2701" s="11" t="s">
        <v>33</v>
      </c>
      <c r="AK2701" s="143"/>
      <c r="AL2701" s="143"/>
      <c r="AM2701" s="143"/>
      <c r="AN2701" s="143"/>
      <c r="AO2701" s="143"/>
      <c r="AP2701" s="143"/>
      <c r="AQ2701" s="143"/>
      <c r="AR2701" s="143"/>
      <c r="AS2701" s="143"/>
      <c r="AT2701" s="143"/>
      <c r="AU2701" s="143"/>
      <c r="AV2701" s="143" t="s">
        <v>165</v>
      </c>
    </row>
    <row r="2702" spans="1:55" ht="15" customHeight="1" x14ac:dyDescent="0.2">
      <c r="A2702" s="4" t="s">
        <v>2686</v>
      </c>
      <c r="B2702" s="4" t="s">
        <v>2687</v>
      </c>
      <c r="C2702" s="4" t="s">
        <v>2730</v>
      </c>
      <c r="D2702" s="4" t="s">
        <v>2740</v>
      </c>
      <c r="E2702" s="4" t="s">
        <v>3174</v>
      </c>
      <c r="F2702" s="4" t="s">
        <v>3175</v>
      </c>
      <c r="G2702" s="41" t="s">
        <v>3176</v>
      </c>
      <c r="H2702" s="59">
        <v>13010151</v>
      </c>
      <c r="I2702" s="59">
        <v>500000005833</v>
      </c>
      <c r="J2702" s="5">
        <v>2014</v>
      </c>
      <c r="K2702" s="5">
        <v>5</v>
      </c>
      <c r="L2702" s="9">
        <f t="shared" si="59"/>
        <v>-7</v>
      </c>
      <c r="M2702" s="59" t="s">
        <v>90</v>
      </c>
      <c r="N2702" s="100" t="s">
        <v>94</v>
      </c>
      <c r="O2702" s="4" t="s">
        <v>37</v>
      </c>
      <c r="P2702" s="4" t="s">
        <v>42</v>
      </c>
      <c r="Q2702" s="5" t="s">
        <v>37</v>
      </c>
      <c r="R2702" s="9" t="s">
        <v>42</v>
      </c>
      <c r="S2702" s="11">
        <v>2023</v>
      </c>
      <c r="T2702" s="6" t="s">
        <v>43</v>
      </c>
      <c r="U2702" s="4" t="s">
        <v>43</v>
      </c>
      <c r="V2702" s="4" t="s">
        <v>3177</v>
      </c>
      <c r="W2702" s="75">
        <v>0</v>
      </c>
      <c r="X2702" s="9"/>
      <c r="Y2702" s="11"/>
      <c r="Z2702" s="11"/>
      <c r="AA2702" s="11"/>
      <c r="AB2702" s="11"/>
      <c r="AC2702" s="11"/>
      <c r="AD2702" s="11"/>
      <c r="AE2702" s="11"/>
      <c r="AF2702" s="11"/>
      <c r="AG2702" s="11"/>
      <c r="AH2702" s="11"/>
      <c r="AI2702" s="11"/>
      <c r="AJ2702" s="11"/>
      <c r="AK2702" s="143"/>
      <c r="AL2702" s="143"/>
      <c r="AM2702" s="143"/>
      <c r="AN2702" s="143"/>
      <c r="AO2702" s="143"/>
      <c r="AP2702" s="143"/>
      <c r="AQ2702" s="143"/>
      <c r="AR2702" s="143"/>
      <c r="AS2702" s="143"/>
      <c r="AT2702" s="143"/>
      <c r="AU2702" s="143"/>
      <c r="AV2702" s="143"/>
    </row>
    <row r="2703" spans="1:55" ht="15" customHeight="1" x14ac:dyDescent="0.2">
      <c r="A2703" s="4" t="s">
        <v>2692</v>
      </c>
      <c r="B2703" s="4" t="s">
        <v>2688</v>
      </c>
      <c r="C2703" s="4" t="s">
        <v>2734</v>
      </c>
      <c r="D2703" s="4" t="s">
        <v>2740</v>
      </c>
      <c r="E2703" s="4" t="s">
        <v>2748</v>
      </c>
      <c r="F2703" s="4" t="s">
        <v>2749</v>
      </c>
      <c r="G2703" s="41" t="s">
        <v>456</v>
      </c>
      <c r="H2703" s="121">
        <v>180321067799</v>
      </c>
      <c r="I2703" s="59" t="s">
        <v>3178</v>
      </c>
      <c r="J2703" s="5">
        <v>2023</v>
      </c>
      <c r="K2703" s="5">
        <v>5</v>
      </c>
      <c r="L2703" s="9">
        <f t="shared" si="59"/>
        <v>2</v>
      </c>
      <c r="M2703" s="59" t="s">
        <v>92</v>
      </c>
      <c r="N2703" s="5" t="s">
        <v>94</v>
      </c>
      <c r="O2703" s="6" t="s">
        <v>2743</v>
      </c>
      <c r="P2703" s="6" t="s">
        <v>41</v>
      </c>
      <c r="Q2703" s="5" t="s">
        <v>37</v>
      </c>
      <c r="R2703" s="9" t="s">
        <v>41</v>
      </c>
      <c r="S2703" s="11">
        <v>2023</v>
      </c>
      <c r="T2703" s="6" t="s">
        <v>126</v>
      </c>
      <c r="U2703" s="4" t="s">
        <v>2747</v>
      </c>
      <c r="V2703" s="4" t="s">
        <v>3755</v>
      </c>
      <c r="W2703" s="75">
        <v>0</v>
      </c>
      <c r="X2703" s="9">
        <v>1</v>
      </c>
      <c r="Y2703" s="11"/>
      <c r="Z2703" s="11"/>
      <c r="AA2703" s="11"/>
      <c r="AB2703" s="11"/>
      <c r="AC2703" s="11"/>
      <c r="AD2703" s="11" t="s">
        <v>33</v>
      </c>
      <c r="AE2703" s="11"/>
      <c r="AF2703" s="11"/>
      <c r="AG2703" s="11"/>
      <c r="AH2703" s="11"/>
      <c r="AI2703" s="11"/>
      <c r="AJ2703" s="11"/>
      <c r="AK2703" s="143"/>
      <c r="AL2703" s="143"/>
      <c r="AM2703" s="143"/>
      <c r="AN2703" s="143"/>
      <c r="AO2703" s="143"/>
      <c r="AP2703" s="143" t="s">
        <v>165</v>
      </c>
      <c r="AQ2703" s="143"/>
      <c r="AR2703" s="143"/>
      <c r="AS2703" s="143"/>
      <c r="AT2703" s="143"/>
      <c r="AU2703" s="143"/>
      <c r="AV2703" s="143"/>
    </row>
    <row r="2704" spans="1:55" ht="15" customHeight="1" x14ac:dyDescent="0.2">
      <c r="A2704" s="4" t="s">
        <v>2712</v>
      </c>
      <c r="B2704" s="4" t="s">
        <v>2691</v>
      </c>
      <c r="C2704" s="4" t="s">
        <v>2735</v>
      </c>
      <c r="D2704" s="4" t="s">
        <v>2741</v>
      </c>
      <c r="E2704" s="4" t="s">
        <v>3653</v>
      </c>
      <c r="F2704" s="4" t="s">
        <v>3098</v>
      </c>
      <c r="G2704" s="41" t="s">
        <v>3099</v>
      </c>
      <c r="H2704" s="59">
        <v>3181891</v>
      </c>
      <c r="I2704" s="59" t="s">
        <v>136</v>
      </c>
      <c r="J2704" s="5">
        <v>2023</v>
      </c>
      <c r="K2704" s="5">
        <v>10</v>
      </c>
      <c r="L2704" s="9">
        <f t="shared" si="59"/>
        <v>7</v>
      </c>
      <c r="M2704" s="95" t="s">
        <v>92</v>
      </c>
      <c r="N2704" s="138" t="s">
        <v>94</v>
      </c>
      <c r="O2704" s="6" t="s">
        <v>37</v>
      </c>
      <c r="P2704" s="6" t="s">
        <v>41</v>
      </c>
      <c r="Q2704" s="5" t="s">
        <v>37</v>
      </c>
      <c r="R2704" s="9" t="s">
        <v>41</v>
      </c>
      <c r="S2704" s="11">
        <v>2023</v>
      </c>
      <c r="T2704" s="6" t="s">
        <v>126</v>
      </c>
      <c r="U2704" s="4" t="s">
        <v>1958</v>
      </c>
      <c r="V2704" s="4" t="s">
        <v>3100</v>
      </c>
      <c r="W2704" s="75">
        <v>0</v>
      </c>
      <c r="X2704" s="9">
        <v>2</v>
      </c>
      <c r="Y2704" s="11"/>
      <c r="Z2704" s="11"/>
      <c r="AA2704" s="11"/>
      <c r="AB2704" s="11" t="s">
        <v>33</v>
      </c>
      <c r="AC2704" s="11"/>
      <c r="AD2704" s="11"/>
      <c r="AE2704" s="11"/>
      <c r="AF2704" s="11"/>
      <c r="AG2704" s="11"/>
      <c r="AH2704" s="11" t="s">
        <v>33</v>
      </c>
      <c r="AI2704" s="11"/>
      <c r="AJ2704" s="11"/>
      <c r="AK2704" s="143"/>
      <c r="AL2704" s="143"/>
      <c r="AM2704" s="143"/>
      <c r="AN2704" s="143" t="s">
        <v>165</v>
      </c>
      <c r="AO2704" s="143"/>
      <c r="AP2704" s="143"/>
      <c r="AQ2704" s="143"/>
      <c r="AR2704" s="143"/>
      <c r="AS2704" s="143"/>
      <c r="AT2704" s="143" t="s">
        <v>165</v>
      </c>
      <c r="AU2704" s="143"/>
      <c r="AV2704" s="143"/>
    </row>
    <row r="2705" spans="1:55" ht="12.75" customHeight="1" x14ac:dyDescent="0.2">
      <c r="A2705" s="4" t="s">
        <v>2712</v>
      </c>
      <c r="B2705" s="4" t="s">
        <v>2691</v>
      </c>
      <c r="C2705" s="4" t="s">
        <v>2735</v>
      </c>
      <c r="D2705" s="4" t="s">
        <v>2741</v>
      </c>
      <c r="E2705" s="4" t="s">
        <v>3296</v>
      </c>
      <c r="F2705" s="4" t="s">
        <v>655</v>
      </c>
      <c r="G2705" s="41" t="s">
        <v>3183</v>
      </c>
      <c r="H2705" s="77" t="s">
        <v>3184</v>
      </c>
      <c r="I2705" s="59" t="s">
        <v>136</v>
      </c>
      <c r="J2705" s="5">
        <v>2023</v>
      </c>
      <c r="K2705" s="5">
        <v>5</v>
      </c>
      <c r="L2705" s="9">
        <f t="shared" si="59"/>
        <v>2</v>
      </c>
      <c r="M2705" s="95" t="s">
        <v>92</v>
      </c>
      <c r="N2705" s="138" t="s">
        <v>94</v>
      </c>
      <c r="O2705" s="6" t="s">
        <v>37</v>
      </c>
      <c r="P2705" s="6" t="s">
        <v>41</v>
      </c>
      <c r="Q2705" s="5" t="s">
        <v>37</v>
      </c>
      <c r="R2705" s="9" t="s">
        <v>41</v>
      </c>
      <c r="S2705" s="11">
        <v>2023</v>
      </c>
      <c r="T2705" s="6" t="s">
        <v>126</v>
      </c>
      <c r="U2705" s="4" t="s">
        <v>1958</v>
      </c>
      <c r="V2705" s="4" t="s">
        <v>3100</v>
      </c>
      <c r="W2705" s="75">
        <v>0</v>
      </c>
      <c r="X2705" s="9">
        <v>2</v>
      </c>
      <c r="Y2705" s="11"/>
      <c r="Z2705" s="11"/>
      <c r="AA2705" s="11"/>
      <c r="AB2705" s="11"/>
      <c r="AC2705" s="11" t="s">
        <v>33</v>
      </c>
      <c r="AD2705" s="11"/>
      <c r="AE2705" s="11"/>
      <c r="AF2705" s="11"/>
      <c r="AG2705" s="11"/>
      <c r="AH2705" s="11"/>
      <c r="AI2705" s="11" t="s">
        <v>33</v>
      </c>
      <c r="AJ2705" s="11"/>
      <c r="AK2705" s="143"/>
      <c r="AL2705" s="143"/>
      <c r="AM2705" s="143"/>
      <c r="AN2705" s="143"/>
      <c r="AO2705" s="143" t="s">
        <v>165</v>
      </c>
      <c r="AP2705" s="154"/>
      <c r="AQ2705" s="154"/>
      <c r="AR2705" s="154"/>
      <c r="AS2705" s="143"/>
      <c r="AT2705" s="143"/>
      <c r="AU2705" s="143" t="s">
        <v>165</v>
      </c>
      <c r="AV2705" s="143"/>
    </row>
    <row r="2706" spans="1:55" ht="12.75" customHeight="1" x14ac:dyDescent="0.2">
      <c r="A2706" s="4" t="s">
        <v>2712</v>
      </c>
      <c r="B2706" s="4" t="s">
        <v>2691</v>
      </c>
      <c r="C2706" s="4" t="s">
        <v>2735</v>
      </c>
      <c r="D2706" s="4" t="s">
        <v>2741</v>
      </c>
      <c r="E2706" s="4" t="s">
        <v>3182</v>
      </c>
      <c r="F2706" s="4" t="s">
        <v>655</v>
      </c>
      <c r="G2706" s="41" t="s">
        <v>3185</v>
      </c>
      <c r="H2706" s="77" t="s">
        <v>3186</v>
      </c>
      <c r="I2706" s="59" t="s">
        <v>136</v>
      </c>
      <c r="J2706" s="5">
        <v>2023</v>
      </c>
      <c r="K2706" s="5">
        <v>5</v>
      </c>
      <c r="L2706" s="9">
        <f t="shared" si="59"/>
        <v>2</v>
      </c>
      <c r="M2706" s="95" t="s">
        <v>92</v>
      </c>
      <c r="N2706" s="138" t="s">
        <v>94</v>
      </c>
      <c r="O2706" s="6" t="s">
        <v>37</v>
      </c>
      <c r="P2706" s="6" t="s">
        <v>41</v>
      </c>
      <c r="Q2706" s="5" t="s">
        <v>37</v>
      </c>
      <c r="R2706" s="9" t="s">
        <v>41</v>
      </c>
      <c r="S2706" s="11">
        <v>2023</v>
      </c>
      <c r="T2706" s="6" t="s">
        <v>126</v>
      </c>
      <c r="U2706" s="4" t="s">
        <v>1958</v>
      </c>
      <c r="V2706" s="4" t="s">
        <v>3100</v>
      </c>
      <c r="W2706" s="75">
        <v>0</v>
      </c>
      <c r="X2706" s="9">
        <v>2</v>
      </c>
      <c r="Y2706" s="11"/>
      <c r="Z2706" s="11"/>
      <c r="AA2706" s="11"/>
      <c r="AB2706" s="11"/>
      <c r="AC2706" s="11" t="s">
        <v>33</v>
      </c>
      <c r="AD2706" s="11"/>
      <c r="AE2706" s="11"/>
      <c r="AF2706" s="11"/>
      <c r="AG2706" s="11"/>
      <c r="AH2706" s="11"/>
      <c r="AI2706" s="11" t="s">
        <v>33</v>
      </c>
      <c r="AJ2706" s="11"/>
      <c r="AK2706" s="143"/>
      <c r="AL2706" s="143"/>
      <c r="AM2706" s="143"/>
      <c r="AN2706" s="143"/>
      <c r="AO2706" s="143" t="s">
        <v>165</v>
      </c>
      <c r="AP2706" s="154"/>
      <c r="AQ2706" s="154"/>
      <c r="AR2706" s="154"/>
      <c r="AS2706" s="143"/>
      <c r="AT2706" s="143"/>
      <c r="AU2706" s="143" t="s">
        <v>165</v>
      </c>
      <c r="AV2706" s="143"/>
    </row>
    <row r="2707" spans="1:55" ht="12.75" customHeight="1" x14ac:dyDescent="0.2">
      <c r="A2707" s="4" t="s">
        <v>2712</v>
      </c>
      <c r="B2707" s="4" t="s">
        <v>2691</v>
      </c>
      <c r="C2707" s="4" t="s">
        <v>2735</v>
      </c>
      <c r="D2707" s="4" t="s">
        <v>2741</v>
      </c>
      <c r="E2707" s="4" t="s">
        <v>3182</v>
      </c>
      <c r="F2707" s="4" t="s">
        <v>655</v>
      </c>
      <c r="G2707" s="41" t="s">
        <v>3185</v>
      </c>
      <c r="H2707" s="77" t="s">
        <v>3187</v>
      </c>
      <c r="I2707" s="59" t="s">
        <v>136</v>
      </c>
      <c r="J2707" s="5">
        <v>2023</v>
      </c>
      <c r="K2707" s="5">
        <v>5</v>
      </c>
      <c r="L2707" s="9">
        <f t="shared" si="59"/>
        <v>2</v>
      </c>
      <c r="M2707" s="95" t="s">
        <v>92</v>
      </c>
      <c r="N2707" s="138" t="s">
        <v>94</v>
      </c>
      <c r="O2707" s="6" t="s">
        <v>37</v>
      </c>
      <c r="P2707" s="6" t="s">
        <v>41</v>
      </c>
      <c r="Q2707" s="5" t="s">
        <v>37</v>
      </c>
      <c r="R2707" s="9" t="s">
        <v>41</v>
      </c>
      <c r="S2707" s="11">
        <v>2023</v>
      </c>
      <c r="T2707" s="6" t="s">
        <v>126</v>
      </c>
      <c r="U2707" s="4" t="s">
        <v>1958</v>
      </c>
      <c r="V2707" s="4" t="s">
        <v>3100</v>
      </c>
      <c r="W2707" s="75">
        <v>0</v>
      </c>
      <c r="X2707" s="9">
        <v>2</v>
      </c>
      <c r="Y2707" s="11"/>
      <c r="Z2707" s="11"/>
      <c r="AA2707" s="11"/>
      <c r="AB2707" s="11"/>
      <c r="AC2707" s="11" t="s">
        <v>33</v>
      </c>
      <c r="AD2707" s="11"/>
      <c r="AE2707" s="11"/>
      <c r="AF2707" s="11"/>
      <c r="AG2707" s="11"/>
      <c r="AH2707" s="11"/>
      <c r="AI2707" s="11" t="s">
        <v>33</v>
      </c>
      <c r="AJ2707" s="11"/>
      <c r="AK2707" s="143"/>
      <c r="AL2707" s="143"/>
      <c r="AM2707" s="143"/>
      <c r="AN2707" s="143"/>
      <c r="AO2707" s="143" t="s">
        <v>165</v>
      </c>
      <c r="AP2707" s="154"/>
      <c r="AQ2707" s="154"/>
      <c r="AR2707" s="154"/>
      <c r="AS2707" s="143"/>
      <c r="AT2707" s="143"/>
      <c r="AU2707" s="143" t="s">
        <v>165</v>
      </c>
      <c r="AV2707" s="143"/>
    </row>
    <row r="2708" spans="1:55" ht="15" customHeight="1" x14ac:dyDescent="0.2">
      <c r="A2708" s="4" t="s">
        <v>2726</v>
      </c>
      <c r="B2708" s="4" t="s">
        <v>2690</v>
      </c>
      <c r="C2708" s="4" t="s">
        <v>2733</v>
      </c>
      <c r="D2708" s="4" t="s">
        <v>2741</v>
      </c>
      <c r="E2708" s="4" t="s">
        <v>3188</v>
      </c>
      <c r="F2708" s="4" t="s">
        <v>3795</v>
      </c>
      <c r="G2708" s="41" t="s">
        <v>3189</v>
      </c>
      <c r="H2708" s="59">
        <v>1002290</v>
      </c>
      <c r="I2708" s="59" t="s">
        <v>136</v>
      </c>
      <c r="J2708" s="5">
        <v>2023</v>
      </c>
      <c r="K2708" s="5">
        <v>5</v>
      </c>
      <c r="L2708" s="9">
        <f t="shared" si="59"/>
        <v>2</v>
      </c>
      <c r="M2708" s="59" t="s">
        <v>92</v>
      </c>
      <c r="N2708" s="100" t="s">
        <v>94</v>
      </c>
      <c r="O2708" s="4" t="s">
        <v>37</v>
      </c>
      <c r="P2708" s="6" t="s">
        <v>41</v>
      </c>
      <c r="Q2708" s="5" t="s">
        <v>37</v>
      </c>
      <c r="R2708" s="9" t="s">
        <v>41</v>
      </c>
      <c r="S2708" s="11">
        <v>2023</v>
      </c>
      <c r="T2708" s="6" t="s">
        <v>126</v>
      </c>
      <c r="U2708" s="4" t="s">
        <v>3191</v>
      </c>
      <c r="V2708" s="4" t="s">
        <v>3190</v>
      </c>
      <c r="W2708" s="75">
        <v>0</v>
      </c>
      <c r="X2708" s="9">
        <v>1</v>
      </c>
      <c r="Y2708" s="11"/>
      <c r="Z2708" s="11" t="s">
        <v>33</v>
      </c>
      <c r="AA2708" s="11"/>
      <c r="AB2708" s="11"/>
      <c r="AC2708" s="11"/>
      <c r="AD2708" s="11"/>
      <c r="AE2708" s="11"/>
      <c r="AF2708" s="11"/>
      <c r="AG2708" s="11"/>
      <c r="AH2708" s="11"/>
      <c r="AI2708" s="11"/>
      <c r="AJ2708" s="11"/>
      <c r="AK2708" s="143"/>
      <c r="AL2708" s="143" t="s">
        <v>165</v>
      </c>
      <c r="AM2708" s="143"/>
      <c r="AN2708" s="143"/>
      <c r="AO2708" s="143"/>
      <c r="AP2708" s="143"/>
      <c r="AQ2708" s="143"/>
      <c r="AR2708" s="143"/>
      <c r="AS2708" s="143"/>
      <c r="AT2708" s="143"/>
      <c r="AU2708" s="143"/>
      <c r="AV2708" s="143"/>
    </row>
    <row r="2709" spans="1:55" ht="15" customHeight="1" x14ac:dyDescent="0.2">
      <c r="A2709" s="4" t="s">
        <v>2726</v>
      </c>
      <c r="B2709" s="4" t="s">
        <v>2690</v>
      </c>
      <c r="C2709" s="4" t="s">
        <v>2733</v>
      </c>
      <c r="D2709" s="4" t="s">
        <v>2741</v>
      </c>
      <c r="E2709" s="4" t="s">
        <v>3196</v>
      </c>
      <c r="F2709" s="4" t="s">
        <v>3197</v>
      </c>
      <c r="G2709" s="41" t="s">
        <v>3198</v>
      </c>
      <c r="H2709" s="59" t="s">
        <v>3199</v>
      </c>
      <c r="I2709" s="59" t="s">
        <v>136</v>
      </c>
      <c r="J2709" s="5">
        <v>2023</v>
      </c>
      <c r="K2709" s="5">
        <v>5</v>
      </c>
      <c r="L2709" s="9">
        <f t="shared" si="59"/>
        <v>2</v>
      </c>
      <c r="M2709" s="59" t="s">
        <v>92</v>
      </c>
      <c r="N2709" s="9" t="s">
        <v>94</v>
      </c>
      <c r="O2709" s="6" t="s">
        <v>37</v>
      </c>
      <c r="P2709" s="4" t="s">
        <v>41</v>
      </c>
      <c r="Q2709" s="5" t="s">
        <v>37</v>
      </c>
      <c r="R2709" s="5" t="s">
        <v>42</v>
      </c>
      <c r="S2709" s="5" t="s">
        <v>136</v>
      </c>
      <c r="T2709" s="6" t="s">
        <v>44</v>
      </c>
      <c r="U2709" s="4" t="s">
        <v>136</v>
      </c>
      <c r="V2709" s="4" t="s">
        <v>136</v>
      </c>
      <c r="W2709" s="75">
        <v>0</v>
      </c>
      <c r="X2709" s="9"/>
      <c r="Y2709" s="11"/>
      <c r="Z2709" s="11"/>
      <c r="AA2709" s="11"/>
      <c r="AB2709" s="11"/>
      <c r="AC2709" s="11"/>
      <c r="AD2709" s="11"/>
      <c r="AE2709" s="11"/>
      <c r="AF2709" s="11"/>
      <c r="AG2709" s="11"/>
      <c r="AH2709" s="11"/>
      <c r="AI2709" s="11"/>
      <c r="AJ2709" s="11"/>
      <c r="AK2709" s="143"/>
      <c r="AL2709" s="143"/>
      <c r="AM2709" s="143"/>
      <c r="AN2709" s="143"/>
      <c r="AO2709" s="143"/>
      <c r="AP2709" s="143"/>
      <c r="AQ2709" s="143"/>
      <c r="AR2709" s="143"/>
      <c r="AS2709" s="143"/>
      <c r="AT2709" s="143"/>
      <c r="AU2709" s="143"/>
      <c r="AV2709" s="143"/>
    </row>
    <row r="2710" spans="1:55" ht="15" customHeight="1" x14ac:dyDescent="0.2">
      <c r="A2710" s="4" t="s">
        <v>2698</v>
      </c>
      <c r="B2710" s="4" t="s">
        <v>2689</v>
      </c>
      <c r="C2710" s="4" t="s">
        <v>2739</v>
      </c>
      <c r="D2710" s="4" t="s">
        <v>2740</v>
      </c>
      <c r="E2710" s="4" t="s">
        <v>3200</v>
      </c>
      <c r="F2710" s="4" t="s">
        <v>3201</v>
      </c>
      <c r="G2710" s="41" t="s">
        <v>3202</v>
      </c>
      <c r="H2710" s="59" t="s">
        <v>3203</v>
      </c>
      <c r="I2710" s="59" t="s">
        <v>3218</v>
      </c>
      <c r="J2710" s="5">
        <v>2023</v>
      </c>
      <c r="K2710" s="5">
        <v>5</v>
      </c>
      <c r="L2710" s="9">
        <f t="shared" si="59"/>
        <v>2</v>
      </c>
      <c r="M2710" s="59" t="s">
        <v>90</v>
      </c>
      <c r="N2710" s="100" t="s">
        <v>94</v>
      </c>
      <c r="O2710" s="4" t="s">
        <v>37</v>
      </c>
      <c r="P2710" s="4" t="s">
        <v>41</v>
      </c>
      <c r="Q2710" s="5" t="s">
        <v>37</v>
      </c>
      <c r="R2710" s="5" t="s">
        <v>42</v>
      </c>
      <c r="S2710" s="5" t="s">
        <v>136</v>
      </c>
      <c r="T2710" s="6" t="s">
        <v>44</v>
      </c>
      <c r="U2710" s="4" t="s">
        <v>3205</v>
      </c>
      <c r="V2710" s="4" t="s">
        <v>3206</v>
      </c>
      <c r="W2710" s="75">
        <v>0</v>
      </c>
      <c r="X2710" s="9"/>
      <c r="Y2710" s="11"/>
      <c r="Z2710" s="11"/>
      <c r="AA2710" s="11"/>
      <c r="AB2710" s="11"/>
      <c r="AC2710" s="11"/>
      <c r="AD2710" s="11"/>
      <c r="AE2710" s="11"/>
      <c r="AF2710" s="11"/>
      <c r="AG2710" s="11"/>
      <c r="AH2710" s="11"/>
      <c r="AI2710" s="11"/>
      <c r="AJ2710" s="11"/>
      <c r="AK2710" s="143"/>
      <c r="AL2710" s="143"/>
      <c r="AM2710" s="143"/>
      <c r="AN2710" s="143"/>
      <c r="AO2710" s="143"/>
      <c r="AP2710" s="143"/>
      <c r="AQ2710" s="143"/>
      <c r="AR2710" s="143"/>
      <c r="AS2710" s="143"/>
      <c r="AT2710" s="143"/>
      <c r="AU2710" s="143"/>
      <c r="AV2710" s="143"/>
    </row>
    <row r="2711" spans="1:55" ht="15" customHeight="1" x14ac:dyDescent="0.2">
      <c r="A2711" s="4" t="s">
        <v>2698</v>
      </c>
      <c r="B2711" s="4" t="s">
        <v>2689</v>
      </c>
      <c r="C2711" s="4" t="s">
        <v>2739</v>
      </c>
      <c r="D2711" s="4" t="s">
        <v>2740</v>
      </c>
      <c r="E2711" s="4" t="s">
        <v>3200</v>
      </c>
      <c r="F2711" s="4" t="s">
        <v>3201</v>
      </c>
      <c r="G2711" s="41" t="s">
        <v>3202</v>
      </c>
      <c r="H2711" s="59" t="s">
        <v>3204</v>
      </c>
      <c r="I2711" s="59" t="s">
        <v>3219</v>
      </c>
      <c r="J2711" s="5">
        <v>2023</v>
      </c>
      <c r="K2711" s="5">
        <v>5</v>
      </c>
      <c r="L2711" s="9">
        <f t="shared" si="59"/>
        <v>2</v>
      </c>
      <c r="M2711" s="59" t="s">
        <v>90</v>
      </c>
      <c r="N2711" s="100" t="s">
        <v>94</v>
      </c>
      <c r="O2711" s="4" t="s">
        <v>37</v>
      </c>
      <c r="P2711" s="4" t="s">
        <v>41</v>
      </c>
      <c r="Q2711" s="5" t="s">
        <v>37</v>
      </c>
      <c r="R2711" s="5" t="s">
        <v>42</v>
      </c>
      <c r="S2711" s="5" t="s">
        <v>136</v>
      </c>
      <c r="T2711" s="6" t="s">
        <v>44</v>
      </c>
      <c r="U2711" s="4" t="s">
        <v>3205</v>
      </c>
      <c r="V2711" s="4" t="s">
        <v>3206</v>
      </c>
      <c r="W2711" s="75">
        <v>0</v>
      </c>
      <c r="X2711" s="9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43"/>
      <c r="AL2711" s="143"/>
      <c r="AM2711" s="143"/>
      <c r="AN2711" s="143"/>
      <c r="AO2711" s="143"/>
      <c r="AP2711" s="143"/>
      <c r="AQ2711" s="143"/>
      <c r="AR2711" s="143"/>
      <c r="AS2711" s="143"/>
      <c r="AT2711" s="143"/>
      <c r="AU2711" s="143"/>
      <c r="AV2711" s="143"/>
    </row>
    <row r="2712" spans="1:55" ht="15" customHeight="1" x14ac:dyDescent="0.2">
      <c r="A2712" s="4" t="s">
        <v>2700</v>
      </c>
      <c r="B2712" s="4" t="s">
        <v>2690</v>
      </c>
      <c r="C2712" s="4" t="s">
        <v>2730</v>
      </c>
      <c r="D2712" s="4" t="s">
        <v>2741</v>
      </c>
      <c r="E2712" s="4" t="s">
        <v>3208</v>
      </c>
      <c r="F2712" s="41" t="s">
        <v>3209</v>
      </c>
      <c r="G2712" s="41" t="s">
        <v>3210</v>
      </c>
      <c r="H2712" s="59">
        <v>554</v>
      </c>
      <c r="I2712" s="59">
        <v>500000011725</v>
      </c>
      <c r="J2712" s="5">
        <v>2023</v>
      </c>
      <c r="K2712" s="5">
        <v>8</v>
      </c>
      <c r="L2712" s="9">
        <f t="shared" si="59"/>
        <v>5</v>
      </c>
      <c r="M2712" s="59" t="s">
        <v>90</v>
      </c>
      <c r="N2712" s="100" t="s">
        <v>94</v>
      </c>
      <c r="O2712" s="4" t="s">
        <v>37</v>
      </c>
      <c r="P2712" s="4" t="s">
        <v>41</v>
      </c>
      <c r="Q2712" s="5" t="s">
        <v>37</v>
      </c>
      <c r="R2712" s="9" t="s">
        <v>41</v>
      </c>
      <c r="S2712" s="11">
        <v>2023</v>
      </c>
      <c r="T2712" s="6" t="s">
        <v>136</v>
      </c>
      <c r="U2712" s="4" t="s">
        <v>3156</v>
      </c>
      <c r="V2712" s="146" t="s">
        <v>3211</v>
      </c>
      <c r="W2712" s="75">
        <v>0</v>
      </c>
      <c r="X2712" s="9">
        <v>1</v>
      </c>
      <c r="Y2712" s="11"/>
      <c r="Z2712" s="11"/>
      <c r="AA2712" s="11"/>
      <c r="AB2712" s="11"/>
      <c r="AC2712" s="11"/>
      <c r="AD2712" s="11"/>
      <c r="AE2712" s="11"/>
      <c r="AF2712" s="11"/>
      <c r="AG2712" s="11"/>
      <c r="AH2712" s="11"/>
      <c r="AI2712" s="11"/>
      <c r="AJ2712" s="11" t="s">
        <v>33</v>
      </c>
      <c r="AK2712" s="143"/>
      <c r="AL2712" s="143"/>
      <c r="AM2712" s="143"/>
      <c r="AN2712" s="143"/>
      <c r="AO2712" s="143"/>
      <c r="AP2712" s="143"/>
      <c r="AQ2712" s="143"/>
      <c r="AR2712" s="143"/>
      <c r="AS2712" s="143"/>
      <c r="AT2712" s="143"/>
      <c r="AU2712" s="143"/>
      <c r="AV2712" s="143" t="s">
        <v>165</v>
      </c>
    </row>
    <row r="2713" spans="1:55" ht="15" customHeight="1" x14ac:dyDescent="0.2">
      <c r="A2713" s="4" t="s">
        <v>2698</v>
      </c>
      <c r="B2713" s="4" t="s">
        <v>2689</v>
      </c>
      <c r="C2713" s="4" t="s">
        <v>2739</v>
      </c>
      <c r="D2713" s="4" t="s">
        <v>2740</v>
      </c>
      <c r="E2713" s="4" t="s">
        <v>3213</v>
      </c>
      <c r="F2713" s="4" t="s">
        <v>3216</v>
      </c>
      <c r="G2713" s="41" t="s">
        <v>3217</v>
      </c>
      <c r="H2713" s="122">
        <v>2290290</v>
      </c>
      <c r="I2713" s="59" t="s">
        <v>3220</v>
      </c>
      <c r="J2713" s="5">
        <v>2023</v>
      </c>
      <c r="K2713" s="5">
        <v>5</v>
      </c>
      <c r="L2713" s="9">
        <f t="shared" si="59"/>
        <v>2</v>
      </c>
      <c r="M2713" s="59" t="s">
        <v>90</v>
      </c>
      <c r="N2713" s="100" t="s">
        <v>94</v>
      </c>
      <c r="O2713" s="4" t="s">
        <v>37</v>
      </c>
      <c r="P2713" s="4" t="s">
        <v>41</v>
      </c>
      <c r="Q2713" s="5" t="s">
        <v>37</v>
      </c>
      <c r="R2713" s="5" t="s">
        <v>42</v>
      </c>
      <c r="S2713" s="5" t="s">
        <v>136</v>
      </c>
      <c r="T2713" s="6" t="s">
        <v>44</v>
      </c>
      <c r="U2713" s="4" t="s">
        <v>3215</v>
      </c>
      <c r="V2713" s="4" t="s">
        <v>3214</v>
      </c>
      <c r="W2713" s="75">
        <v>0</v>
      </c>
      <c r="X2713" s="9"/>
      <c r="Y2713" s="11"/>
      <c r="Z2713" s="11"/>
      <c r="AA2713" s="11"/>
      <c r="AB2713" s="11"/>
      <c r="AC2713" s="11"/>
      <c r="AD2713" s="11"/>
      <c r="AE2713" s="11"/>
      <c r="AF2713" s="11"/>
      <c r="AG2713" s="11"/>
      <c r="AH2713" s="11"/>
      <c r="AI2713" s="11"/>
      <c r="AJ2713" s="11"/>
      <c r="AK2713" s="143"/>
      <c r="AL2713" s="143" t="s">
        <v>3207</v>
      </c>
      <c r="AM2713" s="143"/>
      <c r="AN2713" s="143"/>
      <c r="AO2713" s="143"/>
      <c r="AP2713" s="143"/>
      <c r="AQ2713" s="143"/>
      <c r="AR2713" s="143"/>
      <c r="AS2713" s="143"/>
      <c r="AT2713" s="143"/>
      <c r="AU2713" s="143"/>
      <c r="AV2713" s="143"/>
    </row>
    <row r="2714" spans="1:55" ht="15" customHeight="1" x14ac:dyDescent="0.2">
      <c r="A2714" s="4" t="s">
        <v>2698</v>
      </c>
      <c r="B2714" s="4" t="s">
        <v>2689</v>
      </c>
      <c r="C2714" s="4" t="s">
        <v>2739</v>
      </c>
      <c r="D2714" s="4" t="s">
        <v>2740</v>
      </c>
      <c r="E2714" s="4" t="s">
        <v>3213</v>
      </c>
      <c r="F2714" s="4" t="s">
        <v>3216</v>
      </c>
      <c r="G2714" s="41" t="s">
        <v>3217</v>
      </c>
      <c r="H2714" s="122">
        <v>2290273</v>
      </c>
      <c r="I2714" s="59" t="s">
        <v>3221</v>
      </c>
      <c r="J2714" s="5">
        <v>2023</v>
      </c>
      <c r="K2714" s="5">
        <v>5</v>
      </c>
      <c r="L2714" s="9">
        <f t="shared" si="59"/>
        <v>2</v>
      </c>
      <c r="M2714" s="59" t="s">
        <v>90</v>
      </c>
      <c r="N2714" s="100" t="s">
        <v>94</v>
      </c>
      <c r="O2714" s="4" t="s">
        <v>37</v>
      </c>
      <c r="P2714" s="4" t="s">
        <v>41</v>
      </c>
      <c r="Q2714" s="5" t="s">
        <v>37</v>
      </c>
      <c r="R2714" s="5" t="s">
        <v>42</v>
      </c>
      <c r="S2714" s="5" t="s">
        <v>136</v>
      </c>
      <c r="T2714" s="6" t="s">
        <v>44</v>
      </c>
      <c r="U2714" s="4" t="s">
        <v>3215</v>
      </c>
      <c r="V2714" s="4" t="s">
        <v>3214</v>
      </c>
      <c r="W2714" s="75">
        <v>0</v>
      </c>
      <c r="X2714" s="9"/>
      <c r="Y2714" s="11"/>
      <c r="Z2714" s="11"/>
      <c r="AA2714" s="11"/>
      <c r="AB2714" s="11"/>
      <c r="AC2714" s="11"/>
      <c r="AD2714" s="11"/>
      <c r="AE2714" s="11"/>
      <c r="AF2714" s="11"/>
      <c r="AG2714" s="11"/>
      <c r="AH2714" s="11"/>
      <c r="AI2714" s="11"/>
      <c r="AJ2714" s="11"/>
      <c r="AK2714" s="143"/>
      <c r="AL2714" s="143"/>
      <c r="AM2714" s="143"/>
      <c r="AN2714" s="143"/>
      <c r="AO2714" s="143"/>
      <c r="AP2714" s="143"/>
      <c r="AQ2714" s="143"/>
      <c r="AR2714" s="143"/>
      <c r="AS2714" s="143" t="s">
        <v>925</v>
      </c>
      <c r="AT2714" s="143"/>
      <c r="AU2714" s="143"/>
      <c r="AV2714" s="143"/>
    </row>
    <row r="2715" spans="1:55" s="58" customFormat="1" ht="15" customHeight="1" x14ac:dyDescent="0.2">
      <c r="A2715" s="83" t="s">
        <v>2711</v>
      </c>
      <c r="B2715" s="83" t="s">
        <v>2691</v>
      </c>
      <c r="C2715" s="83" t="s">
        <v>2733</v>
      </c>
      <c r="D2715" s="84" t="s">
        <v>2741</v>
      </c>
      <c r="E2715" s="66" t="s">
        <v>3225</v>
      </c>
      <c r="F2715" s="66" t="s">
        <v>297</v>
      </c>
      <c r="G2715" s="67" t="s">
        <v>3222</v>
      </c>
      <c r="H2715" s="66" t="s">
        <v>3223</v>
      </c>
      <c r="I2715" s="67" t="s">
        <v>136</v>
      </c>
      <c r="J2715" s="110">
        <v>2013</v>
      </c>
      <c r="K2715" s="110">
        <v>8</v>
      </c>
      <c r="L2715" s="9">
        <f t="shared" si="59"/>
        <v>-5</v>
      </c>
      <c r="M2715" s="66" t="s">
        <v>90</v>
      </c>
      <c r="N2715" s="69" t="s">
        <v>94</v>
      </c>
      <c r="O2715" s="71" t="s">
        <v>2743</v>
      </c>
      <c r="P2715" s="70" t="s">
        <v>42</v>
      </c>
      <c r="Q2715" s="5" t="s">
        <v>37</v>
      </c>
      <c r="R2715" s="70" t="s">
        <v>41</v>
      </c>
      <c r="S2715" s="72">
        <v>2023</v>
      </c>
      <c r="T2715" s="71" t="s">
        <v>126</v>
      </c>
      <c r="U2715" s="66" t="s">
        <v>1401</v>
      </c>
      <c r="V2715" s="66" t="s">
        <v>304</v>
      </c>
      <c r="W2715" s="76">
        <v>202299.75</v>
      </c>
      <c r="X2715" s="70"/>
      <c r="Y2715" s="72"/>
      <c r="Z2715" s="72"/>
      <c r="AA2715" s="72"/>
      <c r="AB2715" s="72"/>
      <c r="AC2715" s="72"/>
      <c r="AD2715" s="72"/>
      <c r="AE2715" s="72"/>
      <c r="AF2715" s="72"/>
      <c r="AG2715" s="72"/>
      <c r="AH2715" s="72"/>
      <c r="AI2715" s="72"/>
      <c r="AJ2715" s="72"/>
      <c r="AK2715" s="143"/>
      <c r="AL2715" s="143"/>
      <c r="AM2715" s="143"/>
      <c r="AN2715" s="143"/>
      <c r="AO2715" s="141"/>
      <c r="AP2715" s="141"/>
      <c r="AQ2715" s="141"/>
      <c r="AR2715" s="141"/>
      <c r="AS2715" s="141"/>
      <c r="AT2715" s="141"/>
      <c r="AU2715" s="141"/>
      <c r="AV2715" s="141"/>
      <c r="AW2715" s="57"/>
      <c r="AX2715" s="57"/>
      <c r="AY2715" s="57"/>
      <c r="AZ2715" s="57"/>
      <c r="BA2715" s="57"/>
      <c r="BB2715" s="57"/>
      <c r="BC2715" s="147"/>
    </row>
    <row r="2716" spans="1:55" ht="15" customHeight="1" x14ac:dyDescent="0.2">
      <c r="A2716" s="4" t="s">
        <v>2686</v>
      </c>
      <c r="B2716" s="4" t="s">
        <v>2687</v>
      </c>
      <c r="C2716" s="4" t="s">
        <v>2738</v>
      </c>
      <c r="D2716" s="41" t="s">
        <v>2741</v>
      </c>
      <c r="E2716" s="59" t="s">
        <v>1344</v>
      </c>
      <c r="F2716" s="59" t="s">
        <v>2769</v>
      </c>
      <c r="G2716" s="4" t="s">
        <v>2418</v>
      </c>
      <c r="H2716" s="4" t="s">
        <v>3245</v>
      </c>
      <c r="I2716" s="59">
        <v>500000011748</v>
      </c>
      <c r="J2716" s="100">
        <v>2023</v>
      </c>
      <c r="K2716" s="5">
        <v>8</v>
      </c>
      <c r="L2716" s="9">
        <f t="shared" si="59"/>
        <v>5</v>
      </c>
      <c r="M2716" s="4" t="s">
        <v>90</v>
      </c>
      <c r="N2716" s="5" t="s">
        <v>94</v>
      </c>
      <c r="O2716" s="9" t="s">
        <v>46</v>
      </c>
      <c r="P2716" s="11" t="s">
        <v>41</v>
      </c>
      <c r="Q2716" s="5" t="s">
        <v>37</v>
      </c>
      <c r="R2716" s="5" t="s">
        <v>41</v>
      </c>
      <c r="S2716" s="11">
        <v>2024</v>
      </c>
      <c r="T2716" s="6" t="s">
        <v>44</v>
      </c>
      <c r="U2716" s="4" t="s">
        <v>3228</v>
      </c>
      <c r="V2716" s="4" t="s">
        <v>4062</v>
      </c>
      <c r="W2716" s="75">
        <v>0</v>
      </c>
      <c r="X2716" s="11">
        <v>2</v>
      </c>
      <c r="Y2716" s="11"/>
      <c r="Z2716" s="11"/>
      <c r="AA2716" s="11"/>
      <c r="AB2716" s="11"/>
      <c r="AC2716" s="11"/>
      <c r="AD2716" s="11" t="s">
        <v>33</v>
      </c>
      <c r="AE2716" s="11"/>
      <c r="AF2716" s="11"/>
      <c r="AG2716" s="11"/>
      <c r="AH2716" s="11"/>
      <c r="AI2716" s="11"/>
      <c r="AJ2716" s="11" t="s">
        <v>33</v>
      </c>
      <c r="AK2716" s="143"/>
      <c r="AL2716" s="143"/>
      <c r="AM2716" s="143"/>
      <c r="AN2716" s="143"/>
      <c r="AO2716" s="143"/>
      <c r="AP2716" s="153" t="s">
        <v>165</v>
      </c>
      <c r="AQ2716" s="143"/>
      <c r="AR2716" s="143"/>
      <c r="AS2716" s="143"/>
      <c r="AT2716" s="143"/>
      <c r="AU2716" s="143"/>
      <c r="AV2716" s="153" t="s">
        <v>165</v>
      </c>
    </row>
    <row r="2717" spans="1:55" ht="15" customHeight="1" x14ac:dyDescent="0.2">
      <c r="A2717" s="4" t="s">
        <v>2720</v>
      </c>
      <c r="B2717" s="4" t="s">
        <v>2690</v>
      </c>
      <c r="C2717" s="4" t="s">
        <v>2738</v>
      </c>
      <c r="D2717" s="41" t="s">
        <v>2741</v>
      </c>
      <c r="E2717" s="59" t="s">
        <v>1344</v>
      </c>
      <c r="F2717" s="59" t="s">
        <v>2769</v>
      </c>
      <c r="G2717" s="4" t="s">
        <v>2418</v>
      </c>
      <c r="H2717" s="4" t="s">
        <v>3247</v>
      </c>
      <c r="I2717" s="59">
        <v>500000011749</v>
      </c>
      <c r="J2717" s="100">
        <v>2023</v>
      </c>
      <c r="K2717" s="5">
        <v>8</v>
      </c>
      <c r="L2717" s="9">
        <f t="shared" si="59"/>
        <v>5</v>
      </c>
      <c r="M2717" s="4" t="s">
        <v>90</v>
      </c>
      <c r="N2717" s="5" t="s">
        <v>94</v>
      </c>
      <c r="O2717" s="9" t="s">
        <v>46</v>
      </c>
      <c r="P2717" s="11" t="s">
        <v>41</v>
      </c>
      <c r="Q2717" s="5" t="s">
        <v>37</v>
      </c>
      <c r="R2717" s="5" t="s">
        <v>41</v>
      </c>
      <c r="S2717" s="11">
        <v>2024</v>
      </c>
      <c r="T2717" s="6" t="s">
        <v>44</v>
      </c>
      <c r="U2717" s="4" t="s">
        <v>3228</v>
      </c>
      <c r="V2717" s="4" t="s">
        <v>4062</v>
      </c>
      <c r="W2717" s="75">
        <v>0</v>
      </c>
      <c r="X2717" s="11">
        <v>2</v>
      </c>
      <c r="Y2717" s="11"/>
      <c r="Z2717" s="11"/>
      <c r="AA2717" s="11"/>
      <c r="AB2717" s="11"/>
      <c r="AC2717" s="11"/>
      <c r="AD2717" s="11" t="s">
        <v>33</v>
      </c>
      <c r="AE2717" s="11"/>
      <c r="AF2717" s="11"/>
      <c r="AG2717" s="11"/>
      <c r="AH2717" s="11"/>
      <c r="AI2717" s="11"/>
      <c r="AJ2717" s="11" t="s">
        <v>33</v>
      </c>
      <c r="AK2717" s="143"/>
      <c r="AL2717" s="143"/>
      <c r="AM2717" s="143"/>
      <c r="AN2717" s="143"/>
      <c r="AO2717" s="143"/>
      <c r="AP2717" s="153" t="s">
        <v>165</v>
      </c>
      <c r="AQ2717" s="143"/>
      <c r="AR2717" s="143"/>
      <c r="AS2717" s="143"/>
      <c r="AT2717" s="143"/>
      <c r="AU2717" s="143"/>
      <c r="AV2717" s="153" t="s">
        <v>165</v>
      </c>
    </row>
    <row r="2718" spans="1:55" ht="15" customHeight="1" x14ac:dyDescent="0.2">
      <c r="A2718" s="4" t="s">
        <v>3246</v>
      </c>
      <c r="B2718" s="4" t="s">
        <v>2690</v>
      </c>
      <c r="C2718" s="4" t="s">
        <v>2738</v>
      </c>
      <c r="D2718" s="41" t="s">
        <v>2741</v>
      </c>
      <c r="E2718" s="59" t="s">
        <v>394</v>
      </c>
      <c r="F2718" s="59" t="s">
        <v>391</v>
      </c>
      <c r="G2718" s="4" t="s">
        <v>3238</v>
      </c>
      <c r="H2718" s="4" t="s">
        <v>3255</v>
      </c>
      <c r="I2718" s="59">
        <v>500000011745</v>
      </c>
      <c r="J2718" s="100">
        <v>2024</v>
      </c>
      <c r="K2718" s="5">
        <v>5</v>
      </c>
      <c r="L2718" s="9">
        <f t="shared" ref="L2718:L2780" si="60">IF(AND(J2718=0,K2718=0),"",K2718-($B$9-J2718))</f>
        <v>3</v>
      </c>
      <c r="M2718" s="4" t="s">
        <v>90</v>
      </c>
      <c r="N2718" s="5" t="s">
        <v>94</v>
      </c>
      <c r="O2718" s="9" t="s">
        <v>46</v>
      </c>
      <c r="P2718" s="11" t="s">
        <v>41</v>
      </c>
      <c r="Q2718" s="5" t="s">
        <v>37</v>
      </c>
      <c r="R2718" s="5" t="s">
        <v>41</v>
      </c>
      <c r="S2718" s="11">
        <v>2024</v>
      </c>
      <c r="T2718" s="6" t="s">
        <v>44</v>
      </c>
      <c r="U2718" s="97" t="s">
        <v>3233</v>
      </c>
      <c r="V2718" s="54" t="s">
        <v>4548</v>
      </c>
      <c r="W2718" s="75">
        <v>285600</v>
      </c>
      <c r="X2718" s="11">
        <v>2</v>
      </c>
      <c r="Y2718" s="11" t="s">
        <v>33</v>
      </c>
      <c r="Z2718" s="11"/>
      <c r="AA2718" s="11"/>
      <c r="AB2718" s="11"/>
      <c r="AC2718" s="11"/>
      <c r="AD2718" s="11"/>
      <c r="AE2718" s="11" t="s">
        <v>33</v>
      </c>
      <c r="AF2718" s="11"/>
      <c r="AG2718" s="11"/>
      <c r="AH2718" s="11"/>
      <c r="AI2718" s="11"/>
      <c r="AJ2718" s="11"/>
      <c r="AK2718" s="143" t="s">
        <v>165</v>
      </c>
      <c r="AL2718" s="143"/>
      <c r="AM2718" s="143"/>
      <c r="AN2718" s="143"/>
      <c r="AO2718" s="143"/>
      <c r="AP2718" s="143"/>
      <c r="AQ2718" s="153" t="s">
        <v>165</v>
      </c>
      <c r="AR2718" s="143"/>
      <c r="AS2718" s="143"/>
      <c r="AT2718" s="143"/>
      <c r="AU2718" s="143"/>
      <c r="AV2718" s="143"/>
    </row>
    <row r="2719" spans="1:55" ht="15" customHeight="1" x14ac:dyDescent="0.2">
      <c r="A2719" s="4" t="s">
        <v>2720</v>
      </c>
      <c r="B2719" s="4" t="s">
        <v>2690</v>
      </c>
      <c r="C2719" s="4" t="s">
        <v>2738</v>
      </c>
      <c r="D2719" s="41" t="s">
        <v>2741</v>
      </c>
      <c r="E2719" s="59" t="s">
        <v>394</v>
      </c>
      <c r="F2719" s="59" t="s">
        <v>391</v>
      </c>
      <c r="G2719" s="4" t="s">
        <v>3238</v>
      </c>
      <c r="H2719" s="4" t="s">
        <v>3256</v>
      </c>
      <c r="I2719" s="59">
        <v>500000011746</v>
      </c>
      <c r="J2719" s="100">
        <v>2024</v>
      </c>
      <c r="K2719" s="5">
        <v>5</v>
      </c>
      <c r="L2719" s="9">
        <f t="shared" si="60"/>
        <v>3</v>
      </c>
      <c r="M2719" s="4" t="s">
        <v>90</v>
      </c>
      <c r="N2719" s="5" t="s">
        <v>94</v>
      </c>
      <c r="O2719" s="9" t="s">
        <v>46</v>
      </c>
      <c r="P2719" s="11" t="s">
        <v>41</v>
      </c>
      <c r="Q2719" s="5" t="s">
        <v>37</v>
      </c>
      <c r="R2719" s="5" t="s">
        <v>41</v>
      </c>
      <c r="S2719" s="11">
        <v>2024</v>
      </c>
      <c r="T2719" s="6" t="s">
        <v>44</v>
      </c>
      <c r="U2719" s="97" t="s">
        <v>3233</v>
      </c>
      <c r="V2719" s="54" t="s">
        <v>4548</v>
      </c>
      <c r="W2719" s="75">
        <v>285600</v>
      </c>
      <c r="X2719" s="11">
        <v>2</v>
      </c>
      <c r="Y2719" s="11" t="s">
        <v>33</v>
      </c>
      <c r="Z2719" s="11"/>
      <c r="AA2719" s="11"/>
      <c r="AB2719" s="11"/>
      <c r="AC2719" s="11"/>
      <c r="AD2719" s="11"/>
      <c r="AE2719" s="11" t="s">
        <v>33</v>
      </c>
      <c r="AF2719" s="11"/>
      <c r="AG2719" s="11"/>
      <c r="AH2719" s="11"/>
      <c r="AI2719" s="11"/>
      <c r="AJ2719" s="11"/>
      <c r="AK2719" s="143" t="s">
        <v>165</v>
      </c>
      <c r="AL2719" s="143"/>
      <c r="AM2719" s="143"/>
      <c r="AN2719" s="143"/>
      <c r="AO2719" s="143"/>
      <c r="AP2719" s="143"/>
      <c r="AQ2719" s="153" t="s">
        <v>165</v>
      </c>
      <c r="AR2719" s="143"/>
      <c r="AS2719" s="143"/>
      <c r="AT2719" s="143"/>
      <c r="AU2719" s="143"/>
      <c r="AV2719" s="143"/>
    </row>
    <row r="2720" spans="1:55" ht="15" customHeight="1" x14ac:dyDescent="0.2">
      <c r="A2720" s="4" t="s">
        <v>2695</v>
      </c>
      <c r="B2720" s="4" t="s">
        <v>2689</v>
      </c>
      <c r="C2720" s="4" t="s">
        <v>2730</v>
      </c>
      <c r="D2720" s="4" t="s">
        <v>2740</v>
      </c>
      <c r="E2720" s="59" t="s">
        <v>2488</v>
      </c>
      <c r="F2720" s="59" t="s">
        <v>1597</v>
      </c>
      <c r="G2720" s="4">
        <v>354</v>
      </c>
      <c r="H2720" s="98">
        <v>8354186221016</v>
      </c>
      <c r="I2720" s="59" t="s">
        <v>136</v>
      </c>
      <c r="J2720" s="100">
        <v>2024</v>
      </c>
      <c r="K2720" s="100">
        <v>8</v>
      </c>
      <c r="L2720" s="9">
        <f t="shared" si="60"/>
        <v>6</v>
      </c>
      <c r="M2720" s="4" t="s">
        <v>90</v>
      </c>
      <c r="N2720" s="5" t="s">
        <v>94</v>
      </c>
      <c r="O2720" s="9" t="s">
        <v>37</v>
      </c>
      <c r="P2720" s="11" t="s">
        <v>41</v>
      </c>
      <c r="Q2720" s="5" t="s">
        <v>37</v>
      </c>
      <c r="R2720" s="5" t="s">
        <v>41</v>
      </c>
      <c r="S2720" s="11">
        <v>2024</v>
      </c>
      <c r="T2720" s="6" t="s">
        <v>44</v>
      </c>
      <c r="U2720" s="97" t="s">
        <v>3232</v>
      </c>
      <c r="V2720" s="54" t="s">
        <v>3267</v>
      </c>
      <c r="W2720" s="75">
        <v>0</v>
      </c>
      <c r="X2720" s="11"/>
      <c r="Y2720" s="11"/>
      <c r="Z2720" s="11"/>
      <c r="AA2720" s="11"/>
      <c r="AB2720" s="11"/>
      <c r="AC2720" s="11"/>
      <c r="AD2720" s="11"/>
      <c r="AE2720" s="11"/>
      <c r="AF2720" s="11"/>
      <c r="AG2720" s="11"/>
      <c r="AH2720" s="11"/>
      <c r="AI2720" s="11"/>
      <c r="AJ2720" s="11"/>
      <c r="AK2720" s="143"/>
      <c r="AL2720" s="143"/>
      <c r="AM2720" s="143"/>
      <c r="AN2720" s="143"/>
      <c r="AO2720" s="143"/>
      <c r="AP2720" s="143"/>
      <c r="AQ2720" s="143"/>
      <c r="AR2720" s="143"/>
      <c r="AS2720" s="143"/>
      <c r="AT2720" s="143"/>
      <c r="AU2720" s="143"/>
      <c r="AV2720" s="143"/>
    </row>
    <row r="2721" spans="1:48" ht="15" customHeight="1" x14ac:dyDescent="0.2">
      <c r="A2721" s="4" t="s">
        <v>2712</v>
      </c>
      <c r="B2721" s="4" t="s">
        <v>2691</v>
      </c>
      <c r="C2721" s="4" t="s">
        <v>2735</v>
      </c>
      <c r="D2721" s="4" t="s">
        <v>2741</v>
      </c>
      <c r="E2721" s="59" t="s">
        <v>3234</v>
      </c>
      <c r="F2721" s="59" t="s">
        <v>3235</v>
      </c>
      <c r="G2721" s="4" t="s">
        <v>3236</v>
      </c>
      <c r="H2721" s="4" t="s">
        <v>3237</v>
      </c>
      <c r="I2721" s="59" t="s">
        <v>136</v>
      </c>
      <c r="J2721" s="100">
        <v>2023</v>
      </c>
      <c r="K2721" s="100">
        <v>5</v>
      </c>
      <c r="L2721" s="9">
        <f t="shared" si="60"/>
        <v>2</v>
      </c>
      <c r="M2721" s="4" t="s">
        <v>92</v>
      </c>
      <c r="N2721" s="5" t="s">
        <v>94</v>
      </c>
      <c r="O2721" s="9" t="s">
        <v>37</v>
      </c>
      <c r="P2721" s="6" t="s">
        <v>41</v>
      </c>
      <c r="Q2721" s="5" t="s">
        <v>37</v>
      </c>
      <c r="R2721" s="9" t="s">
        <v>41</v>
      </c>
      <c r="S2721" s="11">
        <v>2023</v>
      </c>
      <c r="T2721" s="6" t="s">
        <v>136</v>
      </c>
      <c r="U2721" s="4" t="s">
        <v>1958</v>
      </c>
      <c r="V2721" s="11" t="s">
        <v>3100</v>
      </c>
      <c r="W2721" s="75">
        <v>0</v>
      </c>
      <c r="X2721" s="11">
        <v>4</v>
      </c>
      <c r="Y2721" s="11" t="s">
        <v>33</v>
      </c>
      <c r="Z2721" s="11"/>
      <c r="AA2721" s="11"/>
      <c r="AB2721" s="11" t="s">
        <v>33</v>
      </c>
      <c r="AC2721" s="11"/>
      <c r="AD2721" s="11"/>
      <c r="AE2721" s="11" t="s">
        <v>33</v>
      </c>
      <c r="AF2721" s="11"/>
      <c r="AG2721" s="11"/>
      <c r="AH2721" s="11" t="s">
        <v>33</v>
      </c>
      <c r="AI2721" s="11"/>
      <c r="AJ2721" s="11"/>
      <c r="AK2721" s="143" t="s">
        <v>165</v>
      </c>
      <c r="AL2721" s="143"/>
      <c r="AM2721" s="143"/>
      <c r="AN2721" s="143" t="s">
        <v>165</v>
      </c>
      <c r="AO2721" s="143"/>
      <c r="AP2721" s="143"/>
      <c r="AQ2721" s="143" t="s">
        <v>165</v>
      </c>
      <c r="AR2721" s="143"/>
      <c r="AS2721" s="143"/>
      <c r="AT2721" s="143" t="s">
        <v>165</v>
      </c>
      <c r="AU2721" s="143"/>
      <c r="AV2721" s="143"/>
    </row>
    <row r="2722" spans="1:48" ht="12.75" customHeight="1" x14ac:dyDescent="0.2">
      <c r="A2722" s="4" t="s">
        <v>2698</v>
      </c>
      <c r="B2722" s="4" t="s">
        <v>2689</v>
      </c>
      <c r="C2722" s="4" t="s">
        <v>2739</v>
      </c>
      <c r="D2722" s="41" t="s">
        <v>2741</v>
      </c>
      <c r="E2722" s="59" t="s">
        <v>3241</v>
      </c>
      <c r="F2722" s="59" t="s">
        <v>3244</v>
      </c>
      <c r="G2722" s="4" t="s">
        <v>3243</v>
      </c>
      <c r="H2722" s="101" t="s">
        <v>3242</v>
      </c>
      <c r="I2722" s="59">
        <v>500000011753</v>
      </c>
      <c r="J2722" s="100">
        <v>2024</v>
      </c>
      <c r="K2722" s="100">
        <v>8</v>
      </c>
      <c r="L2722" s="9">
        <f t="shared" si="60"/>
        <v>6</v>
      </c>
      <c r="M2722" s="4" t="s">
        <v>90</v>
      </c>
      <c r="N2722" s="5" t="s">
        <v>94</v>
      </c>
      <c r="O2722" s="9" t="s">
        <v>37</v>
      </c>
      <c r="P2722" s="11" t="s">
        <v>41</v>
      </c>
      <c r="Q2722" s="5" t="s">
        <v>37</v>
      </c>
      <c r="R2722" s="5" t="s">
        <v>41</v>
      </c>
      <c r="S2722" s="11">
        <v>2024</v>
      </c>
      <c r="T2722" s="6" t="s">
        <v>44</v>
      </c>
      <c r="U2722" s="9" t="s">
        <v>4261</v>
      </c>
      <c r="V2722" s="11" t="s">
        <v>4229</v>
      </c>
      <c r="W2722" s="75">
        <v>4938500</v>
      </c>
      <c r="X2722" s="11">
        <v>2</v>
      </c>
      <c r="Y2722" s="11"/>
      <c r="Z2722" s="11"/>
      <c r="AA2722" s="11" t="s">
        <v>33</v>
      </c>
      <c r="AB2722" s="11"/>
      <c r="AC2722" s="11"/>
      <c r="AD2722" s="11"/>
      <c r="AE2722" s="11"/>
      <c r="AF2722" s="11"/>
      <c r="AG2722" s="11" t="s">
        <v>33</v>
      </c>
      <c r="AH2722" s="11"/>
      <c r="AI2722" s="11"/>
      <c r="AJ2722" s="11"/>
      <c r="AK2722" s="143"/>
      <c r="AL2722" s="143"/>
      <c r="AM2722" s="143" t="s">
        <v>165</v>
      </c>
      <c r="AN2722" s="143"/>
      <c r="AO2722" s="143"/>
      <c r="AP2722" s="143"/>
      <c r="AQ2722" s="143"/>
      <c r="AR2722" s="143"/>
      <c r="AS2722" s="143" t="s">
        <v>165</v>
      </c>
      <c r="AT2722" s="143"/>
      <c r="AU2722" s="143"/>
      <c r="AV2722" s="143"/>
    </row>
    <row r="2723" spans="1:48" ht="12.75" customHeight="1" x14ac:dyDescent="0.2">
      <c r="A2723" s="4" t="s">
        <v>2698</v>
      </c>
      <c r="B2723" s="4" t="s">
        <v>2689</v>
      </c>
      <c r="C2723" s="4" t="s">
        <v>2739</v>
      </c>
      <c r="D2723" s="41" t="s">
        <v>2741</v>
      </c>
      <c r="E2723" s="59" t="s">
        <v>3241</v>
      </c>
      <c r="F2723" s="59" t="s">
        <v>3244</v>
      </c>
      <c r="G2723" s="4" t="s">
        <v>3243</v>
      </c>
      <c r="H2723" s="101">
        <v>2307066</v>
      </c>
      <c r="I2723" s="59">
        <v>500000011754</v>
      </c>
      <c r="J2723" s="100">
        <v>2024</v>
      </c>
      <c r="K2723" s="100">
        <v>8</v>
      </c>
      <c r="L2723" s="9">
        <f t="shared" si="60"/>
        <v>6</v>
      </c>
      <c r="M2723" s="4" t="s">
        <v>90</v>
      </c>
      <c r="N2723" s="5" t="s">
        <v>94</v>
      </c>
      <c r="O2723" s="9" t="s">
        <v>37</v>
      </c>
      <c r="P2723" s="11" t="s">
        <v>41</v>
      </c>
      <c r="Q2723" s="5" t="s">
        <v>37</v>
      </c>
      <c r="R2723" s="5" t="s">
        <v>41</v>
      </c>
      <c r="S2723" s="11">
        <v>2024</v>
      </c>
      <c r="T2723" s="6" t="s">
        <v>44</v>
      </c>
      <c r="U2723" s="9" t="s">
        <v>4261</v>
      </c>
      <c r="V2723" s="11" t="s">
        <v>4229</v>
      </c>
      <c r="W2723" s="75">
        <v>4938500</v>
      </c>
      <c r="X2723" s="11">
        <v>2</v>
      </c>
      <c r="Y2723" s="11"/>
      <c r="Z2723" s="11"/>
      <c r="AA2723" s="11" t="s">
        <v>33</v>
      </c>
      <c r="AB2723" s="11"/>
      <c r="AC2723" s="11"/>
      <c r="AD2723" s="11"/>
      <c r="AE2723" s="11"/>
      <c r="AF2723" s="11"/>
      <c r="AG2723" s="11" t="s">
        <v>33</v>
      </c>
      <c r="AH2723" s="11"/>
      <c r="AI2723" s="11"/>
      <c r="AJ2723" s="11"/>
      <c r="AK2723" s="143"/>
      <c r="AL2723" s="143"/>
      <c r="AM2723" s="143" t="s">
        <v>165</v>
      </c>
      <c r="AN2723" s="143"/>
      <c r="AO2723" s="143"/>
      <c r="AP2723" s="143"/>
      <c r="AQ2723" s="143"/>
      <c r="AR2723" s="143"/>
      <c r="AS2723" s="143" t="s">
        <v>165</v>
      </c>
      <c r="AT2723" s="143"/>
      <c r="AU2723" s="143"/>
      <c r="AV2723" s="143"/>
    </row>
    <row r="2724" spans="1:48" ht="12.75" customHeight="1" x14ac:dyDescent="0.2">
      <c r="A2724" s="4" t="s">
        <v>2698</v>
      </c>
      <c r="B2724" s="4" t="s">
        <v>2689</v>
      </c>
      <c r="C2724" s="4" t="s">
        <v>2739</v>
      </c>
      <c r="D2724" s="41" t="s">
        <v>2741</v>
      </c>
      <c r="E2724" s="59" t="s">
        <v>3241</v>
      </c>
      <c r="F2724" s="59" t="s">
        <v>3244</v>
      </c>
      <c r="G2724" s="4" t="s">
        <v>3243</v>
      </c>
      <c r="H2724" s="101" t="s">
        <v>3258</v>
      </c>
      <c r="I2724" s="59">
        <v>500000011755</v>
      </c>
      <c r="J2724" s="100">
        <v>2024</v>
      </c>
      <c r="K2724" s="100">
        <v>8</v>
      </c>
      <c r="L2724" s="9">
        <f t="shared" si="60"/>
        <v>6</v>
      </c>
      <c r="M2724" s="4" t="s">
        <v>90</v>
      </c>
      <c r="N2724" s="5" t="s">
        <v>94</v>
      </c>
      <c r="O2724" s="9" t="s">
        <v>37</v>
      </c>
      <c r="P2724" s="11" t="s">
        <v>41</v>
      </c>
      <c r="Q2724" s="5" t="s">
        <v>37</v>
      </c>
      <c r="R2724" s="5" t="s">
        <v>41</v>
      </c>
      <c r="S2724" s="11">
        <v>2024</v>
      </c>
      <c r="T2724" s="6" t="s">
        <v>44</v>
      </c>
      <c r="U2724" s="9" t="s">
        <v>4261</v>
      </c>
      <c r="V2724" s="11" t="s">
        <v>4229</v>
      </c>
      <c r="W2724" s="75">
        <v>4938500</v>
      </c>
      <c r="X2724" s="11">
        <v>2</v>
      </c>
      <c r="Y2724" s="11"/>
      <c r="Z2724" s="11"/>
      <c r="AA2724" s="11" t="s">
        <v>33</v>
      </c>
      <c r="AB2724" s="11"/>
      <c r="AC2724" s="11"/>
      <c r="AD2724" s="11"/>
      <c r="AE2724" s="11"/>
      <c r="AF2724" s="11"/>
      <c r="AG2724" s="11" t="s">
        <v>33</v>
      </c>
      <c r="AH2724" s="11"/>
      <c r="AI2724" s="11"/>
      <c r="AJ2724" s="11"/>
      <c r="AK2724" s="143"/>
      <c r="AL2724" s="143"/>
      <c r="AM2724" s="143" t="s">
        <v>165</v>
      </c>
      <c r="AN2724" s="143"/>
      <c r="AO2724" s="143"/>
      <c r="AP2724" s="143"/>
      <c r="AQ2724" s="143"/>
      <c r="AR2724" s="143"/>
      <c r="AS2724" s="143" t="s">
        <v>165</v>
      </c>
      <c r="AT2724" s="143"/>
      <c r="AU2724" s="143"/>
      <c r="AV2724" s="143"/>
    </row>
    <row r="2725" spans="1:48" ht="12.75" customHeight="1" x14ac:dyDescent="0.2">
      <c r="A2725" s="4" t="s">
        <v>2698</v>
      </c>
      <c r="B2725" s="4" t="s">
        <v>2689</v>
      </c>
      <c r="C2725" s="4" t="s">
        <v>2739</v>
      </c>
      <c r="D2725" s="41" t="s">
        <v>2741</v>
      </c>
      <c r="E2725" s="59" t="s">
        <v>3241</v>
      </c>
      <c r="F2725" s="59" t="s">
        <v>3244</v>
      </c>
      <c r="G2725" s="4" t="s">
        <v>3243</v>
      </c>
      <c r="H2725" s="101" t="s">
        <v>3298</v>
      </c>
      <c r="I2725" s="59">
        <v>500000011756</v>
      </c>
      <c r="J2725" s="100">
        <v>2024</v>
      </c>
      <c r="K2725" s="100">
        <v>8</v>
      </c>
      <c r="L2725" s="9">
        <f t="shared" si="60"/>
        <v>6</v>
      </c>
      <c r="M2725" s="4" t="s">
        <v>90</v>
      </c>
      <c r="N2725" s="5" t="s">
        <v>94</v>
      </c>
      <c r="O2725" s="9" t="s">
        <v>37</v>
      </c>
      <c r="P2725" s="11" t="s">
        <v>41</v>
      </c>
      <c r="Q2725" s="5" t="s">
        <v>37</v>
      </c>
      <c r="R2725" s="5" t="s">
        <v>41</v>
      </c>
      <c r="S2725" s="11">
        <v>2024</v>
      </c>
      <c r="T2725" s="6" t="s">
        <v>44</v>
      </c>
      <c r="U2725" s="9" t="s">
        <v>4261</v>
      </c>
      <c r="V2725" s="11" t="s">
        <v>4229</v>
      </c>
      <c r="W2725" s="75">
        <v>4938500</v>
      </c>
      <c r="X2725" s="11">
        <v>2</v>
      </c>
      <c r="Y2725" s="11"/>
      <c r="Z2725" s="11"/>
      <c r="AA2725" s="11" t="s">
        <v>33</v>
      </c>
      <c r="AB2725" s="11"/>
      <c r="AC2725" s="11"/>
      <c r="AD2725" s="11"/>
      <c r="AE2725" s="11"/>
      <c r="AF2725" s="11"/>
      <c r="AG2725" s="11" t="s">
        <v>33</v>
      </c>
      <c r="AH2725" s="11"/>
      <c r="AI2725" s="11"/>
      <c r="AJ2725" s="11"/>
      <c r="AK2725" s="143"/>
      <c r="AL2725" s="143"/>
      <c r="AM2725" s="143" t="s">
        <v>165</v>
      </c>
      <c r="AN2725" s="143"/>
      <c r="AO2725" s="143"/>
      <c r="AP2725" s="143"/>
      <c r="AQ2725" s="143"/>
      <c r="AR2725" s="143"/>
      <c r="AS2725" s="143" t="s">
        <v>165</v>
      </c>
      <c r="AT2725" s="143"/>
      <c r="AU2725" s="143"/>
      <c r="AV2725" s="143"/>
    </row>
    <row r="2726" spans="1:48" ht="15" customHeight="1" x14ac:dyDescent="0.2">
      <c r="A2726" s="4" t="s">
        <v>2698</v>
      </c>
      <c r="B2726" s="4" t="s">
        <v>2689</v>
      </c>
      <c r="C2726" s="4" t="s">
        <v>2739</v>
      </c>
      <c r="D2726" s="41" t="s">
        <v>2742</v>
      </c>
      <c r="E2726" s="59" t="s">
        <v>3248</v>
      </c>
      <c r="F2726" s="59" t="s">
        <v>3249</v>
      </c>
      <c r="G2726" s="4" t="s">
        <v>3250</v>
      </c>
      <c r="H2726" s="4" t="s">
        <v>3251</v>
      </c>
      <c r="I2726" s="168">
        <v>500000011711</v>
      </c>
      <c r="J2726" s="100">
        <v>2023</v>
      </c>
      <c r="K2726" s="100">
        <v>10</v>
      </c>
      <c r="L2726" s="9">
        <f t="shared" si="60"/>
        <v>7</v>
      </c>
      <c r="M2726" s="4" t="s">
        <v>90</v>
      </c>
      <c r="N2726" s="5" t="s">
        <v>94</v>
      </c>
      <c r="O2726" s="9" t="s">
        <v>47</v>
      </c>
      <c r="P2726" s="11" t="s">
        <v>41</v>
      </c>
      <c r="Q2726" s="5" t="s">
        <v>37</v>
      </c>
      <c r="R2726" s="5" t="s">
        <v>41</v>
      </c>
      <c r="S2726" s="5" t="s">
        <v>136</v>
      </c>
      <c r="T2726" s="6" t="s">
        <v>44</v>
      </c>
      <c r="U2726" s="9" t="s">
        <v>3252</v>
      </c>
      <c r="V2726" s="11" t="s">
        <v>3253</v>
      </c>
      <c r="W2726" s="99">
        <v>153486200</v>
      </c>
      <c r="X2726" s="11">
        <v>1</v>
      </c>
      <c r="Y2726" s="11"/>
      <c r="Z2726" s="11"/>
      <c r="AA2726" s="11"/>
      <c r="AB2726" s="11"/>
      <c r="AC2726" s="11"/>
      <c r="AD2726" s="11"/>
      <c r="AE2726" s="11"/>
      <c r="AF2726" s="11"/>
      <c r="AG2726" s="11"/>
      <c r="AH2726" s="11"/>
      <c r="AI2726" s="11"/>
      <c r="AJ2726" s="11" t="s">
        <v>33</v>
      </c>
      <c r="AK2726" s="143"/>
      <c r="AL2726" s="143"/>
      <c r="AM2726" s="143"/>
      <c r="AN2726" s="143"/>
      <c r="AO2726" s="143"/>
      <c r="AP2726" s="143"/>
      <c r="AQ2726" s="143"/>
      <c r="AR2726" s="143"/>
      <c r="AS2726" s="143"/>
      <c r="AT2726" s="143"/>
      <c r="AU2726" s="143"/>
      <c r="AV2726" s="153" t="s">
        <v>165</v>
      </c>
    </row>
    <row r="2727" spans="1:48" ht="15" customHeight="1" x14ac:dyDescent="0.2">
      <c r="A2727" s="83" t="s">
        <v>2703</v>
      </c>
      <c r="B2727" s="4" t="s">
        <v>2691</v>
      </c>
      <c r="C2727" s="4" t="s">
        <v>2732</v>
      </c>
      <c r="D2727" s="4" t="s">
        <v>2742</v>
      </c>
      <c r="E2727" s="83" t="s">
        <v>2258</v>
      </c>
      <c r="F2727" s="83" t="s">
        <v>2259</v>
      </c>
      <c r="G2727" s="83" t="s">
        <v>3260</v>
      </c>
      <c r="H2727" s="83">
        <v>2700230036</v>
      </c>
      <c r="I2727" s="84" t="s">
        <v>3262</v>
      </c>
      <c r="J2727" s="100">
        <v>2024</v>
      </c>
      <c r="K2727" s="100">
        <v>8</v>
      </c>
      <c r="L2727" s="9">
        <f t="shared" si="60"/>
        <v>6</v>
      </c>
      <c r="M2727" s="4" t="s">
        <v>92</v>
      </c>
      <c r="N2727" s="5" t="s">
        <v>94</v>
      </c>
      <c r="O2727" s="9" t="s">
        <v>37</v>
      </c>
      <c r="P2727" s="6" t="s">
        <v>41</v>
      </c>
      <c r="Q2727" s="5">
        <v>2026</v>
      </c>
      <c r="R2727" s="9" t="s">
        <v>41</v>
      </c>
      <c r="S2727" s="11">
        <v>2024</v>
      </c>
      <c r="T2727" s="6" t="s">
        <v>126</v>
      </c>
      <c r="U2727" s="83" t="s">
        <v>499</v>
      </c>
      <c r="V2727" s="11" t="s">
        <v>3261</v>
      </c>
      <c r="W2727" s="75">
        <v>0</v>
      </c>
      <c r="X2727" s="11">
        <v>1</v>
      </c>
      <c r="Y2727" s="11"/>
      <c r="Z2727" s="11" t="s">
        <v>33</v>
      </c>
      <c r="AA2727" s="11"/>
      <c r="AB2727" s="11"/>
      <c r="AC2727" s="11"/>
      <c r="AD2727" s="11"/>
      <c r="AE2727" s="11"/>
      <c r="AF2727" s="11"/>
      <c r="AG2727" s="11"/>
      <c r="AH2727" s="11"/>
      <c r="AI2727" s="11"/>
      <c r="AJ2727" s="11"/>
      <c r="AK2727" s="143"/>
      <c r="AL2727" s="143" t="s">
        <v>165</v>
      </c>
      <c r="AM2727" s="143"/>
      <c r="AN2727" s="143"/>
      <c r="AO2727" s="143"/>
      <c r="AP2727" s="143"/>
      <c r="AQ2727" s="143"/>
      <c r="AR2727" s="143"/>
      <c r="AS2727" s="143"/>
      <c r="AT2727" s="143"/>
      <c r="AU2727" s="143"/>
      <c r="AV2727" s="143"/>
    </row>
    <row r="2728" spans="1:48" ht="15" customHeight="1" x14ac:dyDescent="0.2">
      <c r="A2728" s="83" t="s">
        <v>2703</v>
      </c>
      <c r="B2728" s="4" t="s">
        <v>2691</v>
      </c>
      <c r="C2728" s="4" t="s">
        <v>2732</v>
      </c>
      <c r="D2728" s="4" t="s">
        <v>2742</v>
      </c>
      <c r="E2728" s="83" t="s">
        <v>2258</v>
      </c>
      <c r="F2728" s="83" t="s">
        <v>2259</v>
      </c>
      <c r="G2728" s="83" t="s">
        <v>3260</v>
      </c>
      <c r="H2728" s="83">
        <v>2700230116</v>
      </c>
      <c r="I2728" s="84" t="s">
        <v>3263</v>
      </c>
      <c r="J2728" s="100">
        <v>2024</v>
      </c>
      <c r="K2728" s="100">
        <v>8</v>
      </c>
      <c r="L2728" s="9">
        <f t="shared" si="60"/>
        <v>6</v>
      </c>
      <c r="M2728" s="4" t="s">
        <v>92</v>
      </c>
      <c r="N2728" s="5" t="s">
        <v>94</v>
      </c>
      <c r="O2728" s="9" t="s">
        <v>37</v>
      </c>
      <c r="P2728" s="6" t="s">
        <v>41</v>
      </c>
      <c r="Q2728" s="5">
        <v>2026</v>
      </c>
      <c r="R2728" s="9" t="s">
        <v>41</v>
      </c>
      <c r="S2728" s="11">
        <v>2024</v>
      </c>
      <c r="T2728" s="6" t="s">
        <v>126</v>
      </c>
      <c r="U2728" s="83" t="s">
        <v>499</v>
      </c>
      <c r="V2728" s="11" t="s">
        <v>3261</v>
      </c>
      <c r="W2728" s="75">
        <v>0</v>
      </c>
      <c r="X2728" s="11">
        <v>1</v>
      </c>
      <c r="Y2728" s="11"/>
      <c r="Z2728" s="11" t="s">
        <v>33</v>
      </c>
      <c r="AA2728" s="11"/>
      <c r="AB2728" s="11"/>
      <c r="AC2728" s="11"/>
      <c r="AD2728" s="11"/>
      <c r="AE2728" s="11"/>
      <c r="AF2728" s="11"/>
      <c r="AG2728" s="11"/>
      <c r="AH2728" s="11"/>
      <c r="AI2728" s="11"/>
      <c r="AJ2728" s="11"/>
      <c r="AK2728" s="143"/>
      <c r="AL2728" s="143" t="s">
        <v>165</v>
      </c>
      <c r="AM2728" s="143"/>
      <c r="AN2728" s="143"/>
      <c r="AO2728" s="143"/>
      <c r="AP2728" s="143"/>
      <c r="AQ2728" s="143"/>
      <c r="AR2728" s="143"/>
      <c r="AS2728" s="143"/>
      <c r="AT2728" s="143"/>
      <c r="AU2728" s="143"/>
      <c r="AV2728" s="143"/>
    </row>
    <row r="2729" spans="1:48" ht="15" customHeight="1" x14ac:dyDescent="0.2">
      <c r="A2729" s="83" t="s">
        <v>2703</v>
      </c>
      <c r="B2729" s="4" t="s">
        <v>2691</v>
      </c>
      <c r="C2729" s="4" t="s">
        <v>2732</v>
      </c>
      <c r="D2729" s="4" t="s">
        <v>2742</v>
      </c>
      <c r="E2729" s="83" t="s">
        <v>2258</v>
      </c>
      <c r="F2729" s="83" t="s">
        <v>2259</v>
      </c>
      <c r="G2729" s="83" t="s">
        <v>3260</v>
      </c>
      <c r="H2729" s="83">
        <v>2700230120</v>
      </c>
      <c r="I2729" s="84" t="s">
        <v>3264</v>
      </c>
      <c r="J2729" s="100">
        <v>2024</v>
      </c>
      <c r="K2729" s="100">
        <v>8</v>
      </c>
      <c r="L2729" s="9">
        <f t="shared" si="60"/>
        <v>6</v>
      </c>
      <c r="M2729" s="4" t="s">
        <v>92</v>
      </c>
      <c r="N2729" s="5" t="s">
        <v>94</v>
      </c>
      <c r="O2729" s="9" t="s">
        <v>37</v>
      </c>
      <c r="P2729" s="6" t="s">
        <v>41</v>
      </c>
      <c r="Q2729" s="5">
        <v>2026</v>
      </c>
      <c r="R2729" s="9" t="s">
        <v>41</v>
      </c>
      <c r="S2729" s="11">
        <v>2024</v>
      </c>
      <c r="T2729" s="6" t="s">
        <v>126</v>
      </c>
      <c r="U2729" s="83" t="s">
        <v>499</v>
      </c>
      <c r="V2729" s="11" t="s">
        <v>3261</v>
      </c>
      <c r="W2729" s="75">
        <v>0</v>
      </c>
      <c r="X2729" s="11">
        <v>1</v>
      </c>
      <c r="Y2729" s="11"/>
      <c r="Z2729" s="11" t="s">
        <v>33</v>
      </c>
      <c r="AA2729" s="11"/>
      <c r="AB2729" s="11"/>
      <c r="AC2729" s="11"/>
      <c r="AD2729" s="11"/>
      <c r="AE2729" s="11"/>
      <c r="AF2729" s="11"/>
      <c r="AG2729" s="11"/>
      <c r="AH2729" s="11"/>
      <c r="AI2729" s="11"/>
      <c r="AJ2729" s="11"/>
      <c r="AK2729" s="143"/>
      <c r="AL2729" s="143" t="s">
        <v>165</v>
      </c>
      <c r="AM2729" s="143"/>
      <c r="AN2729" s="143"/>
      <c r="AO2729" s="143"/>
      <c r="AP2729" s="143"/>
      <c r="AQ2729" s="143"/>
      <c r="AR2729" s="143"/>
      <c r="AS2729" s="143"/>
      <c r="AT2729" s="143"/>
      <c r="AU2729" s="143"/>
      <c r="AV2729" s="143"/>
    </row>
    <row r="2730" spans="1:48" ht="15" customHeight="1" x14ac:dyDescent="0.2">
      <c r="A2730" s="83" t="s">
        <v>2703</v>
      </c>
      <c r="B2730" s="4" t="s">
        <v>2691</v>
      </c>
      <c r="C2730" s="4" t="s">
        <v>2732</v>
      </c>
      <c r="D2730" s="4" t="s">
        <v>2742</v>
      </c>
      <c r="E2730" s="83" t="s">
        <v>2258</v>
      </c>
      <c r="F2730" s="83" t="s">
        <v>2259</v>
      </c>
      <c r="G2730" s="83" t="s">
        <v>3260</v>
      </c>
      <c r="H2730" s="83">
        <v>2700230121</v>
      </c>
      <c r="I2730" s="84" t="s">
        <v>3265</v>
      </c>
      <c r="J2730" s="100">
        <v>2024</v>
      </c>
      <c r="K2730" s="100">
        <v>8</v>
      </c>
      <c r="L2730" s="9">
        <f t="shared" si="60"/>
        <v>6</v>
      </c>
      <c r="M2730" s="4" t="s">
        <v>92</v>
      </c>
      <c r="N2730" s="5" t="s">
        <v>94</v>
      </c>
      <c r="O2730" s="9" t="s">
        <v>37</v>
      </c>
      <c r="P2730" s="6" t="s">
        <v>41</v>
      </c>
      <c r="Q2730" s="5">
        <v>2026</v>
      </c>
      <c r="R2730" s="9" t="s">
        <v>41</v>
      </c>
      <c r="S2730" s="11">
        <v>2024</v>
      </c>
      <c r="T2730" s="6" t="s">
        <v>126</v>
      </c>
      <c r="U2730" s="83" t="s">
        <v>499</v>
      </c>
      <c r="V2730" s="11" t="s">
        <v>3261</v>
      </c>
      <c r="W2730" s="75">
        <v>0</v>
      </c>
      <c r="X2730" s="11">
        <v>1</v>
      </c>
      <c r="Y2730" s="11"/>
      <c r="Z2730" s="11" t="s">
        <v>33</v>
      </c>
      <c r="AA2730" s="11"/>
      <c r="AB2730" s="11"/>
      <c r="AC2730" s="11"/>
      <c r="AD2730" s="11"/>
      <c r="AE2730" s="11"/>
      <c r="AF2730" s="11"/>
      <c r="AG2730" s="11"/>
      <c r="AH2730" s="11"/>
      <c r="AI2730" s="11"/>
      <c r="AJ2730" s="11"/>
      <c r="AK2730" s="143"/>
      <c r="AL2730" s="143" t="s">
        <v>165</v>
      </c>
      <c r="AM2730" s="143"/>
      <c r="AN2730" s="143"/>
      <c r="AO2730" s="143"/>
      <c r="AP2730" s="143"/>
      <c r="AQ2730" s="143"/>
      <c r="AR2730" s="143"/>
      <c r="AS2730" s="143"/>
      <c r="AT2730" s="143"/>
      <c r="AU2730" s="143"/>
      <c r="AV2730" s="143"/>
    </row>
    <row r="2731" spans="1:48" ht="15" customHeight="1" x14ac:dyDescent="0.2">
      <c r="A2731" s="83" t="s">
        <v>2703</v>
      </c>
      <c r="B2731" s="4" t="s">
        <v>2691</v>
      </c>
      <c r="C2731" s="4" t="s">
        <v>2732</v>
      </c>
      <c r="D2731" s="4" t="s">
        <v>2742</v>
      </c>
      <c r="E2731" s="83" t="s">
        <v>2258</v>
      </c>
      <c r="F2731" s="83" t="s">
        <v>2259</v>
      </c>
      <c r="G2731" s="83" t="s">
        <v>3260</v>
      </c>
      <c r="H2731" s="83">
        <v>2700230119</v>
      </c>
      <c r="I2731" s="84" t="s">
        <v>3266</v>
      </c>
      <c r="J2731" s="100">
        <v>2024</v>
      </c>
      <c r="K2731" s="100">
        <v>8</v>
      </c>
      <c r="L2731" s="9">
        <f t="shared" si="60"/>
        <v>6</v>
      </c>
      <c r="M2731" s="4" t="s">
        <v>92</v>
      </c>
      <c r="N2731" s="5" t="s">
        <v>94</v>
      </c>
      <c r="O2731" s="9" t="s">
        <v>37</v>
      </c>
      <c r="P2731" s="6" t="s">
        <v>41</v>
      </c>
      <c r="Q2731" s="5">
        <v>2026</v>
      </c>
      <c r="R2731" s="9" t="s">
        <v>41</v>
      </c>
      <c r="S2731" s="11">
        <v>2024</v>
      </c>
      <c r="T2731" s="6" t="s">
        <v>126</v>
      </c>
      <c r="U2731" s="83" t="s">
        <v>499</v>
      </c>
      <c r="V2731" s="11" t="s">
        <v>3261</v>
      </c>
      <c r="W2731" s="75">
        <v>0</v>
      </c>
      <c r="X2731" s="11">
        <v>1</v>
      </c>
      <c r="Y2731" s="11"/>
      <c r="Z2731" s="11" t="s">
        <v>33</v>
      </c>
      <c r="AA2731" s="11"/>
      <c r="AB2731" s="11"/>
      <c r="AC2731" s="11"/>
      <c r="AD2731" s="11"/>
      <c r="AE2731" s="11"/>
      <c r="AF2731" s="11"/>
      <c r="AG2731" s="11"/>
      <c r="AH2731" s="11"/>
      <c r="AI2731" s="11"/>
      <c r="AJ2731" s="11"/>
      <c r="AK2731" s="143"/>
      <c r="AL2731" s="143" t="s">
        <v>165</v>
      </c>
      <c r="AM2731" s="143"/>
      <c r="AN2731" s="143"/>
      <c r="AO2731" s="143"/>
      <c r="AP2731" s="143"/>
      <c r="AQ2731" s="143"/>
      <c r="AR2731" s="143"/>
      <c r="AS2731" s="143"/>
      <c r="AT2731" s="143"/>
      <c r="AU2731" s="143"/>
      <c r="AV2731" s="143"/>
    </row>
    <row r="2732" spans="1:48" ht="15" customHeight="1" x14ac:dyDescent="0.2">
      <c r="A2732" s="4" t="s">
        <v>2695</v>
      </c>
      <c r="B2732" s="4" t="s">
        <v>2689</v>
      </c>
      <c r="C2732" s="4" t="s">
        <v>2730</v>
      </c>
      <c r="D2732" s="41" t="s">
        <v>2740</v>
      </c>
      <c r="E2732" s="59" t="s">
        <v>2488</v>
      </c>
      <c r="F2732" s="59" t="s">
        <v>1597</v>
      </c>
      <c r="G2732" s="4">
        <v>374</v>
      </c>
      <c r="H2732" s="98">
        <v>10000000791892</v>
      </c>
      <c r="I2732" s="41" t="s">
        <v>3268</v>
      </c>
      <c r="J2732" s="100">
        <v>2023</v>
      </c>
      <c r="K2732" s="5">
        <v>8</v>
      </c>
      <c r="L2732" s="9">
        <f t="shared" si="60"/>
        <v>5</v>
      </c>
      <c r="M2732" s="4" t="s">
        <v>90</v>
      </c>
      <c r="N2732" s="5" t="s">
        <v>94</v>
      </c>
      <c r="O2732" s="6" t="s">
        <v>37</v>
      </c>
      <c r="P2732" s="5" t="s">
        <v>42</v>
      </c>
      <c r="Q2732" s="5" t="s">
        <v>37</v>
      </c>
      <c r="R2732" s="9" t="s">
        <v>42</v>
      </c>
      <c r="S2732" s="11" t="s">
        <v>136</v>
      </c>
      <c r="T2732" s="6" t="s">
        <v>43</v>
      </c>
      <c r="U2732" s="4" t="s">
        <v>136</v>
      </c>
      <c r="V2732" s="4" t="s">
        <v>136</v>
      </c>
      <c r="W2732" s="75">
        <v>0</v>
      </c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143"/>
      <c r="AL2732" s="143"/>
      <c r="AM2732" s="143"/>
      <c r="AN2732" s="143"/>
      <c r="AO2732" s="143"/>
      <c r="AP2732" s="143"/>
      <c r="AQ2732" s="143"/>
      <c r="AR2732" s="143"/>
      <c r="AS2732" s="143"/>
      <c r="AT2732" s="143"/>
      <c r="AU2732" s="143"/>
      <c r="AV2732" s="143"/>
    </row>
    <row r="2733" spans="1:48" ht="15" customHeight="1" x14ac:dyDescent="0.2">
      <c r="A2733" s="4" t="s">
        <v>2696</v>
      </c>
      <c r="B2733" s="4" t="s">
        <v>2691</v>
      </c>
      <c r="C2733" s="4" t="s">
        <v>2735</v>
      </c>
      <c r="D2733" s="41" t="s">
        <v>2740</v>
      </c>
      <c r="E2733" s="59" t="s">
        <v>3269</v>
      </c>
      <c r="F2733" s="4" t="s">
        <v>1105</v>
      </c>
      <c r="G2733" s="4" t="s">
        <v>3270</v>
      </c>
      <c r="H2733" s="4" t="s">
        <v>3271</v>
      </c>
      <c r="I2733" s="59">
        <v>500000011835</v>
      </c>
      <c r="J2733" s="5">
        <v>2013</v>
      </c>
      <c r="K2733" s="5">
        <v>8</v>
      </c>
      <c r="L2733" s="9">
        <f t="shared" si="60"/>
        <v>-5</v>
      </c>
      <c r="M2733" s="6" t="s">
        <v>90</v>
      </c>
      <c r="N2733" s="9" t="s">
        <v>94</v>
      </c>
      <c r="O2733" s="6" t="s">
        <v>37</v>
      </c>
      <c r="P2733" s="9" t="s">
        <v>42</v>
      </c>
      <c r="Q2733" s="5" t="s">
        <v>37</v>
      </c>
      <c r="R2733" s="9" t="s">
        <v>41</v>
      </c>
      <c r="S2733" s="11">
        <v>2023</v>
      </c>
      <c r="T2733" s="6" t="s">
        <v>126</v>
      </c>
      <c r="U2733" s="4" t="s">
        <v>1108</v>
      </c>
      <c r="V2733" s="4" t="s">
        <v>3804</v>
      </c>
      <c r="W2733" s="75">
        <v>0</v>
      </c>
      <c r="X2733" s="9">
        <v>2</v>
      </c>
      <c r="Y2733" s="11"/>
      <c r="Z2733" s="11"/>
      <c r="AA2733" s="11"/>
      <c r="AB2733" s="11" t="s">
        <v>33</v>
      </c>
      <c r="AC2733" s="11"/>
      <c r="AD2733" s="11"/>
      <c r="AE2733" s="11"/>
      <c r="AF2733" s="11"/>
      <c r="AG2733" s="11"/>
      <c r="AH2733" s="11" t="s">
        <v>33</v>
      </c>
      <c r="AI2733" s="11"/>
      <c r="AJ2733" s="11"/>
      <c r="AK2733" s="143"/>
      <c r="AL2733" s="143"/>
      <c r="AM2733" s="143"/>
      <c r="AN2733" s="143" t="s">
        <v>165</v>
      </c>
      <c r="AO2733" s="143"/>
      <c r="AP2733" s="143"/>
      <c r="AQ2733" s="143"/>
      <c r="AR2733" s="143"/>
      <c r="AS2733" s="143"/>
      <c r="AT2733" s="143" t="s">
        <v>165</v>
      </c>
      <c r="AU2733" s="143"/>
      <c r="AV2733" s="143"/>
    </row>
    <row r="2734" spans="1:48" ht="15" customHeight="1" x14ac:dyDescent="0.2">
      <c r="A2734" s="4" t="s">
        <v>2696</v>
      </c>
      <c r="B2734" s="4" t="s">
        <v>2691</v>
      </c>
      <c r="C2734" s="4" t="s">
        <v>2735</v>
      </c>
      <c r="D2734" s="41" t="s">
        <v>2740</v>
      </c>
      <c r="E2734" s="59" t="s">
        <v>3269</v>
      </c>
      <c r="F2734" s="4" t="s">
        <v>1105</v>
      </c>
      <c r="G2734" s="4" t="s">
        <v>3270</v>
      </c>
      <c r="H2734" s="4" t="s">
        <v>3272</v>
      </c>
      <c r="I2734" s="59">
        <v>500000010748</v>
      </c>
      <c r="J2734" s="5">
        <v>2013</v>
      </c>
      <c r="K2734" s="5">
        <v>8</v>
      </c>
      <c r="L2734" s="9">
        <f t="shared" si="60"/>
        <v>-5</v>
      </c>
      <c r="M2734" s="6" t="s">
        <v>90</v>
      </c>
      <c r="N2734" s="9" t="s">
        <v>94</v>
      </c>
      <c r="O2734" s="6" t="s">
        <v>37</v>
      </c>
      <c r="P2734" s="9" t="s">
        <v>42</v>
      </c>
      <c r="Q2734" s="5" t="s">
        <v>37</v>
      </c>
      <c r="R2734" s="9" t="s">
        <v>41</v>
      </c>
      <c r="S2734" s="11">
        <v>2023</v>
      </c>
      <c r="T2734" s="6" t="s">
        <v>126</v>
      </c>
      <c r="U2734" s="4" t="s">
        <v>1108</v>
      </c>
      <c r="V2734" s="4" t="s">
        <v>3804</v>
      </c>
      <c r="W2734" s="75">
        <v>0</v>
      </c>
      <c r="X2734" s="9">
        <v>2</v>
      </c>
      <c r="Y2734" s="11"/>
      <c r="Z2734" s="11"/>
      <c r="AA2734" s="11"/>
      <c r="AB2734" s="11" t="s">
        <v>33</v>
      </c>
      <c r="AC2734" s="11"/>
      <c r="AD2734" s="11"/>
      <c r="AE2734" s="11"/>
      <c r="AF2734" s="11"/>
      <c r="AG2734" s="11"/>
      <c r="AH2734" s="11" t="s">
        <v>33</v>
      </c>
      <c r="AI2734" s="11"/>
      <c r="AJ2734" s="11"/>
      <c r="AK2734" s="143"/>
      <c r="AL2734" s="143"/>
      <c r="AM2734" s="143"/>
      <c r="AN2734" s="143" t="s">
        <v>165</v>
      </c>
      <c r="AO2734" s="143"/>
      <c r="AP2734" s="143"/>
      <c r="AQ2734" s="143"/>
      <c r="AR2734" s="143"/>
      <c r="AS2734" s="143"/>
      <c r="AT2734" s="143" t="s">
        <v>165</v>
      </c>
      <c r="AU2734" s="143"/>
      <c r="AV2734" s="143"/>
    </row>
    <row r="2735" spans="1:48" ht="15" customHeight="1" x14ac:dyDescent="0.2">
      <c r="A2735" s="4" t="s">
        <v>2712</v>
      </c>
      <c r="B2735" s="4" t="s">
        <v>2691</v>
      </c>
      <c r="C2735" s="4" t="s">
        <v>2735</v>
      </c>
      <c r="D2735" s="4" t="s">
        <v>2741</v>
      </c>
      <c r="E2735" s="59" t="s">
        <v>3273</v>
      </c>
      <c r="F2735" s="59" t="s">
        <v>3274</v>
      </c>
      <c r="G2735" s="4" t="s">
        <v>445</v>
      </c>
      <c r="H2735" s="4" t="s">
        <v>3781</v>
      </c>
      <c r="I2735" s="41" t="s">
        <v>3275</v>
      </c>
      <c r="J2735" s="100">
        <v>2019</v>
      </c>
      <c r="K2735" s="100">
        <v>8</v>
      </c>
      <c r="L2735" s="9">
        <f t="shared" si="60"/>
        <v>1</v>
      </c>
      <c r="M2735" s="4" t="s">
        <v>2745</v>
      </c>
      <c r="N2735" s="5" t="s">
        <v>94</v>
      </c>
      <c r="O2735" s="6" t="s">
        <v>37</v>
      </c>
      <c r="P2735" s="6" t="s">
        <v>41</v>
      </c>
      <c r="Q2735" s="5" t="s">
        <v>37</v>
      </c>
      <c r="R2735" s="5" t="s">
        <v>41</v>
      </c>
      <c r="S2735" s="11" t="s">
        <v>136</v>
      </c>
      <c r="T2735" s="6" t="s">
        <v>136</v>
      </c>
      <c r="U2735" s="97" t="s">
        <v>3817</v>
      </c>
      <c r="V2735" s="4" t="s">
        <v>3782</v>
      </c>
      <c r="W2735" s="75">
        <v>0</v>
      </c>
      <c r="X2735" s="11">
        <v>1</v>
      </c>
      <c r="Y2735" s="11"/>
      <c r="Z2735" s="11"/>
      <c r="AA2735" s="11"/>
      <c r="AB2735" s="11"/>
      <c r="AC2735" s="11"/>
      <c r="AD2735" s="11"/>
      <c r="AE2735" s="11"/>
      <c r="AF2735" s="11" t="s">
        <v>33</v>
      </c>
      <c r="AG2735" s="11"/>
      <c r="AH2735" s="11"/>
      <c r="AI2735" s="11"/>
      <c r="AJ2735" s="11"/>
      <c r="AK2735" s="143"/>
      <c r="AL2735" s="143"/>
      <c r="AM2735" s="143"/>
      <c r="AN2735" s="143"/>
      <c r="AO2735" s="154"/>
      <c r="AP2735" s="154"/>
      <c r="AQ2735" s="154"/>
      <c r="AR2735" s="143" t="s">
        <v>165</v>
      </c>
      <c r="AS2735" s="143"/>
      <c r="AT2735" s="143"/>
      <c r="AU2735" s="143"/>
      <c r="AV2735" s="143"/>
    </row>
    <row r="2736" spans="1:48" ht="15" customHeight="1" x14ac:dyDescent="0.2">
      <c r="A2736" s="4" t="s">
        <v>2712</v>
      </c>
      <c r="B2736" s="4" t="s">
        <v>2691</v>
      </c>
      <c r="C2736" s="4" t="s">
        <v>2735</v>
      </c>
      <c r="D2736" s="4" t="s">
        <v>2741</v>
      </c>
      <c r="E2736" s="59" t="s">
        <v>2245</v>
      </c>
      <c r="F2736" s="59" t="s">
        <v>3281</v>
      </c>
      <c r="G2736" s="4" t="s">
        <v>3282</v>
      </c>
      <c r="H2736" s="4">
        <v>3149011855</v>
      </c>
      <c r="I2736" s="59" t="s">
        <v>136</v>
      </c>
      <c r="J2736" s="100">
        <v>2022</v>
      </c>
      <c r="K2736" s="100">
        <v>10</v>
      </c>
      <c r="L2736" s="9">
        <f t="shared" si="60"/>
        <v>6</v>
      </c>
      <c r="M2736" s="4" t="s">
        <v>92</v>
      </c>
      <c r="N2736" s="5" t="s">
        <v>94</v>
      </c>
      <c r="O2736" s="9" t="s">
        <v>37</v>
      </c>
      <c r="P2736" s="6" t="s">
        <v>41</v>
      </c>
      <c r="Q2736" s="5" t="s">
        <v>37</v>
      </c>
      <c r="R2736" s="4" t="s">
        <v>42</v>
      </c>
      <c r="S2736" s="4">
        <v>2023</v>
      </c>
      <c r="T2736" s="75" t="s">
        <v>126</v>
      </c>
      <c r="U2736" s="97" t="s">
        <v>3276</v>
      </c>
      <c r="V2736" s="4" t="s">
        <v>2778</v>
      </c>
      <c r="W2736" s="75">
        <v>0</v>
      </c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43"/>
      <c r="AL2736" s="143"/>
      <c r="AM2736" s="143"/>
      <c r="AN2736" s="143"/>
      <c r="AO2736" s="143"/>
      <c r="AP2736" s="143"/>
      <c r="AQ2736" s="143"/>
      <c r="AR2736" s="143"/>
      <c r="AS2736" s="143"/>
      <c r="AT2736" s="143"/>
      <c r="AU2736" s="143"/>
      <c r="AV2736" s="143"/>
    </row>
    <row r="2737" spans="1:55" ht="15" customHeight="1" x14ac:dyDescent="0.2">
      <c r="A2737" s="4" t="s">
        <v>2712</v>
      </c>
      <c r="B2737" s="4" t="s">
        <v>2691</v>
      </c>
      <c r="C2737" s="4" t="s">
        <v>2735</v>
      </c>
      <c r="D2737" s="4" t="s">
        <v>2741</v>
      </c>
      <c r="E2737" s="59" t="s">
        <v>2245</v>
      </c>
      <c r="F2737" s="59" t="s">
        <v>3281</v>
      </c>
      <c r="G2737" s="4" t="s">
        <v>3283</v>
      </c>
      <c r="H2737" s="4">
        <v>3180001046</v>
      </c>
      <c r="I2737" s="59" t="s">
        <v>136</v>
      </c>
      <c r="J2737" s="100">
        <v>2022</v>
      </c>
      <c r="K2737" s="100">
        <v>10</v>
      </c>
      <c r="L2737" s="9">
        <f t="shared" si="60"/>
        <v>6</v>
      </c>
      <c r="M2737" s="4" t="s">
        <v>92</v>
      </c>
      <c r="N2737" s="5" t="s">
        <v>94</v>
      </c>
      <c r="O2737" s="9" t="s">
        <v>37</v>
      </c>
      <c r="P2737" s="6" t="s">
        <v>41</v>
      </c>
      <c r="Q2737" s="5" t="s">
        <v>37</v>
      </c>
      <c r="R2737" s="4" t="s">
        <v>42</v>
      </c>
      <c r="S2737" s="4">
        <v>2023</v>
      </c>
      <c r="T2737" s="75" t="s">
        <v>126</v>
      </c>
      <c r="U2737" s="9" t="s">
        <v>3324</v>
      </c>
      <c r="V2737" s="11" t="s">
        <v>2782</v>
      </c>
      <c r="W2737" s="75">
        <v>0</v>
      </c>
      <c r="X2737" s="11">
        <v>1</v>
      </c>
      <c r="Y2737" s="11"/>
      <c r="Z2737" s="11"/>
      <c r="AA2737" s="11" t="s">
        <v>33</v>
      </c>
      <c r="AB2737" s="11"/>
      <c r="AC2737" s="11"/>
      <c r="AD2737" s="11"/>
      <c r="AE2737" s="11"/>
      <c r="AF2737" s="11"/>
      <c r="AG2737" s="11"/>
      <c r="AH2737" s="11"/>
      <c r="AI2737" s="11"/>
      <c r="AJ2737" s="11"/>
      <c r="AK2737" s="143"/>
      <c r="AL2737" s="143"/>
      <c r="AM2737" s="143" t="s">
        <v>165</v>
      </c>
      <c r="AN2737" s="143"/>
      <c r="AO2737" s="143"/>
      <c r="AP2737" s="143"/>
      <c r="AQ2737" s="143"/>
      <c r="AR2737" s="143"/>
      <c r="AS2737" s="143"/>
      <c r="AT2737" s="143"/>
      <c r="AU2737" s="143"/>
      <c r="AV2737" s="143"/>
    </row>
    <row r="2738" spans="1:55" ht="15" customHeight="1" x14ac:dyDescent="0.2">
      <c r="A2738" s="4" t="s">
        <v>2712</v>
      </c>
      <c r="B2738" s="4" t="s">
        <v>2691</v>
      </c>
      <c r="C2738" s="4" t="s">
        <v>2735</v>
      </c>
      <c r="D2738" s="4" t="s">
        <v>2741</v>
      </c>
      <c r="E2738" s="59" t="s">
        <v>2265</v>
      </c>
      <c r="F2738" s="59" t="s">
        <v>2799</v>
      </c>
      <c r="G2738" s="4" t="s">
        <v>3288</v>
      </c>
      <c r="H2738" s="4">
        <v>14540</v>
      </c>
      <c r="I2738" s="59" t="s">
        <v>136</v>
      </c>
      <c r="J2738" s="100">
        <v>2023</v>
      </c>
      <c r="K2738" s="100">
        <v>8</v>
      </c>
      <c r="L2738" s="9">
        <f t="shared" si="60"/>
        <v>5</v>
      </c>
      <c r="M2738" s="4" t="s">
        <v>92</v>
      </c>
      <c r="N2738" s="9" t="s">
        <v>94</v>
      </c>
      <c r="O2738" s="6" t="s">
        <v>37</v>
      </c>
      <c r="P2738" s="6" t="s">
        <v>41</v>
      </c>
      <c r="Q2738" s="5" t="s">
        <v>37</v>
      </c>
      <c r="R2738" s="5" t="s">
        <v>41</v>
      </c>
      <c r="S2738" s="11" t="s">
        <v>136</v>
      </c>
      <c r="T2738" s="6" t="s">
        <v>136</v>
      </c>
      <c r="U2738" s="9" t="s">
        <v>3142</v>
      </c>
      <c r="V2738" s="11" t="s">
        <v>3141</v>
      </c>
      <c r="W2738" s="75">
        <v>0</v>
      </c>
      <c r="X2738" s="11"/>
      <c r="Y2738" s="11"/>
      <c r="Z2738" s="11"/>
      <c r="AA2738" s="11"/>
      <c r="AB2738" s="11"/>
      <c r="AC2738" s="11"/>
      <c r="AD2738" s="11"/>
      <c r="AE2738" s="11"/>
      <c r="AF2738" s="11"/>
      <c r="AG2738" s="11"/>
      <c r="AH2738" s="11"/>
      <c r="AI2738" s="11"/>
      <c r="AJ2738" s="11"/>
      <c r="AK2738" s="143"/>
      <c r="AL2738" s="143"/>
      <c r="AM2738" s="143"/>
      <c r="AN2738" s="143"/>
      <c r="AO2738" s="143"/>
      <c r="AP2738" s="143"/>
      <c r="AQ2738" s="143"/>
      <c r="AR2738" s="143"/>
      <c r="AS2738" s="143"/>
      <c r="AT2738" s="143"/>
      <c r="AU2738" s="143"/>
      <c r="AV2738" s="143"/>
    </row>
    <row r="2739" spans="1:55" ht="15" customHeight="1" x14ac:dyDescent="0.2">
      <c r="A2739" s="4" t="s">
        <v>2712</v>
      </c>
      <c r="B2739" s="4" t="s">
        <v>2691</v>
      </c>
      <c r="C2739" s="4" t="s">
        <v>2735</v>
      </c>
      <c r="D2739" s="4" t="s">
        <v>2741</v>
      </c>
      <c r="E2739" s="4" t="s">
        <v>2280</v>
      </c>
      <c r="F2739" s="59" t="s">
        <v>2799</v>
      </c>
      <c r="G2739" s="4" t="s">
        <v>3326</v>
      </c>
      <c r="H2739" s="4" t="s">
        <v>195</v>
      </c>
      <c r="I2739" s="59" t="s">
        <v>136</v>
      </c>
      <c r="J2739" s="100">
        <v>2023</v>
      </c>
      <c r="K2739" s="100">
        <v>10</v>
      </c>
      <c r="L2739" s="9">
        <f t="shared" si="60"/>
        <v>7</v>
      </c>
      <c r="M2739" s="4" t="s">
        <v>92</v>
      </c>
      <c r="N2739" s="5" t="s">
        <v>94</v>
      </c>
      <c r="O2739" s="6" t="s">
        <v>37</v>
      </c>
      <c r="P2739" s="6" t="s">
        <v>41</v>
      </c>
      <c r="Q2739" s="5" t="s">
        <v>37</v>
      </c>
      <c r="R2739" s="5" t="s">
        <v>41</v>
      </c>
      <c r="S2739" s="11" t="s">
        <v>136</v>
      </c>
      <c r="T2739" s="6" t="s">
        <v>136</v>
      </c>
      <c r="U2739" s="9" t="s">
        <v>3142</v>
      </c>
      <c r="V2739" s="11" t="s">
        <v>3141</v>
      </c>
      <c r="W2739" s="75">
        <v>0</v>
      </c>
      <c r="X2739" s="11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1"/>
      <c r="AJ2739" s="11"/>
      <c r="AK2739" s="143"/>
      <c r="AL2739" s="143"/>
      <c r="AM2739" s="143"/>
      <c r="AN2739" s="143"/>
      <c r="AO2739" s="143"/>
      <c r="AP2739" s="143"/>
      <c r="AQ2739" s="143"/>
      <c r="AR2739" s="143"/>
      <c r="AS2739" s="143"/>
      <c r="AT2739" s="143"/>
      <c r="AU2739" s="143"/>
      <c r="AV2739" s="143"/>
    </row>
    <row r="2740" spans="1:55" ht="15" customHeight="1" x14ac:dyDescent="0.2">
      <c r="A2740" s="4" t="s">
        <v>2712</v>
      </c>
      <c r="B2740" s="4" t="s">
        <v>2691</v>
      </c>
      <c r="C2740" s="4" t="s">
        <v>2735</v>
      </c>
      <c r="D2740" s="4" t="s">
        <v>2741</v>
      </c>
      <c r="E2740" s="59" t="s">
        <v>3289</v>
      </c>
      <c r="F2740" s="59" t="s">
        <v>3290</v>
      </c>
      <c r="G2740" s="4" t="s">
        <v>3291</v>
      </c>
      <c r="H2740" s="4" t="s">
        <v>3292</v>
      </c>
      <c r="I2740" s="59" t="s">
        <v>136</v>
      </c>
      <c r="J2740" s="100">
        <v>2023</v>
      </c>
      <c r="K2740" s="100">
        <v>5</v>
      </c>
      <c r="L2740" s="9">
        <f t="shared" si="60"/>
        <v>2</v>
      </c>
      <c r="M2740" s="4" t="s">
        <v>92</v>
      </c>
      <c r="N2740" s="5" t="s">
        <v>94</v>
      </c>
      <c r="O2740" s="6" t="s">
        <v>37</v>
      </c>
      <c r="P2740" s="6" t="s">
        <v>41</v>
      </c>
      <c r="Q2740" s="5" t="s">
        <v>37</v>
      </c>
      <c r="R2740" s="5" t="s">
        <v>41</v>
      </c>
      <c r="S2740" s="11" t="s">
        <v>136</v>
      </c>
      <c r="T2740" s="6" t="s">
        <v>136</v>
      </c>
      <c r="U2740" s="9" t="s">
        <v>3142</v>
      </c>
      <c r="V2740" s="11" t="s">
        <v>3141</v>
      </c>
      <c r="W2740" s="75">
        <v>0</v>
      </c>
      <c r="X2740" s="11"/>
      <c r="Y2740" s="11"/>
      <c r="Z2740" s="11"/>
      <c r="AA2740" s="11"/>
      <c r="AB2740" s="11"/>
      <c r="AC2740" s="11"/>
      <c r="AD2740" s="11"/>
      <c r="AE2740" s="11"/>
      <c r="AF2740" s="11"/>
      <c r="AG2740" s="11"/>
      <c r="AH2740" s="11"/>
      <c r="AI2740" s="11"/>
      <c r="AJ2740" s="11"/>
      <c r="AK2740" s="143"/>
      <c r="AL2740" s="143"/>
      <c r="AM2740" s="143"/>
      <c r="AN2740" s="143"/>
      <c r="AO2740" s="143"/>
      <c r="AP2740" s="143"/>
      <c r="AQ2740" s="143"/>
      <c r="AR2740" s="143"/>
      <c r="AS2740" s="143"/>
      <c r="AT2740" s="143"/>
      <c r="AU2740" s="143"/>
      <c r="AV2740" s="143"/>
    </row>
    <row r="2741" spans="1:55" ht="15" customHeight="1" x14ac:dyDescent="0.2">
      <c r="A2741" s="4" t="s">
        <v>2712</v>
      </c>
      <c r="B2741" s="4" t="s">
        <v>2691</v>
      </c>
      <c r="C2741" s="4" t="s">
        <v>2735</v>
      </c>
      <c r="D2741" s="4" t="s">
        <v>2741</v>
      </c>
      <c r="E2741" s="59" t="s">
        <v>3295</v>
      </c>
      <c r="F2741" s="59" t="s">
        <v>655</v>
      </c>
      <c r="G2741" s="4" t="s">
        <v>3286</v>
      </c>
      <c r="H2741" s="4" t="s">
        <v>3287</v>
      </c>
      <c r="I2741" s="59">
        <v>500000010043</v>
      </c>
      <c r="J2741" s="100">
        <v>2022</v>
      </c>
      <c r="K2741" s="100">
        <v>8</v>
      </c>
      <c r="L2741" s="9">
        <f t="shared" si="60"/>
        <v>4</v>
      </c>
      <c r="M2741" s="59" t="s">
        <v>92</v>
      </c>
      <c r="N2741" s="100" t="s">
        <v>94</v>
      </c>
      <c r="O2741" s="4" t="s">
        <v>37</v>
      </c>
      <c r="P2741" s="6" t="s">
        <v>41</v>
      </c>
      <c r="Q2741" s="5" t="s">
        <v>37</v>
      </c>
      <c r="R2741" s="5" t="s">
        <v>41</v>
      </c>
      <c r="S2741" s="11" t="s">
        <v>136</v>
      </c>
      <c r="T2741" s="6" t="s">
        <v>126</v>
      </c>
      <c r="U2741" s="4" t="s">
        <v>1958</v>
      </c>
      <c r="V2741" s="4" t="s">
        <v>3104</v>
      </c>
      <c r="W2741" s="75">
        <v>0</v>
      </c>
      <c r="X2741" s="11">
        <v>1</v>
      </c>
      <c r="Y2741" s="11"/>
      <c r="Z2741" s="11"/>
      <c r="AA2741" s="11" t="s">
        <v>33</v>
      </c>
      <c r="AB2741" s="11"/>
      <c r="AC2741" s="11"/>
      <c r="AD2741" s="11"/>
      <c r="AE2741" s="11"/>
      <c r="AF2741" s="11"/>
      <c r="AG2741" s="11"/>
      <c r="AH2741" s="11"/>
      <c r="AI2741" s="11"/>
      <c r="AJ2741" s="11"/>
      <c r="AK2741" s="143"/>
      <c r="AL2741" s="143"/>
      <c r="AM2741" s="143" t="s">
        <v>165</v>
      </c>
      <c r="AN2741" s="143"/>
      <c r="AO2741" s="143"/>
      <c r="AP2741" s="143"/>
      <c r="AQ2741" s="143"/>
      <c r="AR2741" s="143"/>
      <c r="AS2741" s="143"/>
      <c r="AT2741" s="143"/>
      <c r="AU2741" s="143"/>
      <c r="AV2741" s="143"/>
    </row>
    <row r="2742" spans="1:55" ht="15" customHeight="1" x14ac:dyDescent="0.2">
      <c r="A2742" s="4" t="s">
        <v>2695</v>
      </c>
      <c r="B2742" s="4" t="s">
        <v>2689</v>
      </c>
      <c r="C2742" s="4" t="s">
        <v>2730</v>
      </c>
      <c r="D2742" s="41" t="s">
        <v>2740</v>
      </c>
      <c r="E2742" s="4" t="s">
        <v>4535</v>
      </c>
      <c r="F2742" s="59" t="s">
        <v>1597</v>
      </c>
      <c r="G2742" s="4">
        <v>777</v>
      </c>
      <c r="H2742" s="98">
        <v>2110000001066320</v>
      </c>
      <c r="I2742" s="59">
        <v>500000011854</v>
      </c>
      <c r="J2742" s="100">
        <v>2024</v>
      </c>
      <c r="K2742" s="100">
        <v>8</v>
      </c>
      <c r="L2742" s="9">
        <f t="shared" si="60"/>
        <v>6</v>
      </c>
      <c r="M2742" s="4" t="s">
        <v>90</v>
      </c>
      <c r="N2742" s="5" t="s">
        <v>94</v>
      </c>
      <c r="O2742" s="6" t="s">
        <v>37</v>
      </c>
      <c r="P2742" s="11" t="s">
        <v>41</v>
      </c>
      <c r="Q2742" s="5" t="s">
        <v>37</v>
      </c>
      <c r="R2742" s="5" t="s">
        <v>41</v>
      </c>
      <c r="S2742" s="11">
        <v>2024</v>
      </c>
      <c r="T2742" s="6" t="s">
        <v>44</v>
      </c>
      <c r="U2742" s="97" t="s">
        <v>3232</v>
      </c>
      <c r="V2742" s="54" t="s">
        <v>3309</v>
      </c>
      <c r="W2742" s="75">
        <v>0</v>
      </c>
      <c r="X2742" s="11"/>
      <c r="Y2742" s="11"/>
      <c r="Z2742" s="11"/>
      <c r="AA2742" s="11"/>
      <c r="AB2742" s="11"/>
      <c r="AC2742" s="11"/>
      <c r="AD2742" s="11"/>
      <c r="AE2742" s="11"/>
      <c r="AF2742" s="11"/>
      <c r="AG2742" s="11"/>
      <c r="AH2742" s="11"/>
      <c r="AI2742" s="11"/>
      <c r="AJ2742" s="11"/>
      <c r="AK2742" s="143"/>
      <c r="AL2742" s="143"/>
      <c r="AM2742" s="143"/>
      <c r="AN2742" s="143"/>
      <c r="AO2742" s="143"/>
      <c r="AP2742" s="143"/>
      <c r="AQ2742" s="143"/>
      <c r="AR2742" s="143"/>
      <c r="AS2742" s="143"/>
      <c r="AT2742" s="143"/>
      <c r="AU2742" s="143"/>
      <c r="AV2742" s="143"/>
    </row>
    <row r="2743" spans="1:55" ht="15" customHeight="1" x14ac:dyDescent="0.2">
      <c r="A2743" s="4" t="s">
        <v>2696</v>
      </c>
      <c r="B2743" s="4" t="s">
        <v>2691</v>
      </c>
      <c r="C2743" s="4" t="s">
        <v>2735</v>
      </c>
      <c r="D2743" s="41" t="s">
        <v>2740</v>
      </c>
      <c r="E2743" s="59" t="s">
        <v>3302</v>
      </c>
      <c r="F2743" s="59" t="s">
        <v>3303</v>
      </c>
      <c r="G2743" s="4" t="s">
        <v>3304</v>
      </c>
      <c r="H2743" s="4">
        <v>231001180</v>
      </c>
      <c r="I2743" s="59">
        <v>500000011853</v>
      </c>
      <c r="J2743" s="100">
        <v>2024</v>
      </c>
      <c r="K2743" s="100">
        <v>8</v>
      </c>
      <c r="L2743" s="9">
        <f t="shared" si="60"/>
        <v>6</v>
      </c>
      <c r="M2743" s="4" t="s">
        <v>90</v>
      </c>
      <c r="N2743" s="5" t="s">
        <v>94</v>
      </c>
      <c r="O2743" s="9" t="s">
        <v>37</v>
      </c>
      <c r="P2743" s="11" t="s">
        <v>41</v>
      </c>
      <c r="Q2743" s="5" t="s">
        <v>37</v>
      </c>
      <c r="R2743" s="5" t="s">
        <v>41</v>
      </c>
      <c r="S2743" s="11">
        <v>2024</v>
      </c>
      <c r="T2743" s="5" t="s">
        <v>44</v>
      </c>
      <c r="U2743" s="97" t="s">
        <v>210</v>
      </c>
      <c r="V2743" s="11" t="s">
        <v>4403</v>
      </c>
      <c r="W2743" s="75">
        <v>0</v>
      </c>
      <c r="X2743" s="11">
        <v>4</v>
      </c>
      <c r="Y2743" s="11"/>
      <c r="Z2743" s="11" t="s">
        <v>33</v>
      </c>
      <c r="AA2743" s="11"/>
      <c r="AB2743" s="11"/>
      <c r="AC2743" s="11" t="s">
        <v>33</v>
      </c>
      <c r="AD2743" s="11"/>
      <c r="AE2743" s="11"/>
      <c r="AF2743" s="11" t="s">
        <v>33</v>
      </c>
      <c r="AG2743" s="11"/>
      <c r="AH2743" s="11"/>
      <c r="AI2743" s="11" t="s">
        <v>33</v>
      </c>
      <c r="AJ2743" s="11"/>
      <c r="AK2743" s="143"/>
      <c r="AL2743" s="143" t="s">
        <v>165</v>
      </c>
      <c r="AM2743" s="143"/>
      <c r="AN2743" s="143"/>
      <c r="AO2743" s="143" t="s">
        <v>165</v>
      </c>
      <c r="AP2743" s="143"/>
      <c r="AQ2743" s="143"/>
      <c r="AR2743" s="143" t="s">
        <v>165</v>
      </c>
      <c r="AS2743" s="143"/>
      <c r="AT2743" s="143"/>
      <c r="AU2743" s="143" t="s">
        <v>165</v>
      </c>
      <c r="AV2743" s="143"/>
    </row>
    <row r="2744" spans="1:55" ht="15" customHeight="1" x14ac:dyDescent="0.2">
      <c r="A2744" s="4" t="s">
        <v>2701</v>
      </c>
      <c r="B2744" s="4" t="s">
        <v>2689</v>
      </c>
      <c r="C2744" s="4" t="s">
        <v>2735</v>
      </c>
      <c r="D2744" s="41" t="s">
        <v>2740</v>
      </c>
      <c r="E2744" s="59" t="s">
        <v>3305</v>
      </c>
      <c r="F2744" s="59" t="s">
        <v>3306</v>
      </c>
      <c r="G2744" s="4" t="s">
        <v>3307</v>
      </c>
      <c r="H2744" s="4" t="s">
        <v>3308</v>
      </c>
      <c r="I2744" s="59">
        <v>500000011846</v>
      </c>
      <c r="J2744" s="100">
        <v>2024</v>
      </c>
      <c r="K2744" s="100">
        <v>8</v>
      </c>
      <c r="L2744" s="9">
        <f t="shared" si="60"/>
        <v>6</v>
      </c>
      <c r="M2744" s="4" t="s">
        <v>90</v>
      </c>
      <c r="N2744" s="5" t="s">
        <v>94</v>
      </c>
      <c r="O2744" s="9" t="s">
        <v>37</v>
      </c>
      <c r="P2744" s="11" t="s">
        <v>41</v>
      </c>
      <c r="Q2744" s="5" t="s">
        <v>37</v>
      </c>
      <c r="R2744" s="5" t="s">
        <v>41</v>
      </c>
      <c r="S2744" s="11">
        <v>2024</v>
      </c>
      <c r="T2744" s="5" t="s">
        <v>44</v>
      </c>
      <c r="U2744" s="97" t="s">
        <v>210</v>
      </c>
      <c r="V2744" s="11" t="s">
        <v>4403</v>
      </c>
      <c r="W2744" s="75">
        <v>0</v>
      </c>
      <c r="X2744" s="11">
        <v>4</v>
      </c>
      <c r="Y2744" s="11"/>
      <c r="Z2744" s="11" t="s">
        <v>33</v>
      </c>
      <c r="AA2744" s="11"/>
      <c r="AB2744" s="11"/>
      <c r="AC2744" s="11" t="s">
        <v>33</v>
      </c>
      <c r="AD2744" s="11"/>
      <c r="AE2744" s="11"/>
      <c r="AF2744" s="11" t="s">
        <v>33</v>
      </c>
      <c r="AG2744" s="11"/>
      <c r="AH2744" s="11"/>
      <c r="AI2744" s="11" t="s">
        <v>33</v>
      </c>
      <c r="AJ2744" s="11"/>
      <c r="AK2744" s="143"/>
      <c r="AL2744" s="143" t="s">
        <v>165</v>
      </c>
      <c r="AM2744" s="143"/>
      <c r="AN2744" s="143"/>
      <c r="AO2744" s="143" t="s">
        <v>165</v>
      </c>
      <c r="AP2744" s="143"/>
      <c r="AQ2744" s="143"/>
      <c r="AR2744" s="143" t="s">
        <v>165</v>
      </c>
      <c r="AS2744" s="143"/>
      <c r="AT2744" s="143"/>
      <c r="AU2744" s="143" t="s">
        <v>165</v>
      </c>
      <c r="AV2744" s="143"/>
    </row>
    <row r="2745" spans="1:55" ht="15" customHeight="1" x14ac:dyDescent="0.2">
      <c r="A2745" s="4" t="s">
        <v>2726</v>
      </c>
      <c r="B2745" s="4" t="s">
        <v>2690</v>
      </c>
      <c r="C2745" s="4" t="s">
        <v>2733</v>
      </c>
      <c r="D2745" s="4" t="s">
        <v>2742</v>
      </c>
      <c r="E2745" s="4" t="s">
        <v>1845</v>
      </c>
      <c r="F2745" s="4" t="s">
        <v>536</v>
      </c>
      <c r="G2745" s="41" t="s">
        <v>3327</v>
      </c>
      <c r="H2745" s="59" t="s">
        <v>3316</v>
      </c>
      <c r="I2745" s="59" t="s">
        <v>3677</v>
      </c>
      <c r="J2745" s="5">
        <v>2023</v>
      </c>
      <c r="K2745" s="5">
        <v>5</v>
      </c>
      <c r="L2745" s="9">
        <f t="shared" si="60"/>
        <v>2</v>
      </c>
      <c r="M2745" s="6" t="s">
        <v>92</v>
      </c>
      <c r="N2745" s="9" t="s">
        <v>94</v>
      </c>
      <c r="O2745" s="6" t="s">
        <v>2743</v>
      </c>
      <c r="P2745" s="6" t="s">
        <v>41</v>
      </c>
      <c r="Q2745" s="5" t="s">
        <v>37</v>
      </c>
      <c r="R2745" s="9" t="s">
        <v>41</v>
      </c>
      <c r="S2745" s="11">
        <v>2023</v>
      </c>
      <c r="T2745" s="6" t="s">
        <v>126</v>
      </c>
      <c r="U2745" s="4" t="s">
        <v>1797</v>
      </c>
      <c r="V2745" s="11" t="s">
        <v>2362</v>
      </c>
      <c r="W2745" s="160">
        <v>10577315</v>
      </c>
      <c r="X2745" s="11">
        <v>1</v>
      </c>
      <c r="Y2745" s="11"/>
      <c r="Z2745" s="11"/>
      <c r="AA2745" s="11"/>
      <c r="AB2745" s="11"/>
      <c r="AC2745" s="11"/>
      <c r="AD2745" s="11"/>
      <c r="AE2745" s="11"/>
      <c r="AF2745" s="11"/>
      <c r="AG2745" s="11"/>
      <c r="AH2745" s="11"/>
      <c r="AI2745" s="11" t="s">
        <v>33</v>
      </c>
      <c r="AJ2745" s="11"/>
      <c r="AK2745" s="143"/>
      <c r="AL2745" s="143"/>
      <c r="AM2745" s="143"/>
      <c r="AN2745" s="143"/>
      <c r="AO2745" s="143"/>
      <c r="AP2745" s="143"/>
      <c r="AQ2745" s="143"/>
      <c r="AR2745" s="143"/>
      <c r="AS2745" s="143"/>
      <c r="AT2745" s="143"/>
      <c r="AU2745" s="143" t="s">
        <v>165</v>
      </c>
      <c r="AV2745" s="143"/>
    </row>
    <row r="2746" spans="1:55" ht="15" customHeight="1" x14ac:dyDescent="0.2">
      <c r="A2746" s="4" t="s">
        <v>2703</v>
      </c>
      <c r="B2746" s="4" t="s">
        <v>2689</v>
      </c>
      <c r="C2746" s="4" t="s">
        <v>2731</v>
      </c>
      <c r="D2746" s="4" t="s">
        <v>2740</v>
      </c>
      <c r="E2746" s="4" t="s">
        <v>2264</v>
      </c>
      <c r="F2746" s="59" t="s">
        <v>3317</v>
      </c>
      <c r="G2746" s="4" t="s">
        <v>3318</v>
      </c>
      <c r="H2746" s="4" t="s">
        <v>3320</v>
      </c>
      <c r="I2746" s="41" t="s">
        <v>3649</v>
      </c>
      <c r="J2746" s="100">
        <v>2024</v>
      </c>
      <c r="K2746" s="100">
        <v>8</v>
      </c>
      <c r="L2746" s="9">
        <f t="shared" si="60"/>
        <v>6</v>
      </c>
      <c r="M2746" s="6" t="s">
        <v>92</v>
      </c>
      <c r="N2746" s="9" t="s">
        <v>94</v>
      </c>
      <c r="O2746" s="6" t="s">
        <v>37</v>
      </c>
      <c r="P2746" s="6" t="s">
        <v>41</v>
      </c>
      <c r="Q2746" s="5">
        <v>2026</v>
      </c>
      <c r="R2746" s="9" t="s">
        <v>41</v>
      </c>
      <c r="S2746" s="11">
        <v>2023</v>
      </c>
      <c r="T2746" s="6" t="s">
        <v>126</v>
      </c>
      <c r="U2746" s="4" t="s">
        <v>499</v>
      </c>
      <c r="V2746" s="11" t="s">
        <v>3261</v>
      </c>
      <c r="W2746" s="75">
        <v>0</v>
      </c>
      <c r="X2746" s="11"/>
      <c r="Y2746" s="11"/>
      <c r="Z2746" s="11"/>
      <c r="AA2746" s="11"/>
      <c r="AB2746" s="11"/>
      <c r="AC2746" s="11"/>
      <c r="AD2746" s="11"/>
      <c r="AE2746" s="11"/>
      <c r="AF2746" s="11"/>
      <c r="AG2746" s="11"/>
      <c r="AH2746" s="11"/>
      <c r="AI2746" s="11"/>
      <c r="AJ2746" s="11"/>
      <c r="AK2746" s="143"/>
      <c r="AL2746" s="143"/>
      <c r="AM2746" s="143"/>
      <c r="AN2746" s="143"/>
      <c r="AO2746" s="143"/>
      <c r="AP2746" s="143"/>
      <c r="AQ2746" s="143"/>
      <c r="AR2746" s="143"/>
      <c r="AS2746" s="143"/>
      <c r="AT2746" s="143"/>
      <c r="AU2746" s="143"/>
      <c r="AV2746" s="143"/>
    </row>
    <row r="2747" spans="1:55" ht="15" customHeight="1" x14ac:dyDescent="0.2">
      <c r="A2747" s="4" t="s">
        <v>2703</v>
      </c>
      <c r="B2747" s="4" t="s">
        <v>2689</v>
      </c>
      <c r="C2747" s="4" t="s">
        <v>2731</v>
      </c>
      <c r="D2747" s="4" t="s">
        <v>2740</v>
      </c>
      <c r="E2747" s="4" t="s">
        <v>2264</v>
      </c>
      <c r="F2747" s="59" t="s">
        <v>3317</v>
      </c>
      <c r="G2747" s="4" t="s">
        <v>3318</v>
      </c>
      <c r="H2747" s="4" t="s">
        <v>3319</v>
      </c>
      <c r="I2747" s="41" t="s">
        <v>3650</v>
      </c>
      <c r="J2747" s="100">
        <v>2024</v>
      </c>
      <c r="K2747" s="100">
        <v>8</v>
      </c>
      <c r="L2747" s="9">
        <f t="shared" si="60"/>
        <v>6</v>
      </c>
      <c r="M2747" s="6" t="s">
        <v>92</v>
      </c>
      <c r="N2747" s="9" t="s">
        <v>94</v>
      </c>
      <c r="O2747" s="6" t="s">
        <v>37</v>
      </c>
      <c r="P2747" s="6" t="s">
        <v>41</v>
      </c>
      <c r="Q2747" s="5">
        <v>2026</v>
      </c>
      <c r="R2747" s="9" t="s">
        <v>41</v>
      </c>
      <c r="S2747" s="11">
        <v>2023</v>
      </c>
      <c r="T2747" s="6" t="s">
        <v>126</v>
      </c>
      <c r="U2747" s="4" t="s">
        <v>499</v>
      </c>
      <c r="V2747" s="11" t="s">
        <v>3261</v>
      </c>
      <c r="W2747" s="75">
        <v>0</v>
      </c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143"/>
      <c r="AL2747" s="143"/>
      <c r="AM2747" s="143"/>
      <c r="AN2747" s="143"/>
      <c r="AO2747" s="143"/>
      <c r="AP2747" s="143"/>
      <c r="AQ2747" s="143"/>
      <c r="AR2747" s="143"/>
      <c r="AS2747" s="143"/>
      <c r="AT2747" s="143"/>
      <c r="AU2747" s="143"/>
      <c r="AV2747" s="143"/>
    </row>
    <row r="2748" spans="1:55" ht="15" customHeight="1" x14ac:dyDescent="0.2">
      <c r="A2748" s="4" t="s">
        <v>2698</v>
      </c>
      <c r="B2748" s="4" t="s">
        <v>2689</v>
      </c>
      <c r="C2748" s="4" t="s">
        <v>2739</v>
      </c>
      <c r="D2748" s="4" t="s">
        <v>2741</v>
      </c>
      <c r="E2748" s="4" t="s">
        <v>3651</v>
      </c>
      <c r="F2748" s="4" t="s">
        <v>196</v>
      </c>
      <c r="G2748" s="41" t="s">
        <v>3652</v>
      </c>
      <c r="H2748" s="59" t="s">
        <v>136</v>
      </c>
      <c r="I2748" s="59">
        <v>500000011879</v>
      </c>
      <c r="J2748" s="5">
        <v>2019</v>
      </c>
      <c r="K2748" s="5">
        <v>5</v>
      </c>
      <c r="L2748" s="9">
        <f t="shared" si="60"/>
        <v>-2</v>
      </c>
      <c r="M2748" s="6" t="s">
        <v>92</v>
      </c>
      <c r="N2748" s="9" t="s">
        <v>94</v>
      </c>
      <c r="O2748" s="6" t="s">
        <v>37</v>
      </c>
      <c r="P2748" s="6" t="s">
        <v>41</v>
      </c>
      <c r="Q2748" s="5">
        <v>2023</v>
      </c>
      <c r="R2748" s="9" t="s">
        <v>41</v>
      </c>
      <c r="S2748" s="11">
        <v>2023</v>
      </c>
      <c r="T2748" s="6" t="s">
        <v>126</v>
      </c>
      <c r="U2748" s="4" t="s">
        <v>198</v>
      </c>
      <c r="V2748" s="4" t="s">
        <v>199</v>
      </c>
      <c r="W2748" s="75">
        <v>0</v>
      </c>
      <c r="X2748" s="9">
        <v>1</v>
      </c>
      <c r="Y2748" s="11"/>
      <c r="Z2748" s="11"/>
      <c r="AA2748" s="11"/>
      <c r="AB2748" s="11"/>
      <c r="AC2748" s="11"/>
      <c r="AD2748" s="11" t="s">
        <v>33</v>
      </c>
      <c r="AE2748" s="11"/>
      <c r="AF2748" s="11"/>
      <c r="AG2748" s="11"/>
      <c r="AH2748" s="11"/>
      <c r="AI2748" s="11"/>
      <c r="AJ2748" s="11"/>
      <c r="AK2748" s="143"/>
      <c r="AL2748" s="143"/>
      <c r="AM2748" s="143"/>
      <c r="AN2748" s="143"/>
      <c r="AO2748" s="143"/>
      <c r="AP2748" s="143" t="s">
        <v>165</v>
      </c>
      <c r="AQ2748" s="143"/>
      <c r="AR2748" s="143"/>
      <c r="AS2748" s="143"/>
      <c r="AT2748" s="143"/>
      <c r="AU2748" s="143"/>
      <c r="AV2748" s="143"/>
    </row>
    <row r="2749" spans="1:55" s="92" customFormat="1" ht="15" customHeight="1" x14ac:dyDescent="0.2">
      <c r="A2749" s="83" t="s">
        <v>2715</v>
      </c>
      <c r="B2749" s="83" t="s">
        <v>2691</v>
      </c>
      <c r="C2749" s="83" t="s">
        <v>2735</v>
      </c>
      <c r="D2749" s="83" t="s">
        <v>2741</v>
      </c>
      <c r="E2749" s="83" t="s">
        <v>2303</v>
      </c>
      <c r="F2749" s="83" t="s">
        <v>2304</v>
      </c>
      <c r="G2749" s="83" t="s">
        <v>3660</v>
      </c>
      <c r="H2749" s="85">
        <v>38600318032901</v>
      </c>
      <c r="I2749" s="85" t="s">
        <v>3659</v>
      </c>
      <c r="J2749" s="137">
        <v>2019</v>
      </c>
      <c r="K2749" s="137">
        <v>10</v>
      </c>
      <c r="L2749" s="9">
        <f t="shared" si="60"/>
        <v>3</v>
      </c>
      <c r="M2749" s="83" t="s">
        <v>92</v>
      </c>
      <c r="N2749" s="86" t="s">
        <v>94</v>
      </c>
      <c r="O2749" s="87" t="s">
        <v>37</v>
      </c>
      <c r="P2749" s="88" t="s">
        <v>42</v>
      </c>
      <c r="Q2749" s="5" t="s">
        <v>37</v>
      </c>
      <c r="R2749" s="87" t="s">
        <v>42</v>
      </c>
      <c r="S2749" s="89" t="s">
        <v>136</v>
      </c>
      <c r="T2749" s="90" t="s">
        <v>126</v>
      </c>
      <c r="U2749" s="84" t="s">
        <v>210</v>
      </c>
      <c r="V2749" s="83" t="s">
        <v>4403</v>
      </c>
      <c r="W2749" s="90">
        <v>0</v>
      </c>
      <c r="X2749" s="89">
        <v>4</v>
      </c>
      <c r="Y2749" s="11"/>
      <c r="Z2749" s="11" t="s">
        <v>33</v>
      </c>
      <c r="AA2749" s="11"/>
      <c r="AB2749" s="11"/>
      <c r="AC2749" s="11" t="s">
        <v>33</v>
      </c>
      <c r="AD2749" s="11"/>
      <c r="AE2749" s="11"/>
      <c r="AF2749" s="11" t="s">
        <v>33</v>
      </c>
      <c r="AG2749" s="11"/>
      <c r="AH2749" s="11"/>
      <c r="AI2749" s="11" t="s">
        <v>33</v>
      </c>
      <c r="AJ2749" s="11"/>
      <c r="AK2749" s="143"/>
      <c r="AL2749" s="143" t="s">
        <v>165</v>
      </c>
      <c r="AM2749" s="143"/>
      <c r="AN2749" s="143"/>
      <c r="AO2749" s="143" t="s">
        <v>165</v>
      </c>
      <c r="AP2749" s="143"/>
      <c r="AQ2749" s="143"/>
      <c r="AR2749" s="143" t="s">
        <v>165</v>
      </c>
      <c r="AS2749" s="143"/>
      <c r="AT2749" s="143"/>
      <c r="AU2749" s="143" t="s">
        <v>165</v>
      </c>
      <c r="AV2749" s="143"/>
      <c r="AW2749" s="91"/>
      <c r="AX2749" s="91"/>
      <c r="AY2749" s="91"/>
      <c r="AZ2749" s="91"/>
      <c r="BA2749" s="91"/>
      <c r="BB2749" s="91"/>
      <c r="BC2749" s="142"/>
    </row>
    <row r="2750" spans="1:55" ht="15" customHeight="1" x14ac:dyDescent="0.2">
      <c r="A2750" s="4" t="s">
        <v>2715</v>
      </c>
      <c r="B2750" s="4" t="s">
        <v>2691</v>
      </c>
      <c r="C2750" s="4" t="s">
        <v>2737</v>
      </c>
      <c r="D2750" s="4" t="s">
        <v>2741</v>
      </c>
      <c r="E2750" s="4" t="s">
        <v>970</v>
      </c>
      <c r="F2750" s="4" t="s">
        <v>659</v>
      </c>
      <c r="G2750" s="41" t="s">
        <v>971</v>
      </c>
      <c r="H2750" s="59" t="s">
        <v>3661</v>
      </c>
      <c r="I2750" s="59">
        <v>500000009947</v>
      </c>
      <c r="J2750" s="5">
        <v>2013</v>
      </c>
      <c r="K2750" s="5">
        <v>8</v>
      </c>
      <c r="L2750" s="9">
        <f t="shared" si="60"/>
        <v>-5</v>
      </c>
      <c r="M2750" s="6" t="s">
        <v>90</v>
      </c>
      <c r="N2750" s="9" t="s">
        <v>94</v>
      </c>
      <c r="O2750" s="6" t="s">
        <v>37</v>
      </c>
      <c r="P2750" s="9" t="s">
        <v>42</v>
      </c>
      <c r="Q2750" s="5" t="s">
        <v>37</v>
      </c>
      <c r="R2750" s="9" t="s">
        <v>41</v>
      </c>
      <c r="S2750" s="11">
        <v>2023</v>
      </c>
      <c r="T2750" s="6" t="s">
        <v>126</v>
      </c>
      <c r="U2750" s="4" t="s">
        <v>3813</v>
      </c>
      <c r="V2750" s="4" t="s">
        <v>3814</v>
      </c>
      <c r="W2750" s="75">
        <v>0</v>
      </c>
      <c r="X2750" s="9"/>
      <c r="Y2750" s="11"/>
      <c r="Z2750" s="11"/>
      <c r="AA2750" s="11"/>
      <c r="AB2750" s="11"/>
      <c r="AC2750" s="11"/>
      <c r="AD2750" s="11"/>
      <c r="AE2750" s="11"/>
      <c r="AF2750" s="11"/>
      <c r="AG2750" s="11"/>
      <c r="AH2750" s="11"/>
      <c r="AI2750" s="11"/>
      <c r="AJ2750" s="11"/>
      <c r="AK2750" s="143"/>
      <c r="AL2750" s="143"/>
      <c r="AM2750" s="143"/>
      <c r="AN2750" s="143"/>
      <c r="AO2750" s="143"/>
      <c r="AP2750" s="143"/>
      <c r="AQ2750" s="143"/>
      <c r="AR2750" s="143"/>
      <c r="AS2750" s="143"/>
      <c r="AT2750" s="143"/>
      <c r="AU2750" s="143"/>
      <c r="AV2750" s="143"/>
    </row>
    <row r="2751" spans="1:55" ht="15" customHeight="1" x14ac:dyDescent="0.2">
      <c r="A2751" s="4" t="s">
        <v>2715</v>
      </c>
      <c r="B2751" s="4" t="s">
        <v>2691</v>
      </c>
      <c r="C2751" s="4" t="s">
        <v>2737</v>
      </c>
      <c r="D2751" s="4" t="s">
        <v>2740</v>
      </c>
      <c r="E2751" s="4" t="s">
        <v>3662</v>
      </c>
      <c r="F2751" s="4" t="s">
        <v>136</v>
      </c>
      <c r="G2751" s="4" t="s">
        <v>136</v>
      </c>
      <c r="H2751" s="59">
        <v>1935227</v>
      </c>
      <c r="I2751" s="59" t="s">
        <v>3663</v>
      </c>
      <c r="J2751" s="5">
        <v>2021</v>
      </c>
      <c r="K2751" s="5">
        <v>8</v>
      </c>
      <c r="L2751" s="9">
        <f t="shared" si="60"/>
        <v>3</v>
      </c>
      <c r="M2751" s="6" t="s">
        <v>92</v>
      </c>
      <c r="N2751" s="9" t="s">
        <v>94</v>
      </c>
      <c r="O2751" s="6" t="s">
        <v>37</v>
      </c>
      <c r="P2751" s="5" t="s">
        <v>42</v>
      </c>
      <c r="Q2751" s="5" t="s">
        <v>37</v>
      </c>
      <c r="R2751" s="9" t="s">
        <v>42</v>
      </c>
      <c r="S2751" s="11" t="s">
        <v>136</v>
      </c>
      <c r="T2751" s="6" t="s">
        <v>136</v>
      </c>
      <c r="U2751" s="4" t="s">
        <v>136</v>
      </c>
      <c r="V2751" s="4" t="s">
        <v>136</v>
      </c>
      <c r="W2751" s="75">
        <v>0</v>
      </c>
      <c r="X2751" s="9"/>
      <c r="Y2751" s="11"/>
      <c r="Z2751" s="11"/>
      <c r="AA2751" s="11"/>
      <c r="AB2751" s="11"/>
      <c r="AC2751" s="11"/>
      <c r="AD2751" s="11"/>
      <c r="AE2751" s="11"/>
      <c r="AF2751" s="11"/>
      <c r="AG2751" s="11"/>
      <c r="AH2751" s="11"/>
      <c r="AI2751" s="11"/>
      <c r="AJ2751" s="11"/>
      <c r="AK2751" s="143"/>
      <c r="AL2751" s="143"/>
      <c r="AM2751" s="143"/>
      <c r="AN2751" s="143"/>
      <c r="AO2751" s="143"/>
      <c r="AP2751" s="143"/>
      <c r="AQ2751" s="143"/>
      <c r="AR2751" s="143"/>
      <c r="AS2751" s="143"/>
      <c r="AT2751" s="143"/>
      <c r="AU2751" s="143"/>
      <c r="AV2751" s="143"/>
    </row>
    <row r="2752" spans="1:55" ht="15" customHeight="1" x14ac:dyDescent="0.2">
      <c r="A2752" s="4" t="s">
        <v>2715</v>
      </c>
      <c r="B2752" s="4" t="s">
        <v>2691</v>
      </c>
      <c r="C2752" s="4" t="s">
        <v>2737</v>
      </c>
      <c r="D2752" s="4" t="s">
        <v>2740</v>
      </c>
      <c r="E2752" s="4" t="s">
        <v>3662</v>
      </c>
      <c r="F2752" s="4" t="s">
        <v>136</v>
      </c>
      <c r="G2752" s="4" t="s">
        <v>136</v>
      </c>
      <c r="H2752" s="59">
        <v>1935228</v>
      </c>
      <c r="I2752" s="59" t="s">
        <v>3664</v>
      </c>
      <c r="J2752" s="5">
        <v>2021</v>
      </c>
      <c r="K2752" s="5">
        <v>8</v>
      </c>
      <c r="L2752" s="9">
        <f t="shared" si="60"/>
        <v>3</v>
      </c>
      <c r="M2752" s="6" t="s">
        <v>92</v>
      </c>
      <c r="N2752" s="9" t="s">
        <v>94</v>
      </c>
      <c r="O2752" s="6" t="s">
        <v>37</v>
      </c>
      <c r="P2752" s="5" t="s">
        <v>42</v>
      </c>
      <c r="Q2752" s="5" t="s">
        <v>37</v>
      </c>
      <c r="R2752" s="9" t="s">
        <v>42</v>
      </c>
      <c r="S2752" s="11" t="s">
        <v>136</v>
      </c>
      <c r="T2752" s="6" t="s">
        <v>136</v>
      </c>
      <c r="U2752" s="4" t="s">
        <v>136</v>
      </c>
      <c r="V2752" s="4" t="s">
        <v>136</v>
      </c>
      <c r="W2752" s="75">
        <v>0</v>
      </c>
      <c r="X2752" s="9"/>
      <c r="Y2752" s="11"/>
      <c r="Z2752" s="11"/>
      <c r="AA2752" s="11"/>
      <c r="AB2752" s="11"/>
      <c r="AC2752" s="11"/>
      <c r="AD2752" s="11"/>
      <c r="AE2752" s="11"/>
      <c r="AF2752" s="11"/>
      <c r="AG2752" s="11"/>
      <c r="AH2752" s="11"/>
      <c r="AI2752" s="11"/>
      <c r="AJ2752" s="11"/>
      <c r="AK2752" s="143"/>
      <c r="AL2752" s="143"/>
      <c r="AM2752" s="143"/>
      <c r="AN2752" s="143"/>
      <c r="AO2752" s="143"/>
      <c r="AP2752" s="143"/>
      <c r="AQ2752" s="143"/>
      <c r="AR2752" s="143"/>
      <c r="AS2752" s="143"/>
      <c r="AT2752" s="143"/>
      <c r="AU2752" s="143"/>
      <c r="AV2752" s="143"/>
    </row>
    <row r="2753" spans="1:55" ht="15" customHeight="1" x14ac:dyDescent="0.2">
      <c r="A2753" s="4" t="s">
        <v>2715</v>
      </c>
      <c r="B2753" s="4" t="s">
        <v>2691</v>
      </c>
      <c r="C2753" s="4" t="s">
        <v>2737</v>
      </c>
      <c r="D2753" s="4" t="s">
        <v>2740</v>
      </c>
      <c r="E2753" s="4" t="s">
        <v>3662</v>
      </c>
      <c r="F2753" s="4" t="s">
        <v>136</v>
      </c>
      <c r="G2753" s="4" t="s">
        <v>136</v>
      </c>
      <c r="H2753" s="4" t="s">
        <v>136</v>
      </c>
      <c r="I2753" s="4" t="s">
        <v>136</v>
      </c>
      <c r="J2753" s="5">
        <v>2021</v>
      </c>
      <c r="K2753" s="5">
        <v>8</v>
      </c>
      <c r="L2753" s="9">
        <f t="shared" si="60"/>
        <v>3</v>
      </c>
      <c r="M2753" s="6" t="s">
        <v>92</v>
      </c>
      <c r="N2753" s="9" t="s">
        <v>94</v>
      </c>
      <c r="O2753" s="6" t="s">
        <v>37</v>
      </c>
      <c r="P2753" s="5" t="s">
        <v>42</v>
      </c>
      <c r="Q2753" s="5" t="s">
        <v>37</v>
      </c>
      <c r="R2753" s="9" t="s">
        <v>42</v>
      </c>
      <c r="S2753" s="11" t="s">
        <v>136</v>
      </c>
      <c r="T2753" s="6" t="s">
        <v>136</v>
      </c>
      <c r="U2753" s="4" t="s">
        <v>136</v>
      </c>
      <c r="V2753" s="4" t="s">
        <v>136</v>
      </c>
      <c r="W2753" s="75">
        <v>0</v>
      </c>
      <c r="X2753" s="9"/>
      <c r="Y2753" s="11"/>
      <c r="Z2753" s="11"/>
      <c r="AA2753" s="11"/>
      <c r="AB2753" s="11"/>
      <c r="AC2753" s="11"/>
      <c r="AD2753" s="11"/>
      <c r="AE2753" s="11"/>
      <c r="AF2753" s="11"/>
      <c r="AG2753" s="11"/>
      <c r="AH2753" s="11"/>
      <c r="AI2753" s="11"/>
      <c r="AJ2753" s="11"/>
      <c r="AK2753" s="143"/>
      <c r="AL2753" s="143"/>
      <c r="AM2753" s="143"/>
      <c r="AN2753" s="143"/>
      <c r="AO2753" s="143"/>
      <c r="AP2753" s="143"/>
      <c r="AQ2753" s="143"/>
      <c r="AR2753" s="143"/>
      <c r="AS2753" s="143"/>
      <c r="AT2753" s="143"/>
      <c r="AU2753" s="143"/>
      <c r="AV2753" s="143"/>
    </row>
    <row r="2754" spans="1:55" ht="15" customHeight="1" x14ac:dyDescent="0.2">
      <c r="A2754" s="4" t="s">
        <v>2715</v>
      </c>
      <c r="B2754" s="4" t="s">
        <v>2691</v>
      </c>
      <c r="C2754" s="4" t="s">
        <v>2735</v>
      </c>
      <c r="D2754" s="4" t="s">
        <v>2741</v>
      </c>
      <c r="E2754" s="4" t="s">
        <v>2932</v>
      </c>
      <c r="F2754" s="4" t="s">
        <v>3666</v>
      </c>
      <c r="G2754" s="4" t="s">
        <v>136</v>
      </c>
      <c r="H2754" s="4" t="s">
        <v>136</v>
      </c>
      <c r="I2754" s="4" t="s">
        <v>3665</v>
      </c>
      <c r="J2754" s="5">
        <v>2021</v>
      </c>
      <c r="K2754" s="5">
        <v>5</v>
      </c>
      <c r="L2754" s="9">
        <f t="shared" si="60"/>
        <v>0</v>
      </c>
      <c r="M2754" s="6" t="s">
        <v>92</v>
      </c>
      <c r="N2754" s="9" t="s">
        <v>94</v>
      </c>
      <c r="O2754" s="6" t="s">
        <v>37</v>
      </c>
      <c r="P2754" s="9" t="s">
        <v>41</v>
      </c>
      <c r="Q2754" s="5" t="s">
        <v>37</v>
      </c>
      <c r="R2754" s="5" t="s">
        <v>41</v>
      </c>
      <c r="S2754" s="11" t="s">
        <v>136</v>
      </c>
      <c r="T2754" s="6" t="s">
        <v>136</v>
      </c>
      <c r="U2754" s="4" t="s">
        <v>136</v>
      </c>
      <c r="V2754" s="4" t="s">
        <v>136</v>
      </c>
      <c r="W2754" s="75">
        <v>0</v>
      </c>
      <c r="X2754" s="9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43"/>
      <c r="AL2754" s="143"/>
      <c r="AM2754" s="143"/>
      <c r="AN2754" s="143"/>
      <c r="AO2754" s="143"/>
      <c r="AP2754" s="143"/>
      <c r="AQ2754" s="143"/>
      <c r="AR2754" s="143"/>
      <c r="AS2754" s="143"/>
      <c r="AT2754" s="143"/>
      <c r="AU2754" s="143"/>
      <c r="AV2754" s="143"/>
    </row>
    <row r="2755" spans="1:55" ht="15" customHeight="1" x14ac:dyDescent="0.2">
      <c r="A2755" s="4" t="s">
        <v>2695</v>
      </c>
      <c r="B2755" s="4" t="s">
        <v>2689</v>
      </c>
      <c r="C2755" s="4" t="s">
        <v>2730</v>
      </c>
      <c r="D2755" s="4" t="s">
        <v>2741</v>
      </c>
      <c r="E2755" s="4" t="s">
        <v>3667</v>
      </c>
      <c r="F2755" s="4" t="s">
        <v>3670</v>
      </c>
      <c r="G2755" s="4" t="s">
        <v>3671</v>
      </c>
      <c r="H2755" s="4">
        <v>31790115</v>
      </c>
      <c r="I2755" s="4" t="s">
        <v>3672</v>
      </c>
      <c r="J2755" s="5">
        <v>2024</v>
      </c>
      <c r="K2755" s="5">
        <v>8</v>
      </c>
      <c r="L2755" s="9">
        <f t="shared" si="60"/>
        <v>6</v>
      </c>
      <c r="M2755" s="6" t="s">
        <v>92</v>
      </c>
      <c r="N2755" s="9" t="s">
        <v>94</v>
      </c>
      <c r="O2755" s="6" t="s">
        <v>37</v>
      </c>
      <c r="P2755" s="9" t="s">
        <v>41</v>
      </c>
      <c r="Q2755" s="5" t="s">
        <v>37</v>
      </c>
      <c r="R2755" s="9" t="s">
        <v>41</v>
      </c>
      <c r="S2755" s="11">
        <v>2024</v>
      </c>
      <c r="T2755" s="6" t="s">
        <v>126</v>
      </c>
      <c r="U2755" s="4" t="s">
        <v>3669</v>
      </c>
      <c r="V2755" s="4" t="s">
        <v>3668</v>
      </c>
      <c r="W2755" s="75">
        <v>0</v>
      </c>
      <c r="X2755" s="9">
        <v>1</v>
      </c>
      <c r="Y2755" s="11"/>
      <c r="Z2755" s="11"/>
      <c r="AA2755" s="11" t="s">
        <v>33</v>
      </c>
      <c r="AB2755" s="11"/>
      <c r="AC2755" s="11"/>
      <c r="AD2755" s="11"/>
      <c r="AE2755" s="11"/>
      <c r="AF2755" s="11"/>
      <c r="AG2755" s="11"/>
      <c r="AH2755" s="11"/>
      <c r="AI2755" s="11"/>
      <c r="AJ2755" s="11"/>
      <c r="AK2755" s="143"/>
      <c r="AL2755" s="143"/>
      <c r="AM2755" s="143" t="s">
        <v>165</v>
      </c>
      <c r="AN2755" s="143"/>
      <c r="AO2755" s="143"/>
      <c r="AP2755" s="143"/>
      <c r="AQ2755" s="143"/>
      <c r="AR2755" s="143"/>
      <c r="AS2755" s="143"/>
      <c r="AT2755" s="143"/>
      <c r="AU2755" s="143"/>
      <c r="AV2755" s="143"/>
    </row>
    <row r="2756" spans="1:55" s="132" customFormat="1" ht="15" customHeight="1" x14ac:dyDescent="0.2">
      <c r="A2756" s="125" t="s">
        <v>2724</v>
      </c>
      <c r="B2756" s="4" t="s">
        <v>2689</v>
      </c>
      <c r="C2756" s="4" t="s">
        <v>2734</v>
      </c>
      <c r="D2756" s="4" t="s">
        <v>2741</v>
      </c>
      <c r="E2756" s="125" t="s">
        <v>2748</v>
      </c>
      <c r="F2756" s="128" t="s">
        <v>2749</v>
      </c>
      <c r="G2756" s="125" t="s">
        <v>456</v>
      </c>
      <c r="H2756" s="127">
        <v>180528071858</v>
      </c>
      <c r="I2756" s="125" t="s">
        <v>3705</v>
      </c>
      <c r="J2756" s="124">
        <v>2021</v>
      </c>
      <c r="K2756" s="124">
        <v>5</v>
      </c>
      <c r="L2756" s="9">
        <f t="shared" si="60"/>
        <v>0</v>
      </c>
      <c r="M2756" s="128" t="s">
        <v>92</v>
      </c>
      <c r="N2756" s="124" t="s">
        <v>94</v>
      </c>
      <c r="O2756" s="126" t="s">
        <v>2743</v>
      </c>
      <c r="P2756" s="126" t="s">
        <v>41</v>
      </c>
      <c r="Q2756" s="5" t="s">
        <v>37</v>
      </c>
      <c r="R2756" s="123" t="s">
        <v>41</v>
      </c>
      <c r="S2756" s="129" t="s">
        <v>136</v>
      </c>
      <c r="T2756" s="126" t="s">
        <v>44</v>
      </c>
      <c r="U2756" s="125" t="s">
        <v>2747</v>
      </c>
      <c r="V2756" s="125" t="s">
        <v>3778</v>
      </c>
      <c r="W2756" s="130">
        <v>0</v>
      </c>
      <c r="X2756" s="123">
        <v>1</v>
      </c>
      <c r="Y2756" s="129"/>
      <c r="Z2756" s="129"/>
      <c r="AA2756" s="129"/>
      <c r="AB2756" s="129"/>
      <c r="AC2756" s="11"/>
      <c r="AD2756" s="11" t="s">
        <v>33</v>
      </c>
      <c r="AE2756" s="11"/>
      <c r="AF2756" s="11"/>
      <c r="AG2756" s="11"/>
      <c r="AH2756" s="11"/>
      <c r="AI2756" s="11"/>
      <c r="AJ2756" s="11"/>
      <c r="AK2756" s="143"/>
      <c r="AL2756" s="143"/>
      <c r="AM2756" s="143"/>
      <c r="AN2756" s="143"/>
      <c r="AO2756" s="143"/>
      <c r="AP2756" s="143" t="s">
        <v>165</v>
      </c>
      <c r="AQ2756" s="148"/>
      <c r="AR2756" s="148"/>
      <c r="AS2756" s="148"/>
      <c r="AT2756" s="148"/>
      <c r="AU2756" s="148"/>
      <c r="AV2756" s="148"/>
      <c r="AW2756" s="131"/>
      <c r="AX2756" s="131"/>
      <c r="AY2756" s="131"/>
      <c r="AZ2756" s="131"/>
      <c r="BA2756" s="131"/>
      <c r="BB2756" s="131"/>
      <c r="BC2756" s="149"/>
    </row>
    <row r="2757" spans="1:55" ht="15" customHeight="1" x14ac:dyDescent="0.2">
      <c r="A2757" s="4" t="s">
        <v>2724</v>
      </c>
      <c r="B2757" s="4" t="s">
        <v>2689</v>
      </c>
      <c r="C2757" s="4" t="s">
        <v>2734</v>
      </c>
      <c r="D2757" s="4" t="s">
        <v>2741</v>
      </c>
      <c r="E2757" s="4" t="s">
        <v>2748</v>
      </c>
      <c r="F2757" s="59" t="s">
        <v>2749</v>
      </c>
      <c r="G2757" s="4" t="s">
        <v>456</v>
      </c>
      <c r="H2757" s="121">
        <v>200527134346</v>
      </c>
      <c r="I2757" s="83" t="s">
        <v>136</v>
      </c>
      <c r="J2757" s="5">
        <v>2022</v>
      </c>
      <c r="K2757" s="5">
        <v>5</v>
      </c>
      <c r="L2757" s="9">
        <f t="shared" si="60"/>
        <v>1</v>
      </c>
      <c r="M2757" s="59" t="s">
        <v>92</v>
      </c>
      <c r="N2757" s="5" t="s">
        <v>94</v>
      </c>
      <c r="O2757" s="6" t="s">
        <v>2743</v>
      </c>
      <c r="P2757" s="6" t="s">
        <v>41</v>
      </c>
      <c r="Q2757" s="5" t="s">
        <v>37</v>
      </c>
      <c r="R2757" s="9" t="s">
        <v>41</v>
      </c>
      <c r="S2757" s="11">
        <v>2023</v>
      </c>
      <c r="T2757" s="6" t="s">
        <v>126</v>
      </c>
      <c r="U2757" s="4" t="s">
        <v>2747</v>
      </c>
      <c r="V2757" s="4" t="s">
        <v>3755</v>
      </c>
      <c r="W2757" s="75">
        <v>0</v>
      </c>
      <c r="X2757" s="9">
        <v>1</v>
      </c>
      <c r="Y2757" s="11"/>
      <c r="Z2757" s="11"/>
      <c r="AA2757" s="11"/>
      <c r="AB2757" s="11"/>
      <c r="AC2757" s="11"/>
      <c r="AD2757" s="11" t="s">
        <v>33</v>
      </c>
      <c r="AE2757" s="11"/>
      <c r="AF2757" s="11"/>
      <c r="AG2757" s="11"/>
      <c r="AH2757" s="11"/>
      <c r="AI2757" s="11"/>
      <c r="AJ2757" s="11"/>
      <c r="AK2757" s="143"/>
      <c r="AL2757" s="143"/>
      <c r="AM2757" s="143"/>
      <c r="AN2757" s="143"/>
      <c r="AO2757" s="143"/>
      <c r="AP2757" s="143" t="s">
        <v>165</v>
      </c>
      <c r="AQ2757" s="143"/>
      <c r="AR2757" s="143"/>
      <c r="AS2757" s="143"/>
      <c r="AT2757" s="143"/>
      <c r="AU2757" s="143"/>
      <c r="AV2757" s="143"/>
    </row>
    <row r="2758" spans="1:55" ht="15" customHeight="1" x14ac:dyDescent="0.2">
      <c r="A2758" s="4" t="s">
        <v>2724</v>
      </c>
      <c r="B2758" s="4" t="s">
        <v>2689</v>
      </c>
      <c r="C2758" s="4" t="s">
        <v>2734</v>
      </c>
      <c r="D2758" s="4" t="s">
        <v>2741</v>
      </c>
      <c r="E2758" s="4" t="s">
        <v>2748</v>
      </c>
      <c r="F2758" s="59" t="s">
        <v>2749</v>
      </c>
      <c r="G2758" s="4" t="s">
        <v>456</v>
      </c>
      <c r="H2758" s="121">
        <v>200418123778</v>
      </c>
      <c r="I2758" s="4" t="s">
        <v>3702</v>
      </c>
      <c r="J2758" s="5">
        <v>2019</v>
      </c>
      <c r="K2758" s="5">
        <v>5</v>
      </c>
      <c r="L2758" s="9">
        <f t="shared" si="60"/>
        <v>-2</v>
      </c>
      <c r="M2758" s="59" t="s">
        <v>92</v>
      </c>
      <c r="N2758" s="5" t="s">
        <v>94</v>
      </c>
      <c r="O2758" s="6" t="s">
        <v>2743</v>
      </c>
      <c r="P2758" s="6" t="s">
        <v>41</v>
      </c>
      <c r="Q2758" s="5" t="s">
        <v>37</v>
      </c>
      <c r="R2758" s="9" t="s">
        <v>41</v>
      </c>
      <c r="S2758" s="11">
        <v>2023</v>
      </c>
      <c r="T2758" s="6" t="s">
        <v>126</v>
      </c>
      <c r="U2758" s="4" t="s">
        <v>2747</v>
      </c>
      <c r="V2758" s="4" t="s">
        <v>3755</v>
      </c>
      <c r="W2758" s="75">
        <v>0</v>
      </c>
      <c r="X2758" s="9">
        <v>1</v>
      </c>
      <c r="Y2758" s="11"/>
      <c r="Z2758" s="11"/>
      <c r="AA2758" s="11"/>
      <c r="AB2758" s="11"/>
      <c r="AC2758" s="11"/>
      <c r="AD2758" s="11" t="s">
        <v>33</v>
      </c>
      <c r="AE2758" s="11"/>
      <c r="AF2758" s="11"/>
      <c r="AG2758" s="11"/>
      <c r="AH2758" s="11"/>
      <c r="AI2758" s="11"/>
      <c r="AJ2758" s="11"/>
      <c r="AK2758" s="143"/>
      <c r="AL2758" s="143"/>
      <c r="AM2758" s="143"/>
      <c r="AN2758" s="143"/>
      <c r="AO2758" s="143"/>
      <c r="AP2758" s="143" t="s">
        <v>165</v>
      </c>
      <c r="AQ2758" s="143"/>
      <c r="AR2758" s="143"/>
      <c r="AS2758" s="143"/>
      <c r="AT2758" s="143"/>
      <c r="AU2758" s="143"/>
      <c r="AV2758" s="143"/>
    </row>
    <row r="2759" spans="1:55" ht="15" customHeight="1" x14ac:dyDescent="0.2">
      <c r="A2759" s="4" t="s">
        <v>2724</v>
      </c>
      <c r="B2759" s="4" t="s">
        <v>2689</v>
      </c>
      <c r="C2759" s="4" t="s">
        <v>2734</v>
      </c>
      <c r="D2759" s="4" t="s">
        <v>2741</v>
      </c>
      <c r="E2759" s="4" t="s">
        <v>2748</v>
      </c>
      <c r="F2759" s="59" t="s">
        <v>2749</v>
      </c>
      <c r="G2759" s="4" t="s">
        <v>456</v>
      </c>
      <c r="H2759" s="121">
        <v>180528071837</v>
      </c>
      <c r="I2759" s="4" t="s">
        <v>3703</v>
      </c>
      <c r="J2759" s="5">
        <v>2019</v>
      </c>
      <c r="K2759" s="5">
        <v>5</v>
      </c>
      <c r="L2759" s="9">
        <f t="shared" si="60"/>
        <v>-2</v>
      </c>
      <c r="M2759" s="59" t="s">
        <v>92</v>
      </c>
      <c r="N2759" s="5" t="s">
        <v>94</v>
      </c>
      <c r="O2759" s="6" t="s">
        <v>2743</v>
      </c>
      <c r="P2759" s="6" t="s">
        <v>41</v>
      </c>
      <c r="Q2759" s="5" t="s">
        <v>37</v>
      </c>
      <c r="R2759" s="9" t="s">
        <v>41</v>
      </c>
      <c r="S2759" s="11">
        <v>2023</v>
      </c>
      <c r="T2759" s="6" t="s">
        <v>126</v>
      </c>
      <c r="U2759" s="4" t="s">
        <v>2747</v>
      </c>
      <c r="V2759" s="4" t="s">
        <v>3755</v>
      </c>
      <c r="W2759" s="75">
        <v>0</v>
      </c>
      <c r="X2759" s="9">
        <v>1</v>
      </c>
      <c r="Y2759" s="11"/>
      <c r="Z2759" s="11"/>
      <c r="AA2759" s="11"/>
      <c r="AB2759" s="11"/>
      <c r="AC2759" s="11"/>
      <c r="AD2759" s="11" t="s">
        <v>33</v>
      </c>
      <c r="AE2759" s="11"/>
      <c r="AF2759" s="11"/>
      <c r="AG2759" s="11"/>
      <c r="AH2759" s="11"/>
      <c r="AI2759" s="11"/>
      <c r="AJ2759" s="11"/>
      <c r="AK2759" s="143"/>
      <c r="AL2759" s="143"/>
      <c r="AM2759" s="143"/>
      <c r="AN2759" s="143"/>
      <c r="AO2759" s="143"/>
      <c r="AP2759" s="143" t="s">
        <v>165</v>
      </c>
      <c r="AQ2759" s="143"/>
      <c r="AR2759" s="143"/>
      <c r="AS2759" s="143"/>
      <c r="AT2759" s="143"/>
      <c r="AU2759" s="143"/>
      <c r="AV2759" s="143"/>
    </row>
    <row r="2760" spans="1:55" ht="15" customHeight="1" x14ac:dyDescent="0.2">
      <c r="A2760" s="4" t="s">
        <v>2724</v>
      </c>
      <c r="B2760" s="4" t="s">
        <v>2689</v>
      </c>
      <c r="C2760" s="4" t="s">
        <v>2734</v>
      </c>
      <c r="D2760" s="4" t="s">
        <v>2741</v>
      </c>
      <c r="E2760" s="4" t="s">
        <v>2748</v>
      </c>
      <c r="F2760" s="59" t="s">
        <v>2749</v>
      </c>
      <c r="G2760" s="4" t="s">
        <v>456</v>
      </c>
      <c r="H2760" s="121">
        <v>180528071827</v>
      </c>
      <c r="I2760" s="4" t="s">
        <v>3704</v>
      </c>
      <c r="J2760" s="5">
        <v>2019</v>
      </c>
      <c r="K2760" s="5">
        <v>5</v>
      </c>
      <c r="L2760" s="9">
        <f t="shared" si="60"/>
        <v>-2</v>
      </c>
      <c r="M2760" s="59" t="s">
        <v>92</v>
      </c>
      <c r="N2760" s="5" t="s">
        <v>94</v>
      </c>
      <c r="O2760" s="6" t="s">
        <v>2743</v>
      </c>
      <c r="P2760" s="6" t="s">
        <v>41</v>
      </c>
      <c r="Q2760" s="5" t="s">
        <v>37</v>
      </c>
      <c r="R2760" s="9" t="s">
        <v>41</v>
      </c>
      <c r="S2760" s="11">
        <v>2023</v>
      </c>
      <c r="T2760" s="6" t="s">
        <v>126</v>
      </c>
      <c r="U2760" s="4" t="s">
        <v>2747</v>
      </c>
      <c r="V2760" s="4" t="s">
        <v>3755</v>
      </c>
      <c r="W2760" s="75">
        <v>0</v>
      </c>
      <c r="X2760" s="9">
        <v>1</v>
      </c>
      <c r="Y2760" s="11"/>
      <c r="Z2760" s="11"/>
      <c r="AA2760" s="11"/>
      <c r="AB2760" s="11"/>
      <c r="AC2760" s="11"/>
      <c r="AD2760" s="11" t="s">
        <v>33</v>
      </c>
      <c r="AE2760" s="11"/>
      <c r="AF2760" s="11"/>
      <c r="AG2760" s="11"/>
      <c r="AH2760" s="11"/>
      <c r="AI2760" s="11"/>
      <c r="AJ2760" s="11"/>
      <c r="AK2760" s="143"/>
      <c r="AL2760" s="143"/>
      <c r="AM2760" s="143"/>
      <c r="AN2760" s="143"/>
      <c r="AO2760" s="143"/>
      <c r="AP2760" s="143" t="s">
        <v>165</v>
      </c>
      <c r="AQ2760" s="143"/>
      <c r="AR2760" s="143"/>
      <c r="AS2760" s="143"/>
      <c r="AT2760" s="143"/>
      <c r="AU2760" s="143"/>
      <c r="AV2760" s="143"/>
    </row>
    <row r="2761" spans="1:55" ht="15" customHeight="1" x14ac:dyDescent="0.2">
      <c r="A2761" s="4" t="s">
        <v>2724</v>
      </c>
      <c r="B2761" s="4" t="s">
        <v>2689</v>
      </c>
      <c r="C2761" s="4" t="s">
        <v>2734</v>
      </c>
      <c r="D2761" s="4" t="s">
        <v>2741</v>
      </c>
      <c r="E2761" s="4" t="s">
        <v>2748</v>
      </c>
      <c r="F2761" s="59" t="s">
        <v>2749</v>
      </c>
      <c r="G2761" s="4" t="s">
        <v>456</v>
      </c>
      <c r="H2761" s="121">
        <v>210514272697</v>
      </c>
      <c r="I2761" s="4"/>
      <c r="J2761" s="5">
        <v>2025</v>
      </c>
      <c r="K2761" s="5">
        <v>5</v>
      </c>
      <c r="L2761" s="9">
        <f t="shared" si="60"/>
        <v>4</v>
      </c>
      <c r="M2761" s="59" t="s">
        <v>92</v>
      </c>
      <c r="N2761" s="5" t="s">
        <v>94</v>
      </c>
      <c r="O2761" s="6" t="s">
        <v>2743</v>
      </c>
      <c r="P2761" s="6" t="s">
        <v>41</v>
      </c>
      <c r="Q2761" s="5" t="s">
        <v>37</v>
      </c>
      <c r="R2761" s="9" t="s">
        <v>41</v>
      </c>
      <c r="S2761" s="11">
        <v>2023</v>
      </c>
      <c r="T2761" s="6" t="s">
        <v>126</v>
      </c>
      <c r="U2761" s="4" t="s">
        <v>2747</v>
      </c>
      <c r="V2761" s="4" t="s">
        <v>3755</v>
      </c>
      <c r="W2761" s="75">
        <v>0</v>
      </c>
      <c r="X2761" s="9">
        <v>1</v>
      </c>
      <c r="Y2761" s="11"/>
      <c r="Z2761" s="11"/>
      <c r="AA2761" s="11"/>
      <c r="AB2761" s="11"/>
      <c r="AC2761" s="11"/>
      <c r="AD2761" s="11" t="s">
        <v>33</v>
      </c>
      <c r="AE2761" s="11"/>
      <c r="AF2761" s="11"/>
      <c r="AG2761" s="11"/>
      <c r="AH2761" s="11"/>
      <c r="AI2761" s="11"/>
      <c r="AJ2761" s="11"/>
      <c r="AK2761" s="143"/>
      <c r="AL2761" s="143"/>
      <c r="AM2761" s="143"/>
      <c r="AN2761" s="143"/>
      <c r="AO2761" s="143"/>
      <c r="AP2761" s="143" t="s">
        <v>165</v>
      </c>
      <c r="AQ2761" s="143"/>
      <c r="AR2761" s="143"/>
      <c r="AS2761" s="143"/>
      <c r="AT2761" s="143"/>
      <c r="AU2761" s="143"/>
      <c r="AV2761" s="143"/>
    </row>
    <row r="2762" spans="1:55" ht="15" customHeight="1" x14ac:dyDescent="0.2">
      <c r="A2762" s="4" t="s">
        <v>2724</v>
      </c>
      <c r="B2762" s="4" t="s">
        <v>2689</v>
      </c>
      <c r="C2762" s="4" t="s">
        <v>2734</v>
      </c>
      <c r="D2762" s="4" t="s">
        <v>2741</v>
      </c>
      <c r="E2762" s="4" t="s">
        <v>2748</v>
      </c>
      <c r="F2762" s="59" t="s">
        <v>2749</v>
      </c>
      <c r="G2762" s="4" t="s">
        <v>456</v>
      </c>
      <c r="H2762" s="98">
        <v>200609137778</v>
      </c>
      <c r="I2762" s="98">
        <v>500000010507</v>
      </c>
      <c r="J2762" s="5">
        <v>2019</v>
      </c>
      <c r="K2762" s="5">
        <v>5</v>
      </c>
      <c r="L2762" s="9">
        <f t="shared" si="60"/>
        <v>-2</v>
      </c>
      <c r="M2762" s="59" t="s">
        <v>90</v>
      </c>
      <c r="N2762" s="5" t="s">
        <v>94</v>
      </c>
      <c r="O2762" s="6" t="s">
        <v>2743</v>
      </c>
      <c r="P2762" s="9" t="s">
        <v>42</v>
      </c>
      <c r="Q2762" s="5" t="s">
        <v>37</v>
      </c>
      <c r="R2762" s="9" t="s">
        <v>42</v>
      </c>
      <c r="S2762" s="11" t="s">
        <v>136</v>
      </c>
      <c r="T2762" s="6" t="s">
        <v>126</v>
      </c>
      <c r="U2762" s="4" t="s">
        <v>2747</v>
      </c>
      <c r="V2762" s="4" t="s">
        <v>136</v>
      </c>
      <c r="W2762" s="75">
        <v>0</v>
      </c>
      <c r="X2762" s="9">
        <v>1</v>
      </c>
      <c r="Y2762" s="11"/>
      <c r="Z2762" s="11"/>
      <c r="AA2762" s="11"/>
      <c r="AB2762" s="11"/>
      <c r="AC2762" s="11"/>
      <c r="AD2762" s="11" t="s">
        <v>33</v>
      </c>
      <c r="AE2762" s="11"/>
      <c r="AF2762" s="11"/>
      <c r="AG2762" s="11"/>
      <c r="AH2762" s="11"/>
      <c r="AI2762" s="11"/>
      <c r="AJ2762" s="11"/>
      <c r="AK2762" s="143"/>
      <c r="AL2762" s="143"/>
      <c r="AM2762" s="143"/>
      <c r="AN2762" s="143"/>
      <c r="AO2762" s="143"/>
      <c r="AP2762" s="143" t="s">
        <v>165</v>
      </c>
      <c r="AQ2762" s="143"/>
      <c r="AR2762" s="143"/>
      <c r="AS2762" s="143"/>
      <c r="AT2762" s="143"/>
      <c r="AU2762" s="143"/>
      <c r="AV2762" s="143"/>
    </row>
    <row r="2763" spans="1:55" x14ac:dyDescent="0.2">
      <c r="A2763" s="4" t="s">
        <v>2724</v>
      </c>
      <c r="B2763" s="4" t="s">
        <v>2689</v>
      </c>
      <c r="C2763" s="4" t="s">
        <v>2734</v>
      </c>
      <c r="D2763" s="4" t="s">
        <v>2741</v>
      </c>
      <c r="E2763" s="4" t="s">
        <v>2748</v>
      </c>
      <c r="F2763" s="59" t="s">
        <v>2749</v>
      </c>
      <c r="G2763" s="4" t="s">
        <v>456</v>
      </c>
      <c r="H2763" s="98">
        <v>200609137838</v>
      </c>
      <c r="I2763" s="98">
        <v>500000010510</v>
      </c>
      <c r="J2763" s="5">
        <v>2019</v>
      </c>
      <c r="K2763" s="5">
        <v>5</v>
      </c>
      <c r="L2763" s="9">
        <f t="shared" si="60"/>
        <v>-2</v>
      </c>
      <c r="M2763" s="59" t="s">
        <v>90</v>
      </c>
      <c r="N2763" s="5" t="s">
        <v>94</v>
      </c>
      <c r="O2763" s="6" t="s">
        <v>2743</v>
      </c>
      <c r="P2763" s="9" t="s">
        <v>42</v>
      </c>
      <c r="Q2763" s="5" t="s">
        <v>37</v>
      </c>
      <c r="R2763" s="9" t="s">
        <v>42</v>
      </c>
      <c r="S2763" s="11" t="s">
        <v>136</v>
      </c>
      <c r="T2763" s="6" t="s">
        <v>126</v>
      </c>
      <c r="U2763" s="4" t="s">
        <v>2747</v>
      </c>
      <c r="V2763" s="4" t="s">
        <v>136</v>
      </c>
      <c r="W2763" s="75">
        <v>0</v>
      </c>
      <c r="X2763" s="9">
        <v>1</v>
      </c>
      <c r="Y2763" s="11"/>
      <c r="Z2763" s="11"/>
      <c r="AA2763" s="11"/>
      <c r="AB2763" s="11"/>
      <c r="AC2763" s="11"/>
      <c r="AD2763" s="11" t="s">
        <v>33</v>
      </c>
      <c r="AE2763" s="11"/>
      <c r="AF2763" s="11"/>
      <c r="AG2763" s="11"/>
      <c r="AH2763" s="11"/>
      <c r="AI2763" s="11"/>
      <c r="AJ2763" s="11"/>
      <c r="AK2763" s="143"/>
      <c r="AL2763" s="143"/>
      <c r="AM2763" s="143"/>
      <c r="AN2763" s="143"/>
      <c r="AO2763" s="143"/>
      <c r="AP2763" s="143" t="s">
        <v>165</v>
      </c>
      <c r="AQ2763" s="143"/>
      <c r="AR2763" s="143"/>
      <c r="AS2763" s="143"/>
      <c r="AT2763" s="143"/>
      <c r="AU2763" s="143"/>
      <c r="AV2763" s="143"/>
    </row>
    <row r="2764" spans="1:55" x14ac:dyDescent="0.2">
      <c r="A2764" s="4" t="s">
        <v>2724</v>
      </c>
      <c r="B2764" s="4" t="s">
        <v>2689</v>
      </c>
      <c r="C2764" s="4" t="s">
        <v>2734</v>
      </c>
      <c r="D2764" s="4" t="s">
        <v>2741</v>
      </c>
      <c r="E2764" s="4" t="s">
        <v>2748</v>
      </c>
      <c r="F2764" s="59" t="s">
        <v>2749</v>
      </c>
      <c r="G2764" s="4" t="s">
        <v>456</v>
      </c>
      <c r="H2764" s="98">
        <v>200609137636</v>
      </c>
      <c r="I2764" s="98">
        <v>500000010509</v>
      </c>
      <c r="J2764" s="5">
        <v>2019</v>
      </c>
      <c r="K2764" s="5">
        <v>5</v>
      </c>
      <c r="L2764" s="9">
        <f t="shared" si="60"/>
        <v>-2</v>
      </c>
      <c r="M2764" s="59" t="s">
        <v>90</v>
      </c>
      <c r="N2764" s="5" t="s">
        <v>94</v>
      </c>
      <c r="O2764" s="6" t="s">
        <v>2743</v>
      </c>
      <c r="P2764" s="9" t="s">
        <v>42</v>
      </c>
      <c r="Q2764" s="5" t="s">
        <v>37</v>
      </c>
      <c r="R2764" s="9" t="s">
        <v>42</v>
      </c>
      <c r="S2764" s="11" t="s">
        <v>136</v>
      </c>
      <c r="T2764" s="6" t="s">
        <v>126</v>
      </c>
      <c r="U2764" s="4" t="s">
        <v>2747</v>
      </c>
      <c r="V2764" s="4" t="s">
        <v>136</v>
      </c>
      <c r="W2764" s="75">
        <v>0</v>
      </c>
      <c r="X2764" s="9">
        <v>1</v>
      </c>
      <c r="Y2764" s="11"/>
      <c r="Z2764" s="11"/>
      <c r="AA2764" s="11"/>
      <c r="AB2764" s="11"/>
      <c r="AC2764" s="11"/>
      <c r="AD2764" s="11" t="s">
        <v>33</v>
      </c>
      <c r="AE2764" s="11"/>
      <c r="AF2764" s="11"/>
      <c r="AG2764" s="11"/>
      <c r="AH2764" s="11"/>
      <c r="AI2764" s="11"/>
      <c r="AJ2764" s="11"/>
      <c r="AK2764" s="143"/>
      <c r="AL2764" s="143"/>
      <c r="AM2764" s="143"/>
      <c r="AN2764" s="143"/>
      <c r="AO2764" s="143"/>
      <c r="AP2764" s="143" t="s">
        <v>165</v>
      </c>
      <c r="AQ2764" s="143"/>
      <c r="AR2764" s="143"/>
      <c r="AS2764" s="143"/>
      <c r="AT2764" s="143"/>
      <c r="AU2764" s="143"/>
      <c r="AV2764" s="143"/>
    </row>
    <row r="2765" spans="1:55" x14ac:dyDescent="0.2">
      <c r="A2765" s="4" t="s">
        <v>2720</v>
      </c>
      <c r="B2765" s="4" t="s">
        <v>2690</v>
      </c>
      <c r="C2765" s="4" t="s">
        <v>2735</v>
      </c>
      <c r="D2765" s="4" t="s">
        <v>2741</v>
      </c>
      <c r="E2765" s="4" t="s">
        <v>2578</v>
      </c>
      <c r="F2765" s="4" t="s">
        <v>611</v>
      </c>
      <c r="G2765" s="41" t="s">
        <v>2434</v>
      </c>
      <c r="H2765" s="59" t="s">
        <v>3679</v>
      </c>
      <c r="I2765" s="59">
        <v>500000010931</v>
      </c>
      <c r="J2765" s="5">
        <v>2022</v>
      </c>
      <c r="K2765" s="5">
        <v>10</v>
      </c>
      <c r="L2765" s="9">
        <f t="shared" si="60"/>
        <v>6</v>
      </c>
      <c r="M2765" s="59" t="s">
        <v>90</v>
      </c>
      <c r="N2765" s="9" t="s">
        <v>94</v>
      </c>
      <c r="O2765" s="6" t="s">
        <v>37</v>
      </c>
      <c r="P2765" s="4" t="s">
        <v>41</v>
      </c>
      <c r="Q2765" s="5" t="s">
        <v>37</v>
      </c>
      <c r="R2765" s="5" t="s">
        <v>41</v>
      </c>
      <c r="S2765" s="5" t="s">
        <v>136</v>
      </c>
      <c r="T2765" s="6" t="s">
        <v>44</v>
      </c>
      <c r="U2765" s="4" t="s">
        <v>210</v>
      </c>
      <c r="V2765" s="4" t="s">
        <v>4403</v>
      </c>
      <c r="W2765" s="75">
        <v>1675296.75</v>
      </c>
      <c r="X2765" s="9">
        <v>4</v>
      </c>
      <c r="Y2765" s="11"/>
      <c r="Z2765" s="11" t="s">
        <v>33</v>
      </c>
      <c r="AA2765" s="11"/>
      <c r="AB2765" s="11"/>
      <c r="AC2765" s="11" t="s">
        <v>33</v>
      </c>
      <c r="AD2765" s="11"/>
      <c r="AE2765" s="11"/>
      <c r="AF2765" s="11" t="s">
        <v>33</v>
      </c>
      <c r="AG2765" s="11"/>
      <c r="AH2765" s="11"/>
      <c r="AI2765" s="11" t="s">
        <v>33</v>
      </c>
      <c r="AJ2765" s="11"/>
      <c r="AK2765" s="143"/>
      <c r="AL2765" s="143" t="s">
        <v>165</v>
      </c>
      <c r="AM2765" s="143"/>
      <c r="AN2765" s="143"/>
      <c r="AO2765" s="143" t="s">
        <v>165</v>
      </c>
      <c r="AP2765" s="143"/>
      <c r="AQ2765" s="143"/>
      <c r="AR2765" s="143" t="s">
        <v>165</v>
      </c>
      <c r="AS2765" s="143"/>
      <c r="AT2765" s="143"/>
      <c r="AU2765" s="143" t="s">
        <v>165</v>
      </c>
      <c r="AV2765" s="143"/>
    </row>
    <row r="2766" spans="1:55" x14ac:dyDescent="0.2">
      <c r="A2766" s="4" t="s">
        <v>2695</v>
      </c>
      <c r="B2766" s="4" t="s">
        <v>2689</v>
      </c>
      <c r="C2766" s="4" t="s">
        <v>2738</v>
      </c>
      <c r="D2766" s="4" t="s">
        <v>2740</v>
      </c>
      <c r="E2766" s="4" t="s">
        <v>2363</v>
      </c>
      <c r="F2766" s="4" t="s">
        <v>2545</v>
      </c>
      <c r="G2766" s="41" t="s">
        <v>2546</v>
      </c>
      <c r="H2766" s="85" t="s">
        <v>3689</v>
      </c>
      <c r="I2766" s="85" t="s">
        <v>3690</v>
      </c>
      <c r="J2766" s="5">
        <v>2024</v>
      </c>
      <c r="K2766" s="5">
        <v>5</v>
      </c>
      <c r="L2766" s="9">
        <f t="shared" si="60"/>
        <v>3</v>
      </c>
      <c r="M2766" s="6" t="s">
        <v>92</v>
      </c>
      <c r="N2766" s="9" t="s">
        <v>94</v>
      </c>
      <c r="O2766" s="6" t="s">
        <v>37</v>
      </c>
      <c r="P2766" s="9" t="s">
        <v>41</v>
      </c>
      <c r="Q2766" s="5">
        <v>2024</v>
      </c>
      <c r="R2766" s="9" t="s">
        <v>41</v>
      </c>
      <c r="S2766" s="11">
        <v>2024</v>
      </c>
      <c r="T2766" s="6" t="s">
        <v>126</v>
      </c>
      <c r="U2766" s="4" t="s">
        <v>1049</v>
      </c>
      <c r="V2766" s="4" t="s">
        <v>2549</v>
      </c>
      <c r="W2766" s="75">
        <v>0</v>
      </c>
      <c r="X2766" s="9"/>
      <c r="Y2766" s="11"/>
      <c r="Z2766" s="11"/>
      <c r="AA2766" s="11"/>
      <c r="AB2766" s="11"/>
      <c r="AC2766" s="11"/>
      <c r="AD2766" s="11"/>
      <c r="AE2766" s="11"/>
      <c r="AF2766" s="11"/>
      <c r="AG2766" s="11"/>
      <c r="AH2766" s="11"/>
      <c r="AI2766" s="11"/>
      <c r="AJ2766" s="11"/>
      <c r="AK2766" s="143"/>
      <c r="AL2766" s="143"/>
      <c r="AM2766" s="143"/>
      <c r="AN2766" s="143"/>
      <c r="AO2766" s="143"/>
      <c r="AP2766" s="143"/>
      <c r="AQ2766" s="143"/>
      <c r="AR2766" s="143"/>
      <c r="AS2766" s="143"/>
      <c r="AT2766" s="143"/>
      <c r="AU2766" s="143"/>
      <c r="AV2766" s="143"/>
    </row>
    <row r="2767" spans="1:55" x14ac:dyDescent="0.2">
      <c r="A2767" s="4" t="s">
        <v>2708</v>
      </c>
      <c r="B2767" s="4" t="s">
        <v>2694</v>
      </c>
      <c r="C2767" s="4" t="s">
        <v>2738</v>
      </c>
      <c r="D2767" s="4" t="s">
        <v>2740</v>
      </c>
      <c r="E2767" s="4" t="s">
        <v>2363</v>
      </c>
      <c r="F2767" s="66" t="s">
        <v>2545</v>
      </c>
      <c r="G2767" s="67" t="s">
        <v>2546</v>
      </c>
      <c r="H2767" s="68" t="s">
        <v>3691</v>
      </c>
      <c r="I2767" s="59" t="s">
        <v>3697</v>
      </c>
      <c r="J2767" s="5">
        <v>2022</v>
      </c>
      <c r="K2767" s="5">
        <v>5</v>
      </c>
      <c r="L2767" s="9">
        <f t="shared" si="60"/>
        <v>1</v>
      </c>
      <c r="M2767" s="6" t="s">
        <v>92</v>
      </c>
      <c r="N2767" s="9" t="s">
        <v>94</v>
      </c>
      <c r="O2767" s="6" t="s">
        <v>37</v>
      </c>
      <c r="P2767" s="9" t="s">
        <v>41</v>
      </c>
      <c r="Q2767" s="5">
        <v>2024</v>
      </c>
      <c r="R2767" s="9" t="s">
        <v>41</v>
      </c>
      <c r="S2767" s="11">
        <v>2024</v>
      </c>
      <c r="T2767" s="6" t="s">
        <v>126</v>
      </c>
      <c r="U2767" s="4" t="s">
        <v>1049</v>
      </c>
      <c r="V2767" s="4" t="s">
        <v>2549</v>
      </c>
      <c r="W2767" s="75">
        <v>0</v>
      </c>
      <c r="X2767" s="9"/>
      <c r="Y2767" s="11"/>
      <c r="Z2767" s="11"/>
      <c r="AA2767" s="11"/>
      <c r="AB2767" s="11"/>
      <c r="AC2767" s="11"/>
      <c r="AD2767" s="11"/>
      <c r="AE2767" s="11"/>
      <c r="AF2767" s="11"/>
      <c r="AG2767" s="11"/>
      <c r="AH2767" s="11"/>
      <c r="AI2767" s="11"/>
      <c r="AJ2767" s="11"/>
      <c r="AK2767" s="143"/>
      <c r="AL2767" s="143"/>
      <c r="AM2767" s="143"/>
      <c r="AN2767" s="143"/>
      <c r="AO2767" s="143"/>
      <c r="AP2767" s="143"/>
      <c r="AQ2767" s="143"/>
      <c r="AR2767" s="143"/>
      <c r="AS2767" s="143"/>
      <c r="AT2767" s="143"/>
      <c r="AU2767" s="143"/>
      <c r="AV2767" s="143"/>
    </row>
    <row r="2768" spans="1:55" x14ac:dyDescent="0.2">
      <c r="A2768" s="4" t="s">
        <v>2708</v>
      </c>
      <c r="B2768" s="4" t="s">
        <v>2694</v>
      </c>
      <c r="C2768" s="4" t="s">
        <v>2738</v>
      </c>
      <c r="D2768" s="4" t="s">
        <v>2740</v>
      </c>
      <c r="E2768" s="4" t="s">
        <v>2363</v>
      </c>
      <c r="F2768" s="66" t="s">
        <v>2545</v>
      </c>
      <c r="G2768" s="67" t="s">
        <v>2546</v>
      </c>
      <c r="H2768" s="68" t="s">
        <v>3692</v>
      </c>
      <c r="I2768" s="59" t="s">
        <v>3698</v>
      </c>
      <c r="J2768" s="5">
        <v>2022</v>
      </c>
      <c r="K2768" s="5">
        <v>5</v>
      </c>
      <c r="L2768" s="9">
        <f t="shared" si="60"/>
        <v>1</v>
      </c>
      <c r="M2768" s="6" t="s">
        <v>92</v>
      </c>
      <c r="N2768" s="9" t="s">
        <v>94</v>
      </c>
      <c r="O2768" s="6" t="s">
        <v>37</v>
      </c>
      <c r="P2768" s="9" t="s">
        <v>41</v>
      </c>
      <c r="Q2768" s="5">
        <v>2024</v>
      </c>
      <c r="R2768" s="9" t="s">
        <v>41</v>
      </c>
      <c r="S2768" s="11">
        <v>2024</v>
      </c>
      <c r="T2768" s="6" t="s">
        <v>126</v>
      </c>
      <c r="U2768" s="4" t="s">
        <v>1049</v>
      </c>
      <c r="V2768" s="4" t="s">
        <v>2549</v>
      </c>
      <c r="W2768" s="75">
        <v>0</v>
      </c>
      <c r="X2768" s="9"/>
      <c r="Y2768" s="11"/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143"/>
      <c r="AL2768" s="143"/>
      <c r="AM2768" s="143"/>
      <c r="AN2768" s="143"/>
      <c r="AO2768" s="143"/>
      <c r="AP2768" s="143"/>
      <c r="AQ2768" s="143"/>
      <c r="AR2768" s="143"/>
      <c r="AS2768" s="143"/>
      <c r="AT2768" s="143"/>
      <c r="AU2768" s="143"/>
      <c r="AV2768" s="143"/>
    </row>
    <row r="2769" spans="1:55" x14ac:dyDescent="0.2">
      <c r="A2769" s="4" t="s">
        <v>2708</v>
      </c>
      <c r="B2769" s="4" t="s">
        <v>2694</v>
      </c>
      <c r="C2769" s="4" t="s">
        <v>2738</v>
      </c>
      <c r="D2769" s="4" t="s">
        <v>2740</v>
      </c>
      <c r="E2769" s="4" t="s">
        <v>2363</v>
      </c>
      <c r="F2769" s="66" t="s">
        <v>2545</v>
      </c>
      <c r="G2769" s="67" t="s">
        <v>2546</v>
      </c>
      <c r="H2769" s="68" t="s">
        <v>3694</v>
      </c>
      <c r="I2769" s="59" t="s">
        <v>3699</v>
      </c>
      <c r="J2769" s="5">
        <v>2024</v>
      </c>
      <c r="K2769" s="5">
        <v>5</v>
      </c>
      <c r="L2769" s="9">
        <f t="shared" si="60"/>
        <v>3</v>
      </c>
      <c r="M2769" s="6" t="s">
        <v>92</v>
      </c>
      <c r="N2769" s="9" t="s">
        <v>94</v>
      </c>
      <c r="O2769" s="6" t="s">
        <v>37</v>
      </c>
      <c r="P2769" s="9" t="s">
        <v>41</v>
      </c>
      <c r="Q2769" s="5">
        <v>2024</v>
      </c>
      <c r="R2769" s="9" t="s">
        <v>41</v>
      </c>
      <c r="S2769" s="11">
        <v>2024</v>
      </c>
      <c r="T2769" s="6" t="s">
        <v>126</v>
      </c>
      <c r="U2769" s="4" t="s">
        <v>1049</v>
      </c>
      <c r="V2769" s="4" t="s">
        <v>2549</v>
      </c>
      <c r="W2769" s="75">
        <v>0</v>
      </c>
      <c r="X2769" s="9"/>
      <c r="Y2769" s="11"/>
      <c r="Z2769" s="11"/>
      <c r="AA2769" s="11"/>
      <c r="AB2769" s="11"/>
      <c r="AC2769" s="11"/>
      <c r="AD2769" s="11"/>
      <c r="AE2769" s="11"/>
      <c r="AF2769" s="11"/>
      <c r="AG2769" s="11"/>
      <c r="AH2769" s="11"/>
      <c r="AI2769" s="11"/>
      <c r="AJ2769" s="11"/>
      <c r="AK2769" s="143"/>
      <c r="AL2769" s="143"/>
      <c r="AM2769" s="143"/>
      <c r="AN2769" s="143"/>
      <c r="AO2769" s="143"/>
      <c r="AP2769" s="143"/>
      <c r="AQ2769" s="143"/>
      <c r="AR2769" s="143"/>
      <c r="AS2769" s="143"/>
      <c r="AT2769" s="143"/>
      <c r="AU2769" s="143"/>
      <c r="AV2769" s="143"/>
    </row>
    <row r="2770" spans="1:55" x14ac:dyDescent="0.2">
      <c r="A2770" s="4" t="s">
        <v>2711</v>
      </c>
      <c r="B2770" s="4" t="s">
        <v>2691</v>
      </c>
      <c r="C2770" s="4" t="s">
        <v>2738</v>
      </c>
      <c r="D2770" s="4" t="s">
        <v>2740</v>
      </c>
      <c r="E2770" s="4" t="s">
        <v>2363</v>
      </c>
      <c r="F2770" s="66" t="s">
        <v>2545</v>
      </c>
      <c r="G2770" s="67" t="s">
        <v>2546</v>
      </c>
      <c r="H2770" s="68" t="s">
        <v>3695</v>
      </c>
      <c r="I2770" s="59" t="s">
        <v>3700</v>
      </c>
      <c r="J2770" s="5">
        <v>2024</v>
      </c>
      <c r="K2770" s="5">
        <v>5</v>
      </c>
      <c r="L2770" s="9">
        <f t="shared" si="60"/>
        <v>3</v>
      </c>
      <c r="M2770" s="6" t="s">
        <v>92</v>
      </c>
      <c r="N2770" s="9" t="s">
        <v>94</v>
      </c>
      <c r="O2770" s="6" t="s">
        <v>37</v>
      </c>
      <c r="P2770" s="9" t="s">
        <v>41</v>
      </c>
      <c r="Q2770" s="5">
        <v>2024</v>
      </c>
      <c r="R2770" s="9" t="s">
        <v>41</v>
      </c>
      <c r="S2770" s="11">
        <v>2024</v>
      </c>
      <c r="T2770" s="6" t="s">
        <v>126</v>
      </c>
      <c r="U2770" s="4" t="s">
        <v>1049</v>
      </c>
      <c r="V2770" s="4" t="s">
        <v>2549</v>
      </c>
      <c r="W2770" s="75">
        <v>0</v>
      </c>
      <c r="X2770" s="9"/>
      <c r="Y2770" s="11"/>
      <c r="Z2770" s="11"/>
      <c r="AA2770" s="11"/>
      <c r="AB2770" s="11"/>
      <c r="AC2770" s="11"/>
      <c r="AD2770" s="11"/>
      <c r="AE2770" s="11"/>
      <c r="AF2770" s="11"/>
      <c r="AG2770" s="11"/>
      <c r="AH2770" s="11"/>
      <c r="AI2770" s="11"/>
      <c r="AJ2770" s="11"/>
      <c r="AK2770" s="143"/>
      <c r="AL2770" s="143"/>
      <c r="AM2770" s="143"/>
      <c r="AN2770" s="143"/>
      <c r="AO2770" s="143"/>
      <c r="AP2770" s="143"/>
      <c r="AQ2770" s="143"/>
      <c r="AR2770" s="143"/>
      <c r="AS2770" s="143"/>
      <c r="AT2770" s="143"/>
      <c r="AU2770" s="143"/>
      <c r="AV2770" s="143"/>
    </row>
    <row r="2771" spans="1:55" x14ac:dyDescent="0.2">
      <c r="A2771" s="4" t="s">
        <v>2695</v>
      </c>
      <c r="B2771" s="4" t="s">
        <v>2689</v>
      </c>
      <c r="C2771" s="4" t="s">
        <v>2738</v>
      </c>
      <c r="D2771" s="4" t="s">
        <v>2740</v>
      </c>
      <c r="E2771" s="4" t="s">
        <v>2363</v>
      </c>
      <c r="F2771" s="4" t="s">
        <v>2545</v>
      </c>
      <c r="G2771" s="41" t="s">
        <v>2546</v>
      </c>
      <c r="H2771" s="59" t="s">
        <v>3696</v>
      </c>
      <c r="I2771" s="59" t="s">
        <v>3701</v>
      </c>
      <c r="J2771" s="5">
        <v>2024</v>
      </c>
      <c r="K2771" s="5">
        <v>5</v>
      </c>
      <c r="L2771" s="9">
        <f t="shared" si="60"/>
        <v>3</v>
      </c>
      <c r="M2771" s="6" t="s">
        <v>92</v>
      </c>
      <c r="N2771" s="9" t="s">
        <v>94</v>
      </c>
      <c r="O2771" s="6" t="s">
        <v>37</v>
      </c>
      <c r="P2771" s="9" t="s">
        <v>41</v>
      </c>
      <c r="Q2771" s="5">
        <v>2024</v>
      </c>
      <c r="R2771" s="9" t="s">
        <v>41</v>
      </c>
      <c r="S2771" s="11">
        <v>2024</v>
      </c>
      <c r="T2771" s="6" t="s">
        <v>126</v>
      </c>
      <c r="U2771" s="4" t="s">
        <v>1049</v>
      </c>
      <c r="V2771" s="4" t="s">
        <v>2549</v>
      </c>
      <c r="W2771" s="75">
        <v>0</v>
      </c>
      <c r="X2771" s="9"/>
      <c r="Y2771" s="11"/>
      <c r="Z2771" s="11"/>
      <c r="AA2771" s="11"/>
      <c r="AB2771" s="11"/>
      <c r="AC2771" s="11"/>
      <c r="AD2771" s="11"/>
      <c r="AE2771" s="11"/>
      <c r="AF2771" s="11"/>
      <c r="AG2771" s="11"/>
      <c r="AH2771" s="11"/>
      <c r="AI2771" s="11"/>
      <c r="AJ2771" s="11"/>
      <c r="AK2771" s="143"/>
      <c r="AL2771" s="143"/>
      <c r="AM2771" s="143"/>
      <c r="AN2771" s="143"/>
      <c r="AO2771" s="143"/>
      <c r="AP2771" s="143"/>
      <c r="AQ2771" s="143"/>
      <c r="AR2771" s="143"/>
      <c r="AS2771" s="143"/>
      <c r="AT2771" s="143"/>
      <c r="AU2771" s="143"/>
      <c r="AV2771" s="143"/>
    </row>
    <row r="2772" spans="1:55" x14ac:dyDescent="0.2">
      <c r="A2772" s="4" t="s">
        <v>2695</v>
      </c>
      <c r="B2772" s="4" t="s">
        <v>2689</v>
      </c>
      <c r="C2772" s="4" t="s">
        <v>2738</v>
      </c>
      <c r="D2772" s="4" t="s">
        <v>2740</v>
      </c>
      <c r="E2772" s="4" t="s">
        <v>2363</v>
      </c>
      <c r="F2772" s="4" t="s">
        <v>2545</v>
      </c>
      <c r="G2772" s="41" t="s">
        <v>2546</v>
      </c>
      <c r="H2772" s="59" t="s">
        <v>2550</v>
      </c>
      <c r="I2772" s="83" t="s">
        <v>136</v>
      </c>
      <c r="J2772" s="5">
        <v>2024</v>
      </c>
      <c r="K2772" s="5">
        <v>5</v>
      </c>
      <c r="L2772" s="9">
        <f t="shared" si="60"/>
        <v>3</v>
      </c>
      <c r="M2772" s="6" t="s">
        <v>92</v>
      </c>
      <c r="N2772" s="9" t="s">
        <v>94</v>
      </c>
      <c r="O2772" s="6" t="s">
        <v>37</v>
      </c>
      <c r="P2772" s="9" t="s">
        <v>41</v>
      </c>
      <c r="Q2772" s="5">
        <v>2024</v>
      </c>
      <c r="R2772" s="9" t="s">
        <v>41</v>
      </c>
      <c r="S2772" s="11">
        <v>2024</v>
      </c>
      <c r="T2772" s="6" t="s">
        <v>126</v>
      </c>
      <c r="U2772" s="4" t="s">
        <v>1049</v>
      </c>
      <c r="V2772" s="4" t="s">
        <v>2549</v>
      </c>
      <c r="W2772" s="75">
        <v>0</v>
      </c>
      <c r="X2772" s="9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43"/>
      <c r="AL2772" s="143"/>
      <c r="AM2772" s="143"/>
      <c r="AN2772" s="143"/>
      <c r="AO2772" s="143"/>
      <c r="AP2772" s="143"/>
      <c r="AQ2772" s="143"/>
      <c r="AR2772" s="143"/>
      <c r="AS2772" s="143"/>
      <c r="AT2772" s="143"/>
      <c r="AU2772" s="143"/>
      <c r="AV2772" s="143"/>
    </row>
    <row r="2773" spans="1:55" x14ac:dyDescent="0.2">
      <c r="A2773" s="113" t="s">
        <v>2726</v>
      </c>
      <c r="B2773" s="4" t="s">
        <v>2690</v>
      </c>
      <c r="C2773" s="4" t="s">
        <v>2738</v>
      </c>
      <c r="D2773" s="4" t="s">
        <v>2740</v>
      </c>
      <c r="E2773" s="113" t="s">
        <v>3712</v>
      </c>
      <c r="F2773" s="113" t="s">
        <v>2756</v>
      </c>
      <c r="G2773" s="114" t="s">
        <v>3713</v>
      </c>
      <c r="H2773" s="115">
        <v>25682689</v>
      </c>
      <c r="I2773" s="115" t="s">
        <v>3714</v>
      </c>
      <c r="J2773" s="116">
        <v>2024</v>
      </c>
      <c r="K2773" s="116">
        <v>5</v>
      </c>
      <c r="L2773" s="9">
        <f t="shared" si="60"/>
        <v>3</v>
      </c>
      <c r="M2773" s="113" t="s">
        <v>92</v>
      </c>
      <c r="N2773" s="116" t="s">
        <v>94</v>
      </c>
      <c r="O2773" s="113" t="s">
        <v>37</v>
      </c>
      <c r="P2773" s="113" t="s">
        <v>41</v>
      </c>
      <c r="Q2773" s="5" t="s">
        <v>37</v>
      </c>
      <c r="R2773" s="116" t="s">
        <v>42</v>
      </c>
      <c r="S2773" s="117">
        <v>2024</v>
      </c>
      <c r="T2773" s="6" t="s">
        <v>126</v>
      </c>
      <c r="U2773" s="113" t="s">
        <v>3716</v>
      </c>
      <c r="V2773" s="113" t="s">
        <v>136</v>
      </c>
      <c r="W2773" s="118">
        <v>0</v>
      </c>
      <c r="X2773" s="116"/>
      <c r="Y2773" s="117"/>
      <c r="Z2773" s="117"/>
      <c r="AA2773" s="117"/>
      <c r="AB2773" s="11"/>
      <c r="AC2773" s="117"/>
      <c r="AD2773" s="117"/>
      <c r="AE2773" s="117"/>
      <c r="AF2773" s="117"/>
      <c r="AG2773" s="117"/>
      <c r="AH2773" s="117"/>
      <c r="AI2773" s="117"/>
      <c r="AJ2773" s="119"/>
      <c r="AK2773" s="143"/>
      <c r="AL2773" s="143"/>
      <c r="AM2773" s="143"/>
      <c r="AN2773" s="143"/>
      <c r="AO2773" s="143"/>
      <c r="AP2773" s="143"/>
      <c r="AQ2773" s="143"/>
      <c r="AR2773" s="143"/>
      <c r="AS2773" s="143"/>
      <c r="AT2773" s="143"/>
      <c r="AU2773" s="143"/>
      <c r="AV2773" s="143"/>
    </row>
    <row r="2774" spans="1:55" x14ac:dyDescent="0.2">
      <c r="A2774" s="113" t="s">
        <v>2726</v>
      </c>
      <c r="B2774" s="4" t="s">
        <v>2690</v>
      </c>
      <c r="C2774" s="4" t="s">
        <v>2738</v>
      </c>
      <c r="D2774" s="4" t="s">
        <v>2740</v>
      </c>
      <c r="E2774" s="113" t="s">
        <v>3712</v>
      </c>
      <c r="F2774" s="113" t="s">
        <v>2756</v>
      </c>
      <c r="G2774" s="114" t="s">
        <v>3713</v>
      </c>
      <c r="H2774" s="115">
        <v>25682690</v>
      </c>
      <c r="I2774" s="115" t="s">
        <v>3715</v>
      </c>
      <c r="J2774" s="116">
        <v>2024</v>
      </c>
      <c r="K2774" s="116">
        <v>5</v>
      </c>
      <c r="L2774" s="9">
        <f t="shared" si="60"/>
        <v>3</v>
      </c>
      <c r="M2774" s="113" t="s">
        <v>92</v>
      </c>
      <c r="N2774" s="116" t="s">
        <v>94</v>
      </c>
      <c r="O2774" s="113" t="s">
        <v>37</v>
      </c>
      <c r="P2774" s="113" t="s">
        <v>41</v>
      </c>
      <c r="Q2774" s="5" t="s">
        <v>37</v>
      </c>
      <c r="R2774" s="116" t="s">
        <v>42</v>
      </c>
      <c r="S2774" s="117">
        <v>2024</v>
      </c>
      <c r="T2774" s="6" t="s">
        <v>126</v>
      </c>
      <c r="U2774" s="113" t="s">
        <v>3716</v>
      </c>
      <c r="V2774" s="113" t="s">
        <v>136</v>
      </c>
      <c r="W2774" s="118">
        <v>0</v>
      </c>
      <c r="X2774" s="116"/>
      <c r="Y2774" s="117"/>
      <c r="Z2774" s="117"/>
      <c r="AA2774" s="117"/>
      <c r="AB2774" s="11"/>
      <c r="AC2774" s="117"/>
      <c r="AD2774" s="117"/>
      <c r="AE2774" s="117"/>
      <c r="AF2774" s="117"/>
      <c r="AG2774" s="117"/>
      <c r="AH2774" s="117"/>
      <c r="AI2774" s="117"/>
      <c r="AJ2774" s="119"/>
      <c r="AK2774" s="143"/>
      <c r="AL2774" s="143"/>
      <c r="AM2774" s="143"/>
      <c r="AN2774" s="143"/>
      <c r="AO2774" s="143"/>
      <c r="AP2774" s="143"/>
      <c r="AQ2774" s="143"/>
      <c r="AR2774" s="143"/>
      <c r="AS2774" s="143"/>
      <c r="AT2774" s="143"/>
      <c r="AU2774" s="143"/>
      <c r="AV2774" s="143"/>
    </row>
    <row r="2775" spans="1:55" s="92" customFormat="1" x14ac:dyDescent="0.2">
      <c r="A2775" s="83" t="s">
        <v>2722</v>
      </c>
      <c r="B2775" s="83" t="s">
        <v>2690</v>
      </c>
      <c r="C2775" s="83" t="s">
        <v>2734</v>
      </c>
      <c r="D2775" s="83" t="s">
        <v>2741</v>
      </c>
      <c r="E2775" s="83" t="s">
        <v>2391</v>
      </c>
      <c r="F2775" s="83" t="s">
        <v>489</v>
      </c>
      <c r="G2775" s="84" t="s">
        <v>2392</v>
      </c>
      <c r="H2775" s="85" t="s">
        <v>3717</v>
      </c>
      <c r="I2775" s="85" t="s">
        <v>3852</v>
      </c>
      <c r="J2775" s="86">
        <v>2024</v>
      </c>
      <c r="K2775" s="86">
        <v>8</v>
      </c>
      <c r="L2775" s="9">
        <f t="shared" si="60"/>
        <v>6</v>
      </c>
      <c r="M2775" s="88" t="s">
        <v>2745</v>
      </c>
      <c r="N2775" s="87" t="s">
        <v>94</v>
      </c>
      <c r="O2775" s="88" t="s">
        <v>47</v>
      </c>
      <c r="P2775" s="88" t="s">
        <v>41</v>
      </c>
      <c r="Q2775" s="86">
        <v>2026</v>
      </c>
      <c r="R2775" s="87" t="s">
        <v>41</v>
      </c>
      <c r="S2775" s="89">
        <v>2024</v>
      </c>
      <c r="T2775" s="88" t="s">
        <v>126</v>
      </c>
      <c r="U2775" s="83" t="s">
        <v>2764</v>
      </c>
      <c r="V2775" s="83" t="s">
        <v>3675</v>
      </c>
      <c r="W2775" s="90">
        <v>0</v>
      </c>
      <c r="X2775" s="87">
        <v>4</v>
      </c>
      <c r="Y2775" s="89"/>
      <c r="Z2775" s="89"/>
      <c r="AA2775" s="11" t="s">
        <v>33</v>
      </c>
      <c r="AB2775" s="89"/>
      <c r="AC2775" s="89"/>
      <c r="AD2775" s="11" t="s">
        <v>33</v>
      </c>
      <c r="AE2775" s="89"/>
      <c r="AF2775" s="89"/>
      <c r="AG2775" s="11" t="s">
        <v>33</v>
      </c>
      <c r="AH2775" s="89"/>
      <c r="AI2775" s="89"/>
      <c r="AJ2775" s="11" t="s">
        <v>33</v>
      </c>
      <c r="AK2775" s="143"/>
      <c r="AL2775" s="143"/>
      <c r="AM2775" s="143" t="s">
        <v>165</v>
      </c>
      <c r="AN2775" s="143"/>
      <c r="AO2775" s="140"/>
      <c r="AP2775" s="153" t="s">
        <v>165</v>
      </c>
      <c r="AQ2775" s="140"/>
      <c r="AR2775" s="140"/>
      <c r="AS2775" s="143" t="s">
        <v>165</v>
      </c>
      <c r="AT2775" s="143"/>
      <c r="AU2775" s="143"/>
      <c r="AV2775" s="143" t="s">
        <v>165</v>
      </c>
      <c r="AW2775" s="91"/>
      <c r="AX2775" s="91"/>
      <c r="AY2775" s="91"/>
      <c r="AZ2775" s="91"/>
      <c r="BA2775" s="91"/>
      <c r="BB2775" s="91"/>
      <c r="BC2775" s="142"/>
    </row>
    <row r="2776" spans="1:55" s="92" customFormat="1" x14ac:dyDescent="0.2">
      <c r="A2776" s="83" t="s">
        <v>2722</v>
      </c>
      <c r="B2776" s="83" t="s">
        <v>2690</v>
      </c>
      <c r="C2776" s="83" t="s">
        <v>2734</v>
      </c>
      <c r="D2776" s="83" t="s">
        <v>2741</v>
      </c>
      <c r="E2776" s="83" t="s">
        <v>2391</v>
      </c>
      <c r="F2776" s="83" t="s">
        <v>489</v>
      </c>
      <c r="G2776" s="84" t="s">
        <v>2392</v>
      </c>
      <c r="H2776" s="85" t="s">
        <v>3718</v>
      </c>
      <c r="I2776" s="85" t="s">
        <v>3853</v>
      </c>
      <c r="J2776" s="86">
        <v>2024</v>
      </c>
      <c r="K2776" s="86">
        <v>8</v>
      </c>
      <c r="L2776" s="9">
        <f t="shared" si="60"/>
        <v>6</v>
      </c>
      <c r="M2776" s="88" t="s">
        <v>2745</v>
      </c>
      <c r="N2776" s="87" t="s">
        <v>94</v>
      </c>
      <c r="O2776" s="88" t="s">
        <v>47</v>
      </c>
      <c r="P2776" s="88" t="s">
        <v>41</v>
      </c>
      <c r="Q2776" s="86">
        <v>2026</v>
      </c>
      <c r="R2776" s="87" t="s">
        <v>41</v>
      </c>
      <c r="S2776" s="89">
        <v>2024</v>
      </c>
      <c r="T2776" s="88" t="s">
        <v>126</v>
      </c>
      <c r="U2776" s="83" t="s">
        <v>2764</v>
      </c>
      <c r="V2776" s="83" t="s">
        <v>3675</v>
      </c>
      <c r="W2776" s="90">
        <v>0</v>
      </c>
      <c r="X2776" s="87">
        <v>4</v>
      </c>
      <c r="Y2776" s="89"/>
      <c r="Z2776" s="89"/>
      <c r="AA2776" s="11" t="s">
        <v>33</v>
      </c>
      <c r="AB2776" s="89"/>
      <c r="AC2776" s="89"/>
      <c r="AD2776" s="11" t="s">
        <v>33</v>
      </c>
      <c r="AE2776" s="89"/>
      <c r="AF2776" s="89"/>
      <c r="AG2776" s="11" t="s">
        <v>33</v>
      </c>
      <c r="AH2776" s="89"/>
      <c r="AI2776" s="89"/>
      <c r="AJ2776" s="11" t="s">
        <v>33</v>
      </c>
      <c r="AK2776" s="143"/>
      <c r="AL2776" s="143"/>
      <c r="AM2776" s="143" t="s">
        <v>165</v>
      </c>
      <c r="AN2776" s="143"/>
      <c r="AO2776" s="140"/>
      <c r="AP2776" s="153" t="s">
        <v>165</v>
      </c>
      <c r="AQ2776" s="140"/>
      <c r="AR2776" s="140"/>
      <c r="AS2776" s="143" t="s">
        <v>165</v>
      </c>
      <c r="AT2776" s="143"/>
      <c r="AU2776" s="143"/>
      <c r="AV2776" s="143" t="s">
        <v>165</v>
      </c>
      <c r="AW2776" s="91"/>
      <c r="AX2776" s="91"/>
      <c r="AY2776" s="91"/>
      <c r="AZ2776" s="91"/>
      <c r="BA2776" s="91"/>
      <c r="BB2776" s="91"/>
      <c r="BC2776" s="142"/>
    </row>
    <row r="2777" spans="1:55" s="92" customFormat="1" x14ac:dyDescent="0.2">
      <c r="A2777" s="83" t="s">
        <v>2722</v>
      </c>
      <c r="B2777" s="83" t="s">
        <v>2690</v>
      </c>
      <c r="C2777" s="83" t="s">
        <v>2734</v>
      </c>
      <c r="D2777" s="83" t="s">
        <v>2741</v>
      </c>
      <c r="E2777" s="83" t="s">
        <v>2391</v>
      </c>
      <c r="F2777" s="83" t="s">
        <v>489</v>
      </c>
      <c r="G2777" s="84" t="s">
        <v>2392</v>
      </c>
      <c r="H2777" s="85" t="s">
        <v>3719</v>
      </c>
      <c r="I2777" s="85" t="s">
        <v>3854</v>
      </c>
      <c r="J2777" s="86">
        <v>2024</v>
      </c>
      <c r="K2777" s="86">
        <v>8</v>
      </c>
      <c r="L2777" s="9">
        <f t="shared" si="60"/>
        <v>6</v>
      </c>
      <c r="M2777" s="88" t="s">
        <v>2745</v>
      </c>
      <c r="N2777" s="87" t="s">
        <v>94</v>
      </c>
      <c r="O2777" s="88" t="s">
        <v>47</v>
      </c>
      <c r="P2777" s="88" t="s">
        <v>41</v>
      </c>
      <c r="Q2777" s="86">
        <v>2026</v>
      </c>
      <c r="R2777" s="87" t="s">
        <v>41</v>
      </c>
      <c r="S2777" s="89">
        <v>2024</v>
      </c>
      <c r="T2777" s="88" t="s">
        <v>126</v>
      </c>
      <c r="U2777" s="83" t="s">
        <v>2764</v>
      </c>
      <c r="V2777" s="83" t="s">
        <v>3675</v>
      </c>
      <c r="W2777" s="90">
        <v>0</v>
      </c>
      <c r="X2777" s="87">
        <v>4</v>
      </c>
      <c r="Y2777" s="89"/>
      <c r="Z2777" s="89"/>
      <c r="AA2777" s="11" t="s">
        <v>33</v>
      </c>
      <c r="AB2777" s="89"/>
      <c r="AC2777" s="89"/>
      <c r="AD2777" s="11" t="s">
        <v>33</v>
      </c>
      <c r="AE2777" s="89"/>
      <c r="AF2777" s="89"/>
      <c r="AG2777" s="11" t="s">
        <v>33</v>
      </c>
      <c r="AH2777" s="89"/>
      <c r="AI2777" s="89"/>
      <c r="AJ2777" s="11" t="s">
        <v>33</v>
      </c>
      <c r="AK2777" s="143"/>
      <c r="AL2777" s="143"/>
      <c r="AM2777" s="143" t="s">
        <v>165</v>
      </c>
      <c r="AN2777" s="143"/>
      <c r="AO2777" s="140"/>
      <c r="AP2777" s="153" t="s">
        <v>165</v>
      </c>
      <c r="AQ2777" s="140"/>
      <c r="AR2777" s="140"/>
      <c r="AS2777" s="143" t="s">
        <v>165</v>
      </c>
      <c r="AT2777" s="143"/>
      <c r="AU2777" s="143"/>
      <c r="AV2777" s="143" t="s">
        <v>165</v>
      </c>
      <c r="AW2777" s="91"/>
      <c r="AX2777" s="91"/>
      <c r="AY2777" s="91"/>
      <c r="AZ2777" s="91"/>
      <c r="BA2777" s="91"/>
      <c r="BB2777" s="91"/>
      <c r="BC2777" s="142"/>
    </row>
    <row r="2778" spans="1:55" s="92" customFormat="1" x14ac:dyDescent="0.2">
      <c r="A2778" s="83" t="s">
        <v>2722</v>
      </c>
      <c r="B2778" s="83" t="s">
        <v>2690</v>
      </c>
      <c r="C2778" s="83" t="s">
        <v>2734</v>
      </c>
      <c r="D2778" s="83" t="s">
        <v>2741</v>
      </c>
      <c r="E2778" s="83" t="s">
        <v>2391</v>
      </c>
      <c r="F2778" s="83" t="s">
        <v>489</v>
      </c>
      <c r="G2778" s="84" t="s">
        <v>2392</v>
      </c>
      <c r="H2778" s="85" t="s">
        <v>3720</v>
      </c>
      <c r="I2778" s="85" t="s">
        <v>3855</v>
      </c>
      <c r="J2778" s="86">
        <v>2024</v>
      </c>
      <c r="K2778" s="86">
        <v>8</v>
      </c>
      <c r="L2778" s="9">
        <f t="shared" si="60"/>
        <v>6</v>
      </c>
      <c r="M2778" s="88" t="s">
        <v>2745</v>
      </c>
      <c r="N2778" s="87" t="s">
        <v>94</v>
      </c>
      <c r="O2778" s="88" t="s">
        <v>47</v>
      </c>
      <c r="P2778" s="88" t="s">
        <v>41</v>
      </c>
      <c r="Q2778" s="86">
        <v>2026</v>
      </c>
      <c r="R2778" s="87" t="s">
        <v>41</v>
      </c>
      <c r="S2778" s="89">
        <v>2024</v>
      </c>
      <c r="T2778" s="88" t="s">
        <v>126</v>
      </c>
      <c r="U2778" s="83" t="s">
        <v>2764</v>
      </c>
      <c r="V2778" s="83" t="s">
        <v>3675</v>
      </c>
      <c r="W2778" s="90">
        <v>0</v>
      </c>
      <c r="X2778" s="87">
        <v>4</v>
      </c>
      <c r="Y2778" s="89"/>
      <c r="Z2778" s="89"/>
      <c r="AA2778" s="11" t="s">
        <v>33</v>
      </c>
      <c r="AB2778" s="89"/>
      <c r="AC2778" s="89"/>
      <c r="AD2778" s="11" t="s">
        <v>33</v>
      </c>
      <c r="AE2778" s="89"/>
      <c r="AF2778" s="89"/>
      <c r="AG2778" s="11" t="s">
        <v>33</v>
      </c>
      <c r="AH2778" s="89"/>
      <c r="AI2778" s="89"/>
      <c r="AJ2778" s="11" t="s">
        <v>33</v>
      </c>
      <c r="AK2778" s="143"/>
      <c r="AL2778" s="143"/>
      <c r="AM2778" s="143" t="s">
        <v>165</v>
      </c>
      <c r="AN2778" s="143"/>
      <c r="AO2778" s="140"/>
      <c r="AP2778" s="153" t="s">
        <v>165</v>
      </c>
      <c r="AQ2778" s="140"/>
      <c r="AR2778" s="140"/>
      <c r="AS2778" s="143" t="s">
        <v>165</v>
      </c>
      <c r="AT2778" s="143"/>
      <c r="AU2778" s="143"/>
      <c r="AV2778" s="143" t="s">
        <v>165</v>
      </c>
      <c r="AW2778" s="91"/>
      <c r="AX2778" s="91"/>
      <c r="AY2778" s="91"/>
      <c r="AZ2778" s="91"/>
      <c r="BA2778" s="91"/>
      <c r="BB2778" s="91"/>
      <c r="BC2778" s="142"/>
    </row>
    <row r="2779" spans="1:55" x14ac:dyDescent="0.2">
      <c r="A2779" s="83" t="s">
        <v>2715</v>
      </c>
      <c r="B2779" s="83" t="s">
        <v>2691</v>
      </c>
      <c r="C2779" s="83" t="s">
        <v>2737</v>
      </c>
      <c r="D2779" s="83" t="s">
        <v>2740</v>
      </c>
      <c r="E2779" s="83" t="s">
        <v>3721</v>
      </c>
      <c r="F2779" s="83" t="s">
        <v>3722</v>
      </c>
      <c r="G2779" s="83" t="s">
        <v>3723</v>
      </c>
      <c r="H2779" s="83">
        <v>15635</v>
      </c>
      <c r="I2779" s="120">
        <v>500000004155</v>
      </c>
      <c r="J2779" s="86">
        <v>2013</v>
      </c>
      <c r="K2779" s="116">
        <v>5</v>
      </c>
      <c r="L2779" s="9">
        <f t="shared" si="60"/>
        <v>-8</v>
      </c>
      <c r="M2779" s="113" t="s">
        <v>90</v>
      </c>
      <c r="N2779" s="116" t="s">
        <v>94</v>
      </c>
      <c r="O2779" s="113" t="s">
        <v>37</v>
      </c>
      <c r="P2779" s="116" t="s">
        <v>42</v>
      </c>
      <c r="Q2779" s="5" t="s">
        <v>37</v>
      </c>
      <c r="R2779" s="116" t="s">
        <v>42</v>
      </c>
      <c r="S2779" s="117" t="s">
        <v>136</v>
      </c>
      <c r="T2779" s="6" t="s">
        <v>43</v>
      </c>
      <c r="U2779" s="113" t="s">
        <v>136</v>
      </c>
      <c r="V2779" s="113" t="s">
        <v>136</v>
      </c>
      <c r="W2779" s="118">
        <v>0</v>
      </c>
      <c r="X2779" s="116"/>
      <c r="Y2779" s="117"/>
      <c r="Z2779" s="117"/>
      <c r="AA2779" s="117"/>
      <c r="AB2779" s="11"/>
      <c r="AC2779" s="117"/>
      <c r="AD2779" s="117"/>
      <c r="AE2779" s="117"/>
      <c r="AF2779" s="117"/>
      <c r="AG2779" s="117"/>
      <c r="AH2779" s="117"/>
      <c r="AI2779" s="117"/>
      <c r="AJ2779" s="119"/>
      <c r="AK2779" s="143"/>
      <c r="AL2779" s="143"/>
      <c r="AM2779" s="143"/>
      <c r="AN2779" s="143"/>
      <c r="AO2779" s="143"/>
      <c r="AP2779" s="143"/>
      <c r="AQ2779" s="143"/>
      <c r="AR2779" s="143"/>
      <c r="AS2779" s="143"/>
      <c r="AT2779" s="143"/>
      <c r="AU2779" s="143"/>
      <c r="AV2779" s="143"/>
    </row>
    <row r="2780" spans="1:55" x14ac:dyDescent="0.2">
      <c r="A2780" s="83" t="s">
        <v>2715</v>
      </c>
      <c r="B2780" s="83" t="s">
        <v>2691</v>
      </c>
      <c r="C2780" s="83" t="s">
        <v>2737</v>
      </c>
      <c r="D2780" s="83" t="s">
        <v>2740</v>
      </c>
      <c r="E2780" s="83" t="s">
        <v>3721</v>
      </c>
      <c r="F2780" s="83" t="s">
        <v>3722</v>
      </c>
      <c r="G2780" s="83" t="s">
        <v>3723</v>
      </c>
      <c r="H2780" s="83">
        <v>15631</v>
      </c>
      <c r="I2780" s="120">
        <v>500000005642</v>
      </c>
      <c r="J2780" s="86">
        <v>2013</v>
      </c>
      <c r="K2780" s="116">
        <v>5</v>
      </c>
      <c r="L2780" s="9">
        <f t="shared" si="60"/>
        <v>-8</v>
      </c>
      <c r="M2780" s="113" t="s">
        <v>90</v>
      </c>
      <c r="N2780" s="116" t="s">
        <v>2744</v>
      </c>
      <c r="O2780" s="113" t="s">
        <v>37</v>
      </c>
      <c r="P2780" s="116" t="s">
        <v>42</v>
      </c>
      <c r="Q2780" s="5" t="s">
        <v>37</v>
      </c>
      <c r="R2780" s="116" t="s">
        <v>42</v>
      </c>
      <c r="S2780" s="117" t="s">
        <v>136</v>
      </c>
      <c r="T2780" s="6" t="s">
        <v>43</v>
      </c>
      <c r="U2780" s="113" t="s">
        <v>136</v>
      </c>
      <c r="V2780" s="113" t="s">
        <v>136</v>
      </c>
      <c r="W2780" s="118">
        <v>0</v>
      </c>
      <c r="X2780" s="116"/>
      <c r="Y2780" s="117"/>
      <c r="Z2780" s="117"/>
      <c r="AA2780" s="117"/>
      <c r="AB2780" s="11"/>
      <c r="AC2780" s="117"/>
      <c r="AD2780" s="117"/>
      <c r="AE2780" s="117"/>
      <c r="AF2780" s="117"/>
      <c r="AG2780" s="117"/>
      <c r="AH2780" s="117"/>
      <c r="AI2780" s="117"/>
      <c r="AJ2780" s="119"/>
      <c r="AK2780" s="143"/>
      <c r="AL2780" s="143"/>
      <c r="AM2780" s="143"/>
      <c r="AN2780" s="143"/>
      <c r="AO2780" s="143"/>
      <c r="AP2780" s="143"/>
      <c r="AQ2780" s="143"/>
      <c r="AR2780" s="143"/>
      <c r="AS2780" s="143"/>
      <c r="AT2780" s="143"/>
      <c r="AU2780" s="143"/>
      <c r="AV2780" s="143"/>
    </row>
    <row r="2781" spans="1:55" x14ac:dyDescent="0.2">
      <c r="A2781" s="83" t="s">
        <v>2715</v>
      </c>
      <c r="B2781" s="83" t="s">
        <v>2691</v>
      </c>
      <c r="C2781" s="83" t="s">
        <v>2737</v>
      </c>
      <c r="D2781" s="83" t="s">
        <v>2740</v>
      </c>
      <c r="E2781" s="83" t="s">
        <v>3721</v>
      </c>
      <c r="F2781" s="83" t="s">
        <v>3722</v>
      </c>
      <c r="G2781" s="83" t="s">
        <v>3723</v>
      </c>
      <c r="H2781" s="83">
        <v>15610</v>
      </c>
      <c r="I2781" s="120">
        <v>500000005643</v>
      </c>
      <c r="J2781" s="86">
        <v>2013</v>
      </c>
      <c r="K2781" s="116">
        <v>5</v>
      </c>
      <c r="L2781" s="9">
        <f t="shared" ref="L2781:L2843" si="61">IF(AND(J2781=0,K2781=0),"",K2781-($B$9-J2781))</f>
        <v>-8</v>
      </c>
      <c r="M2781" s="113" t="s">
        <v>90</v>
      </c>
      <c r="N2781" s="116" t="s">
        <v>94</v>
      </c>
      <c r="O2781" s="113" t="s">
        <v>37</v>
      </c>
      <c r="P2781" s="116" t="s">
        <v>42</v>
      </c>
      <c r="Q2781" s="5" t="s">
        <v>37</v>
      </c>
      <c r="R2781" s="116" t="s">
        <v>42</v>
      </c>
      <c r="S2781" s="117" t="s">
        <v>136</v>
      </c>
      <c r="T2781" s="6" t="s">
        <v>43</v>
      </c>
      <c r="U2781" s="113" t="s">
        <v>136</v>
      </c>
      <c r="V2781" s="113" t="s">
        <v>136</v>
      </c>
      <c r="W2781" s="118">
        <v>0</v>
      </c>
      <c r="X2781" s="116"/>
      <c r="Y2781" s="117"/>
      <c r="Z2781" s="117"/>
      <c r="AA2781" s="117"/>
      <c r="AB2781" s="11"/>
      <c r="AC2781" s="117"/>
      <c r="AD2781" s="117"/>
      <c r="AE2781" s="117"/>
      <c r="AF2781" s="117"/>
      <c r="AG2781" s="117"/>
      <c r="AH2781" s="117"/>
      <c r="AI2781" s="117"/>
      <c r="AJ2781" s="119"/>
      <c r="AK2781" s="143"/>
      <c r="AL2781" s="143"/>
      <c r="AM2781" s="143"/>
      <c r="AN2781" s="143"/>
      <c r="AO2781" s="143"/>
      <c r="AP2781" s="143"/>
      <c r="AQ2781" s="143"/>
      <c r="AR2781" s="143"/>
      <c r="AS2781" s="143"/>
      <c r="AT2781" s="143"/>
      <c r="AU2781" s="143"/>
      <c r="AV2781" s="143"/>
    </row>
    <row r="2782" spans="1:55" x14ac:dyDescent="0.2">
      <c r="A2782" s="83" t="s">
        <v>2712</v>
      </c>
      <c r="B2782" s="83" t="s">
        <v>2691</v>
      </c>
      <c r="C2782" s="83" t="s">
        <v>2735</v>
      </c>
      <c r="D2782" s="83" t="s">
        <v>2741</v>
      </c>
      <c r="E2782" s="83" t="s">
        <v>2280</v>
      </c>
      <c r="F2782" s="83" t="s">
        <v>3724</v>
      </c>
      <c r="G2782" s="83" t="s">
        <v>3725</v>
      </c>
      <c r="H2782" s="83" t="s">
        <v>3726</v>
      </c>
      <c r="I2782" s="120" t="s">
        <v>3741</v>
      </c>
      <c r="J2782" s="86">
        <v>2024</v>
      </c>
      <c r="K2782" s="116">
        <v>10</v>
      </c>
      <c r="L2782" s="9">
        <f t="shared" si="61"/>
        <v>8</v>
      </c>
      <c r="M2782" s="113" t="s">
        <v>92</v>
      </c>
      <c r="N2782" s="116" t="s">
        <v>94</v>
      </c>
      <c r="O2782" s="113" t="s">
        <v>37</v>
      </c>
      <c r="P2782" s="113" t="s">
        <v>41</v>
      </c>
      <c r="Q2782" s="5" t="s">
        <v>37</v>
      </c>
      <c r="R2782" s="116" t="s">
        <v>41</v>
      </c>
      <c r="S2782" s="117">
        <v>2024</v>
      </c>
      <c r="T2782" s="88" t="s">
        <v>126</v>
      </c>
      <c r="U2782" s="4" t="s">
        <v>1958</v>
      </c>
      <c r="V2782" s="113" t="s">
        <v>3737</v>
      </c>
      <c r="W2782" s="118">
        <v>0</v>
      </c>
      <c r="X2782" s="116"/>
      <c r="Y2782" s="117"/>
      <c r="Z2782" s="117"/>
      <c r="AA2782" s="117"/>
      <c r="AB2782" s="11"/>
      <c r="AC2782" s="117"/>
      <c r="AD2782" s="117"/>
      <c r="AE2782" s="117"/>
      <c r="AF2782" s="117"/>
      <c r="AG2782" s="117"/>
      <c r="AH2782" s="117"/>
      <c r="AI2782" s="117"/>
      <c r="AJ2782" s="119"/>
      <c r="AK2782" s="143"/>
      <c r="AL2782" s="143"/>
      <c r="AM2782" s="143"/>
      <c r="AN2782" s="143"/>
      <c r="AO2782" s="143"/>
      <c r="AP2782" s="143"/>
      <c r="AQ2782" s="143"/>
      <c r="AR2782" s="143"/>
      <c r="AS2782" s="143"/>
      <c r="AT2782" s="143"/>
      <c r="AU2782" s="143"/>
      <c r="AV2782" s="143"/>
    </row>
    <row r="2783" spans="1:55" x14ac:dyDescent="0.2">
      <c r="A2783" s="83" t="s">
        <v>2712</v>
      </c>
      <c r="B2783" s="83" t="s">
        <v>2691</v>
      </c>
      <c r="C2783" s="83" t="s">
        <v>2735</v>
      </c>
      <c r="D2783" s="83" t="s">
        <v>2741</v>
      </c>
      <c r="E2783" s="83" t="s">
        <v>3727</v>
      </c>
      <c r="F2783" s="83" t="s">
        <v>3728</v>
      </c>
      <c r="G2783" s="83" t="s">
        <v>3729</v>
      </c>
      <c r="H2783" s="83">
        <v>23060446</v>
      </c>
      <c r="I2783" s="120" t="s">
        <v>3742</v>
      </c>
      <c r="J2783" s="86">
        <v>2024</v>
      </c>
      <c r="K2783" s="116">
        <v>5</v>
      </c>
      <c r="L2783" s="9">
        <f t="shared" si="61"/>
        <v>3</v>
      </c>
      <c r="M2783" s="113" t="s">
        <v>92</v>
      </c>
      <c r="N2783" s="116" t="s">
        <v>94</v>
      </c>
      <c r="O2783" s="113" t="s">
        <v>37</v>
      </c>
      <c r="P2783" s="113" t="s">
        <v>41</v>
      </c>
      <c r="Q2783" s="5" t="s">
        <v>37</v>
      </c>
      <c r="R2783" s="116" t="s">
        <v>41</v>
      </c>
      <c r="S2783" s="117">
        <v>2024</v>
      </c>
      <c r="T2783" s="88" t="s">
        <v>126</v>
      </c>
      <c r="U2783" s="4" t="s">
        <v>1958</v>
      </c>
      <c r="V2783" s="113" t="s">
        <v>3737</v>
      </c>
      <c r="W2783" s="118">
        <v>0</v>
      </c>
      <c r="X2783" s="116"/>
      <c r="Y2783" s="117"/>
      <c r="Z2783" s="117"/>
      <c r="AA2783" s="117"/>
      <c r="AB2783" s="11"/>
      <c r="AC2783" s="117"/>
      <c r="AD2783" s="117"/>
      <c r="AE2783" s="117"/>
      <c r="AF2783" s="117"/>
      <c r="AG2783" s="117"/>
      <c r="AH2783" s="117"/>
      <c r="AI2783" s="117"/>
      <c r="AJ2783" s="119"/>
      <c r="AK2783" s="143"/>
      <c r="AL2783" s="143"/>
      <c r="AM2783" s="143"/>
      <c r="AN2783" s="143"/>
      <c r="AO2783" s="143"/>
      <c r="AP2783" s="143"/>
      <c r="AQ2783" s="143"/>
      <c r="AR2783" s="143"/>
      <c r="AS2783" s="143"/>
      <c r="AT2783" s="143"/>
      <c r="AU2783" s="143"/>
      <c r="AV2783" s="143"/>
    </row>
    <row r="2784" spans="1:55" x14ac:dyDescent="0.2">
      <c r="A2784" s="83" t="s">
        <v>2712</v>
      </c>
      <c r="B2784" s="83" t="s">
        <v>2691</v>
      </c>
      <c r="C2784" s="83" t="s">
        <v>2735</v>
      </c>
      <c r="D2784" s="83" t="s">
        <v>2741</v>
      </c>
      <c r="E2784" s="83" t="s">
        <v>3730</v>
      </c>
      <c r="F2784" s="83" t="s">
        <v>2291</v>
      </c>
      <c r="G2784" s="83" t="s">
        <v>3731</v>
      </c>
      <c r="H2784" s="83" t="s">
        <v>3732</v>
      </c>
      <c r="I2784" s="120" t="s">
        <v>3743</v>
      </c>
      <c r="J2784" s="86">
        <v>2024</v>
      </c>
      <c r="K2784" s="116">
        <v>8</v>
      </c>
      <c r="L2784" s="9">
        <f t="shared" si="61"/>
        <v>6</v>
      </c>
      <c r="M2784" s="113" t="s">
        <v>92</v>
      </c>
      <c r="N2784" s="116" t="s">
        <v>94</v>
      </c>
      <c r="O2784" s="113" t="s">
        <v>37</v>
      </c>
      <c r="P2784" s="113" t="s">
        <v>41</v>
      </c>
      <c r="Q2784" s="5" t="s">
        <v>37</v>
      </c>
      <c r="R2784" s="116" t="s">
        <v>41</v>
      </c>
      <c r="S2784" s="117">
        <v>2024</v>
      </c>
      <c r="T2784" s="88" t="s">
        <v>126</v>
      </c>
      <c r="U2784" s="4" t="s">
        <v>1958</v>
      </c>
      <c r="V2784" s="113" t="s">
        <v>3737</v>
      </c>
      <c r="W2784" s="118">
        <v>0</v>
      </c>
      <c r="X2784" s="116"/>
      <c r="Y2784" s="117"/>
      <c r="Z2784" s="117"/>
      <c r="AA2784" s="117"/>
      <c r="AB2784" s="11"/>
      <c r="AC2784" s="117"/>
      <c r="AD2784" s="117"/>
      <c r="AE2784" s="117"/>
      <c r="AF2784" s="117"/>
      <c r="AG2784" s="117"/>
      <c r="AH2784" s="117"/>
      <c r="AI2784" s="117"/>
      <c r="AJ2784" s="119"/>
      <c r="AK2784" s="143"/>
      <c r="AL2784" s="143"/>
      <c r="AM2784" s="143"/>
      <c r="AN2784" s="143"/>
      <c r="AO2784" s="143"/>
      <c r="AP2784" s="143"/>
      <c r="AQ2784" s="143"/>
      <c r="AR2784" s="143"/>
      <c r="AS2784" s="143"/>
      <c r="AT2784" s="143"/>
      <c r="AU2784" s="143"/>
      <c r="AV2784" s="143"/>
    </row>
    <row r="2785" spans="1:55" x14ac:dyDescent="0.2">
      <c r="A2785" s="83" t="s">
        <v>2712</v>
      </c>
      <c r="B2785" s="83" t="s">
        <v>2691</v>
      </c>
      <c r="C2785" s="83" t="s">
        <v>2735</v>
      </c>
      <c r="D2785" s="83" t="s">
        <v>2741</v>
      </c>
      <c r="E2785" s="4" t="s">
        <v>1048</v>
      </c>
      <c r="F2785" s="83" t="s">
        <v>2290</v>
      </c>
      <c r="G2785" s="83" t="s">
        <v>3733</v>
      </c>
      <c r="H2785" s="83" t="s">
        <v>3734</v>
      </c>
      <c r="I2785" s="120" t="s">
        <v>3744</v>
      </c>
      <c r="J2785" s="86">
        <v>2024</v>
      </c>
      <c r="K2785" s="116">
        <v>8</v>
      </c>
      <c r="L2785" s="9">
        <f t="shared" si="61"/>
        <v>6</v>
      </c>
      <c r="M2785" s="113" t="s">
        <v>92</v>
      </c>
      <c r="N2785" s="116" t="s">
        <v>94</v>
      </c>
      <c r="O2785" s="113" t="s">
        <v>47</v>
      </c>
      <c r="P2785" s="113" t="s">
        <v>41</v>
      </c>
      <c r="Q2785" s="5" t="s">
        <v>37</v>
      </c>
      <c r="R2785" s="116" t="s">
        <v>41</v>
      </c>
      <c r="S2785" s="117">
        <v>2024</v>
      </c>
      <c r="T2785" s="88" t="s">
        <v>126</v>
      </c>
      <c r="U2785" s="4" t="s">
        <v>1958</v>
      </c>
      <c r="V2785" s="113" t="s">
        <v>3737</v>
      </c>
      <c r="W2785" s="118">
        <v>0</v>
      </c>
      <c r="X2785" s="116">
        <v>2</v>
      </c>
      <c r="Y2785" s="11"/>
      <c r="Z2785" s="11"/>
      <c r="AA2785" s="11"/>
      <c r="AB2785" s="11" t="s">
        <v>33</v>
      </c>
      <c r="AC2785" s="11"/>
      <c r="AD2785" s="11"/>
      <c r="AE2785" s="11"/>
      <c r="AF2785" s="11"/>
      <c r="AG2785" s="11"/>
      <c r="AH2785" s="11" t="s">
        <v>33</v>
      </c>
      <c r="AI2785" s="11"/>
      <c r="AJ2785" s="11"/>
      <c r="AK2785" s="143"/>
      <c r="AL2785" s="143"/>
      <c r="AM2785" s="143"/>
      <c r="AN2785" s="153" t="s">
        <v>165</v>
      </c>
      <c r="AO2785" s="143"/>
      <c r="AP2785" s="143"/>
      <c r="AQ2785" s="143"/>
      <c r="AR2785" s="143"/>
      <c r="AS2785" s="143"/>
      <c r="AT2785" s="153" t="s">
        <v>165</v>
      </c>
      <c r="AU2785" s="143"/>
      <c r="AV2785" s="143"/>
    </row>
    <row r="2786" spans="1:55" x14ac:dyDescent="0.2">
      <c r="A2786" s="83" t="s">
        <v>2712</v>
      </c>
      <c r="B2786" s="83" t="s">
        <v>2691</v>
      </c>
      <c r="C2786" s="4" t="s">
        <v>2735</v>
      </c>
      <c r="D2786" s="4" t="s">
        <v>2741</v>
      </c>
      <c r="E2786" s="83" t="s">
        <v>334</v>
      </c>
      <c r="F2786" s="83" t="s">
        <v>3735</v>
      </c>
      <c r="G2786" s="83" t="s">
        <v>3736</v>
      </c>
      <c r="H2786" s="83">
        <v>2421977</v>
      </c>
      <c r="I2786" s="120" t="s">
        <v>3745</v>
      </c>
      <c r="J2786" s="86">
        <v>2024</v>
      </c>
      <c r="K2786" s="116">
        <v>10</v>
      </c>
      <c r="L2786" s="9">
        <f t="shared" si="61"/>
        <v>8</v>
      </c>
      <c r="M2786" s="113" t="s">
        <v>92</v>
      </c>
      <c r="N2786" s="116" t="s">
        <v>94</v>
      </c>
      <c r="O2786" s="113" t="s">
        <v>37</v>
      </c>
      <c r="P2786" s="113" t="s">
        <v>41</v>
      </c>
      <c r="Q2786" s="5" t="s">
        <v>37</v>
      </c>
      <c r="R2786" s="116" t="s">
        <v>41</v>
      </c>
      <c r="S2786" s="117">
        <v>2024</v>
      </c>
      <c r="T2786" s="88" t="s">
        <v>126</v>
      </c>
      <c r="U2786" s="4" t="s">
        <v>1958</v>
      </c>
      <c r="V2786" s="113" t="s">
        <v>3737</v>
      </c>
      <c r="W2786" s="118">
        <v>0</v>
      </c>
      <c r="X2786" s="116">
        <v>2</v>
      </c>
      <c r="Y2786" s="11"/>
      <c r="Z2786" s="11"/>
      <c r="AA2786" s="11"/>
      <c r="AB2786" s="11" t="s">
        <v>33</v>
      </c>
      <c r="AC2786" s="11"/>
      <c r="AD2786" s="11"/>
      <c r="AE2786" s="11"/>
      <c r="AF2786" s="11"/>
      <c r="AG2786" s="11"/>
      <c r="AH2786" s="11" t="s">
        <v>33</v>
      </c>
      <c r="AI2786" s="11"/>
      <c r="AJ2786" s="11"/>
      <c r="AK2786" s="143"/>
      <c r="AL2786" s="143"/>
      <c r="AM2786" s="143"/>
      <c r="AN2786" s="143" t="s">
        <v>165</v>
      </c>
      <c r="AO2786" s="143"/>
      <c r="AP2786" s="143"/>
      <c r="AQ2786" s="143"/>
      <c r="AR2786" s="143"/>
      <c r="AS2786" s="143"/>
      <c r="AT2786" s="143" t="s">
        <v>165</v>
      </c>
      <c r="AU2786" s="143"/>
      <c r="AV2786" s="143"/>
    </row>
    <row r="2787" spans="1:55" x14ac:dyDescent="0.2">
      <c r="A2787" s="4" t="s">
        <v>2712</v>
      </c>
      <c r="B2787" s="4" t="s">
        <v>2691</v>
      </c>
      <c r="C2787" s="4" t="s">
        <v>2735</v>
      </c>
      <c r="D2787" s="4" t="s">
        <v>2741</v>
      </c>
      <c r="E2787" s="4" t="s">
        <v>1910</v>
      </c>
      <c r="F2787" s="4" t="s">
        <v>3738</v>
      </c>
      <c r="G2787" s="41" t="s">
        <v>3739</v>
      </c>
      <c r="H2787" s="59" t="s">
        <v>3862</v>
      </c>
      <c r="I2787" s="59" t="s">
        <v>4047</v>
      </c>
      <c r="J2787" s="5">
        <v>2024</v>
      </c>
      <c r="K2787" s="5">
        <v>8</v>
      </c>
      <c r="L2787" s="9">
        <f t="shared" si="61"/>
        <v>6</v>
      </c>
      <c r="M2787" s="6" t="s">
        <v>92</v>
      </c>
      <c r="N2787" s="9" t="s">
        <v>94</v>
      </c>
      <c r="O2787" s="6" t="s">
        <v>47</v>
      </c>
      <c r="P2787" s="9" t="s">
        <v>41</v>
      </c>
      <c r="Q2787" s="34">
        <v>2024</v>
      </c>
      <c r="R2787" s="9" t="s">
        <v>41</v>
      </c>
      <c r="S2787" s="34">
        <v>2024</v>
      </c>
      <c r="T2787" s="6" t="s">
        <v>126</v>
      </c>
      <c r="U2787" s="97" t="s">
        <v>3232</v>
      </c>
      <c r="V2787" s="4" t="s">
        <v>3740</v>
      </c>
      <c r="W2787" s="75">
        <v>0</v>
      </c>
      <c r="X2787" s="9">
        <v>2</v>
      </c>
      <c r="Y2787" s="11"/>
      <c r="Z2787" s="11"/>
      <c r="AA2787" s="11"/>
      <c r="AB2787" s="11" t="s">
        <v>33</v>
      </c>
      <c r="AC2787" s="11"/>
      <c r="AD2787" s="11"/>
      <c r="AE2787" s="11"/>
      <c r="AF2787" s="11"/>
      <c r="AG2787" s="11"/>
      <c r="AH2787" s="11" t="s">
        <v>33</v>
      </c>
      <c r="AI2787" s="11"/>
      <c r="AJ2787" s="11"/>
      <c r="AK2787" s="143"/>
      <c r="AL2787" s="143"/>
      <c r="AM2787" s="143"/>
      <c r="AN2787" s="153" t="s">
        <v>165</v>
      </c>
      <c r="AO2787" s="143"/>
      <c r="AP2787" s="143"/>
      <c r="AQ2787" s="143"/>
      <c r="AR2787" s="143"/>
      <c r="AS2787" s="143"/>
      <c r="AT2787" s="143" t="s">
        <v>165</v>
      </c>
      <c r="AU2787" s="143"/>
      <c r="AV2787" s="143"/>
    </row>
    <row r="2788" spans="1:55" x14ac:dyDescent="0.2">
      <c r="A2788" s="4" t="s">
        <v>2712</v>
      </c>
      <c r="B2788" s="4" t="s">
        <v>2691</v>
      </c>
      <c r="C2788" s="4" t="s">
        <v>2735</v>
      </c>
      <c r="D2788" s="4" t="s">
        <v>2741</v>
      </c>
      <c r="E2788" s="4" t="s">
        <v>1910</v>
      </c>
      <c r="F2788" s="4" t="s">
        <v>3738</v>
      </c>
      <c r="G2788" s="41" t="s">
        <v>3739</v>
      </c>
      <c r="H2788" s="59" t="s">
        <v>3863</v>
      </c>
      <c r="I2788" s="59" t="s">
        <v>4048</v>
      </c>
      <c r="J2788" s="5">
        <v>2024</v>
      </c>
      <c r="K2788" s="5">
        <v>8</v>
      </c>
      <c r="L2788" s="9">
        <f t="shared" si="61"/>
        <v>6</v>
      </c>
      <c r="M2788" s="6" t="s">
        <v>92</v>
      </c>
      <c r="N2788" s="9" t="s">
        <v>94</v>
      </c>
      <c r="O2788" s="6" t="s">
        <v>47</v>
      </c>
      <c r="P2788" s="9" t="s">
        <v>41</v>
      </c>
      <c r="Q2788" s="34">
        <v>2024</v>
      </c>
      <c r="R2788" s="9" t="s">
        <v>41</v>
      </c>
      <c r="S2788" s="34">
        <v>2024</v>
      </c>
      <c r="T2788" s="6" t="s">
        <v>126</v>
      </c>
      <c r="U2788" s="97" t="s">
        <v>3232</v>
      </c>
      <c r="V2788" s="4" t="s">
        <v>3740</v>
      </c>
      <c r="W2788" s="75">
        <v>0</v>
      </c>
      <c r="X2788" s="9">
        <v>2</v>
      </c>
      <c r="Y2788" s="11"/>
      <c r="Z2788" s="11"/>
      <c r="AA2788" s="11"/>
      <c r="AB2788" s="11" t="s">
        <v>33</v>
      </c>
      <c r="AC2788" s="11"/>
      <c r="AD2788" s="11"/>
      <c r="AE2788" s="11"/>
      <c r="AF2788" s="11"/>
      <c r="AG2788" s="11"/>
      <c r="AH2788" s="11" t="s">
        <v>33</v>
      </c>
      <c r="AI2788" s="11"/>
      <c r="AJ2788" s="11"/>
      <c r="AK2788" s="143"/>
      <c r="AL2788" s="143"/>
      <c r="AM2788" s="143"/>
      <c r="AN2788" s="153" t="s">
        <v>165</v>
      </c>
      <c r="AO2788" s="143"/>
      <c r="AP2788" s="143"/>
      <c r="AQ2788" s="143"/>
      <c r="AR2788" s="143"/>
      <c r="AS2788" s="143"/>
      <c r="AT2788" s="143" t="s">
        <v>165</v>
      </c>
      <c r="AU2788" s="143"/>
      <c r="AV2788" s="143"/>
    </row>
    <row r="2789" spans="1:55" x14ac:dyDescent="0.2">
      <c r="A2789" s="4" t="s">
        <v>2712</v>
      </c>
      <c r="B2789" s="4" t="s">
        <v>2691</v>
      </c>
      <c r="C2789" s="4" t="s">
        <v>2735</v>
      </c>
      <c r="D2789" s="4" t="s">
        <v>2741</v>
      </c>
      <c r="E2789" s="4" t="s">
        <v>1910</v>
      </c>
      <c r="F2789" s="4" t="s">
        <v>3738</v>
      </c>
      <c r="G2789" s="41" t="s">
        <v>3739</v>
      </c>
      <c r="H2789" s="59" t="s">
        <v>3864</v>
      </c>
      <c r="I2789" s="59" t="s">
        <v>4049</v>
      </c>
      <c r="J2789" s="5">
        <v>2024</v>
      </c>
      <c r="K2789" s="5">
        <v>8</v>
      </c>
      <c r="L2789" s="9">
        <f t="shared" si="61"/>
        <v>6</v>
      </c>
      <c r="M2789" s="6" t="s">
        <v>92</v>
      </c>
      <c r="N2789" s="9" t="s">
        <v>94</v>
      </c>
      <c r="O2789" s="6" t="s">
        <v>47</v>
      </c>
      <c r="P2789" s="9" t="s">
        <v>41</v>
      </c>
      <c r="Q2789" s="34">
        <v>2024</v>
      </c>
      <c r="R2789" s="9" t="s">
        <v>41</v>
      </c>
      <c r="S2789" s="34">
        <v>2024</v>
      </c>
      <c r="T2789" s="6" t="s">
        <v>126</v>
      </c>
      <c r="U2789" s="97" t="s">
        <v>3232</v>
      </c>
      <c r="V2789" s="4" t="s">
        <v>3740</v>
      </c>
      <c r="W2789" s="75">
        <v>0</v>
      </c>
      <c r="X2789" s="9">
        <v>2</v>
      </c>
      <c r="Y2789" s="11"/>
      <c r="Z2789" s="11"/>
      <c r="AA2789" s="11"/>
      <c r="AB2789" s="11" t="s">
        <v>33</v>
      </c>
      <c r="AC2789" s="11"/>
      <c r="AD2789" s="11"/>
      <c r="AE2789" s="11"/>
      <c r="AF2789" s="11"/>
      <c r="AG2789" s="11"/>
      <c r="AH2789" s="11" t="s">
        <v>33</v>
      </c>
      <c r="AI2789" s="11"/>
      <c r="AJ2789" s="11"/>
      <c r="AK2789" s="143"/>
      <c r="AL2789" s="143"/>
      <c r="AM2789" s="143"/>
      <c r="AN2789" s="153" t="s">
        <v>165</v>
      </c>
      <c r="AO2789" s="143"/>
      <c r="AP2789" s="143"/>
      <c r="AQ2789" s="143"/>
      <c r="AR2789" s="143"/>
      <c r="AS2789" s="143"/>
      <c r="AT2789" s="143" t="s">
        <v>165</v>
      </c>
      <c r="AU2789" s="143"/>
      <c r="AV2789" s="143"/>
    </row>
    <row r="2790" spans="1:55" x14ac:dyDescent="0.2">
      <c r="A2790" s="4" t="s">
        <v>2712</v>
      </c>
      <c r="B2790" s="4" t="s">
        <v>2691</v>
      </c>
      <c r="C2790" s="4" t="s">
        <v>2735</v>
      </c>
      <c r="D2790" s="4" t="s">
        <v>2741</v>
      </c>
      <c r="E2790" s="4" t="s">
        <v>1910</v>
      </c>
      <c r="F2790" s="4" t="s">
        <v>3738</v>
      </c>
      <c r="G2790" s="41" t="s">
        <v>3739</v>
      </c>
      <c r="H2790" s="59" t="s">
        <v>3865</v>
      </c>
      <c r="I2790" s="59" t="s">
        <v>4050</v>
      </c>
      <c r="J2790" s="5">
        <v>2024</v>
      </c>
      <c r="K2790" s="5">
        <v>8</v>
      </c>
      <c r="L2790" s="9">
        <f t="shared" si="61"/>
        <v>6</v>
      </c>
      <c r="M2790" s="6" t="s">
        <v>92</v>
      </c>
      <c r="N2790" s="9" t="s">
        <v>94</v>
      </c>
      <c r="O2790" s="6" t="s">
        <v>47</v>
      </c>
      <c r="P2790" s="9" t="s">
        <v>41</v>
      </c>
      <c r="Q2790" s="34">
        <v>2024</v>
      </c>
      <c r="R2790" s="9" t="s">
        <v>41</v>
      </c>
      <c r="S2790" s="34">
        <v>2024</v>
      </c>
      <c r="T2790" s="6" t="s">
        <v>126</v>
      </c>
      <c r="U2790" s="97" t="s">
        <v>3232</v>
      </c>
      <c r="V2790" s="4" t="s">
        <v>3740</v>
      </c>
      <c r="W2790" s="75">
        <v>0</v>
      </c>
      <c r="X2790" s="9">
        <v>2</v>
      </c>
      <c r="Y2790" s="11"/>
      <c r="Z2790" s="11"/>
      <c r="AA2790" s="11"/>
      <c r="AB2790" s="11" t="s">
        <v>33</v>
      </c>
      <c r="AC2790" s="11"/>
      <c r="AD2790" s="11"/>
      <c r="AE2790" s="11"/>
      <c r="AF2790" s="11"/>
      <c r="AG2790" s="11"/>
      <c r="AH2790" s="11" t="s">
        <v>33</v>
      </c>
      <c r="AI2790" s="11"/>
      <c r="AJ2790" s="11"/>
      <c r="AK2790" s="143"/>
      <c r="AL2790" s="143"/>
      <c r="AM2790" s="143"/>
      <c r="AN2790" s="153" t="s">
        <v>165</v>
      </c>
      <c r="AO2790" s="143"/>
      <c r="AP2790" s="143"/>
      <c r="AQ2790" s="143"/>
      <c r="AR2790" s="143"/>
      <c r="AS2790" s="143"/>
      <c r="AT2790" s="143" t="s">
        <v>165</v>
      </c>
      <c r="AU2790" s="143"/>
      <c r="AV2790" s="143"/>
    </row>
    <row r="2791" spans="1:55" x14ac:dyDescent="0.2">
      <c r="A2791" s="4" t="s">
        <v>2701</v>
      </c>
      <c r="B2791" s="4" t="s">
        <v>2689</v>
      </c>
      <c r="C2791" s="4" t="s">
        <v>2735</v>
      </c>
      <c r="D2791" s="4" t="s">
        <v>2741</v>
      </c>
      <c r="E2791" s="4" t="s">
        <v>1910</v>
      </c>
      <c r="F2791" s="4" t="s">
        <v>3738</v>
      </c>
      <c r="G2791" s="41" t="s">
        <v>3739</v>
      </c>
      <c r="H2791" s="59" t="s">
        <v>3866</v>
      </c>
      <c r="I2791" s="59" t="s">
        <v>4051</v>
      </c>
      <c r="J2791" s="5">
        <v>2024</v>
      </c>
      <c r="K2791" s="5">
        <v>8</v>
      </c>
      <c r="L2791" s="9">
        <f t="shared" si="61"/>
        <v>6</v>
      </c>
      <c r="M2791" s="6" t="s">
        <v>92</v>
      </c>
      <c r="N2791" s="9" t="s">
        <v>94</v>
      </c>
      <c r="O2791" s="6" t="s">
        <v>47</v>
      </c>
      <c r="P2791" s="9" t="s">
        <v>41</v>
      </c>
      <c r="Q2791" s="34">
        <v>2024</v>
      </c>
      <c r="R2791" s="9" t="s">
        <v>41</v>
      </c>
      <c r="S2791" s="34">
        <v>2024</v>
      </c>
      <c r="T2791" s="6" t="s">
        <v>126</v>
      </c>
      <c r="U2791" s="97" t="s">
        <v>3232</v>
      </c>
      <c r="V2791" s="4" t="s">
        <v>3740</v>
      </c>
      <c r="W2791" s="75">
        <v>0</v>
      </c>
      <c r="X2791" s="9">
        <v>2</v>
      </c>
      <c r="Y2791" s="11"/>
      <c r="Z2791" s="11"/>
      <c r="AA2791" s="11"/>
      <c r="AB2791" s="11" t="s">
        <v>33</v>
      </c>
      <c r="AC2791" s="11"/>
      <c r="AD2791" s="11"/>
      <c r="AE2791" s="11"/>
      <c r="AF2791" s="11"/>
      <c r="AG2791" s="11"/>
      <c r="AH2791" s="11" t="s">
        <v>33</v>
      </c>
      <c r="AI2791" s="11"/>
      <c r="AJ2791" s="11"/>
      <c r="AK2791" s="143"/>
      <c r="AL2791" s="143"/>
      <c r="AM2791" s="143"/>
      <c r="AN2791" s="153" t="s">
        <v>165</v>
      </c>
      <c r="AO2791" s="143"/>
      <c r="AP2791" s="143"/>
      <c r="AQ2791" s="143"/>
      <c r="AR2791" s="143"/>
      <c r="AS2791" s="143"/>
      <c r="AT2791" s="143" t="s">
        <v>165</v>
      </c>
      <c r="AU2791" s="143"/>
      <c r="AV2791" s="143"/>
    </row>
    <row r="2792" spans="1:55" x14ac:dyDescent="0.2">
      <c r="A2792" s="4" t="s">
        <v>2718</v>
      </c>
      <c r="B2792" s="4" t="s">
        <v>2690</v>
      </c>
      <c r="C2792" s="4" t="s">
        <v>2735</v>
      </c>
      <c r="D2792" s="4" t="s">
        <v>2741</v>
      </c>
      <c r="E2792" s="4" t="s">
        <v>1910</v>
      </c>
      <c r="F2792" s="4" t="s">
        <v>3738</v>
      </c>
      <c r="G2792" s="41" t="s">
        <v>3739</v>
      </c>
      <c r="H2792" s="59" t="s">
        <v>3869</v>
      </c>
      <c r="I2792" s="59" t="s">
        <v>4052</v>
      </c>
      <c r="J2792" s="5">
        <v>2024</v>
      </c>
      <c r="K2792" s="5">
        <v>8</v>
      </c>
      <c r="L2792" s="9">
        <f t="shared" si="61"/>
        <v>6</v>
      </c>
      <c r="M2792" s="6" t="s">
        <v>92</v>
      </c>
      <c r="N2792" s="9" t="s">
        <v>94</v>
      </c>
      <c r="O2792" s="6" t="s">
        <v>47</v>
      </c>
      <c r="P2792" s="9" t="s">
        <v>41</v>
      </c>
      <c r="Q2792" s="34">
        <v>2024</v>
      </c>
      <c r="R2792" s="9" t="s">
        <v>41</v>
      </c>
      <c r="S2792" s="34">
        <v>2024</v>
      </c>
      <c r="T2792" s="6" t="s">
        <v>126</v>
      </c>
      <c r="U2792" s="97" t="s">
        <v>3232</v>
      </c>
      <c r="V2792" s="4" t="s">
        <v>3740</v>
      </c>
      <c r="W2792" s="75">
        <v>0</v>
      </c>
      <c r="X2792" s="9">
        <v>2</v>
      </c>
      <c r="Y2792" s="11"/>
      <c r="Z2792" s="11"/>
      <c r="AA2792" s="11"/>
      <c r="AB2792" s="11" t="s">
        <v>33</v>
      </c>
      <c r="AC2792" s="11"/>
      <c r="AD2792" s="11"/>
      <c r="AE2792" s="11"/>
      <c r="AF2792" s="11"/>
      <c r="AG2792" s="11"/>
      <c r="AH2792" s="11" t="s">
        <v>33</v>
      </c>
      <c r="AI2792" s="11"/>
      <c r="AJ2792" s="11"/>
      <c r="AK2792" s="143"/>
      <c r="AL2792" s="143"/>
      <c r="AM2792" s="143"/>
      <c r="AN2792" s="153" t="s">
        <v>165</v>
      </c>
      <c r="AO2792" s="143"/>
      <c r="AP2792" s="143"/>
      <c r="AQ2792" s="143"/>
      <c r="AR2792" s="143"/>
      <c r="AS2792" s="143"/>
      <c r="AT2792" s="143" t="s">
        <v>165</v>
      </c>
      <c r="AU2792" s="143"/>
      <c r="AV2792" s="143"/>
    </row>
    <row r="2793" spans="1:55" x14ac:dyDescent="0.2">
      <c r="A2793" s="4" t="s">
        <v>2717</v>
      </c>
      <c r="B2793" s="4" t="s">
        <v>2690</v>
      </c>
      <c r="C2793" s="4" t="s">
        <v>2735</v>
      </c>
      <c r="D2793" s="4" t="s">
        <v>2741</v>
      </c>
      <c r="E2793" s="4" t="s">
        <v>1910</v>
      </c>
      <c r="F2793" s="4" t="s">
        <v>3738</v>
      </c>
      <c r="G2793" s="41" t="s">
        <v>3739</v>
      </c>
      <c r="H2793" s="59" t="s">
        <v>3867</v>
      </c>
      <c r="I2793" s="59" t="s">
        <v>4053</v>
      </c>
      <c r="J2793" s="5">
        <v>2024</v>
      </c>
      <c r="K2793" s="5">
        <v>8</v>
      </c>
      <c r="L2793" s="9">
        <f t="shared" si="61"/>
        <v>6</v>
      </c>
      <c r="M2793" s="6" t="s">
        <v>92</v>
      </c>
      <c r="N2793" s="9" t="s">
        <v>94</v>
      </c>
      <c r="O2793" s="6" t="s">
        <v>47</v>
      </c>
      <c r="P2793" s="9" t="s">
        <v>41</v>
      </c>
      <c r="Q2793" s="34">
        <v>2024</v>
      </c>
      <c r="R2793" s="9" t="s">
        <v>41</v>
      </c>
      <c r="S2793" s="34">
        <v>2024</v>
      </c>
      <c r="T2793" s="6" t="s">
        <v>126</v>
      </c>
      <c r="U2793" s="97" t="s">
        <v>3232</v>
      </c>
      <c r="V2793" s="4" t="s">
        <v>3740</v>
      </c>
      <c r="W2793" s="75">
        <v>0</v>
      </c>
      <c r="X2793" s="9">
        <v>2</v>
      </c>
      <c r="Y2793" s="11"/>
      <c r="Z2793" s="11"/>
      <c r="AA2793" s="11"/>
      <c r="AB2793" s="11" t="s">
        <v>33</v>
      </c>
      <c r="AC2793" s="11"/>
      <c r="AD2793" s="11"/>
      <c r="AE2793" s="11"/>
      <c r="AF2793" s="11"/>
      <c r="AG2793" s="11"/>
      <c r="AH2793" s="11" t="s">
        <v>33</v>
      </c>
      <c r="AI2793" s="11"/>
      <c r="AJ2793" s="11"/>
      <c r="AK2793" s="143"/>
      <c r="AL2793" s="143"/>
      <c r="AM2793" s="143"/>
      <c r="AN2793" s="153" t="s">
        <v>165</v>
      </c>
      <c r="AO2793" s="143"/>
      <c r="AP2793" s="143"/>
      <c r="AQ2793" s="143"/>
      <c r="AR2793" s="143"/>
      <c r="AS2793" s="143"/>
      <c r="AT2793" s="143" t="s">
        <v>165</v>
      </c>
      <c r="AU2793" s="143"/>
      <c r="AV2793" s="143"/>
    </row>
    <row r="2794" spans="1:55" x14ac:dyDescent="0.2">
      <c r="A2794" s="4" t="s">
        <v>3980</v>
      </c>
      <c r="B2794" s="4" t="s">
        <v>2687</v>
      </c>
      <c r="C2794" s="4" t="s">
        <v>2735</v>
      </c>
      <c r="D2794" s="4" t="s">
        <v>2741</v>
      </c>
      <c r="E2794" s="4" t="s">
        <v>1910</v>
      </c>
      <c r="F2794" s="4" t="s">
        <v>3738</v>
      </c>
      <c r="G2794" s="41" t="s">
        <v>3739</v>
      </c>
      <c r="H2794" s="59" t="s">
        <v>3868</v>
      </c>
      <c r="I2794" s="59" t="s">
        <v>4054</v>
      </c>
      <c r="J2794" s="5">
        <v>2024</v>
      </c>
      <c r="K2794" s="5">
        <v>8</v>
      </c>
      <c r="L2794" s="9">
        <f t="shared" si="61"/>
        <v>6</v>
      </c>
      <c r="M2794" s="6" t="s">
        <v>92</v>
      </c>
      <c r="N2794" s="9" t="s">
        <v>94</v>
      </c>
      <c r="O2794" s="6" t="s">
        <v>47</v>
      </c>
      <c r="P2794" s="9" t="s">
        <v>41</v>
      </c>
      <c r="Q2794" s="34">
        <v>2024</v>
      </c>
      <c r="R2794" s="9" t="s">
        <v>41</v>
      </c>
      <c r="S2794" s="34">
        <v>2024</v>
      </c>
      <c r="T2794" s="6" t="s">
        <v>126</v>
      </c>
      <c r="U2794" s="97" t="s">
        <v>3232</v>
      </c>
      <c r="V2794" s="4" t="s">
        <v>3740</v>
      </c>
      <c r="W2794" s="75">
        <v>0</v>
      </c>
      <c r="X2794" s="9">
        <v>2</v>
      </c>
      <c r="Y2794" s="11"/>
      <c r="Z2794" s="11"/>
      <c r="AA2794" s="11"/>
      <c r="AB2794" s="11" t="s">
        <v>33</v>
      </c>
      <c r="AC2794" s="11"/>
      <c r="AD2794" s="11"/>
      <c r="AE2794" s="11"/>
      <c r="AF2794" s="11"/>
      <c r="AG2794" s="11"/>
      <c r="AH2794" s="11" t="s">
        <v>33</v>
      </c>
      <c r="AI2794" s="11"/>
      <c r="AJ2794" s="11"/>
      <c r="AK2794" s="143"/>
      <c r="AL2794" s="143"/>
      <c r="AM2794" s="143"/>
      <c r="AN2794" s="153" t="s">
        <v>165</v>
      </c>
      <c r="AO2794" s="143"/>
      <c r="AP2794" s="143"/>
      <c r="AQ2794" s="143"/>
      <c r="AR2794" s="143"/>
      <c r="AS2794" s="143"/>
      <c r="AT2794" s="143" t="s">
        <v>165</v>
      </c>
      <c r="AU2794" s="143"/>
      <c r="AV2794" s="143"/>
    </row>
    <row r="2795" spans="1:55" x14ac:dyDescent="0.2">
      <c r="A2795" s="4" t="s">
        <v>2703</v>
      </c>
      <c r="B2795" s="4" t="s">
        <v>2691</v>
      </c>
      <c r="C2795" s="4" t="s">
        <v>2703</v>
      </c>
      <c r="D2795" s="4" t="s">
        <v>2741</v>
      </c>
      <c r="E2795" s="4" t="s">
        <v>3008</v>
      </c>
      <c r="F2795" s="4" t="s">
        <v>4339</v>
      </c>
      <c r="G2795" s="41" t="s">
        <v>1859</v>
      </c>
      <c r="H2795" s="59" t="s">
        <v>3746</v>
      </c>
      <c r="I2795" s="59" t="s">
        <v>3764</v>
      </c>
      <c r="J2795" s="5">
        <v>2024</v>
      </c>
      <c r="K2795" s="5">
        <v>5</v>
      </c>
      <c r="L2795" s="9">
        <f t="shared" si="61"/>
        <v>3</v>
      </c>
      <c r="M2795" s="6" t="s">
        <v>90</v>
      </c>
      <c r="N2795" s="9" t="s">
        <v>94</v>
      </c>
      <c r="O2795" s="6" t="s">
        <v>37</v>
      </c>
      <c r="P2795" s="9" t="s">
        <v>41</v>
      </c>
      <c r="Q2795" s="5" t="s">
        <v>37</v>
      </c>
      <c r="R2795" s="5" t="s">
        <v>41</v>
      </c>
      <c r="S2795" s="11">
        <v>2024</v>
      </c>
      <c r="T2795" s="6" t="s">
        <v>126</v>
      </c>
      <c r="U2795" s="4" t="s">
        <v>535</v>
      </c>
      <c r="V2795" s="4" t="s">
        <v>3747</v>
      </c>
      <c r="W2795" s="75">
        <v>0</v>
      </c>
      <c r="X2795" s="9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43"/>
      <c r="AL2795" s="143"/>
      <c r="AM2795" s="143"/>
      <c r="AN2795" s="143"/>
      <c r="AO2795" s="143"/>
      <c r="AP2795" s="143"/>
      <c r="AQ2795" s="143"/>
      <c r="AR2795" s="143"/>
      <c r="AS2795" s="143"/>
      <c r="AT2795" s="143"/>
      <c r="AU2795" s="143"/>
      <c r="AV2795" s="143"/>
    </row>
    <row r="2796" spans="1:55" x14ac:dyDescent="0.2">
      <c r="A2796" s="4" t="s">
        <v>2724</v>
      </c>
      <c r="B2796" s="4" t="s">
        <v>2689</v>
      </c>
      <c r="C2796" s="4" t="s">
        <v>2734</v>
      </c>
      <c r="D2796" s="4" t="s">
        <v>2741</v>
      </c>
      <c r="E2796" s="4" t="s">
        <v>455</v>
      </c>
      <c r="F2796" s="59" t="s">
        <v>3748</v>
      </c>
      <c r="G2796" s="4" t="s">
        <v>3749</v>
      </c>
      <c r="H2796" s="98" t="s">
        <v>3750</v>
      </c>
      <c r="I2796" s="98" t="s">
        <v>3756</v>
      </c>
      <c r="J2796" s="5">
        <v>2024</v>
      </c>
      <c r="K2796" s="5">
        <v>5</v>
      </c>
      <c r="L2796" s="9">
        <f t="shared" si="61"/>
        <v>3</v>
      </c>
      <c r="M2796" s="59" t="s">
        <v>92</v>
      </c>
      <c r="N2796" s="5" t="s">
        <v>94</v>
      </c>
      <c r="O2796" s="6" t="s">
        <v>2743</v>
      </c>
      <c r="P2796" s="6" t="s">
        <v>41</v>
      </c>
      <c r="Q2796" s="5" t="s">
        <v>37</v>
      </c>
      <c r="R2796" s="9" t="s">
        <v>41</v>
      </c>
      <c r="S2796" s="11">
        <v>2023</v>
      </c>
      <c r="T2796" s="6" t="s">
        <v>126</v>
      </c>
      <c r="U2796" s="4" t="s">
        <v>2747</v>
      </c>
      <c r="V2796" s="4" t="s">
        <v>4542</v>
      </c>
      <c r="W2796" s="75">
        <v>0</v>
      </c>
      <c r="X2796" s="9">
        <v>1</v>
      </c>
      <c r="Y2796" s="11"/>
      <c r="Z2796" s="11"/>
      <c r="AA2796" s="11"/>
      <c r="AB2796" s="11"/>
      <c r="AC2796" s="11"/>
      <c r="AD2796" s="11" t="s">
        <v>33</v>
      </c>
      <c r="AE2796" s="11"/>
      <c r="AF2796" s="11"/>
      <c r="AG2796" s="11"/>
      <c r="AH2796" s="11"/>
      <c r="AI2796" s="11"/>
      <c r="AJ2796" s="11"/>
      <c r="AK2796" s="143"/>
      <c r="AL2796" s="143"/>
      <c r="AM2796" s="143"/>
      <c r="AN2796" s="143"/>
      <c r="AO2796" s="143"/>
      <c r="AP2796" s="143" t="s">
        <v>165</v>
      </c>
      <c r="AQ2796" s="143"/>
      <c r="AR2796" s="143"/>
      <c r="AS2796" s="143"/>
      <c r="AT2796" s="143"/>
      <c r="AU2796" s="143"/>
      <c r="AV2796" s="143"/>
    </row>
    <row r="2797" spans="1:55" x14ac:dyDescent="0.2">
      <c r="A2797" s="4" t="s">
        <v>2724</v>
      </c>
      <c r="B2797" s="4" t="s">
        <v>2689</v>
      </c>
      <c r="C2797" s="4" t="s">
        <v>2734</v>
      </c>
      <c r="D2797" s="4" t="s">
        <v>2741</v>
      </c>
      <c r="E2797" s="4" t="s">
        <v>455</v>
      </c>
      <c r="F2797" s="59" t="s">
        <v>3748</v>
      </c>
      <c r="G2797" s="4" t="s">
        <v>3749</v>
      </c>
      <c r="H2797" s="98" t="s">
        <v>3751</v>
      </c>
      <c r="I2797" s="98" t="s">
        <v>3757</v>
      </c>
      <c r="J2797" s="5">
        <v>2024</v>
      </c>
      <c r="K2797" s="5">
        <v>5</v>
      </c>
      <c r="L2797" s="9">
        <f t="shared" si="61"/>
        <v>3</v>
      </c>
      <c r="M2797" s="59" t="s">
        <v>92</v>
      </c>
      <c r="N2797" s="5" t="s">
        <v>94</v>
      </c>
      <c r="O2797" s="6" t="s">
        <v>2743</v>
      </c>
      <c r="P2797" s="6" t="s">
        <v>41</v>
      </c>
      <c r="Q2797" s="5" t="s">
        <v>37</v>
      </c>
      <c r="R2797" s="9" t="s">
        <v>41</v>
      </c>
      <c r="S2797" s="11">
        <v>2023</v>
      </c>
      <c r="T2797" s="6" t="s">
        <v>126</v>
      </c>
      <c r="U2797" s="4" t="s">
        <v>2747</v>
      </c>
      <c r="V2797" s="4" t="s">
        <v>4542</v>
      </c>
      <c r="W2797" s="75">
        <v>0</v>
      </c>
      <c r="X2797" s="9">
        <v>1</v>
      </c>
      <c r="Y2797" s="11"/>
      <c r="Z2797" s="11"/>
      <c r="AA2797" s="11"/>
      <c r="AB2797" s="11"/>
      <c r="AC2797" s="11"/>
      <c r="AD2797" s="11" t="s">
        <v>33</v>
      </c>
      <c r="AE2797" s="11"/>
      <c r="AF2797" s="11"/>
      <c r="AG2797" s="11"/>
      <c r="AH2797" s="11"/>
      <c r="AI2797" s="11"/>
      <c r="AJ2797" s="11"/>
      <c r="AK2797" s="143"/>
      <c r="AL2797" s="143"/>
      <c r="AM2797" s="143"/>
      <c r="AN2797" s="143"/>
      <c r="AO2797" s="143"/>
      <c r="AP2797" s="143" t="s">
        <v>165</v>
      </c>
      <c r="AQ2797" s="143"/>
      <c r="AR2797" s="143"/>
      <c r="AS2797" s="143"/>
      <c r="AT2797" s="143"/>
      <c r="AU2797" s="143"/>
      <c r="AV2797" s="143"/>
    </row>
    <row r="2798" spans="1:55" x14ac:dyDescent="0.2">
      <c r="A2798" s="4" t="s">
        <v>2724</v>
      </c>
      <c r="B2798" s="4" t="s">
        <v>2689</v>
      </c>
      <c r="C2798" s="4" t="s">
        <v>2734</v>
      </c>
      <c r="D2798" s="4" t="s">
        <v>2741</v>
      </c>
      <c r="E2798" s="4" t="s">
        <v>455</v>
      </c>
      <c r="F2798" s="59" t="s">
        <v>3748</v>
      </c>
      <c r="G2798" s="4" t="s">
        <v>3749</v>
      </c>
      <c r="H2798" s="98" t="s">
        <v>3752</v>
      </c>
      <c r="I2798" s="98" t="s">
        <v>3758</v>
      </c>
      <c r="J2798" s="5">
        <v>2024</v>
      </c>
      <c r="K2798" s="5">
        <v>5</v>
      </c>
      <c r="L2798" s="9">
        <f t="shared" si="61"/>
        <v>3</v>
      </c>
      <c r="M2798" s="59" t="s">
        <v>92</v>
      </c>
      <c r="N2798" s="5" t="s">
        <v>94</v>
      </c>
      <c r="O2798" s="6" t="s">
        <v>2743</v>
      </c>
      <c r="P2798" s="6" t="s">
        <v>41</v>
      </c>
      <c r="Q2798" s="5" t="s">
        <v>37</v>
      </c>
      <c r="R2798" s="9" t="s">
        <v>41</v>
      </c>
      <c r="S2798" s="11">
        <v>2023</v>
      </c>
      <c r="T2798" s="6" t="s">
        <v>126</v>
      </c>
      <c r="U2798" s="4" t="s">
        <v>2747</v>
      </c>
      <c r="V2798" s="4" t="s">
        <v>4542</v>
      </c>
      <c r="W2798" s="75">
        <v>0</v>
      </c>
      <c r="X2798" s="9">
        <v>1</v>
      </c>
      <c r="Y2798" s="11"/>
      <c r="Z2798" s="11"/>
      <c r="AA2798" s="11"/>
      <c r="AB2798" s="11"/>
      <c r="AC2798" s="11"/>
      <c r="AD2798" s="11" t="s">
        <v>33</v>
      </c>
      <c r="AE2798" s="11"/>
      <c r="AF2798" s="11"/>
      <c r="AG2798" s="11"/>
      <c r="AH2798" s="11"/>
      <c r="AI2798" s="11"/>
      <c r="AJ2798" s="11"/>
      <c r="AK2798" s="143"/>
      <c r="AL2798" s="143"/>
      <c r="AM2798" s="143"/>
      <c r="AN2798" s="143"/>
      <c r="AO2798" s="143"/>
      <c r="AP2798" s="143" t="s">
        <v>165</v>
      </c>
      <c r="AQ2798" s="143"/>
      <c r="AR2798" s="143"/>
      <c r="AS2798" s="143"/>
      <c r="AT2798" s="143"/>
      <c r="AU2798" s="143"/>
      <c r="AV2798" s="143"/>
    </row>
    <row r="2799" spans="1:55" s="92" customFormat="1" x14ac:dyDescent="0.2">
      <c r="A2799" s="83" t="s">
        <v>2724</v>
      </c>
      <c r="B2799" s="83" t="s">
        <v>2689</v>
      </c>
      <c r="C2799" s="83" t="s">
        <v>2734</v>
      </c>
      <c r="D2799" s="83" t="s">
        <v>2741</v>
      </c>
      <c r="E2799" s="83" t="s">
        <v>455</v>
      </c>
      <c r="F2799" s="85" t="s">
        <v>3748</v>
      </c>
      <c r="G2799" s="83" t="s">
        <v>3749</v>
      </c>
      <c r="H2799" s="120" t="s">
        <v>4258</v>
      </c>
      <c r="I2799" s="120" t="s">
        <v>4259</v>
      </c>
      <c r="J2799" s="86">
        <v>2024</v>
      </c>
      <c r="K2799" s="86">
        <v>5</v>
      </c>
      <c r="L2799" s="87">
        <f t="shared" si="61"/>
        <v>3</v>
      </c>
      <c r="M2799" s="85" t="s">
        <v>92</v>
      </c>
      <c r="N2799" s="86" t="s">
        <v>94</v>
      </c>
      <c r="O2799" s="88" t="s">
        <v>2743</v>
      </c>
      <c r="P2799" s="88" t="s">
        <v>41</v>
      </c>
      <c r="Q2799" s="86" t="s">
        <v>37</v>
      </c>
      <c r="R2799" s="87" t="s">
        <v>41</v>
      </c>
      <c r="S2799" s="89">
        <v>2023</v>
      </c>
      <c r="T2799" s="88" t="s">
        <v>126</v>
      </c>
      <c r="U2799" s="83" t="s">
        <v>2747</v>
      </c>
      <c r="V2799" s="4" t="s">
        <v>4542</v>
      </c>
      <c r="W2799" s="90">
        <v>0</v>
      </c>
      <c r="X2799" s="87">
        <v>1</v>
      </c>
      <c r="Y2799" s="89"/>
      <c r="Z2799" s="89"/>
      <c r="AA2799" s="89"/>
      <c r="AB2799" s="89"/>
      <c r="AC2799" s="11"/>
      <c r="AD2799" s="11" t="s">
        <v>33</v>
      </c>
      <c r="AE2799" s="11"/>
      <c r="AF2799" s="11"/>
      <c r="AG2799" s="11"/>
      <c r="AH2799" s="11"/>
      <c r="AI2799" s="11"/>
      <c r="AJ2799" s="11"/>
      <c r="AK2799" s="143"/>
      <c r="AL2799" s="143"/>
      <c r="AM2799" s="143"/>
      <c r="AN2799" s="143"/>
      <c r="AO2799" s="143"/>
      <c r="AP2799" s="143" t="s">
        <v>165</v>
      </c>
      <c r="AQ2799" s="140"/>
      <c r="AR2799" s="140"/>
      <c r="AS2799" s="140"/>
      <c r="AT2799" s="140"/>
      <c r="AU2799" s="140"/>
      <c r="AV2799" s="140"/>
      <c r="AW2799" s="91"/>
      <c r="AX2799" s="91"/>
      <c r="AY2799" s="91"/>
      <c r="AZ2799" s="91"/>
      <c r="BA2799" s="91"/>
      <c r="BB2799" s="91"/>
      <c r="BC2799" s="142"/>
    </row>
    <row r="2800" spans="1:55" x14ac:dyDescent="0.2">
      <c r="A2800" s="4" t="s">
        <v>2724</v>
      </c>
      <c r="B2800" s="4" t="s">
        <v>2689</v>
      </c>
      <c r="C2800" s="4" t="s">
        <v>2734</v>
      </c>
      <c r="D2800" s="4" t="s">
        <v>2741</v>
      </c>
      <c r="E2800" s="4" t="s">
        <v>455</v>
      </c>
      <c r="F2800" s="59" t="s">
        <v>3748</v>
      </c>
      <c r="G2800" s="4" t="s">
        <v>3749</v>
      </c>
      <c r="H2800" s="98" t="s">
        <v>3753</v>
      </c>
      <c r="I2800" s="98" t="s">
        <v>3759</v>
      </c>
      <c r="J2800" s="5">
        <v>2024</v>
      </c>
      <c r="K2800" s="5">
        <v>5</v>
      </c>
      <c r="L2800" s="9">
        <f t="shared" si="61"/>
        <v>3</v>
      </c>
      <c r="M2800" s="59" t="s">
        <v>92</v>
      </c>
      <c r="N2800" s="5" t="s">
        <v>94</v>
      </c>
      <c r="O2800" s="6" t="s">
        <v>2743</v>
      </c>
      <c r="P2800" s="6" t="s">
        <v>41</v>
      </c>
      <c r="Q2800" s="5" t="s">
        <v>37</v>
      </c>
      <c r="R2800" s="9" t="s">
        <v>41</v>
      </c>
      <c r="S2800" s="11">
        <v>2023</v>
      </c>
      <c r="T2800" s="6" t="s">
        <v>126</v>
      </c>
      <c r="U2800" s="4" t="s">
        <v>2747</v>
      </c>
      <c r="V2800" s="4" t="s">
        <v>4542</v>
      </c>
      <c r="W2800" s="75">
        <v>0</v>
      </c>
      <c r="X2800" s="9">
        <v>1</v>
      </c>
      <c r="Y2800" s="11"/>
      <c r="Z2800" s="11"/>
      <c r="AA2800" s="11"/>
      <c r="AB2800" s="11"/>
      <c r="AC2800" s="11"/>
      <c r="AD2800" s="11" t="s">
        <v>33</v>
      </c>
      <c r="AE2800" s="11"/>
      <c r="AF2800" s="11"/>
      <c r="AG2800" s="11"/>
      <c r="AH2800" s="11"/>
      <c r="AI2800" s="11"/>
      <c r="AJ2800" s="11"/>
      <c r="AK2800" s="143"/>
      <c r="AL2800" s="143"/>
      <c r="AM2800" s="143"/>
      <c r="AN2800" s="143"/>
      <c r="AO2800" s="143"/>
      <c r="AP2800" s="143" t="s">
        <v>165</v>
      </c>
      <c r="AQ2800" s="143"/>
      <c r="AR2800" s="143"/>
      <c r="AS2800" s="143"/>
      <c r="AT2800" s="143"/>
      <c r="AU2800" s="143"/>
      <c r="AV2800" s="143"/>
    </row>
    <row r="2801" spans="1:55" x14ac:dyDescent="0.2">
      <c r="A2801" s="4" t="s">
        <v>2724</v>
      </c>
      <c r="B2801" s="4" t="s">
        <v>2689</v>
      </c>
      <c r="C2801" s="4" t="s">
        <v>2734</v>
      </c>
      <c r="D2801" s="4" t="s">
        <v>2741</v>
      </c>
      <c r="E2801" s="4" t="s">
        <v>455</v>
      </c>
      <c r="F2801" s="59" t="s">
        <v>3748</v>
      </c>
      <c r="G2801" s="4" t="s">
        <v>3749</v>
      </c>
      <c r="H2801" s="98" t="s">
        <v>3754</v>
      </c>
      <c r="I2801" s="98" t="s">
        <v>3760</v>
      </c>
      <c r="J2801" s="5">
        <v>2024</v>
      </c>
      <c r="K2801" s="5">
        <v>5</v>
      </c>
      <c r="L2801" s="9">
        <f t="shared" si="61"/>
        <v>3</v>
      </c>
      <c r="M2801" s="59" t="s">
        <v>92</v>
      </c>
      <c r="N2801" s="5" t="s">
        <v>94</v>
      </c>
      <c r="O2801" s="6" t="s">
        <v>2743</v>
      </c>
      <c r="P2801" s="6" t="s">
        <v>41</v>
      </c>
      <c r="Q2801" s="5" t="s">
        <v>37</v>
      </c>
      <c r="R2801" s="9" t="s">
        <v>41</v>
      </c>
      <c r="S2801" s="11">
        <v>2023</v>
      </c>
      <c r="T2801" s="6" t="s">
        <v>126</v>
      </c>
      <c r="U2801" s="4" t="s">
        <v>2747</v>
      </c>
      <c r="V2801" s="4" t="s">
        <v>4542</v>
      </c>
      <c r="W2801" s="75">
        <v>0</v>
      </c>
      <c r="X2801" s="9">
        <v>1</v>
      </c>
      <c r="Y2801" s="11"/>
      <c r="Z2801" s="11"/>
      <c r="AA2801" s="11"/>
      <c r="AB2801" s="11"/>
      <c r="AC2801" s="11"/>
      <c r="AD2801" s="11" t="s">
        <v>33</v>
      </c>
      <c r="AE2801" s="11"/>
      <c r="AF2801" s="11"/>
      <c r="AG2801" s="11"/>
      <c r="AH2801" s="11"/>
      <c r="AI2801" s="11"/>
      <c r="AJ2801" s="11"/>
      <c r="AK2801" s="143"/>
      <c r="AL2801" s="143"/>
      <c r="AM2801" s="143"/>
      <c r="AN2801" s="143"/>
      <c r="AO2801" s="143"/>
      <c r="AP2801" s="143" t="s">
        <v>165</v>
      </c>
      <c r="AQ2801" s="143"/>
      <c r="AR2801" s="143"/>
      <c r="AS2801" s="143"/>
      <c r="AT2801" s="143"/>
      <c r="AU2801" s="143"/>
      <c r="AV2801" s="143"/>
    </row>
    <row r="2802" spans="1:55" x14ac:dyDescent="0.2">
      <c r="A2802" s="4" t="s">
        <v>2695</v>
      </c>
      <c r="B2802" s="4" t="s">
        <v>2689</v>
      </c>
      <c r="C2802" s="4" t="s">
        <v>2730</v>
      </c>
      <c r="D2802" s="4" t="s">
        <v>2740</v>
      </c>
      <c r="E2802" s="59" t="s">
        <v>2488</v>
      </c>
      <c r="F2802" s="59" t="s">
        <v>1597</v>
      </c>
      <c r="G2802" s="4">
        <v>374</v>
      </c>
      <c r="H2802" s="98">
        <v>218354073230536</v>
      </c>
      <c r="I2802" s="59">
        <v>500000011901</v>
      </c>
      <c r="J2802" s="100">
        <v>2024</v>
      </c>
      <c r="K2802" s="100">
        <v>8</v>
      </c>
      <c r="L2802" s="9">
        <f t="shared" si="61"/>
        <v>6</v>
      </c>
      <c r="M2802" s="4" t="s">
        <v>90</v>
      </c>
      <c r="N2802" s="5" t="s">
        <v>94</v>
      </c>
      <c r="O2802" s="6" t="s">
        <v>37</v>
      </c>
      <c r="P2802" s="11" t="s">
        <v>41</v>
      </c>
      <c r="Q2802" s="5">
        <v>2025</v>
      </c>
      <c r="R2802" s="5" t="s">
        <v>42</v>
      </c>
      <c r="S2802" s="11">
        <v>2024</v>
      </c>
      <c r="T2802" s="6" t="s">
        <v>44</v>
      </c>
      <c r="U2802" s="97" t="s">
        <v>3232</v>
      </c>
      <c r="V2802" s="4" t="s">
        <v>3761</v>
      </c>
      <c r="W2802" s="75">
        <v>0</v>
      </c>
      <c r="X2802" s="11"/>
      <c r="Y2802" s="11"/>
      <c r="Z2802" s="11"/>
      <c r="AA2802" s="11"/>
      <c r="AB2802" s="11"/>
      <c r="AC2802" s="11"/>
      <c r="AD2802" s="11"/>
      <c r="AE2802" s="11"/>
      <c r="AF2802" s="11"/>
      <c r="AG2802" s="11"/>
      <c r="AH2802" s="11"/>
      <c r="AI2802" s="11"/>
      <c r="AJ2802" s="11"/>
      <c r="AK2802" s="143"/>
      <c r="AL2802" s="143"/>
      <c r="AM2802" s="143"/>
      <c r="AN2802" s="143"/>
      <c r="AO2802" s="143"/>
      <c r="AP2802" s="143"/>
      <c r="AQ2802" s="143"/>
      <c r="AR2802" s="143"/>
      <c r="AS2802" s="143"/>
      <c r="AT2802" s="143"/>
      <c r="AU2802" s="143"/>
      <c r="AV2802" s="143"/>
    </row>
    <row r="2803" spans="1:55" x14ac:dyDescent="0.2">
      <c r="A2803" s="4" t="s">
        <v>2721</v>
      </c>
      <c r="B2803" s="4" t="s">
        <v>2687</v>
      </c>
      <c r="C2803" s="4" t="s">
        <v>2730</v>
      </c>
      <c r="D2803" s="4" t="s">
        <v>2740</v>
      </c>
      <c r="E2803" s="59" t="s">
        <v>2488</v>
      </c>
      <c r="F2803" s="59" t="s">
        <v>1597</v>
      </c>
      <c r="G2803" s="4">
        <v>374</v>
      </c>
      <c r="H2803" s="98">
        <v>218354073230537</v>
      </c>
      <c r="I2803" s="59">
        <v>500000011900</v>
      </c>
      <c r="J2803" s="100">
        <v>2024</v>
      </c>
      <c r="K2803" s="100">
        <v>8</v>
      </c>
      <c r="L2803" s="9">
        <f t="shared" si="61"/>
        <v>6</v>
      </c>
      <c r="M2803" s="4" t="s">
        <v>90</v>
      </c>
      <c r="N2803" s="5" t="s">
        <v>94</v>
      </c>
      <c r="O2803" s="6" t="s">
        <v>37</v>
      </c>
      <c r="P2803" s="11" t="s">
        <v>41</v>
      </c>
      <c r="Q2803" s="5">
        <v>2025</v>
      </c>
      <c r="R2803" s="5" t="s">
        <v>42</v>
      </c>
      <c r="S2803" s="11">
        <v>2024</v>
      </c>
      <c r="T2803" s="6" t="s">
        <v>44</v>
      </c>
      <c r="U2803" s="97" t="s">
        <v>3232</v>
      </c>
      <c r="V2803" s="4" t="s">
        <v>3761</v>
      </c>
      <c r="W2803" s="75">
        <v>0</v>
      </c>
      <c r="X2803" s="11"/>
      <c r="Y2803" s="11"/>
      <c r="Z2803" s="11"/>
      <c r="AA2803" s="11"/>
      <c r="AB2803" s="11"/>
      <c r="AC2803" s="11"/>
      <c r="AD2803" s="11"/>
      <c r="AE2803" s="11"/>
      <c r="AF2803" s="11"/>
      <c r="AG2803" s="11"/>
      <c r="AH2803" s="11"/>
      <c r="AI2803" s="11"/>
      <c r="AJ2803" s="11"/>
      <c r="AK2803" s="143"/>
      <c r="AL2803" s="143"/>
      <c r="AM2803" s="143"/>
      <c r="AN2803" s="143"/>
      <c r="AO2803" s="143"/>
      <c r="AP2803" s="143"/>
      <c r="AQ2803" s="143"/>
      <c r="AR2803" s="143"/>
      <c r="AS2803" s="143"/>
      <c r="AT2803" s="143"/>
      <c r="AU2803" s="143"/>
      <c r="AV2803" s="143"/>
    </row>
    <row r="2804" spans="1:55" x14ac:dyDescent="0.2">
      <c r="A2804" s="4" t="s">
        <v>2698</v>
      </c>
      <c r="B2804" s="4" t="s">
        <v>2689</v>
      </c>
      <c r="C2804" s="4" t="s">
        <v>2739</v>
      </c>
      <c r="D2804" s="4" t="s">
        <v>2740</v>
      </c>
      <c r="E2804" s="59" t="s">
        <v>3766</v>
      </c>
      <c r="F2804" s="59" t="s">
        <v>3217</v>
      </c>
      <c r="G2804" s="4" t="s">
        <v>3767</v>
      </c>
      <c r="H2804" s="98">
        <v>2350703</v>
      </c>
      <c r="I2804" s="59" t="s">
        <v>3768</v>
      </c>
      <c r="J2804" s="100">
        <v>2024</v>
      </c>
      <c r="K2804" s="100">
        <v>5</v>
      </c>
      <c r="L2804" s="9">
        <f t="shared" si="61"/>
        <v>3</v>
      </c>
      <c r="M2804" s="4" t="s">
        <v>90</v>
      </c>
      <c r="N2804" s="5" t="s">
        <v>94</v>
      </c>
      <c r="O2804" s="6" t="s">
        <v>37</v>
      </c>
      <c r="P2804" s="4" t="s">
        <v>41</v>
      </c>
      <c r="Q2804" s="5" t="s">
        <v>37</v>
      </c>
      <c r="R2804" s="5" t="s">
        <v>42</v>
      </c>
      <c r="S2804" s="5" t="s">
        <v>136</v>
      </c>
      <c r="T2804" s="6" t="s">
        <v>44</v>
      </c>
      <c r="U2804" s="97" t="s">
        <v>3215</v>
      </c>
      <c r="V2804" s="4" t="s">
        <v>3774</v>
      </c>
      <c r="W2804" s="75">
        <v>0</v>
      </c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  <c r="AH2804" s="11"/>
      <c r="AI2804" s="11"/>
      <c r="AJ2804" s="11"/>
      <c r="AK2804" s="143"/>
      <c r="AL2804" s="143"/>
      <c r="AM2804" s="143"/>
      <c r="AN2804" s="143"/>
      <c r="AO2804" s="143"/>
      <c r="AP2804" s="143"/>
      <c r="AQ2804" s="143"/>
      <c r="AR2804" s="143"/>
      <c r="AS2804" s="143"/>
      <c r="AT2804" s="143"/>
      <c r="AU2804" s="143"/>
      <c r="AV2804" s="143"/>
    </row>
    <row r="2805" spans="1:55" x14ac:dyDescent="0.2">
      <c r="A2805" s="4" t="s">
        <v>2698</v>
      </c>
      <c r="B2805" s="4" t="s">
        <v>2689</v>
      </c>
      <c r="C2805" s="4" t="s">
        <v>2739</v>
      </c>
      <c r="D2805" s="4" t="s">
        <v>2740</v>
      </c>
      <c r="E2805" s="59" t="s">
        <v>3766</v>
      </c>
      <c r="F2805" s="59" t="s">
        <v>3217</v>
      </c>
      <c r="G2805" s="4" t="s">
        <v>3767</v>
      </c>
      <c r="H2805" s="98">
        <v>2331128</v>
      </c>
      <c r="I2805" s="59" t="s">
        <v>3769</v>
      </c>
      <c r="J2805" s="100">
        <v>2024</v>
      </c>
      <c r="K2805" s="100">
        <v>5</v>
      </c>
      <c r="L2805" s="9">
        <f t="shared" si="61"/>
        <v>3</v>
      </c>
      <c r="M2805" s="4" t="s">
        <v>90</v>
      </c>
      <c r="N2805" s="5" t="s">
        <v>94</v>
      </c>
      <c r="O2805" s="6" t="s">
        <v>37</v>
      </c>
      <c r="P2805" s="4" t="s">
        <v>41</v>
      </c>
      <c r="Q2805" s="5" t="s">
        <v>37</v>
      </c>
      <c r="R2805" s="5" t="s">
        <v>42</v>
      </c>
      <c r="S2805" s="5" t="s">
        <v>136</v>
      </c>
      <c r="T2805" s="6" t="s">
        <v>44</v>
      </c>
      <c r="U2805" s="97" t="s">
        <v>3215</v>
      </c>
      <c r="V2805" s="4" t="s">
        <v>3774</v>
      </c>
      <c r="W2805" s="75">
        <v>0</v>
      </c>
      <c r="X2805" s="11"/>
      <c r="Y2805" s="11"/>
      <c r="Z2805" s="11"/>
      <c r="AA2805" s="11"/>
      <c r="AB2805" s="11"/>
      <c r="AC2805" s="11"/>
      <c r="AD2805" s="11"/>
      <c r="AE2805" s="11"/>
      <c r="AF2805" s="11"/>
      <c r="AG2805" s="11"/>
      <c r="AH2805" s="11"/>
      <c r="AI2805" s="11"/>
      <c r="AJ2805" s="11"/>
      <c r="AK2805" s="143"/>
      <c r="AL2805" s="143"/>
      <c r="AM2805" s="143"/>
      <c r="AN2805" s="143"/>
      <c r="AO2805" s="143"/>
      <c r="AP2805" s="143"/>
      <c r="AQ2805" s="143"/>
      <c r="AR2805" s="143"/>
      <c r="AS2805" s="143"/>
      <c r="AT2805" s="143"/>
      <c r="AU2805" s="143"/>
      <c r="AV2805" s="143"/>
    </row>
    <row r="2806" spans="1:55" x14ac:dyDescent="0.2">
      <c r="A2806" s="4" t="s">
        <v>2698</v>
      </c>
      <c r="B2806" s="4" t="s">
        <v>2689</v>
      </c>
      <c r="C2806" s="4" t="s">
        <v>2739</v>
      </c>
      <c r="D2806" s="4" t="s">
        <v>2740</v>
      </c>
      <c r="E2806" s="59" t="s">
        <v>3766</v>
      </c>
      <c r="F2806" s="59" t="s">
        <v>3217</v>
      </c>
      <c r="G2806" s="4" t="s">
        <v>3767</v>
      </c>
      <c r="H2806" s="98">
        <v>2350704</v>
      </c>
      <c r="I2806" s="59" t="s">
        <v>3770</v>
      </c>
      <c r="J2806" s="100">
        <v>2024</v>
      </c>
      <c r="K2806" s="100">
        <v>5</v>
      </c>
      <c r="L2806" s="9">
        <f t="shared" si="61"/>
        <v>3</v>
      </c>
      <c r="M2806" s="4" t="s">
        <v>90</v>
      </c>
      <c r="N2806" s="5" t="s">
        <v>94</v>
      </c>
      <c r="O2806" s="6" t="s">
        <v>37</v>
      </c>
      <c r="P2806" s="4" t="s">
        <v>41</v>
      </c>
      <c r="Q2806" s="5" t="s">
        <v>37</v>
      </c>
      <c r="R2806" s="5" t="s">
        <v>42</v>
      </c>
      <c r="S2806" s="5" t="s">
        <v>136</v>
      </c>
      <c r="T2806" s="6" t="s">
        <v>44</v>
      </c>
      <c r="U2806" s="97" t="s">
        <v>3215</v>
      </c>
      <c r="V2806" s="4" t="s">
        <v>3774</v>
      </c>
      <c r="W2806" s="75">
        <v>0</v>
      </c>
      <c r="X2806" s="11"/>
      <c r="Y2806" s="11"/>
      <c r="Z2806" s="11"/>
      <c r="AA2806" s="11"/>
      <c r="AB2806" s="11"/>
      <c r="AC2806" s="11"/>
      <c r="AD2806" s="11"/>
      <c r="AE2806" s="11"/>
      <c r="AF2806" s="11"/>
      <c r="AG2806" s="11"/>
      <c r="AH2806" s="11"/>
      <c r="AI2806" s="11"/>
      <c r="AJ2806" s="11"/>
      <c r="AK2806" s="143"/>
      <c r="AL2806" s="143"/>
      <c r="AM2806" s="143"/>
      <c r="AN2806" s="143"/>
      <c r="AO2806" s="143"/>
      <c r="AP2806" s="143"/>
      <c r="AQ2806" s="143"/>
      <c r="AR2806" s="143"/>
      <c r="AS2806" s="143"/>
      <c r="AT2806" s="143"/>
      <c r="AU2806" s="143"/>
      <c r="AV2806" s="143"/>
    </row>
    <row r="2807" spans="1:55" x14ac:dyDescent="0.2">
      <c r="A2807" s="4" t="s">
        <v>2698</v>
      </c>
      <c r="B2807" s="4" t="s">
        <v>2689</v>
      </c>
      <c r="C2807" s="4" t="s">
        <v>2739</v>
      </c>
      <c r="D2807" s="4" t="s">
        <v>2740</v>
      </c>
      <c r="E2807" s="59" t="s">
        <v>3766</v>
      </c>
      <c r="F2807" s="59" t="s">
        <v>3217</v>
      </c>
      <c r="G2807" s="4" t="s">
        <v>3767</v>
      </c>
      <c r="H2807" s="98">
        <v>2350702</v>
      </c>
      <c r="I2807" s="59" t="s">
        <v>3771</v>
      </c>
      <c r="J2807" s="100">
        <v>2024</v>
      </c>
      <c r="K2807" s="100">
        <v>5</v>
      </c>
      <c r="L2807" s="9">
        <f t="shared" si="61"/>
        <v>3</v>
      </c>
      <c r="M2807" s="4" t="s">
        <v>90</v>
      </c>
      <c r="N2807" s="5" t="s">
        <v>94</v>
      </c>
      <c r="O2807" s="6" t="s">
        <v>37</v>
      </c>
      <c r="P2807" s="4" t="s">
        <v>41</v>
      </c>
      <c r="Q2807" s="5" t="s">
        <v>37</v>
      </c>
      <c r="R2807" s="5" t="s">
        <v>42</v>
      </c>
      <c r="S2807" s="5" t="s">
        <v>136</v>
      </c>
      <c r="T2807" s="6" t="s">
        <v>44</v>
      </c>
      <c r="U2807" s="97" t="s">
        <v>3215</v>
      </c>
      <c r="V2807" s="4" t="s">
        <v>3774</v>
      </c>
      <c r="W2807" s="75">
        <v>0</v>
      </c>
      <c r="X2807" s="11"/>
      <c r="Y2807" s="11"/>
      <c r="Z2807" s="11"/>
      <c r="AA2807" s="11"/>
      <c r="AB2807" s="11"/>
      <c r="AC2807" s="11"/>
      <c r="AD2807" s="11"/>
      <c r="AE2807" s="11"/>
      <c r="AF2807" s="11"/>
      <c r="AG2807" s="11"/>
      <c r="AH2807" s="11"/>
      <c r="AI2807" s="11"/>
      <c r="AJ2807" s="11"/>
      <c r="AK2807" s="143"/>
      <c r="AL2807" s="143"/>
      <c r="AM2807" s="143"/>
      <c r="AN2807" s="143"/>
      <c r="AO2807" s="143"/>
      <c r="AP2807" s="143"/>
      <c r="AQ2807" s="143"/>
      <c r="AR2807" s="143"/>
      <c r="AS2807" s="143"/>
      <c r="AT2807" s="143"/>
      <c r="AU2807" s="143"/>
      <c r="AV2807" s="143"/>
    </row>
    <row r="2808" spans="1:55" x14ac:dyDescent="0.2">
      <c r="A2808" s="4" t="s">
        <v>2698</v>
      </c>
      <c r="B2808" s="4" t="s">
        <v>2689</v>
      </c>
      <c r="C2808" s="4" t="s">
        <v>2739</v>
      </c>
      <c r="D2808" s="4" t="s">
        <v>2740</v>
      </c>
      <c r="E2808" s="59" t="s">
        <v>3766</v>
      </c>
      <c r="F2808" s="59" t="s">
        <v>3217</v>
      </c>
      <c r="G2808" s="4" t="s">
        <v>3767</v>
      </c>
      <c r="H2808" s="98">
        <v>2350701</v>
      </c>
      <c r="I2808" s="59" t="s">
        <v>3772</v>
      </c>
      <c r="J2808" s="100">
        <v>2024</v>
      </c>
      <c r="K2808" s="100">
        <v>5</v>
      </c>
      <c r="L2808" s="9">
        <f t="shared" si="61"/>
        <v>3</v>
      </c>
      <c r="M2808" s="4" t="s">
        <v>90</v>
      </c>
      <c r="N2808" s="5" t="s">
        <v>94</v>
      </c>
      <c r="O2808" s="6" t="s">
        <v>37</v>
      </c>
      <c r="P2808" s="4" t="s">
        <v>41</v>
      </c>
      <c r="Q2808" s="5" t="s">
        <v>37</v>
      </c>
      <c r="R2808" s="5" t="s">
        <v>42</v>
      </c>
      <c r="S2808" s="5" t="s">
        <v>136</v>
      </c>
      <c r="T2808" s="6" t="s">
        <v>44</v>
      </c>
      <c r="U2808" s="97" t="s">
        <v>3215</v>
      </c>
      <c r="V2808" s="4" t="s">
        <v>3774</v>
      </c>
      <c r="W2808" s="75">
        <v>0</v>
      </c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43"/>
      <c r="AL2808" s="143"/>
      <c r="AM2808" s="143"/>
      <c r="AN2808" s="143"/>
      <c r="AO2808" s="143"/>
      <c r="AP2808" s="143"/>
      <c r="AQ2808" s="143"/>
      <c r="AR2808" s="143"/>
      <c r="AS2808" s="143"/>
      <c r="AT2808" s="143"/>
      <c r="AU2808" s="143"/>
      <c r="AV2808" s="143"/>
    </row>
    <row r="2809" spans="1:55" ht="12.75" customHeight="1" x14ac:dyDescent="0.2">
      <c r="A2809" s="4" t="s">
        <v>2698</v>
      </c>
      <c r="B2809" s="4" t="s">
        <v>2689</v>
      </c>
      <c r="C2809" s="4" t="s">
        <v>2739</v>
      </c>
      <c r="D2809" s="4" t="s">
        <v>2740</v>
      </c>
      <c r="E2809" s="59" t="s">
        <v>3676</v>
      </c>
      <c r="F2809" s="59" t="s">
        <v>3776</v>
      </c>
      <c r="G2809" s="4" t="s">
        <v>3777</v>
      </c>
      <c r="H2809" s="98">
        <v>234538</v>
      </c>
      <c r="I2809" s="59" t="s">
        <v>3905</v>
      </c>
      <c r="J2809" s="100">
        <v>2024</v>
      </c>
      <c r="K2809" s="100">
        <v>8</v>
      </c>
      <c r="L2809" s="9">
        <f t="shared" si="61"/>
        <v>6</v>
      </c>
      <c r="M2809" s="4" t="s">
        <v>90</v>
      </c>
      <c r="N2809" s="5" t="s">
        <v>94</v>
      </c>
      <c r="O2809" s="6" t="s">
        <v>37</v>
      </c>
      <c r="P2809" s="11" t="s">
        <v>41</v>
      </c>
      <c r="Q2809" s="5" t="s">
        <v>37</v>
      </c>
      <c r="R2809" s="5" t="s">
        <v>42</v>
      </c>
      <c r="S2809" s="11">
        <v>2024</v>
      </c>
      <c r="T2809" s="6" t="s">
        <v>44</v>
      </c>
      <c r="U2809" s="9" t="s">
        <v>4261</v>
      </c>
      <c r="V2809" s="5" t="s">
        <v>4229</v>
      </c>
      <c r="W2809" s="75">
        <v>0</v>
      </c>
      <c r="X2809" s="11">
        <v>1</v>
      </c>
      <c r="Y2809" s="11"/>
      <c r="Z2809" s="11"/>
      <c r="AA2809" s="11" t="s">
        <v>33</v>
      </c>
      <c r="AB2809" s="11"/>
      <c r="AC2809" s="11"/>
      <c r="AD2809" s="11"/>
      <c r="AE2809" s="11"/>
      <c r="AF2809" s="11"/>
      <c r="AG2809" s="11" t="s">
        <v>33</v>
      </c>
      <c r="AH2809" s="11"/>
      <c r="AI2809" s="11"/>
      <c r="AJ2809" s="11"/>
      <c r="AK2809" s="143"/>
      <c r="AL2809" s="143"/>
      <c r="AM2809" s="143" t="s">
        <v>165</v>
      </c>
      <c r="AN2809" s="143"/>
      <c r="AO2809" s="143"/>
      <c r="AP2809" s="143"/>
      <c r="AQ2809" s="143"/>
      <c r="AR2809" s="143"/>
      <c r="AS2809" s="143" t="s">
        <v>165</v>
      </c>
      <c r="AT2809" s="143"/>
      <c r="AU2809" s="143"/>
      <c r="AV2809" s="143"/>
    </row>
    <row r="2810" spans="1:55" ht="12.75" customHeight="1" x14ac:dyDescent="0.2">
      <c r="A2810" s="4" t="s">
        <v>2698</v>
      </c>
      <c r="B2810" s="4" t="s">
        <v>2689</v>
      </c>
      <c r="C2810" s="4" t="s">
        <v>2739</v>
      </c>
      <c r="D2810" s="4" t="s">
        <v>2740</v>
      </c>
      <c r="E2810" s="59" t="s">
        <v>3676</v>
      </c>
      <c r="F2810" s="59" t="s">
        <v>3776</v>
      </c>
      <c r="G2810" s="4" t="s">
        <v>3777</v>
      </c>
      <c r="H2810" s="98">
        <v>241407</v>
      </c>
      <c r="I2810" s="59" t="s">
        <v>3906</v>
      </c>
      <c r="J2810" s="100">
        <v>2024</v>
      </c>
      <c r="K2810" s="100">
        <v>8</v>
      </c>
      <c r="L2810" s="9">
        <f t="shared" si="61"/>
        <v>6</v>
      </c>
      <c r="M2810" s="4" t="s">
        <v>90</v>
      </c>
      <c r="N2810" s="5" t="s">
        <v>94</v>
      </c>
      <c r="O2810" s="6" t="s">
        <v>37</v>
      </c>
      <c r="P2810" s="11" t="s">
        <v>41</v>
      </c>
      <c r="Q2810" s="5" t="s">
        <v>37</v>
      </c>
      <c r="R2810" s="5" t="s">
        <v>42</v>
      </c>
      <c r="S2810" s="11">
        <v>2024</v>
      </c>
      <c r="T2810" s="6" t="s">
        <v>44</v>
      </c>
      <c r="U2810" s="9" t="s">
        <v>4261</v>
      </c>
      <c r="V2810" s="5" t="s">
        <v>4229</v>
      </c>
      <c r="W2810" s="75">
        <v>0</v>
      </c>
      <c r="X2810" s="11">
        <v>1</v>
      </c>
      <c r="Y2810" s="11"/>
      <c r="Z2810" s="11"/>
      <c r="AA2810" s="11" t="s">
        <v>33</v>
      </c>
      <c r="AB2810" s="11"/>
      <c r="AC2810" s="11"/>
      <c r="AD2810" s="11"/>
      <c r="AE2810" s="11"/>
      <c r="AF2810" s="11"/>
      <c r="AG2810" s="11" t="s">
        <v>33</v>
      </c>
      <c r="AH2810" s="11"/>
      <c r="AI2810" s="11"/>
      <c r="AJ2810" s="11"/>
      <c r="AK2810" s="143"/>
      <c r="AL2810" s="143"/>
      <c r="AM2810" s="143" t="s">
        <v>165</v>
      </c>
      <c r="AN2810" s="143"/>
      <c r="AO2810" s="143"/>
      <c r="AP2810" s="143"/>
      <c r="AQ2810" s="143"/>
      <c r="AR2810" s="143"/>
      <c r="AS2810" s="143" t="s">
        <v>165</v>
      </c>
      <c r="AT2810" s="143"/>
      <c r="AU2810" s="143"/>
      <c r="AV2810" s="143"/>
    </row>
    <row r="2811" spans="1:55" s="92" customFormat="1" x14ac:dyDescent="0.2">
      <c r="A2811" s="83" t="s">
        <v>2724</v>
      </c>
      <c r="B2811" s="4" t="s">
        <v>2689</v>
      </c>
      <c r="C2811" s="4" t="s">
        <v>2734</v>
      </c>
      <c r="D2811" s="4" t="s">
        <v>2741</v>
      </c>
      <c r="E2811" s="83" t="s">
        <v>2748</v>
      </c>
      <c r="F2811" s="85" t="s">
        <v>2749</v>
      </c>
      <c r="G2811" s="83" t="s">
        <v>456</v>
      </c>
      <c r="H2811" s="85">
        <v>230119355382</v>
      </c>
      <c r="I2811" s="83" t="s">
        <v>136</v>
      </c>
      <c r="J2811" s="86">
        <v>2024</v>
      </c>
      <c r="K2811" s="5">
        <v>5</v>
      </c>
      <c r="L2811" s="9">
        <f t="shared" si="61"/>
        <v>3</v>
      </c>
      <c r="M2811" s="59" t="s">
        <v>92</v>
      </c>
      <c r="N2811" s="5" t="s">
        <v>94</v>
      </c>
      <c r="O2811" s="6" t="s">
        <v>2743</v>
      </c>
      <c r="P2811" s="6" t="s">
        <v>41</v>
      </c>
      <c r="Q2811" s="5" t="s">
        <v>37</v>
      </c>
      <c r="R2811" s="9" t="s">
        <v>41</v>
      </c>
      <c r="S2811" s="11">
        <v>2023</v>
      </c>
      <c r="T2811" s="6" t="s">
        <v>126</v>
      </c>
      <c r="U2811" s="4" t="s">
        <v>2747</v>
      </c>
      <c r="V2811" s="4" t="s">
        <v>3755</v>
      </c>
      <c r="W2811" s="75">
        <v>0</v>
      </c>
      <c r="X2811" s="9">
        <v>1</v>
      </c>
      <c r="Y2811" s="11"/>
      <c r="Z2811" s="11"/>
      <c r="AA2811" s="11"/>
      <c r="AB2811" s="11"/>
      <c r="AC2811" s="11"/>
      <c r="AD2811" s="11" t="s">
        <v>33</v>
      </c>
      <c r="AE2811" s="11"/>
      <c r="AF2811" s="11"/>
      <c r="AG2811" s="11"/>
      <c r="AH2811" s="11"/>
      <c r="AI2811" s="11"/>
      <c r="AJ2811" s="11"/>
      <c r="AK2811" s="143"/>
      <c r="AL2811" s="143"/>
      <c r="AM2811" s="143"/>
      <c r="AN2811" s="143"/>
      <c r="AO2811" s="143"/>
      <c r="AP2811" s="143" t="s">
        <v>165</v>
      </c>
      <c r="AQ2811" s="143"/>
      <c r="AR2811" s="143"/>
      <c r="AS2811" s="143"/>
      <c r="AT2811" s="143"/>
      <c r="AU2811" s="143"/>
      <c r="AV2811" s="143"/>
      <c r="AW2811" s="91"/>
      <c r="AX2811" s="91"/>
      <c r="AY2811" s="91"/>
      <c r="AZ2811" s="91"/>
      <c r="BA2811" s="91"/>
      <c r="BB2811" s="91"/>
      <c r="BC2811" s="142"/>
    </row>
    <row r="2812" spans="1:55" s="92" customFormat="1" x14ac:dyDescent="0.2">
      <c r="A2812" s="83" t="s">
        <v>2724</v>
      </c>
      <c r="B2812" s="4" t="s">
        <v>2689</v>
      </c>
      <c r="C2812" s="4" t="s">
        <v>2734</v>
      </c>
      <c r="D2812" s="4" t="s">
        <v>2741</v>
      </c>
      <c r="E2812" s="83" t="s">
        <v>2748</v>
      </c>
      <c r="F2812" s="85" t="s">
        <v>2749</v>
      </c>
      <c r="G2812" s="83" t="s">
        <v>456</v>
      </c>
      <c r="H2812" s="85">
        <v>230119355333</v>
      </c>
      <c r="I2812" s="83" t="s">
        <v>136</v>
      </c>
      <c r="J2812" s="86">
        <v>2024</v>
      </c>
      <c r="K2812" s="5">
        <v>5</v>
      </c>
      <c r="L2812" s="9">
        <f t="shared" si="61"/>
        <v>3</v>
      </c>
      <c r="M2812" s="59" t="s">
        <v>92</v>
      </c>
      <c r="N2812" s="5" t="s">
        <v>94</v>
      </c>
      <c r="O2812" s="6" t="s">
        <v>2743</v>
      </c>
      <c r="P2812" s="6" t="s">
        <v>41</v>
      </c>
      <c r="Q2812" s="5" t="s">
        <v>37</v>
      </c>
      <c r="R2812" s="9" t="s">
        <v>41</v>
      </c>
      <c r="S2812" s="11">
        <v>2023</v>
      </c>
      <c r="T2812" s="6" t="s">
        <v>126</v>
      </c>
      <c r="U2812" s="4" t="s">
        <v>2747</v>
      </c>
      <c r="V2812" s="4" t="s">
        <v>3755</v>
      </c>
      <c r="W2812" s="75">
        <v>0</v>
      </c>
      <c r="X2812" s="9">
        <v>1</v>
      </c>
      <c r="Y2812" s="11"/>
      <c r="Z2812" s="11"/>
      <c r="AA2812" s="11"/>
      <c r="AB2812" s="11"/>
      <c r="AC2812" s="11"/>
      <c r="AD2812" s="11" t="s">
        <v>33</v>
      </c>
      <c r="AE2812" s="11"/>
      <c r="AF2812" s="11"/>
      <c r="AG2812" s="11"/>
      <c r="AH2812" s="11"/>
      <c r="AI2812" s="11"/>
      <c r="AJ2812" s="11"/>
      <c r="AK2812" s="143"/>
      <c r="AL2812" s="143"/>
      <c r="AM2812" s="143"/>
      <c r="AN2812" s="143"/>
      <c r="AO2812" s="143"/>
      <c r="AP2812" s="143" t="s">
        <v>165</v>
      </c>
      <c r="AQ2812" s="143"/>
      <c r="AR2812" s="143"/>
      <c r="AS2812" s="143"/>
      <c r="AT2812" s="143"/>
      <c r="AU2812" s="143"/>
      <c r="AV2812" s="143"/>
      <c r="AW2812" s="91"/>
      <c r="AX2812" s="91"/>
      <c r="AY2812" s="91"/>
      <c r="AZ2812" s="91"/>
      <c r="BA2812" s="91"/>
      <c r="BB2812" s="91"/>
      <c r="BC2812" s="142"/>
    </row>
    <row r="2813" spans="1:55" s="92" customFormat="1" x14ac:dyDescent="0.2">
      <c r="A2813" s="83" t="s">
        <v>2724</v>
      </c>
      <c r="B2813" s="4" t="s">
        <v>2689</v>
      </c>
      <c r="C2813" s="4" t="s">
        <v>2734</v>
      </c>
      <c r="D2813" s="4" t="s">
        <v>2741</v>
      </c>
      <c r="E2813" s="83" t="s">
        <v>2748</v>
      </c>
      <c r="F2813" s="85" t="s">
        <v>2749</v>
      </c>
      <c r="G2813" s="83" t="s">
        <v>456</v>
      </c>
      <c r="H2813" s="85">
        <v>230119355290</v>
      </c>
      <c r="I2813" s="83" t="s">
        <v>136</v>
      </c>
      <c r="J2813" s="86">
        <v>2024</v>
      </c>
      <c r="K2813" s="5">
        <v>5</v>
      </c>
      <c r="L2813" s="9">
        <f t="shared" si="61"/>
        <v>3</v>
      </c>
      <c r="M2813" s="59" t="s">
        <v>92</v>
      </c>
      <c r="N2813" s="5" t="s">
        <v>94</v>
      </c>
      <c r="O2813" s="6" t="s">
        <v>2743</v>
      </c>
      <c r="P2813" s="6" t="s">
        <v>41</v>
      </c>
      <c r="Q2813" s="5" t="s">
        <v>37</v>
      </c>
      <c r="R2813" s="9" t="s">
        <v>41</v>
      </c>
      <c r="S2813" s="11">
        <v>2023</v>
      </c>
      <c r="T2813" s="6" t="s">
        <v>126</v>
      </c>
      <c r="U2813" s="4" t="s">
        <v>2747</v>
      </c>
      <c r="V2813" s="4" t="s">
        <v>3755</v>
      </c>
      <c r="W2813" s="75">
        <v>0</v>
      </c>
      <c r="X2813" s="9">
        <v>1</v>
      </c>
      <c r="Y2813" s="11"/>
      <c r="Z2813" s="11"/>
      <c r="AA2813" s="11"/>
      <c r="AB2813" s="11"/>
      <c r="AC2813" s="11"/>
      <c r="AD2813" s="11" t="s">
        <v>33</v>
      </c>
      <c r="AE2813" s="11"/>
      <c r="AF2813" s="11"/>
      <c r="AG2813" s="11"/>
      <c r="AH2813" s="11"/>
      <c r="AI2813" s="11"/>
      <c r="AJ2813" s="11"/>
      <c r="AK2813" s="143"/>
      <c r="AL2813" s="143"/>
      <c r="AM2813" s="143"/>
      <c r="AN2813" s="143"/>
      <c r="AO2813" s="143"/>
      <c r="AP2813" s="143" t="s">
        <v>165</v>
      </c>
      <c r="AQ2813" s="143"/>
      <c r="AR2813" s="143"/>
      <c r="AS2813" s="143"/>
      <c r="AT2813" s="143"/>
      <c r="AU2813" s="143"/>
      <c r="AV2813" s="143"/>
      <c r="AW2813" s="91"/>
      <c r="AX2813" s="91"/>
      <c r="AY2813" s="91"/>
      <c r="AZ2813" s="91"/>
      <c r="BA2813" s="91"/>
      <c r="BB2813" s="91"/>
      <c r="BC2813" s="142"/>
    </row>
    <row r="2814" spans="1:55" s="92" customFormat="1" x14ac:dyDescent="0.2">
      <c r="A2814" s="83" t="s">
        <v>2724</v>
      </c>
      <c r="B2814" s="4" t="s">
        <v>2689</v>
      </c>
      <c r="C2814" s="4" t="s">
        <v>2734</v>
      </c>
      <c r="D2814" s="4" t="s">
        <v>2741</v>
      </c>
      <c r="E2814" s="83" t="s">
        <v>2748</v>
      </c>
      <c r="F2814" s="85" t="s">
        <v>2749</v>
      </c>
      <c r="G2814" s="83" t="s">
        <v>456</v>
      </c>
      <c r="H2814" s="85">
        <v>230119355351</v>
      </c>
      <c r="I2814" s="83" t="s">
        <v>136</v>
      </c>
      <c r="J2814" s="86">
        <v>2024</v>
      </c>
      <c r="K2814" s="5">
        <v>5</v>
      </c>
      <c r="L2814" s="9">
        <f t="shared" si="61"/>
        <v>3</v>
      </c>
      <c r="M2814" s="59" t="s">
        <v>92</v>
      </c>
      <c r="N2814" s="5" t="s">
        <v>94</v>
      </c>
      <c r="O2814" s="6" t="s">
        <v>2743</v>
      </c>
      <c r="P2814" s="6" t="s">
        <v>41</v>
      </c>
      <c r="Q2814" s="5" t="s">
        <v>37</v>
      </c>
      <c r="R2814" s="9" t="s">
        <v>41</v>
      </c>
      <c r="S2814" s="11">
        <v>2023</v>
      </c>
      <c r="T2814" s="6" t="s">
        <v>126</v>
      </c>
      <c r="U2814" s="4" t="s">
        <v>2747</v>
      </c>
      <c r="V2814" s="4" t="s">
        <v>3755</v>
      </c>
      <c r="W2814" s="75">
        <v>0</v>
      </c>
      <c r="X2814" s="9">
        <v>1</v>
      </c>
      <c r="Y2814" s="11"/>
      <c r="Z2814" s="11"/>
      <c r="AA2814" s="11"/>
      <c r="AB2814" s="11"/>
      <c r="AC2814" s="11"/>
      <c r="AD2814" s="11" t="s">
        <v>33</v>
      </c>
      <c r="AE2814" s="11"/>
      <c r="AF2814" s="11"/>
      <c r="AG2814" s="11"/>
      <c r="AH2814" s="11"/>
      <c r="AI2814" s="11"/>
      <c r="AJ2814" s="11"/>
      <c r="AK2814" s="143"/>
      <c r="AL2814" s="143"/>
      <c r="AM2814" s="143"/>
      <c r="AN2814" s="143"/>
      <c r="AO2814" s="143"/>
      <c r="AP2814" s="143" t="s">
        <v>165</v>
      </c>
      <c r="AQ2814" s="143"/>
      <c r="AR2814" s="143"/>
      <c r="AS2814" s="143"/>
      <c r="AT2814" s="143"/>
      <c r="AU2814" s="143"/>
      <c r="AV2814" s="143"/>
      <c r="AW2814" s="91"/>
      <c r="AX2814" s="91"/>
      <c r="AY2814" s="91"/>
      <c r="AZ2814" s="91"/>
      <c r="BA2814" s="91"/>
      <c r="BB2814" s="91"/>
      <c r="BC2814" s="142"/>
    </row>
    <row r="2815" spans="1:55" s="92" customFormat="1" x14ac:dyDescent="0.2">
      <c r="A2815" s="83" t="s">
        <v>2724</v>
      </c>
      <c r="B2815" s="4" t="s">
        <v>2689</v>
      </c>
      <c r="C2815" s="4" t="s">
        <v>2734</v>
      </c>
      <c r="D2815" s="4" t="s">
        <v>2741</v>
      </c>
      <c r="E2815" s="83" t="s">
        <v>2748</v>
      </c>
      <c r="F2815" s="85" t="s">
        <v>2749</v>
      </c>
      <c r="G2815" s="83" t="s">
        <v>456</v>
      </c>
      <c r="H2815" s="85">
        <v>230119355491</v>
      </c>
      <c r="I2815" s="83" t="s">
        <v>136</v>
      </c>
      <c r="J2815" s="86">
        <v>2024</v>
      </c>
      <c r="K2815" s="5">
        <v>5</v>
      </c>
      <c r="L2815" s="9">
        <f t="shared" si="61"/>
        <v>3</v>
      </c>
      <c r="M2815" s="59" t="s">
        <v>92</v>
      </c>
      <c r="N2815" s="5" t="s">
        <v>94</v>
      </c>
      <c r="O2815" s="6" t="s">
        <v>2743</v>
      </c>
      <c r="P2815" s="6" t="s">
        <v>41</v>
      </c>
      <c r="Q2815" s="5" t="s">
        <v>37</v>
      </c>
      <c r="R2815" s="9" t="s">
        <v>41</v>
      </c>
      <c r="S2815" s="11">
        <v>2023</v>
      </c>
      <c r="T2815" s="6" t="s">
        <v>126</v>
      </c>
      <c r="U2815" s="4" t="s">
        <v>2747</v>
      </c>
      <c r="V2815" s="4" t="s">
        <v>3755</v>
      </c>
      <c r="W2815" s="75">
        <v>0</v>
      </c>
      <c r="X2815" s="9">
        <v>1</v>
      </c>
      <c r="Y2815" s="11"/>
      <c r="Z2815" s="11"/>
      <c r="AA2815" s="11"/>
      <c r="AB2815" s="11"/>
      <c r="AC2815" s="11"/>
      <c r="AD2815" s="11" t="s">
        <v>33</v>
      </c>
      <c r="AE2815" s="11"/>
      <c r="AF2815" s="11"/>
      <c r="AG2815" s="11"/>
      <c r="AH2815" s="11"/>
      <c r="AI2815" s="11"/>
      <c r="AJ2815" s="11"/>
      <c r="AK2815" s="143"/>
      <c r="AL2815" s="143"/>
      <c r="AM2815" s="143"/>
      <c r="AN2815" s="143"/>
      <c r="AO2815" s="143"/>
      <c r="AP2815" s="143" t="s">
        <v>165</v>
      </c>
      <c r="AQ2815" s="143"/>
      <c r="AR2815" s="143"/>
      <c r="AS2815" s="143"/>
      <c r="AT2815" s="143"/>
      <c r="AU2815" s="143"/>
      <c r="AV2815" s="143"/>
      <c r="AW2815" s="91"/>
      <c r="AX2815" s="91"/>
      <c r="AY2815" s="91"/>
      <c r="AZ2815" s="91"/>
      <c r="BA2815" s="91"/>
      <c r="BB2815" s="91"/>
      <c r="BC2815" s="142"/>
    </row>
    <row r="2816" spans="1:55" s="92" customFormat="1" x14ac:dyDescent="0.2">
      <c r="A2816" s="83" t="s">
        <v>2724</v>
      </c>
      <c r="B2816" s="4" t="s">
        <v>2689</v>
      </c>
      <c r="C2816" s="4" t="s">
        <v>2734</v>
      </c>
      <c r="D2816" s="4" t="s">
        <v>2741</v>
      </c>
      <c r="E2816" s="83" t="s">
        <v>2748</v>
      </c>
      <c r="F2816" s="85" t="s">
        <v>2749</v>
      </c>
      <c r="G2816" s="83" t="s">
        <v>456</v>
      </c>
      <c r="H2816" s="85">
        <v>230119355311</v>
      </c>
      <c r="I2816" s="83" t="s">
        <v>136</v>
      </c>
      <c r="J2816" s="86">
        <v>2024</v>
      </c>
      <c r="K2816" s="5">
        <v>5</v>
      </c>
      <c r="L2816" s="9">
        <f t="shared" si="61"/>
        <v>3</v>
      </c>
      <c r="M2816" s="59" t="s">
        <v>92</v>
      </c>
      <c r="N2816" s="5" t="s">
        <v>94</v>
      </c>
      <c r="O2816" s="6" t="s">
        <v>2743</v>
      </c>
      <c r="P2816" s="6" t="s">
        <v>41</v>
      </c>
      <c r="Q2816" s="5" t="s">
        <v>37</v>
      </c>
      <c r="R2816" s="9" t="s">
        <v>41</v>
      </c>
      <c r="S2816" s="11">
        <v>2023</v>
      </c>
      <c r="T2816" s="6" t="s">
        <v>126</v>
      </c>
      <c r="U2816" s="4" t="s">
        <v>2747</v>
      </c>
      <c r="V2816" s="4" t="s">
        <v>3755</v>
      </c>
      <c r="W2816" s="75">
        <v>0</v>
      </c>
      <c r="X2816" s="9">
        <v>1</v>
      </c>
      <c r="Y2816" s="11"/>
      <c r="Z2816" s="11"/>
      <c r="AA2816" s="11"/>
      <c r="AB2816" s="11"/>
      <c r="AC2816" s="11"/>
      <c r="AD2816" s="11" t="s">
        <v>33</v>
      </c>
      <c r="AE2816" s="11"/>
      <c r="AF2816" s="11"/>
      <c r="AG2816" s="11"/>
      <c r="AH2816" s="11"/>
      <c r="AI2816" s="11"/>
      <c r="AJ2816" s="11"/>
      <c r="AK2816" s="143"/>
      <c r="AL2816" s="143"/>
      <c r="AM2816" s="143"/>
      <c r="AN2816" s="143"/>
      <c r="AO2816" s="143"/>
      <c r="AP2816" s="143" t="s">
        <v>165</v>
      </c>
      <c r="AQ2816" s="143"/>
      <c r="AR2816" s="143"/>
      <c r="AS2816" s="143"/>
      <c r="AT2816" s="143"/>
      <c r="AU2816" s="143"/>
      <c r="AV2816" s="143"/>
      <c r="AW2816" s="91"/>
      <c r="AX2816" s="91"/>
      <c r="AY2816" s="91"/>
      <c r="AZ2816" s="91"/>
      <c r="BA2816" s="91"/>
      <c r="BB2816" s="91"/>
      <c r="BC2816" s="142"/>
    </row>
    <row r="2817" spans="1:55" s="92" customFormat="1" x14ac:dyDescent="0.2">
      <c r="A2817" s="83" t="s">
        <v>2724</v>
      </c>
      <c r="B2817" s="4" t="s">
        <v>2689</v>
      </c>
      <c r="C2817" s="4" t="s">
        <v>2734</v>
      </c>
      <c r="D2817" s="4" t="s">
        <v>2741</v>
      </c>
      <c r="E2817" s="83" t="s">
        <v>2748</v>
      </c>
      <c r="F2817" s="85" t="s">
        <v>2749</v>
      </c>
      <c r="G2817" s="83" t="s">
        <v>456</v>
      </c>
      <c r="H2817" s="85">
        <v>230119355442</v>
      </c>
      <c r="I2817" s="83" t="s">
        <v>136</v>
      </c>
      <c r="J2817" s="86">
        <v>2024</v>
      </c>
      <c r="K2817" s="5">
        <v>5</v>
      </c>
      <c r="L2817" s="9">
        <f t="shared" si="61"/>
        <v>3</v>
      </c>
      <c r="M2817" s="59" t="s">
        <v>92</v>
      </c>
      <c r="N2817" s="5" t="s">
        <v>94</v>
      </c>
      <c r="O2817" s="6" t="s">
        <v>2743</v>
      </c>
      <c r="P2817" s="6" t="s">
        <v>41</v>
      </c>
      <c r="Q2817" s="5" t="s">
        <v>37</v>
      </c>
      <c r="R2817" s="9" t="s">
        <v>41</v>
      </c>
      <c r="S2817" s="11">
        <v>2023</v>
      </c>
      <c r="T2817" s="6" t="s">
        <v>126</v>
      </c>
      <c r="U2817" s="4" t="s">
        <v>2747</v>
      </c>
      <c r="V2817" s="4" t="s">
        <v>3755</v>
      </c>
      <c r="W2817" s="75">
        <v>0</v>
      </c>
      <c r="X2817" s="9">
        <v>1</v>
      </c>
      <c r="Y2817" s="11"/>
      <c r="Z2817" s="11"/>
      <c r="AA2817" s="11"/>
      <c r="AB2817" s="11"/>
      <c r="AC2817" s="11"/>
      <c r="AD2817" s="11" t="s">
        <v>33</v>
      </c>
      <c r="AE2817" s="11"/>
      <c r="AF2817" s="11"/>
      <c r="AG2817" s="11"/>
      <c r="AH2817" s="11"/>
      <c r="AI2817" s="11"/>
      <c r="AJ2817" s="11"/>
      <c r="AK2817" s="143"/>
      <c r="AL2817" s="143"/>
      <c r="AM2817" s="143"/>
      <c r="AN2817" s="143"/>
      <c r="AO2817" s="143"/>
      <c r="AP2817" s="143" t="s">
        <v>165</v>
      </c>
      <c r="AQ2817" s="143"/>
      <c r="AR2817" s="143"/>
      <c r="AS2817" s="143"/>
      <c r="AT2817" s="143"/>
      <c r="AU2817" s="143"/>
      <c r="AV2817" s="143"/>
      <c r="AW2817" s="91"/>
      <c r="AX2817" s="91"/>
      <c r="AY2817" s="91"/>
      <c r="AZ2817" s="91"/>
      <c r="BA2817" s="91"/>
      <c r="BB2817" s="91"/>
      <c r="BC2817" s="142"/>
    </row>
    <row r="2818" spans="1:55" s="92" customFormat="1" x14ac:dyDescent="0.2">
      <c r="A2818" s="83" t="s">
        <v>2724</v>
      </c>
      <c r="B2818" s="4" t="s">
        <v>2689</v>
      </c>
      <c r="C2818" s="4" t="s">
        <v>2734</v>
      </c>
      <c r="D2818" s="4" t="s">
        <v>2741</v>
      </c>
      <c r="E2818" s="83" t="s">
        <v>2748</v>
      </c>
      <c r="F2818" s="85" t="s">
        <v>2749</v>
      </c>
      <c r="G2818" s="83" t="s">
        <v>456</v>
      </c>
      <c r="H2818" s="85">
        <v>230119355304</v>
      </c>
      <c r="I2818" s="83" t="s">
        <v>136</v>
      </c>
      <c r="J2818" s="86">
        <v>2024</v>
      </c>
      <c r="K2818" s="5">
        <v>5</v>
      </c>
      <c r="L2818" s="9">
        <f t="shared" si="61"/>
        <v>3</v>
      </c>
      <c r="M2818" s="59" t="s">
        <v>92</v>
      </c>
      <c r="N2818" s="5" t="s">
        <v>94</v>
      </c>
      <c r="O2818" s="6" t="s">
        <v>2743</v>
      </c>
      <c r="P2818" s="6" t="s">
        <v>41</v>
      </c>
      <c r="Q2818" s="5" t="s">
        <v>37</v>
      </c>
      <c r="R2818" s="9" t="s">
        <v>41</v>
      </c>
      <c r="S2818" s="11">
        <v>2023</v>
      </c>
      <c r="T2818" s="6" t="s">
        <v>126</v>
      </c>
      <c r="U2818" s="4" t="s">
        <v>2747</v>
      </c>
      <c r="V2818" s="4" t="s">
        <v>3755</v>
      </c>
      <c r="W2818" s="75">
        <v>0</v>
      </c>
      <c r="X2818" s="9">
        <v>1</v>
      </c>
      <c r="Y2818" s="11"/>
      <c r="Z2818" s="11"/>
      <c r="AA2818" s="11"/>
      <c r="AB2818" s="11"/>
      <c r="AC2818" s="11"/>
      <c r="AD2818" s="11" t="s">
        <v>33</v>
      </c>
      <c r="AE2818" s="11"/>
      <c r="AF2818" s="11"/>
      <c r="AG2818" s="11"/>
      <c r="AH2818" s="11"/>
      <c r="AI2818" s="11"/>
      <c r="AJ2818" s="11"/>
      <c r="AK2818" s="143"/>
      <c r="AL2818" s="143"/>
      <c r="AM2818" s="143"/>
      <c r="AN2818" s="143"/>
      <c r="AO2818" s="143"/>
      <c r="AP2818" s="143" t="s">
        <v>165</v>
      </c>
      <c r="AQ2818" s="143"/>
      <c r="AR2818" s="143"/>
      <c r="AS2818" s="143"/>
      <c r="AT2818" s="143"/>
      <c r="AU2818" s="143"/>
      <c r="AV2818" s="143"/>
      <c r="AW2818" s="91"/>
      <c r="AX2818" s="91"/>
      <c r="AY2818" s="91"/>
      <c r="AZ2818" s="91"/>
      <c r="BA2818" s="91"/>
      <c r="BB2818" s="91"/>
      <c r="BC2818" s="142"/>
    </row>
    <row r="2819" spans="1:55" ht="12.75" customHeight="1" x14ac:dyDescent="0.2">
      <c r="A2819" s="4" t="s">
        <v>2698</v>
      </c>
      <c r="B2819" s="4" t="s">
        <v>2689</v>
      </c>
      <c r="C2819" s="4" t="s">
        <v>2739</v>
      </c>
      <c r="D2819" s="41" t="s">
        <v>2741</v>
      </c>
      <c r="E2819" s="59" t="s">
        <v>3241</v>
      </c>
      <c r="F2819" s="59" t="s">
        <v>3244</v>
      </c>
      <c r="G2819" s="4" t="s">
        <v>3243</v>
      </c>
      <c r="H2819" s="101" t="s">
        <v>3783</v>
      </c>
      <c r="I2819" s="59" t="s">
        <v>3908</v>
      </c>
      <c r="J2819" s="100">
        <v>2024</v>
      </c>
      <c r="K2819" s="100">
        <v>8</v>
      </c>
      <c r="L2819" s="9">
        <f t="shared" si="61"/>
        <v>6</v>
      </c>
      <c r="M2819" s="4" t="s">
        <v>90</v>
      </c>
      <c r="N2819" s="5" t="s">
        <v>94</v>
      </c>
      <c r="O2819" s="9" t="s">
        <v>37</v>
      </c>
      <c r="P2819" s="11" t="s">
        <v>41</v>
      </c>
      <c r="Q2819" s="5" t="s">
        <v>37</v>
      </c>
      <c r="R2819" s="5" t="s">
        <v>41</v>
      </c>
      <c r="S2819" s="11">
        <v>2024</v>
      </c>
      <c r="T2819" s="6" t="s">
        <v>44</v>
      </c>
      <c r="U2819" s="9" t="s">
        <v>4261</v>
      </c>
      <c r="V2819" s="11" t="s">
        <v>4229</v>
      </c>
      <c r="W2819" s="75">
        <v>4938500</v>
      </c>
      <c r="X2819" s="11">
        <v>2</v>
      </c>
      <c r="Y2819" s="11"/>
      <c r="Z2819" s="11"/>
      <c r="AA2819" s="11" t="s">
        <v>33</v>
      </c>
      <c r="AB2819" s="11"/>
      <c r="AC2819" s="11"/>
      <c r="AD2819" s="11"/>
      <c r="AE2819" s="11"/>
      <c r="AF2819" s="11"/>
      <c r="AG2819" s="11" t="s">
        <v>33</v>
      </c>
      <c r="AH2819" s="11"/>
      <c r="AI2819" s="11"/>
      <c r="AJ2819" s="11"/>
      <c r="AK2819" s="143"/>
      <c r="AL2819" s="143"/>
      <c r="AM2819" s="143" t="s">
        <v>165</v>
      </c>
      <c r="AN2819" s="143"/>
      <c r="AO2819" s="143"/>
      <c r="AP2819" s="143"/>
      <c r="AQ2819" s="143"/>
      <c r="AR2819" s="143"/>
      <c r="AS2819" s="143" t="s">
        <v>165</v>
      </c>
      <c r="AT2819" s="143"/>
      <c r="AU2819" s="143"/>
      <c r="AV2819" s="143"/>
    </row>
    <row r="2820" spans="1:55" ht="12.75" customHeight="1" x14ac:dyDescent="0.2">
      <c r="A2820" s="4" t="s">
        <v>2698</v>
      </c>
      <c r="B2820" s="4" t="s">
        <v>2689</v>
      </c>
      <c r="C2820" s="4" t="s">
        <v>2739</v>
      </c>
      <c r="D2820" s="41" t="s">
        <v>2741</v>
      </c>
      <c r="E2820" s="59" t="s">
        <v>3241</v>
      </c>
      <c r="F2820" s="59" t="s">
        <v>3244</v>
      </c>
      <c r="G2820" s="4" t="s">
        <v>3243</v>
      </c>
      <c r="H2820" s="101" t="s">
        <v>3784</v>
      </c>
      <c r="I2820" s="59" t="s">
        <v>3909</v>
      </c>
      <c r="J2820" s="100">
        <v>2024</v>
      </c>
      <c r="K2820" s="100">
        <v>8</v>
      </c>
      <c r="L2820" s="9">
        <f t="shared" si="61"/>
        <v>6</v>
      </c>
      <c r="M2820" s="4" t="s">
        <v>90</v>
      </c>
      <c r="N2820" s="5" t="s">
        <v>94</v>
      </c>
      <c r="O2820" s="9" t="s">
        <v>37</v>
      </c>
      <c r="P2820" s="11" t="s">
        <v>41</v>
      </c>
      <c r="Q2820" s="5" t="s">
        <v>37</v>
      </c>
      <c r="R2820" s="5" t="s">
        <v>41</v>
      </c>
      <c r="S2820" s="11">
        <v>2024</v>
      </c>
      <c r="T2820" s="6" t="s">
        <v>44</v>
      </c>
      <c r="U2820" s="9" t="s">
        <v>4261</v>
      </c>
      <c r="V2820" s="11" t="s">
        <v>4229</v>
      </c>
      <c r="W2820" s="75">
        <v>4938500</v>
      </c>
      <c r="X2820" s="11">
        <v>1</v>
      </c>
      <c r="Y2820" s="11"/>
      <c r="Z2820" s="11"/>
      <c r="AA2820" s="11" t="s">
        <v>33</v>
      </c>
      <c r="AB2820" s="11"/>
      <c r="AC2820" s="11"/>
      <c r="AD2820" s="11"/>
      <c r="AE2820" s="11"/>
      <c r="AF2820" s="11"/>
      <c r="AG2820" s="11" t="s">
        <v>33</v>
      </c>
      <c r="AH2820" s="11"/>
      <c r="AI2820" s="11"/>
      <c r="AJ2820" s="11"/>
      <c r="AK2820" s="143"/>
      <c r="AL2820" s="143"/>
      <c r="AM2820" s="143" t="s">
        <v>165</v>
      </c>
      <c r="AN2820" s="143"/>
      <c r="AO2820" s="143"/>
      <c r="AP2820" s="143"/>
      <c r="AQ2820" s="143"/>
      <c r="AR2820" s="143"/>
      <c r="AS2820" s="143" t="s">
        <v>165</v>
      </c>
      <c r="AT2820" s="143"/>
      <c r="AU2820" s="143"/>
      <c r="AV2820" s="143"/>
    </row>
    <row r="2821" spans="1:55" ht="12.75" customHeight="1" x14ac:dyDescent="0.2">
      <c r="A2821" s="4" t="s">
        <v>2698</v>
      </c>
      <c r="B2821" s="4" t="s">
        <v>2689</v>
      </c>
      <c r="C2821" s="4" t="s">
        <v>2739</v>
      </c>
      <c r="D2821" s="41" t="s">
        <v>2741</v>
      </c>
      <c r="E2821" s="59" t="s">
        <v>3241</v>
      </c>
      <c r="F2821" s="59" t="s">
        <v>3244</v>
      </c>
      <c r="G2821" s="4" t="s">
        <v>3243</v>
      </c>
      <c r="H2821" s="101" t="s">
        <v>3785</v>
      </c>
      <c r="I2821" s="59" t="s">
        <v>3910</v>
      </c>
      <c r="J2821" s="100">
        <v>2024</v>
      </c>
      <c r="K2821" s="100">
        <v>8</v>
      </c>
      <c r="L2821" s="9">
        <f t="shared" si="61"/>
        <v>6</v>
      </c>
      <c r="M2821" s="4" t="s">
        <v>90</v>
      </c>
      <c r="N2821" s="5" t="s">
        <v>94</v>
      </c>
      <c r="O2821" s="9" t="s">
        <v>37</v>
      </c>
      <c r="P2821" s="11" t="s">
        <v>41</v>
      </c>
      <c r="Q2821" s="5" t="s">
        <v>37</v>
      </c>
      <c r="R2821" s="5" t="s">
        <v>41</v>
      </c>
      <c r="S2821" s="11">
        <v>2024</v>
      </c>
      <c r="T2821" s="6" t="s">
        <v>44</v>
      </c>
      <c r="U2821" s="9" t="s">
        <v>4261</v>
      </c>
      <c r="V2821" s="11" t="s">
        <v>4229</v>
      </c>
      <c r="W2821" s="75">
        <v>4938500</v>
      </c>
      <c r="X2821" s="11">
        <v>1</v>
      </c>
      <c r="Y2821" s="11"/>
      <c r="Z2821" s="11"/>
      <c r="AA2821" s="11" t="s">
        <v>33</v>
      </c>
      <c r="AB2821" s="11"/>
      <c r="AC2821" s="11"/>
      <c r="AD2821" s="11"/>
      <c r="AE2821" s="11"/>
      <c r="AF2821" s="11"/>
      <c r="AG2821" s="11" t="s">
        <v>33</v>
      </c>
      <c r="AH2821" s="11"/>
      <c r="AI2821" s="11"/>
      <c r="AJ2821" s="11"/>
      <c r="AK2821" s="143"/>
      <c r="AL2821" s="143"/>
      <c r="AM2821" s="143" t="s">
        <v>165</v>
      </c>
      <c r="AN2821" s="143"/>
      <c r="AO2821" s="143"/>
      <c r="AP2821" s="143"/>
      <c r="AQ2821" s="143"/>
      <c r="AR2821" s="143"/>
      <c r="AS2821" s="143" t="s">
        <v>165</v>
      </c>
      <c r="AT2821" s="143"/>
      <c r="AU2821" s="143"/>
      <c r="AV2821" s="143"/>
    </row>
    <row r="2822" spans="1:55" ht="12.75" customHeight="1" x14ac:dyDescent="0.2">
      <c r="A2822" s="4" t="s">
        <v>2698</v>
      </c>
      <c r="B2822" s="4" t="s">
        <v>2689</v>
      </c>
      <c r="C2822" s="4" t="s">
        <v>2739</v>
      </c>
      <c r="D2822" s="41" t="s">
        <v>2741</v>
      </c>
      <c r="E2822" s="59" t="s">
        <v>3241</v>
      </c>
      <c r="F2822" s="59" t="s">
        <v>3244</v>
      </c>
      <c r="G2822" s="4" t="s">
        <v>3243</v>
      </c>
      <c r="H2822" s="101">
        <v>2307090</v>
      </c>
      <c r="I2822" s="59" t="s">
        <v>3911</v>
      </c>
      <c r="J2822" s="100">
        <v>2024</v>
      </c>
      <c r="K2822" s="100">
        <v>8</v>
      </c>
      <c r="L2822" s="9">
        <f t="shared" si="61"/>
        <v>6</v>
      </c>
      <c r="M2822" s="4" t="s">
        <v>90</v>
      </c>
      <c r="N2822" s="5" t="s">
        <v>94</v>
      </c>
      <c r="O2822" s="9" t="s">
        <v>37</v>
      </c>
      <c r="P2822" s="11" t="s">
        <v>41</v>
      </c>
      <c r="Q2822" s="5" t="s">
        <v>37</v>
      </c>
      <c r="R2822" s="5" t="s">
        <v>41</v>
      </c>
      <c r="S2822" s="11">
        <v>2024</v>
      </c>
      <c r="T2822" s="6" t="s">
        <v>44</v>
      </c>
      <c r="U2822" s="9" t="s">
        <v>4261</v>
      </c>
      <c r="V2822" s="11" t="s">
        <v>4229</v>
      </c>
      <c r="W2822" s="75">
        <v>4938500</v>
      </c>
      <c r="X2822" s="11">
        <v>2</v>
      </c>
      <c r="Y2822" s="11"/>
      <c r="Z2822" s="11"/>
      <c r="AA2822" s="11" t="s">
        <v>33</v>
      </c>
      <c r="AB2822" s="11"/>
      <c r="AC2822" s="11"/>
      <c r="AD2822" s="11"/>
      <c r="AE2822" s="11"/>
      <c r="AF2822" s="11"/>
      <c r="AG2822" s="11" t="s">
        <v>33</v>
      </c>
      <c r="AH2822" s="11"/>
      <c r="AI2822" s="11"/>
      <c r="AJ2822" s="11"/>
      <c r="AK2822" s="143"/>
      <c r="AL2822" s="143"/>
      <c r="AM2822" s="143" t="s">
        <v>165</v>
      </c>
      <c r="AN2822" s="143"/>
      <c r="AO2822" s="143"/>
      <c r="AP2822" s="143"/>
      <c r="AQ2822" s="143"/>
      <c r="AR2822" s="143"/>
      <c r="AS2822" s="143" t="s">
        <v>165</v>
      </c>
      <c r="AT2822" s="143"/>
      <c r="AU2822" s="143"/>
      <c r="AV2822" s="143"/>
    </row>
    <row r="2823" spans="1:55" ht="12.75" customHeight="1" x14ac:dyDescent="0.2">
      <c r="A2823" s="4" t="s">
        <v>2698</v>
      </c>
      <c r="B2823" s="4" t="s">
        <v>2689</v>
      </c>
      <c r="C2823" s="4" t="s">
        <v>2739</v>
      </c>
      <c r="D2823" s="41" t="s">
        <v>2741</v>
      </c>
      <c r="E2823" s="59" t="s">
        <v>3241</v>
      </c>
      <c r="F2823" s="59" t="s">
        <v>3244</v>
      </c>
      <c r="G2823" s="4" t="s">
        <v>3243</v>
      </c>
      <c r="H2823" s="101" t="s">
        <v>3890</v>
      </c>
      <c r="I2823" s="59" t="s">
        <v>3912</v>
      </c>
      <c r="J2823" s="100">
        <v>2024</v>
      </c>
      <c r="K2823" s="100">
        <v>8</v>
      </c>
      <c r="L2823" s="9">
        <f t="shared" si="61"/>
        <v>6</v>
      </c>
      <c r="M2823" s="4" t="s">
        <v>90</v>
      </c>
      <c r="N2823" s="5" t="s">
        <v>94</v>
      </c>
      <c r="O2823" s="9" t="s">
        <v>37</v>
      </c>
      <c r="P2823" s="11" t="s">
        <v>41</v>
      </c>
      <c r="Q2823" s="5" t="s">
        <v>37</v>
      </c>
      <c r="R2823" s="5" t="s">
        <v>41</v>
      </c>
      <c r="S2823" s="11">
        <v>2024</v>
      </c>
      <c r="T2823" s="6" t="s">
        <v>44</v>
      </c>
      <c r="U2823" s="9" t="s">
        <v>4261</v>
      </c>
      <c r="V2823" s="11" t="s">
        <v>4229</v>
      </c>
      <c r="W2823" s="75">
        <v>4938500</v>
      </c>
      <c r="X2823" s="11">
        <v>2</v>
      </c>
      <c r="Y2823" s="11"/>
      <c r="Z2823" s="11"/>
      <c r="AA2823" s="11" t="s">
        <v>33</v>
      </c>
      <c r="AB2823" s="11"/>
      <c r="AC2823" s="11"/>
      <c r="AD2823" s="11"/>
      <c r="AE2823" s="11"/>
      <c r="AF2823" s="11"/>
      <c r="AG2823" s="11" t="s">
        <v>33</v>
      </c>
      <c r="AH2823" s="11"/>
      <c r="AI2823" s="11"/>
      <c r="AJ2823" s="11"/>
      <c r="AK2823" s="143"/>
      <c r="AL2823" s="143"/>
      <c r="AM2823" s="143" t="s">
        <v>165</v>
      </c>
      <c r="AN2823" s="143"/>
      <c r="AO2823" s="143"/>
      <c r="AP2823" s="143"/>
      <c r="AQ2823" s="143"/>
      <c r="AR2823" s="143"/>
      <c r="AS2823" s="143" t="s">
        <v>165</v>
      </c>
      <c r="AT2823" s="143"/>
      <c r="AU2823" s="143"/>
      <c r="AV2823" s="143"/>
    </row>
    <row r="2824" spans="1:55" ht="12.75" customHeight="1" x14ac:dyDescent="0.2">
      <c r="A2824" s="4" t="s">
        <v>2698</v>
      </c>
      <c r="B2824" s="4" t="s">
        <v>2689</v>
      </c>
      <c r="C2824" s="4" t="s">
        <v>2739</v>
      </c>
      <c r="D2824" s="41" t="s">
        <v>2741</v>
      </c>
      <c r="E2824" s="59" t="s">
        <v>3241</v>
      </c>
      <c r="F2824" s="59" t="s">
        <v>3244</v>
      </c>
      <c r="G2824" s="4" t="s">
        <v>3243</v>
      </c>
      <c r="H2824" s="101" t="s">
        <v>3889</v>
      </c>
      <c r="I2824" s="59" t="s">
        <v>3913</v>
      </c>
      <c r="J2824" s="100">
        <v>2024</v>
      </c>
      <c r="K2824" s="100">
        <v>8</v>
      </c>
      <c r="L2824" s="9">
        <f t="shared" si="61"/>
        <v>6</v>
      </c>
      <c r="M2824" s="4" t="s">
        <v>90</v>
      </c>
      <c r="N2824" s="5" t="s">
        <v>94</v>
      </c>
      <c r="O2824" s="9" t="s">
        <v>37</v>
      </c>
      <c r="P2824" s="11" t="s">
        <v>41</v>
      </c>
      <c r="Q2824" s="5" t="s">
        <v>37</v>
      </c>
      <c r="R2824" s="5" t="s">
        <v>41</v>
      </c>
      <c r="S2824" s="11">
        <v>2024</v>
      </c>
      <c r="T2824" s="6" t="s">
        <v>44</v>
      </c>
      <c r="U2824" s="9" t="s">
        <v>4261</v>
      </c>
      <c r="V2824" s="11" t="s">
        <v>4229</v>
      </c>
      <c r="W2824" s="75">
        <v>4938500</v>
      </c>
      <c r="X2824" s="11">
        <v>2</v>
      </c>
      <c r="Y2824" s="11"/>
      <c r="Z2824" s="11"/>
      <c r="AA2824" s="11" t="s">
        <v>33</v>
      </c>
      <c r="AB2824" s="11"/>
      <c r="AC2824" s="11"/>
      <c r="AD2824" s="11"/>
      <c r="AE2824" s="11"/>
      <c r="AF2824" s="11"/>
      <c r="AG2824" s="11" t="s">
        <v>33</v>
      </c>
      <c r="AH2824" s="11"/>
      <c r="AI2824" s="11"/>
      <c r="AJ2824" s="11"/>
      <c r="AK2824" s="143"/>
      <c r="AL2824" s="143"/>
      <c r="AM2824" s="143" t="s">
        <v>165</v>
      </c>
      <c r="AN2824" s="143"/>
      <c r="AO2824" s="143"/>
      <c r="AP2824" s="143"/>
      <c r="AQ2824" s="143"/>
      <c r="AR2824" s="143"/>
      <c r="AS2824" s="143" t="s">
        <v>165</v>
      </c>
      <c r="AT2824" s="143"/>
      <c r="AU2824" s="143"/>
      <c r="AV2824" s="143"/>
    </row>
    <row r="2825" spans="1:55" ht="12.75" customHeight="1" x14ac:dyDescent="0.2">
      <c r="A2825" s="4" t="s">
        <v>2698</v>
      </c>
      <c r="B2825" s="4" t="s">
        <v>2689</v>
      </c>
      <c r="C2825" s="4" t="s">
        <v>2739</v>
      </c>
      <c r="D2825" s="41" t="s">
        <v>2741</v>
      </c>
      <c r="E2825" s="59" t="s">
        <v>3241</v>
      </c>
      <c r="F2825" s="59" t="s">
        <v>3244</v>
      </c>
      <c r="G2825" s="4" t="s">
        <v>3243</v>
      </c>
      <c r="H2825" s="101" t="s">
        <v>3907</v>
      </c>
      <c r="I2825" s="59" t="s">
        <v>3914</v>
      </c>
      <c r="J2825" s="100">
        <v>2024</v>
      </c>
      <c r="K2825" s="100">
        <v>8</v>
      </c>
      <c r="L2825" s="9">
        <f t="shared" si="61"/>
        <v>6</v>
      </c>
      <c r="M2825" s="4" t="s">
        <v>90</v>
      </c>
      <c r="N2825" s="5" t="s">
        <v>94</v>
      </c>
      <c r="O2825" s="9" t="s">
        <v>37</v>
      </c>
      <c r="P2825" s="11" t="s">
        <v>41</v>
      </c>
      <c r="Q2825" s="5" t="s">
        <v>37</v>
      </c>
      <c r="R2825" s="5" t="s">
        <v>41</v>
      </c>
      <c r="S2825" s="11">
        <v>2024</v>
      </c>
      <c r="T2825" s="6" t="s">
        <v>44</v>
      </c>
      <c r="U2825" s="9" t="s">
        <v>4261</v>
      </c>
      <c r="V2825" s="11" t="s">
        <v>4229</v>
      </c>
      <c r="W2825" s="75">
        <v>4938500</v>
      </c>
      <c r="X2825" s="11">
        <v>2</v>
      </c>
      <c r="Y2825" s="11"/>
      <c r="Z2825" s="11"/>
      <c r="AA2825" s="11" t="s">
        <v>33</v>
      </c>
      <c r="AB2825" s="11"/>
      <c r="AC2825" s="11"/>
      <c r="AD2825" s="11"/>
      <c r="AE2825" s="11"/>
      <c r="AF2825" s="11"/>
      <c r="AG2825" s="11" t="s">
        <v>33</v>
      </c>
      <c r="AH2825" s="11"/>
      <c r="AI2825" s="11"/>
      <c r="AJ2825" s="11"/>
      <c r="AK2825" s="143"/>
      <c r="AL2825" s="143"/>
      <c r="AM2825" s="143" t="s">
        <v>165</v>
      </c>
      <c r="AN2825" s="143"/>
      <c r="AO2825" s="143"/>
      <c r="AP2825" s="143"/>
      <c r="AQ2825" s="143"/>
      <c r="AR2825" s="143"/>
      <c r="AS2825" s="143" t="s">
        <v>165</v>
      </c>
      <c r="AT2825" s="143"/>
      <c r="AU2825" s="143"/>
      <c r="AV2825" s="143"/>
    </row>
    <row r="2826" spans="1:55" ht="15" customHeight="1" x14ac:dyDescent="0.2">
      <c r="A2826" s="4" t="s">
        <v>2723</v>
      </c>
      <c r="B2826" s="4" t="s">
        <v>2690</v>
      </c>
      <c r="C2826" s="4" t="s">
        <v>2734</v>
      </c>
      <c r="D2826" s="4" t="s">
        <v>2741</v>
      </c>
      <c r="E2826" s="4" t="s">
        <v>1170</v>
      </c>
      <c r="F2826" s="4" t="s">
        <v>3786</v>
      </c>
      <c r="G2826" s="4" t="s">
        <v>3787</v>
      </c>
      <c r="H2826" s="101">
        <v>3000202367</v>
      </c>
      <c r="I2826" s="59">
        <v>500000002362</v>
      </c>
      <c r="J2826" s="100">
        <v>2024</v>
      </c>
      <c r="K2826" s="100">
        <v>8</v>
      </c>
      <c r="L2826" s="9">
        <f t="shared" si="61"/>
        <v>6</v>
      </c>
      <c r="M2826" s="4" t="s">
        <v>90</v>
      </c>
      <c r="N2826" s="5" t="s">
        <v>94</v>
      </c>
      <c r="O2826" s="6" t="s">
        <v>2743</v>
      </c>
      <c r="P2826" s="11" t="s">
        <v>41</v>
      </c>
      <c r="Q2826" s="5">
        <v>2025</v>
      </c>
      <c r="R2826" s="5" t="s">
        <v>41</v>
      </c>
      <c r="S2826" s="11">
        <v>2024</v>
      </c>
      <c r="T2826" s="6" t="s">
        <v>44</v>
      </c>
      <c r="U2826" s="4" t="s">
        <v>545</v>
      </c>
      <c r="V2826" s="4" t="s">
        <v>3686</v>
      </c>
      <c r="W2826" s="75">
        <v>0</v>
      </c>
      <c r="X2826" s="11">
        <v>1</v>
      </c>
      <c r="Y2826" s="11"/>
      <c r="Z2826" s="11"/>
      <c r="AA2826" s="11"/>
      <c r="AB2826" s="11" t="s">
        <v>33</v>
      </c>
      <c r="AC2826" s="11"/>
      <c r="AD2826" s="11"/>
      <c r="AE2826" s="11"/>
      <c r="AF2826" s="11"/>
      <c r="AG2826" s="11"/>
      <c r="AH2826" s="11"/>
      <c r="AI2826" s="11"/>
      <c r="AJ2826" s="11"/>
      <c r="AK2826" s="143"/>
      <c r="AL2826" s="143"/>
      <c r="AM2826" s="143"/>
      <c r="AN2826" s="143" t="s">
        <v>165</v>
      </c>
      <c r="AO2826" s="143"/>
      <c r="AP2826" s="143"/>
      <c r="AQ2826" s="143"/>
      <c r="AR2826" s="143"/>
      <c r="AS2826" s="143"/>
      <c r="AT2826" s="143"/>
      <c r="AU2826" s="143"/>
      <c r="AV2826" s="143"/>
    </row>
    <row r="2827" spans="1:55" s="58" customFormat="1" ht="15" customHeight="1" x14ac:dyDescent="0.2">
      <c r="A2827" s="66" t="s">
        <v>3789</v>
      </c>
      <c r="B2827" s="66" t="s">
        <v>2690</v>
      </c>
      <c r="C2827" s="66" t="s">
        <v>2735</v>
      </c>
      <c r="D2827" s="66" t="s">
        <v>2741</v>
      </c>
      <c r="E2827" s="68" t="s">
        <v>3788</v>
      </c>
      <c r="F2827" s="68" t="s">
        <v>3818</v>
      </c>
      <c r="G2827" s="66" t="s">
        <v>3819</v>
      </c>
      <c r="H2827" s="157">
        <v>240501806</v>
      </c>
      <c r="I2827" s="66" t="s">
        <v>136</v>
      </c>
      <c r="J2827" s="110">
        <v>2024</v>
      </c>
      <c r="K2827" s="110">
        <v>10</v>
      </c>
      <c r="L2827" s="70">
        <f t="shared" si="61"/>
        <v>8</v>
      </c>
      <c r="M2827" s="66" t="s">
        <v>90</v>
      </c>
      <c r="N2827" s="69" t="s">
        <v>94</v>
      </c>
      <c r="O2827" s="70" t="s">
        <v>37</v>
      </c>
      <c r="P2827" s="72" t="s">
        <v>41</v>
      </c>
      <c r="Q2827" s="69">
        <v>2025</v>
      </c>
      <c r="R2827" s="69" t="s">
        <v>41</v>
      </c>
      <c r="S2827" s="72">
        <v>2024</v>
      </c>
      <c r="T2827" s="71" t="s">
        <v>43</v>
      </c>
      <c r="U2827" s="70" t="s">
        <v>3790</v>
      </c>
      <c r="V2827" s="72" t="s">
        <v>3791</v>
      </c>
      <c r="W2827" s="76">
        <v>0</v>
      </c>
      <c r="X2827" s="72">
        <v>1</v>
      </c>
      <c r="Y2827" s="72"/>
      <c r="Z2827" s="72"/>
      <c r="AA2827" s="72"/>
      <c r="AB2827" s="72"/>
      <c r="AC2827" s="72"/>
      <c r="AD2827" s="72"/>
      <c r="AE2827" s="72"/>
      <c r="AF2827" s="72" t="s">
        <v>33</v>
      </c>
      <c r="AG2827" s="72"/>
      <c r="AH2827" s="72"/>
      <c r="AI2827" s="72"/>
      <c r="AJ2827" s="72"/>
      <c r="AK2827" s="141"/>
      <c r="AL2827" s="141"/>
      <c r="AM2827" s="141"/>
      <c r="AN2827" s="141"/>
      <c r="AO2827" s="141"/>
      <c r="AP2827" s="141"/>
      <c r="AQ2827" s="141"/>
      <c r="AR2827" s="141" t="s">
        <v>165</v>
      </c>
      <c r="AS2827" s="141"/>
      <c r="AT2827" s="141"/>
      <c r="AU2827" s="141"/>
      <c r="AV2827" s="141"/>
      <c r="AW2827" s="57"/>
      <c r="AX2827" s="57"/>
      <c r="AY2827" s="57"/>
      <c r="AZ2827" s="57"/>
      <c r="BA2827" s="57"/>
      <c r="BB2827" s="57"/>
      <c r="BC2827" s="147"/>
    </row>
    <row r="2828" spans="1:55" s="92" customFormat="1" ht="15" customHeight="1" x14ac:dyDescent="0.2">
      <c r="A2828" s="83" t="s">
        <v>2725</v>
      </c>
      <c r="B2828" s="83" t="s">
        <v>2688</v>
      </c>
      <c r="C2828" s="83" t="s">
        <v>2732</v>
      </c>
      <c r="D2828" s="84" t="s">
        <v>2740</v>
      </c>
      <c r="E2828" s="83" t="s">
        <v>2891</v>
      </c>
      <c r="F2828" s="85" t="s">
        <v>4021</v>
      </c>
      <c r="G2828" s="83">
        <v>8710</v>
      </c>
      <c r="H2828" s="85" t="s">
        <v>195</v>
      </c>
      <c r="I2828" s="85" t="s">
        <v>3903</v>
      </c>
      <c r="J2828" s="137">
        <v>2024</v>
      </c>
      <c r="K2828" s="137">
        <v>10</v>
      </c>
      <c r="L2828" s="9">
        <f t="shared" si="61"/>
        <v>8</v>
      </c>
      <c r="M2828" s="88" t="s">
        <v>90</v>
      </c>
      <c r="N2828" s="86" t="s">
        <v>94</v>
      </c>
      <c r="O2828" s="88" t="s">
        <v>37</v>
      </c>
      <c r="P2828" s="89" t="s">
        <v>42</v>
      </c>
      <c r="Q2828" s="86">
        <v>2025</v>
      </c>
      <c r="R2828" s="86" t="s">
        <v>42</v>
      </c>
      <c r="S2828" s="117" t="s">
        <v>136</v>
      </c>
      <c r="T2828" s="88" t="s">
        <v>44</v>
      </c>
      <c r="U2828" s="83" t="s">
        <v>210</v>
      </c>
      <c r="V2828" s="89" t="s">
        <v>3793</v>
      </c>
      <c r="W2828" s="90">
        <v>198730</v>
      </c>
      <c r="X2828" s="89"/>
      <c r="Y2828" s="89"/>
      <c r="Z2828" s="89"/>
      <c r="AA2828" s="89"/>
      <c r="AB2828" s="89"/>
      <c r="AC2828" s="89"/>
      <c r="AD2828" s="89"/>
      <c r="AE2828" s="89"/>
      <c r="AF2828" s="89"/>
      <c r="AG2828" s="89"/>
      <c r="AH2828" s="89"/>
      <c r="AI2828" s="89"/>
      <c r="AJ2828" s="89"/>
      <c r="AK2828" s="143"/>
      <c r="AL2828" s="143"/>
      <c r="AM2828" s="143"/>
      <c r="AN2828" s="143"/>
      <c r="AO2828" s="143"/>
      <c r="AP2828" s="143"/>
      <c r="AQ2828" s="143"/>
      <c r="AR2828" s="143"/>
      <c r="AS2828" s="143"/>
      <c r="AT2828" s="143"/>
      <c r="AU2828" s="143"/>
      <c r="AV2828" s="140"/>
      <c r="AW2828" s="91"/>
      <c r="AX2828" s="91"/>
      <c r="AY2828" s="91"/>
      <c r="AZ2828" s="91"/>
      <c r="BA2828" s="91"/>
      <c r="BB2828" s="91"/>
      <c r="BC2828" s="142"/>
    </row>
    <row r="2829" spans="1:55" s="92" customFormat="1" ht="15" customHeight="1" x14ac:dyDescent="0.2">
      <c r="A2829" s="83" t="s">
        <v>2725</v>
      </c>
      <c r="B2829" s="83" t="s">
        <v>2688</v>
      </c>
      <c r="C2829" s="83" t="s">
        <v>2732</v>
      </c>
      <c r="D2829" s="84" t="s">
        <v>2740</v>
      </c>
      <c r="E2829" s="83" t="s">
        <v>2891</v>
      </c>
      <c r="F2829" s="85" t="s">
        <v>4021</v>
      </c>
      <c r="G2829" s="83">
        <v>8710</v>
      </c>
      <c r="H2829" s="85" t="s">
        <v>195</v>
      </c>
      <c r="I2829" s="85" t="s">
        <v>3904</v>
      </c>
      <c r="J2829" s="137">
        <v>2024</v>
      </c>
      <c r="K2829" s="137">
        <v>10</v>
      </c>
      <c r="L2829" s="9">
        <f t="shared" si="61"/>
        <v>8</v>
      </c>
      <c r="M2829" s="88" t="s">
        <v>90</v>
      </c>
      <c r="N2829" s="86" t="s">
        <v>94</v>
      </c>
      <c r="O2829" s="88" t="s">
        <v>37</v>
      </c>
      <c r="P2829" s="89" t="s">
        <v>42</v>
      </c>
      <c r="Q2829" s="86">
        <v>2025</v>
      </c>
      <c r="R2829" s="86" t="s">
        <v>42</v>
      </c>
      <c r="S2829" s="117" t="s">
        <v>136</v>
      </c>
      <c r="T2829" s="88" t="s">
        <v>44</v>
      </c>
      <c r="U2829" s="83" t="s">
        <v>210</v>
      </c>
      <c r="V2829" s="89" t="s">
        <v>3793</v>
      </c>
      <c r="W2829" s="90">
        <v>198730</v>
      </c>
      <c r="X2829" s="89"/>
      <c r="Y2829" s="89"/>
      <c r="Z2829" s="89"/>
      <c r="AA2829" s="89"/>
      <c r="AB2829" s="89"/>
      <c r="AC2829" s="89"/>
      <c r="AD2829" s="89"/>
      <c r="AE2829" s="89"/>
      <c r="AF2829" s="89"/>
      <c r="AG2829" s="89"/>
      <c r="AH2829" s="89"/>
      <c r="AI2829" s="89"/>
      <c r="AJ2829" s="89"/>
      <c r="AK2829" s="143"/>
      <c r="AL2829" s="143"/>
      <c r="AM2829" s="143"/>
      <c r="AN2829" s="143"/>
      <c r="AO2829" s="143"/>
      <c r="AP2829" s="143"/>
      <c r="AQ2829" s="143"/>
      <c r="AR2829" s="143"/>
      <c r="AS2829" s="143"/>
      <c r="AT2829" s="143"/>
      <c r="AU2829" s="143"/>
      <c r="AV2829" s="140"/>
      <c r="AW2829" s="91"/>
      <c r="AX2829" s="91"/>
      <c r="AY2829" s="91"/>
      <c r="AZ2829" s="91"/>
      <c r="BA2829" s="91"/>
      <c r="BB2829" s="91"/>
      <c r="BC2829" s="142"/>
    </row>
    <row r="2830" spans="1:55" ht="15" customHeight="1" x14ac:dyDescent="0.2">
      <c r="A2830" s="4" t="s">
        <v>2722</v>
      </c>
      <c r="B2830" s="4" t="s">
        <v>2690</v>
      </c>
      <c r="C2830" s="4" t="s">
        <v>2734</v>
      </c>
      <c r="D2830" s="4" t="s">
        <v>2741</v>
      </c>
      <c r="E2830" s="4" t="s">
        <v>218</v>
      </c>
      <c r="F2830" s="4" t="s">
        <v>194</v>
      </c>
      <c r="G2830" s="41" t="s">
        <v>219</v>
      </c>
      <c r="H2830" s="41">
        <v>231739</v>
      </c>
      <c r="I2830" s="59" t="s">
        <v>3801</v>
      </c>
      <c r="J2830" s="100">
        <v>2024</v>
      </c>
      <c r="K2830" s="5">
        <v>8</v>
      </c>
      <c r="L2830" s="9">
        <f t="shared" si="61"/>
        <v>6</v>
      </c>
      <c r="M2830" s="6" t="s">
        <v>2745</v>
      </c>
      <c r="N2830" s="9" t="s">
        <v>94</v>
      </c>
      <c r="O2830" s="6" t="s">
        <v>47</v>
      </c>
      <c r="P2830" s="6" t="s">
        <v>41</v>
      </c>
      <c r="Q2830" s="5" t="s">
        <v>37</v>
      </c>
      <c r="R2830" s="9" t="s">
        <v>41</v>
      </c>
      <c r="S2830" s="11">
        <v>2023</v>
      </c>
      <c r="T2830" s="6" t="s">
        <v>126</v>
      </c>
      <c r="U2830" s="4" t="s">
        <v>194</v>
      </c>
      <c r="V2830" s="4" t="s">
        <v>3765</v>
      </c>
      <c r="W2830" s="75">
        <v>0</v>
      </c>
      <c r="X2830" s="11">
        <v>2</v>
      </c>
      <c r="Y2830" s="11" t="s">
        <v>33</v>
      </c>
      <c r="Z2830" s="11"/>
      <c r="AA2830" s="11"/>
      <c r="AB2830" s="11"/>
      <c r="AC2830" s="11"/>
      <c r="AD2830" s="11"/>
      <c r="AE2830" s="11" t="s">
        <v>33</v>
      </c>
      <c r="AF2830" s="11"/>
      <c r="AG2830" s="11"/>
      <c r="AH2830" s="11"/>
      <c r="AI2830" s="11"/>
      <c r="AJ2830" s="11"/>
      <c r="AK2830" s="153" t="s">
        <v>165</v>
      </c>
      <c r="AL2830" s="143"/>
      <c r="AM2830" s="143"/>
      <c r="AN2830" s="143"/>
      <c r="AO2830" s="143"/>
      <c r="AP2830" s="143"/>
      <c r="AQ2830" s="153" t="s">
        <v>165</v>
      </c>
      <c r="AR2830" s="143"/>
      <c r="AS2830" s="143"/>
      <c r="AT2830" s="143"/>
      <c r="AU2830" s="143"/>
      <c r="AV2830" s="143"/>
    </row>
    <row r="2831" spans="1:55" ht="15" customHeight="1" x14ac:dyDescent="0.2">
      <c r="A2831" s="4" t="s">
        <v>2703</v>
      </c>
      <c r="B2831" s="4" t="s">
        <v>2691</v>
      </c>
      <c r="C2831" s="4" t="s">
        <v>2733</v>
      </c>
      <c r="D2831" s="4" t="s">
        <v>2742</v>
      </c>
      <c r="E2831" s="4" t="s">
        <v>3794</v>
      </c>
      <c r="F2831" s="4" t="s">
        <v>3795</v>
      </c>
      <c r="G2831" s="4" t="s">
        <v>3796</v>
      </c>
      <c r="H2831" s="101">
        <v>10005235</v>
      </c>
      <c r="I2831" s="59" t="s">
        <v>3802</v>
      </c>
      <c r="J2831" s="100">
        <v>2024</v>
      </c>
      <c r="K2831" s="100">
        <v>5</v>
      </c>
      <c r="L2831" s="9">
        <f t="shared" si="61"/>
        <v>3</v>
      </c>
      <c r="M2831" s="4" t="s">
        <v>90</v>
      </c>
      <c r="N2831" s="5" t="s">
        <v>94</v>
      </c>
      <c r="O2831" s="9" t="s">
        <v>37</v>
      </c>
      <c r="P2831" s="11" t="s">
        <v>42</v>
      </c>
      <c r="Q2831" s="5">
        <v>2025</v>
      </c>
      <c r="R2831" s="5" t="s">
        <v>42</v>
      </c>
      <c r="S2831" s="117" t="s">
        <v>136</v>
      </c>
      <c r="T2831" s="6" t="s">
        <v>43</v>
      </c>
      <c r="U2831" s="4" t="s">
        <v>3191</v>
      </c>
      <c r="V2831" s="4" t="s">
        <v>3797</v>
      </c>
      <c r="W2831" s="75">
        <v>0</v>
      </c>
      <c r="X2831" s="11"/>
      <c r="Y2831" s="11"/>
      <c r="Z2831" s="11"/>
      <c r="AA2831" s="11"/>
      <c r="AB2831" s="11"/>
      <c r="AC2831" s="11"/>
      <c r="AD2831" s="11"/>
      <c r="AE2831" s="11"/>
      <c r="AF2831" s="11"/>
      <c r="AG2831" s="11"/>
      <c r="AH2831" s="11"/>
      <c r="AI2831" s="11"/>
      <c r="AJ2831" s="11"/>
      <c r="AK2831" s="143"/>
      <c r="AL2831" s="143"/>
      <c r="AM2831" s="143"/>
      <c r="AN2831" s="143"/>
      <c r="AO2831" s="143"/>
      <c r="AP2831" s="143"/>
      <c r="AQ2831" s="143"/>
      <c r="AR2831" s="143"/>
      <c r="AS2831" s="143"/>
      <c r="AT2831" s="143"/>
      <c r="AU2831" s="143"/>
      <c r="AV2831" s="143"/>
    </row>
    <row r="2832" spans="1:55" ht="15" customHeight="1" x14ac:dyDescent="0.2">
      <c r="A2832" s="4" t="s">
        <v>2703</v>
      </c>
      <c r="B2832" s="4" t="s">
        <v>2691</v>
      </c>
      <c r="C2832" s="4" t="s">
        <v>2733</v>
      </c>
      <c r="D2832" s="4" t="s">
        <v>2742</v>
      </c>
      <c r="E2832" s="4" t="s">
        <v>3794</v>
      </c>
      <c r="F2832" s="4" t="s">
        <v>3795</v>
      </c>
      <c r="G2832" s="4" t="s">
        <v>3796</v>
      </c>
      <c r="H2832" s="101">
        <v>10005270</v>
      </c>
      <c r="I2832" s="59" t="s">
        <v>3803</v>
      </c>
      <c r="J2832" s="100">
        <v>2024</v>
      </c>
      <c r="K2832" s="100">
        <v>5</v>
      </c>
      <c r="L2832" s="9">
        <f t="shared" si="61"/>
        <v>3</v>
      </c>
      <c r="M2832" s="4" t="s">
        <v>90</v>
      </c>
      <c r="N2832" s="5" t="s">
        <v>94</v>
      </c>
      <c r="O2832" s="9" t="s">
        <v>37</v>
      </c>
      <c r="P2832" s="11" t="s">
        <v>42</v>
      </c>
      <c r="Q2832" s="5">
        <v>2025</v>
      </c>
      <c r="R2832" s="5" t="s">
        <v>42</v>
      </c>
      <c r="S2832" s="117" t="s">
        <v>136</v>
      </c>
      <c r="T2832" s="6" t="s">
        <v>43</v>
      </c>
      <c r="U2832" s="4" t="s">
        <v>3191</v>
      </c>
      <c r="V2832" s="4" t="s">
        <v>3797</v>
      </c>
      <c r="W2832" s="75">
        <v>0</v>
      </c>
      <c r="X2832" s="11"/>
      <c r="Y2832" s="11"/>
      <c r="Z2832" s="11"/>
      <c r="AA2832" s="11"/>
      <c r="AB2832" s="11"/>
      <c r="AC2832" s="11"/>
      <c r="AD2832" s="11"/>
      <c r="AE2832" s="11"/>
      <c r="AF2832" s="11"/>
      <c r="AG2832" s="11"/>
      <c r="AH2832" s="11"/>
      <c r="AI2832" s="11"/>
      <c r="AJ2832" s="11"/>
      <c r="AK2832" s="143"/>
      <c r="AL2832" s="143"/>
      <c r="AM2832" s="143"/>
      <c r="AN2832" s="143"/>
      <c r="AO2832" s="143"/>
      <c r="AP2832" s="143"/>
      <c r="AQ2832" s="143"/>
      <c r="AR2832" s="143"/>
      <c r="AS2832" s="143"/>
      <c r="AT2832" s="143"/>
      <c r="AU2832" s="143"/>
      <c r="AV2832" s="143"/>
    </row>
    <row r="2833" spans="1:48" ht="15" customHeight="1" x14ac:dyDescent="0.2">
      <c r="A2833" s="4" t="s">
        <v>2723</v>
      </c>
      <c r="B2833" s="4" t="s">
        <v>2690</v>
      </c>
      <c r="C2833" s="4" t="s">
        <v>2710</v>
      </c>
      <c r="D2833" s="4" t="s">
        <v>2742</v>
      </c>
      <c r="E2833" s="4" t="s">
        <v>439</v>
      </c>
      <c r="F2833" s="4" t="s">
        <v>536</v>
      </c>
      <c r="G2833" s="4" t="s">
        <v>3807</v>
      </c>
      <c r="H2833" s="101" t="s">
        <v>3808</v>
      </c>
      <c r="I2833" s="59" t="s">
        <v>3810</v>
      </c>
      <c r="J2833" s="100">
        <v>2024</v>
      </c>
      <c r="K2833" s="100">
        <v>8</v>
      </c>
      <c r="L2833" s="9">
        <f t="shared" si="61"/>
        <v>6</v>
      </c>
      <c r="M2833" s="4" t="s">
        <v>2745</v>
      </c>
      <c r="N2833" s="5" t="s">
        <v>94</v>
      </c>
      <c r="O2833" s="9" t="s">
        <v>47</v>
      </c>
      <c r="P2833" s="11" t="s">
        <v>41</v>
      </c>
      <c r="Q2833" s="5">
        <v>2026</v>
      </c>
      <c r="R2833" s="5" t="s">
        <v>41</v>
      </c>
      <c r="S2833" s="11">
        <v>2024</v>
      </c>
      <c r="T2833" s="6" t="s">
        <v>126</v>
      </c>
      <c r="U2833" s="4" t="s">
        <v>3775</v>
      </c>
      <c r="V2833" s="4" t="s">
        <v>3809</v>
      </c>
      <c r="W2833" s="75">
        <v>0</v>
      </c>
      <c r="X2833" s="11">
        <v>2</v>
      </c>
      <c r="Y2833" s="11"/>
      <c r="Z2833" s="11" t="s">
        <v>33</v>
      </c>
      <c r="AA2833" s="11"/>
      <c r="AB2833" s="11"/>
      <c r="AC2833" s="11"/>
      <c r="AD2833" s="11"/>
      <c r="AE2833" s="11"/>
      <c r="AF2833" s="11" t="s">
        <v>33</v>
      </c>
      <c r="AG2833" s="11"/>
      <c r="AH2833" s="11"/>
      <c r="AI2833" s="11"/>
      <c r="AJ2833" s="11"/>
      <c r="AK2833" s="143"/>
      <c r="AL2833" s="143" t="s">
        <v>165</v>
      </c>
      <c r="AM2833" s="143"/>
      <c r="AN2833" s="143"/>
      <c r="AO2833" s="143"/>
      <c r="AP2833" s="143"/>
      <c r="AQ2833" s="143"/>
      <c r="AR2833" s="153" t="s">
        <v>165</v>
      </c>
      <c r="AS2833" s="143"/>
      <c r="AT2833" s="143"/>
      <c r="AU2833" s="143"/>
      <c r="AV2833" s="143"/>
    </row>
    <row r="2834" spans="1:48" ht="15" customHeight="1" x14ac:dyDescent="0.2">
      <c r="A2834" s="4" t="s">
        <v>2723</v>
      </c>
      <c r="B2834" s="4" t="s">
        <v>2690</v>
      </c>
      <c r="C2834" s="4" t="s">
        <v>2734</v>
      </c>
      <c r="D2834" s="4" t="s">
        <v>2741</v>
      </c>
      <c r="E2834" s="4" t="s">
        <v>1170</v>
      </c>
      <c r="F2834" s="4" t="s">
        <v>3786</v>
      </c>
      <c r="G2834" s="4" t="s">
        <v>3787</v>
      </c>
      <c r="H2834" s="101">
        <v>3000206250</v>
      </c>
      <c r="I2834" s="59">
        <v>500000001893</v>
      </c>
      <c r="J2834" s="100">
        <v>2024</v>
      </c>
      <c r="K2834" s="100">
        <v>8</v>
      </c>
      <c r="L2834" s="9">
        <f t="shared" si="61"/>
        <v>6</v>
      </c>
      <c r="M2834" s="4" t="s">
        <v>90</v>
      </c>
      <c r="N2834" s="5" t="s">
        <v>94</v>
      </c>
      <c r="O2834" s="6" t="s">
        <v>2743</v>
      </c>
      <c r="P2834" s="11" t="s">
        <v>42</v>
      </c>
      <c r="Q2834" s="5">
        <v>2025</v>
      </c>
      <c r="R2834" s="5" t="s">
        <v>41</v>
      </c>
      <c r="S2834" s="11">
        <v>2024</v>
      </c>
      <c r="T2834" s="6" t="s">
        <v>44</v>
      </c>
      <c r="U2834" s="4" t="s">
        <v>545</v>
      </c>
      <c r="V2834" s="4" t="s">
        <v>3686</v>
      </c>
      <c r="W2834" s="75">
        <v>0</v>
      </c>
      <c r="X2834" s="11">
        <v>1</v>
      </c>
      <c r="Y2834" s="11"/>
      <c r="Z2834" s="11"/>
      <c r="AA2834" s="11"/>
      <c r="AB2834" s="11" t="s">
        <v>33</v>
      </c>
      <c r="AC2834" s="11"/>
      <c r="AD2834" s="11"/>
      <c r="AE2834" s="11"/>
      <c r="AF2834" s="11"/>
      <c r="AG2834" s="11"/>
      <c r="AH2834" s="11"/>
      <c r="AI2834" s="11"/>
      <c r="AJ2834" s="11"/>
      <c r="AK2834" s="143"/>
      <c r="AL2834" s="143"/>
      <c r="AM2834" s="143"/>
      <c r="AN2834" s="143" t="s">
        <v>165</v>
      </c>
      <c r="AO2834" s="143"/>
      <c r="AP2834" s="143"/>
      <c r="AQ2834" s="143"/>
      <c r="AR2834" s="143"/>
      <c r="AS2834" s="143"/>
      <c r="AT2834" s="143"/>
      <c r="AU2834" s="143"/>
      <c r="AV2834" s="143"/>
    </row>
    <row r="2835" spans="1:48" ht="15" customHeight="1" x14ac:dyDescent="0.2">
      <c r="A2835" s="4" t="s">
        <v>2721</v>
      </c>
      <c r="B2835" s="4" t="s">
        <v>2687</v>
      </c>
      <c r="C2835" s="4" t="s">
        <v>2734</v>
      </c>
      <c r="D2835" s="4" t="s">
        <v>2741</v>
      </c>
      <c r="E2835" s="4" t="s">
        <v>1170</v>
      </c>
      <c r="F2835" s="4" t="s">
        <v>3786</v>
      </c>
      <c r="G2835" s="4" t="s">
        <v>3787</v>
      </c>
      <c r="H2835" s="169">
        <v>3000211215</v>
      </c>
      <c r="I2835" s="83" t="s">
        <v>136</v>
      </c>
      <c r="J2835" s="100">
        <v>2024</v>
      </c>
      <c r="K2835" s="100">
        <v>8</v>
      </c>
      <c r="L2835" s="9">
        <f t="shared" si="61"/>
        <v>6</v>
      </c>
      <c r="M2835" s="4" t="s">
        <v>90</v>
      </c>
      <c r="N2835" s="5" t="s">
        <v>94</v>
      </c>
      <c r="O2835" s="6" t="s">
        <v>2743</v>
      </c>
      <c r="P2835" s="11" t="s">
        <v>42</v>
      </c>
      <c r="Q2835" s="5">
        <v>2025</v>
      </c>
      <c r="R2835" s="5" t="s">
        <v>41</v>
      </c>
      <c r="S2835" s="11">
        <v>2024</v>
      </c>
      <c r="T2835" s="6" t="s">
        <v>44</v>
      </c>
      <c r="U2835" s="4" t="s">
        <v>545</v>
      </c>
      <c r="V2835" s="4" t="s">
        <v>3792</v>
      </c>
      <c r="W2835" s="75">
        <v>0</v>
      </c>
      <c r="X2835" s="11">
        <v>1</v>
      </c>
      <c r="Y2835" s="11"/>
      <c r="Z2835" s="11"/>
      <c r="AA2835" s="11"/>
      <c r="AB2835" s="11" t="s">
        <v>33</v>
      </c>
      <c r="AC2835" s="11"/>
      <c r="AD2835" s="11"/>
      <c r="AE2835" s="11"/>
      <c r="AF2835" s="11"/>
      <c r="AG2835" s="11"/>
      <c r="AH2835" s="11"/>
      <c r="AI2835" s="11"/>
      <c r="AJ2835" s="11"/>
      <c r="AK2835" s="143"/>
      <c r="AL2835" s="143"/>
      <c r="AM2835" s="143"/>
      <c r="AN2835" s="143" t="s">
        <v>165</v>
      </c>
      <c r="AO2835" s="143"/>
      <c r="AP2835" s="143"/>
      <c r="AQ2835" s="143"/>
      <c r="AR2835" s="143"/>
      <c r="AS2835" s="143"/>
      <c r="AT2835" s="143"/>
      <c r="AU2835" s="143"/>
      <c r="AV2835" s="143"/>
    </row>
    <row r="2836" spans="1:48" ht="15" customHeight="1" x14ac:dyDescent="0.2">
      <c r="A2836" s="4" t="s">
        <v>2723</v>
      </c>
      <c r="B2836" s="4" t="s">
        <v>2690</v>
      </c>
      <c r="C2836" s="4" t="s">
        <v>2734</v>
      </c>
      <c r="D2836" s="4" t="s">
        <v>2741</v>
      </c>
      <c r="E2836" s="4" t="s">
        <v>1170</v>
      </c>
      <c r="F2836" s="4" t="s">
        <v>3786</v>
      </c>
      <c r="G2836" s="4" t="s">
        <v>3787</v>
      </c>
      <c r="H2836" s="101">
        <v>3000188607</v>
      </c>
      <c r="I2836" s="83" t="s">
        <v>136</v>
      </c>
      <c r="J2836" s="100">
        <v>2023</v>
      </c>
      <c r="K2836" s="100">
        <v>8</v>
      </c>
      <c r="L2836" s="9">
        <f t="shared" si="61"/>
        <v>5</v>
      </c>
      <c r="M2836" s="6" t="s">
        <v>90</v>
      </c>
      <c r="N2836" s="9" t="s">
        <v>94</v>
      </c>
      <c r="O2836" s="6" t="s">
        <v>2743</v>
      </c>
      <c r="P2836" s="9" t="s">
        <v>42</v>
      </c>
      <c r="Q2836" s="5" t="s">
        <v>37</v>
      </c>
      <c r="R2836" s="9" t="s">
        <v>41</v>
      </c>
      <c r="S2836" s="11">
        <v>2023</v>
      </c>
      <c r="T2836" s="6" t="s">
        <v>126</v>
      </c>
      <c r="U2836" s="4" t="s">
        <v>545</v>
      </c>
      <c r="V2836" s="4" t="s">
        <v>3686</v>
      </c>
      <c r="W2836" s="75">
        <v>0</v>
      </c>
      <c r="X2836" s="11">
        <v>1</v>
      </c>
      <c r="Y2836" s="11"/>
      <c r="Z2836" s="11"/>
      <c r="AA2836" s="11"/>
      <c r="AB2836" s="11" t="s">
        <v>33</v>
      </c>
      <c r="AC2836" s="11"/>
      <c r="AD2836" s="11"/>
      <c r="AE2836" s="11"/>
      <c r="AF2836" s="11"/>
      <c r="AG2836" s="11"/>
      <c r="AH2836" s="11"/>
      <c r="AI2836" s="11"/>
      <c r="AJ2836" s="11"/>
      <c r="AK2836" s="143"/>
      <c r="AL2836" s="143"/>
      <c r="AM2836" s="143"/>
      <c r="AN2836" s="143" t="s">
        <v>165</v>
      </c>
      <c r="AO2836" s="143"/>
      <c r="AP2836" s="143"/>
      <c r="AQ2836" s="143"/>
      <c r="AR2836" s="143"/>
      <c r="AS2836" s="143"/>
      <c r="AT2836" s="143"/>
      <c r="AU2836" s="143"/>
      <c r="AV2836" s="143"/>
    </row>
    <row r="2837" spans="1:48" ht="15" customHeight="1" x14ac:dyDescent="0.2">
      <c r="A2837" s="4" t="s">
        <v>2712</v>
      </c>
      <c r="B2837" s="4" t="s">
        <v>2691</v>
      </c>
      <c r="C2837" s="4" t="s">
        <v>2735</v>
      </c>
      <c r="D2837" s="4" t="s">
        <v>2741</v>
      </c>
      <c r="E2837" s="4" t="s">
        <v>1957</v>
      </c>
      <c r="F2837" s="4" t="s">
        <v>3076</v>
      </c>
      <c r="G2837" s="41" t="s">
        <v>4560</v>
      </c>
      <c r="H2837" s="101" t="s">
        <v>3820</v>
      </c>
      <c r="I2837" s="83" t="s">
        <v>4559</v>
      </c>
      <c r="J2837" s="100">
        <v>2024</v>
      </c>
      <c r="K2837" s="100">
        <v>5</v>
      </c>
      <c r="L2837" s="9">
        <f t="shared" si="61"/>
        <v>3</v>
      </c>
      <c r="M2837" s="6" t="s">
        <v>92</v>
      </c>
      <c r="N2837" s="9" t="s">
        <v>94</v>
      </c>
      <c r="O2837" s="6" t="s">
        <v>37</v>
      </c>
      <c r="P2837" s="9" t="s">
        <v>41</v>
      </c>
      <c r="Q2837" s="5" t="s">
        <v>37</v>
      </c>
      <c r="R2837" s="9" t="s">
        <v>41</v>
      </c>
      <c r="S2837" s="11">
        <v>2024</v>
      </c>
      <c r="T2837" s="6" t="s">
        <v>44</v>
      </c>
      <c r="U2837" s="4" t="s">
        <v>3081</v>
      </c>
      <c r="V2837" s="4" t="s">
        <v>136</v>
      </c>
      <c r="W2837" s="75">
        <v>0</v>
      </c>
      <c r="X2837" s="11">
        <v>1</v>
      </c>
      <c r="Y2837" s="11"/>
      <c r="Z2837" s="11"/>
      <c r="AA2837" s="11"/>
      <c r="AB2837" s="11"/>
      <c r="AC2837" s="11"/>
      <c r="AD2837" s="11" t="s">
        <v>33</v>
      </c>
      <c r="AE2837" s="11"/>
      <c r="AF2837" s="11"/>
      <c r="AG2837" s="11"/>
      <c r="AH2837" s="11"/>
      <c r="AI2837" s="11"/>
      <c r="AJ2837" s="11"/>
      <c r="AK2837" s="143"/>
      <c r="AL2837" s="143"/>
      <c r="AM2837" s="143"/>
      <c r="AN2837" s="143"/>
      <c r="AO2837" s="143"/>
      <c r="AP2837" s="143" t="s">
        <v>165</v>
      </c>
      <c r="AQ2837" s="143"/>
      <c r="AR2837" s="143"/>
      <c r="AS2837" s="143"/>
      <c r="AT2837" s="143"/>
      <c r="AU2837" s="143"/>
      <c r="AV2837" s="143"/>
    </row>
    <row r="2838" spans="1:48" ht="15" customHeight="1" x14ac:dyDescent="0.2">
      <c r="A2838" s="4" t="s">
        <v>2726</v>
      </c>
      <c r="B2838" s="4" t="s">
        <v>2690</v>
      </c>
      <c r="C2838" s="4" t="s">
        <v>2733</v>
      </c>
      <c r="D2838" s="4" t="s">
        <v>2742</v>
      </c>
      <c r="E2838" s="4" t="s">
        <v>1711</v>
      </c>
      <c r="F2838" s="4" t="s">
        <v>3825</v>
      </c>
      <c r="G2838" s="4" t="s">
        <v>3826</v>
      </c>
      <c r="H2838" s="101" t="s">
        <v>3827</v>
      </c>
      <c r="I2838" s="83" t="s">
        <v>136</v>
      </c>
      <c r="J2838" s="100">
        <v>2024</v>
      </c>
      <c r="K2838" s="100">
        <v>8</v>
      </c>
      <c r="L2838" s="9">
        <f t="shared" si="61"/>
        <v>6</v>
      </c>
      <c r="M2838" s="4" t="s">
        <v>90</v>
      </c>
      <c r="N2838" s="9" t="s">
        <v>94</v>
      </c>
      <c r="O2838" s="6" t="s">
        <v>37</v>
      </c>
      <c r="P2838" s="9" t="s">
        <v>41</v>
      </c>
      <c r="Q2838" s="5" t="s">
        <v>37</v>
      </c>
      <c r="R2838" s="5" t="s">
        <v>41</v>
      </c>
      <c r="S2838" s="11">
        <v>2024</v>
      </c>
      <c r="T2838" s="6" t="s">
        <v>44</v>
      </c>
      <c r="U2838" s="4" t="s">
        <v>2765</v>
      </c>
      <c r="V2838" s="4" t="s">
        <v>3836</v>
      </c>
      <c r="W2838" s="75">
        <v>0</v>
      </c>
      <c r="X2838" s="11">
        <v>1</v>
      </c>
      <c r="Y2838" s="11"/>
      <c r="Z2838" s="11"/>
      <c r="AA2838" s="11"/>
      <c r="AB2838" s="11"/>
      <c r="AC2838" s="11" t="s">
        <v>33</v>
      </c>
      <c r="AD2838" s="11"/>
      <c r="AE2838" s="11"/>
      <c r="AF2838" s="11"/>
      <c r="AG2838" s="11"/>
      <c r="AH2838" s="11"/>
      <c r="AI2838" s="11"/>
      <c r="AJ2838" s="11"/>
      <c r="AK2838" s="143"/>
      <c r="AL2838" s="143"/>
      <c r="AM2838" s="143"/>
      <c r="AN2838" s="143"/>
      <c r="AO2838" s="143" t="s">
        <v>165</v>
      </c>
      <c r="AP2838" s="143"/>
      <c r="AQ2838" s="143"/>
      <c r="AR2838" s="143"/>
      <c r="AS2838" s="143"/>
      <c r="AT2838" s="143"/>
      <c r="AU2838" s="143"/>
      <c r="AV2838" s="143"/>
    </row>
    <row r="2839" spans="1:48" ht="15" customHeight="1" x14ac:dyDescent="0.2">
      <c r="A2839" s="4" t="s">
        <v>2726</v>
      </c>
      <c r="B2839" s="4" t="s">
        <v>2690</v>
      </c>
      <c r="C2839" s="4" t="s">
        <v>2733</v>
      </c>
      <c r="D2839" s="4" t="s">
        <v>2742</v>
      </c>
      <c r="E2839" s="4" t="s">
        <v>3821</v>
      </c>
      <c r="F2839" s="4" t="s">
        <v>3825</v>
      </c>
      <c r="G2839" s="4" t="s">
        <v>3828</v>
      </c>
      <c r="H2839" s="101" t="s">
        <v>3839</v>
      </c>
      <c r="I2839" s="83" t="s">
        <v>136</v>
      </c>
      <c r="J2839" s="100">
        <v>2024</v>
      </c>
      <c r="K2839" s="100">
        <v>8</v>
      </c>
      <c r="L2839" s="9">
        <f t="shared" si="61"/>
        <v>6</v>
      </c>
      <c r="M2839" s="4" t="s">
        <v>90</v>
      </c>
      <c r="N2839" s="9" t="s">
        <v>94</v>
      </c>
      <c r="O2839" s="6" t="s">
        <v>37</v>
      </c>
      <c r="P2839" s="9" t="s">
        <v>41</v>
      </c>
      <c r="Q2839" s="5" t="s">
        <v>37</v>
      </c>
      <c r="R2839" s="5" t="s">
        <v>41</v>
      </c>
      <c r="S2839" s="11">
        <v>2024</v>
      </c>
      <c r="T2839" s="6" t="s">
        <v>44</v>
      </c>
      <c r="U2839" s="4" t="s">
        <v>2765</v>
      </c>
      <c r="V2839" s="4" t="s">
        <v>3836</v>
      </c>
      <c r="W2839" s="75">
        <v>0</v>
      </c>
      <c r="X2839" s="11">
        <v>1</v>
      </c>
      <c r="Y2839" s="11"/>
      <c r="Z2839" s="11"/>
      <c r="AA2839" s="11"/>
      <c r="AB2839" s="11"/>
      <c r="AC2839" s="11" t="s">
        <v>33</v>
      </c>
      <c r="AD2839" s="11"/>
      <c r="AE2839" s="11"/>
      <c r="AF2839" s="11"/>
      <c r="AG2839" s="11"/>
      <c r="AH2839" s="11"/>
      <c r="AI2839" s="11"/>
      <c r="AJ2839" s="11"/>
      <c r="AK2839" s="143"/>
      <c r="AL2839" s="143"/>
      <c r="AM2839" s="143"/>
      <c r="AN2839" s="143"/>
      <c r="AO2839" s="143" t="s">
        <v>165</v>
      </c>
      <c r="AP2839" s="143"/>
      <c r="AQ2839" s="143"/>
      <c r="AR2839" s="143"/>
      <c r="AS2839" s="143"/>
      <c r="AT2839" s="143"/>
      <c r="AU2839" s="143"/>
      <c r="AV2839" s="143"/>
    </row>
    <row r="2840" spans="1:48" ht="15" customHeight="1" x14ac:dyDescent="0.2">
      <c r="A2840" s="4" t="s">
        <v>2726</v>
      </c>
      <c r="B2840" s="4" t="s">
        <v>2690</v>
      </c>
      <c r="C2840" s="4" t="s">
        <v>2733</v>
      </c>
      <c r="D2840" s="4" t="s">
        <v>2742</v>
      </c>
      <c r="E2840" s="4" t="s">
        <v>3822</v>
      </c>
      <c r="F2840" s="4" t="s">
        <v>3825</v>
      </c>
      <c r="G2840" s="4" t="s">
        <v>3829</v>
      </c>
      <c r="H2840" s="101" t="s">
        <v>3830</v>
      </c>
      <c r="I2840" s="83" t="s">
        <v>136</v>
      </c>
      <c r="J2840" s="100">
        <v>2024</v>
      </c>
      <c r="K2840" s="100">
        <v>8</v>
      </c>
      <c r="L2840" s="9">
        <f t="shared" si="61"/>
        <v>6</v>
      </c>
      <c r="M2840" s="4" t="s">
        <v>90</v>
      </c>
      <c r="N2840" s="9" t="s">
        <v>94</v>
      </c>
      <c r="O2840" s="6" t="s">
        <v>37</v>
      </c>
      <c r="P2840" s="9" t="s">
        <v>41</v>
      </c>
      <c r="Q2840" s="5" t="s">
        <v>37</v>
      </c>
      <c r="R2840" s="5" t="s">
        <v>41</v>
      </c>
      <c r="S2840" s="11">
        <v>2024</v>
      </c>
      <c r="T2840" s="6" t="s">
        <v>44</v>
      </c>
      <c r="U2840" s="4" t="s">
        <v>2765</v>
      </c>
      <c r="V2840" s="4" t="s">
        <v>3836</v>
      </c>
      <c r="W2840" s="75">
        <v>0</v>
      </c>
      <c r="X2840" s="11">
        <v>1</v>
      </c>
      <c r="Y2840" s="11"/>
      <c r="Z2840" s="11"/>
      <c r="AA2840" s="11"/>
      <c r="AB2840" s="11"/>
      <c r="AC2840" s="11" t="s">
        <v>33</v>
      </c>
      <c r="AD2840" s="11"/>
      <c r="AE2840" s="11"/>
      <c r="AF2840" s="11"/>
      <c r="AG2840" s="11"/>
      <c r="AH2840" s="11"/>
      <c r="AI2840" s="11"/>
      <c r="AJ2840" s="11"/>
      <c r="AK2840" s="143"/>
      <c r="AL2840" s="143"/>
      <c r="AM2840" s="143"/>
      <c r="AN2840" s="143"/>
      <c r="AO2840" s="143" t="s">
        <v>165</v>
      </c>
      <c r="AP2840" s="143"/>
      <c r="AQ2840" s="143"/>
      <c r="AR2840" s="143"/>
      <c r="AS2840" s="143"/>
      <c r="AT2840" s="143"/>
      <c r="AU2840" s="143"/>
      <c r="AV2840" s="143"/>
    </row>
    <row r="2841" spans="1:48" ht="15" customHeight="1" x14ac:dyDescent="0.2">
      <c r="A2841" s="4" t="s">
        <v>2726</v>
      </c>
      <c r="B2841" s="4" t="s">
        <v>2690</v>
      </c>
      <c r="C2841" s="4" t="s">
        <v>2733</v>
      </c>
      <c r="D2841" s="4" t="s">
        <v>2742</v>
      </c>
      <c r="E2841" s="4" t="s">
        <v>3823</v>
      </c>
      <c r="F2841" s="4" t="s">
        <v>3825</v>
      </c>
      <c r="G2841" s="4" t="s">
        <v>3831</v>
      </c>
      <c r="H2841" s="101" t="s">
        <v>3832</v>
      </c>
      <c r="I2841" s="83" t="s">
        <v>136</v>
      </c>
      <c r="J2841" s="100">
        <v>2024</v>
      </c>
      <c r="K2841" s="100">
        <v>8</v>
      </c>
      <c r="L2841" s="9">
        <f t="shared" si="61"/>
        <v>6</v>
      </c>
      <c r="M2841" s="4" t="s">
        <v>90</v>
      </c>
      <c r="N2841" s="9" t="s">
        <v>94</v>
      </c>
      <c r="O2841" s="6" t="s">
        <v>37</v>
      </c>
      <c r="P2841" s="9" t="s">
        <v>41</v>
      </c>
      <c r="Q2841" s="5" t="s">
        <v>37</v>
      </c>
      <c r="R2841" s="5" t="s">
        <v>41</v>
      </c>
      <c r="S2841" s="11">
        <v>2024</v>
      </c>
      <c r="T2841" s="6" t="s">
        <v>44</v>
      </c>
      <c r="U2841" s="4" t="s">
        <v>2765</v>
      </c>
      <c r="V2841" s="4" t="s">
        <v>3836</v>
      </c>
      <c r="W2841" s="75">
        <v>0</v>
      </c>
      <c r="X2841" s="11">
        <v>1</v>
      </c>
      <c r="Y2841" s="11"/>
      <c r="Z2841" s="11"/>
      <c r="AA2841" s="11"/>
      <c r="AB2841" s="11"/>
      <c r="AC2841" s="11" t="s">
        <v>33</v>
      </c>
      <c r="AD2841" s="11"/>
      <c r="AE2841" s="11"/>
      <c r="AF2841" s="11"/>
      <c r="AG2841" s="11"/>
      <c r="AH2841" s="11"/>
      <c r="AI2841" s="11"/>
      <c r="AJ2841" s="11"/>
      <c r="AK2841" s="143"/>
      <c r="AL2841" s="143"/>
      <c r="AM2841" s="143"/>
      <c r="AN2841" s="143"/>
      <c r="AO2841" s="143" t="s">
        <v>165</v>
      </c>
      <c r="AP2841" s="143"/>
      <c r="AQ2841" s="143"/>
      <c r="AR2841" s="143"/>
      <c r="AS2841" s="143"/>
      <c r="AT2841" s="143"/>
      <c r="AU2841" s="143"/>
      <c r="AV2841" s="143"/>
    </row>
    <row r="2842" spans="1:48" ht="15" customHeight="1" x14ac:dyDescent="0.2">
      <c r="A2842" s="4" t="s">
        <v>2726</v>
      </c>
      <c r="B2842" s="4" t="s">
        <v>2690</v>
      </c>
      <c r="C2842" s="4" t="s">
        <v>2733</v>
      </c>
      <c r="D2842" s="4" t="s">
        <v>2742</v>
      </c>
      <c r="E2842" s="4" t="s">
        <v>3503</v>
      </c>
      <c r="F2842" s="4" t="s">
        <v>3825</v>
      </c>
      <c r="G2842" s="4" t="s">
        <v>3833</v>
      </c>
      <c r="H2842" s="101" t="s">
        <v>3834</v>
      </c>
      <c r="I2842" s="83" t="s">
        <v>136</v>
      </c>
      <c r="J2842" s="100">
        <v>2024</v>
      </c>
      <c r="K2842" s="100">
        <v>8</v>
      </c>
      <c r="L2842" s="9">
        <f t="shared" si="61"/>
        <v>6</v>
      </c>
      <c r="M2842" s="4" t="s">
        <v>90</v>
      </c>
      <c r="N2842" s="9" t="s">
        <v>94</v>
      </c>
      <c r="O2842" s="6" t="s">
        <v>37</v>
      </c>
      <c r="P2842" s="9" t="s">
        <v>41</v>
      </c>
      <c r="Q2842" s="5" t="s">
        <v>37</v>
      </c>
      <c r="R2842" s="5" t="s">
        <v>41</v>
      </c>
      <c r="S2842" s="11">
        <v>2024</v>
      </c>
      <c r="T2842" s="6" t="s">
        <v>44</v>
      </c>
      <c r="U2842" s="4" t="s">
        <v>2765</v>
      </c>
      <c r="V2842" s="4" t="s">
        <v>3836</v>
      </c>
      <c r="W2842" s="75">
        <v>0</v>
      </c>
      <c r="X2842" s="11">
        <v>1</v>
      </c>
      <c r="Y2842" s="11"/>
      <c r="Z2842" s="11"/>
      <c r="AA2842" s="11"/>
      <c r="AB2842" s="11"/>
      <c r="AC2842" s="11" t="s">
        <v>33</v>
      </c>
      <c r="AD2842" s="11"/>
      <c r="AE2842" s="11"/>
      <c r="AF2842" s="11"/>
      <c r="AG2842" s="11"/>
      <c r="AH2842" s="11"/>
      <c r="AI2842" s="11"/>
      <c r="AJ2842" s="11"/>
      <c r="AK2842" s="143"/>
      <c r="AL2842" s="143"/>
      <c r="AM2842" s="143"/>
      <c r="AN2842" s="143"/>
      <c r="AO2842" s="143" t="s">
        <v>165</v>
      </c>
      <c r="AP2842" s="143"/>
      <c r="AQ2842" s="143"/>
      <c r="AR2842" s="143"/>
      <c r="AS2842" s="143"/>
      <c r="AT2842" s="143"/>
      <c r="AU2842" s="143"/>
      <c r="AV2842" s="143"/>
    </row>
    <row r="2843" spans="1:48" ht="15" customHeight="1" x14ac:dyDescent="0.2">
      <c r="A2843" s="4" t="s">
        <v>2726</v>
      </c>
      <c r="B2843" s="4" t="s">
        <v>2690</v>
      </c>
      <c r="C2843" s="4" t="s">
        <v>2733</v>
      </c>
      <c r="D2843" s="4" t="s">
        <v>2742</v>
      </c>
      <c r="E2843" s="4" t="s">
        <v>3824</v>
      </c>
      <c r="F2843" s="4" t="s">
        <v>3825</v>
      </c>
      <c r="G2843" s="4">
        <v>1688210105</v>
      </c>
      <c r="H2843" s="101" t="s">
        <v>3835</v>
      </c>
      <c r="I2843" s="83" t="s">
        <v>136</v>
      </c>
      <c r="J2843" s="100">
        <v>2024</v>
      </c>
      <c r="K2843" s="100">
        <v>8</v>
      </c>
      <c r="L2843" s="9">
        <f t="shared" si="61"/>
        <v>6</v>
      </c>
      <c r="M2843" s="4" t="s">
        <v>90</v>
      </c>
      <c r="N2843" s="9" t="s">
        <v>94</v>
      </c>
      <c r="O2843" s="6" t="s">
        <v>37</v>
      </c>
      <c r="P2843" s="9" t="s">
        <v>41</v>
      </c>
      <c r="Q2843" s="5" t="s">
        <v>37</v>
      </c>
      <c r="R2843" s="5" t="s">
        <v>41</v>
      </c>
      <c r="S2843" s="11">
        <v>2024</v>
      </c>
      <c r="T2843" s="6" t="s">
        <v>44</v>
      </c>
      <c r="U2843" s="4" t="s">
        <v>2765</v>
      </c>
      <c r="V2843" s="4" t="s">
        <v>3836</v>
      </c>
      <c r="W2843" s="75">
        <v>0</v>
      </c>
      <c r="X2843" s="11">
        <v>1</v>
      </c>
      <c r="Y2843" s="11"/>
      <c r="Z2843" s="11"/>
      <c r="AA2843" s="11"/>
      <c r="AB2843" s="11"/>
      <c r="AC2843" s="11" t="s">
        <v>33</v>
      </c>
      <c r="AD2843" s="11"/>
      <c r="AE2843" s="11"/>
      <c r="AF2843" s="11"/>
      <c r="AG2843" s="11"/>
      <c r="AH2843" s="11"/>
      <c r="AI2843" s="11"/>
      <c r="AJ2843" s="11"/>
      <c r="AK2843" s="143"/>
      <c r="AL2843" s="143"/>
      <c r="AM2843" s="143"/>
      <c r="AN2843" s="143"/>
      <c r="AO2843" s="143" t="s">
        <v>165</v>
      </c>
      <c r="AP2843" s="143"/>
      <c r="AQ2843" s="143"/>
      <c r="AR2843" s="143"/>
      <c r="AS2843" s="143"/>
      <c r="AT2843" s="143"/>
      <c r="AU2843" s="143"/>
      <c r="AV2843" s="143"/>
    </row>
    <row r="2844" spans="1:48" ht="15" customHeight="1" x14ac:dyDescent="0.2">
      <c r="A2844" s="4" t="s">
        <v>2726</v>
      </c>
      <c r="B2844" s="4" t="s">
        <v>2690</v>
      </c>
      <c r="C2844" s="4" t="s">
        <v>2733</v>
      </c>
      <c r="D2844" s="4" t="s">
        <v>2742</v>
      </c>
      <c r="E2844" s="4" t="s">
        <v>1711</v>
      </c>
      <c r="F2844" s="4" t="s">
        <v>3825</v>
      </c>
      <c r="G2844" s="4" t="s">
        <v>3826</v>
      </c>
      <c r="H2844" s="101" t="s">
        <v>3837</v>
      </c>
      <c r="I2844" s="83" t="s">
        <v>136</v>
      </c>
      <c r="J2844" s="100">
        <v>2024</v>
      </c>
      <c r="K2844" s="100">
        <v>8</v>
      </c>
      <c r="L2844" s="9">
        <f t="shared" ref="L2844:L2875" si="62">IF(AND(J2844=0,K2844=0),"",K2844-($B$9-J2844))</f>
        <v>6</v>
      </c>
      <c r="M2844" s="4" t="s">
        <v>90</v>
      </c>
      <c r="N2844" s="9" t="s">
        <v>94</v>
      </c>
      <c r="O2844" s="6" t="s">
        <v>37</v>
      </c>
      <c r="P2844" s="9" t="s">
        <v>41</v>
      </c>
      <c r="Q2844" s="5" t="s">
        <v>37</v>
      </c>
      <c r="R2844" s="5" t="s">
        <v>41</v>
      </c>
      <c r="S2844" s="11">
        <v>2024</v>
      </c>
      <c r="T2844" s="6" t="s">
        <v>44</v>
      </c>
      <c r="U2844" s="4" t="s">
        <v>2765</v>
      </c>
      <c r="V2844" s="4" t="s">
        <v>3836</v>
      </c>
      <c r="W2844" s="75">
        <v>0</v>
      </c>
      <c r="X2844" s="11">
        <v>1</v>
      </c>
      <c r="Y2844" s="11"/>
      <c r="Z2844" s="11"/>
      <c r="AA2844" s="11"/>
      <c r="AB2844" s="11"/>
      <c r="AC2844" s="11" t="s">
        <v>33</v>
      </c>
      <c r="AD2844" s="11"/>
      <c r="AE2844" s="11"/>
      <c r="AF2844" s="11"/>
      <c r="AG2844" s="11"/>
      <c r="AH2844" s="11"/>
      <c r="AI2844" s="11"/>
      <c r="AJ2844" s="11"/>
      <c r="AK2844" s="143"/>
      <c r="AL2844" s="143"/>
      <c r="AM2844" s="143"/>
      <c r="AN2844" s="143"/>
      <c r="AO2844" s="143" t="s">
        <v>165</v>
      </c>
      <c r="AP2844" s="143"/>
      <c r="AQ2844" s="143"/>
      <c r="AR2844" s="143"/>
      <c r="AS2844" s="143"/>
      <c r="AT2844" s="143"/>
      <c r="AU2844" s="143"/>
      <c r="AV2844" s="143"/>
    </row>
    <row r="2845" spans="1:48" ht="15" customHeight="1" x14ac:dyDescent="0.2">
      <c r="A2845" s="4" t="s">
        <v>2726</v>
      </c>
      <c r="B2845" s="4" t="s">
        <v>2690</v>
      </c>
      <c r="C2845" s="4" t="s">
        <v>2733</v>
      </c>
      <c r="D2845" s="4" t="s">
        <v>2742</v>
      </c>
      <c r="E2845" s="4" t="s">
        <v>3821</v>
      </c>
      <c r="F2845" s="4" t="s">
        <v>3825</v>
      </c>
      <c r="G2845" s="4" t="s">
        <v>3828</v>
      </c>
      <c r="H2845" s="101" t="s">
        <v>3838</v>
      </c>
      <c r="I2845" s="83" t="s">
        <v>136</v>
      </c>
      <c r="J2845" s="100">
        <v>2024</v>
      </c>
      <c r="K2845" s="100">
        <v>8</v>
      </c>
      <c r="L2845" s="9">
        <f t="shared" si="62"/>
        <v>6</v>
      </c>
      <c r="M2845" s="4" t="s">
        <v>90</v>
      </c>
      <c r="N2845" s="9" t="s">
        <v>94</v>
      </c>
      <c r="O2845" s="6" t="s">
        <v>37</v>
      </c>
      <c r="P2845" s="9" t="s">
        <v>41</v>
      </c>
      <c r="Q2845" s="5" t="s">
        <v>37</v>
      </c>
      <c r="R2845" s="5" t="s">
        <v>41</v>
      </c>
      <c r="S2845" s="11">
        <v>2024</v>
      </c>
      <c r="T2845" s="6" t="s">
        <v>44</v>
      </c>
      <c r="U2845" s="4" t="s">
        <v>2765</v>
      </c>
      <c r="V2845" s="4" t="s">
        <v>3836</v>
      </c>
      <c r="W2845" s="75">
        <v>0</v>
      </c>
      <c r="X2845" s="11">
        <v>1</v>
      </c>
      <c r="Y2845" s="11"/>
      <c r="Z2845" s="11"/>
      <c r="AA2845" s="11"/>
      <c r="AB2845" s="11"/>
      <c r="AC2845" s="11" t="s">
        <v>33</v>
      </c>
      <c r="AD2845" s="11"/>
      <c r="AE2845" s="11"/>
      <c r="AF2845" s="11"/>
      <c r="AG2845" s="11"/>
      <c r="AH2845" s="11"/>
      <c r="AI2845" s="11"/>
      <c r="AJ2845" s="11"/>
      <c r="AK2845" s="143"/>
      <c r="AL2845" s="143"/>
      <c r="AM2845" s="143"/>
      <c r="AN2845" s="143"/>
      <c r="AO2845" s="143" t="s">
        <v>165</v>
      </c>
      <c r="AP2845" s="143"/>
      <c r="AQ2845" s="143"/>
      <c r="AR2845" s="143"/>
      <c r="AS2845" s="143"/>
      <c r="AT2845" s="143"/>
      <c r="AU2845" s="143"/>
      <c r="AV2845" s="143"/>
    </row>
    <row r="2846" spans="1:48" ht="15" customHeight="1" x14ac:dyDescent="0.2">
      <c r="A2846" s="4" t="s">
        <v>2726</v>
      </c>
      <c r="B2846" s="4" t="s">
        <v>2690</v>
      </c>
      <c r="C2846" s="4" t="s">
        <v>2733</v>
      </c>
      <c r="D2846" s="4" t="s">
        <v>2742</v>
      </c>
      <c r="E2846" s="4" t="s">
        <v>3822</v>
      </c>
      <c r="F2846" s="4" t="s">
        <v>3825</v>
      </c>
      <c r="G2846" s="4" t="s">
        <v>3829</v>
      </c>
      <c r="H2846" s="101" t="s">
        <v>3840</v>
      </c>
      <c r="I2846" s="83" t="s">
        <v>136</v>
      </c>
      <c r="J2846" s="100">
        <v>2024</v>
      </c>
      <c r="K2846" s="100">
        <v>8</v>
      </c>
      <c r="L2846" s="9">
        <f t="shared" si="62"/>
        <v>6</v>
      </c>
      <c r="M2846" s="4" t="s">
        <v>90</v>
      </c>
      <c r="N2846" s="9" t="s">
        <v>94</v>
      </c>
      <c r="O2846" s="6" t="s">
        <v>37</v>
      </c>
      <c r="P2846" s="9" t="s">
        <v>41</v>
      </c>
      <c r="Q2846" s="5" t="s">
        <v>37</v>
      </c>
      <c r="R2846" s="5" t="s">
        <v>41</v>
      </c>
      <c r="S2846" s="11">
        <v>2024</v>
      </c>
      <c r="T2846" s="6" t="s">
        <v>44</v>
      </c>
      <c r="U2846" s="4" t="s">
        <v>2765</v>
      </c>
      <c r="V2846" s="4" t="s">
        <v>3836</v>
      </c>
      <c r="W2846" s="75">
        <v>0</v>
      </c>
      <c r="X2846" s="11">
        <v>1</v>
      </c>
      <c r="Y2846" s="11"/>
      <c r="Z2846" s="11"/>
      <c r="AA2846" s="11"/>
      <c r="AB2846" s="11"/>
      <c r="AC2846" s="11" t="s">
        <v>33</v>
      </c>
      <c r="AD2846" s="11"/>
      <c r="AE2846" s="11"/>
      <c r="AF2846" s="11"/>
      <c r="AG2846" s="11"/>
      <c r="AH2846" s="11"/>
      <c r="AI2846" s="11"/>
      <c r="AJ2846" s="11"/>
      <c r="AK2846" s="143"/>
      <c r="AL2846" s="143"/>
      <c r="AM2846" s="143"/>
      <c r="AN2846" s="143"/>
      <c r="AO2846" s="143" t="s">
        <v>165</v>
      </c>
      <c r="AP2846" s="143"/>
      <c r="AQ2846" s="143"/>
      <c r="AR2846" s="143"/>
      <c r="AS2846" s="143"/>
      <c r="AT2846" s="143"/>
      <c r="AU2846" s="143"/>
      <c r="AV2846" s="143"/>
    </row>
    <row r="2847" spans="1:48" ht="15" customHeight="1" x14ac:dyDescent="0.2">
      <c r="A2847" s="4" t="s">
        <v>2726</v>
      </c>
      <c r="B2847" s="4" t="s">
        <v>2690</v>
      </c>
      <c r="C2847" s="4" t="s">
        <v>2733</v>
      </c>
      <c r="D2847" s="4" t="s">
        <v>2742</v>
      </c>
      <c r="E2847" s="4" t="s">
        <v>3823</v>
      </c>
      <c r="F2847" s="4" t="s">
        <v>3825</v>
      </c>
      <c r="G2847" s="4" t="s">
        <v>3831</v>
      </c>
      <c r="H2847" s="101" t="s">
        <v>3841</v>
      </c>
      <c r="I2847" s="83" t="s">
        <v>136</v>
      </c>
      <c r="J2847" s="100">
        <v>2024</v>
      </c>
      <c r="K2847" s="100">
        <v>8</v>
      </c>
      <c r="L2847" s="9">
        <f t="shared" si="62"/>
        <v>6</v>
      </c>
      <c r="M2847" s="4" t="s">
        <v>90</v>
      </c>
      <c r="N2847" s="9" t="s">
        <v>94</v>
      </c>
      <c r="O2847" s="6" t="s">
        <v>37</v>
      </c>
      <c r="P2847" s="9" t="s">
        <v>41</v>
      </c>
      <c r="Q2847" s="5" t="s">
        <v>37</v>
      </c>
      <c r="R2847" s="5" t="s">
        <v>41</v>
      </c>
      <c r="S2847" s="11">
        <v>2024</v>
      </c>
      <c r="T2847" s="6" t="s">
        <v>44</v>
      </c>
      <c r="U2847" s="4" t="s">
        <v>2765</v>
      </c>
      <c r="V2847" s="4" t="s">
        <v>3836</v>
      </c>
      <c r="W2847" s="75">
        <v>0</v>
      </c>
      <c r="X2847" s="11">
        <v>1</v>
      </c>
      <c r="Y2847" s="11"/>
      <c r="Z2847" s="11"/>
      <c r="AA2847" s="11"/>
      <c r="AB2847" s="11"/>
      <c r="AC2847" s="11" t="s">
        <v>33</v>
      </c>
      <c r="AD2847" s="11"/>
      <c r="AE2847" s="11"/>
      <c r="AF2847" s="11"/>
      <c r="AG2847" s="11"/>
      <c r="AH2847" s="11"/>
      <c r="AI2847" s="11"/>
      <c r="AJ2847" s="11"/>
      <c r="AK2847" s="143"/>
      <c r="AL2847" s="143"/>
      <c r="AM2847" s="143"/>
      <c r="AN2847" s="143"/>
      <c r="AO2847" s="143" t="s">
        <v>165</v>
      </c>
      <c r="AP2847" s="143"/>
      <c r="AQ2847" s="143"/>
      <c r="AR2847" s="143"/>
      <c r="AS2847" s="143"/>
      <c r="AT2847" s="143"/>
      <c r="AU2847" s="143"/>
      <c r="AV2847" s="143"/>
    </row>
    <row r="2848" spans="1:48" ht="15" customHeight="1" x14ac:dyDescent="0.2">
      <c r="A2848" s="4" t="s">
        <v>2726</v>
      </c>
      <c r="B2848" s="4" t="s">
        <v>2690</v>
      </c>
      <c r="C2848" s="4" t="s">
        <v>2733</v>
      </c>
      <c r="D2848" s="4" t="s">
        <v>2742</v>
      </c>
      <c r="E2848" s="4" t="s">
        <v>3503</v>
      </c>
      <c r="F2848" s="4" t="s">
        <v>3825</v>
      </c>
      <c r="G2848" s="4" t="s">
        <v>3833</v>
      </c>
      <c r="H2848" s="101" t="s">
        <v>3842</v>
      </c>
      <c r="I2848" s="83" t="s">
        <v>136</v>
      </c>
      <c r="J2848" s="100">
        <v>2024</v>
      </c>
      <c r="K2848" s="100">
        <v>8</v>
      </c>
      <c r="L2848" s="9">
        <f t="shared" si="62"/>
        <v>6</v>
      </c>
      <c r="M2848" s="4" t="s">
        <v>90</v>
      </c>
      <c r="N2848" s="9" t="s">
        <v>94</v>
      </c>
      <c r="O2848" s="6" t="s">
        <v>37</v>
      </c>
      <c r="P2848" s="9" t="s">
        <v>41</v>
      </c>
      <c r="Q2848" s="5" t="s">
        <v>37</v>
      </c>
      <c r="R2848" s="5" t="s">
        <v>41</v>
      </c>
      <c r="S2848" s="11">
        <v>2024</v>
      </c>
      <c r="T2848" s="6" t="s">
        <v>44</v>
      </c>
      <c r="U2848" s="4" t="s">
        <v>2765</v>
      </c>
      <c r="V2848" s="4" t="s">
        <v>3836</v>
      </c>
      <c r="W2848" s="75">
        <v>0</v>
      </c>
      <c r="X2848" s="11">
        <v>1</v>
      </c>
      <c r="Y2848" s="11"/>
      <c r="Z2848" s="11"/>
      <c r="AA2848" s="11"/>
      <c r="AB2848" s="11"/>
      <c r="AC2848" s="11" t="s">
        <v>33</v>
      </c>
      <c r="AD2848" s="11"/>
      <c r="AE2848" s="11"/>
      <c r="AF2848" s="11"/>
      <c r="AG2848" s="11"/>
      <c r="AH2848" s="11"/>
      <c r="AI2848" s="11"/>
      <c r="AJ2848" s="11"/>
      <c r="AK2848" s="143"/>
      <c r="AL2848" s="143"/>
      <c r="AM2848" s="143"/>
      <c r="AN2848" s="143"/>
      <c r="AO2848" s="143" t="s">
        <v>165</v>
      </c>
      <c r="AP2848" s="143"/>
      <c r="AQ2848" s="143"/>
      <c r="AR2848" s="143"/>
      <c r="AS2848" s="143"/>
      <c r="AT2848" s="143"/>
      <c r="AU2848" s="143"/>
      <c r="AV2848" s="143"/>
    </row>
    <row r="2849" spans="1:48" ht="15" customHeight="1" x14ac:dyDescent="0.2">
      <c r="A2849" s="4" t="s">
        <v>2726</v>
      </c>
      <c r="B2849" s="4" t="s">
        <v>2690</v>
      </c>
      <c r="C2849" s="4" t="s">
        <v>2733</v>
      </c>
      <c r="D2849" s="4" t="s">
        <v>2742</v>
      </c>
      <c r="E2849" s="4" t="s">
        <v>3824</v>
      </c>
      <c r="F2849" s="4" t="s">
        <v>3825</v>
      </c>
      <c r="G2849" s="4">
        <v>1688210105</v>
      </c>
      <c r="H2849" s="101" t="s">
        <v>3843</v>
      </c>
      <c r="I2849" s="83" t="s">
        <v>136</v>
      </c>
      <c r="J2849" s="100">
        <v>2024</v>
      </c>
      <c r="K2849" s="100">
        <v>8</v>
      </c>
      <c r="L2849" s="9">
        <f t="shared" si="62"/>
        <v>6</v>
      </c>
      <c r="M2849" s="4" t="s">
        <v>90</v>
      </c>
      <c r="N2849" s="9" t="s">
        <v>94</v>
      </c>
      <c r="O2849" s="6" t="s">
        <v>37</v>
      </c>
      <c r="P2849" s="9" t="s">
        <v>41</v>
      </c>
      <c r="Q2849" s="5" t="s">
        <v>37</v>
      </c>
      <c r="R2849" s="5" t="s">
        <v>41</v>
      </c>
      <c r="S2849" s="11">
        <v>2024</v>
      </c>
      <c r="T2849" s="6" t="s">
        <v>44</v>
      </c>
      <c r="U2849" s="4" t="s">
        <v>2765</v>
      </c>
      <c r="V2849" s="4" t="s">
        <v>3836</v>
      </c>
      <c r="W2849" s="75">
        <v>0</v>
      </c>
      <c r="X2849" s="11">
        <v>1</v>
      </c>
      <c r="Y2849" s="11"/>
      <c r="Z2849" s="11"/>
      <c r="AA2849" s="11"/>
      <c r="AB2849" s="11"/>
      <c r="AC2849" s="11" t="s">
        <v>33</v>
      </c>
      <c r="AD2849" s="11"/>
      <c r="AE2849" s="11"/>
      <c r="AF2849" s="11"/>
      <c r="AG2849" s="11"/>
      <c r="AH2849" s="11"/>
      <c r="AI2849" s="11"/>
      <c r="AJ2849" s="11"/>
      <c r="AK2849" s="143"/>
      <c r="AL2849" s="143"/>
      <c r="AM2849" s="143"/>
      <c r="AN2849" s="143"/>
      <c r="AO2849" s="143" t="s">
        <v>165</v>
      </c>
      <c r="AP2849" s="143"/>
      <c r="AQ2849" s="143"/>
      <c r="AR2849" s="143"/>
      <c r="AS2849" s="143"/>
      <c r="AT2849" s="143"/>
      <c r="AU2849" s="143"/>
      <c r="AV2849" s="143"/>
    </row>
    <row r="2850" spans="1:48" ht="15" customHeight="1" x14ac:dyDescent="0.2">
      <c r="A2850" s="4" t="s">
        <v>2726</v>
      </c>
      <c r="B2850" s="4" t="s">
        <v>2690</v>
      </c>
      <c r="C2850" s="4" t="s">
        <v>2733</v>
      </c>
      <c r="D2850" s="4" t="s">
        <v>2742</v>
      </c>
      <c r="E2850" s="4" t="s">
        <v>3844</v>
      </c>
      <c r="F2850" s="4" t="s">
        <v>3825</v>
      </c>
      <c r="G2850" s="4" t="s">
        <v>3845</v>
      </c>
      <c r="H2850" s="101" t="s">
        <v>3846</v>
      </c>
      <c r="I2850" s="83" t="s">
        <v>136</v>
      </c>
      <c r="J2850" s="100">
        <v>2024</v>
      </c>
      <c r="K2850" s="100">
        <v>8</v>
      </c>
      <c r="L2850" s="9">
        <f t="shared" si="62"/>
        <v>6</v>
      </c>
      <c r="M2850" s="4" t="s">
        <v>90</v>
      </c>
      <c r="N2850" s="9" t="s">
        <v>94</v>
      </c>
      <c r="O2850" s="6" t="s">
        <v>37</v>
      </c>
      <c r="P2850" s="9" t="s">
        <v>41</v>
      </c>
      <c r="Q2850" s="5" t="s">
        <v>37</v>
      </c>
      <c r="R2850" s="5" t="s">
        <v>41</v>
      </c>
      <c r="S2850" s="11">
        <v>2024</v>
      </c>
      <c r="T2850" s="6" t="s">
        <v>44</v>
      </c>
      <c r="U2850" s="4" t="s">
        <v>2765</v>
      </c>
      <c r="V2850" s="4" t="s">
        <v>3836</v>
      </c>
      <c r="W2850" s="75">
        <v>0</v>
      </c>
      <c r="X2850" s="11">
        <v>1</v>
      </c>
      <c r="Y2850" s="11"/>
      <c r="Z2850" s="11"/>
      <c r="AA2850" s="11"/>
      <c r="AB2850" s="11"/>
      <c r="AC2850" s="11" t="s">
        <v>33</v>
      </c>
      <c r="AD2850" s="11"/>
      <c r="AE2850" s="11"/>
      <c r="AF2850" s="11"/>
      <c r="AG2850" s="11"/>
      <c r="AH2850" s="11"/>
      <c r="AI2850" s="11"/>
      <c r="AJ2850" s="11"/>
      <c r="AK2850" s="143"/>
      <c r="AL2850" s="143"/>
      <c r="AM2850" s="143"/>
      <c r="AN2850" s="143"/>
      <c r="AO2850" s="143" t="s">
        <v>165</v>
      </c>
      <c r="AP2850" s="143"/>
      <c r="AQ2850" s="143"/>
      <c r="AR2850" s="143"/>
      <c r="AS2850" s="143"/>
      <c r="AT2850" s="143"/>
      <c r="AU2850" s="143"/>
      <c r="AV2850" s="143"/>
    </row>
    <row r="2851" spans="1:48" ht="15" customHeight="1" x14ac:dyDescent="0.2">
      <c r="A2851" s="4" t="s">
        <v>2723</v>
      </c>
      <c r="B2851" s="83" t="s">
        <v>2690</v>
      </c>
      <c r="C2851" s="83" t="s">
        <v>2732</v>
      </c>
      <c r="D2851" s="84" t="s">
        <v>2740</v>
      </c>
      <c r="E2851" s="83" t="s">
        <v>2891</v>
      </c>
      <c r="F2851" s="85" t="s">
        <v>4021</v>
      </c>
      <c r="G2851" s="4">
        <v>8710</v>
      </c>
      <c r="H2851" s="85" t="s">
        <v>195</v>
      </c>
      <c r="I2851" s="101" t="s">
        <v>3848</v>
      </c>
      <c r="J2851" s="100">
        <v>2024</v>
      </c>
      <c r="K2851" s="137">
        <v>10</v>
      </c>
      <c r="L2851" s="9">
        <f t="shared" si="62"/>
        <v>8</v>
      </c>
      <c r="M2851" s="88" t="s">
        <v>90</v>
      </c>
      <c r="N2851" s="86" t="s">
        <v>94</v>
      </c>
      <c r="O2851" s="88" t="s">
        <v>37</v>
      </c>
      <c r="P2851" s="89" t="s">
        <v>42</v>
      </c>
      <c r="Q2851" s="86">
        <v>2025</v>
      </c>
      <c r="R2851" s="86" t="s">
        <v>42</v>
      </c>
      <c r="S2851" s="117" t="s">
        <v>136</v>
      </c>
      <c r="T2851" s="88" t="s">
        <v>44</v>
      </c>
      <c r="U2851" s="83" t="s">
        <v>210</v>
      </c>
      <c r="V2851" s="4" t="s">
        <v>3847</v>
      </c>
      <c r="W2851" s="150">
        <v>167000</v>
      </c>
      <c r="X2851" s="11"/>
      <c r="Y2851" s="11"/>
      <c r="Z2851" s="11"/>
      <c r="AA2851" s="11"/>
      <c r="AB2851" s="11"/>
      <c r="AC2851" s="11"/>
      <c r="AD2851" s="11"/>
      <c r="AE2851" s="11"/>
      <c r="AF2851" s="11"/>
      <c r="AG2851" s="11"/>
      <c r="AH2851" s="11"/>
      <c r="AI2851" s="11"/>
      <c r="AJ2851" s="11"/>
      <c r="AK2851" s="143"/>
      <c r="AL2851" s="143"/>
      <c r="AM2851" s="143"/>
      <c r="AN2851" s="143"/>
      <c r="AO2851" s="143"/>
      <c r="AP2851" s="143"/>
      <c r="AQ2851" s="143"/>
      <c r="AR2851" s="143"/>
      <c r="AS2851" s="143"/>
      <c r="AT2851" s="143"/>
      <c r="AU2851" s="143"/>
      <c r="AV2851" s="143"/>
    </row>
    <row r="2852" spans="1:48" ht="15" customHeight="1" x14ac:dyDescent="0.2">
      <c r="A2852" s="4" t="s">
        <v>2723</v>
      </c>
      <c r="B2852" s="83" t="s">
        <v>2690</v>
      </c>
      <c r="C2852" s="83" t="s">
        <v>2732</v>
      </c>
      <c r="D2852" s="84" t="s">
        <v>2740</v>
      </c>
      <c r="E2852" s="83" t="s">
        <v>2891</v>
      </c>
      <c r="F2852" s="85" t="s">
        <v>4021</v>
      </c>
      <c r="G2852" s="4">
        <v>8710</v>
      </c>
      <c r="H2852" s="85" t="s">
        <v>195</v>
      </c>
      <c r="I2852" s="101" t="s">
        <v>3849</v>
      </c>
      <c r="J2852" s="100">
        <v>2024</v>
      </c>
      <c r="K2852" s="137">
        <v>10</v>
      </c>
      <c r="L2852" s="9">
        <f t="shared" si="62"/>
        <v>8</v>
      </c>
      <c r="M2852" s="88" t="s">
        <v>90</v>
      </c>
      <c r="N2852" s="86" t="s">
        <v>94</v>
      </c>
      <c r="O2852" s="88" t="s">
        <v>37</v>
      </c>
      <c r="P2852" s="89" t="s">
        <v>42</v>
      </c>
      <c r="Q2852" s="86">
        <v>2025</v>
      </c>
      <c r="R2852" s="86" t="s">
        <v>42</v>
      </c>
      <c r="S2852" s="117" t="s">
        <v>136</v>
      </c>
      <c r="T2852" s="88" t="s">
        <v>44</v>
      </c>
      <c r="U2852" s="83" t="s">
        <v>210</v>
      </c>
      <c r="V2852" s="4" t="s">
        <v>3847</v>
      </c>
      <c r="W2852" s="150">
        <v>167000</v>
      </c>
      <c r="X2852" s="11"/>
      <c r="Y2852" s="11"/>
      <c r="Z2852" s="11"/>
      <c r="AA2852" s="11"/>
      <c r="AB2852" s="11"/>
      <c r="AC2852" s="11"/>
      <c r="AD2852" s="11"/>
      <c r="AE2852" s="11"/>
      <c r="AF2852" s="11"/>
      <c r="AG2852" s="11"/>
      <c r="AH2852" s="11"/>
      <c r="AI2852" s="11"/>
      <c r="AJ2852" s="11"/>
      <c r="AK2852" s="143"/>
      <c r="AL2852" s="143"/>
      <c r="AM2852" s="143"/>
      <c r="AN2852" s="143"/>
      <c r="AO2852" s="143"/>
      <c r="AP2852" s="143"/>
      <c r="AQ2852" s="143"/>
      <c r="AR2852" s="143"/>
      <c r="AS2852" s="143"/>
      <c r="AT2852" s="143"/>
      <c r="AU2852" s="143"/>
      <c r="AV2852" s="143"/>
    </row>
    <row r="2853" spans="1:48" ht="15" customHeight="1" x14ac:dyDescent="0.2">
      <c r="A2853" s="4" t="s">
        <v>2723</v>
      </c>
      <c r="B2853" s="83" t="s">
        <v>2690</v>
      </c>
      <c r="C2853" s="83" t="s">
        <v>2732</v>
      </c>
      <c r="D2853" s="84" t="s">
        <v>2740</v>
      </c>
      <c r="E2853" s="83" t="s">
        <v>2891</v>
      </c>
      <c r="F2853" s="85" t="s">
        <v>4021</v>
      </c>
      <c r="G2853" s="4">
        <v>8710</v>
      </c>
      <c r="H2853" s="85" t="s">
        <v>195</v>
      </c>
      <c r="I2853" s="101" t="s">
        <v>3850</v>
      </c>
      <c r="J2853" s="100">
        <v>2024</v>
      </c>
      <c r="K2853" s="100">
        <v>10</v>
      </c>
      <c r="L2853" s="9">
        <f t="shared" si="62"/>
        <v>8</v>
      </c>
      <c r="M2853" s="4" t="s">
        <v>90</v>
      </c>
      <c r="N2853" s="5" t="s">
        <v>94</v>
      </c>
      <c r="O2853" s="9" t="s">
        <v>37</v>
      </c>
      <c r="P2853" s="11" t="s">
        <v>42</v>
      </c>
      <c r="Q2853" s="5">
        <v>2025</v>
      </c>
      <c r="R2853" s="5" t="s">
        <v>42</v>
      </c>
      <c r="S2853" s="117" t="s">
        <v>136</v>
      </c>
      <c r="T2853" s="6" t="s">
        <v>44</v>
      </c>
      <c r="U2853" s="4" t="s">
        <v>210</v>
      </c>
      <c r="V2853" s="4" t="s">
        <v>3847</v>
      </c>
      <c r="W2853" s="150">
        <v>167000</v>
      </c>
      <c r="X2853" s="11"/>
      <c r="Y2853" s="11"/>
      <c r="Z2853" s="11"/>
      <c r="AA2853" s="11"/>
      <c r="AB2853" s="11"/>
      <c r="AC2853" s="11"/>
      <c r="AD2853" s="11"/>
      <c r="AE2853" s="11"/>
      <c r="AF2853" s="11"/>
      <c r="AG2853" s="11"/>
      <c r="AH2853" s="11"/>
      <c r="AI2853" s="11"/>
      <c r="AJ2853" s="11"/>
      <c r="AK2853" s="143"/>
      <c r="AL2853" s="143"/>
      <c r="AM2853" s="143"/>
      <c r="AN2853" s="143"/>
      <c r="AO2853" s="143"/>
      <c r="AP2853" s="143"/>
      <c r="AQ2853" s="143"/>
      <c r="AR2853" s="143"/>
      <c r="AS2853" s="143"/>
      <c r="AT2853" s="143"/>
      <c r="AU2853" s="143"/>
      <c r="AV2853" s="143"/>
    </row>
    <row r="2854" spans="1:48" ht="15" customHeight="1" x14ac:dyDescent="0.2">
      <c r="A2854" s="4" t="s">
        <v>2726</v>
      </c>
      <c r="B2854" s="4" t="s">
        <v>2690</v>
      </c>
      <c r="C2854" s="4" t="s">
        <v>2710</v>
      </c>
      <c r="D2854" s="83" t="s">
        <v>2741</v>
      </c>
      <c r="E2854" s="4" t="s">
        <v>1865</v>
      </c>
      <c r="F2854" s="4" t="s">
        <v>1221</v>
      </c>
      <c r="G2854" s="4" t="s">
        <v>3856</v>
      </c>
      <c r="H2854" s="101" t="s">
        <v>3857</v>
      </c>
      <c r="I2854" s="59">
        <v>500000011929</v>
      </c>
      <c r="J2854" s="100">
        <v>2024</v>
      </c>
      <c r="K2854" s="100">
        <v>8</v>
      </c>
      <c r="L2854" s="9">
        <f t="shared" si="62"/>
        <v>6</v>
      </c>
      <c r="M2854" s="4" t="s">
        <v>90</v>
      </c>
      <c r="N2854" s="5" t="s">
        <v>94</v>
      </c>
      <c r="O2854" s="9" t="s">
        <v>47</v>
      </c>
      <c r="P2854" s="11" t="s">
        <v>41</v>
      </c>
      <c r="Q2854" s="5">
        <v>2026</v>
      </c>
      <c r="R2854" s="5" t="s">
        <v>41</v>
      </c>
      <c r="S2854" s="11">
        <v>2024</v>
      </c>
      <c r="T2854" s="6" t="s">
        <v>44</v>
      </c>
      <c r="U2854" s="4" t="s">
        <v>3871</v>
      </c>
      <c r="V2854" s="4" t="s">
        <v>3870</v>
      </c>
      <c r="W2854" s="75">
        <v>0</v>
      </c>
      <c r="X2854" s="11">
        <v>1</v>
      </c>
      <c r="Y2854" s="11"/>
      <c r="Z2854" s="11"/>
      <c r="AA2854" s="11"/>
      <c r="AB2854" s="11"/>
      <c r="AC2854" s="11"/>
      <c r="AD2854" s="11"/>
      <c r="AE2854" s="11"/>
      <c r="AF2854" s="11"/>
      <c r="AG2854" s="11" t="s">
        <v>33</v>
      </c>
      <c r="AH2854" s="11"/>
      <c r="AI2854" s="11"/>
      <c r="AJ2854" s="11"/>
      <c r="AK2854" s="143"/>
      <c r="AL2854" s="143"/>
      <c r="AM2854" s="143"/>
      <c r="AN2854" s="143"/>
      <c r="AO2854" s="143"/>
      <c r="AP2854" s="143"/>
      <c r="AQ2854" s="143"/>
      <c r="AR2854" s="143"/>
      <c r="AS2854" s="153" t="s">
        <v>165</v>
      </c>
      <c r="AT2854" s="143"/>
      <c r="AU2854" s="143"/>
      <c r="AV2854" s="143"/>
    </row>
    <row r="2855" spans="1:48" ht="15" customHeight="1" x14ac:dyDescent="0.2">
      <c r="A2855" s="4" t="s">
        <v>2726</v>
      </c>
      <c r="B2855" s="4" t="s">
        <v>2690</v>
      </c>
      <c r="C2855" s="4" t="s">
        <v>2710</v>
      </c>
      <c r="D2855" s="4" t="s">
        <v>2742</v>
      </c>
      <c r="E2855" s="4" t="s">
        <v>3968</v>
      </c>
      <c r="F2855" s="4" t="s">
        <v>3858</v>
      </c>
      <c r="G2855" s="4" t="s">
        <v>4095</v>
      </c>
      <c r="H2855" s="101" t="s">
        <v>3859</v>
      </c>
      <c r="I2855" s="59">
        <v>500000011930</v>
      </c>
      <c r="J2855" s="100">
        <v>2024</v>
      </c>
      <c r="K2855" s="100">
        <v>8</v>
      </c>
      <c r="L2855" s="9">
        <f t="shared" si="62"/>
        <v>6</v>
      </c>
      <c r="M2855" s="4" t="s">
        <v>90</v>
      </c>
      <c r="N2855" s="5" t="s">
        <v>94</v>
      </c>
      <c r="O2855" s="9" t="s">
        <v>47</v>
      </c>
      <c r="P2855" s="11" t="s">
        <v>41</v>
      </c>
      <c r="Q2855" s="5">
        <v>2026</v>
      </c>
      <c r="R2855" s="5" t="s">
        <v>41</v>
      </c>
      <c r="S2855" s="11">
        <v>2024</v>
      </c>
      <c r="T2855" s="6" t="s">
        <v>126</v>
      </c>
      <c r="U2855" s="4" t="s">
        <v>545</v>
      </c>
      <c r="V2855" s="4" t="s">
        <v>4027</v>
      </c>
      <c r="W2855" s="75">
        <v>0</v>
      </c>
      <c r="X2855" s="11">
        <v>2</v>
      </c>
      <c r="Y2855" s="11"/>
      <c r="Z2855" s="11"/>
      <c r="AA2855" s="11" t="s">
        <v>33</v>
      </c>
      <c r="AB2855" s="11"/>
      <c r="AC2855" s="11"/>
      <c r="AD2855" s="11"/>
      <c r="AE2855" s="11"/>
      <c r="AF2855" s="11"/>
      <c r="AG2855" s="11" t="s">
        <v>33</v>
      </c>
      <c r="AH2855" s="11"/>
      <c r="AI2855" s="11"/>
      <c r="AJ2855" s="11"/>
      <c r="AK2855" s="143"/>
      <c r="AL2855" s="143"/>
      <c r="AM2855" s="143" t="s">
        <v>165</v>
      </c>
      <c r="AN2855" s="143"/>
      <c r="AO2855" s="143"/>
      <c r="AP2855" s="143"/>
      <c r="AQ2855" s="143"/>
      <c r="AR2855" s="143"/>
      <c r="AS2855" s="153" t="s">
        <v>2801</v>
      </c>
      <c r="AT2855" s="143"/>
      <c r="AU2855" s="143"/>
      <c r="AV2855" s="143"/>
    </row>
    <row r="2856" spans="1:48" ht="15" customHeight="1" x14ac:dyDescent="0.2">
      <c r="A2856" s="4" t="s">
        <v>2723</v>
      </c>
      <c r="B2856" s="4" t="s">
        <v>2690</v>
      </c>
      <c r="C2856" s="4" t="s">
        <v>2735</v>
      </c>
      <c r="D2856" s="4" t="s">
        <v>2741</v>
      </c>
      <c r="E2856" s="4" t="s">
        <v>1910</v>
      </c>
      <c r="F2856" s="4" t="s">
        <v>3738</v>
      </c>
      <c r="G2856" s="41" t="s">
        <v>3739</v>
      </c>
      <c r="H2856" s="59" t="s">
        <v>3861</v>
      </c>
      <c r="I2856" s="83" t="s">
        <v>136</v>
      </c>
      <c r="J2856" s="5">
        <v>2024</v>
      </c>
      <c r="K2856" s="5">
        <v>8</v>
      </c>
      <c r="L2856" s="9">
        <f t="shared" si="62"/>
        <v>6</v>
      </c>
      <c r="M2856" s="6" t="s">
        <v>92</v>
      </c>
      <c r="N2856" s="9" t="s">
        <v>94</v>
      </c>
      <c r="O2856" s="6" t="s">
        <v>47</v>
      </c>
      <c r="P2856" s="9" t="s">
        <v>41</v>
      </c>
      <c r="Q2856" s="34">
        <v>2024</v>
      </c>
      <c r="R2856" s="9" t="s">
        <v>41</v>
      </c>
      <c r="S2856" s="34">
        <v>2024</v>
      </c>
      <c r="T2856" s="6" t="s">
        <v>126</v>
      </c>
      <c r="U2856" s="97" t="s">
        <v>3232</v>
      </c>
      <c r="V2856" s="4" t="s">
        <v>3740</v>
      </c>
      <c r="W2856" s="75">
        <v>0</v>
      </c>
      <c r="X2856" s="11">
        <v>2</v>
      </c>
      <c r="Y2856" s="11"/>
      <c r="Z2856" s="11"/>
      <c r="AA2856" s="11"/>
      <c r="AB2856" s="11" t="s">
        <v>33</v>
      </c>
      <c r="AC2856" s="11"/>
      <c r="AD2856" s="11"/>
      <c r="AE2856" s="11"/>
      <c r="AF2856" s="11"/>
      <c r="AG2856" s="11"/>
      <c r="AH2856" s="11" t="s">
        <v>33</v>
      </c>
      <c r="AI2856" s="11"/>
      <c r="AJ2856" s="11"/>
      <c r="AK2856" s="143"/>
      <c r="AL2856" s="143"/>
      <c r="AM2856" s="143"/>
      <c r="AN2856" s="153" t="s">
        <v>165</v>
      </c>
      <c r="AO2856" s="143"/>
      <c r="AP2856" s="143"/>
      <c r="AQ2856" s="143"/>
      <c r="AR2856" s="143"/>
      <c r="AS2856" s="143"/>
      <c r="AT2856" s="143" t="s">
        <v>165</v>
      </c>
      <c r="AU2856" s="143"/>
      <c r="AV2856" s="143"/>
    </row>
    <row r="2857" spans="1:48" ht="15" customHeight="1" x14ac:dyDescent="0.2">
      <c r="A2857" s="4" t="s">
        <v>2713</v>
      </c>
      <c r="B2857" s="4" t="s">
        <v>2688</v>
      </c>
      <c r="C2857" s="4" t="s">
        <v>2734</v>
      </c>
      <c r="D2857" s="4" t="s">
        <v>2741</v>
      </c>
      <c r="E2857" s="4" t="s">
        <v>4041</v>
      </c>
      <c r="F2857" s="4" t="s">
        <v>134</v>
      </c>
      <c r="G2857" s="4" t="s">
        <v>3872</v>
      </c>
      <c r="H2857" s="5" t="s">
        <v>4034</v>
      </c>
      <c r="I2857" s="2" t="s">
        <v>3873</v>
      </c>
      <c r="J2857" s="100">
        <v>2024</v>
      </c>
      <c r="K2857" s="5">
        <v>5</v>
      </c>
      <c r="L2857" s="9">
        <f t="shared" si="62"/>
        <v>3</v>
      </c>
      <c r="M2857" s="6" t="s">
        <v>92</v>
      </c>
      <c r="N2857" s="5" t="s">
        <v>94</v>
      </c>
      <c r="O2857" s="4" t="s">
        <v>37</v>
      </c>
      <c r="P2857" s="6" t="s">
        <v>41</v>
      </c>
      <c r="Q2857" s="5">
        <v>2026</v>
      </c>
      <c r="R2857" s="9" t="s">
        <v>41</v>
      </c>
      <c r="S2857" s="11">
        <v>2026</v>
      </c>
      <c r="T2857" s="6" t="s">
        <v>126</v>
      </c>
      <c r="U2857" s="4" t="s">
        <v>4030</v>
      </c>
      <c r="V2857" s="4" t="s">
        <v>2682</v>
      </c>
      <c r="W2857" s="75">
        <v>0</v>
      </c>
      <c r="X2857" s="11"/>
      <c r="Y2857" s="11"/>
      <c r="Z2857" s="11"/>
      <c r="AA2857" s="11"/>
      <c r="AB2857" s="11"/>
      <c r="AC2857" s="11"/>
      <c r="AD2857" s="11"/>
      <c r="AE2857" s="11"/>
      <c r="AF2857" s="11"/>
      <c r="AG2857" s="11"/>
      <c r="AH2857" s="11"/>
      <c r="AI2857" s="11"/>
      <c r="AJ2857" s="11"/>
      <c r="AK2857" s="143"/>
      <c r="AL2857" s="143"/>
      <c r="AM2857" s="143"/>
      <c r="AN2857" s="143"/>
      <c r="AO2857" s="143"/>
      <c r="AP2857" s="143"/>
      <c r="AQ2857" s="143"/>
      <c r="AR2857" s="143"/>
      <c r="AS2857" s="143"/>
      <c r="AT2857" s="143"/>
      <c r="AU2857" s="143"/>
      <c r="AV2857" s="143"/>
    </row>
    <row r="2858" spans="1:48" ht="15" customHeight="1" x14ac:dyDescent="0.2">
      <c r="A2858" s="4" t="s">
        <v>2713</v>
      </c>
      <c r="B2858" s="4" t="s">
        <v>2688</v>
      </c>
      <c r="C2858" s="4" t="s">
        <v>2734</v>
      </c>
      <c r="D2858" s="4" t="s">
        <v>2741</v>
      </c>
      <c r="E2858" s="4" t="s">
        <v>4041</v>
      </c>
      <c r="F2858" s="4" t="s">
        <v>134</v>
      </c>
      <c r="G2858" s="4" t="s">
        <v>3872</v>
      </c>
      <c r="H2858" s="5" t="s">
        <v>4035</v>
      </c>
      <c r="I2858" s="59" t="s">
        <v>3874</v>
      </c>
      <c r="J2858" s="100">
        <v>2024</v>
      </c>
      <c r="K2858" s="5">
        <v>5</v>
      </c>
      <c r="L2858" s="9">
        <f t="shared" si="62"/>
        <v>3</v>
      </c>
      <c r="M2858" s="6" t="s">
        <v>92</v>
      </c>
      <c r="N2858" s="5" t="s">
        <v>94</v>
      </c>
      <c r="O2858" s="4" t="s">
        <v>37</v>
      </c>
      <c r="P2858" s="6" t="s">
        <v>41</v>
      </c>
      <c r="Q2858" s="5">
        <v>2026</v>
      </c>
      <c r="R2858" s="9" t="s">
        <v>41</v>
      </c>
      <c r="S2858" s="11">
        <v>2026</v>
      </c>
      <c r="T2858" s="6" t="s">
        <v>126</v>
      </c>
      <c r="U2858" s="4" t="s">
        <v>4030</v>
      </c>
      <c r="V2858" s="4" t="s">
        <v>2682</v>
      </c>
      <c r="W2858" s="75">
        <v>0</v>
      </c>
      <c r="X2858" s="11"/>
      <c r="Y2858" s="11"/>
      <c r="Z2858" s="11"/>
      <c r="AA2858" s="11"/>
      <c r="AB2858" s="11"/>
      <c r="AC2858" s="11"/>
      <c r="AD2858" s="11"/>
      <c r="AE2858" s="11"/>
      <c r="AF2858" s="11"/>
      <c r="AG2858" s="11"/>
      <c r="AH2858" s="11"/>
      <c r="AI2858" s="11"/>
      <c r="AJ2858" s="11"/>
      <c r="AK2858" s="143"/>
      <c r="AL2858" s="143"/>
      <c r="AM2858" s="143"/>
      <c r="AN2858" s="143"/>
      <c r="AO2858" s="143"/>
      <c r="AP2858" s="143"/>
      <c r="AQ2858" s="143"/>
      <c r="AR2858" s="143"/>
      <c r="AS2858" s="143"/>
      <c r="AT2858" s="143"/>
      <c r="AU2858" s="143"/>
      <c r="AV2858" s="143"/>
    </row>
    <row r="2859" spans="1:48" ht="15" customHeight="1" x14ac:dyDescent="0.2">
      <c r="A2859" s="4" t="s">
        <v>2726</v>
      </c>
      <c r="B2859" s="4" t="s">
        <v>2690</v>
      </c>
      <c r="C2859" s="4" t="s">
        <v>2730</v>
      </c>
      <c r="D2859" s="4" t="s">
        <v>2741</v>
      </c>
      <c r="E2859" s="4" t="s">
        <v>3875</v>
      </c>
      <c r="F2859" s="4" t="s">
        <v>3876</v>
      </c>
      <c r="G2859" s="2" t="s">
        <v>3877</v>
      </c>
      <c r="H2859" s="101">
        <v>30027160</v>
      </c>
      <c r="I2859" s="83" t="s">
        <v>136</v>
      </c>
      <c r="J2859" s="100">
        <v>2022</v>
      </c>
      <c r="K2859" s="100">
        <v>5</v>
      </c>
      <c r="L2859" s="9">
        <f t="shared" si="62"/>
        <v>1</v>
      </c>
      <c r="M2859" s="4" t="s">
        <v>92</v>
      </c>
      <c r="N2859" s="5" t="s">
        <v>94</v>
      </c>
      <c r="O2859" s="6" t="s">
        <v>37</v>
      </c>
      <c r="P2859" s="11" t="s">
        <v>41</v>
      </c>
      <c r="Q2859" s="5" t="s">
        <v>37</v>
      </c>
      <c r="R2859" s="116" t="s">
        <v>41</v>
      </c>
      <c r="S2859" s="117">
        <v>2024</v>
      </c>
      <c r="T2859" s="6" t="s">
        <v>126</v>
      </c>
      <c r="U2859" s="4" t="s">
        <v>3878</v>
      </c>
      <c r="V2859" s="4" t="s">
        <v>3879</v>
      </c>
      <c r="W2859" s="75">
        <v>0</v>
      </c>
      <c r="X2859" s="11">
        <v>1</v>
      </c>
      <c r="Y2859" s="11"/>
      <c r="Z2859" s="11"/>
      <c r="AA2859" s="11"/>
      <c r="AB2859" s="11"/>
      <c r="AC2859" s="11"/>
      <c r="AD2859" s="11"/>
      <c r="AE2859" s="11"/>
      <c r="AF2859" s="11"/>
      <c r="AG2859" s="11"/>
      <c r="AH2859" s="11" t="s">
        <v>33</v>
      </c>
      <c r="AI2859" s="11"/>
      <c r="AJ2859" s="11"/>
      <c r="AK2859" s="143"/>
      <c r="AL2859" s="143"/>
      <c r="AM2859" s="143"/>
      <c r="AN2859" s="143"/>
      <c r="AO2859" s="143"/>
      <c r="AP2859" s="143"/>
      <c r="AQ2859" s="143"/>
      <c r="AR2859" s="143"/>
      <c r="AS2859" s="143"/>
      <c r="AT2859" s="143" t="s">
        <v>165</v>
      </c>
      <c r="AU2859" s="143"/>
      <c r="AV2859" s="143"/>
    </row>
    <row r="2860" spans="1:48" ht="15" customHeight="1" x14ac:dyDescent="0.2">
      <c r="A2860" s="4" t="s">
        <v>2726</v>
      </c>
      <c r="B2860" s="4" t="s">
        <v>2690</v>
      </c>
      <c r="C2860" s="4" t="s">
        <v>2730</v>
      </c>
      <c r="D2860" s="4" t="s">
        <v>2741</v>
      </c>
      <c r="E2860" s="4" t="s">
        <v>3884</v>
      </c>
      <c r="F2860" s="4" t="s">
        <v>2290</v>
      </c>
      <c r="G2860" s="4" t="s">
        <v>3885</v>
      </c>
      <c r="H2860" s="101">
        <v>19992683</v>
      </c>
      <c r="I2860" s="59" t="s">
        <v>3886</v>
      </c>
      <c r="J2860" s="100">
        <v>2024</v>
      </c>
      <c r="K2860" s="100">
        <v>8</v>
      </c>
      <c r="L2860" s="9">
        <f t="shared" si="62"/>
        <v>6</v>
      </c>
      <c r="M2860" s="4" t="s">
        <v>92</v>
      </c>
      <c r="N2860" s="5" t="s">
        <v>94</v>
      </c>
      <c r="O2860" s="9" t="s">
        <v>37</v>
      </c>
      <c r="P2860" s="11" t="s">
        <v>41</v>
      </c>
      <c r="Q2860" s="5" t="s">
        <v>37</v>
      </c>
      <c r="R2860" s="5" t="s">
        <v>41</v>
      </c>
      <c r="S2860" s="11">
        <v>2024</v>
      </c>
      <c r="T2860" s="6" t="s">
        <v>126</v>
      </c>
      <c r="U2860" s="4" t="s">
        <v>3888</v>
      </c>
      <c r="V2860" s="4" t="s">
        <v>3887</v>
      </c>
      <c r="W2860" s="75">
        <v>0</v>
      </c>
      <c r="X2860" s="11">
        <v>1</v>
      </c>
      <c r="Y2860" s="11"/>
      <c r="Z2860" s="11"/>
      <c r="AA2860" s="11"/>
      <c r="AB2860" s="11"/>
      <c r="AC2860" s="11"/>
      <c r="AD2860" s="11"/>
      <c r="AE2860" s="11"/>
      <c r="AF2860" s="11"/>
      <c r="AG2860" s="11"/>
      <c r="AH2860" s="11" t="s">
        <v>33</v>
      </c>
      <c r="AI2860" s="11"/>
      <c r="AJ2860" s="11"/>
      <c r="AK2860" s="143"/>
      <c r="AL2860" s="143"/>
      <c r="AM2860" s="143"/>
      <c r="AN2860" s="143"/>
      <c r="AO2860" s="143"/>
      <c r="AP2860" s="143"/>
      <c r="AQ2860" s="143"/>
      <c r="AR2860" s="143"/>
      <c r="AS2860" s="143"/>
      <c r="AT2860" s="143" t="s">
        <v>165</v>
      </c>
      <c r="AU2860" s="143"/>
      <c r="AV2860" s="143"/>
    </row>
    <row r="2861" spans="1:48" ht="15" customHeight="1" x14ac:dyDescent="0.2">
      <c r="A2861" s="4" t="s">
        <v>2723</v>
      </c>
      <c r="B2861" s="4" t="s">
        <v>2690</v>
      </c>
      <c r="C2861" s="4" t="s">
        <v>2734</v>
      </c>
      <c r="D2861" s="4" t="s">
        <v>2742</v>
      </c>
      <c r="E2861" s="4" t="s">
        <v>384</v>
      </c>
      <c r="F2861" s="4" t="s">
        <v>1619</v>
      </c>
      <c r="G2861" s="41" t="s">
        <v>3056</v>
      </c>
      <c r="H2861" s="41">
        <v>6030762619</v>
      </c>
      <c r="I2861" s="59" t="s">
        <v>3896</v>
      </c>
      <c r="J2861" s="100">
        <v>2024</v>
      </c>
      <c r="K2861" s="100">
        <v>10</v>
      </c>
      <c r="L2861" s="9">
        <f t="shared" si="62"/>
        <v>8</v>
      </c>
      <c r="M2861" s="6" t="s">
        <v>2745</v>
      </c>
      <c r="N2861" s="9" t="s">
        <v>94</v>
      </c>
      <c r="O2861" s="6" t="s">
        <v>46</v>
      </c>
      <c r="P2861" s="9" t="s">
        <v>41</v>
      </c>
      <c r="Q2861" s="5" t="s">
        <v>37</v>
      </c>
      <c r="R2861" s="5" t="s">
        <v>41</v>
      </c>
      <c r="S2861" s="11">
        <v>2024</v>
      </c>
      <c r="T2861" s="6" t="s">
        <v>126</v>
      </c>
      <c r="U2861" s="4" t="s">
        <v>3004</v>
      </c>
      <c r="V2861" s="4" t="s">
        <v>3891</v>
      </c>
      <c r="W2861" s="75">
        <v>0</v>
      </c>
      <c r="X2861" s="9">
        <v>2</v>
      </c>
      <c r="Y2861" s="11"/>
      <c r="Z2861" s="11"/>
      <c r="AA2861" s="11"/>
      <c r="AB2861" s="11"/>
      <c r="AC2861" s="11" t="s">
        <v>33</v>
      </c>
      <c r="AD2861" s="11"/>
      <c r="AE2861" s="11"/>
      <c r="AF2861" s="11"/>
      <c r="AG2861" s="11"/>
      <c r="AH2861" s="11"/>
      <c r="AI2861" s="11" t="s">
        <v>33</v>
      </c>
      <c r="AJ2861" s="11"/>
      <c r="AK2861" s="143"/>
      <c r="AL2861" s="143"/>
      <c r="AM2861" s="143"/>
      <c r="AN2861" s="143"/>
      <c r="AO2861" s="153" t="s">
        <v>165</v>
      </c>
      <c r="AP2861" s="143"/>
      <c r="AQ2861" s="143"/>
      <c r="AR2861" s="143"/>
      <c r="AS2861" s="143"/>
      <c r="AT2861" s="143"/>
      <c r="AU2861" s="153" t="s">
        <v>165</v>
      </c>
      <c r="AV2861" s="143"/>
    </row>
    <row r="2862" spans="1:48" ht="15" customHeight="1" x14ac:dyDescent="0.2">
      <c r="A2862" s="4" t="s">
        <v>2723</v>
      </c>
      <c r="B2862" s="4" t="s">
        <v>2690</v>
      </c>
      <c r="C2862" s="4" t="s">
        <v>2734</v>
      </c>
      <c r="D2862" s="4" t="s">
        <v>2742</v>
      </c>
      <c r="E2862" s="4" t="s">
        <v>384</v>
      </c>
      <c r="F2862" s="4" t="s">
        <v>1619</v>
      </c>
      <c r="G2862" s="41" t="s">
        <v>3056</v>
      </c>
      <c r="H2862" s="41">
        <v>6030762620</v>
      </c>
      <c r="I2862" s="59" t="s">
        <v>3897</v>
      </c>
      <c r="J2862" s="100">
        <v>2024</v>
      </c>
      <c r="K2862" s="100">
        <v>10</v>
      </c>
      <c r="L2862" s="9">
        <f t="shared" si="62"/>
        <v>8</v>
      </c>
      <c r="M2862" s="6" t="s">
        <v>2745</v>
      </c>
      <c r="N2862" s="9" t="s">
        <v>94</v>
      </c>
      <c r="O2862" s="6" t="s">
        <v>46</v>
      </c>
      <c r="P2862" s="9" t="s">
        <v>41</v>
      </c>
      <c r="Q2862" s="5" t="s">
        <v>37</v>
      </c>
      <c r="R2862" s="5" t="s">
        <v>41</v>
      </c>
      <c r="S2862" s="11">
        <v>2024</v>
      </c>
      <c r="T2862" s="6" t="s">
        <v>126</v>
      </c>
      <c r="U2862" s="4" t="s">
        <v>3004</v>
      </c>
      <c r="V2862" s="4" t="s">
        <v>3891</v>
      </c>
      <c r="W2862" s="75">
        <v>0</v>
      </c>
      <c r="X2862" s="9">
        <v>2</v>
      </c>
      <c r="Y2862" s="11"/>
      <c r="Z2862" s="11"/>
      <c r="AA2862" s="11"/>
      <c r="AB2862" s="11"/>
      <c r="AC2862" s="11" t="s">
        <v>33</v>
      </c>
      <c r="AD2862" s="11"/>
      <c r="AE2862" s="11"/>
      <c r="AF2862" s="11"/>
      <c r="AG2862" s="11"/>
      <c r="AH2862" s="11"/>
      <c r="AI2862" s="11" t="s">
        <v>33</v>
      </c>
      <c r="AJ2862" s="11"/>
      <c r="AK2862" s="143"/>
      <c r="AL2862" s="143"/>
      <c r="AM2862" s="143"/>
      <c r="AN2862" s="143"/>
      <c r="AO2862" s="153" t="s">
        <v>165</v>
      </c>
      <c r="AP2862" s="143"/>
      <c r="AQ2862" s="143"/>
      <c r="AR2862" s="143"/>
      <c r="AS2862" s="143"/>
      <c r="AT2862" s="143"/>
      <c r="AU2862" s="153" t="s">
        <v>165</v>
      </c>
      <c r="AV2862" s="143"/>
    </row>
    <row r="2863" spans="1:48" ht="15" customHeight="1" x14ac:dyDescent="0.2">
      <c r="A2863" s="4" t="s">
        <v>2723</v>
      </c>
      <c r="B2863" s="4" t="s">
        <v>2690</v>
      </c>
      <c r="C2863" s="4" t="s">
        <v>2734</v>
      </c>
      <c r="D2863" s="4" t="s">
        <v>2742</v>
      </c>
      <c r="E2863" s="4" t="s">
        <v>384</v>
      </c>
      <c r="F2863" s="4" t="s">
        <v>1619</v>
      </c>
      <c r="G2863" s="41" t="s">
        <v>3056</v>
      </c>
      <c r="H2863" s="41">
        <v>6030762621</v>
      </c>
      <c r="I2863" s="59" t="s">
        <v>3898</v>
      </c>
      <c r="J2863" s="100">
        <v>2024</v>
      </c>
      <c r="K2863" s="100">
        <v>10</v>
      </c>
      <c r="L2863" s="9">
        <f t="shared" si="62"/>
        <v>8</v>
      </c>
      <c r="M2863" s="6" t="s">
        <v>2745</v>
      </c>
      <c r="N2863" s="9" t="s">
        <v>94</v>
      </c>
      <c r="O2863" s="6" t="s">
        <v>46</v>
      </c>
      <c r="P2863" s="9" t="s">
        <v>41</v>
      </c>
      <c r="Q2863" s="5" t="s">
        <v>37</v>
      </c>
      <c r="R2863" s="5" t="s">
        <v>41</v>
      </c>
      <c r="S2863" s="11">
        <v>2024</v>
      </c>
      <c r="T2863" s="6" t="s">
        <v>126</v>
      </c>
      <c r="U2863" s="4" t="s">
        <v>3004</v>
      </c>
      <c r="V2863" s="4" t="s">
        <v>3891</v>
      </c>
      <c r="W2863" s="75">
        <v>0</v>
      </c>
      <c r="X2863" s="9">
        <v>2</v>
      </c>
      <c r="Y2863" s="11"/>
      <c r="Z2863" s="11"/>
      <c r="AA2863" s="11"/>
      <c r="AB2863" s="11"/>
      <c r="AC2863" s="11" t="s">
        <v>33</v>
      </c>
      <c r="AD2863" s="11"/>
      <c r="AE2863" s="11"/>
      <c r="AF2863" s="11"/>
      <c r="AG2863" s="11"/>
      <c r="AH2863" s="11"/>
      <c r="AI2863" s="11" t="s">
        <v>33</v>
      </c>
      <c r="AJ2863" s="11"/>
      <c r="AK2863" s="143"/>
      <c r="AL2863" s="143"/>
      <c r="AM2863" s="143"/>
      <c r="AN2863" s="143"/>
      <c r="AO2863" s="153" t="s">
        <v>165</v>
      </c>
      <c r="AP2863" s="143"/>
      <c r="AQ2863" s="143"/>
      <c r="AR2863" s="143"/>
      <c r="AS2863" s="143"/>
      <c r="AT2863" s="143"/>
      <c r="AU2863" s="153" t="s">
        <v>165</v>
      </c>
      <c r="AV2863" s="143"/>
    </row>
    <row r="2864" spans="1:48" ht="15" customHeight="1" x14ac:dyDescent="0.2">
      <c r="A2864" s="4" t="s">
        <v>2723</v>
      </c>
      <c r="B2864" s="4" t="s">
        <v>2690</v>
      </c>
      <c r="C2864" s="4" t="s">
        <v>2734</v>
      </c>
      <c r="D2864" s="4" t="s">
        <v>2742</v>
      </c>
      <c r="E2864" s="4" t="s">
        <v>384</v>
      </c>
      <c r="F2864" s="4" t="s">
        <v>1619</v>
      </c>
      <c r="G2864" s="41" t="s">
        <v>3056</v>
      </c>
      <c r="H2864" s="41">
        <v>6030762622</v>
      </c>
      <c r="I2864" s="59" t="s">
        <v>3899</v>
      </c>
      <c r="J2864" s="100">
        <v>2024</v>
      </c>
      <c r="K2864" s="100">
        <v>10</v>
      </c>
      <c r="L2864" s="9">
        <f t="shared" si="62"/>
        <v>8</v>
      </c>
      <c r="M2864" s="6" t="s">
        <v>2745</v>
      </c>
      <c r="N2864" s="9" t="s">
        <v>94</v>
      </c>
      <c r="O2864" s="6" t="s">
        <v>46</v>
      </c>
      <c r="P2864" s="9" t="s">
        <v>41</v>
      </c>
      <c r="Q2864" s="5" t="s">
        <v>37</v>
      </c>
      <c r="R2864" s="5" t="s">
        <v>41</v>
      </c>
      <c r="S2864" s="11">
        <v>2024</v>
      </c>
      <c r="T2864" s="6" t="s">
        <v>126</v>
      </c>
      <c r="U2864" s="4" t="s">
        <v>3004</v>
      </c>
      <c r="V2864" s="4" t="s">
        <v>3891</v>
      </c>
      <c r="W2864" s="75">
        <v>0</v>
      </c>
      <c r="X2864" s="9">
        <v>2</v>
      </c>
      <c r="Y2864" s="11"/>
      <c r="Z2864" s="11"/>
      <c r="AA2864" s="11"/>
      <c r="AB2864" s="11"/>
      <c r="AC2864" s="11" t="s">
        <v>33</v>
      </c>
      <c r="AD2864" s="11"/>
      <c r="AE2864" s="11"/>
      <c r="AF2864" s="11"/>
      <c r="AG2864" s="11"/>
      <c r="AH2864" s="11"/>
      <c r="AI2864" s="11" t="s">
        <v>33</v>
      </c>
      <c r="AJ2864" s="11"/>
      <c r="AK2864" s="143"/>
      <c r="AL2864" s="143"/>
      <c r="AM2864" s="143"/>
      <c r="AN2864" s="143"/>
      <c r="AO2864" s="153" t="s">
        <v>165</v>
      </c>
      <c r="AP2864" s="143"/>
      <c r="AQ2864" s="143"/>
      <c r="AR2864" s="143"/>
      <c r="AS2864" s="143"/>
      <c r="AT2864" s="143"/>
      <c r="AU2864" s="153" t="s">
        <v>165</v>
      </c>
      <c r="AV2864" s="143"/>
    </row>
    <row r="2865" spans="1:48" ht="15" customHeight="1" x14ac:dyDescent="0.2">
      <c r="A2865" s="4" t="s">
        <v>2704</v>
      </c>
      <c r="B2865" s="4" t="s">
        <v>2691</v>
      </c>
      <c r="C2865" s="4" t="s">
        <v>2735</v>
      </c>
      <c r="D2865" s="4" t="s">
        <v>2741</v>
      </c>
      <c r="E2865" s="4" t="s">
        <v>2303</v>
      </c>
      <c r="F2865" s="4" t="s">
        <v>3900</v>
      </c>
      <c r="G2865" s="41" t="s">
        <v>3901</v>
      </c>
      <c r="H2865" s="41">
        <v>509000275</v>
      </c>
      <c r="I2865" s="59" t="s">
        <v>3902</v>
      </c>
      <c r="J2865" s="100">
        <v>2021</v>
      </c>
      <c r="K2865" s="100">
        <v>10</v>
      </c>
      <c r="L2865" s="9">
        <f t="shared" si="62"/>
        <v>5</v>
      </c>
      <c r="M2865" s="6" t="s">
        <v>90</v>
      </c>
      <c r="N2865" s="9" t="s">
        <v>94</v>
      </c>
      <c r="O2865" s="6" t="s">
        <v>37</v>
      </c>
      <c r="P2865" s="4" t="s">
        <v>41</v>
      </c>
      <c r="Q2865" s="5" t="s">
        <v>37</v>
      </c>
      <c r="R2865" s="5" t="s">
        <v>41</v>
      </c>
      <c r="S2865" s="5" t="s">
        <v>136</v>
      </c>
      <c r="T2865" s="6" t="s">
        <v>44</v>
      </c>
      <c r="U2865" s="4" t="s">
        <v>210</v>
      </c>
      <c r="V2865" s="83" t="s">
        <v>4403</v>
      </c>
      <c r="W2865" s="75">
        <v>0</v>
      </c>
      <c r="X2865" s="9">
        <v>4</v>
      </c>
      <c r="Y2865" s="11"/>
      <c r="Z2865" s="11" t="s">
        <v>33</v>
      </c>
      <c r="AA2865" s="11"/>
      <c r="AB2865" s="11"/>
      <c r="AC2865" s="11" t="s">
        <v>33</v>
      </c>
      <c r="AD2865" s="11"/>
      <c r="AE2865" s="11"/>
      <c r="AF2865" s="11" t="s">
        <v>33</v>
      </c>
      <c r="AG2865" s="11"/>
      <c r="AH2865" s="11"/>
      <c r="AI2865" s="11" t="s">
        <v>33</v>
      </c>
      <c r="AJ2865" s="11"/>
      <c r="AK2865" s="143"/>
      <c r="AL2865" s="143" t="s">
        <v>165</v>
      </c>
      <c r="AM2865" s="143"/>
      <c r="AN2865" s="143"/>
      <c r="AO2865" s="143" t="s">
        <v>165</v>
      </c>
      <c r="AP2865" s="143"/>
      <c r="AQ2865" s="143"/>
      <c r="AR2865" s="143" t="s">
        <v>165</v>
      </c>
      <c r="AS2865" s="143"/>
      <c r="AT2865" s="143"/>
      <c r="AU2865" s="143" t="s">
        <v>165</v>
      </c>
      <c r="AV2865" s="143"/>
    </row>
    <row r="2866" spans="1:48" ht="15" customHeight="1" x14ac:dyDescent="0.2">
      <c r="A2866" s="4" t="s">
        <v>2726</v>
      </c>
      <c r="B2866" s="4" t="s">
        <v>2690</v>
      </c>
      <c r="C2866" s="4" t="s">
        <v>2733</v>
      </c>
      <c r="D2866" s="4" t="s">
        <v>2741</v>
      </c>
      <c r="E2866" s="4" t="s">
        <v>3915</v>
      </c>
      <c r="F2866" s="4" t="s">
        <v>3916</v>
      </c>
      <c r="G2866" s="41" t="s">
        <v>3917</v>
      </c>
      <c r="H2866" s="41" t="s">
        <v>3918</v>
      </c>
      <c r="I2866" s="59">
        <v>5000000011980</v>
      </c>
      <c r="J2866" s="100">
        <v>2024</v>
      </c>
      <c r="K2866" s="100">
        <v>5</v>
      </c>
      <c r="L2866" s="9">
        <f t="shared" si="62"/>
        <v>3</v>
      </c>
      <c r="M2866" s="6" t="s">
        <v>90</v>
      </c>
      <c r="N2866" s="9" t="s">
        <v>94</v>
      </c>
      <c r="O2866" s="6" t="s">
        <v>37</v>
      </c>
      <c r="P2866" s="4" t="s">
        <v>41</v>
      </c>
      <c r="Q2866" s="5" t="s">
        <v>37</v>
      </c>
      <c r="R2866" s="5" t="s">
        <v>42</v>
      </c>
      <c r="S2866" s="5" t="s">
        <v>136</v>
      </c>
      <c r="T2866" s="6" t="s">
        <v>44</v>
      </c>
      <c r="U2866" s="4" t="s">
        <v>136</v>
      </c>
      <c r="V2866" s="4" t="s">
        <v>3920</v>
      </c>
      <c r="W2866" s="75">
        <v>0</v>
      </c>
      <c r="X2866" s="9"/>
      <c r="Y2866" s="11"/>
      <c r="Z2866" s="11"/>
      <c r="AA2866" s="11"/>
      <c r="AB2866" s="11"/>
      <c r="AC2866" s="11"/>
      <c r="AD2866" s="11"/>
      <c r="AE2866" s="11"/>
      <c r="AF2866" s="11"/>
      <c r="AG2866" s="11"/>
      <c r="AH2866" s="11"/>
      <c r="AI2866" s="11"/>
      <c r="AJ2866" s="11"/>
      <c r="AK2866" s="143"/>
      <c r="AL2866" s="143"/>
      <c r="AM2866" s="143"/>
      <c r="AN2866" s="143"/>
      <c r="AO2866" s="143"/>
      <c r="AP2866" s="143"/>
      <c r="AQ2866" s="143"/>
      <c r="AR2866" s="143"/>
      <c r="AS2866" s="143"/>
      <c r="AT2866" s="143"/>
      <c r="AU2866" s="143"/>
      <c r="AV2866" s="143"/>
    </row>
    <row r="2867" spans="1:48" ht="15" customHeight="1" x14ac:dyDescent="0.2">
      <c r="A2867" s="4" t="s">
        <v>2726</v>
      </c>
      <c r="B2867" s="4" t="s">
        <v>2690</v>
      </c>
      <c r="C2867" s="4" t="s">
        <v>2733</v>
      </c>
      <c r="D2867" s="4" t="s">
        <v>2741</v>
      </c>
      <c r="E2867" s="4" t="s">
        <v>3915</v>
      </c>
      <c r="F2867" s="4" t="s">
        <v>3916</v>
      </c>
      <c r="G2867" s="41" t="s">
        <v>3917</v>
      </c>
      <c r="H2867" s="41" t="s">
        <v>3919</v>
      </c>
      <c r="I2867" s="59">
        <v>5000000011981</v>
      </c>
      <c r="J2867" s="100">
        <v>2024</v>
      </c>
      <c r="K2867" s="100">
        <v>5</v>
      </c>
      <c r="L2867" s="9">
        <f t="shared" si="62"/>
        <v>3</v>
      </c>
      <c r="M2867" s="6" t="s">
        <v>90</v>
      </c>
      <c r="N2867" s="9" t="s">
        <v>94</v>
      </c>
      <c r="O2867" s="6" t="s">
        <v>37</v>
      </c>
      <c r="P2867" s="4" t="s">
        <v>41</v>
      </c>
      <c r="Q2867" s="5" t="s">
        <v>37</v>
      </c>
      <c r="R2867" s="5" t="s">
        <v>42</v>
      </c>
      <c r="S2867" s="5" t="s">
        <v>136</v>
      </c>
      <c r="T2867" s="6" t="s">
        <v>44</v>
      </c>
      <c r="U2867" s="4" t="s">
        <v>136</v>
      </c>
      <c r="V2867" s="4" t="s">
        <v>3920</v>
      </c>
      <c r="W2867" s="75">
        <v>0</v>
      </c>
      <c r="X2867" s="9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43"/>
      <c r="AL2867" s="143"/>
      <c r="AM2867" s="143"/>
      <c r="AN2867" s="143"/>
      <c r="AO2867" s="143"/>
      <c r="AP2867" s="143"/>
      <c r="AQ2867" s="143"/>
      <c r="AR2867" s="143"/>
      <c r="AS2867" s="143"/>
      <c r="AT2867" s="143"/>
      <c r="AU2867" s="143"/>
      <c r="AV2867" s="143"/>
    </row>
    <row r="2868" spans="1:48" ht="15" customHeight="1" x14ac:dyDescent="0.2">
      <c r="A2868" s="4" t="s">
        <v>2712</v>
      </c>
      <c r="B2868" s="4" t="s">
        <v>2691</v>
      </c>
      <c r="C2868" s="4" t="s">
        <v>2735</v>
      </c>
      <c r="D2868" s="4" t="s">
        <v>2742</v>
      </c>
      <c r="E2868" s="4" t="s">
        <v>3922</v>
      </c>
      <c r="F2868" s="4" t="s">
        <v>3923</v>
      </c>
      <c r="G2868" s="41" t="s">
        <v>3924</v>
      </c>
      <c r="H2868" s="41" t="s">
        <v>3925</v>
      </c>
      <c r="I2868" s="59" t="s">
        <v>3926</v>
      </c>
      <c r="J2868" s="100">
        <v>2024</v>
      </c>
      <c r="K2868" s="100">
        <v>5</v>
      </c>
      <c r="L2868" s="9">
        <f t="shared" si="62"/>
        <v>3</v>
      </c>
      <c r="M2868" s="6" t="s">
        <v>92</v>
      </c>
      <c r="N2868" s="9" t="s">
        <v>94</v>
      </c>
      <c r="O2868" s="6" t="s">
        <v>37</v>
      </c>
      <c r="P2868" s="9" t="s">
        <v>41</v>
      </c>
      <c r="Q2868" s="5">
        <v>2026</v>
      </c>
      <c r="R2868" s="5" t="s">
        <v>41</v>
      </c>
      <c r="S2868" s="11">
        <v>2024</v>
      </c>
      <c r="T2868" s="6" t="s">
        <v>126</v>
      </c>
      <c r="U2868" s="4" t="s">
        <v>3931</v>
      </c>
      <c r="V2868" s="4" t="s">
        <v>3932</v>
      </c>
      <c r="W2868" s="75">
        <v>0</v>
      </c>
      <c r="X2868" s="9">
        <v>1</v>
      </c>
      <c r="Y2868" s="11"/>
      <c r="Z2868" s="11"/>
      <c r="AA2868" s="11"/>
      <c r="AB2868" s="11"/>
      <c r="AC2868" s="11"/>
      <c r="AD2868" s="11"/>
      <c r="AE2868" s="11"/>
      <c r="AF2868" s="11"/>
      <c r="AG2868" s="11"/>
      <c r="AH2868" s="11"/>
      <c r="AI2868" s="11"/>
      <c r="AJ2868" s="11" t="s">
        <v>33</v>
      </c>
      <c r="AK2868" s="143"/>
      <c r="AL2868" s="143"/>
      <c r="AM2868" s="143"/>
      <c r="AN2868" s="143"/>
      <c r="AO2868" s="143"/>
      <c r="AP2868" s="143"/>
      <c r="AQ2868" s="143"/>
      <c r="AR2868" s="143"/>
      <c r="AS2868" s="143"/>
      <c r="AT2868" s="143"/>
      <c r="AU2868" s="143"/>
      <c r="AV2868" s="143" t="s">
        <v>165</v>
      </c>
    </row>
    <row r="2869" spans="1:48" ht="15" customHeight="1" x14ac:dyDescent="0.2">
      <c r="A2869" s="4" t="s">
        <v>2712</v>
      </c>
      <c r="B2869" s="4" t="s">
        <v>2691</v>
      </c>
      <c r="C2869" s="4" t="s">
        <v>2735</v>
      </c>
      <c r="D2869" s="4" t="s">
        <v>2742</v>
      </c>
      <c r="E2869" s="4" t="s">
        <v>2320</v>
      </c>
      <c r="F2869" s="4" t="s">
        <v>3927</v>
      </c>
      <c r="G2869" s="41" t="s">
        <v>3928</v>
      </c>
      <c r="H2869" s="41" t="s">
        <v>3929</v>
      </c>
      <c r="I2869" s="59" t="s">
        <v>3930</v>
      </c>
      <c r="J2869" s="100">
        <v>2024</v>
      </c>
      <c r="K2869" s="100">
        <v>5</v>
      </c>
      <c r="L2869" s="9">
        <f t="shared" si="62"/>
        <v>3</v>
      </c>
      <c r="M2869" s="6" t="s">
        <v>92</v>
      </c>
      <c r="N2869" s="9" t="s">
        <v>94</v>
      </c>
      <c r="O2869" s="6" t="s">
        <v>37</v>
      </c>
      <c r="P2869" s="9" t="s">
        <v>41</v>
      </c>
      <c r="Q2869" s="5">
        <v>2026</v>
      </c>
      <c r="R2869" s="5" t="s">
        <v>41</v>
      </c>
      <c r="S2869" s="11">
        <v>2024</v>
      </c>
      <c r="T2869" s="6" t="s">
        <v>126</v>
      </c>
      <c r="U2869" s="4" t="s">
        <v>3931</v>
      </c>
      <c r="V2869" s="4" t="s">
        <v>3932</v>
      </c>
      <c r="W2869" s="75">
        <v>0</v>
      </c>
      <c r="X2869" s="9">
        <v>1</v>
      </c>
      <c r="Y2869" s="11"/>
      <c r="Z2869" s="11"/>
      <c r="AA2869" s="11"/>
      <c r="AB2869" s="11"/>
      <c r="AC2869" s="11"/>
      <c r="AD2869" s="11"/>
      <c r="AE2869" s="11"/>
      <c r="AF2869" s="11"/>
      <c r="AG2869" s="11"/>
      <c r="AH2869" s="11"/>
      <c r="AI2869" s="11"/>
      <c r="AJ2869" s="11" t="s">
        <v>33</v>
      </c>
      <c r="AK2869" s="143"/>
      <c r="AL2869" s="143"/>
      <c r="AM2869" s="143"/>
      <c r="AN2869" s="143"/>
      <c r="AO2869" s="143"/>
      <c r="AP2869" s="143"/>
      <c r="AQ2869" s="143"/>
      <c r="AR2869" s="143"/>
      <c r="AS2869" s="143"/>
      <c r="AT2869" s="143"/>
      <c r="AU2869" s="143"/>
      <c r="AV2869" s="143" t="s">
        <v>165</v>
      </c>
    </row>
    <row r="2870" spans="1:48" ht="15" customHeight="1" x14ac:dyDescent="0.2">
      <c r="A2870" s="4" t="s">
        <v>2696</v>
      </c>
      <c r="B2870" s="4" t="s">
        <v>2691</v>
      </c>
      <c r="C2870" s="4" t="s">
        <v>2735</v>
      </c>
      <c r="D2870" s="4" t="s">
        <v>2741</v>
      </c>
      <c r="E2870" s="4" t="s">
        <v>3934</v>
      </c>
      <c r="F2870" s="4" t="s">
        <v>3935</v>
      </c>
      <c r="G2870" s="41" t="s">
        <v>2876</v>
      </c>
      <c r="H2870" s="41" t="s">
        <v>195</v>
      </c>
      <c r="I2870" s="59">
        <v>5000000011969</v>
      </c>
      <c r="J2870" s="100">
        <v>2024</v>
      </c>
      <c r="K2870" s="100">
        <v>10</v>
      </c>
      <c r="L2870" s="9">
        <f t="shared" si="62"/>
        <v>8</v>
      </c>
      <c r="M2870" s="6" t="s">
        <v>90</v>
      </c>
      <c r="N2870" s="9" t="s">
        <v>94</v>
      </c>
      <c r="O2870" s="6" t="s">
        <v>37</v>
      </c>
      <c r="P2870" s="9" t="s">
        <v>41</v>
      </c>
      <c r="Q2870" s="5">
        <v>2025</v>
      </c>
      <c r="R2870" s="5" t="s">
        <v>42</v>
      </c>
      <c r="S2870" s="11">
        <v>2024</v>
      </c>
      <c r="T2870" s="6" t="s">
        <v>43</v>
      </c>
      <c r="U2870" s="4" t="s">
        <v>3937</v>
      </c>
      <c r="V2870" s="4" t="s">
        <v>3936</v>
      </c>
      <c r="W2870" s="75">
        <v>0</v>
      </c>
      <c r="X2870" s="9"/>
      <c r="Y2870" s="11"/>
      <c r="Z2870" s="11"/>
      <c r="AA2870" s="11"/>
      <c r="AB2870" s="11"/>
      <c r="AC2870" s="11"/>
      <c r="AD2870" s="11"/>
      <c r="AE2870" s="11"/>
      <c r="AF2870" s="11"/>
      <c r="AG2870" s="11"/>
      <c r="AH2870" s="11"/>
      <c r="AI2870" s="11"/>
      <c r="AJ2870" s="11"/>
      <c r="AK2870" s="143"/>
      <c r="AL2870" s="143"/>
      <c r="AM2870" s="143"/>
      <c r="AN2870" s="143"/>
      <c r="AO2870" s="143"/>
      <c r="AP2870" s="143"/>
      <c r="AQ2870" s="143"/>
      <c r="AR2870" s="143"/>
      <c r="AS2870" s="143"/>
      <c r="AT2870" s="143"/>
      <c r="AU2870" s="143"/>
      <c r="AV2870" s="143"/>
    </row>
    <row r="2871" spans="1:48" ht="15" customHeight="1" x14ac:dyDescent="0.2">
      <c r="A2871" s="4" t="s">
        <v>2696</v>
      </c>
      <c r="B2871" s="4" t="s">
        <v>2691</v>
      </c>
      <c r="C2871" s="4" t="s">
        <v>2735</v>
      </c>
      <c r="D2871" s="4" t="s">
        <v>2741</v>
      </c>
      <c r="E2871" s="4" t="s">
        <v>3934</v>
      </c>
      <c r="F2871" s="4" t="s">
        <v>3935</v>
      </c>
      <c r="G2871" s="41" t="s">
        <v>2876</v>
      </c>
      <c r="H2871" s="41" t="s">
        <v>195</v>
      </c>
      <c r="I2871" s="59">
        <v>5000000011970</v>
      </c>
      <c r="J2871" s="100">
        <v>2024</v>
      </c>
      <c r="K2871" s="100">
        <v>10</v>
      </c>
      <c r="L2871" s="9">
        <f t="shared" si="62"/>
        <v>8</v>
      </c>
      <c r="M2871" s="6" t="s">
        <v>90</v>
      </c>
      <c r="N2871" s="9" t="s">
        <v>94</v>
      </c>
      <c r="O2871" s="6" t="s">
        <v>37</v>
      </c>
      <c r="P2871" s="9" t="s">
        <v>41</v>
      </c>
      <c r="Q2871" s="5">
        <v>2025</v>
      </c>
      <c r="R2871" s="5" t="s">
        <v>42</v>
      </c>
      <c r="S2871" s="11">
        <v>2024</v>
      </c>
      <c r="T2871" s="6" t="s">
        <v>43</v>
      </c>
      <c r="U2871" s="4" t="s">
        <v>3937</v>
      </c>
      <c r="V2871" s="4" t="s">
        <v>3936</v>
      </c>
      <c r="W2871" s="75">
        <v>0</v>
      </c>
      <c r="X2871" s="9"/>
      <c r="Y2871" s="11"/>
      <c r="Z2871" s="11"/>
      <c r="AA2871" s="11"/>
      <c r="AB2871" s="11"/>
      <c r="AC2871" s="11"/>
      <c r="AD2871" s="11"/>
      <c r="AE2871" s="11"/>
      <c r="AF2871" s="11"/>
      <c r="AG2871" s="11"/>
      <c r="AH2871" s="11"/>
      <c r="AI2871" s="11"/>
      <c r="AJ2871" s="11"/>
      <c r="AK2871" s="143"/>
      <c r="AL2871" s="143"/>
      <c r="AM2871" s="143"/>
      <c r="AN2871" s="143"/>
      <c r="AO2871" s="143"/>
      <c r="AP2871" s="143"/>
      <c r="AQ2871" s="143"/>
      <c r="AR2871" s="143"/>
      <c r="AS2871" s="143"/>
      <c r="AT2871" s="143"/>
      <c r="AU2871" s="143"/>
      <c r="AV2871" s="143"/>
    </row>
    <row r="2872" spans="1:48" ht="15" customHeight="1" x14ac:dyDescent="0.2">
      <c r="A2872" s="4" t="s">
        <v>2696</v>
      </c>
      <c r="B2872" s="4" t="s">
        <v>2691</v>
      </c>
      <c r="C2872" s="4" t="s">
        <v>2735</v>
      </c>
      <c r="D2872" s="4" t="s">
        <v>2741</v>
      </c>
      <c r="E2872" s="4" t="s">
        <v>3934</v>
      </c>
      <c r="F2872" s="4" t="s">
        <v>3935</v>
      </c>
      <c r="G2872" s="41" t="s">
        <v>2876</v>
      </c>
      <c r="H2872" s="41" t="s">
        <v>195</v>
      </c>
      <c r="I2872" s="59">
        <v>5000000011971</v>
      </c>
      <c r="J2872" s="100">
        <v>2024</v>
      </c>
      <c r="K2872" s="100">
        <v>10</v>
      </c>
      <c r="L2872" s="9">
        <f t="shared" si="62"/>
        <v>8</v>
      </c>
      <c r="M2872" s="6" t="s">
        <v>90</v>
      </c>
      <c r="N2872" s="9" t="s">
        <v>94</v>
      </c>
      <c r="O2872" s="6" t="s">
        <v>37</v>
      </c>
      <c r="P2872" s="9" t="s">
        <v>41</v>
      </c>
      <c r="Q2872" s="5">
        <v>2025</v>
      </c>
      <c r="R2872" s="5" t="s">
        <v>42</v>
      </c>
      <c r="S2872" s="11">
        <v>2024</v>
      </c>
      <c r="T2872" s="6" t="s">
        <v>43</v>
      </c>
      <c r="U2872" s="4" t="s">
        <v>3937</v>
      </c>
      <c r="V2872" s="4" t="s">
        <v>3936</v>
      </c>
      <c r="W2872" s="75">
        <v>0</v>
      </c>
      <c r="X2872" s="9"/>
      <c r="Y2872" s="11"/>
      <c r="Z2872" s="11"/>
      <c r="AA2872" s="11"/>
      <c r="AB2872" s="11"/>
      <c r="AC2872" s="11"/>
      <c r="AD2872" s="11"/>
      <c r="AE2872" s="11"/>
      <c r="AF2872" s="11"/>
      <c r="AG2872" s="11"/>
      <c r="AH2872" s="11"/>
      <c r="AI2872" s="11"/>
      <c r="AJ2872" s="11"/>
      <c r="AK2872" s="143"/>
      <c r="AL2872" s="143"/>
      <c r="AM2872" s="143"/>
      <c r="AN2872" s="143"/>
      <c r="AO2872" s="143"/>
      <c r="AP2872" s="143"/>
      <c r="AQ2872" s="143"/>
      <c r="AR2872" s="143"/>
      <c r="AS2872" s="143"/>
      <c r="AT2872" s="143"/>
      <c r="AU2872" s="143"/>
      <c r="AV2872" s="143"/>
    </row>
    <row r="2873" spans="1:48" ht="15" customHeight="1" x14ac:dyDescent="0.2">
      <c r="A2873" s="4" t="s">
        <v>2696</v>
      </c>
      <c r="B2873" s="4" t="s">
        <v>2691</v>
      </c>
      <c r="C2873" s="4" t="s">
        <v>2735</v>
      </c>
      <c r="D2873" s="4" t="s">
        <v>2741</v>
      </c>
      <c r="E2873" s="4" t="s">
        <v>3939</v>
      </c>
      <c r="F2873" s="4" t="s">
        <v>3935</v>
      </c>
      <c r="G2873" s="41" t="s">
        <v>2876</v>
      </c>
      <c r="H2873" s="41" t="s">
        <v>195</v>
      </c>
      <c r="I2873" s="59">
        <v>5000000011972</v>
      </c>
      <c r="J2873" s="100">
        <v>2024</v>
      </c>
      <c r="K2873" s="100">
        <v>10</v>
      </c>
      <c r="L2873" s="9">
        <f t="shared" si="62"/>
        <v>8</v>
      </c>
      <c r="M2873" s="6" t="s">
        <v>90</v>
      </c>
      <c r="N2873" s="9" t="s">
        <v>94</v>
      </c>
      <c r="O2873" s="6" t="s">
        <v>37</v>
      </c>
      <c r="P2873" s="9" t="s">
        <v>41</v>
      </c>
      <c r="Q2873" s="5">
        <v>2025</v>
      </c>
      <c r="R2873" s="5" t="s">
        <v>42</v>
      </c>
      <c r="S2873" s="11">
        <v>2024</v>
      </c>
      <c r="T2873" s="6" t="s">
        <v>43</v>
      </c>
      <c r="U2873" s="4" t="s">
        <v>3937</v>
      </c>
      <c r="V2873" s="4" t="s">
        <v>3938</v>
      </c>
      <c r="W2873" s="75">
        <v>0</v>
      </c>
      <c r="X2873" s="9"/>
      <c r="Y2873" s="11"/>
      <c r="Z2873" s="11"/>
      <c r="AA2873" s="11"/>
      <c r="AB2873" s="11"/>
      <c r="AC2873" s="11"/>
      <c r="AD2873" s="11"/>
      <c r="AE2873" s="11"/>
      <c r="AF2873" s="11"/>
      <c r="AG2873" s="11"/>
      <c r="AH2873" s="11"/>
      <c r="AI2873" s="11"/>
      <c r="AJ2873" s="11"/>
      <c r="AK2873" s="143"/>
      <c r="AL2873" s="143"/>
      <c r="AM2873" s="143"/>
      <c r="AN2873" s="143"/>
      <c r="AO2873" s="143"/>
      <c r="AP2873" s="143"/>
      <c r="AQ2873" s="143"/>
      <c r="AR2873" s="143"/>
      <c r="AS2873" s="143"/>
      <c r="AT2873" s="143"/>
      <c r="AU2873" s="143"/>
      <c r="AV2873" s="143"/>
    </row>
    <row r="2874" spans="1:48" ht="15" customHeight="1" x14ac:dyDescent="0.2">
      <c r="A2874" s="4" t="s">
        <v>2696</v>
      </c>
      <c r="B2874" s="4" t="s">
        <v>2691</v>
      </c>
      <c r="C2874" s="4" t="s">
        <v>2735</v>
      </c>
      <c r="D2874" s="4" t="s">
        <v>2741</v>
      </c>
      <c r="E2874" s="4" t="s">
        <v>3939</v>
      </c>
      <c r="F2874" s="4" t="s">
        <v>3935</v>
      </c>
      <c r="G2874" s="41" t="s">
        <v>2876</v>
      </c>
      <c r="H2874" s="41" t="s">
        <v>195</v>
      </c>
      <c r="I2874" s="59">
        <v>5000000012009</v>
      </c>
      <c r="J2874" s="100">
        <v>2024</v>
      </c>
      <c r="K2874" s="100">
        <v>10</v>
      </c>
      <c r="L2874" s="9">
        <f t="shared" si="62"/>
        <v>8</v>
      </c>
      <c r="M2874" s="6" t="s">
        <v>90</v>
      </c>
      <c r="N2874" s="9" t="s">
        <v>94</v>
      </c>
      <c r="O2874" s="6" t="s">
        <v>37</v>
      </c>
      <c r="P2874" s="9" t="s">
        <v>41</v>
      </c>
      <c r="Q2874" s="5">
        <v>2025</v>
      </c>
      <c r="R2874" s="5" t="s">
        <v>42</v>
      </c>
      <c r="S2874" s="11">
        <v>2024</v>
      </c>
      <c r="T2874" s="6" t="s">
        <v>43</v>
      </c>
      <c r="U2874" s="4" t="s">
        <v>3937</v>
      </c>
      <c r="V2874" s="4" t="s">
        <v>3938</v>
      </c>
      <c r="W2874" s="75">
        <v>0</v>
      </c>
      <c r="X2874" s="9"/>
      <c r="Y2874" s="11"/>
      <c r="Z2874" s="11"/>
      <c r="AA2874" s="11"/>
      <c r="AB2874" s="11"/>
      <c r="AC2874" s="11"/>
      <c r="AD2874" s="11"/>
      <c r="AE2874" s="11"/>
      <c r="AF2874" s="11"/>
      <c r="AG2874" s="11"/>
      <c r="AH2874" s="11"/>
      <c r="AI2874" s="11"/>
      <c r="AJ2874" s="11"/>
      <c r="AK2874" s="143"/>
      <c r="AL2874" s="143"/>
      <c r="AM2874" s="143"/>
      <c r="AN2874" s="143"/>
      <c r="AO2874" s="143"/>
      <c r="AP2874" s="143"/>
      <c r="AQ2874" s="143"/>
      <c r="AR2874" s="143"/>
      <c r="AS2874" s="143"/>
      <c r="AT2874" s="143"/>
      <c r="AU2874" s="143"/>
      <c r="AV2874" s="143"/>
    </row>
    <row r="2875" spans="1:48" ht="15" customHeight="1" x14ac:dyDescent="0.2">
      <c r="A2875" s="4" t="s">
        <v>2726</v>
      </c>
      <c r="B2875" s="4" t="s">
        <v>2690</v>
      </c>
      <c r="C2875" s="4" t="s">
        <v>2730</v>
      </c>
      <c r="D2875" s="4" t="s">
        <v>2741</v>
      </c>
      <c r="E2875" s="4" t="s">
        <v>3940</v>
      </c>
      <c r="F2875" s="4" t="s">
        <v>3941</v>
      </c>
      <c r="G2875" s="41" t="s">
        <v>3942</v>
      </c>
      <c r="H2875" s="41" t="s">
        <v>4370</v>
      </c>
      <c r="I2875" s="83" t="s">
        <v>136</v>
      </c>
      <c r="J2875" s="100">
        <v>2024</v>
      </c>
      <c r="K2875" s="100">
        <v>5</v>
      </c>
      <c r="L2875" s="9">
        <f t="shared" si="62"/>
        <v>3</v>
      </c>
      <c r="M2875" s="6" t="s">
        <v>90</v>
      </c>
      <c r="N2875" s="9" t="s">
        <v>94</v>
      </c>
      <c r="O2875" s="6" t="s">
        <v>37</v>
      </c>
      <c r="P2875" s="9" t="s">
        <v>42</v>
      </c>
      <c r="Q2875" s="5">
        <v>2025</v>
      </c>
      <c r="R2875" s="5" t="s">
        <v>42</v>
      </c>
      <c r="S2875" s="117" t="s">
        <v>136</v>
      </c>
      <c r="T2875" s="6" t="s">
        <v>44</v>
      </c>
      <c r="U2875" s="4" t="s">
        <v>3948</v>
      </c>
      <c r="V2875" s="4" t="s">
        <v>3947</v>
      </c>
      <c r="W2875" s="75">
        <v>0</v>
      </c>
      <c r="X2875" s="9"/>
      <c r="Y2875" s="11"/>
      <c r="Z2875" s="11"/>
      <c r="AA2875" s="11"/>
      <c r="AB2875" s="11"/>
      <c r="AC2875" s="11"/>
      <c r="AD2875" s="11"/>
      <c r="AE2875" s="11"/>
      <c r="AF2875" s="11"/>
      <c r="AG2875" s="11"/>
      <c r="AH2875" s="11"/>
      <c r="AI2875" s="11"/>
      <c r="AJ2875" s="11"/>
      <c r="AK2875" s="143"/>
      <c r="AL2875" s="143"/>
      <c r="AM2875" s="143"/>
      <c r="AN2875" s="143"/>
      <c r="AO2875" s="143"/>
      <c r="AP2875" s="143"/>
      <c r="AQ2875" s="143"/>
      <c r="AR2875" s="143"/>
      <c r="AS2875" s="143"/>
      <c r="AT2875" s="143"/>
      <c r="AU2875" s="143"/>
      <c r="AV2875" s="143"/>
    </row>
    <row r="2876" spans="1:48" ht="15" customHeight="1" x14ac:dyDescent="0.2">
      <c r="A2876" s="4" t="s">
        <v>2726</v>
      </c>
      <c r="B2876" s="4" t="s">
        <v>2690</v>
      </c>
      <c r="C2876" s="4" t="s">
        <v>2730</v>
      </c>
      <c r="D2876" s="4" t="s">
        <v>2741</v>
      </c>
      <c r="E2876" s="4" t="s">
        <v>3943</v>
      </c>
      <c r="F2876" s="4" t="s">
        <v>3941</v>
      </c>
      <c r="G2876" s="41" t="s">
        <v>3944</v>
      </c>
      <c r="H2876" s="41" t="s">
        <v>3945</v>
      </c>
      <c r="I2876" s="83" t="s">
        <v>136</v>
      </c>
      <c r="J2876" s="100">
        <v>2024</v>
      </c>
      <c r="K2876" s="100">
        <v>5</v>
      </c>
      <c r="L2876" s="9">
        <f t="shared" ref="L2876:L2905" si="63">IF(AND(J2876=0,K2876=0),"",K2876-($B$9-J2876))</f>
        <v>3</v>
      </c>
      <c r="M2876" s="6" t="s">
        <v>90</v>
      </c>
      <c r="N2876" s="9" t="s">
        <v>94</v>
      </c>
      <c r="O2876" s="6" t="s">
        <v>37</v>
      </c>
      <c r="P2876" s="9" t="s">
        <v>42</v>
      </c>
      <c r="Q2876" s="5">
        <v>2025</v>
      </c>
      <c r="R2876" s="5" t="s">
        <v>42</v>
      </c>
      <c r="S2876" s="117" t="s">
        <v>136</v>
      </c>
      <c r="T2876" s="6" t="s">
        <v>44</v>
      </c>
      <c r="U2876" s="4" t="s">
        <v>3948</v>
      </c>
      <c r="V2876" s="4" t="s">
        <v>3947</v>
      </c>
      <c r="W2876" s="75">
        <v>0</v>
      </c>
      <c r="X2876" s="9"/>
      <c r="Y2876" s="11"/>
      <c r="Z2876" s="11"/>
      <c r="AA2876" s="11"/>
      <c r="AB2876" s="11"/>
      <c r="AC2876" s="11"/>
      <c r="AD2876" s="11"/>
      <c r="AE2876" s="11"/>
      <c r="AF2876" s="11"/>
      <c r="AG2876" s="11"/>
      <c r="AH2876" s="11"/>
      <c r="AI2876" s="11"/>
      <c r="AJ2876" s="11"/>
      <c r="AK2876" s="143"/>
      <c r="AL2876" s="143"/>
      <c r="AM2876" s="143"/>
      <c r="AN2876" s="143"/>
      <c r="AO2876" s="143"/>
      <c r="AP2876" s="143"/>
      <c r="AQ2876" s="143"/>
      <c r="AR2876" s="143"/>
      <c r="AS2876" s="143"/>
      <c r="AT2876" s="143"/>
      <c r="AU2876" s="143"/>
      <c r="AV2876" s="143"/>
    </row>
    <row r="2877" spans="1:48" ht="15" customHeight="1" x14ac:dyDescent="0.2">
      <c r="A2877" s="4" t="s">
        <v>2726</v>
      </c>
      <c r="B2877" s="4" t="s">
        <v>2690</v>
      </c>
      <c r="C2877" s="4" t="s">
        <v>2730</v>
      </c>
      <c r="D2877" s="4" t="s">
        <v>2741</v>
      </c>
      <c r="E2877" s="4" t="s">
        <v>3943</v>
      </c>
      <c r="F2877" s="4" t="s">
        <v>3941</v>
      </c>
      <c r="G2877" s="41" t="s">
        <v>3944</v>
      </c>
      <c r="H2877" s="41" t="s">
        <v>3946</v>
      </c>
      <c r="I2877" s="83" t="s">
        <v>136</v>
      </c>
      <c r="J2877" s="100">
        <v>2024</v>
      </c>
      <c r="K2877" s="100">
        <v>5</v>
      </c>
      <c r="L2877" s="9">
        <f t="shared" si="63"/>
        <v>3</v>
      </c>
      <c r="M2877" s="6" t="s">
        <v>90</v>
      </c>
      <c r="N2877" s="9" t="s">
        <v>94</v>
      </c>
      <c r="O2877" s="6" t="s">
        <v>37</v>
      </c>
      <c r="P2877" s="9" t="s">
        <v>42</v>
      </c>
      <c r="Q2877" s="5">
        <v>2025</v>
      </c>
      <c r="R2877" s="5" t="s">
        <v>42</v>
      </c>
      <c r="S2877" s="117" t="s">
        <v>136</v>
      </c>
      <c r="T2877" s="6" t="s">
        <v>44</v>
      </c>
      <c r="U2877" s="4" t="s">
        <v>3948</v>
      </c>
      <c r="V2877" s="4" t="s">
        <v>3947</v>
      </c>
      <c r="W2877" s="75">
        <v>0</v>
      </c>
      <c r="X2877" s="9"/>
      <c r="Y2877" s="11"/>
      <c r="Z2877" s="11"/>
      <c r="AA2877" s="11"/>
      <c r="AB2877" s="11"/>
      <c r="AC2877" s="11"/>
      <c r="AD2877" s="11"/>
      <c r="AE2877" s="11"/>
      <c r="AF2877" s="11"/>
      <c r="AG2877" s="11"/>
      <c r="AH2877" s="11"/>
      <c r="AI2877" s="11"/>
      <c r="AJ2877" s="11"/>
      <c r="AK2877" s="143"/>
      <c r="AL2877" s="143"/>
      <c r="AM2877" s="143"/>
      <c r="AN2877" s="143"/>
      <c r="AO2877" s="143"/>
      <c r="AP2877" s="143"/>
      <c r="AQ2877" s="143"/>
      <c r="AR2877" s="143"/>
      <c r="AS2877" s="143"/>
      <c r="AT2877" s="143"/>
      <c r="AU2877" s="143"/>
      <c r="AV2877" s="143"/>
    </row>
    <row r="2878" spans="1:48" ht="15" customHeight="1" x14ac:dyDescent="0.2">
      <c r="A2878" s="4" t="s">
        <v>2725</v>
      </c>
      <c r="B2878" s="4" t="s">
        <v>2688</v>
      </c>
      <c r="C2878" s="83" t="s">
        <v>2732</v>
      </c>
      <c r="D2878" s="84" t="s">
        <v>2740</v>
      </c>
      <c r="E2878" s="4" t="s">
        <v>3949</v>
      </c>
      <c r="F2878" s="4" t="s">
        <v>3950</v>
      </c>
      <c r="G2878" s="41" t="s">
        <v>3951</v>
      </c>
      <c r="H2878" s="41">
        <v>314772</v>
      </c>
      <c r="I2878" s="59">
        <v>500000012012</v>
      </c>
      <c r="J2878" s="100">
        <v>2024</v>
      </c>
      <c r="K2878" s="100">
        <v>10</v>
      </c>
      <c r="L2878" s="9">
        <f t="shared" si="63"/>
        <v>8</v>
      </c>
      <c r="M2878" s="6" t="s">
        <v>90</v>
      </c>
      <c r="N2878" s="9" t="s">
        <v>94</v>
      </c>
      <c r="O2878" s="6" t="s">
        <v>37</v>
      </c>
      <c r="P2878" s="9" t="s">
        <v>41</v>
      </c>
      <c r="Q2878" s="5">
        <v>2025</v>
      </c>
      <c r="R2878" s="5" t="s">
        <v>42</v>
      </c>
      <c r="S2878" s="11">
        <v>2024</v>
      </c>
      <c r="T2878" s="6" t="s">
        <v>43</v>
      </c>
      <c r="U2878" s="4" t="s">
        <v>3953</v>
      </c>
      <c r="V2878" s="4" t="s">
        <v>3952</v>
      </c>
      <c r="W2878" s="75">
        <v>0</v>
      </c>
      <c r="X2878" s="9"/>
      <c r="Y2878" s="11"/>
      <c r="Z2878" s="11"/>
      <c r="AA2878" s="11"/>
      <c r="AB2878" s="11"/>
      <c r="AC2878" s="11"/>
      <c r="AD2878" s="11"/>
      <c r="AE2878" s="11"/>
      <c r="AF2878" s="11"/>
      <c r="AG2878" s="11"/>
      <c r="AH2878" s="11"/>
      <c r="AI2878" s="11"/>
      <c r="AJ2878" s="11"/>
      <c r="AK2878" s="143"/>
      <c r="AL2878" s="143"/>
      <c r="AM2878" s="143"/>
      <c r="AN2878" s="143"/>
      <c r="AO2878" s="143"/>
      <c r="AP2878" s="143"/>
      <c r="AQ2878" s="143"/>
      <c r="AR2878" s="143"/>
      <c r="AS2878" s="143"/>
      <c r="AT2878" s="143"/>
      <c r="AU2878" s="143"/>
      <c r="AV2878" s="143"/>
    </row>
    <row r="2879" spans="1:48" ht="15" customHeight="1" x14ac:dyDescent="0.2">
      <c r="A2879" s="4" t="s">
        <v>2724</v>
      </c>
      <c r="B2879" s="4" t="s">
        <v>2689</v>
      </c>
      <c r="C2879" s="4" t="s">
        <v>2734</v>
      </c>
      <c r="D2879" s="4" t="s">
        <v>2742</v>
      </c>
      <c r="E2879" s="4" t="s">
        <v>3954</v>
      </c>
      <c r="F2879" s="4" t="s">
        <v>3959</v>
      </c>
      <c r="G2879" s="41" t="s">
        <v>3960</v>
      </c>
      <c r="H2879" s="41">
        <v>2024000626</v>
      </c>
      <c r="I2879" s="59">
        <v>500000012013</v>
      </c>
      <c r="J2879" s="100">
        <v>2024</v>
      </c>
      <c r="K2879" s="100">
        <v>8</v>
      </c>
      <c r="L2879" s="9">
        <f t="shared" si="63"/>
        <v>6</v>
      </c>
      <c r="M2879" s="6" t="s">
        <v>90</v>
      </c>
      <c r="N2879" s="9" t="s">
        <v>94</v>
      </c>
      <c r="O2879" s="6" t="s">
        <v>37</v>
      </c>
      <c r="P2879" s="9" t="s">
        <v>41</v>
      </c>
      <c r="Q2879" s="5">
        <v>2025</v>
      </c>
      <c r="R2879" s="5" t="s">
        <v>42</v>
      </c>
      <c r="S2879" s="11">
        <v>2024</v>
      </c>
      <c r="T2879" s="6" t="s">
        <v>43</v>
      </c>
      <c r="U2879" s="4" t="s">
        <v>3957</v>
      </c>
      <c r="V2879" s="4" t="s">
        <v>3956</v>
      </c>
      <c r="W2879" s="75">
        <v>0</v>
      </c>
      <c r="X2879" s="9"/>
      <c r="Y2879" s="11"/>
      <c r="Z2879" s="11"/>
      <c r="AA2879" s="11"/>
      <c r="AB2879" s="11"/>
      <c r="AC2879" s="11"/>
      <c r="AD2879" s="11"/>
      <c r="AE2879" s="11"/>
      <c r="AF2879" s="11"/>
      <c r="AG2879" s="11"/>
      <c r="AH2879" s="11"/>
      <c r="AI2879" s="11"/>
      <c r="AJ2879" s="11"/>
      <c r="AK2879" s="143"/>
      <c r="AL2879" s="143"/>
      <c r="AM2879" s="143"/>
      <c r="AN2879" s="143"/>
      <c r="AO2879" s="143"/>
      <c r="AP2879" s="143"/>
      <c r="AQ2879" s="143"/>
      <c r="AR2879" s="143"/>
      <c r="AS2879" s="143"/>
      <c r="AT2879" s="143"/>
      <c r="AU2879" s="143"/>
      <c r="AV2879" s="143"/>
    </row>
    <row r="2880" spans="1:48" ht="15" customHeight="1" x14ac:dyDescent="0.2">
      <c r="A2880" s="4" t="s">
        <v>2724</v>
      </c>
      <c r="B2880" s="4" t="s">
        <v>2689</v>
      </c>
      <c r="C2880" s="4" t="s">
        <v>2734</v>
      </c>
      <c r="D2880" s="4" t="s">
        <v>2742</v>
      </c>
      <c r="E2880" s="4" t="s">
        <v>3955</v>
      </c>
      <c r="F2880" s="4" t="s">
        <v>253</v>
      </c>
      <c r="G2880" s="41" t="s">
        <v>4029</v>
      </c>
      <c r="H2880" s="41" t="s">
        <v>136</v>
      </c>
      <c r="I2880" s="59">
        <v>500000012014</v>
      </c>
      <c r="J2880" s="100">
        <v>2024</v>
      </c>
      <c r="K2880" s="100">
        <v>8</v>
      </c>
      <c r="L2880" s="9">
        <f t="shared" si="63"/>
        <v>6</v>
      </c>
      <c r="M2880" s="6" t="s">
        <v>90</v>
      </c>
      <c r="N2880" s="9" t="s">
        <v>94</v>
      </c>
      <c r="O2880" s="6" t="s">
        <v>37</v>
      </c>
      <c r="P2880" s="9" t="s">
        <v>41</v>
      </c>
      <c r="Q2880" s="5">
        <v>2025</v>
      </c>
      <c r="R2880" s="5" t="s">
        <v>42</v>
      </c>
      <c r="S2880" s="11">
        <v>2024</v>
      </c>
      <c r="T2880" s="6" t="s">
        <v>43</v>
      </c>
      <c r="U2880" s="4" t="s">
        <v>3957</v>
      </c>
      <c r="V2880" s="4" t="s">
        <v>3956</v>
      </c>
      <c r="W2880" s="75">
        <v>0</v>
      </c>
      <c r="X2880" s="9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43"/>
      <c r="AL2880" s="143"/>
      <c r="AM2880" s="143"/>
      <c r="AN2880" s="143"/>
      <c r="AO2880" s="143"/>
      <c r="AP2880" s="143"/>
      <c r="AQ2880" s="143"/>
      <c r="AR2880" s="143"/>
      <c r="AS2880" s="143"/>
      <c r="AT2880" s="143"/>
      <c r="AU2880" s="143"/>
      <c r="AV2880" s="143"/>
    </row>
    <row r="2881" spans="1:48" ht="15" customHeight="1" x14ac:dyDescent="0.2">
      <c r="A2881" s="4" t="s">
        <v>2726</v>
      </c>
      <c r="B2881" s="4" t="s">
        <v>2690</v>
      </c>
      <c r="C2881" s="4" t="s">
        <v>2733</v>
      </c>
      <c r="D2881" s="4" t="s">
        <v>2742</v>
      </c>
      <c r="E2881" s="4" t="s">
        <v>1739</v>
      </c>
      <c r="F2881" s="4" t="s">
        <v>1221</v>
      </c>
      <c r="G2881" s="41" t="s">
        <v>3962</v>
      </c>
      <c r="H2881" s="41" t="s">
        <v>3963</v>
      </c>
      <c r="I2881" s="83" t="s">
        <v>136</v>
      </c>
      <c r="J2881" s="100">
        <v>2024</v>
      </c>
      <c r="K2881" s="100">
        <v>10</v>
      </c>
      <c r="L2881" s="9">
        <f t="shared" si="63"/>
        <v>8</v>
      </c>
      <c r="M2881" s="6" t="s">
        <v>90</v>
      </c>
      <c r="N2881" s="9" t="s">
        <v>94</v>
      </c>
      <c r="O2881" s="6" t="s">
        <v>37</v>
      </c>
      <c r="P2881" s="9" t="s">
        <v>41</v>
      </c>
      <c r="Q2881" s="5">
        <v>2026</v>
      </c>
      <c r="R2881" s="5" t="s">
        <v>41</v>
      </c>
      <c r="S2881" s="11">
        <v>2024</v>
      </c>
      <c r="T2881" s="6" t="s">
        <v>126</v>
      </c>
      <c r="U2881" s="97" t="s">
        <v>3232</v>
      </c>
      <c r="V2881" s="4" t="s">
        <v>3965</v>
      </c>
      <c r="W2881" s="75">
        <v>0</v>
      </c>
      <c r="X2881" s="9">
        <v>2</v>
      </c>
      <c r="Y2881" s="11"/>
      <c r="Z2881" s="11"/>
      <c r="AA2881" s="11"/>
      <c r="AB2881" s="11"/>
      <c r="AC2881" s="11" t="s">
        <v>33</v>
      </c>
      <c r="AD2881" s="11"/>
      <c r="AE2881" s="11"/>
      <c r="AF2881" s="11"/>
      <c r="AG2881" s="11"/>
      <c r="AH2881" s="11"/>
      <c r="AI2881" s="11" t="s">
        <v>33</v>
      </c>
      <c r="AJ2881" s="11"/>
      <c r="AK2881" s="143"/>
      <c r="AL2881" s="143"/>
      <c r="AM2881" s="143"/>
      <c r="AN2881" s="143"/>
      <c r="AO2881" s="143" t="s">
        <v>165</v>
      </c>
      <c r="AP2881" s="154"/>
      <c r="AQ2881" s="154"/>
      <c r="AR2881" s="154"/>
      <c r="AS2881" s="143"/>
      <c r="AT2881" s="143"/>
      <c r="AU2881" s="143" t="s">
        <v>165</v>
      </c>
      <c r="AV2881" s="143"/>
    </row>
    <row r="2882" spans="1:48" ht="15" customHeight="1" x14ac:dyDescent="0.2">
      <c r="A2882" s="4" t="s">
        <v>2726</v>
      </c>
      <c r="B2882" s="4" t="s">
        <v>2690</v>
      </c>
      <c r="C2882" s="4" t="s">
        <v>2733</v>
      </c>
      <c r="D2882" s="4" t="s">
        <v>2742</v>
      </c>
      <c r="E2882" s="4" t="s">
        <v>1739</v>
      </c>
      <c r="F2882" s="4" t="s">
        <v>1221</v>
      </c>
      <c r="G2882" s="41" t="s">
        <v>3962</v>
      </c>
      <c r="H2882" s="41" t="s">
        <v>3964</v>
      </c>
      <c r="I2882" s="83" t="s">
        <v>136</v>
      </c>
      <c r="J2882" s="100">
        <v>2024</v>
      </c>
      <c r="K2882" s="100">
        <v>10</v>
      </c>
      <c r="L2882" s="9">
        <f t="shared" si="63"/>
        <v>8</v>
      </c>
      <c r="M2882" s="6" t="s">
        <v>90</v>
      </c>
      <c r="N2882" s="9" t="s">
        <v>94</v>
      </c>
      <c r="O2882" s="6" t="s">
        <v>37</v>
      </c>
      <c r="P2882" s="9" t="s">
        <v>41</v>
      </c>
      <c r="Q2882" s="5">
        <v>2026</v>
      </c>
      <c r="R2882" s="5" t="s">
        <v>41</v>
      </c>
      <c r="S2882" s="11">
        <v>2024</v>
      </c>
      <c r="T2882" s="6" t="s">
        <v>126</v>
      </c>
      <c r="U2882" s="97" t="s">
        <v>3232</v>
      </c>
      <c r="V2882" s="4" t="s">
        <v>3965</v>
      </c>
      <c r="W2882" s="75">
        <v>0</v>
      </c>
      <c r="X2882" s="9">
        <v>2</v>
      </c>
      <c r="Y2882" s="11"/>
      <c r="Z2882" s="11"/>
      <c r="AA2882" s="11"/>
      <c r="AB2882" s="11"/>
      <c r="AC2882" s="11" t="s">
        <v>33</v>
      </c>
      <c r="AD2882" s="11"/>
      <c r="AE2882" s="11"/>
      <c r="AF2882" s="11"/>
      <c r="AG2882" s="11"/>
      <c r="AH2882" s="11"/>
      <c r="AI2882" s="11" t="s">
        <v>33</v>
      </c>
      <c r="AJ2882" s="11"/>
      <c r="AK2882" s="143"/>
      <c r="AL2882" s="143"/>
      <c r="AM2882" s="143"/>
      <c r="AN2882" s="143"/>
      <c r="AO2882" s="143" t="s">
        <v>165</v>
      </c>
      <c r="AP2882" s="154"/>
      <c r="AQ2882" s="154"/>
      <c r="AR2882" s="154"/>
      <c r="AS2882" s="143"/>
      <c r="AT2882" s="143"/>
      <c r="AU2882" s="143" t="s">
        <v>165</v>
      </c>
      <c r="AV2882" s="143"/>
    </row>
    <row r="2883" spans="1:48" ht="15" customHeight="1" x14ac:dyDescent="0.2">
      <c r="A2883" s="4" t="s">
        <v>2726</v>
      </c>
      <c r="B2883" s="4" t="s">
        <v>2690</v>
      </c>
      <c r="C2883" s="4" t="s">
        <v>2733</v>
      </c>
      <c r="D2883" s="4" t="s">
        <v>2742</v>
      </c>
      <c r="E2883" s="4" t="s">
        <v>375</v>
      </c>
      <c r="F2883" s="4" t="s">
        <v>1221</v>
      </c>
      <c r="G2883" s="41" t="s">
        <v>4026</v>
      </c>
      <c r="H2883" s="59" t="s">
        <v>4061</v>
      </c>
      <c r="I2883" s="59">
        <v>500000011916</v>
      </c>
      <c r="J2883" s="100">
        <v>2025</v>
      </c>
      <c r="K2883" s="100">
        <v>8</v>
      </c>
      <c r="L2883" s="9">
        <f t="shared" si="63"/>
        <v>7</v>
      </c>
      <c r="M2883" s="6" t="s">
        <v>90</v>
      </c>
      <c r="N2883" s="9" t="s">
        <v>94</v>
      </c>
      <c r="O2883" s="6" t="s">
        <v>46</v>
      </c>
      <c r="P2883" s="9" t="s">
        <v>41</v>
      </c>
      <c r="Q2883" s="5">
        <v>2026</v>
      </c>
      <c r="R2883" s="5" t="s">
        <v>41</v>
      </c>
      <c r="S2883" s="11">
        <v>2025</v>
      </c>
      <c r="T2883" s="6" t="s">
        <v>126</v>
      </c>
      <c r="U2883" s="97" t="s">
        <v>3232</v>
      </c>
      <c r="V2883" s="4" t="s">
        <v>3947</v>
      </c>
      <c r="W2883" s="75">
        <v>0</v>
      </c>
      <c r="X2883" s="9">
        <v>2</v>
      </c>
      <c r="Y2883" s="11" t="s">
        <v>33</v>
      </c>
      <c r="Z2883" s="11"/>
      <c r="AA2883" s="11"/>
      <c r="AB2883" s="11"/>
      <c r="AC2883" s="11"/>
      <c r="AD2883" s="11"/>
      <c r="AE2883" s="11" t="s">
        <v>33</v>
      </c>
      <c r="AF2883" s="11"/>
      <c r="AG2883" s="11"/>
      <c r="AH2883" s="11"/>
      <c r="AI2883" s="11"/>
      <c r="AJ2883" s="11"/>
      <c r="AK2883" s="153" t="s">
        <v>165</v>
      </c>
      <c r="AL2883" s="143"/>
      <c r="AM2883" s="143"/>
      <c r="AN2883" s="143"/>
      <c r="AO2883" s="143"/>
      <c r="AP2883" s="143"/>
      <c r="AQ2883" s="153" t="s">
        <v>165</v>
      </c>
      <c r="AR2883" s="143"/>
      <c r="AS2883" s="143"/>
      <c r="AT2883" s="143"/>
      <c r="AU2883" s="143"/>
      <c r="AV2883" s="143"/>
    </row>
    <row r="2884" spans="1:48" ht="15" customHeight="1" x14ac:dyDescent="0.2">
      <c r="A2884" s="4" t="s">
        <v>2725</v>
      </c>
      <c r="B2884" s="4" t="s">
        <v>3984</v>
      </c>
      <c r="C2884" s="4" t="s">
        <v>2730</v>
      </c>
      <c r="D2884" s="4" t="s">
        <v>2741</v>
      </c>
      <c r="E2884" s="4" t="s">
        <v>3985</v>
      </c>
      <c r="F2884" s="83" t="s">
        <v>250</v>
      </c>
      <c r="G2884" s="84" t="s">
        <v>251</v>
      </c>
      <c r="H2884" s="41" t="s">
        <v>195</v>
      </c>
      <c r="I2884" s="59">
        <v>500000012040</v>
      </c>
      <c r="J2884" s="100">
        <v>2025</v>
      </c>
      <c r="K2884" s="100">
        <v>5</v>
      </c>
      <c r="L2884" s="9">
        <f t="shared" si="63"/>
        <v>4</v>
      </c>
      <c r="M2884" s="4" t="s">
        <v>90</v>
      </c>
      <c r="N2884" s="5" t="s">
        <v>94</v>
      </c>
      <c r="O2884" s="4" t="s">
        <v>37</v>
      </c>
      <c r="P2884" s="5" t="s">
        <v>42</v>
      </c>
      <c r="Q2884" s="5" t="s">
        <v>37</v>
      </c>
      <c r="R2884" s="9" t="s">
        <v>42</v>
      </c>
      <c r="S2884" s="11" t="s">
        <v>136</v>
      </c>
      <c r="T2884" s="6" t="s">
        <v>44</v>
      </c>
      <c r="U2884" s="4" t="s">
        <v>3986</v>
      </c>
      <c r="V2884" s="4" t="s">
        <v>3987</v>
      </c>
      <c r="W2884" s="75">
        <v>0</v>
      </c>
      <c r="X2884" s="9"/>
      <c r="Y2884" s="11"/>
      <c r="Z2884" s="11"/>
      <c r="AA2884" s="11"/>
      <c r="AB2884" s="11"/>
      <c r="AC2884" s="11"/>
      <c r="AD2884" s="11"/>
      <c r="AE2884" s="11"/>
      <c r="AF2884" s="11"/>
      <c r="AG2884" s="11"/>
      <c r="AH2884" s="11"/>
      <c r="AI2884" s="11"/>
      <c r="AJ2884" s="11"/>
      <c r="AK2884" s="143"/>
      <c r="AL2884" s="143"/>
      <c r="AM2884" s="143"/>
      <c r="AN2884" s="143"/>
      <c r="AO2884" s="143"/>
      <c r="AP2884" s="143"/>
      <c r="AQ2884" s="143"/>
      <c r="AR2884" s="143"/>
      <c r="AS2884" s="143"/>
      <c r="AT2884" s="143"/>
      <c r="AU2884" s="143"/>
      <c r="AV2884" s="143"/>
    </row>
    <row r="2885" spans="1:48" ht="15" customHeight="1" x14ac:dyDescent="0.2">
      <c r="A2885" s="4" t="s">
        <v>2700</v>
      </c>
      <c r="B2885" s="4" t="s">
        <v>2690</v>
      </c>
      <c r="C2885" s="4" t="s">
        <v>2730</v>
      </c>
      <c r="D2885" s="4" t="s">
        <v>2741</v>
      </c>
      <c r="E2885" s="4" t="s">
        <v>4535</v>
      </c>
      <c r="F2885" s="4" t="s">
        <v>3990</v>
      </c>
      <c r="G2885" s="41" t="s">
        <v>3988</v>
      </c>
      <c r="H2885" s="77" t="s">
        <v>3989</v>
      </c>
      <c r="I2885" s="59">
        <v>500000012041</v>
      </c>
      <c r="J2885" s="100">
        <v>2025</v>
      </c>
      <c r="K2885" s="100">
        <v>8</v>
      </c>
      <c r="L2885" s="9">
        <f t="shared" si="63"/>
        <v>7</v>
      </c>
      <c r="M2885" s="6" t="s">
        <v>90</v>
      </c>
      <c r="N2885" s="9" t="s">
        <v>94</v>
      </c>
      <c r="O2885" s="6" t="s">
        <v>37</v>
      </c>
      <c r="P2885" s="4" t="s">
        <v>41</v>
      </c>
      <c r="Q2885" s="5" t="s">
        <v>37</v>
      </c>
      <c r="R2885" s="5" t="s">
        <v>42</v>
      </c>
      <c r="S2885" s="5" t="s">
        <v>136</v>
      </c>
      <c r="T2885" s="6" t="s">
        <v>44</v>
      </c>
      <c r="U2885" s="4" t="s">
        <v>3991</v>
      </c>
      <c r="V2885" s="4" t="s">
        <v>3992</v>
      </c>
      <c r="W2885" s="75">
        <v>0</v>
      </c>
      <c r="X2885" s="9"/>
      <c r="Y2885" s="11"/>
      <c r="Z2885" s="11"/>
      <c r="AA2885" s="11"/>
      <c r="AB2885" s="11"/>
      <c r="AC2885" s="11"/>
      <c r="AD2885" s="11"/>
      <c r="AE2885" s="11"/>
      <c r="AF2885" s="11"/>
      <c r="AG2885" s="11"/>
      <c r="AH2885" s="11"/>
      <c r="AI2885" s="11"/>
      <c r="AJ2885" s="11"/>
      <c r="AK2885" s="143"/>
      <c r="AL2885" s="143"/>
      <c r="AM2885" s="143"/>
      <c r="AN2885" s="143"/>
      <c r="AO2885" s="143"/>
      <c r="AP2885" s="143"/>
      <c r="AQ2885" s="143"/>
      <c r="AR2885" s="143"/>
      <c r="AS2885" s="143"/>
      <c r="AT2885" s="143"/>
      <c r="AU2885" s="143"/>
      <c r="AV2885" s="143"/>
    </row>
    <row r="2886" spans="1:48" ht="15" customHeight="1" x14ac:dyDescent="0.2">
      <c r="A2886" s="4" t="s">
        <v>2695</v>
      </c>
      <c r="B2886" s="4" t="s">
        <v>2689</v>
      </c>
      <c r="C2886" s="4" t="s">
        <v>2710</v>
      </c>
      <c r="D2886" s="4" t="s">
        <v>2742</v>
      </c>
      <c r="E2886" s="4" t="s">
        <v>1865</v>
      </c>
      <c r="F2886" s="4" t="s">
        <v>536</v>
      </c>
      <c r="G2886" s="41" t="s">
        <v>3994</v>
      </c>
      <c r="H2886" s="41" t="s">
        <v>3995</v>
      </c>
      <c r="I2886" s="83" t="s">
        <v>4380</v>
      </c>
      <c r="J2886" s="100">
        <v>2025</v>
      </c>
      <c r="K2886" s="100">
        <v>8</v>
      </c>
      <c r="L2886" s="9">
        <f t="shared" si="63"/>
        <v>7</v>
      </c>
      <c r="M2886" s="6" t="s">
        <v>2745</v>
      </c>
      <c r="N2886" s="9" t="s">
        <v>94</v>
      </c>
      <c r="O2886" s="6" t="s">
        <v>47</v>
      </c>
      <c r="P2886" s="9" t="s">
        <v>41</v>
      </c>
      <c r="Q2886" s="5">
        <v>2027</v>
      </c>
      <c r="R2886" s="5" t="s">
        <v>41</v>
      </c>
      <c r="S2886" s="11">
        <v>2025</v>
      </c>
      <c r="T2886" s="6" t="s">
        <v>126</v>
      </c>
      <c r="U2886" s="4" t="s">
        <v>3775</v>
      </c>
      <c r="V2886" s="4" t="s">
        <v>3996</v>
      </c>
      <c r="W2886" s="75">
        <v>9003540</v>
      </c>
      <c r="X2886" s="9">
        <v>2</v>
      </c>
      <c r="Y2886" s="11"/>
      <c r="Z2886" s="11" t="s">
        <v>33</v>
      </c>
      <c r="AA2886" s="11"/>
      <c r="AB2886" s="11"/>
      <c r="AC2886" s="11"/>
      <c r="AD2886" s="11"/>
      <c r="AE2886" s="11"/>
      <c r="AF2886" s="11" t="s">
        <v>33</v>
      </c>
      <c r="AG2886" s="11"/>
      <c r="AH2886" s="11"/>
      <c r="AI2886" s="11"/>
      <c r="AJ2886" s="11"/>
      <c r="AK2886" s="143"/>
      <c r="AL2886" s="153" t="s">
        <v>165</v>
      </c>
      <c r="AM2886" s="143"/>
      <c r="AN2886" s="143"/>
      <c r="AO2886" s="143"/>
      <c r="AP2886" s="143"/>
      <c r="AQ2886" s="143"/>
      <c r="AR2886" s="143" t="s">
        <v>165</v>
      </c>
      <c r="AS2886" s="143"/>
      <c r="AT2886" s="143"/>
      <c r="AU2886" s="143"/>
      <c r="AV2886" s="143"/>
    </row>
    <row r="2887" spans="1:48" ht="15" customHeight="1" x14ac:dyDescent="0.2">
      <c r="A2887" s="4" t="s">
        <v>2695</v>
      </c>
      <c r="B2887" s="4" t="s">
        <v>2689</v>
      </c>
      <c r="C2887" s="4" t="s">
        <v>2730</v>
      </c>
      <c r="D2887" s="4" t="s">
        <v>2740</v>
      </c>
      <c r="E2887" s="4" t="s">
        <v>3997</v>
      </c>
      <c r="F2887" s="4" t="s">
        <v>3998</v>
      </c>
      <c r="G2887" s="41" t="s">
        <v>3999</v>
      </c>
      <c r="H2887" s="41">
        <v>830</v>
      </c>
      <c r="I2887" s="59">
        <v>500000012035</v>
      </c>
      <c r="J2887" s="100">
        <v>2025</v>
      </c>
      <c r="K2887" s="100">
        <v>5</v>
      </c>
      <c r="L2887" s="9">
        <f t="shared" si="63"/>
        <v>4</v>
      </c>
      <c r="M2887" s="6" t="s">
        <v>92</v>
      </c>
      <c r="N2887" s="9" t="s">
        <v>94</v>
      </c>
      <c r="O2887" s="6" t="s">
        <v>37</v>
      </c>
      <c r="P2887" s="4" t="s">
        <v>41</v>
      </c>
      <c r="Q2887" s="5" t="s">
        <v>37</v>
      </c>
      <c r="R2887" s="5" t="s">
        <v>42</v>
      </c>
      <c r="S2887" s="5" t="s">
        <v>136</v>
      </c>
      <c r="T2887" s="6" t="s">
        <v>44</v>
      </c>
      <c r="U2887" s="4" t="s">
        <v>3046</v>
      </c>
      <c r="V2887" s="4" t="s">
        <v>4000</v>
      </c>
      <c r="W2887" s="75">
        <v>0</v>
      </c>
      <c r="X2887" s="9"/>
      <c r="Y2887" s="11"/>
      <c r="Z2887" s="11"/>
      <c r="AA2887" s="11"/>
      <c r="AB2887" s="11"/>
      <c r="AC2887" s="11"/>
      <c r="AD2887" s="11"/>
      <c r="AE2887" s="11"/>
      <c r="AF2887" s="11"/>
      <c r="AG2887" s="11"/>
      <c r="AH2887" s="11"/>
      <c r="AI2887" s="11"/>
      <c r="AJ2887" s="11"/>
      <c r="AK2887" s="143"/>
      <c r="AL2887" s="143"/>
      <c r="AM2887" s="143"/>
      <c r="AN2887" s="143"/>
      <c r="AO2887" s="143"/>
      <c r="AP2887" s="143"/>
      <c r="AQ2887" s="143"/>
      <c r="AR2887" s="143"/>
      <c r="AS2887" s="143"/>
      <c r="AT2887" s="143"/>
      <c r="AU2887" s="143"/>
      <c r="AV2887" s="143"/>
    </row>
    <row r="2888" spans="1:48" ht="15" customHeight="1" x14ac:dyDescent="0.2">
      <c r="A2888" s="4" t="s">
        <v>2695</v>
      </c>
      <c r="B2888" s="4" t="s">
        <v>2689</v>
      </c>
      <c r="C2888" s="4" t="s">
        <v>2730</v>
      </c>
      <c r="D2888" s="4" t="s">
        <v>2740</v>
      </c>
      <c r="E2888" s="4" t="s">
        <v>3997</v>
      </c>
      <c r="F2888" s="4" t="s">
        <v>3998</v>
      </c>
      <c r="G2888" s="41" t="s">
        <v>3999</v>
      </c>
      <c r="H2888" s="41">
        <v>836</v>
      </c>
      <c r="I2888" s="59">
        <v>500000012036</v>
      </c>
      <c r="J2888" s="100">
        <v>2025</v>
      </c>
      <c r="K2888" s="100">
        <v>5</v>
      </c>
      <c r="L2888" s="9">
        <f t="shared" si="63"/>
        <v>4</v>
      </c>
      <c r="M2888" s="6" t="s">
        <v>92</v>
      </c>
      <c r="N2888" s="9" t="s">
        <v>94</v>
      </c>
      <c r="O2888" s="6" t="s">
        <v>37</v>
      </c>
      <c r="P2888" s="4" t="s">
        <v>41</v>
      </c>
      <c r="Q2888" s="5" t="s">
        <v>37</v>
      </c>
      <c r="R2888" s="5" t="s">
        <v>42</v>
      </c>
      <c r="S2888" s="5" t="s">
        <v>136</v>
      </c>
      <c r="T2888" s="6" t="s">
        <v>44</v>
      </c>
      <c r="U2888" s="4" t="s">
        <v>3046</v>
      </c>
      <c r="V2888" s="4" t="s">
        <v>4000</v>
      </c>
      <c r="W2888" s="75">
        <v>0</v>
      </c>
      <c r="X2888" s="9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43"/>
      <c r="AL2888" s="143"/>
      <c r="AM2888" s="143"/>
      <c r="AN2888" s="143"/>
      <c r="AO2888" s="143"/>
      <c r="AP2888" s="143"/>
      <c r="AQ2888" s="143"/>
      <c r="AR2888" s="143"/>
      <c r="AS2888" s="143"/>
      <c r="AT2888" s="143"/>
      <c r="AU2888" s="143"/>
      <c r="AV2888" s="143"/>
    </row>
    <row r="2889" spans="1:48" ht="15" customHeight="1" x14ac:dyDescent="0.2">
      <c r="A2889" s="4" t="s">
        <v>2712</v>
      </c>
      <c r="B2889" s="4" t="s">
        <v>2691</v>
      </c>
      <c r="C2889" s="4" t="s">
        <v>2735</v>
      </c>
      <c r="D2889" s="4" t="s">
        <v>2741</v>
      </c>
      <c r="E2889" s="4" t="s">
        <v>2292</v>
      </c>
      <c r="F2889" s="4" t="s">
        <v>4001</v>
      </c>
      <c r="G2889" s="41" t="s">
        <v>1956</v>
      </c>
      <c r="H2889" s="59">
        <v>721123052709</v>
      </c>
      <c r="I2889" s="83" t="s">
        <v>4073</v>
      </c>
      <c r="J2889" s="100">
        <v>2025</v>
      </c>
      <c r="K2889" s="100">
        <v>5</v>
      </c>
      <c r="L2889" s="9">
        <f t="shared" si="63"/>
        <v>4</v>
      </c>
      <c r="M2889" s="6" t="s">
        <v>92</v>
      </c>
      <c r="N2889" s="9" t="s">
        <v>94</v>
      </c>
      <c r="O2889" s="6" t="s">
        <v>37</v>
      </c>
      <c r="P2889" s="9" t="s">
        <v>41</v>
      </c>
      <c r="Q2889" s="5">
        <v>2026</v>
      </c>
      <c r="R2889" s="5" t="s">
        <v>41</v>
      </c>
      <c r="S2889" s="11">
        <v>2024</v>
      </c>
      <c r="T2889" s="6" t="s">
        <v>126</v>
      </c>
      <c r="U2889" s="4" t="s">
        <v>3931</v>
      </c>
      <c r="V2889" s="4" t="s">
        <v>3932</v>
      </c>
      <c r="W2889" s="75">
        <v>0</v>
      </c>
      <c r="X2889" s="9">
        <v>1</v>
      </c>
      <c r="Y2889" s="11" t="s">
        <v>33</v>
      </c>
      <c r="Z2889" s="11"/>
      <c r="AA2889" s="11"/>
      <c r="AB2889" s="11"/>
      <c r="AC2889" s="11"/>
      <c r="AD2889" s="11"/>
      <c r="AE2889" s="11"/>
      <c r="AF2889" s="11"/>
      <c r="AG2889" s="11"/>
      <c r="AH2889" s="11"/>
      <c r="AI2889" s="11"/>
      <c r="AJ2889" s="11"/>
      <c r="AK2889" s="143" t="s">
        <v>165</v>
      </c>
      <c r="AL2889" s="143"/>
      <c r="AM2889" s="143"/>
      <c r="AN2889" s="143"/>
      <c r="AO2889" s="143"/>
      <c r="AP2889" s="143"/>
      <c r="AQ2889" s="143"/>
      <c r="AR2889" s="143"/>
      <c r="AS2889" s="143"/>
      <c r="AT2889" s="143"/>
      <c r="AU2889" s="143"/>
      <c r="AV2889" s="143"/>
    </row>
    <row r="2890" spans="1:48" ht="15" customHeight="1" x14ac:dyDescent="0.2">
      <c r="A2890" s="4" t="s">
        <v>2712</v>
      </c>
      <c r="B2890" s="4" t="s">
        <v>2691</v>
      </c>
      <c r="C2890" s="4" t="s">
        <v>2735</v>
      </c>
      <c r="D2890" s="4" t="s">
        <v>2741</v>
      </c>
      <c r="E2890" s="4" t="s">
        <v>4002</v>
      </c>
      <c r="F2890" s="4" t="s">
        <v>4003</v>
      </c>
      <c r="G2890" s="41" t="s">
        <v>2286</v>
      </c>
      <c r="H2890" s="41" t="s">
        <v>4004</v>
      </c>
      <c r="I2890" s="83" t="s">
        <v>4074</v>
      </c>
      <c r="J2890" s="100">
        <v>2025</v>
      </c>
      <c r="K2890" s="100">
        <v>5</v>
      </c>
      <c r="L2890" s="9">
        <f t="shared" si="63"/>
        <v>4</v>
      </c>
      <c r="M2890" s="6" t="s">
        <v>92</v>
      </c>
      <c r="N2890" s="9" t="s">
        <v>94</v>
      </c>
      <c r="O2890" s="6" t="s">
        <v>37</v>
      </c>
      <c r="P2890" s="9" t="s">
        <v>41</v>
      </c>
      <c r="Q2890" s="5">
        <v>2026</v>
      </c>
      <c r="R2890" s="5" t="s">
        <v>41</v>
      </c>
      <c r="S2890" s="11">
        <v>2024</v>
      </c>
      <c r="T2890" s="6" t="s">
        <v>126</v>
      </c>
      <c r="U2890" s="4" t="s">
        <v>3931</v>
      </c>
      <c r="V2890" s="4" t="s">
        <v>3932</v>
      </c>
      <c r="W2890" s="75">
        <v>0</v>
      </c>
      <c r="X2890" s="9">
        <v>1</v>
      </c>
      <c r="Y2890" s="11" t="s">
        <v>33</v>
      </c>
      <c r="Z2890" s="11"/>
      <c r="AA2890" s="11"/>
      <c r="AB2890" s="11"/>
      <c r="AC2890" s="11"/>
      <c r="AD2890" s="11"/>
      <c r="AE2890" s="11"/>
      <c r="AF2890" s="11"/>
      <c r="AG2890" s="11"/>
      <c r="AH2890" s="11"/>
      <c r="AI2890" s="11"/>
      <c r="AJ2890" s="11"/>
      <c r="AK2890" s="143" t="s">
        <v>165</v>
      </c>
      <c r="AL2890" s="143"/>
      <c r="AM2890" s="143"/>
      <c r="AN2890" s="143"/>
      <c r="AO2890" s="143"/>
      <c r="AP2890" s="143"/>
      <c r="AQ2890" s="143"/>
      <c r="AR2890" s="143"/>
      <c r="AS2890" s="143"/>
      <c r="AT2890" s="143"/>
      <c r="AU2890" s="143"/>
      <c r="AV2890" s="143"/>
    </row>
    <row r="2891" spans="1:48" ht="15" customHeight="1" x14ac:dyDescent="0.2">
      <c r="A2891" s="4" t="s">
        <v>2712</v>
      </c>
      <c r="B2891" s="4" t="s">
        <v>2691</v>
      </c>
      <c r="C2891" s="4" t="s">
        <v>2735</v>
      </c>
      <c r="D2891" s="4" t="s">
        <v>2741</v>
      </c>
      <c r="E2891" s="4" t="s">
        <v>2265</v>
      </c>
      <c r="F2891" s="4" t="s">
        <v>4005</v>
      </c>
      <c r="G2891" s="41" t="s">
        <v>3293</v>
      </c>
      <c r="H2891" s="41" t="s">
        <v>4006</v>
      </c>
      <c r="I2891" s="83" t="s">
        <v>4075</v>
      </c>
      <c r="J2891" s="100">
        <v>2025</v>
      </c>
      <c r="K2891" s="100">
        <v>5</v>
      </c>
      <c r="L2891" s="9">
        <f t="shared" si="63"/>
        <v>4</v>
      </c>
      <c r="M2891" s="6" t="s">
        <v>92</v>
      </c>
      <c r="N2891" s="9" t="s">
        <v>94</v>
      </c>
      <c r="O2891" s="6" t="s">
        <v>37</v>
      </c>
      <c r="P2891" s="9" t="s">
        <v>41</v>
      </c>
      <c r="Q2891" s="5">
        <v>2026</v>
      </c>
      <c r="R2891" s="5" t="s">
        <v>41</v>
      </c>
      <c r="S2891" s="11">
        <v>2024</v>
      </c>
      <c r="T2891" s="6" t="s">
        <v>126</v>
      </c>
      <c r="U2891" s="4" t="s">
        <v>3931</v>
      </c>
      <c r="V2891" s="4" t="s">
        <v>3932</v>
      </c>
      <c r="W2891" s="75">
        <v>0</v>
      </c>
      <c r="X2891" s="9"/>
      <c r="Y2891" s="11"/>
      <c r="Z2891" s="11"/>
      <c r="AA2891" s="11"/>
      <c r="AB2891" s="11"/>
      <c r="AC2891" s="11"/>
      <c r="AD2891" s="11"/>
      <c r="AE2891" s="11"/>
      <c r="AF2891" s="11"/>
      <c r="AG2891" s="11"/>
      <c r="AH2891" s="11"/>
      <c r="AI2891" s="11"/>
      <c r="AJ2891" s="11"/>
      <c r="AK2891" s="143"/>
      <c r="AL2891" s="143"/>
      <c r="AM2891" s="143"/>
      <c r="AN2891" s="143"/>
      <c r="AO2891" s="143"/>
      <c r="AP2891" s="143"/>
      <c r="AQ2891" s="143"/>
      <c r="AR2891" s="143"/>
      <c r="AS2891" s="143"/>
      <c r="AT2891" s="143"/>
      <c r="AU2891" s="143"/>
      <c r="AV2891" s="143"/>
    </row>
    <row r="2892" spans="1:48" ht="15" customHeight="1" x14ac:dyDescent="0.2">
      <c r="A2892" s="4" t="s">
        <v>2712</v>
      </c>
      <c r="B2892" s="4" t="s">
        <v>2691</v>
      </c>
      <c r="C2892" s="4" t="s">
        <v>2735</v>
      </c>
      <c r="D2892" s="4" t="s">
        <v>2741</v>
      </c>
      <c r="E2892" s="4" t="s">
        <v>2265</v>
      </c>
      <c r="F2892" s="4" t="s">
        <v>4005</v>
      </c>
      <c r="G2892" s="41" t="s">
        <v>3293</v>
      </c>
      <c r="H2892" s="41" t="s">
        <v>4007</v>
      </c>
      <c r="I2892" s="83" t="s">
        <v>4076</v>
      </c>
      <c r="J2892" s="100">
        <v>2025</v>
      </c>
      <c r="K2892" s="100">
        <v>5</v>
      </c>
      <c r="L2892" s="9">
        <f t="shared" si="63"/>
        <v>4</v>
      </c>
      <c r="M2892" s="6" t="s">
        <v>92</v>
      </c>
      <c r="N2892" s="9" t="s">
        <v>94</v>
      </c>
      <c r="O2892" s="6" t="s">
        <v>37</v>
      </c>
      <c r="P2892" s="9" t="s">
        <v>41</v>
      </c>
      <c r="Q2892" s="5">
        <v>2026</v>
      </c>
      <c r="R2892" s="5" t="s">
        <v>41</v>
      </c>
      <c r="S2892" s="11">
        <v>2024</v>
      </c>
      <c r="T2892" s="6" t="s">
        <v>126</v>
      </c>
      <c r="U2892" s="4" t="s">
        <v>3931</v>
      </c>
      <c r="V2892" s="4" t="s">
        <v>3932</v>
      </c>
      <c r="W2892" s="75">
        <v>0</v>
      </c>
      <c r="X2892" s="9"/>
      <c r="Y2892" s="11"/>
      <c r="Z2892" s="11"/>
      <c r="AA2892" s="11"/>
      <c r="AB2892" s="11"/>
      <c r="AC2892" s="11"/>
      <c r="AD2892" s="11"/>
      <c r="AE2892" s="11"/>
      <c r="AF2892" s="11"/>
      <c r="AG2892" s="11"/>
      <c r="AH2892" s="11"/>
      <c r="AI2892" s="11"/>
      <c r="AJ2892" s="11"/>
      <c r="AK2892" s="143"/>
      <c r="AL2892" s="143"/>
      <c r="AM2892" s="143"/>
      <c r="AN2892" s="143"/>
      <c r="AO2892" s="143"/>
      <c r="AP2892" s="143"/>
      <c r="AQ2892" s="143"/>
      <c r="AR2892" s="143"/>
      <c r="AS2892" s="143"/>
      <c r="AT2892" s="143"/>
      <c r="AU2892" s="143"/>
      <c r="AV2892" s="143"/>
    </row>
    <row r="2893" spans="1:48" ht="15" customHeight="1" x14ac:dyDescent="0.2">
      <c r="A2893" s="4" t="s">
        <v>2712</v>
      </c>
      <c r="B2893" s="4" t="s">
        <v>2691</v>
      </c>
      <c r="C2893" s="4" t="s">
        <v>2735</v>
      </c>
      <c r="D2893" s="4" t="s">
        <v>2741</v>
      </c>
      <c r="E2893" s="4" t="s">
        <v>4008</v>
      </c>
      <c r="F2893" s="4" t="s">
        <v>4005</v>
      </c>
      <c r="G2893" s="41" t="s">
        <v>4009</v>
      </c>
      <c r="H2893" s="41" t="s">
        <v>4010</v>
      </c>
      <c r="I2893" s="83" t="s">
        <v>4077</v>
      </c>
      <c r="J2893" s="100">
        <v>2025</v>
      </c>
      <c r="K2893" s="100">
        <v>5</v>
      </c>
      <c r="L2893" s="9">
        <f t="shared" si="63"/>
        <v>4</v>
      </c>
      <c r="M2893" s="6" t="s">
        <v>92</v>
      </c>
      <c r="N2893" s="9" t="s">
        <v>94</v>
      </c>
      <c r="O2893" s="6" t="s">
        <v>37</v>
      </c>
      <c r="P2893" s="9" t="s">
        <v>41</v>
      </c>
      <c r="Q2893" s="5">
        <v>2026</v>
      </c>
      <c r="R2893" s="5" t="s">
        <v>41</v>
      </c>
      <c r="S2893" s="11">
        <v>2024</v>
      </c>
      <c r="T2893" s="6" t="s">
        <v>126</v>
      </c>
      <c r="U2893" s="4" t="s">
        <v>3931</v>
      </c>
      <c r="V2893" s="4" t="s">
        <v>3932</v>
      </c>
      <c r="W2893" s="75">
        <v>0</v>
      </c>
      <c r="X2893" s="9">
        <v>1</v>
      </c>
      <c r="Y2893" s="11" t="s">
        <v>33</v>
      </c>
      <c r="Z2893" s="11"/>
      <c r="AA2893" s="11"/>
      <c r="AB2893" s="11"/>
      <c r="AC2893" s="11"/>
      <c r="AD2893" s="11"/>
      <c r="AE2893" s="11"/>
      <c r="AF2893" s="11"/>
      <c r="AG2893" s="11"/>
      <c r="AH2893" s="11"/>
      <c r="AI2893" s="11"/>
      <c r="AJ2893" s="11"/>
      <c r="AK2893" s="143" t="s">
        <v>165</v>
      </c>
      <c r="AL2893" s="143"/>
      <c r="AM2893" s="143"/>
      <c r="AN2893" s="143"/>
      <c r="AO2893" s="143"/>
      <c r="AP2893" s="143"/>
      <c r="AQ2893" s="143"/>
      <c r="AR2893" s="143"/>
      <c r="AS2893" s="143"/>
      <c r="AT2893" s="143"/>
      <c r="AU2893" s="143"/>
      <c r="AV2893" s="143"/>
    </row>
    <row r="2894" spans="1:48" ht="15" customHeight="1" x14ac:dyDescent="0.2">
      <c r="A2894" s="4" t="s">
        <v>2712</v>
      </c>
      <c r="B2894" s="4" t="s">
        <v>2691</v>
      </c>
      <c r="C2894" s="4" t="s">
        <v>2735</v>
      </c>
      <c r="D2894" s="4" t="s">
        <v>2741</v>
      </c>
      <c r="E2894" s="4" t="s">
        <v>449</v>
      </c>
      <c r="F2894" s="4" t="s">
        <v>4003</v>
      </c>
      <c r="G2894" s="41" t="s">
        <v>4011</v>
      </c>
      <c r="H2894" s="41" t="s">
        <v>4094</v>
      </c>
      <c r="I2894" s="83" t="s">
        <v>4078</v>
      </c>
      <c r="J2894" s="100">
        <v>2025</v>
      </c>
      <c r="K2894" s="100">
        <v>10</v>
      </c>
      <c r="L2894" s="9">
        <f t="shared" si="63"/>
        <v>9</v>
      </c>
      <c r="M2894" s="6" t="s">
        <v>92</v>
      </c>
      <c r="N2894" s="9" t="s">
        <v>94</v>
      </c>
      <c r="O2894" s="6" t="s">
        <v>47</v>
      </c>
      <c r="P2894" s="9" t="s">
        <v>41</v>
      </c>
      <c r="Q2894" s="5">
        <v>2026</v>
      </c>
      <c r="R2894" s="5" t="s">
        <v>41</v>
      </c>
      <c r="S2894" s="11">
        <v>2024</v>
      </c>
      <c r="T2894" s="6" t="s">
        <v>126</v>
      </c>
      <c r="U2894" s="4" t="s">
        <v>3931</v>
      </c>
      <c r="V2894" s="4" t="s">
        <v>3932</v>
      </c>
      <c r="W2894" s="75">
        <v>0</v>
      </c>
      <c r="X2894" s="9">
        <v>1</v>
      </c>
      <c r="Y2894" s="11" t="s">
        <v>33</v>
      </c>
      <c r="Z2894" s="11"/>
      <c r="AA2894" s="11"/>
      <c r="AB2894" s="11"/>
      <c r="AC2894" s="11"/>
      <c r="AD2894" s="11"/>
      <c r="AE2894" s="11"/>
      <c r="AF2894" s="11"/>
      <c r="AG2894" s="11"/>
      <c r="AH2894" s="11"/>
      <c r="AI2894" s="11"/>
      <c r="AJ2894" s="11"/>
      <c r="AK2894" s="143" t="s">
        <v>165</v>
      </c>
      <c r="AL2894" s="143"/>
      <c r="AM2894" s="143"/>
      <c r="AN2894" s="143"/>
      <c r="AO2894" s="143"/>
      <c r="AP2894" s="143"/>
      <c r="AQ2894" s="143"/>
      <c r="AR2894" s="143"/>
      <c r="AS2894" s="143"/>
      <c r="AT2894" s="143"/>
      <c r="AU2894" s="143"/>
      <c r="AV2894" s="143"/>
    </row>
    <row r="2895" spans="1:48" ht="15" customHeight="1" x14ac:dyDescent="0.2">
      <c r="A2895" s="4" t="s">
        <v>2712</v>
      </c>
      <c r="B2895" s="4" t="s">
        <v>2691</v>
      </c>
      <c r="C2895" s="4" t="s">
        <v>2735</v>
      </c>
      <c r="D2895" s="4" t="s">
        <v>2741</v>
      </c>
      <c r="E2895" s="4" t="s">
        <v>4012</v>
      </c>
      <c r="F2895" s="4" t="s">
        <v>4005</v>
      </c>
      <c r="G2895" s="41" t="s">
        <v>4013</v>
      </c>
      <c r="H2895" s="41" t="s">
        <v>4014</v>
      </c>
      <c r="I2895" s="83" t="s">
        <v>4079</v>
      </c>
      <c r="J2895" s="100">
        <v>2025</v>
      </c>
      <c r="K2895" s="100">
        <v>5</v>
      </c>
      <c r="L2895" s="9">
        <f t="shared" si="63"/>
        <v>4</v>
      </c>
      <c r="M2895" s="6" t="s">
        <v>92</v>
      </c>
      <c r="N2895" s="9" t="s">
        <v>94</v>
      </c>
      <c r="O2895" s="6" t="s">
        <v>37</v>
      </c>
      <c r="P2895" s="9" t="s">
        <v>41</v>
      </c>
      <c r="Q2895" s="5">
        <v>2026</v>
      </c>
      <c r="R2895" s="5" t="s">
        <v>41</v>
      </c>
      <c r="S2895" s="11">
        <v>2024</v>
      </c>
      <c r="T2895" s="6" t="s">
        <v>126</v>
      </c>
      <c r="U2895" s="4" t="s">
        <v>3931</v>
      </c>
      <c r="V2895" s="4" t="s">
        <v>3932</v>
      </c>
      <c r="W2895" s="75">
        <v>0</v>
      </c>
      <c r="X2895" s="9"/>
      <c r="Y2895" s="11"/>
      <c r="Z2895" s="11"/>
      <c r="AA2895" s="11"/>
      <c r="AB2895" s="11"/>
      <c r="AC2895" s="11"/>
      <c r="AD2895" s="11"/>
      <c r="AE2895" s="11"/>
      <c r="AF2895" s="11"/>
      <c r="AG2895" s="11"/>
      <c r="AH2895" s="11"/>
      <c r="AI2895" s="11"/>
      <c r="AJ2895" s="11"/>
      <c r="AK2895" s="143"/>
      <c r="AL2895" s="143"/>
      <c r="AM2895" s="143"/>
      <c r="AN2895" s="143"/>
      <c r="AO2895" s="143"/>
      <c r="AP2895" s="143"/>
      <c r="AQ2895" s="143"/>
      <c r="AR2895" s="143"/>
      <c r="AS2895" s="143"/>
      <c r="AT2895" s="143"/>
      <c r="AU2895" s="143"/>
      <c r="AV2895" s="143"/>
    </row>
    <row r="2896" spans="1:48" ht="15" customHeight="1" x14ac:dyDescent="0.2">
      <c r="A2896" s="4" t="s">
        <v>2712</v>
      </c>
      <c r="B2896" s="4" t="s">
        <v>2691</v>
      </c>
      <c r="C2896" s="4" t="s">
        <v>2735</v>
      </c>
      <c r="D2896" s="4" t="s">
        <v>2741</v>
      </c>
      <c r="E2896" s="4" t="s">
        <v>2320</v>
      </c>
      <c r="F2896" s="4" t="s">
        <v>3927</v>
      </c>
      <c r="G2896" s="41" t="s">
        <v>4015</v>
      </c>
      <c r="H2896" s="41" t="s">
        <v>4016</v>
      </c>
      <c r="I2896" s="83" t="s">
        <v>4080</v>
      </c>
      <c r="J2896" s="100">
        <v>2025</v>
      </c>
      <c r="K2896" s="100">
        <v>5</v>
      </c>
      <c r="L2896" s="9">
        <f t="shared" si="63"/>
        <v>4</v>
      </c>
      <c r="M2896" s="6" t="s">
        <v>92</v>
      </c>
      <c r="N2896" s="9" t="s">
        <v>94</v>
      </c>
      <c r="O2896" s="6" t="s">
        <v>37</v>
      </c>
      <c r="P2896" s="9" t="s">
        <v>41</v>
      </c>
      <c r="Q2896" s="5">
        <v>2026</v>
      </c>
      <c r="R2896" s="5" t="s">
        <v>41</v>
      </c>
      <c r="S2896" s="11">
        <v>2024</v>
      </c>
      <c r="T2896" s="6" t="s">
        <v>126</v>
      </c>
      <c r="U2896" s="4" t="s">
        <v>3931</v>
      </c>
      <c r="V2896" s="4" t="s">
        <v>3932</v>
      </c>
      <c r="W2896" s="75">
        <v>0</v>
      </c>
      <c r="X2896" s="9">
        <v>1</v>
      </c>
      <c r="Y2896" s="11" t="s">
        <v>33</v>
      </c>
      <c r="Z2896" s="11"/>
      <c r="AA2896" s="11"/>
      <c r="AB2896" s="11"/>
      <c r="AC2896" s="11"/>
      <c r="AD2896" s="11"/>
      <c r="AE2896" s="11"/>
      <c r="AF2896" s="11"/>
      <c r="AG2896" s="11"/>
      <c r="AH2896" s="11"/>
      <c r="AI2896" s="11"/>
      <c r="AJ2896" s="11"/>
      <c r="AK2896" s="143" t="s">
        <v>165</v>
      </c>
      <c r="AL2896" s="143"/>
      <c r="AM2896" s="143"/>
      <c r="AN2896" s="143"/>
      <c r="AO2896" s="143"/>
      <c r="AP2896" s="143"/>
      <c r="AQ2896" s="143"/>
      <c r="AR2896" s="143"/>
      <c r="AS2896" s="143"/>
      <c r="AT2896" s="143"/>
      <c r="AU2896" s="143"/>
      <c r="AV2896" s="143"/>
    </row>
    <row r="2897" spans="1:55" ht="15" customHeight="1" x14ac:dyDescent="0.2">
      <c r="A2897" s="4" t="s">
        <v>2712</v>
      </c>
      <c r="B2897" s="4" t="s">
        <v>2691</v>
      </c>
      <c r="C2897" s="4" t="s">
        <v>2735</v>
      </c>
      <c r="D2897" s="4" t="s">
        <v>2741</v>
      </c>
      <c r="E2897" s="4" t="s">
        <v>2320</v>
      </c>
      <c r="F2897" s="4" t="s">
        <v>3927</v>
      </c>
      <c r="G2897" s="41" t="s">
        <v>4015</v>
      </c>
      <c r="H2897" s="41" t="s">
        <v>4017</v>
      </c>
      <c r="I2897" s="83" t="s">
        <v>4081</v>
      </c>
      <c r="J2897" s="100">
        <v>2025</v>
      </c>
      <c r="K2897" s="100">
        <v>5</v>
      </c>
      <c r="L2897" s="9">
        <f t="shared" si="63"/>
        <v>4</v>
      </c>
      <c r="M2897" s="6" t="s">
        <v>92</v>
      </c>
      <c r="N2897" s="9" t="s">
        <v>94</v>
      </c>
      <c r="O2897" s="6" t="s">
        <v>37</v>
      </c>
      <c r="P2897" s="9" t="s">
        <v>41</v>
      </c>
      <c r="Q2897" s="5">
        <v>2026</v>
      </c>
      <c r="R2897" s="5" t="s">
        <v>41</v>
      </c>
      <c r="S2897" s="11">
        <v>2024</v>
      </c>
      <c r="T2897" s="6" t="s">
        <v>126</v>
      </c>
      <c r="U2897" s="4" t="s">
        <v>3931</v>
      </c>
      <c r="V2897" s="4" t="s">
        <v>3932</v>
      </c>
      <c r="W2897" s="75">
        <v>0</v>
      </c>
      <c r="X2897" s="9">
        <v>1</v>
      </c>
      <c r="Y2897" s="11" t="s">
        <v>33</v>
      </c>
      <c r="Z2897" s="11"/>
      <c r="AA2897" s="11"/>
      <c r="AB2897" s="11"/>
      <c r="AC2897" s="11"/>
      <c r="AD2897" s="11"/>
      <c r="AE2897" s="11"/>
      <c r="AF2897" s="11"/>
      <c r="AG2897" s="11"/>
      <c r="AH2897" s="11"/>
      <c r="AI2897" s="11"/>
      <c r="AJ2897" s="11"/>
      <c r="AK2897" s="143" t="s">
        <v>165</v>
      </c>
      <c r="AL2897" s="143"/>
      <c r="AM2897" s="143"/>
      <c r="AN2897" s="143"/>
      <c r="AO2897" s="143"/>
      <c r="AP2897" s="143"/>
      <c r="AQ2897" s="143"/>
      <c r="AR2897" s="143"/>
      <c r="AS2897" s="143"/>
      <c r="AT2897" s="143"/>
      <c r="AU2897" s="143"/>
      <c r="AV2897" s="143"/>
    </row>
    <row r="2898" spans="1:55" ht="15" customHeight="1" x14ac:dyDescent="0.2">
      <c r="A2898" s="4" t="s">
        <v>2713</v>
      </c>
      <c r="B2898" s="4" t="s">
        <v>2688</v>
      </c>
      <c r="C2898" s="4" t="s">
        <v>2734</v>
      </c>
      <c r="D2898" s="4" t="s">
        <v>2741</v>
      </c>
      <c r="E2898" s="4" t="s">
        <v>4041</v>
      </c>
      <c r="F2898" s="4" t="s">
        <v>134</v>
      </c>
      <c r="G2898" s="4" t="s">
        <v>3872</v>
      </c>
      <c r="H2898" s="5" t="s">
        <v>4036</v>
      </c>
      <c r="I2898" s="59" t="s">
        <v>4042</v>
      </c>
      <c r="J2898" s="100">
        <v>2024</v>
      </c>
      <c r="K2898" s="5">
        <v>5</v>
      </c>
      <c r="L2898" s="9">
        <f t="shared" si="63"/>
        <v>3</v>
      </c>
      <c r="M2898" s="6" t="s">
        <v>92</v>
      </c>
      <c r="N2898" s="5" t="s">
        <v>94</v>
      </c>
      <c r="O2898" s="4" t="s">
        <v>37</v>
      </c>
      <c r="P2898" s="6" t="s">
        <v>41</v>
      </c>
      <c r="Q2898" s="5">
        <v>2026</v>
      </c>
      <c r="R2898" s="9" t="s">
        <v>41</v>
      </c>
      <c r="S2898" s="11">
        <v>2026</v>
      </c>
      <c r="T2898" s="6" t="s">
        <v>126</v>
      </c>
      <c r="U2898" s="4" t="s">
        <v>4030</v>
      </c>
      <c r="V2898" s="4" t="s">
        <v>2682</v>
      </c>
      <c r="W2898" s="75">
        <v>0</v>
      </c>
      <c r="X2898" s="9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43"/>
      <c r="AL2898" s="143"/>
      <c r="AM2898" s="143"/>
      <c r="AN2898" s="143"/>
      <c r="AO2898" s="143"/>
      <c r="AP2898" s="143"/>
      <c r="AQ2898" s="143"/>
      <c r="AR2898" s="143"/>
      <c r="AS2898" s="143"/>
      <c r="AT2898" s="143"/>
      <c r="AU2898" s="143"/>
      <c r="AV2898" s="143"/>
    </row>
    <row r="2899" spans="1:55" ht="15" customHeight="1" x14ac:dyDescent="0.2">
      <c r="A2899" s="4" t="s">
        <v>2713</v>
      </c>
      <c r="B2899" s="4" t="s">
        <v>2688</v>
      </c>
      <c r="C2899" s="4" t="s">
        <v>2734</v>
      </c>
      <c r="D2899" s="4" t="s">
        <v>2741</v>
      </c>
      <c r="E2899" s="4" t="s">
        <v>4041</v>
      </c>
      <c r="F2899" s="4" t="s">
        <v>134</v>
      </c>
      <c r="G2899" s="4" t="s">
        <v>3872</v>
      </c>
      <c r="H2899" s="5" t="s">
        <v>4037</v>
      </c>
      <c r="I2899" s="59" t="s">
        <v>4043</v>
      </c>
      <c r="J2899" s="100">
        <v>2024</v>
      </c>
      <c r="K2899" s="5">
        <v>5</v>
      </c>
      <c r="L2899" s="9">
        <f t="shared" si="63"/>
        <v>3</v>
      </c>
      <c r="M2899" s="6" t="s">
        <v>92</v>
      </c>
      <c r="N2899" s="5" t="s">
        <v>94</v>
      </c>
      <c r="O2899" s="4" t="s">
        <v>37</v>
      </c>
      <c r="P2899" s="6" t="s">
        <v>41</v>
      </c>
      <c r="Q2899" s="5">
        <v>2026</v>
      </c>
      <c r="R2899" s="9" t="s">
        <v>41</v>
      </c>
      <c r="S2899" s="11">
        <v>2026</v>
      </c>
      <c r="T2899" s="6" t="s">
        <v>126</v>
      </c>
      <c r="U2899" s="4" t="s">
        <v>4030</v>
      </c>
      <c r="V2899" s="4" t="s">
        <v>2682</v>
      </c>
      <c r="W2899" s="75">
        <v>0</v>
      </c>
      <c r="X2899" s="9"/>
      <c r="Y2899" s="11"/>
      <c r="Z2899" s="11"/>
      <c r="AA2899" s="11"/>
      <c r="AB2899" s="11"/>
      <c r="AC2899" s="11"/>
      <c r="AD2899" s="11"/>
      <c r="AE2899" s="11"/>
      <c r="AF2899" s="11"/>
      <c r="AG2899" s="11"/>
      <c r="AH2899" s="11"/>
      <c r="AI2899" s="11"/>
      <c r="AJ2899" s="11"/>
      <c r="AK2899" s="143"/>
      <c r="AL2899" s="143"/>
      <c r="AM2899" s="143"/>
      <c r="AN2899" s="143"/>
      <c r="AO2899" s="143"/>
      <c r="AP2899" s="143"/>
      <c r="AQ2899" s="143"/>
      <c r="AR2899" s="143"/>
      <c r="AS2899" s="143"/>
      <c r="AT2899" s="143"/>
      <c r="AU2899" s="143"/>
      <c r="AV2899" s="143"/>
    </row>
    <row r="2900" spans="1:55" ht="15" customHeight="1" x14ac:dyDescent="0.2">
      <c r="A2900" s="4" t="s">
        <v>2713</v>
      </c>
      <c r="B2900" s="4" t="s">
        <v>2688</v>
      </c>
      <c r="C2900" s="4" t="s">
        <v>2734</v>
      </c>
      <c r="D2900" s="4" t="s">
        <v>2741</v>
      </c>
      <c r="E2900" s="4" t="s">
        <v>4041</v>
      </c>
      <c r="F2900" s="4" t="s">
        <v>134</v>
      </c>
      <c r="G2900" s="4" t="s">
        <v>3872</v>
      </c>
      <c r="H2900" s="5" t="s">
        <v>4038</v>
      </c>
      <c r="I2900" s="59" t="s">
        <v>4044</v>
      </c>
      <c r="J2900" s="100">
        <v>2024</v>
      </c>
      <c r="K2900" s="5">
        <v>5</v>
      </c>
      <c r="L2900" s="9">
        <f t="shared" si="63"/>
        <v>3</v>
      </c>
      <c r="M2900" s="6" t="s">
        <v>92</v>
      </c>
      <c r="N2900" s="5" t="s">
        <v>94</v>
      </c>
      <c r="O2900" s="4" t="s">
        <v>37</v>
      </c>
      <c r="P2900" s="6" t="s">
        <v>41</v>
      </c>
      <c r="Q2900" s="5">
        <v>2026</v>
      </c>
      <c r="R2900" s="9" t="s">
        <v>41</v>
      </c>
      <c r="S2900" s="11">
        <v>2026</v>
      </c>
      <c r="T2900" s="6" t="s">
        <v>126</v>
      </c>
      <c r="U2900" s="4" t="s">
        <v>4030</v>
      </c>
      <c r="V2900" s="4" t="s">
        <v>2682</v>
      </c>
      <c r="W2900" s="75">
        <v>0</v>
      </c>
      <c r="X2900" s="9"/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43"/>
      <c r="AL2900" s="143"/>
      <c r="AM2900" s="143"/>
      <c r="AN2900" s="143"/>
      <c r="AO2900" s="143"/>
      <c r="AP2900" s="143"/>
      <c r="AQ2900" s="143"/>
      <c r="AR2900" s="143"/>
      <c r="AS2900" s="143"/>
      <c r="AT2900" s="143"/>
      <c r="AU2900" s="143"/>
      <c r="AV2900" s="143"/>
    </row>
    <row r="2901" spans="1:55" ht="15" customHeight="1" x14ac:dyDescent="0.2">
      <c r="A2901" s="4" t="s">
        <v>2713</v>
      </c>
      <c r="B2901" s="4" t="s">
        <v>2688</v>
      </c>
      <c r="C2901" s="4" t="s">
        <v>2734</v>
      </c>
      <c r="D2901" s="4" t="s">
        <v>2741</v>
      </c>
      <c r="E2901" s="4" t="s">
        <v>4041</v>
      </c>
      <c r="F2901" s="4" t="s">
        <v>134</v>
      </c>
      <c r="G2901" s="4" t="s">
        <v>3872</v>
      </c>
      <c r="H2901" s="5" t="s">
        <v>4039</v>
      </c>
      <c r="I2901" s="59" t="s">
        <v>4045</v>
      </c>
      <c r="J2901" s="100">
        <v>2024</v>
      </c>
      <c r="K2901" s="5">
        <v>5</v>
      </c>
      <c r="L2901" s="9">
        <f t="shared" si="63"/>
        <v>3</v>
      </c>
      <c r="M2901" s="6" t="s">
        <v>92</v>
      </c>
      <c r="N2901" s="5" t="s">
        <v>94</v>
      </c>
      <c r="O2901" s="4" t="s">
        <v>37</v>
      </c>
      <c r="P2901" s="6" t="s">
        <v>41</v>
      </c>
      <c r="Q2901" s="5">
        <v>2026</v>
      </c>
      <c r="R2901" s="9" t="s">
        <v>41</v>
      </c>
      <c r="S2901" s="11">
        <v>2026</v>
      </c>
      <c r="T2901" s="6" t="s">
        <v>126</v>
      </c>
      <c r="U2901" s="4" t="s">
        <v>4030</v>
      </c>
      <c r="V2901" s="4" t="s">
        <v>2682</v>
      </c>
      <c r="W2901" s="75">
        <v>0</v>
      </c>
      <c r="X2901" s="9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1"/>
      <c r="AJ2901" s="11"/>
      <c r="AK2901" s="143"/>
      <c r="AL2901" s="143"/>
      <c r="AM2901" s="143"/>
      <c r="AN2901" s="143"/>
      <c r="AO2901" s="143"/>
      <c r="AP2901" s="143"/>
      <c r="AQ2901" s="143"/>
      <c r="AR2901" s="143"/>
      <c r="AS2901" s="143"/>
      <c r="AT2901" s="143"/>
      <c r="AU2901" s="143"/>
      <c r="AV2901" s="143"/>
    </row>
    <row r="2902" spans="1:55" ht="15" customHeight="1" x14ac:dyDescent="0.2">
      <c r="A2902" s="4" t="s">
        <v>2713</v>
      </c>
      <c r="B2902" s="4" t="s">
        <v>2688</v>
      </c>
      <c r="C2902" s="4" t="s">
        <v>2734</v>
      </c>
      <c r="D2902" s="4" t="s">
        <v>2741</v>
      </c>
      <c r="E2902" s="4" t="s">
        <v>4041</v>
      </c>
      <c r="F2902" s="4" t="s">
        <v>134</v>
      </c>
      <c r="G2902" s="4" t="s">
        <v>3872</v>
      </c>
      <c r="H2902" s="5" t="s">
        <v>4040</v>
      </c>
      <c r="I2902" s="59" t="s">
        <v>4046</v>
      </c>
      <c r="J2902" s="100">
        <v>2024</v>
      </c>
      <c r="K2902" s="5">
        <v>5</v>
      </c>
      <c r="L2902" s="9">
        <f t="shared" si="63"/>
        <v>3</v>
      </c>
      <c r="M2902" s="6" t="s">
        <v>92</v>
      </c>
      <c r="N2902" s="5" t="s">
        <v>94</v>
      </c>
      <c r="O2902" s="4" t="s">
        <v>37</v>
      </c>
      <c r="P2902" s="6" t="s">
        <v>41</v>
      </c>
      <c r="Q2902" s="5">
        <v>2026</v>
      </c>
      <c r="R2902" s="9" t="s">
        <v>41</v>
      </c>
      <c r="S2902" s="11">
        <v>2026</v>
      </c>
      <c r="T2902" s="6" t="s">
        <v>126</v>
      </c>
      <c r="U2902" s="4" t="s">
        <v>4030</v>
      </c>
      <c r="V2902" s="4" t="s">
        <v>2682</v>
      </c>
      <c r="W2902" s="75">
        <v>0</v>
      </c>
      <c r="X2902" s="9"/>
      <c r="Y2902" s="11"/>
      <c r="Z2902" s="11"/>
      <c r="AA2902" s="11"/>
      <c r="AB2902" s="11"/>
      <c r="AC2902" s="11"/>
      <c r="AD2902" s="11"/>
      <c r="AE2902" s="11"/>
      <c r="AF2902" s="11"/>
      <c r="AG2902" s="11"/>
      <c r="AH2902" s="11"/>
      <c r="AI2902" s="11"/>
      <c r="AJ2902" s="11"/>
      <c r="AK2902" s="143"/>
      <c r="AL2902" s="143"/>
      <c r="AM2902" s="143"/>
      <c r="AN2902" s="143"/>
      <c r="AO2902" s="143"/>
      <c r="AP2902" s="143"/>
      <c r="AQ2902" s="143"/>
      <c r="AR2902" s="143"/>
      <c r="AS2902" s="143"/>
      <c r="AT2902" s="143"/>
      <c r="AU2902" s="143"/>
      <c r="AV2902" s="143"/>
    </row>
    <row r="2903" spans="1:55" ht="15" customHeight="1" x14ac:dyDescent="0.2">
      <c r="A2903" s="4" t="s">
        <v>2712</v>
      </c>
      <c r="B2903" s="4" t="s">
        <v>2691</v>
      </c>
      <c r="C2903" s="4" t="s">
        <v>2735</v>
      </c>
      <c r="D2903" s="4" t="s">
        <v>2741</v>
      </c>
      <c r="E2903" s="4" t="s">
        <v>2578</v>
      </c>
      <c r="F2903" s="4" t="s">
        <v>4055</v>
      </c>
      <c r="G2903" s="41" t="s">
        <v>4056</v>
      </c>
      <c r="H2903" s="41" t="s">
        <v>4057</v>
      </c>
      <c r="I2903" s="59" t="s">
        <v>4072</v>
      </c>
      <c r="J2903" s="100">
        <v>2025</v>
      </c>
      <c r="K2903" s="100">
        <v>5</v>
      </c>
      <c r="L2903" s="9">
        <f t="shared" si="63"/>
        <v>4</v>
      </c>
      <c r="M2903" s="6" t="s">
        <v>92</v>
      </c>
      <c r="N2903" s="9" t="s">
        <v>94</v>
      </c>
      <c r="O2903" s="6" t="s">
        <v>37</v>
      </c>
      <c r="P2903" s="9" t="s">
        <v>41</v>
      </c>
      <c r="Q2903" s="5">
        <v>2026</v>
      </c>
      <c r="R2903" s="5" t="s">
        <v>41</v>
      </c>
      <c r="S2903" s="11">
        <v>2025</v>
      </c>
      <c r="T2903" s="6" t="s">
        <v>126</v>
      </c>
      <c r="U2903" s="4" t="s">
        <v>3931</v>
      </c>
      <c r="V2903" s="4" t="s">
        <v>3932</v>
      </c>
      <c r="W2903" s="75">
        <v>0</v>
      </c>
      <c r="X2903" s="9">
        <v>1</v>
      </c>
      <c r="Y2903" s="11" t="s">
        <v>33</v>
      </c>
      <c r="Z2903" s="11"/>
      <c r="AA2903" s="11"/>
      <c r="AB2903" s="11"/>
      <c r="AC2903" s="11"/>
      <c r="AD2903" s="11"/>
      <c r="AE2903" s="11"/>
      <c r="AF2903" s="11"/>
      <c r="AG2903" s="11"/>
      <c r="AH2903" s="11"/>
      <c r="AI2903" s="11"/>
      <c r="AJ2903" s="11"/>
      <c r="AK2903" s="143" t="s">
        <v>165</v>
      </c>
      <c r="AL2903" s="143"/>
      <c r="AM2903" s="143"/>
      <c r="AN2903" s="143"/>
      <c r="AO2903" s="143"/>
      <c r="AP2903" s="143"/>
      <c r="AQ2903" s="143"/>
      <c r="AR2903" s="143"/>
      <c r="AS2903" s="143"/>
      <c r="AT2903" s="143"/>
      <c r="AU2903" s="143"/>
      <c r="AV2903" s="143"/>
    </row>
    <row r="2904" spans="1:55" s="92" customFormat="1" x14ac:dyDescent="0.2">
      <c r="A2904" s="83" t="s">
        <v>2724</v>
      </c>
      <c r="B2904" s="83" t="s">
        <v>2689</v>
      </c>
      <c r="C2904" s="83" t="s">
        <v>2736</v>
      </c>
      <c r="D2904" s="83" t="s">
        <v>2740</v>
      </c>
      <c r="E2904" s="83" t="s">
        <v>1394</v>
      </c>
      <c r="F2904" s="83" t="s">
        <v>1395</v>
      </c>
      <c r="G2904" s="84" t="s">
        <v>1396</v>
      </c>
      <c r="H2904" s="85" t="s">
        <v>1397</v>
      </c>
      <c r="I2904" s="85">
        <v>500000008476</v>
      </c>
      <c r="J2904" s="86">
        <v>2014</v>
      </c>
      <c r="K2904" s="86">
        <v>5</v>
      </c>
      <c r="L2904" s="87">
        <f t="shared" si="63"/>
        <v>-7</v>
      </c>
      <c r="M2904" s="88" t="s">
        <v>90</v>
      </c>
      <c r="N2904" s="87" t="s">
        <v>94</v>
      </c>
      <c r="O2904" s="88" t="s">
        <v>37</v>
      </c>
      <c r="P2904" s="87" t="s">
        <v>42</v>
      </c>
      <c r="Q2904" s="86" t="s">
        <v>37</v>
      </c>
      <c r="R2904" s="87" t="s">
        <v>42</v>
      </c>
      <c r="S2904" s="89" t="s">
        <v>136</v>
      </c>
      <c r="T2904" s="88" t="s">
        <v>43</v>
      </c>
      <c r="U2904" s="4" t="s">
        <v>43</v>
      </c>
      <c r="V2904" s="83" t="s">
        <v>136</v>
      </c>
      <c r="W2904" s="90">
        <v>0</v>
      </c>
      <c r="X2904" s="87"/>
      <c r="Y2904" s="89"/>
      <c r="Z2904" s="89"/>
      <c r="AA2904" s="89"/>
      <c r="AB2904" s="89"/>
      <c r="AC2904" s="89"/>
      <c r="AD2904" s="89"/>
      <c r="AE2904" s="89"/>
      <c r="AF2904" s="89"/>
      <c r="AG2904" s="89"/>
      <c r="AH2904" s="89"/>
      <c r="AI2904" s="89"/>
      <c r="AJ2904" s="89"/>
      <c r="AK2904" s="143"/>
      <c r="AL2904" s="143"/>
      <c r="AM2904" s="143"/>
      <c r="AN2904" s="143"/>
      <c r="AO2904" s="143"/>
      <c r="AP2904" s="143"/>
      <c r="AQ2904" s="143"/>
      <c r="AR2904" s="143"/>
      <c r="AS2904" s="143"/>
      <c r="AT2904" s="143"/>
      <c r="AU2904" s="143"/>
      <c r="AV2904" s="143"/>
      <c r="AW2904" s="91"/>
      <c r="AX2904" s="91"/>
      <c r="AY2904" s="91"/>
      <c r="AZ2904" s="91"/>
      <c r="BA2904" s="91"/>
      <c r="BB2904" s="91"/>
    </row>
    <row r="2905" spans="1:55" x14ac:dyDescent="0.2">
      <c r="A2905" s="4" t="s">
        <v>2719</v>
      </c>
      <c r="B2905" s="4" t="s">
        <v>2694</v>
      </c>
      <c r="C2905" s="4" t="s">
        <v>2738</v>
      </c>
      <c r="D2905" s="4" t="s">
        <v>2741</v>
      </c>
      <c r="E2905" s="4" t="s">
        <v>1808</v>
      </c>
      <c r="F2905" s="4" t="s">
        <v>1809</v>
      </c>
      <c r="G2905" s="41" t="s">
        <v>1810</v>
      </c>
      <c r="H2905" s="59">
        <v>103000362211</v>
      </c>
      <c r="I2905" s="59" t="s">
        <v>136</v>
      </c>
      <c r="J2905" s="5">
        <v>2024</v>
      </c>
      <c r="K2905" s="5">
        <v>8</v>
      </c>
      <c r="L2905" s="9">
        <f t="shared" si="63"/>
        <v>6</v>
      </c>
      <c r="M2905" s="6" t="s">
        <v>92</v>
      </c>
      <c r="N2905" s="9" t="s">
        <v>94</v>
      </c>
      <c r="O2905" s="6" t="s">
        <v>380</v>
      </c>
      <c r="P2905" s="9" t="s">
        <v>41</v>
      </c>
      <c r="Q2905" s="5" t="s">
        <v>37</v>
      </c>
      <c r="R2905" s="9" t="s">
        <v>41</v>
      </c>
      <c r="S2905" s="11">
        <v>2025</v>
      </c>
      <c r="T2905" s="6" t="s">
        <v>126</v>
      </c>
      <c r="U2905" s="83" t="s">
        <v>3805</v>
      </c>
      <c r="V2905" s="4" t="s">
        <v>3297</v>
      </c>
      <c r="W2905" s="75">
        <v>160650</v>
      </c>
      <c r="X2905" s="9">
        <v>1</v>
      </c>
      <c r="Y2905" s="11" t="s">
        <v>33</v>
      </c>
      <c r="Z2905" s="11"/>
      <c r="AA2905" s="11"/>
      <c r="AB2905" s="11"/>
      <c r="AC2905" s="11"/>
      <c r="AD2905" s="11"/>
      <c r="AE2905" s="11"/>
      <c r="AF2905" s="11"/>
      <c r="AG2905" s="11"/>
      <c r="AH2905" s="11"/>
      <c r="AI2905" s="11"/>
      <c r="AJ2905" s="11"/>
      <c r="AK2905" s="143" t="s">
        <v>165</v>
      </c>
      <c r="AL2905" s="143"/>
      <c r="AM2905" s="143"/>
      <c r="AN2905" s="143"/>
      <c r="AO2905" s="143"/>
      <c r="AP2905" s="143"/>
      <c r="AQ2905" s="143"/>
      <c r="AR2905" s="143"/>
      <c r="AS2905" s="143"/>
      <c r="AT2905" s="143"/>
      <c r="AU2905" s="143"/>
      <c r="AV2905" s="143"/>
      <c r="BC2905" s="2"/>
    </row>
    <row r="2906" spans="1:55" ht="15" customHeight="1" x14ac:dyDescent="0.25">
      <c r="A2906" s="4" t="s">
        <v>2718</v>
      </c>
      <c r="B2906" s="4" t="s">
        <v>2690</v>
      </c>
      <c r="C2906" s="4" t="s">
        <v>2734</v>
      </c>
      <c r="D2906" s="4" t="s">
        <v>2742</v>
      </c>
      <c r="E2906" s="4" t="s">
        <v>279</v>
      </c>
      <c r="F2906" s="4" t="s">
        <v>280</v>
      </c>
      <c r="G2906" s="41" t="s">
        <v>281</v>
      </c>
      <c r="H2906" s="170" t="s">
        <v>4065</v>
      </c>
      <c r="I2906" s="59">
        <v>500000008483</v>
      </c>
      <c r="J2906" s="5">
        <v>2014</v>
      </c>
      <c r="K2906" s="5">
        <v>8</v>
      </c>
      <c r="L2906" s="9">
        <f t="shared" ref="L2906:L2907" si="64">IF(AND(J2906=0,K2906=0),"",K2906-($B$9-J2906))</f>
        <v>-4</v>
      </c>
      <c r="M2906" s="6" t="s">
        <v>90</v>
      </c>
      <c r="N2906" s="9" t="s">
        <v>94</v>
      </c>
      <c r="O2906" s="6" t="s">
        <v>37</v>
      </c>
      <c r="P2906" s="9" t="s">
        <v>42</v>
      </c>
      <c r="Q2906" s="5" t="s">
        <v>37</v>
      </c>
      <c r="R2906" s="9" t="s">
        <v>42</v>
      </c>
      <c r="S2906" s="11" t="s">
        <v>136</v>
      </c>
      <c r="T2906" s="6" t="s">
        <v>44</v>
      </c>
      <c r="U2906" s="4" t="s">
        <v>184</v>
      </c>
      <c r="V2906" s="4" t="s">
        <v>136</v>
      </c>
      <c r="W2906" s="75">
        <v>0</v>
      </c>
      <c r="X2906" s="9"/>
      <c r="Y2906" s="11"/>
      <c r="Z2906" s="11"/>
      <c r="AA2906" s="11"/>
      <c r="AB2906" s="11"/>
      <c r="AC2906" s="11"/>
      <c r="AD2906" s="11"/>
      <c r="AE2906" s="11"/>
      <c r="AF2906" s="11"/>
      <c r="AG2906" s="11"/>
      <c r="AH2906" s="11"/>
      <c r="AI2906" s="11"/>
      <c r="AJ2906" s="11"/>
      <c r="AK2906" s="143"/>
      <c r="AL2906" s="143"/>
      <c r="AM2906" s="143"/>
      <c r="AN2906" s="143"/>
      <c r="AO2906" s="143"/>
      <c r="AP2906" s="143"/>
      <c r="AQ2906" s="143"/>
      <c r="AR2906" s="143"/>
      <c r="AS2906" s="143"/>
      <c r="AT2906" s="143"/>
      <c r="AU2906" s="143"/>
      <c r="AV2906" s="143"/>
    </row>
    <row r="2907" spans="1:55" x14ac:dyDescent="0.2">
      <c r="A2907" s="4" t="s">
        <v>2695</v>
      </c>
      <c r="B2907" s="4" t="s">
        <v>2689</v>
      </c>
      <c r="C2907" s="4" t="s">
        <v>2731</v>
      </c>
      <c r="D2907" s="4" t="s">
        <v>2741</v>
      </c>
      <c r="E2907" s="4" t="s">
        <v>4067</v>
      </c>
      <c r="F2907" s="4" t="s">
        <v>438</v>
      </c>
      <c r="G2907" s="41" t="s">
        <v>2225</v>
      </c>
      <c r="H2907" s="59">
        <v>11575081</v>
      </c>
      <c r="I2907" s="169" t="s">
        <v>4068</v>
      </c>
      <c r="J2907" s="5">
        <v>2025</v>
      </c>
      <c r="K2907" s="5">
        <v>10</v>
      </c>
      <c r="L2907" s="9">
        <f t="shared" si="64"/>
        <v>9</v>
      </c>
      <c r="M2907" s="6" t="s">
        <v>92</v>
      </c>
      <c r="N2907" s="9" t="s">
        <v>94</v>
      </c>
      <c r="O2907" s="6" t="s">
        <v>2743</v>
      </c>
      <c r="P2907" s="9" t="s">
        <v>41</v>
      </c>
      <c r="Q2907" s="5">
        <v>2027</v>
      </c>
      <c r="R2907" s="9" t="s">
        <v>41</v>
      </c>
      <c r="S2907" s="11">
        <v>2025</v>
      </c>
      <c r="T2907" s="6" t="s">
        <v>126</v>
      </c>
      <c r="U2907" s="83" t="s">
        <v>1391</v>
      </c>
      <c r="V2907" s="83" t="s">
        <v>4066</v>
      </c>
      <c r="W2907" s="90">
        <v>0</v>
      </c>
      <c r="X2907" s="87">
        <v>2</v>
      </c>
      <c r="Y2907" s="89"/>
      <c r="Z2907" s="89"/>
      <c r="AA2907" s="11" t="s">
        <v>33</v>
      </c>
      <c r="AB2907" s="11"/>
      <c r="AC2907" s="11"/>
      <c r="AD2907" s="11"/>
      <c r="AE2907" s="11"/>
      <c r="AF2907" s="11"/>
      <c r="AG2907" s="11" t="s">
        <v>33</v>
      </c>
      <c r="AH2907" s="11"/>
      <c r="AI2907" s="11"/>
      <c r="AJ2907" s="11"/>
      <c r="AK2907" s="143"/>
      <c r="AL2907" s="143"/>
      <c r="AM2907" s="143" t="s">
        <v>165</v>
      </c>
      <c r="AN2907" s="143"/>
      <c r="AO2907" s="143"/>
      <c r="AP2907" s="143"/>
      <c r="AQ2907" s="143"/>
      <c r="AR2907" s="143"/>
      <c r="AS2907" s="143" t="s">
        <v>165</v>
      </c>
      <c r="AT2907" s="143"/>
      <c r="AU2907" s="143"/>
      <c r="AV2907" s="143"/>
      <c r="BC2907" s="2"/>
    </row>
    <row r="2908" spans="1:55" ht="15" customHeight="1" x14ac:dyDescent="0.2">
      <c r="A2908" s="4" t="s">
        <v>2703</v>
      </c>
      <c r="B2908" s="4" t="s">
        <v>2691</v>
      </c>
      <c r="C2908" s="4" t="s">
        <v>2733</v>
      </c>
      <c r="D2908" s="4" t="s">
        <v>2741</v>
      </c>
      <c r="E2908" s="4" t="s">
        <v>4069</v>
      </c>
      <c r="F2908" s="4" t="s">
        <v>4070</v>
      </c>
      <c r="G2908" s="41" t="s">
        <v>4071</v>
      </c>
      <c r="H2908" s="41">
        <v>802481</v>
      </c>
      <c r="I2908" s="59">
        <v>500000012044</v>
      </c>
      <c r="J2908" s="100">
        <v>2025</v>
      </c>
      <c r="K2908" s="100"/>
      <c r="L2908" s="9"/>
      <c r="M2908" s="6" t="s">
        <v>90</v>
      </c>
      <c r="N2908" s="9" t="s">
        <v>94</v>
      </c>
      <c r="O2908" s="6" t="s">
        <v>37</v>
      </c>
      <c r="P2908" s="9" t="s">
        <v>41</v>
      </c>
      <c r="Q2908" s="5"/>
      <c r="R2908" s="5"/>
      <c r="S2908" s="11">
        <v>2025</v>
      </c>
      <c r="T2908" s="6" t="s">
        <v>44</v>
      </c>
      <c r="U2908" s="4" t="s">
        <v>4082</v>
      </c>
      <c r="V2908" s="4" t="s">
        <v>4083</v>
      </c>
      <c r="W2908" s="75"/>
      <c r="X2908" s="9"/>
      <c r="Y2908" s="11"/>
      <c r="Z2908" s="11"/>
      <c r="AA2908" s="11"/>
      <c r="AB2908" s="11"/>
      <c r="AC2908" s="11"/>
      <c r="AD2908" s="11"/>
      <c r="AE2908" s="11"/>
      <c r="AF2908" s="11"/>
      <c r="AG2908" s="11"/>
      <c r="AH2908" s="11"/>
      <c r="AI2908" s="11"/>
      <c r="AJ2908" s="11"/>
      <c r="AK2908" s="143"/>
      <c r="AL2908" s="143"/>
      <c r="AM2908" s="143"/>
      <c r="AN2908" s="143"/>
      <c r="AO2908" s="143"/>
      <c r="AP2908" s="143"/>
      <c r="AQ2908" s="143"/>
      <c r="AR2908" s="143"/>
      <c r="AS2908" s="143"/>
      <c r="AT2908" s="143"/>
      <c r="AU2908" s="143"/>
      <c r="AV2908" s="143"/>
    </row>
    <row r="2909" spans="1:55" ht="15" customHeight="1" x14ac:dyDescent="0.2">
      <c r="A2909" s="4" t="s">
        <v>2703</v>
      </c>
      <c r="B2909" s="4" t="s">
        <v>2691</v>
      </c>
      <c r="C2909" s="4" t="s">
        <v>2733</v>
      </c>
      <c r="D2909" s="4" t="s">
        <v>2741</v>
      </c>
      <c r="E2909" s="4" t="s">
        <v>4069</v>
      </c>
      <c r="F2909" s="4" t="s">
        <v>4070</v>
      </c>
      <c r="G2909" s="41" t="s">
        <v>4071</v>
      </c>
      <c r="H2909" s="41">
        <v>802482</v>
      </c>
      <c r="I2909" s="59">
        <v>500000012045</v>
      </c>
      <c r="J2909" s="100">
        <v>2025</v>
      </c>
      <c r="K2909" s="100"/>
      <c r="L2909" s="9"/>
      <c r="M2909" s="6" t="s">
        <v>90</v>
      </c>
      <c r="N2909" s="9" t="s">
        <v>94</v>
      </c>
      <c r="O2909" s="6" t="s">
        <v>37</v>
      </c>
      <c r="P2909" s="9" t="s">
        <v>41</v>
      </c>
      <c r="Q2909" s="5"/>
      <c r="R2909" s="5"/>
      <c r="S2909" s="11">
        <v>2025</v>
      </c>
      <c r="T2909" s="6" t="s">
        <v>44</v>
      </c>
      <c r="U2909" s="4" t="s">
        <v>4082</v>
      </c>
      <c r="V2909" s="4" t="s">
        <v>4083</v>
      </c>
      <c r="W2909" s="75"/>
      <c r="X2909" s="9"/>
      <c r="Y2909" s="11"/>
      <c r="Z2909" s="11"/>
      <c r="AA2909" s="11"/>
      <c r="AB2909" s="11"/>
      <c r="AC2909" s="11"/>
      <c r="AD2909" s="11"/>
      <c r="AE2909" s="11"/>
      <c r="AF2909" s="11"/>
      <c r="AG2909" s="11"/>
      <c r="AH2909" s="11"/>
      <c r="AI2909" s="11"/>
      <c r="AJ2909" s="11"/>
      <c r="AK2909" s="143"/>
      <c r="AL2909" s="143"/>
      <c r="AM2909" s="143"/>
      <c r="AN2909" s="143"/>
      <c r="AO2909" s="143"/>
      <c r="AP2909" s="143"/>
      <c r="AQ2909" s="143"/>
      <c r="AR2909" s="143"/>
      <c r="AS2909" s="143"/>
      <c r="AT2909" s="143"/>
      <c r="AU2909" s="143"/>
      <c r="AV2909" s="143"/>
    </row>
    <row r="2910" spans="1:55" ht="15" customHeight="1" x14ac:dyDescent="0.2">
      <c r="A2910" s="4" t="s">
        <v>2703</v>
      </c>
      <c r="B2910" s="4" t="s">
        <v>2691</v>
      </c>
      <c r="C2910" s="4" t="s">
        <v>2733</v>
      </c>
      <c r="D2910" s="4" t="s">
        <v>2741</v>
      </c>
      <c r="E2910" s="4" t="s">
        <v>4069</v>
      </c>
      <c r="F2910" s="4" t="s">
        <v>4070</v>
      </c>
      <c r="G2910" s="41" t="s">
        <v>4071</v>
      </c>
      <c r="H2910" s="41">
        <v>802504</v>
      </c>
      <c r="I2910" s="59">
        <v>500000012046</v>
      </c>
      <c r="J2910" s="100">
        <v>2025</v>
      </c>
      <c r="K2910" s="100"/>
      <c r="L2910" s="9"/>
      <c r="M2910" s="6" t="s">
        <v>90</v>
      </c>
      <c r="N2910" s="9" t="s">
        <v>94</v>
      </c>
      <c r="O2910" s="6" t="s">
        <v>37</v>
      </c>
      <c r="P2910" s="9" t="s">
        <v>41</v>
      </c>
      <c r="Q2910" s="5"/>
      <c r="R2910" s="5"/>
      <c r="S2910" s="11">
        <v>2025</v>
      </c>
      <c r="T2910" s="6" t="s">
        <v>44</v>
      </c>
      <c r="U2910" s="4" t="s">
        <v>4082</v>
      </c>
      <c r="V2910" s="4" t="s">
        <v>4083</v>
      </c>
      <c r="W2910" s="75"/>
      <c r="X2910" s="9"/>
      <c r="Y2910" s="11"/>
      <c r="Z2910" s="11"/>
      <c r="AA2910" s="11"/>
      <c r="AB2910" s="11"/>
      <c r="AC2910" s="11"/>
      <c r="AD2910" s="11"/>
      <c r="AE2910" s="11"/>
      <c r="AF2910" s="11"/>
      <c r="AG2910" s="11"/>
      <c r="AH2910" s="11"/>
      <c r="AI2910" s="11"/>
      <c r="AJ2910" s="11"/>
      <c r="AK2910" s="143"/>
      <c r="AL2910" s="143"/>
      <c r="AM2910" s="143"/>
      <c r="AN2910" s="143"/>
      <c r="AO2910" s="143"/>
      <c r="AP2910" s="143"/>
      <c r="AQ2910" s="143"/>
      <c r="AR2910" s="143"/>
      <c r="AS2910" s="143"/>
      <c r="AT2910" s="143"/>
      <c r="AU2910" s="143"/>
      <c r="AV2910" s="143"/>
    </row>
    <row r="2911" spans="1:55" ht="15" customHeight="1" x14ac:dyDescent="0.2">
      <c r="A2911" s="4" t="s">
        <v>2726</v>
      </c>
      <c r="B2911" s="4" t="s">
        <v>2690</v>
      </c>
      <c r="C2911" s="4" t="s">
        <v>2733</v>
      </c>
      <c r="D2911" s="4" t="s">
        <v>2742</v>
      </c>
      <c r="E2911" s="4" t="s">
        <v>4085</v>
      </c>
      <c r="F2911" s="4" t="s">
        <v>4086</v>
      </c>
      <c r="G2911" s="41" t="s">
        <v>4087</v>
      </c>
      <c r="H2911" s="41" t="s">
        <v>4088</v>
      </c>
      <c r="I2911" s="59"/>
      <c r="J2911" s="100">
        <v>2025</v>
      </c>
      <c r="K2911" s="100"/>
      <c r="L2911" s="9"/>
      <c r="M2911" s="6" t="s">
        <v>92</v>
      </c>
      <c r="N2911" s="9" t="s">
        <v>94</v>
      </c>
      <c r="O2911" s="6" t="s">
        <v>37</v>
      </c>
      <c r="P2911" s="9"/>
      <c r="Q2911" s="5"/>
      <c r="R2911" s="5"/>
      <c r="S2911" s="11"/>
      <c r="T2911" s="6"/>
      <c r="U2911" s="4" t="s">
        <v>4089</v>
      </c>
      <c r="V2911" s="4" t="s">
        <v>4090</v>
      </c>
      <c r="W2911" s="75"/>
      <c r="X2911" s="9"/>
      <c r="Y2911" s="11"/>
      <c r="Z2911" s="11"/>
      <c r="AA2911" s="11"/>
      <c r="AB2911" s="11"/>
      <c r="AC2911" s="11"/>
      <c r="AD2911" s="11"/>
      <c r="AE2911" s="11"/>
      <c r="AF2911" s="11"/>
      <c r="AG2911" s="11"/>
      <c r="AH2911" s="11"/>
      <c r="AI2911" s="11"/>
      <c r="AJ2911" s="11"/>
      <c r="AK2911" s="143"/>
      <c r="AL2911" s="143"/>
      <c r="AM2911" s="143"/>
      <c r="AN2911" s="143"/>
      <c r="AO2911" s="143"/>
      <c r="AP2911" s="143"/>
      <c r="AQ2911" s="143"/>
      <c r="AR2911" s="143"/>
      <c r="AS2911" s="143"/>
      <c r="AT2911" s="143"/>
      <c r="AU2911" s="143"/>
      <c r="AV2911" s="143"/>
    </row>
    <row r="2912" spans="1:55" ht="15" customHeight="1" x14ac:dyDescent="0.2">
      <c r="A2912" s="4" t="s">
        <v>2722</v>
      </c>
      <c r="B2912" s="4" t="s">
        <v>2690</v>
      </c>
      <c r="C2912" s="4" t="s">
        <v>2734</v>
      </c>
      <c r="D2912" s="4" t="s">
        <v>2741</v>
      </c>
      <c r="E2912" s="4" t="s">
        <v>218</v>
      </c>
      <c r="F2912" s="4" t="s">
        <v>194</v>
      </c>
      <c r="G2912" s="41" t="s">
        <v>219</v>
      </c>
      <c r="H2912" s="41">
        <v>227854</v>
      </c>
      <c r="I2912" s="59" t="s">
        <v>4268</v>
      </c>
      <c r="J2912" s="100">
        <v>2025</v>
      </c>
      <c r="K2912" s="5">
        <v>8</v>
      </c>
      <c r="L2912" s="9">
        <f t="shared" ref="L2912" si="65">IF(AND(J2912=0,K2912=0),"",K2912-($B$9-J2912))</f>
        <v>7</v>
      </c>
      <c r="M2912" s="6" t="s">
        <v>2745</v>
      </c>
      <c r="N2912" s="9" t="s">
        <v>94</v>
      </c>
      <c r="O2912" s="6" t="s">
        <v>47</v>
      </c>
      <c r="P2912" s="6" t="s">
        <v>41</v>
      </c>
      <c r="Q2912" s="5" t="s">
        <v>37</v>
      </c>
      <c r="R2912" s="9" t="s">
        <v>41</v>
      </c>
      <c r="S2912" s="11">
        <v>2023</v>
      </c>
      <c r="T2912" s="6" t="s">
        <v>126</v>
      </c>
      <c r="U2912" s="4" t="s">
        <v>194</v>
      </c>
      <c r="V2912" s="4" t="s">
        <v>3765</v>
      </c>
      <c r="W2912" s="75">
        <v>0</v>
      </c>
      <c r="X2912" s="11">
        <v>2</v>
      </c>
      <c r="Y2912" s="11"/>
      <c r="Z2912" s="11"/>
      <c r="AA2912" s="11" t="s">
        <v>33</v>
      </c>
      <c r="AB2912" s="11"/>
      <c r="AC2912" s="11"/>
      <c r="AD2912" s="11"/>
      <c r="AE2912" s="11"/>
      <c r="AF2912" s="11"/>
      <c r="AG2912" s="11" t="s">
        <v>33</v>
      </c>
      <c r="AH2912" s="11"/>
      <c r="AI2912" s="11"/>
      <c r="AJ2912" s="11"/>
      <c r="AK2912" s="143"/>
      <c r="AL2912" s="143"/>
      <c r="AM2912" s="153" t="s">
        <v>165</v>
      </c>
      <c r="AN2912" s="143"/>
      <c r="AO2912" s="143"/>
      <c r="AP2912" s="143"/>
      <c r="AQ2912" s="143"/>
      <c r="AR2912" s="143"/>
      <c r="AS2912" s="153" t="s">
        <v>2801</v>
      </c>
      <c r="AT2912" s="143"/>
      <c r="AU2912" s="143"/>
      <c r="AV2912" s="143"/>
    </row>
    <row r="2913" spans="1:48" ht="15" customHeight="1" x14ac:dyDescent="0.2">
      <c r="A2913" s="4" t="s">
        <v>2726</v>
      </c>
      <c r="B2913" s="4" t="s">
        <v>2690</v>
      </c>
      <c r="C2913" s="4" t="s">
        <v>2733</v>
      </c>
      <c r="D2913" s="4" t="s">
        <v>2742</v>
      </c>
      <c r="E2913" s="4" t="s">
        <v>4085</v>
      </c>
      <c r="F2913" s="4" t="s">
        <v>4092</v>
      </c>
      <c r="G2913" s="41" t="s">
        <v>4093</v>
      </c>
      <c r="H2913" s="41">
        <v>1906</v>
      </c>
      <c r="I2913" s="59"/>
      <c r="J2913" s="100">
        <v>2025</v>
      </c>
      <c r="K2913" s="100"/>
      <c r="L2913" s="9"/>
      <c r="M2913" s="6" t="s">
        <v>92</v>
      </c>
      <c r="N2913" s="9" t="s">
        <v>94</v>
      </c>
      <c r="O2913" s="6" t="s">
        <v>37</v>
      </c>
      <c r="P2913" s="9"/>
      <c r="Q2913" s="5"/>
      <c r="R2913" s="5"/>
      <c r="S2913" s="11"/>
      <c r="T2913" s="6"/>
      <c r="U2913" s="4"/>
      <c r="V2913" s="4" t="s">
        <v>4090</v>
      </c>
      <c r="W2913" s="75"/>
      <c r="X2913" s="9"/>
      <c r="Y2913" s="11"/>
      <c r="Z2913" s="11"/>
      <c r="AA2913" s="11"/>
      <c r="AB2913" s="11"/>
      <c r="AC2913" s="11"/>
      <c r="AD2913" s="11"/>
      <c r="AE2913" s="11"/>
      <c r="AF2913" s="11"/>
      <c r="AG2913" s="11"/>
      <c r="AH2913" s="11"/>
      <c r="AI2913" s="11"/>
      <c r="AJ2913" s="11"/>
      <c r="AK2913" s="143"/>
      <c r="AL2913" s="143"/>
      <c r="AM2913" s="143"/>
      <c r="AN2913" s="143"/>
      <c r="AO2913" s="143"/>
      <c r="AP2913" s="143"/>
      <c r="AQ2913" s="143"/>
      <c r="AR2913" s="143"/>
      <c r="AS2913" s="143"/>
      <c r="AT2913" s="143"/>
      <c r="AU2913" s="143"/>
      <c r="AV2913" s="143"/>
    </row>
    <row r="2914" spans="1:48" ht="15" customHeight="1" x14ac:dyDescent="0.2">
      <c r="A2914" s="4" t="s">
        <v>2695</v>
      </c>
      <c r="B2914" s="4" t="s">
        <v>2689</v>
      </c>
      <c r="C2914" s="4" t="s">
        <v>2738</v>
      </c>
      <c r="D2914" s="4" t="s">
        <v>2741</v>
      </c>
      <c r="E2914" s="4" t="s">
        <v>4096</v>
      </c>
      <c r="F2914" s="4" t="s">
        <v>1995</v>
      </c>
      <c r="G2914" s="41" t="s">
        <v>4097</v>
      </c>
      <c r="H2914" s="41" t="s">
        <v>4098</v>
      </c>
      <c r="I2914" s="59"/>
      <c r="J2914" s="100">
        <v>2025</v>
      </c>
      <c r="K2914" s="100">
        <v>5</v>
      </c>
      <c r="L2914" s="9"/>
      <c r="M2914" s="6" t="s">
        <v>92</v>
      </c>
      <c r="N2914" s="9" t="s">
        <v>94</v>
      </c>
      <c r="O2914" s="6" t="s">
        <v>37</v>
      </c>
      <c r="P2914" s="9" t="s">
        <v>41</v>
      </c>
      <c r="Q2914" s="5"/>
      <c r="R2914" s="5" t="s">
        <v>41</v>
      </c>
      <c r="S2914" s="11">
        <v>2025</v>
      </c>
      <c r="T2914" s="6" t="s">
        <v>126</v>
      </c>
      <c r="U2914" s="4" t="s">
        <v>2344</v>
      </c>
      <c r="V2914" s="4" t="s">
        <v>4114</v>
      </c>
      <c r="W2914" s="75"/>
      <c r="X2914" s="9"/>
      <c r="Y2914" s="11"/>
      <c r="Z2914" s="11"/>
      <c r="AA2914" s="11"/>
      <c r="AB2914" s="11"/>
      <c r="AC2914" s="11"/>
      <c r="AD2914" s="11"/>
      <c r="AE2914" s="11"/>
      <c r="AF2914" s="11"/>
      <c r="AG2914" s="11"/>
      <c r="AH2914" s="11"/>
      <c r="AI2914" s="11"/>
      <c r="AJ2914" s="11"/>
      <c r="AK2914" s="143"/>
      <c r="AL2914" s="143"/>
      <c r="AM2914" s="143"/>
      <c r="AN2914" s="143"/>
      <c r="AO2914" s="143"/>
      <c r="AP2914" s="143"/>
      <c r="AQ2914" s="143"/>
      <c r="AR2914" s="143"/>
      <c r="AS2914" s="143"/>
      <c r="AT2914" s="143"/>
      <c r="AU2914" s="143"/>
      <c r="AV2914" s="143"/>
    </row>
    <row r="2915" spans="1:48" ht="15" customHeight="1" x14ac:dyDescent="0.2">
      <c r="A2915" s="4" t="s">
        <v>2695</v>
      </c>
      <c r="B2915" s="4" t="s">
        <v>2689</v>
      </c>
      <c r="C2915" s="4" t="s">
        <v>2738</v>
      </c>
      <c r="D2915" s="4" t="s">
        <v>2741</v>
      </c>
      <c r="E2915" s="4" t="s">
        <v>4096</v>
      </c>
      <c r="F2915" s="4" t="s">
        <v>1995</v>
      </c>
      <c r="G2915" s="41" t="s">
        <v>4097</v>
      </c>
      <c r="H2915" s="41" t="s">
        <v>4099</v>
      </c>
      <c r="I2915" s="59"/>
      <c r="J2915" s="100">
        <v>2025</v>
      </c>
      <c r="K2915" s="100">
        <v>5</v>
      </c>
      <c r="L2915" s="9"/>
      <c r="M2915" s="6" t="s">
        <v>92</v>
      </c>
      <c r="N2915" s="9" t="s">
        <v>94</v>
      </c>
      <c r="O2915" s="6" t="s">
        <v>37</v>
      </c>
      <c r="P2915" s="9" t="s">
        <v>41</v>
      </c>
      <c r="Q2915" s="5"/>
      <c r="R2915" s="5" t="s">
        <v>41</v>
      </c>
      <c r="S2915" s="11">
        <v>2025</v>
      </c>
      <c r="T2915" s="6" t="s">
        <v>126</v>
      </c>
      <c r="U2915" s="4" t="s">
        <v>2344</v>
      </c>
      <c r="V2915" s="4" t="s">
        <v>4114</v>
      </c>
      <c r="W2915" s="75"/>
      <c r="X2915" s="9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43"/>
      <c r="AL2915" s="143"/>
      <c r="AM2915" s="143"/>
      <c r="AN2915" s="143"/>
      <c r="AO2915" s="143"/>
      <c r="AP2915" s="143"/>
      <c r="AQ2915" s="143"/>
      <c r="AR2915" s="143"/>
      <c r="AS2915" s="143"/>
      <c r="AT2915" s="143"/>
      <c r="AU2915" s="143"/>
      <c r="AV2915" s="143"/>
    </row>
    <row r="2916" spans="1:48" ht="15" customHeight="1" x14ac:dyDescent="0.2">
      <c r="A2916" s="4" t="s">
        <v>2695</v>
      </c>
      <c r="B2916" s="4" t="s">
        <v>2689</v>
      </c>
      <c r="C2916" s="4" t="s">
        <v>2738</v>
      </c>
      <c r="D2916" s="4" t="s">
        <v>2741</v>
      </c>
      <c r="E2916" s="4" t="s">
        <v>4096</v>
      </c>
      <c r="F2916" s="4" t="s">
        <v>1995</v>
      </c>
      <c r="G2916" s="41" t="s">
        <v>4097</v>
      </c>
      <c r="H2916" s="41" t="s">
        <v>4100</v>
      </c>
      <c r="I2916" s="59"/>
      <c r="J2916" s="100">
        <v>2025</v>
      </c>
      <c r="K2916" s="100">
        <v>5</v>
      </c>
      <c r="L2916" s="9"/>
      <c r="M2916" s="6" t="s">
        <v>92</v>
      </c>
      <c r="N2916" s="9" t="s">
        <v>94</v>
      </c>
      <c r="O2916" s="6" t="s">
        <v>37</v>
      </c>
      <c r="P2916" s="9" t="s">
        <v>41</v>
      </c>
      <c r="Q2916" s="5"/>
      <c r="R2916" s="5" t="s">
        <v>41</v>
      </c>
      <c r="S2916" s="11">
        <v>2025</v>
      </c>
      <c r="T2916" s="6" t="s">
        <v>126</v>
      </c>
      <c r="U2916" s="4" t="s">
        <v>2344</v>
      </c>
      <c r="V2916" s="4" t="s">
        <v>4114</v>
      </c>
      <c r="W2916" s="75"/>
      <c r="X2916" s="9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43"/>
      <c r="AL2916" s="143"/>
      <c r="AM2916" s="143"/>
      <c r="AN2916" s="143"/>
      <c r="AO2916" s="143"/>
      <c r="AP2916" s="143"/>
      <c r="AQ2916" s="143"/>
      <c r="AR2916" s="143"/>
      <c r="AS2916" s="143"/>
      <c r="AT2916" s="143"/>
      <c r="AU2916" s="143"/>
      <c r="AV2916" s="143"/>
    </row>
    <row r="2917" spans="1:48" ht="15" customHeight="1" x14ac:dyDescent="0.2">
      <c r="A2917" s="4" t="s">
        <v>2695</v>
      </c>
      <c r="B2917" s="4" t="s">
        <v>2689</v>
      </c>
      <c r="C2917" s="4" t="s">
        <v>2738</v>
      </c>
      <c r="D2917" s="4" t="s">
        <v>2741</v>
      </c>
      <c r="E2917" s="4" t="s">
        <v>4096</v>
      </c>
      <c r="F2917" s="4" t="s">
        <v>1995</v>
      </c>
      <c r="G2917" s="41" t="s">
        <v>4097</v>
      </c>
      <c r="H2917" s="41" t="s">
        <v>4101</v>
      </c>
      <c r="I2917" s="59"/>
      <c r="J2917" s="100">
        <v>2025</v>
      </c>
      <c r="K2917" s="100">
        <v>5</v>
      </c>
      <c r="L2917" s="9"/>
      <c r="M2917" s="6" t="s">
        <v>92</v>
      </c>
      <c r="N2917" s="9" t="s">
        <v>94</v>
      </c>
      <c r="O2917" s="6" t="s">
        <v>37</v>
      </c>
      <c r="P2917" s="9" t="s">
        <v>41</v>
      </c>
      <c r="Q2917" s="5"/>
      <c r="R2917" s="5" t="s">
        <v>41</v>
      </c>
      <c r="S2917" s="11">
        <v>2025</v>
      </c>
      <c r="T2917" s="6" t="s">
        <v>126</v>
      </c>
      <c r="U2917" s="4" t="s">
        <v>2344</v>
      </c>
      <c r="V2917" s="4" t="s">
        <v>4114</v>
      </c>
      <c r="W2917" s="75"/>
      <c r="X2917" s="9"/>
      <c r="Y2917" s="11"/>
      <c r="Z2917" s="11"/>
      <c r="AA2917" s="11"/>
      <c r="AB2917" s="11"/>
      <c r="AC2917" s="11"/>
      <c r="AD2917" s="11"/>
      <c r="AE2917" s="11"/>
      <c r="AF2917" s="11"/>
      <c r="AG2917" s="11"/>
      <c r="AH2917" s="11"/>
      <c r="AI2917" s="11"/>
      <c r="AJ2917" s="11"/>
      <c r="AK2917" s="143"/>
      <c r="AL2917" s="143"/>
      <c r="AM2917" s="143"/>
      <c r="AN2917" s="143"/>
      <c r="AO2917" s="143"/>
      <c r="AP2917" s="143"/>
      <c r="AQ2917" s="143"/>
      <c r="AR2917" s="143"/>
      <c r="AS2917" s="143"/>
      <c r="AT2917" s="143"/>
      <c r="AU2917" s="143"/>
      <c r="AV2917" s="143"/>
    </row>
    <row r="2918" spans="1:48" ht="15" customHeight="1" x14ac:dyDescent="0.2">
      <c r="A2918" s="4" t="s">
        <v>2695</v>
      </c>
      <c r="B2918" s="4" t="s">
        <v>2689</v>
      </c>
      <c r="C2918" s="4" t="s">
        <v>2738</v>
      </c>
      <c r="D2918" s="4" t="s">
        <v>2741</v>
      </c>
      <c r="E2918" s="4" t="s">
        <v>4096</v>
      </c>
      <c r="F2918" s="4" t="s">
        <v>1995</v>
      </c>
      <c r="G2918" s="41" t="s">
        <v>4097</v>
      </c>
      <c r="H2918" s="41" t="s">
        <v>4102</v>
      </c>
      <c r="I2918" s="59"/>
      <c r="J2918" s="100">
        <v>2025</v>
      </c>
      <c r="K2918" s="100">
        <v>5</v>
      </c>
      <c r="L2918" s="9"/>
      <c r="M2918" s="6" t="s">
        <v>92</v>
      </c>
      <c r="N2918" s="9" t="s">
        <v>94</v>
      </c>
      <c r="O2918" s="6" t="s">
        <v>37</v>
      </c>
      <c r="P2918" s="9" t="s">
        <v>41</v>
      </c>
      <c r="Q2918" s="5"/>
      <c r="R2918" s="5" t="s">
        <v>41</v>
      </c>
      <c r="S2918" s="11">
        <v>2025</v>
      </c>
      <c r="T2918" s="6" t="s">
        <v>126</v>
      </c>
      <c r="U2918" s="4" t="s">
        <v>2344</v>
      </c>
      <c r="V2918" s="4" t="s">
        <v>4114</v>
      </c>
      <c r="W2918" s="75"/>
      <c r="X2918" s="9"/>
      <c r="Y2918" s="11"/>
      <c r="Z2918" s="11"/>
      <c r="AA2918" s="11"/>
      <c r="AB2918" s="11"/>
      <c r="AC2918" s="11"/>
      <c r="AD2918" s="11"/>
      <c r="AE2918" s="11"/>
      <c r="AF2918" s="11"/>
      <c r="AG2918" s="11"/>
      <c r="AH2918" s="11"/>
      <c r="AI2918" s="11"/>
      <c r="AJ2918" s="11"/>
      <c r="AK2918" s="143"/>
      <c r="AL2918" s="143"/>
      <c r="AM2918" s="143"/>
      <c r="AN2918" s="143"/>
      <c r="AO2918" s="143"/>
      <c r="AP2918" s="143"/>
      <c r="AQ2918" s="143"/>
      <c r="AR2918" s="143"/>
      <c r="AS2918" s="143"/>
      <c r="AT2918" s="143"/>
      <c r="AU2918" s="143"/>
      <c r="AV2918" s="143"/>
    </row>
    <row r="2919" spans="1:48" ht="15" customHeight="1" x14ac:dyDescent="0.2">
      <c r="A2919" s="4" t="s">
        <v>2695</v>
      </c>
      <c r="B2919" s="4" t="s">
        <v>2689</v>
      </c>
      <c r="C2919" s="4" t="s">
        <v>2738</v>
      </c>
      <c r="D2919" s="4" t="s">
        <v>2741</v>
      </c>
      <c r="E2919" s="4" t="s">
        <v>4096</v>
      </c>
      <c r="F2919" s="4" t="s">
        <v>1995</v>
      </c>
      <c r="G2919" s="41" t="s">
        <v>4097</v>
      </c>
      <c r="H2919" s="41" t="s">
        <v>4103</v>
      </c>
      <c r="I2919" s="59"/>
      <c r="J2919" s="100">
        <v>2025</v>
      </c>
      <c r="K2919" s="100">
        <v>5</v>
      </c>
      <c r="L2919" s="9"/>
      <c r="M2919" s="6" t="s">
        <v>92</v>
      </c>
      <c r="N2919" s="9" t="s">
        <v>94</v>
      </c>
      <c r="O2919" s="6" t="s">
        <v>37</v>
      </c>
      <c r="P2919" s="9" t="s">
        <v>41</v>
      </c>
      <c r="Q2919" s="5"/>
      <c r="R2919" s="5" t="s">
        <v>41</v>
      </c>
      <c r="S2919" s="11">
        <v>2025</v>
      </c>
      <c r="T2919" s="6" t="s">
        <v>126</v>
      </c>
      <c r="U2919" s="4" t="s">
        <v>2344</v>
      </c>
      <c r="V2919" s="4" t="s">
        <v>4114</v>
      </c>
      <c r="W2919" s="75"/>
      <c r="X2919" s="9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1"/>
      <c r="AJ2919" s="11"/>
      <c r="AK2919" s="143"/>
      <c r="AL2919" s="143"/>
      <c r="AM2919" s="143"/>
      <c r="AN2919" s="143"/>
      <c r="AO2919" s="143"/>
      <c r="AP2919" s="143"/>
      <c r="AQ2919" s="143"/>
      <c r="AR2919" s="143"/>
      <c r="AS2919" s="143"/>
      <c r="AT2919" s="143"/>
      <c r="AU2919" s="143"/>
      <c r="AV2919" s="143"/>
    </row>
    <row r="2920" spans="1:48" ht="15" customHeight="1" x14ac:dyDescent="0.2">
      <c r="A2920" s="4" t="s">
        <v>2695</v>
      </c>
      <c r="B2920" s="4" t="s">
        <v>2689</v>
      </c>
      <c r="C2920" s="4" t="s">
        <v>2738</v>
      </c>
      <c r="D2920" s="4" t="s">
        <v>2741</v>
      </c>
      <c r="E2920" s="4" t="s">
        <v>4096</v>
      </c>
      <c r="F2920" s="4" t="s">
        <v>1995</v>
      </c>
      <c r="G2920" s="41" t="s">
        <v>4097</v>
      </c>
      <c r="H2920" s="41" t="s">
        <v>4104</v>
      </c>
      <c r="I2920" s="59"/>
      <c r="J2920" s="100">
        <v>2025</v>
      </c>
      <c r="K2920" s="100">
        <v>5</v>
      </c>
      <c r="L2920" s="9"/>
      <c r="M2920" s="6" t="s">
        <v>92</v>
      </c>
      <c r="N2920" s="9" t="s">
        <v>94</v>
      </c>
      <c r="O2920" s="6" t="s">
        <v>37</v>
      </c>
      <c r="P2920" s="9" t="s">
        <v>41</v>
      </c>
      <c r="Q2920" s="5"/>
      <c r="R2920" s="5" t="s">
        <v>41</v>
      </c>
      <c r="S2920" s="11">
        <v>2025</v>
      </c>
      <c r="T2920" s="6" t="s">
        <v>126</v>
      </c>
      <c r="U2920" s="4" t="s">
        <v>2344</v>
      </c>
      <c r="V2920" s="4" t="s">
        <v>4114</v>
      </c>
      <c r="W2920" s="75"/>
      <c r="X2920" s="9"/>
      <c r="Y2920" s="11"/>
      <c r="Z2920" s="11"/>
      <c r="AA2920" s="11"/>
      <c r="AB2920" s="11"/>
      <c r="AC2920" s="11"/>
      <c r="AD2920" s="11"/>
      <c r="AE2920" s="11"/>
      <c r="AF2920" s="11"/>
      <c r="AG2920" s="11"/>
      <c r="AH2920" s="11"/>
      <c r="AI2920" s="11"/>
      <c r="AJ2920" s="11"/>
      <c r="AK2920" s="143"/>
      <c r="AL2920" s="143"/>
      <c r="AM2920" s="143"/>
      <c r="AN2920" s="143"/>
      <c r="AO2920" s="143"/>
      <c r="AP2920" s="143"/>
      <c r="AQ2920" s="143"/>
      <c r="AR2920" s="143"/>
      <c r="AS2920" s="143"/>
      <c r="AT2920" s="143"/>
      <c r="AU2920" s="143"/>
      <c r="AV2920" s="143"/>
    </row>
    <row r="2921" spans="1:48" ht="15" customHeight="1" x14ac:dyDescent="0.2">
      <c r="A2921" s="4" t="s">
        <v>2695</v>
      </c>
      <c r="B2921" s="4" t="s">
        <v>2689</v>
      </c>
      <c r="C2921" s="4" t="s">
        <v>2738</v>
      </c>
      <c r="D2921" s="4" t="s">
        <v>2741</v>
      </c>
      <c r="E2921" s="4" t="s">
        <v>4096</v>
      </c>
      <c r="F2921" s="4" t="s">
        <v>1995</v>
      </c>
      <c r="G2921" s="41" t="s">
        <v>4097</v>
      </c>
      <c r="H2921" s="41" t="s">
        <v>4105</v>
      </c>
      <c r="I2921" s="59"/>
      <c r="J2921" s="100">
        <v>2025</v>
      </c>
      <c r="K2921" s="100">
        <v>5</v>
      </c>
      <c r="L2921" s="9"/>
      <c r="M2921" s="6" t="s">
        <v>92</v>
      </c>
      <c r="N2921" s="9" t="s">
        <v>94</v>
      </c>
      <c r="O2921" s="6" t="s">
        <v>37</v>
      </c>
      <c r="P2921" s="9" t="s">
        <v>41</v>
      </c>
      <c r="Q2921" s="5"/>
      <c r="R2921" s="5" t="s">
        <v>41</v>
      </c>
      <c r="S2921" s="11">
        <v>2025</v>
      </c>
      <c r="T2921" s="6" t="s">
        <v>126</v>
      </c>
      <c r="U2921" s="4" t="s">
        <v>2344</v>
      </c>
      <c r="V2921" s="4" t="s">
        <v>4114</v>
      </c>
      <c r="W2921" s="75"/>
      <c r="X2921" s="9"/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43"/>
      <c r="AL2921" s="143"/>
      <c r="AM2921" s="143"/>
      <c r="AN2921" s="143"/>
      <c r="AO2921" s="143"/>
      <c r="AP2921" s="143"/>
      <c r="AQ2921" s="143"/>
      <c r="AR2921" s="143"/>
      <c r="AS2921" s="143"/>
      <c r="AT2921" s="143"/>
      <c r="AU2921" s="143"/>
      <c r="AV2921" s="143"/>
    </row>
    <row r="2922" spans="1:48" ht="15" customHeight="1" x14ac:dyDescent="0.2">
      <c r="A2922" s="4" t="s">
        <v>2695</v>
      </c>
      <c r="B2922" s="4" t="s">
        <v>2689</v>
      </c>
      <c r="C2922" s="4" t="s">
        <v>2738</v>
      </c>
      <c r="D2922" s="4" t="s">
        <v>2741</v>
      </c>
      <c r="E2922" s="4" t="s">
        <v>4096</v>
      </c>
      <c r="F2922" s="4" t="s">
        <v>1995</v>
      </c>
      <c r="G2922" s="41" t="s">
        <v>4097</v>
      </c>
      <c r="H2922" s="41" t="s">
        <v>4106</v>
      </c>
      <c r="I2922" s="59"/>
      <c r="J2922" s="100">
        <v>2025</v>
      </c>
      <c r="K2922" s="100">
        <v>5</v>
      </c>
      <c r="L2922" s="9"/>
      <c r="M2922" s="6" t="s">
        <v>92</v>
      </c>
      <c r="N2922" s="9" t="s">
        <v>94</v>
      </c>
      <c r="O2922" s="6" t="s">
        <v>37</v>
      </c>
      <c r="P2922" s="9" t="s">
        <v>41</v>
      </c>
      <c r="Q2922" s="5"/>
      <c r="R2922" s="5" t="s">
        <v>41</v>
      </c>
      <c r="S2922" s="11">
        <v>2025</v>
      </c>
      <c r="T2922" s="6" t="s">
        <v>126</v>
      </c>
      <c r="U2922" s="4" t="s">
        <v>2344</v>
      </c>
      <c r="V2922" s="4" t="s">
        <v>4114</v>
      </c>
      <c r="W2922" s="75"/>
      <c r="X2922" s="9"/>
      <c r="Y2922" s="11"/>
      <c r="Z2922" s="11"/>
      <c r="AA2922" s="11"/>
      <c r="AB2922" s="11"/>
      <c r="AC2922" s="11"/>
      <c r="AD2922" s="11"/>
      <c r="AE2922" s="11"/>
      <c r="AF2922" s="11"/>
      <c r="AG2922" s="11"/>
      <c r="AH2922" s="11"/>
      <c r="AI2922" s="11"/>
      <c r="AJ2922" s="11"/>
      <c r="AK2922" s="143"/>
      <c r="AL2922" s="143"/>
      <c r="AM2922" s="143"/>
      <c r="AN2922" s="143"/>
      <c r="AO2922" s="143"/>
      <c r="AP2922" s="143"/>
      <c r="AQ2922" s="143"/>
      <c r="AR2922" s="143"/>
      <c r="AS2922" s="143"/>
      <c r="AT2922" s="143"/>
      <c r="AU2922" s="143"/>
      <c r="AV2922" s="143"/>
    </row>
    <row r="2923" spans="1:48" ht="15" customHeight="1" x14ac:dyDescent="0.2">
      <c r="A2923" s="4" t="s">
        <v>2695</v>
      </c>
      <c r="B2923" s="4" t="s">
        <v>2689</v>
      </c>
      <c r="C2923" s="4" t="s">
        <v>2738</v>
      </c>
      <c r="D2923" s="4" t="s">
        <v>2741</v>
      </c>
      <c r="E2923" s="4" t="s">
        <v>4096</v>
      </c>
      <c r="F2923" s="4" t="s">
        <v>1995</v>
      </c>
      <c r="G2923" s="41" t="s">
        <v>4097</v>
      </c>
      <c r="H2923" s="41" t="s">
        <v>4107</v>
      </c>
      <c r="I2923" s="59"/>
      <c r="J2923" s="100">
        <v>2025</v>
      </c>
      <c r="K2923" s="100">
        <v>5</v>
      </c>
      <c r="L2923" s="9"/>
      <c r="M2923" s="6" t="s">
        <v>92</v>
      </c>
      <c r="N2923" s="9" t="s">
        <v>94</v>
      </c>
      <c r="O2923" s="6" t="s">
        <v>37</v>
      </c>
      <c r="P2923" s="9" t="s">
        <v>41</v>
      </c>
      <c r="Q2923" s="5"/>
      <c r="R2923" s="5" t="s">
        <v>41</v>
      </c>
      <c r="S2923" s="11">
        <v>2025</v>
      </c>
      <c r="T2923" s="6" t="s">
        <v>126</v>
      </c>
      <c r="U2923" s="4" t="s">
        <v>2344</v>
      </c>
      <c r="V2923" s="4" t="s">
        <v>4114</v>
      </c>
      <c r="W2923" s="75"/>
      <c r="X2923" s="9"/>
      <c r="Y2923" s="11"/>
      <c r="Z2923" s="11"/>
      <c r="AA2923" s="11"/>
      <c r="AB2923" s="11"/>
      <c r="AC2923" s="11"/>
      <c r="AD2923" s="11"/>
      <c r="AE2923" s="11"/>
      <c r="AF2923" s="11"/>
      <c r="AG2923" s="11"/>
      <c r="AH2923" s="11"/>
      <c r="AI2923" s="11"/>
      <c r="AJ2923" s="11"/>
      <c r="AK2923" s="143"/>
      <c r="AL2923" s="143"/>
      <c r="AM2923" s="143"/>
      <c r="AN2923" s="143"/>
      <c r="AO2923" s="143"/>
      <c r="AP2923" s="143"/>
      <c r="AQ2923" s="143"/>
      <c r="AR2923" s="143"/>
      <c r="AS2923" s="143"/>
      <c r="AT2923" s="143"/>
      <c r="AU2923" s="143"/>
      <c r="AV2923" s="143"/>
    </row>
    <row r="2924" spans="1:48" ht="15" customHeight="1" x14ac:dyDescent="0.2">
      <c r="A2924" s="4" t="s">
        <v>2695</v>
      </c>
      <c r="B2924" s="4" t="s">
        <v>2689</v>
      </c>
      <c r="C2924" s="4" t="s">
        <v>2738</v>
      </c>
      <c r="D2924" s="4" t="s">
        <v>2741</v>
      </c>
      <c r="E2924" s="4" t="s">
        <v>4096</v>
      </c>
      <c r="F2924" s="4" t="s">
        <v>1995</v>
      </c>
      <c r="G2924" s="41" t="s">
        <v>4097</v>
      </c>
      <c r="H2924" s="41" t="s">
        <v>4108</v>
      </c>
      <c r="I2924" s="59"/>
      <c r="J2924" s="100">
        <v>2025</v>
      </c>
      <c r="K2924" s="100">
        <v>5</v>
      </c>
      <c r="L2924" s="9"/>
      <c r="M2924" s="6" t="s">
        <v>92</v>
      </c>
      <c r="N2924" s="9" t="s">
        <v>94</v>
      </c>
      <c r="O2924" s="6" t="s">
        <v>37</v>
      </c>
      <c r="P2924" s="9" t="s">
        <v>41</v>
      </c>
      <c r="Q2924" s="5"/>
      <c r="R2924" s="5" t="s">
        <v>41</v>
      </c>
      <c r="S2924" s="11">
        <v>2025</v>
      </c>
      <c r="T2924" s="6" t="s">
        <v>126</v>
      </c>
      <c r="U2924" s="4" t="s">
        <v>2344</v>
      </c>
      <c r="V2924" s="4" t="s">
        <v>4114</v>
      </c>
      <c r="W2924" s="75"/>
      <c r="X2924" s="9"/>
      <c r="Y2924" s="11"/>
      <c r="Z2924" s="11"/>
      <c r="AA2924" s="11"/>
      <c r="AB2924" s="11"/>
      <c r="AC2924" s="11"/>
      <c r="AD2924" s="11"/>
      <c r="AE2924" s="11"/>
      <c r="AF2924" s="11"/>
      <c r="AG2924" s="11"/>
      <c r="AH2924" s="11"/>
      <c r="AI2924" s="11"/>
      <c r="AJ2924" s="11"/>
      <c r="AK2924" s="143"/>
      <c r="AL2924" s="143"/>
      <c r="AM2924" s="143"/>
      <c r="AN2924" s="143"/>
      <c r="AO2924" s="143"/>
      <c r="AP2924" s="143"/>
      <c r="AQ2924" s="143"/>
      <c r="AR2924" s="143"/>
      <c r="AS2924" s="143"/>
      <c r="AT2924" s="143"/>
      <c r="AU2924" s="143"/>
      <c r="AV2924" s="143"/>
    </row>
    <row r="2925" spans="1:48" ht="15" customHeight="1" x14ac:dyDescent="0.2">
      <c r="A2925" s="4" t="s">
        <v>2695</v>
      </c>
      <c r="B2925" s="4" t="s">
        <v>2689</v>
      </c>
      <c r="C2925" s="4" t="s">
        <v>2738</v>
      </c>
      <c r="D2925" s="4" t="s">
        <v>2741</v>
      </c>
      <c r="E2925" s="4" t="s">
        <v>4096</v>
      </c>
      <c r="F2925" s="4" t="s">
        <v>1995</v>
      </c>
      <c r="G2925" s="41" t="s">
        <v>4097</v>
      </c>
      <c r="H2925" s="41" t="s">
        <v>4109</v>
      </c>
      <c r="I2925" s="59"/>
      <c r="J2925" s="100">
        <v>2025</v>
      </c>
      <c r="K2925" s="100">
        <v>5</v>
      </c>
      <c r="L2925" s="9"/>
      <c r="M2925" s="6" t="s">
        <v>92</v>
      </c>
      <c r="N2925" s="9" t="s">
        <v>94</v>
      </c>
      <c r="O2925" s="6" t="s">
        <v>37</v>
      </c>
      <c r="P2925" s="9" t="s">
        <v>41</v>
      </c>
      <c r="Q2925" s="5"/>
      <c r="R2925" s="5" t="s">
        <v>41</v>
      </c>
      <c r="S2925" s="11">
        <v>2025</v>
      </c>
      <c r="T2925" s="6" t="s">
        <v>126</v>
      </c>
      <c r="U2925" s="4" t="s">
        <v>2344</v>
      </c>
      <c r="V2925" s="4" t="s">
        <v>4114</v>
      </c>
      <c r="W2925" s="75"/>
      <c r="X2925" s="9"/>
      <c r="Y2925" s="11"/>
      <c r="Z2925" s="11"/>
      <c r="AA2925" s="11"/>
      <c r="AB2925" s="11"/>
      <c r="AC2925" s="11"/>
      <c r="AD2925" s="11"/>
      <c r="AE2925" s="11"/>
      <c r="AF2925" s="11"/>
      <c r="AG2925" s="11"/>
      <c r="AH2925" s="11"/>
      <c r="AI2925" s="11"/>
      <c r="AJ2925" s="11"/>
      <c r="AK2925" s="143"/>
      <c r="AL2925" s="143"/>
      <c r="AM2925" s="143"/>
      <c r="AN2925" s="143"/>
      <c r="AO2925" s="143"/>
      <c r="AP2925" s="143"/>
      <c r="AQ2925" s="143"/>
      <c r="AR2925" s="143"/>
      <c r="AS2925" s="143"/>
      <c r="AT2925" s="143"/>
      <c r="AU2925" s="143"/>
      <c r="AV2925" s="143"/>
    </row>
    <row r="2926" spans="1:48" ht="15" customHeight="1" x14ac:dyDescent="0.2">
      <c r="A2926" s="4" t="s">
        <v>2695</v>
      </c>
      <c r="B2926" s="4" t="s">
        <v>2689</v>
      </c>
      <c r="C2926" s="4" t="s">
        <v>2738</v>
      </c>
      <c r="D2926" s="4" t="s">
        <v>2741</v>
      </c>
      <c r="E2926" s="4" t="s">
        <v>4096</v>
      </c>
      <c r="F2926" s="4" t="s">
        <v>1995</v>
      </c>
      <c r="G2926" s="41" t="s">
        <v>4097</v>
      </c>
      <c r="H2926" s="41" t="s">
        <v>4110</v>
      </c>
      <c r="I2926" s="59"/>
      <c r="J2926" s="100">
        <v>2025</v>
      </c>
      <c r="K2926" s="100">
        <v>5</v>
      </c>
      <c r="L2926" s="9"/>
      <c r="M2926" s="6" t="s">
        <v>92</v>
      </c>
      <c r="N2926" s="9" t="s">
        <v>94</v>
      </c>
      <c r="O2926" s="6" t="s">
        <v>37</v>
      </c>
      <c r="P2926" s="9" t="s">
        <v>41</v>
      </c>
      <c r="Q2926" s="5"/>
      <c r="R2926" s="5" t="s">
        <v>41</v>
      </c>
      <c r="S2926" s="11">
        <v>2025</v>
      </c>
      <c r="T2926" s="6" t="s">
        <v>126</v>
      </c>
      <c r="U2926" s="4" t="s">
        <v>2344</v>
      </c>
      <c r="V2926" s="4" t="s">
        <v>4114</v>
      </c>
      <c r="W2926" s="75"/>
      <c r="X2926" s="9"/>
      <c r="Y2926" s="11"/>
      <c r="Z2926" s="11"/>
      <c r="AA2926" s="11"/>
      <c r="AB2926" s="11"/>
      <c r="AC2926" s="11"/>
      <c r="AD2926" s="11"/>
      <c r="AE2926" s="11"/>
      <c r="AF2926" s="11"/>
      <c r="AG2926" s="11"/>
      <c r="AH2926" s="11"/>
      <c r="AI2926" s="11"/>
      <c r="AJ2926" s="11"/>
      <c r="AK2926" s="143"/>
      <c r="AL2926" s="143"/>
      <c r="AM2926" s="143"/>
      <c r="AN2926" s="143"/>
      <c r="AO2926" s="143"/>
      <c r="AP2926" s="143"/>
      <c r="AQ2926" s="143"/>
      <c r="AR2926" s="143"/>
      <c r="AS2926" s="143"/>
      <c r="AT2926" s="143"/>
      <c r="AU2926" s="143"/>
      <c r="AV2926" s="143"/>
    </row>
    <row r="2927" spans="1:48" ht="15" customHeight="1" x14ac:dyDescent="0.2">
      <c r="A2927" s="4" t="s">
        <v>2695</v>
      </c>
      <c r="B2927" s="4" t="s">
        <v>2689</v>
      </c>
      <c r="C2927" s="4" t="s">
        <v>2738</v>
      </c>
      <c r="D2927" s="4" t="s">
        <v>2741</v>
      </c>
      <c r="E2927" s="4" t="s">
        <v>4096</v>
      </c>
      <c r="F2927" s="4" t="s">
        <v>1995</v>
      </c>
      <c r="G2927" s="41" t="s">
        <v>4097</v>
      </c>
      <c r="H2927" s="41" t="s">
        <v>4111</v>
      </c>
      <c r="I2927" s="59"/>
      <c r="J2927" s="100">
        <v>2025</v>
      </c>
      <c r="K2927" s="100">
        <v>5</v>
      </c>
      <c r="L2927" s="9"/>
      <c r="M2927" s="6" t="s">
        <v>92</v>
      </c>
      <c r="N2927" s="9" t="s">
        <v>94</v>
      </c>
      <c r="O2927" s="6" t="s">
        <v>37</v>
      </c>
      <c r="P2927" s="9" t="s">
        <v>41</v>
      </c>
      <c r="Q2927" s="5"/>
      <c r="R2927" s="5" t="s">
        <v>41</v>
      </c>
      <c r="S2927" s="11">
        <v>2025</v>
      </c>
      <c r="T2927" s="6" t="s">
        <v>126</v>
      </c>
      <c r="U2927" s="4" t="s">
        <v>2344</v>
      </c>
      <c r="V2927" s="4" t="s">
        <v>4114</v>
      </c>
      <c r="W2927" s="75"/>
      <c r="X2927" s="9"/>
      <c r="Y2927" s="11"/>
      <c r="Z2927" s="11"/>
      <c r="AA2927" s="11"/>
      <c r="AB2927" s="11"/>
      <c r="AC2927" s="11"/>
      <c r="AD2927" s="11"/>
      <c r="AE2927" s="11"/>
      <c r="AF2927" s="11"/>
      <c r="AG2927" s="11"/>
      <c r="AH2927" s="11"/>
      <c r="AI2927" s="11"/>
      <c r="AJ2927" s="11"/>
      <c r="AK2927" s="143"/>
      <c r="AL2927" s="143"/>
      <c r="AM2927" s="143"/>
      <c r="AN2927" s="143"/>
      <c r="AO2927" s="143"/>
      <c r="AP2927" s="143"/>
      <c r="AQ2927" s="143"/>
      <c r="AR2927" s="143"/>
      <c r="AS2927" s="143"/>
      <c r="AT2927" s="143"/>
      <c r="AU2927" s="143"/>
      <c r="AV2927" s="143"/>
    </row>
    <row r="2928" spans="1:48" ht="15" customHeight="1" x14ac:dyDescent="0.2">
      <c r="A2928" s="4" t="s">
        <v>2695</v>
      </c>
      <c r="B2928" s="4" t="s">
        <v>2689</v>
      </c>
      <c r="C2928" s="4" t="s">
        <v>2738</v>
      </c>
      <c r="D2928" s="4" t="s">
        <v>2741</v>
      </c>
      <c r="E2928" s="4" t="s">
        <v>4096</v>
      </c>
      <c r="F2928" s="4" t="s">
        <v>1995</v>
      </c>
      <c r="G2928" s="41" t="s">
        <v>4097</v>
      </c>
      <c r="H2928" s="41" t="s">
        <v>4112</v>
      </c>
      <c r="I2928" s="59"/>
      <c r="J2928" s="100">
        <v>2025</v>
      </c>
      <c r="K2928" s="100">
        <v>5</v>
      </c>
      <c r="L2928" s="9"/>
      <c r="M2928" s="6" t="s">
        <v>92</v>
      </c>
      <c r="N2928" s="9" t="s">
        <v>94</v>
      </c>
      <c r="O2928" s="6" t="s">
        <v>37</v>
      </c>
      <c r="P2928" s="9" t="s">
        <v>41</v>
      </c>
      <c r="Q2928" s="5"/>
      <c r="R2928" s="5" t="s">
        <v>41</v>
      </c>
      <c r="S2928" s="11">
        <v>2025</v>
      </c>
      <c r="T2928" s="6" t="s">
        <v>126</v>
      </c>
      <c r="U2928" s="4" t="s">
        <v>2344</v>
      </c>
      <c r="V2928" s="4" t="s">
        <v>4114</v>
      </c>
      <c r="W2928" s="75"/>
      <c r="X2928" s="9"/>
      <c r="Y2928" s="11"/>
      <c r="Z2928" s="11"/>
      <c r="AA2928" s="11"/>
      <c r="AB2928" s="11"/>
      <c r="AC2928" s="11"/>
      <c r="AD2928" s="11"/>
      <c r="AE2928" s="11"/>
      <c r="AF2928" s="11"/>
      <c r="AG2928" s="11"/>
      <c r="AH2928" s="11"/>
      <c r="AI2928" s="11"/>
      <c r="AJ2928" s="11"/>
      <c r="AK2928" s="143"/>
      <c r="AL2928" s="143"/>
      <c r="AM2928" s="143"/>
      <c r="AN2928" s="143"/>
      <c r="AO2928" s="143"/>
      <c r="AP2928" s="143"/>
      <c r="AQ2928" s="143"/>
      <c r="AR2928" s="143"/>
      <c r="AS2928" s="143"/>
      <c r="AT2928" s="143"/>
      <c r="AU2928" s="143"/>
      <c r="AV2928" s="143"/>
    </row>
    <row r="2929" spans="1:55" ht="15" customHeight="1" x14ac:dyDescent="0.2">
      <c r="A2929" s="4" t="s">
        <v>2695</v>
      </c>
      <c r="B2929" s="4" t="s">
        <v>2689</v>
      </c>
      <c r="C2929" s="4" t="s">
        <v>2738</v>
      </c>
      <c r="D2929" s="4" t="s">
        <v>2741</v>
      </c>
      <c r="E2929" s="4" t="s">
        <v>4096</v>
      </c>
      <c r="F2929" s="4" t="s">
        <v>1995</v>
      </c>
      <c r="G2929" s="41" t="s">
        <v>4097</v>
      </c>
      <c r="H2929" s="41" t="s">
        <v>4113</v>
      </c>
      <c r="I2929" s="59"/>
      <c r="J2929" s="100">
        <v>2025</v>
      </c>
      <c r="K2929" s="100">
        <v>5</v>
      </c>
      <c r="L2929" s="9"/>
      <c r="M2929" s="6" t="s">
        <v>92</v>
      </c>
      <c r="N2929" s="9" t="s">
        <v>94</v>
      </c>
      <c r="O2929" s="6" t="s">
        <v>37</v>
      </c>
      <c r="P2929" s="9" t="s">
        <v>41</v>
      </c>
      <c r="Q2929" s="5"/>
      <c r="R2929" s="5" t="s">
        <v>41</v>
      </c>
      <c r="S2929" s="11">
        <v>2025</v>
      </c>
      <c r="T2929" s="6" t="s">
        <v>126</v>
      </c>
      <c r="U2929" s="4" t="s">
        <v>2344</v>
      </c>
      <c r="V2929" s="4" t="s">
        <v>4114</v>
      </c>
      <c r="W2929" s="75"/>
      <c r="X2929" s="9"/>
      <c r="Y2929" s="11"/>
      <c r="Z2929" s="11"/>
      <c r="AA2929" s="11"/>
      <c r="AB2929" s="11"/>
      <c r="AC2929" s="11"/>
      <c r="AD2929" s="11"/>
      <c r="AE2929" s="11"/>
      <c r="AF2929" s="11"/>
      <c r="AG2929" s="11"/>
      <c r="AH2929" s="11"/>
      <c r="AI2929" s="11"/>
      <c r="AJ2929" s="11"/>
      <c r="AK2929" s="143"/>
      <c r="AL2929" s="143"/>
      <c r="AM2929" s="143"/>
      <c r="AN2929" s="143"/>
      <c r="AO2929" s="143"/>
      <c r="AP2929" s="143"/>
      <c r="AQ2929" s="143"/>
      <c r="AR2929" s="143"/>
      <c r="AS2929" s="143"/>
      <c r="AT2929" s="143"/>
      <c r="AU2929" s="143"/>
      <c r="AV2929" s="143"/>
    </row>
    <row r="2930" spans="1:55" ht="15" customHeight="1" x14ac:dyDescent="0.2">
      <c r="A2930" s="4" t="s">
        <v>2703</v>
      </c>
      <c r="B2930" s="4" t="s">
        <v>2691</v>
      </c>
      <c r="C2930" s="4" t="s">
        <v>2703</v>
      </c>
      <c r="D2930" s="4" t="s">
        <v>2742</v>
      </c>
      <c r="E2930" s="4" t="s">
        <v>570</v>
      </c>
      <c r="F2930" s="4" t="s">
        <v>2259</v>
      </c>
      <c r="G2930" s="41" t="s">
        <v>3212</v>
      </c>
      <c r="H2930" s="41">
        <v>5033236363</v>
      </c>
      <c r="I2930" s="59" t="s">
        <v>4381</v>
      </c>
      <c r="J2930" s="100">
        <v>2025</v>
      </c>
      <c r="K2930" s="5">
        <v>10</v>
      </c>
      <c r="L2930" s="9">
        <f t="shared" ref="L2930" si="66">IF(AND(J2930=0,K2930=0),"",K2930-($B$9-J2930))</f>
        <v>9</v>
      </c>
      <c r="M2930" s="6" t="s">
        <v>92</v>
      </c>
      <c r="N2930" s="9" t="s">
        <v>94</v>
      </c>
      <c r="O2930" s="6" t="s">
        <v>47</v>
      </c>
      <c r="P2930" s="9" t="s">
        <v>41</v>
      </c>
      <c r="Q2930" s="5"/>
      <c r="R2930" s="5"/>
      <c r="S2930" s="11"/>
      <c r="T2930" s="6" t="s">
        <v>126</v>
      </c>
      <c r="U2930" s="4" t="s">
        <v>1081</v>
      </c>
      <c r="V2930" s="4" t="s">
        <v>4115</v>
      </c>
      <c r="W2930" s="75"/>
      <c r="X2930" s="9">
        <v>2</v>
      </c>
      <c r="Y2930" s="11"/>
      <c r="Z2930" s="11"/>
      <c r="AA2930" s="11"/>
      <c r="AB2930" s="11" t="s">
        <v>33</v>
      </c>
      <c r="AC2930" s="11"/>
      <c r="AD2930" s="11"/>
      <c r="AE2930" s="11"/>
      <c r="AF2930" s="11"/>
      <c r="AG2930" s="11"/>
      <c r="AH2930" s="11" t="s">
        <v>33</v>
      </c>
      <c r="AI2930" s="11"/>
      <c r="AJ2930" s="11"/>
      <c r="AK2930" s="143"/>
      <c r="AL2930" s="143"/>
      <c r="AM2930" s="143"/>
      <c r="AN2930" s="153" t="s">
        <v>165</v>
      </c>
      <c r="AO2930" s="143"/>
      <c r="AP2930" s="143"/>
      <c r="AQ2930" s="143"/>
      <c r="AR2930" s="143"/>
      <c r="AS2930" s="143"/>
      <c r="AT2930" s="153" t="s">
        <v>165</v>
      </c>
      <c r="AU2930" s="143"/>
      <c r="AV2930" s="143"/>
    </row>
    <row r="2931" spans="1:55" ht="15" customHeight="1" x14ac:dyDescent="0.2">
      <c r="A2931" s="4" t="s">
        <v>2695</v>
      </c>
      <c r="B2931" s="4" t="s">
        <v>2689</v>
      </c>
      <c r="C2931" s="4" t="s">
        <v>2730</v>
      </c>
      <c r="D2931" s="4" t="s">
        <v>2741</v>
      </c>
      <c r="E2931" s="4" t="s">
        <v>4117</v>
      </c>
      <c r="F2931" s="4" t="s">
        <v>4118</v>
      </c>
      <c r="G2931" s="41" t="s">
        <v>4119</v>
      </c>
      <c r="H2931" s="41" t="s">
        <v>4120</v>
      </c>
      <c r="I2931" s="59"/>
      <c r="J2931" s="100">
        <v>2025</v>
      </c>
      <c r="K2931" s="100"/>
      <c r="L2931" s="9"/>
      <c r="M2931" s="6" t="s">
        <v>92</v>
      </c>
      <c r="N2931" s="9" t="s">
        <v>94</v>
      </c>
      <c r="O2931" s="6" t="s">
        <v>37</v>
      </c>
      <c r="P2931" s="9"/>
      <c r="Q2931" s="5"/>
      <c r="R2931" s="5"/>
      <c r="S2931" s="11"/>
      <c r="T2931" s="6" t="s">
        <v>126</v>
      </c>
      <c r="U2931" s="4" t="s">
        <v>4129</v>
      </c>
      <c r="V2931" s="4" t="s">
        <v>4128</v>
      </c>
      <c r="W2931" s="75"/>
      <c r="X2931" s="9"/>
      <c r="Y2931" s="11"/>
      <c r="Z2931" s="11"/>
      <c r="AA2931" s="11"/>
      <c r="AB2931" s="11"/>
      <c r="AC2931" s="11"/>
      <c r="AD2931" s="11"/>
      <c r="AE2931" s="11"/>
      <c r="AF2931" s="11"/>
      <c r="AG2931" s="11"/>
      <c r="AH2931" s="11"/>
      <c r="AI2931" s="11"/>
      <c r="AJ2931" s="11"/>
      <c r="AK2931" s="143"/>
      <c r="AL2931" s="143"/>
      <c r="AM2931" s="143"/>
      <c r="AN2931" s="143"/>
      <c r="AO2931" s="143"/>
      <c r="AP2931" s="143"/>
      <c r="AQ2931" s="143"/>
      <c r="AR2931" s="143"/>
      <c r="AS2931" s="143"/>
      <c r="AT2931" s="143"/>
      <c r="AU2931" s="143"/>
      <c r="AV2931" s="143"/>
    </row>
    <row r="2932" spans="1:55" ht="15" customHeight="1" x14ac:dyDescent="0.2">
      <c r="A2932" s="4" t="s">
        <v>2695</v>
      </c>
      <c r="B2932" s="4" t="s">
        <v>2689</v>
      </c>
      <c r="C2932" s="4" t="s">
        <v>2730</v>
      </c>
      <c r="D2932" s="4" t="s">
        <v>2741</v>
      </c>
      <c r="E2932" s="4" t="s">
        <v>4117</v>
      </c>
      <c r="F2932" s="4" t="s">
        <v>4118</v>
      </c>
      <c r="G2932" s="41" t="s">
        <v>4119</v>
      </c>
      <c r="H2932" s="41" t="s">
        <v>4121</v>
      </c>
      <c r="I2932" s="59"/>
      <c r="J2932" s="100">
        <v>2025</v>
      </c>
      <c r="K2932" s="100"/>
      <c r="L2932" s="9"/>
      <c r="M2932" s="6" t="s">
        <v>92</v>
      </c>
      <c r="N2932" s="9" t="s">
        <v>94</v>
      </c>
      <c r="O2932" s="6" t="s">
        <v>37</v>
      </c>
      <c r="P2932" s="9"/>
      <c r="Q2932" s="5"/>
      <c r="R2932" s="5"/>
      <c r="S2932" s="11"/>
      <c r="T2932" s="6" t="s">
        <v>126</v>
      </c>
      <c r="U2932" s="4" t="s">
        <v>4129</v>
      </c>
      <c r="V2932" s="4" t="s">
        <v>4128</v>
      </c>
      <c r="W2932" s="75"/>
      <c r="X2932" s="9"/>
      <c r="Y2932" s="11"/>
      <c r="Z2932" s="11"/>
      <c r="AA2932" s="11"/>
      <c r="AB2932" s="11"/>
      <c r="AC2932" s="11"/>
      <c r="AD2932" s="11"/>
      <c r="AE2932" s="11"/>
      <c r="AF2932" s="11"/>
      <c r="AG2932" s="11"/>
      <c r="AH2932" s="11"/>
      <c r="AI2932" s="11"/>
      <c r="AJ2932" s="11"/>
      <c r="AK2932" s="143"/>
      <c r="AL2932" s="143"/>
      <c r="AM2932" s="143"/>
      <c r="AN2932" s="143"/>
      <c r="AO2932" s="143"/>
      <c r="AP2932" s="143"/>
      <c r="AQ2932" s="143"/>
      <c r="AR2932" s="143"/>
      <c r="AS2932" s="143"/>
      <c r="AT2932" s="143"/>
      <c r="AU2932" s="143"/>
      <c r="AV2932" s="143"/>
    </row>
    <row r="2933" spans="1:55" ht="15" customHeight="1" x14ac:dyDescent="0.2">
      <c r="A2933" s="4" t="s">
        <v>2695</v>
      </c>
      <c r="B2933" s="4" t="s">
        <v>2689</v>
      </c>
      <c r="C2933" s="4" t="s">
        <v>2730</v>
      </c>
      <c r="D2933" s="4" t="s">
        <v>2741</v>
      </c>
      <c r="E2933" s="4" t="s">
        <v>4117</v>
      </c>
      <c r="F2933" s="4" t="s">
        <v>4118</v>
      </c>
      <c r="G2933" s="41" t="s">
        <v>4119</v>
      </c>
      <c r="H2933" s="41" t="s">
        <v>4122</v>
      </c>
      <c r="I2933" s="59"/>
      <c r="J2933" s="100">
        <v>2025</v>
      </c>
      <c r="K2933" s="100"/>
      <c r="L2933" s="9"/>
      <c r="M2933" s="6" t="s">
        <v>92</v>
      </c>
      <c r="N2933" s="9" t="s">
        <v>94</v>
      </c>
      <c r="O2933" s="6" t="s">
        <v>37</v>
      </c>
      <c r="P2933" s="9"/>
      <c r="Q2933" s="5"/>
      <c r="R2933" s="5"/>
      <c r="S2933" s="11"/>
      <c r="T2933" s="6" t="s">
        <v>126</v>
      </c>
      <c r="U2933" s="4" t="s">
        <v>4129</v>
      </c>
      <c r="V2933" s="4" t="s">
        <v>4128</v>
      </c>
      <c r="W2933" s="75"/>
      <c r="X2933" s="9"/>
      <c r="Y2933" s="11"/>
      <c r="Z2933" s="11"/>
      <c r="AA2933" s="11"/>
      <c r="AB2933" s="11"/>
      <c r="AC2933" s="11"/>
      <c r="AD2933" s="11"/>
      <c r="AE2933" s="11"/>
      <c r="AF2933" s="11"/>
      <c r="AG2933" s="11"/>
      <c r="AH2933" s="11"/>
      <c r="AI2933" s="11"/>
      <c r="AJ2933" s="11"/>
      <c r="AK2933" s="143"/>
      <c r="AL2933" s="143"/>
      <c r="AM2933" s="143"/>
      <c r="AN2933" s="143"/>
      <c r="AO2933" s="143"/>
      <c r="AP2933" s="143"/>
      <c r="AQ2933" s="143"/>
      <c r="AR2933" s="143"/>
      <c r="AS2933" s="143"/>
      <c r="AT2933" s="143"/>
      <c r="AU2933" s="143"/>
      <c r="AV2933" s="143"/>
    </row>
    <row r="2934" spans="1:55" ht="15" customHeight="1" x14ac:dyDescent="0.2">
      <c r="A2934" s="4" t="s">
        <v>2726</v>
      </c>
      <c r="B2934" s="4" t="s">
        <v>2690</v>
      </c>
      <c r="C2934" s="4" t="s">
        <v>2730</v>
      </c>
      <c r="D2934" s="4" t="s">
        <v>2741</v>
      </c>
      <c r="E2934" s="4" t="s">
        <v>4123</v>
      </c>
      <c r="F2934" s="4" t="s">
        <v>4118</v>
      </c>
      <c r="G2934" s="41" t="s">
        <v>4124</v>
      </c>
      <c r="H2934" s="41" t="s">
        <v>4125</v>
      </c>
      <c r="I2934" s="59"/>
      <c r="J2934" s="100">
        <v>2025</v>
      </c>
      <c r="K2934" s="100"/>
      <c r="L2934" s="9"/>
      <c r="M2934" s="6" t="s">
        <v>92</v>
      </c>
      <c r="N2934" s="9" t="s">
        <v>94</v>
      </c>
      <c r="O2934" s="6" t="s">
        <v>37</v>
      </c>
      <c r="P2934" s="9"/>
      <c r="Q2934" s="5"/>
      <c r="R2934" s="5"/>
      <c r="S2934" s="11"/>
      <c r="T2934" s="6" t="s">
        <v>126</v>
      </c>
      <c r="U2934" s="4" t="s">
        <v>4129</v>
      </c>
      <c r="V2934" s="4" t="s">
        <v>4128</v>
      </c>
      <c r="W2934" s="75"/>
      <c r="X2934" s="9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43"/>
      <c r="AL2934" s="143"/>
      <c r="AM2934" s="143"/>
      <c r="AN2934" s="143"/>
      <c r="AO2934" s="143"/>
      <c r="AP2934" s="143"/>
      <c r="AQ2934" s="143"/>
      <c r="AR2934" s="143"/>
      <c r="AS2934" s="143"/>
      <c r="AT2934" s="143"/>
      <c r="AU2934" s="143"/>
      <c r="AV2934" s="143"/>
    </row>
    <row r="2935" spans="1:55" ht="15" customHeight="1" x14ac:dyDescent="0.2">
      <c r="A2935" s="4" t="s">
        <v>2717</v>
      </c>
      <c r="B2935" s="4" t="s">
        <v>2690</v>
      </c>
      <c r="C2935" s="4" t="s">
        <v>2730</v>
      </c>
      <c r="D2935" s="4" t="s">
        <v>2741</v>
      </c>
      <c r="E2935" s="4" t="s">
        <v>4123</v>
      </c>
      <c r="F2935" s="4" t="s">
        <v>4118</v>
      </c>
      <c r="G2935" s="41" t="s">
        <v>4124</v>
      </c>
      <c r="H2935" s="41" t="s">
        <v>4126</v>
      </c>
      <c r="I2935" s="59"/>
      <c r="J2935" s="100">
        <v>2025</v>
      </c>
      <c r="K2935" s="100"/>
      <c r="L2935" s="9"/>
      <c r="M2935" s="6" t="s">
        <v>92</v>
      </c>
      <c r="N2935" s="9" t="s">
        <v>94</v>
      </c>
      <c r="O2935" s="6" t="s">
        <v>37</v>
      </c>
      <c r="P2935" s="9"/>
      <c r="Q2935" s="5"/>
      <c r="R2935" s="5"/>
      <c r="S2935" s="11"/>
      <c r="T2935" s="6" t="s">
        <v>126</v>
      </c>
      <c r="U2935" s="4" t="s">
        <v>4129</v>
      </c>
      <c r="V2935" s="4" t="s">
        <v>4128</v>
      </c>
      <c r="W2935" s="75"/>
      <c r="X2935" s="9"/>
      <c r="Y2935" s="11"/>
      <c r="Z2935" s="11"/>
      <c r="AA2935" s="11"/>
      <c r="AB2935" s="11"/>
      <c r="AC2935" s="11"/>
      <c r="AD2935" s="11"/>
      <c r="AE2935" s="11"/>
      <c r="AF2935" s="11"/>
      <c r="AG2935" s="11"/>
      <c r="AH2935" s="11"/>
      <c r="AI2935" s="11"/>
      <c r="AJ2935" s="11"/>
      <c r="AK2935" s="143"/>
      <c r="AL2935" s="143"/>
      <c r="AM2935" s="143"/>
      <c r="AN2935" s="143"/>
      <c r="AO2935" s="143"/>
      <c r="AP2935" s="143"/>
      <c r="AQ2935" s="143"/>
      <c r="AR2935" s="143"/>
      <c r="AS2935" s="143"/>
      <c r="AT2935" s="143"/>
      <c r="AU2935" s="143"/>
      <c r="AV2935" s="143"/>
    </row>
    <row r="2936" spans="1:55" ht="15" customHeight="1" x14ac:dyDescent="0.2">
      <c r="A2936" s="4" t="s">
        <v>2695</v>
      </c>
      <c r="B2936" s="4" t="s">
        <v>2689</v>
      </c>
      <c r="C2936" s="4" t="s">
        <v>2730</v>
      </c>
      <c r="D2936" s="4" t="s">
        <v>2741</v>
      </c>
      <c r="E2936" s="4" t="s">
        <v>4123</v>
      </c>
      <c r="F2936" s="4" t="s">
        <v>4118</v>
      </c>
      <c r="G2936" s="41" t="s">
        <v>4124</v>
      </c>
      <c r="H2936" s="41" t="s">
        <v>4127</v>
      </c>
      <c r="I2936" s="59"/>
      <c r="J2936" s="100">
        <v>2025</v>
      </c>
      <c r="K2936" s="100"/>
      <c r="L2936" s="9"/>
      <c r="M2936" s="6" t="s">
        <v>92</v>
      </c>
      <c r="N2936" s="9" t="s">
        <v>94</v>
      </c>
      <c r="O2936" s="6" t="s">
        <v>37</v>
      </c>
      <c r="P2936" s="9"/>
      <c r="Q2936" s="5"/>
      <c r="R2936" s="5"/>
      <c r="S2936" s="11"/>
      <c r="T2936" s="6" t="s">
        <v>126</v>
      </c>
      <c r="U2936" s="4" t="s">
        <v>4129</v>
      </c>
      <c r="V2936" s="4" t="s">
        <v>4128</v>
      </c>
      <c r="W2936" s="75"/>
      <c r="X2936" s="9"/>
      <c r="Y2936" s="11"/>
      <c r="Z2936" s="11"/>
      <c r="AA2936" s="11"/>
      <c r="AB2936" s="11"/>
      <c r="AC2936" s="11"/>
      <c r="AD2936" s="11"/>
      <c r="AE2936" s="11"/>
      <c r="AF2936" s="11"/>
      <c r="AG2936" s="11"/>
      <c r="AH2936" s="11"/>
      <c r="AI2936" s="11"/>
      <c r="AJ2936" s="11"/>
      <c r="AK2936" s="143"/>
      <c r="AL2936" s="143"/>
      <c r="AM2936" s="143"/>
      <c r="AN2936" s="143"/>
      <c r="AO2936" s="143"/>
      <c r="AP2936" s="143"/>
      <c r="AQ2936" s="143"/>
      <c r="AR2936" s="143"/>
      <c r="AS2936" s="143"/>
      <c r="AT2936" s="143"/>
      <c r="AU2936" s="143"/>
      <c r="AV2936" s="143"/>
    </row>
    <row r="2937" spans="1:55" ht="15" customHeight="1" x14ac:dyDescent="0.2">
      <c r="A2937" s="4" t="s">
        <v>2695</v>
      </c>
      <c r="B2937" s="4" t="s">
        <v>2689</v>
      </c>
      <c r="C2937" s="4" t="s">
        <v>2731</v>
      </c>
      <c r="D2937" s="4" t="s">
        <v>2741</v>
      </c>
      <c r="E2937" s="4" t="s">
        <v>503</v>
      </c>
      <c r="F2937" s="4" t="s">
        <v>496</v>
      </c>
      <c r="G2937" s="41" t="s">
        <v>4130</v>
      </c>
      <c r="H2937" s="41" t="s">
        <v>4131</v>
      </c>
      <c r="I2937" s="59"/>
      <c r="J2937" s="100">
        <v>2025</v>
      </c>
      <c r="K2937" s="100">
        <v>5</v>
      </c>
      <c r="L2937" s="9">
        <f t="shared" ref="L2937:L2938" si="67">IF(AND(J2937=0,K2937=0),"",K2937-($B$9-J2937))</f>
        <v>4</v>
      </c>
      <c r="M2937" s="6" t="s">
        <v>2745</v>
      </c>
      <c r="N2937" s="9" t="s">
        <v>94</v>
      </c>
      <c r="O2937" s="6" t="s">
        <v>2743</v>
      </c>
      <c r="P2937" s="6" t="s">
        <v>41</v>
      </c>
      <c r="Q2937" s="5">
        <v>2024</v>
      </c>
      <c r="R2937" s="9" t="s">
        <v>41</v>
      </c>
      <c r="S2937" s="11">
        <v>2023</v>
      </c>
      <c r="T2937" s="6" t="s">
        <v>126</v>
      </c>
      <c r="U2937" s="4" t="s">
        <v>499</v>
      </c>
      <c r="V2937" s="4" t="s">
        <v>4134</v>
      </c>
      <c r="W2937" s="75"/>
      <c r="X2937" s="9">
        <v>2</v>
      </c>
      <c r="Y2937" s="11"/>
      <c r="Z2937" s="11"/>
      <c r="AA2937" s="11" t="s">
        <v>33</v>
      </c>
      <c r="AB2937" s="11"/>
      <c r="AC2937" s="11"/>
      <c r="AD2937" s="11"/>
      <c r="AE2937" s="11"/>
      <c r="AF2937" s="11"/>
      <c r="AG2937" s="11" t="s">
        <v>33</v>
      </c>
      <c r="AH2937" s="11"/>
      <c r="AI2937" s="11"/>
      <c r="AJ2937" s="11"/>
      <c r="AK2937" s="143"/>
      <c r="AL2937" s="143"/>
      <c r="AM2937" s="143" t="s">
        <v>165</v>
      </c>
      <c r="AN2937" s="143"/>
      <c r="AO2937" s="143"/>
      <c r="AP2937" s="143"/>
      <c r="AQ2937" s="143"/>
      <c r="AR2937" s="143"/>
      <c r="AS2937" s="143" t="s">
        <v>165</v>
      </c>
      <c r="AT2937" s="143"/>
      <c r="AU2937" s="143"/>
      <c r="AV2937" s="143"/>
    </row>
    <row r="2938" spans="1:55" s="92" customFormat="1" ht="15" customHeight="1" x14ac:dyDescent="0.2">
      <c r="A2938" s="83" t="s">
        <v>2695</v>
      </c>
      <c r="B2938" s="83" t="s">
        <v>2689</v>
      </c>
      <c r="C2938" s="83" t="s">
        <v>2731</v>
      </c>
      <c r="D2938" s="83" t="s">
        <v>2741</v>
      </c>
      <c r="E2938" s="83" t="s">
        <v>528</v>
      </c>
      <c r="F2938" s="83" t="s">
        <v>496</v>
      </c>
      <c r="G2938" s="84" t="s">
        <v>4132</v>
      </c>
      <c r="H2938" s="84" t="s">
        <v>4133</v>
      </c>
      <c r="I2938" s="85"/>
      <c r="J2938" s="137">
        <v>2025</v>
      </c>
      <c r="K2938" s="137">
        <v>5</v>
      </c>
      <c r="L2938" s="9">
        <f t="shared" si="67"/>
        <v>4</v>
      </c>
      <c r="M2938" s="88" t="s">
        <v>2745</v>
      </c>
      <c r="N2938" s="87" t="s">
        <v>94</v>
      </c>
      <c r="O2938" s="88" t="s">
        <v>2743</v>
      </c>
      <c r="P2938" s="88" t="s">
        <v>41</v>
      </c>
      <c r="Q2938" s="5">
        <v>2024</v>
      </c>
      <c r="R2938" s="9" t="s">
        <v>41</v>
      </c>
      <c r="S2938" s="11">
        <v>2023</v>
      </c>
      <c r="T2938" s="88" t="s">
        <v>126</v>
      </c>
      <c r="U2938" s="4" t="s">
        <v>499</v>
      </c>
      <c r="V2938" s="83" t="s">
        <v>4134</v>
      </c>
      <c r="W2938" s="90"/>
      <c r="X2938" s="87">
        <v>2</v>
      </c>
      <c r="Y2938" s="89"/>
      <c r="Z2938" s="89"/>
      <c r="AA2938" s="11" t="s">
        <v>33</v>
      </c>
      <c r="AB2938" s="11"/>
      <c r="AC2938" s="11"/>
      <c r="AD2938" s="11"/>
      <c r="AE2938" s="11"/>
      <c r="AF2938" s="11"/>
      <c r="AG2938" s="11" t="s">
        <v>33</v>
      </c>
      <c r="AH2938" s="11"/>
      <c r="AI2938" s="11"/>
      <c r="AJ2938" s="11"/>
      <c r="AK2938" s="143"/>
      <c r="AL2938" s="143"/>
      <c r="AM2938" s="143" t="s">
        <v>165</v>
      </c>
      <c r="AN2938" s="143"/>
      <c r="AO2938" s="143"/>
      <c r="AP2938" s="143"/>
      <c r="AQ2938" s="143"/>
      <c r="AR2938" s="143"/>
      <c r="AS2938" s="143" t="s">
        <v>165</v>
      </c>
      <c r="AT2938" s="143"/>
      <c r="AU2938" s="143"/>
      <c r="AV2938" s="140"/>
      <c r="AW2938" s="91"/>
      <c r="AX2938" s="91"/>
      <c r="AY2938" s="91"/>
      <c r="AZ2938" s="91"/>
      <c r="BA2938" s="91"/>
      <c r="BB2938" s="91"/>
      <c r="BC2938" s="142"/>
    </row>
    <row r="2939" spans="1:55" ht="15" customHeight="1" x14ac:dyDescent="0.2">
      <c r="A2939" s="4" t="s">
        <v>2703</v>
      </c>
      <c r="B2939" s="4" t="s">
        <v>2689</v>
      </c>
      <c r="C2939" s="4" t="s">
        <v>2732</v>
      </c>
      <c r="D2939" s="4" t="s">
        <v>2742</v>
      </c>
      <c r="E2939" s="4" t="s">
        <v>3066</v>
      </c>
      <c r="F2939" s="4" t="s">
        <v>3111</v>
      </c>
      <c r="G2939" s="41"/>
      <c r="H2939" s="41">
        <v>9266</v>
      </c>
      <c r="I2939" s="59"/>
      <c r="J2939" s="100">
        <v>2025</v>
      </c>
      <c r="K2939" s="5">
        <v>10</v>
      </c>
      <c r="L2939" s="9">
        <f t="shared" ref="L2939:L2940" si="68">IF(AND(J2939=0,K2939=0),"",K2939-($B$9-J2939))</f>
        <v>9</v>
      </c>
      <c r="M2939" s="96" t="s">
        <v>2745</v>
      </c>
      <c r="N2939" s="138" t="s">
        <v>94</v>
      </c>
      <c r="O2939" s="6" t="s">
        <v>37</v>
      </c>
      <c r="P2939" s="6" t="s">
        <v>41</v>
      </c>
      <c r="Q2939" s="5">
        <v>2024</v>
      </c>
      <c r="R2939" s="9" t="s">
        <v>41</v>
      </c>
      <c r="S2939" s="11"/>
      <c r="T2939" s="6" t="s">
        <v>126</v>
      </c>
      <c r="U2939" s="4" t="s">
        <v>3068</v>
      </c>
      <c r="V2939" s="4" t="s">
        <v>4134</v>
      </c>
      <c r="W2939" s="75"/>
      <c r="X2939" s="9">
        <v>1</v>
      </c>
      <c r="Y2939" s="11"/>
      <c r="Z2939" s="11"/>
      <c r="AA2939" s="11" t="s">
        <v>33</v>
      </c>
      <c r="AB2939" s="11"/>
      <c r="AC2939" s="11"/>
      <c r="AD2939" s="11"/>
      <c r="AE2939" s="11"/>
      <c r="AF2939" s="11"/>
      <c r="AG2939" s="11"/>
      <c r="AH2939" s="11"/>
      <c r="AI2939" s="11"/>
      <c r="AJ2939" s="11"/>
      <c r="AK2939" s="143"/>
      <c r="AL2939" s="143"/>
      <c r="AM2939" s="143" t="s">
        <v>165</v>
      </c>
      <c r="AN2939" s="143"/>
      <c r="AO2939" s="143"/>
      <c r="AP2939" s="143"/>
      <c r="AQ2939" s="143"/>
      <c r="AR2939" s="143"/>
      <c r="AS2939" s="143"/>
      <c r="AT2939" s="143"/>
      <c r="AU2939" s="143"/>
      <c r="AV2939" s="143"/>
    </row>
    <row r="2940" spans="1:55" s="92" customFormat="1" ht="15" customHeight="1" x14ac:dyDescent="0.2">
      <c r="A2940" s="83" t="s">
        <v>2695</v>
      </c>
      <c r="B2940" s="83" t="s">
        <v>2689</v>
      </c>
      <c r="C2940" s="83" t="s">
        <v>2731</v>
      </c>
      <c r="D2940" s="83" t="s">
        <v>2741</v>
      </c>
      <c r="E2940" s="83" t="s">
        <v>503</v>
      </c>
      <c r="F2940" s="83" t="s">
        <v>496</v>
      </c>
      <c r="G2940" s="84" t="s">
        <v>4130</v>
      </c>
      <c r="H2940" s="84" t="s">
        <v>4143</v>
      </c>
      <c r="I2940" s="85"/>
      <c r="J2940" s="137">
        <v>2025</v>
      </c>
      <c r="K2940" s="137">
        <v>5</v>
      </c>
      <c r="L2940" s="9">
        <f t="shared" si="68"/>
        <v>4</v>
      </c>
      <c r="M2940" s="88" t="s">
        <v>2745</v>
      </c>
      <c r="N2940" s="87" t="s">
        <v>94</v>
      </c>
      <c r="O2940" s="88" t="s">
        <v>2743</v>
      </c>
      <c r="P2940" s="88" t="s">
        <v>41</v>
      </c>
      <c r="Q2940" s="5">
        <v>2024</v>
      </c>
      <c r="R2940" s="9" t="s">
        <v>41</v>
      </c>
      <c r="S2940" s="11">
        <v>2023</v>
      </c>
      <c r="T2940" s="88" t="s">
        <v>126</v>
      </c>
      <c r="U2940" s="4" t="s">
        <v>499</v>
      </c>
      <c r="V2940" s="83" t="s">
        <v>4134</v>
      </c>
      <c r="W2940" s="90"/>
      <c r="X2940" s="87">
        <v>2</v>
      </c>
      <c r="Y2940" s="89"/>
      <c r="Z2940" s="89"/>
      <c r="AA2940" s="11" t="s">
        <v>33</v>
      </c>
      <c r="AB2940" s="11"/>
      <c r="AC2940" s="11"/>
      <c r="AD2940" s="11"/>
      <c r="AE2940" s="11"/>
      <c r="AF2940" s="11"/>
      <c r="AG2940" s="11" t="s">
        <v>33</v>
      </c>
      <c r="AH2940" s="11"/>
      <c r="AI2940" s="11"/>
      <c r="AJ2940" s="11"/>
      <c r="AK2940" s="143"/>
      <c r="AL2940" s="143"/>
      <c r="AM2940" s="143" t="s">
        <v>165</v>
      </c>
      <c r="AN2940" s="143"/>
      <c r="AO2940" s="143"/>
      <c r="AP2940" s="143"/>
      <c r="AQ2940" s="143"/>
      <c r="AR2940" s="143"/>
      <c r="AS2940" s="143" t="s">
        <v>165</v>
      </c>
      <c r="AT2940" s="143"/>
      <c r="AU2940" s="143"/>
      <c r="AV2940" s="140"/>
      <c r="AW2940" s="91"/>
      <c r="AX2940" s="91"/>
      <c r="AY2940" s="91"/>
      <c r="AZ2940" s="91"/>
      <c r="BA2940" s="91"/>
      <c r="BB2940" s="91"/>
      <c r="BC2940" s="142"/>
    </row>
    <row r="2941" spans="1:55" ht="15" customHeight="1" x14ac:dyDescent="0.2">
      <c r="A2941" s="4" t="s">
        <v>2723</v>
      </c>
      <c r="B2941" s="4" t="s">
        <v>2690</v>
      </c>
      <c r="C2941" s="4"/>
      <c r="D2941" s="4"/>
      <c r="E2941" s="4"/>
      <c r="F2941" s="4" t="s">
        <v>4136</v>
      </c>
      <c r="G2941" s="41" t="s">
        <v>4137</v>
      </c>
      <c r="H2941" s="41"/>
      <c r="I2941" s="59"/>
      <c r="J2941" s="100"/>
      <c r="K2941" s="100"/>
      <c r="L2941" s="9"/>
      <c r="M2941" s="6" t="s">
        <v>90</v>
      </c>
      <c r="N2941" s="9"/>
      <c r="O2941" s="6"/>
      <c r="P2941" s="9"/>
      <c r="Q2941" s="5"/>
      <c r="R2941" s="5"/>
      <c r="S2941" s="11"/>
      <c r="T2941" s="6"/>
      <c r="U2941" s="4"/>
      <c r="V2941" s="4"/>
      <c r="W2941" s="75"/>
      <c r="X2941" s="9"/>
      <c r="Y2941" s="11"/>
      <c r="Z2941" s="11"/>
      <c r="AA2941" s="11"/>
      <c r="AB2941" s="11"/>
      <c r="AC2941" s="11"/>
      <c r="AD2941" s="11"/>
      <c r="AE2941" s="11"/>
      <c r="AF2941" s="11"/>
      <c r="AG2941" s="11"/>
      <c r="AH2941" s="11"/>
      <c r="AI2941" s="11"/>
      <c r="AJ2941" s="11"/>
      <c r="AK2941" s="143"/>
      <c r="AL2941" s="143"/>
      <c r="AM2941" s="143"/>
      <c r="AN2941" s="143"/>
      <c r="AO2941" s="143"/>
      <c r="AP2941" s="143"/>
      <c r="AQ2941" s="143"/>
      <c r="AR2941" s="143"/>
      <c r="AS2941" s="143"/>
      <c r="AT2941" s="143"/>
      <c r="AU2941" s="143"/>
      <c r="AV2941" s="143"/>
    </row>
    <row r="2942" spans="1:55" ht="15" customHeight="1" x14ac:dyDescent="0.2">
      <c r="A2942" s="4" t="s">
        <v>2695</v>
      </c>
      <c r="B2942" s="4" t="s">
        <v>2689</v>
      </c>
      <c r="C2942" s="4" t="s">
        <v>2734</v>
      </c>
      <c r="D2942" s="4"/>
      <c r="E2942" s="4" t="s">
        <v>4138</v>
      </c>
      <c r="F2942" s="4" t="s">
        <v>4139</v>
      </c>
      <c r="G2942" s="41" t="s">
        <v>4140</v>
      </c>
      <c r="H2942" s="41">
        <v>80013398</v>
      </c>
      <c r="I2942" s="59"/>
      <c r="J2942" s="100">
        <v>2025</v>
      </c>
      <c r="K2942" s="100"/>
      <c r="L2942" s="9"/>
      <c r="M2942" s="6" t="s">
        <v>92</v>
      </c>
      <c r="N2942" s="9" t="s">
        <v>94</v>
      </c>
      <c r="O2942" s="6"/>
      <c r="P2942" s="9"/>
      <c r="Q2942" s="5"/>
      <c r="R2942" s="5"/>
      <c r="S2942" s="11"/>
      <c r="T2942" s="6"/>
      <c r="U2942" s="4" t="s">
        <v>4141</v>
      </c>
      <c r="V2942" s="4" t="s">
        <v>4142</v>
      </c>
      <c r="W2942" s="75"/>
      <c r="X2942" s="9"/>
      <c r="Y2942" s="11"/>
      <c r="Z2942" s="11"/>
      <c r="AA2942" s="11"/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43"/>
      <c r="AL2942" s="143"/>
      <c r="AM2942" s="143"/>
      <c r="AN2942" s="143"/>
      <c r="AO2942" s="143"/>
      <c r="AP2942" s="143"/>
      <c r="AQ2942" s="143"/>
      <c r="AR2942" s="143"/>
      <c r="AS2942" s="143"/>
      <c r="AT2942" s="143"/>
      <c r="AU2942" s="143"/>
      <c r="AV2942" s="143"/>
    </row>
    <row r="2943" spans="1:55" ht="15" customHeight="1" x14ac:dyDescent="0.2">
      <c r="A2943" s="4" t="s">
        <v>2695</v>
      </c>
      <c r="B2943" s="4" t="s">
        <v>2689</v>
      </c>
      <c r="C2943" s="4" t="s">
        <v>2731</v>
      </c>
      <c r="D2943" s="4" t="s">
        <v>2741</v>
      </c>
      <c r="E2943" s="4" t="s">
        <v>4159</v>
      </c>
      <c r="F2943" s="4" t="s">
        <v>496</v>
      </c>
      <c r="G2943" s="41" t="s">
        <v>4160</v>
      </c>
      <c r="H2943" s="41" t="s">
        <v>4161</v>
      </c>
      <c r="I2943" s="59"/>
      <c r="J2943" s="100">
        <v>2025</v>
      </c>
      <c r="K2943" s="100"/>
      <c r="L2943" s="9"/>
      <c r="M2943" s="6" t="s">
        <v>2745</v>
      </c>
      <c r="N2943" s="9" t="s">
        <v>94</v>
      </c>
      <c r="O2943" s="6" t="s">
        <v>2743</v>
      </c>
      <c r="P2943" s="6" t="s">
        <v>41</v>
      </c>
      <c r="Q2943" s="5"/>
      <c r="R2943" s="5"/>
      <c r="S2943" s="11"/>
      <c r="T2943" s="6" t="s">
        <v>126</v>
      </c>
      <c r="U2943" s="4" t="s">
        <v>499</v>
      </c>
      <c r="V2943" s="4" t="s">
        <v>4066</v>
      </c>
      <c r="W2943" s="75"/>
      <c r="X2943" s="9">
        <v>2</v>
      </c>
      <c r="Y2943" s="11"/>
      <c r="Z2943" s="11"/>
      <c r="AA2943" s="11" t="s">
        <v>33</v>
      </c>
      <c r="AB2943" s="11"/>
      <c r="AC2943" s="11"/>
      <c r="AD2943" s="11"/>
      <c r="AE2943" s="11"/>
      <c r="AF2943" s="11"/>
      <c r="AG2943" s="11" t="s">
        <v>33</v>
      </c>
      <c r="AH2943" s="11"/>
      <c r="AI2943" s="11"/>
      <c r="AJ2943" s="11"/>
      <c r="AK2943" s="143"/>
      <c r="AL2943" s="143"/>
      <c r="AM2943" s="143" t="s">
        <v>165</v>
      </c>
      <c r="AN2943" s="143"/>
      <c r="AO2943" s="143"/>
      <c r="AP2943" s="143"/>
      <c r="AQ2943" s="143"/>
      <c r="AR2943" s="143"/>
      <c r="AS2943" s="143" t="s">
        <v>165</v>
      </c>
      <c r="AT2943" s="143"/>
      <c r="AU2943" s="143"/>
      <c r="AV2943" s="143"/>
    </row>
    <row r="2944" spans="1:55" ht="15" customHeight="1" x14ac:dyDescent="0.2">
      <c r="A2944" s="4" t="s">
        <v>2695</v>
      </c>
      <c r="B2944" s="4" t="s">
        <v>2689</v>
      </c>
      <c r="C2944" s="4" t="s">
        <v>2731</v>
      </c>
      <c r="D2944" s="4" t="s">
        <v>2741</v>
      </c>
      <c r="E2944" s="4" t="s">
        <v>4159</v>
      </c>
      <c r="F2944" s="4" t="s">
        <v>496</v>
      </c>
      <c r="G2944" s="41" t="s">
        <v>4160</v>
      </c>
      <c r="H2944" s="41" t="s">
        <v>4162</v>
      </c>
      <c r="I2944" s="59"/>
      <c r="J2944" s="100">
        <v>2025</v>
      </c>
      <c r="K2944" s="100"/>
      <c r="L2944" s="9"/>
      <c r="M2944" s="6" t="s">
        <v>2745</v>
      </c>
      <c r="N2944" s="9" t="s">
        <v>94</v>
      </c>
      <c r="O2944" s="6" t="s">
        <v>2743</v>
      </c>
      <c r="P2944" s="6" t="s">
        <v>41</v>
      </c>
      <c r="Q2944" s="5"/>
      <c r="R2944" s="5"/>
      <c r="S2944" s="11"/>
      <c r="T2944" s="6" t="s">
        <v>126</v>
      </c>
      <c r="U2944" s="4" t="s">
        <v>499</v>
      </c>
      <c r="V2944" s="4" t="s">
        <v>4066</v>
      </c>
      <c r="W2944" s="75"/>
      <c r="X2944" s="9">
        <v>2</v>
      </c>
      <c r="Y2944" s="11"/>
      <c r="Z2944" s="11"/>
      <c r="AA2944" s="11" t="s">
        <v>33</v>
      </c>
      <c r="AB2944" s="11"/>
      <c r="AC2944" s="11"/>
      <c r="AD2944" s="11"/>
      <c r="AE2944" s="11"/>
      <c r="AF2944" s="11"/>
      <c r="AG2944" s="11" t="s">
        <v>33</v>
      </c>
      <c r="AH2944" s="11"/>
      <c r="AI2944" s="11"/>
      <c r="AJ2944" s="11"/>
      <c r="AK2944" s="143"/>
      <c r="AL2944" s="143"/>
      <c r="AM2944" s="143" t="s">
        <v>165</v>
      </c>
      <c r="AN2944" s="143"/>
      <c r="AO2944" s="143"/>
      <c r="AP2944" s="143"/>
      <c r="AQ2944" s="143"/>
      <c r="AR2944" s="143"/>
      <c r="AS2944" s="143" t="s">
        <v>165</v>
      </c>
      <c r="AT2944" s="143"/>
      <c r="AU2944" s="143"/>
      <c r="AV2944" s="143"/>
    </row>
    <row r="2945" spans="1:55" ht="15" customHeight="1" x14ac:dyDescent="0.2">
      <c r="A2945" s="4" t="s">
        <v>2695</v>
      </c>
      <c r="B2945" s="4" t="s">
        <v>2689</v>
      </c>
      <c r="C2945" s="4" t="s">
        <v>2731</v>
      </c>
      <c r="D2945" s="4" t="s">
        <v>2741</v>
      </c>
      <c r="E2945" s="4" t="s">
        <v>4144</v>
      </c>
      <c r="F2945" s="4" t="s">
        <v>496</v>
      </c>
      <c r="G2945" s="41" t="s">
        <v>4163</v>
      </c>
      <c r="H2945" s="41" t="s">
        <v>4164</v>
      </c>
      <c r="I2945" s="59"/>
      <c r="J2945" s="100">
        <v>2025</v>
      </c>
      <c r="K2945" s="100"/>
      <c r="L2945" s="9"/>
      <c r="M2945" s="6" t="s">
        <v>2745</v>
      </c>
      <c r="N2945" s="9" t="s">
        <v>94</v>
      </c>
      <c r="O2945" s="6" t="s">
        <v>2743</v>
      </c>
      <c r="P2945" s="6" t="s">
        <v>41</v>
      </c>
      <c r="Q2945" s="5"/>
      <c r="R2945" s="5"/>
      <c r="S2945" s="11"/>
      <c r="T2945" s="6" t="s">
        <v>126</v>
      </c>
      <c r="U2945" s="4" t="s">
        <v>499</v>
      </c>
      <c r="V2945" s="4" t="s">
        <v>4066</v>
      </c>
      <c r="W2945" s="75"/>
      <c r="X2945" s="9">
        <v>2</v>
      </c>
      <c r="Y2945" s="11"/>
      <c r="Z2945" s="11"/>
      <c r="AA2945" s="11" t="s">
        <v>33</v>
      </c>
      <c r="AB2945" s="11"/>
      <c r="AC2945" s="11"/>
      <c r="AD2945" s="11"/>
      <c r="AE2945" s="11"/>
      <c r="AF2945" s="11"/>
      <c r="AG2945" s="11" t="s">
        <v>33</v>
      </c>
      <c r="AH2945" s="11"/>
      <c r="AI2945" s="11"/>
      <c r="AJ2945" s="11"/>
      <c r="AK2945" s="143"/>
      <c r="AL2945" s="143"/>
      <c r="AM2945" s="143" t="s">
        <v>165</v>
      </c>
      <c r="AN2945" s="143"/>
      <c r="AO2945" s="143"/>
      <c r="AP2945" s="143"/>
      <c r="AQ2945" s="143"/>
      <c r="AR2945" s="143"/>
      <c r="AS2945" s="143" t="s">
        <v>165</v>
      </c>
      <c r="AT2945" s="143"/>
      <c r="AU2945" s="143"/>
      <c r="AV2945" s="143"/>
    </row>
    <row r="2946" spans="1:55" s="92" customFormat="1" ht="15" customHeight="1" x14ac:dyDescent="0.2">
      <c r="A2946" s="83" t="s">
        <v>2695</v>
      </c>
      <c r="B2946" s="83" t="s">
        <v>2689</v>
      </c>
      <c r="C2946" s="83" t="s">
        <v>2731</v>
      </c>
      <c r="D2946" s="83" t="s">
        <v>2741</v>
      </c>
      <c r="E2946" s="83" t="s">
        <v>4246</v>
      </c>
      <c r="F2946" s="83" t="s">
        <v>496</v>
      </c>
      <c r="G2946" s="84" t="s">
        <v>4165</v>
      </c>
      <c r="H2946" s="84" t="s">
        <v>4338</v>
      </c>
      <c r="I2946" s="85"/>
      <c r="J2946" s="137">
        <v>2025</v>
      </c>
      <c r="K2946" s="137"/>
      <c r="L2946" s="87"/>
      <c r="M2946" s="88" t="s">
        <v>2745</v>
      </c>
      <c r="N2946" s="87" t="s">
        <v>94</v>
      </c>
      <c r="O2946" s="88" t="s">
        <v>2743</v>
      </c>
      <c r="P2946" s="88" t="s">
        <v>41</v>
      </c>
      <c r="Q2946" s="86"/>
      <c r="R2946" s="86"/>
      <c r="S2946" s="89"/>
      <c r="T2946" s="88" t="s">
        <v>126</v>
      </c>
      <c r="U2946" s="83" t="s">
        <v>499</v>
      </c>
      <c r="V2946" s="83" t="s">
        <v>4066</v>
      </c>
      <c r="W2946" s="90"/>
      <c r="X2946" s="87">
        <v>2</v>
      </c>
      <c r="Y2946" s="89"/>
      <c r="Z2946" s="89"/>
      <c r="AA2946" s="11" t="s">
        <v>33</v>
      </c>
      <c r="AB2946" s="11"/>
      <c r="AC2946" s="11"/>
      <c r="AD2946" s="11"/>
      <c r="AE2946" s="11"/>
      <c r="AF2946" s="11"/>
      <c r="AG2946" s="11" t="s">
        <v>33</v>
      </c>
      <c r="AH2946" s="11"/>
      <c r="AI2946" s="11"/>
      <c r="AJ2946" s="11"/>
      <c r="AK2946" s="143"/>
      <c r="AL2946" s="143"/>
      <c r="AM2946" s="143" t="s">
        <v>165</v>
      </c>
      <c r="AN2946" s="143"/>
      <c r="AO2946" s="143"/>
      <c r="AP2946" s="143"/>
      <c r="AQ2946" s="143"/>
      <c r="AR2946" s="143"/>
      <c r="AS2946" s="143" t="s">
        <v>165</v>
      </c>
      <c r="AT2946" s="143"/>
      <c r="AU2946" s="143"/>
      <c r="AV2946" s="140"/>
      <c r="AW2946" s="91"/>
      <c r="AX2946" s="91"/>
      <c r="AY2946" s="91"/>
      <c r="AZ2946" s="91"/>
      <c r="BA2946" s="91"/>
      <c r="BB2946" s="91"/>
      <c r="BC2946" s="142"/>
    </row>
    <row r="2947" spans="1:55" ht="15" customHeight="1" x14ac:dyDescent="0.2">
      <c r="A2947" s="4" t="s">
        <v>2695</v>
      </c>
      <c r="B2947" s="4" t="s">
        <v>2689</v>
      </c>
      <c r="C2947" s="4" t="s">
        <v>2731</v>
      </c>
      <c r="D2947" s="4" t="s">
        <v>2741</v>
      </c>
      <c r="E2947" s="4" t="s">
        <v>4144</v>
      </c>
      <c r="F2947" s="4" t="s">
        <v>496</v>
      </c>
      <c r="G2947" s="41" t="s">
        <v>4145</v>
      </c>
      <c r="H2947" s="41" t="s">
        <v>4146</v>
      </c>
      <c r="I2947" s="59"/>
      <c r="J2947" s="100">
        <v>2025</v>
      </c>
      <c r="K2947" s="100"/>
      <c r="L2947" s="9"/>
      <c r="M2947" s="6" t="s">
        <v>2745</v>
      </c>
      <c r="N2947" s="9" t="s">
        <v>94</v>
      </c>
      <c r="O2947" s="6" t="s">
        <v>2743</v>
      </c>
      <c r="P2947" s="6" t="s">
        <v>41</v>
      </c>
      <c r="Q2947" s="5"/>
      <c r="R2947" s="5"/>
      <c r="S2947" s="11"/>
      <c r="T2947" s="6" t="s">
        <v>126</v>
      </c>
      <c r="U2947" s="4" t="s">
        <v>499</v>
      </c>
      <c r="V2947" s="4" t="s">
        <v>4066</v>
      </c>
      <c r="W2947" s="75"/>
      <c r="X2947" s="9">
        <v>2</v>
      </c>
      <c r="Y2947" s="11"/>
      <c r="Z2947" s="11"/>
      <c r="AA2947" s="11" t="s">
        <v>33</v>
      </c>
      <c r="AB2947" s="11"/>
      <c r="AC2947" s="11"/>
      <c r="AD2947" s="11"/>
      <c r="AE2947" s="11"/>
      <c r="AF2947" s="11"/>
      <c r="AG2947" s="11" t="s">
        <v>33</v>
      </c>
      <c r="AH2947" s="11"/>
      <c r="AI2947" s="11"/>
      <c r="AJ2947" s="11"/>
      <c r="AK2947" s="143"/>
      <c r="AL2947" s="143"/>
      <c r="AM2947" s="143" t="s">
        <v>165</v>
      </c>
      <c r="AN2947" s="143"/>
      <c r="AO2947" s="143"/>
      <c r="AP2947" s="143"/>
      <c r="AQ2947" s="143"/>
      <c r="AR2947" s="143"/>
      <c r="AS2947" s="143" t="s">
        <v>165</v>
      </c>
      <c r="AT2947" s="143"/>
      <c r="AU2947" s="143"/>
      <c r="AV2947" s="143"/>
    </row>
    <row r="2948" spans="1:55" ht="15" customHeight="1" x14ac:dyDescent="0.2">
      <c r="A2948" s="4" t="s">
        <v>2726</v>
      </c>
      <c r="B2948" s="4" t="s">
        <v>2690</v>
      </c>
      <c r="C2948" s="4" t="s">
        <v>2733</v>
      </c>
      <c r="D2948" s="4" t="s">
        <v>2742</v>
      </c>
      <c r="E2948" s="4" t="s">
        <v>375</v>
      </c>
      <c r="F2948" s="4" t="s">
        <v>1221</v>
      </c>
      <c r="G2948" s="41" t="s">
        <v>4026</v>
      </c>
      <c r="H2948" s="41" t="s">
        <v>4147</v>
      </c>
      <c r="I2948" s="59">
        <v>500000012063</v>
      </c>
      <c r="J2948" s="100">
        <v>2025</v>
      </c>
      <c r="K2948" s="100">
        <v>8</v>
      </c>
      <c r="L2948" s="9">
        <f t="shared" ref="L2948:L2949" si="69">IF(AND(J2948=0,K2948=0),"",K2948-($B$9-J2948))</f>
        <v>7</v>
      </c>
      <c r="M2948" s="6" t="s">
        <v>90</v>
      </c>
      <c r="N2948" s="9" t="s">
        <v>94</v>
      </c>
      <c r="O2948" s="6" t="s">
        <v>46</v>
      </c>
      <c r="P2948" s="9" t="s">
        <v>41</v>
      </c>
      <c r="Q2948" s="5">
        <v>2026</v>
      </c>
      <c r="R2948" s="5" t="s">
        <v>41</v>
      </c>
      <c r="S2948" s="11">
        <v>2025</v>
      </c>
      <c r="T2948" s="6" t="s">
        <v>126</v>
      </c>
      <c r="U2948" s="97" t="s">
        <v>3232</v>
      </c>
      <c r="V2948" s="4" t="s">
        <v>3947</v>
      </c>
      <c r="W2948" s="75">
        <v>0</v>
      </c>
      <c r="X2948" s="9">
        <v>2</v>
      </c>
      <c r="Y2948" s="11"/>
      <c r="Z2948" s="11"/>
      <c r="AA2948" s="11"/>
      <c r="AB2948" s="11"/>
      <c r="AC2948" s="11" t="s">
        <v>33</v>
      </c>
      <c r="AD2948" s="11"/>
      <c r="AE2948" s="11"/>
      <c r="AF2948" s="11"/>
      <c r="AG2948" s="11"/>
      <c r="AH2948" s="11"/>
      <c r="AI2948" s="11" t="s">
        <v>33</v>
      </c>
      <c r="AJ2948" s="11"/>
      <c r="AK2948" s="143"/>
      <c r="AL2948" s="143"/>
      <c r="AM2948" s="143"/>
      <c r="AN2948" s="143"/>
      <c r="AO2948" s="153" t="s">
        <v>165</v>
      </c>
      <c r="AP2948" s="143"/>
      <c r="AQ2948" s="143"/>
      <c r="AR2948" s="143"/>
      <c r="AS2948" s="143"/>
      <c r="AT2948" s="143"/>
      <c r="AU2948" s="153" t="s">
        <v>165</v>
      </c>
      <c r="AV2948" s="143"/>
    </row>
    <row r="2949" spans="1:55" ht="15" customHeight="1" x14ac:dyDescent="0.2">
      <c r="A2949" s="4" t="s">
        <v>2710</v>
      </c>
      <c r="B2949" s="4" t="s">
        <v>2689</v>
      </c>
      <c r="C2949" s="4" t="s">
        <v>2710</v>
      </c>
      <c r="D2949" s="4" t="s">
        <v>2742</v>
      </c>
      <c r="E2949" s="4" t="s">
        <v>1865</v>
      </c>
      <c r="F2949" s="4" t="s">
        <v>3858</v>
      </c>
      <c r="G2949" s="41" t="s">
        <v>4148</v>
      </c>
      <c r="H2949" s="41" t="s">
        <v>4149</v>
      </c>
      <c r="I2949" s="59" t="s">
        <v>4369</v>
      </c>
      <c r="J2949" s="100">
        <v>2025</v>
      </c>
      <c r="K2949" s="100">
        <v>8</v>
      </c>
      <c r="L2949" s="9">
        <f t="shared" si="69"/>
        <v>7</v>
      </c>
      <c r="M2949" s="6" t="s">
        <v>2745</v>
      </c>
      <c r="N2949" s="9" t="s">
        <v>94</v>
      </c>
      <c r="O2949" s="6" t="s">
        <v>47</v>
      </c>
      <c r="P2949" s="9" t="s">
        <v>41</v>
      </c>
      <c r="Q2949" s="5">
        <v>2027</v>
      </c>
      <c r="R2949" s="5" t="s">
        <v>41</v>
      </c>
      <c r="S2949" s="11">
        <v>2025</v>
      </c>
      <c r="T2949" s="6" t="s">
        <v>126</v>
      </c>
      <c r="U2949" s="4" t="s">
        <v>3775</v>
      </c>
      <c r="V2949" s="4" t="s">
        <v>4150</v>
      </c>
      <c r="W2949" s="75"/>
      <c r="X2949" s="9">
        <v>2</v>
      </c>
      <c r="Y2949" s="11"/>
      <c r="Z2949" s="11"/>
      <c r="AA2949" s="11"/>
      <c r="AB2949" s="11"/>
      <c r="AC2949" s="11" t="s">
        <v>33</v>
      </c>
      <c r="AD2949" s="11"/>
      <c r="AE2949" s="11"/>
      <c r="AF2949" s="11"/>
      <c r="AG2949" s="11"/>
      <c r="AH2949" s="11"/>
      <c r="AI2949" s="11" t="s">
        <v>33</v>
      </c>
      <c r="AJ2949" s="11"/>
      <c r="AK2949" s="143"/>
      <c r="AL2949" s="143"/>
      <c r="AM2949" s="143"/>
      <c r="AN2949" s="143"/>
      <c r="AO2949" s="153" t="s">
        <v>165</v>
      </c>
      <c r="AP2949" s="143"/>
      <c r="AQ2949" s="143"/>
      <c r="AR2949" s="143"/>
      <c r="AS2949" s="143"/>
      <c r="AT2949" s="143"/>
      <c r="AU2949" s="143" t="s">
        <v>165</v>
      </c>
      <c r="AV2949" s="143"/>
    </row>
    <row r="2950" spans="1:55" ht="15" customHeight="1" x14ac:dyDescent="0.2">
      <c r="A2950" s="4" t="s">
        <v>2726</v>
      </c>
      <c r="B2950" s="4" t="s">
        <v>2690</v>
      </c>
      <c r="C2950" s="4" t="s">
        <v>2733</v>
      </c>
      <c r="D2950" s="4" t="s">
        <v>2742</v>
      </c>
      <c r="E2950" s="4" t="s">
        <v>4151</v>
      </c>
      <c r="F2950" s="4" t="s">
        <v>4152</v>
      </c>
      <c r="G2950" s="41" t="s">
        <v>4153</v>
      </c>
      <c r="H2950" s="93">
        <v>102318927</v>
      </c>
      <c r="I2950" s="59"/>
      <c r="J2950" s="100">
        <v>2025</v>
      </c>
      <c r="K2950" s="100"/>
      <c r="L2950" s="9"/>
      <c r="M2950" s="6" t="s">
        <v>92</v>
      </c>
      <c r="N2950" s="9" t="s">
        <v>94</v>
      </c>
      <c r="O2950" s="6" t="s">
        <v>37</v>
      </c>
      <c r="P2950" s="9"/>
      <c r="Q2950" s="5"/>
      <c r="R2950" s="5"/>
      <c r="S2950" s="11"/>
      <c r="T2950" s="6" t="s">
        <v>126</v>
      </c>
      <c r="U2950" s="4" t="s">
        <v>4154</v>
      </c>
      <c r="V2950" s="4" t="s">
        <v>4090</v>
      </c>
      <c r="W2950" s="75"/>
      <c r="X2950" s="9"/>
      <c r="Y2950" s="11"/>
      <c r="Z2950" s="11"/>
      <c r="AA2950" s="11"/>
      <c r="AB2950" s="11"/>
      <c r="AC2950" s="11"/>
      <c r="AD2950" s="11"/>
      <c r="AE2950" s="11"/>
      <c r="AF2950" s="11"/>
      <c r="AG2950" s="11"/>
      <c r="AH2950" s="11"/>
      <c r="AI2950" s="11"/>
      <c r="AJ2950" s="11"/>
      <c r="AK2950" s="143"/>
      <c r="AL2950" s="143"/>
      <c r="AM2950" s="143"/>
      <c r="AN2950" s="143"/>
      <c r="AO2950" s="143"/>
      <c r="AP2950" s="143"/>
      <c r="AQ2950" s="143"/>
      <c r="AR2950" s="143"/>
      <c r="AS2950" s="143"/>
      <c r="AT2950" s="143"/>
      <c r="AU2950" s="143"/>
      <c r="AV2950" s="143"/>
    </row>
    <row r="2951" spans="1:55" ht="15" customHeight="1" x14ac:dyDescent="0.2">
      <c r="A2951" s="4" t="s">
        <v>2726</v>
      </c>
      <c r="B2951" s="4" t="s">
        <v>2690</v>
      </c>
      <c r="C2951" s="4" t="s">
        <v>2733</v>
      </c>
      <c r="D2951" s="4" t="s">
        <v>2742</v>
      </c>
      <c r="E2951" s="4" t="s">
        <v>4155</v>
      </c>
      <c r="F2951" s="4" t="s">
        <v>4156</v>
      </c>
      <c r="G2951" s="41" t="s">
        <v>4157</v>
      </c>
      <c r="H2951" s="41">
        <v>422002</v>
      </c>
      <c r="I2951" s="59"/>
      <c r="J2951" s="100">
        <v>2025</v>
      </c>
      <c r="K2951" s="100"/>
      <c r="L2951" s="9"/>
      <c r="M2951" s="6" t="s">
        <v>92</v>
      </c>
      <c r="N2951" s="9" t="s">
        <v>94</v>
      </c>
      <c r="O2951" s="6" t="s">
        <v>37</v>
      </c>
      <c r="P2951" s="9"/>
      <c r="Q2951" s="5"/>
      <c r="R2951" s="5"/>
      <c r="S2951" s="11"/>
      <c r="T2951" s="6" t="s">
        <v>126</v>
      </c>
      <c r="U2951" s="4" t="s">
        <v>4154</v>
      </c>
      <c r="V2951" s="4" t="s">
        <v>4090</v>
      </c>
      <c r="W2951" s="75"/>
      <c r="X2951" s="9"/>
      <c r="Y2951" s="11"/>
      <c r="Z2951" s="11"/>
      <c r="AA2951" s="11"/>
      <c r="AB2951" s="11"/>
      <c r="AC2951" s="11"/>
      <c r="AD2951" s="11"/>
      <c r="AE2951" s="11"/>
      <c r="AF2951" s="11"/>
      <c r="AG2951" s="11"/>
      <c r="AH2951" s="11"/>
      <c r="AI2951" s="11"/>
      <c r="AJ2951" s="11"/>
      <c r="AK2951" s="143"/>
      <c r="AL2951" s="143"/>
      <c r="AM2951" s="143"/>
      <c r="AN2951" s="143"/>
      <c r="AO2951" s="143"/>
      <c r="AP2951" s="143"/>
      <c r="AQ2951" s="143"/>
      <c r="AR2951" s="143"/>
      <c r="AS2951" s="143"/>
      <c r="AT2951" s="143"/>
      <c r="AU2951" s="143"/>
      <c r="AV2951" s="143"/>
    </row>
    <row r="2952" spans="1:55" ht="15" customHeight="1" x14ac:dyDescent="0.2">
      <c r="A2952" s="4" t="s">
        <v>2726</v>
      </c>
      <c r="B2952" s="4" t="s">
        <v>2690</v>
      </c>
      <c r="C2952" s="4" t="s">
        <v>2733</v>
      </c>
      <c r="D2952" s="4" t="s">
        <v>2742</v>
      </c>
      <c r="E2952" s="4" t="s">
        <v>4085</v>
      </c>
      <c r="F2952" s="4" t="s">
        <v>4092</v>
      </c>
      <c r="G2952" s="41" t="s">
        <v>4158</v>
      </c>
      <c r="H2952" s="41">
        <v>3178</v>
      </c>
      <c r="I2952" s="59"/>
      <c r="J2952" s="100">
        <v>2025</v>
      </c>
      <c r="K2952" s="100"/>
      <c r="L2952" s="9"/>
      <c r="M2952" s="6" t="s">
        <v>92</v>
      </c>
      <c r="N2952" s="9" t="s">
        <v>94</v>
      </c>
      <c r="O2952" s="6" t="s">
        <v>37</v>
      </c>
      <c r="P2952" s="9"/>
      <c r="Q2952" s="5"/>
      <c r="R2952" s="5"/>
      <c r="S2952" s="11"/>
      <c r="T2952" s="6" t="s">
        <v>126</v>
      </c>
      <c r="U2952" s="4" t="s">
        <v>4154</v>
      </c>
      <c r="V2952" s="4" t="s">
        <v>4090</v>
      </c>
      <c r="W2952" s="75"/>
      <c r="X2952" s="9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43"/>
      <c r="AL2952" s="143"/>
      <c r="AM2952" s="143"/>
      <c r="AN2952" s="143"/>
      <c r="AO2952" s="143"/>
      <c r="AP2952" s="143"/>
      <c r="AQ2952" s="143"/>
      <c r="AR2952" s="143"/>
      <c r="AS2952" s="143"/>
      <c r="AT2952" s="143"/>
      <c r="AU2952" s="143"/>
      <c r="AV2952" s="143"/>
    </row>
    <row r="2953" spans="1:55" ht="15" customHeight="1" x14ac:dyDescent="0.2">
      <c r="A2953" s="4" t="s">
        <v>2709</v>
      </c>
      <c r="B2953" s="4" t="s">
        <v>2694</v>
      </c>
      <c r="C2953" s="4" t="s">
        <v>2738</v>
      </c>
      <c r="D2953" s="4" t="s">
        <v>2740</v>
      </c>
      <c r="E2953" s="4" t="s">
        <v>1347</v>
      </c>
      <c r="F2953" s="4" t="s">
        <v>4166</v>
      </c>
      <c r="G2953" s="41" t="s">
        <v>4167</v>
      </c>
      <c r="H2953" s="41" t="s">
        <v>4168</v>
      </c>
      <c r="I2953" s="59">
        <v>500000012047</v>
      </c>
      <c r="J2953" s="100">
        <v>2025</v>
      </c>
      <c r="K2953" s="100">
        <v>8</v>
      </c>
      <c r="L2953" s="9"/>
      <c r="M2953" s="6" t="s">
        <v>90</v>
      </c>
      <c r="N2953" s="9" t="s">
        <v>94</v>
      </c>
      <c r="O2953" s="6" t="s">
        <v>46</v>
      </c>
      <c r="P2953" s="9"/>
      <c r="Q2953" s="5"/>
      <c r="R2953" s="5"/>
      <c r="S2953" s="11"/>
      <c r="T2953" s="6"/>
      <c r="U2953" s="4" t="s">
        <v>4170</v>
      </c>
      <c r="V2953" s="4" t="s">
        <v>4169</v>
      </c>
      <c r="W2953" s="75"/>
      <c r="X2953" s="9">
        <v>2</v>
      </c>
      <c r="Y2953" s="11"/>
      <c r="Z2953" s="11"/>
      <c r="AA2953" s="11"/>
      <c r="AB2953" s="11"/>
      <c r="AC2953" s="11"/>
      <c r="AD2953" s="11" t="s">
        <v>33</v>
      </c>
      <c r="AE2953" s="11"/>
      <c r="AF2953" s="11"/>
      <c r="AG2953" s="11"/>
      <c r="AH2953" s="11"/>
      <c r="AI2953" s="11"/>
      <c r="AJ2953" s="11" t="s">
        <v>33</v>
      </c>
      <c r="AK2953" s="143"/>
      <c r="AL2953" s="143"/>
      <c r="AM2953" s="143"/>
      <c r="AN2953" s="143"/>
      <c r="AO2953" s="143"/>
      <c r="AP2953" s="153" t="s">
        <v>165</v>
      </c>
      <c r="AQ2953" s="143"/>
      <c r="AR2953" s="143"/>
      <c r="AS2953" s="143"/>
      <c r="AT2953" s="143"/>
      <c r="AU2953" s="143"/>
      <c r="AV2953" s="153" t="s">
        <v>165</v>
      </c>
    </row>
    <row r="2954" spans="1:55" ht="15" customHeight="1" x14ac:dyDescent="0.2">
      <c r="A2954" s="4" t="s">
        <v>2700</v>
      </c>
      <c r="B2954" s="4" t="s">
        <v>2690</v>
      </c>
      <c r="C2954" s="4" t="s">
        <v>2730</v>
      </c>
      <c r="D2954" s="4" t="s">
        <v>2742</v>
      </c>
      <c r="E2954" s="4" t="s">
        <v>3208</v>
      </c>
      <c r="F2954" s="4" t="s">
        <v>4171</v>
      </c>
      <c r="G2954" s="112" t="s">
        <v>4172</v>
      </c>
      <c r="H2954" s="41">
        <v>35198</v>
      </c>
      <c r="I2954" s="59">
        <v>500000012048</v>
      </c>
      <c r="J2954" s="100">
        <v>2025</v>
      </c>
      <c r="K2954" s="100"/>
      <c r="L2954" s="9"/>
      <c r="M2954" s="6" t="s">
        <v>90</v>
      </c>
      <c r="N2954" s="9" t="s">
        <v>94</v>
      </c>
      <c r="O2954" s="6" t="s">
        <v>37</v>
      </c>
      <c r="P2954" s="9"/>
      <c r="Q2954" s="5">
        <v>2028</v>
      </c>
      <c r="R2954" s="5"/>
      <c r="S2954" s="11">
        <v>2026</v>
      </c>
      <c r="T2954" s="6" t="s">
        <v>126</v>
      </c>
      <c r="U2954" s="4" t="s">
        <v>3156</v>
      </c>
      <c r="V2954" s="4" t="s">
        <v>4176</v>
      </c>
      <c r="W2954" s="75"/>
      <c r="X2954" s="9">
        <v>2</v>
      </c>
      <c r="Y2954" s="11"/>
      <c r="Z2954" s="11"/>
      <c r="AA2954" s="11"/>
      <c r="AB2954" s="11"/>
      <c r="AC2954" s="11"/>
      <c r="AD2954" s="11" t="s">
        <v>33</v>
      </c>
      <c r="AE2954" s="11"/>
      <c r="AF2954" s="11"/>
      <c r="AG2954" s="11"/>
      <c r="AH2954" s="11"/>
      <c r="AI2954" s="11"/>
      <c r="AJ2954" s="11" t="s">
        <v>33</v>
      </c>
      <c r="AK2954" s="143"/>
      <c r="AL2954" s="143"/>
      <c r="AM2954" s="143"/>
      <c r="AN2954" s="143"/>
      <c r="AO2954" s="143"/>
      <c r="AP2954" s="143" t="s">
        <v>165</v>
      </c>
      <c r="AQ2954" s="143"/>
      <c r="AR2954" s="143"/>
      <c r="AS2954" s="143"/>
      <c r="AT2954" s="143"/>
      <c r="AU2954" s="143"/>
      <c r="AV2954" s="143" t="s">
        <v>165</v>
      </c>
    </row>
    <row r="2955" spans="1:55" ht="15" customHeight="1" x14ac:dyDescent="0.2">
      <c r="A2955" s="4" t="s">
        <v>2700</v>
      </c>
      <c r="B2955" s="4" t="s">
        <v>2690</v>
      </c>
      <c r="C2955" s="4" t="s">
        <v>2730</v>
      </c>
      <c r="D2955" s="4" t="s">
        <v>2740</v>
      </c>
      <c r="E2955" s="4" t="s">
        <v>4175</v>
      </c>
      <c r="F2955" s="4" t="s">
        <v>136</v>
      </c>
      <c r="G2955" s="41" t="s">
        <v>4174</v>
      </c>
      <c r="H2955" s="41" t="s">
        <v>4173</v>
      </c>
      <c r="I2955" s="59">
        <v>500000012049</v>
      </c>
      <c r="J2955" s="100">
        <v>2025</v>
      </c>
      <c r="K2955" s="100"/>
      <c r="L2955" s="9"/>
      <c r="M2955" s="6" t="s">
        <v>90</v>
      </c>
      <c r="N2955" s="9" t="s">
        <v>94</v>
      </c>
      <c r="O2955" s="6" t="s">
        <v>37</v>
      </c>
      <c r="P2955" s="9"/>
      <c r="Q2955" s="5"/>
      <c r="R2955" s="5"/>
      <c r="S2955" s="11"/>
      <c r="T2955" s="6"/>
      <c r="U2955" s="4" t="s">
        <v>3991</v>
      </c>
      <c r="V2955" s="4" t="s">
        <v>4177</v>
      </c>
      <c r="W2955" s="75"/>
      <c r="X2955" s="9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1"/>
      <c r="AJ2955" s="11"/>
      <c r="AK2955" s="143"/>
      <c r="AL2955" s="143"/>
      <c r="AM2955" s="143"/>
      <c r="AN2955" s="143"/>
      <c r="AO2955" s="143"/>
      <c r="AP2955" s="143"/>
      <c r="AQ2955" s="143"/>
      <c r="AR2955" s="143"/>
      <c r="AS2955" s="143"/>
      <c r="AT2955" s="143"/>
      <c r="AU2955" s="143"/>
      <c r="AV2955" s="143"/>
    </row>
    <row r="2956" spans="1:55" ht="15" customHeight="1" x14ac:dyDescent="0.2">
      <c r="A2956" s="4" t="s">
        <v>2724</v>
      </c>
      <c r="B2956" s="4"/>
      <c r="C2956" s="4"/>
      <c r="D2956" s="4"/>
      <c r="E2956" s="4" t="s">
        <v>2748</v>
      </c>
      <c r="F2956" s="59" t="s">
        <v>2749</v>
      </c>
      <c r="G2956" s="4" t="s">
        <v>456</v>
      </c>
      <c r="H2956" s="41">
        <v>20060913779</v>
      </c>
      <c r="I2956" s="59"/>
      <c r="J2956" s="100"/>
      <c r="K2956" s="100"/>
      <c r="L2956" s="9"/>
      <c r="M2956" s="6"/>
      <c r="N2956" s="9"/>
      <c r="O2956" s="6"/>
      <c r="P2956" s="9"/>
      <c r="Q2956" s="5"/>
      <c r="R2956" s="5"/>
      <c r="S2956" s="11"/>
      <c r="T2956" s="6"/>
      <c r="U2956" s="4" t="s">
        <v>2747</v>
      </c>
      <c r="V2956" s="4"/>
      <c r="W2956" s="75">
        <v>0</v>
      </c>
      <c r="X2956" s="9">
        <v>1</v>
      </c>
      <c r="Y2956" s="11"/>
      <c r="Z2956" s="11"/>
      <c r="AA2956" s="11"/>
      <c r="AB2956" s="11"/>
      <c r="AC2956" s="11"/>
      <c r="AD2956" s="11" t="s">
        <v>33</v>
      </c>
      <c r="AE2956" s="11"/>
      <c r="AF2956" s="11"/>
      <c r="AG2956" s="11"/>
      <c r="AH2956" s="11"/>
      <c r="AI2956" s="11"/>
      <c r="AJ2956" s="11"/>
      <c r="AK2956" s="143"/>
      <c r="AL2956" s="143"/>
      <c r="AM2956" s="143"/>
      <c r="AN2956" s="143"/>
      <c r="AO2956" s="143"/>
      <c r="AP2956" s="143" t="s">
        <v>165</v>
      </c>
      <c r="AQ2956" s="143"/>
      <c r="AR2956" s="143"/>
      <c r="AS2956" s="143"/>
      <c r="AT2956" s="143"/>
      <c r="AU2956" s="143"/>
      <c r="AV2956" s="143"/>
    </row>
    <row r="2957" spans="1:55" ht="15" customHeight="1" x14ac:dyDescent="0.2">
      <c r="A2957" s="4" t="s">
        <v>2724</v>
      </c>
      <c r="B2957" s="4"/>
      <c r="C2957" s="4"/>
      <c r="D2957" s="4"/>
      <c r="E2957" s="4" t="s">
        <v>2748</v>
      </c>
      <c r="F2957" s="59" t="s">
        <v>2749</v>
      </c>
      <c r="G2957" s="4" t="s">
        <v>456</v>
      </c>
      <c r="H2957" s="59">
        <v>200416122912</v>
      </c>
      <c r="I2957" s="59"/>
      <c r="J2957" s="100"/>
      <c r="K2957" s="100"/>
      <c r="L2957" s="9"/>
      <c r="M2957" s="6"/>
      <c r="N2957" s="9"/>
      <c r="O2957" s="6"/>
      <c r="P2957" s="9"/>
      <c r="Q2957" s="5"/>
      <c r="R2957" s="5"/>
      <c r="S2957" s="11"/>
      <c r="T2957" s="6"/>
      <c r="U2957" s="4" t="s">
        <v>2747</v>
      </c>
      <c r="V2957" s="4"/>
      <c r="W2957" s="75">
        <v>0</v>
      </c>
      <c r="X2957" s="9">
        <v>1</v>
      </c>
      <c r="Y2957" s="11"/>
      <c r="Z2957" s="11"/>
      <c r="AA2957" s="11"/>
      <c r="AB2957" s="11"/>
      <c r="AC2957" s="11"/>
      <c r="AD2957" s="11" t="s">
        <v>33</v>
      </c>
      <c r="AE2957" s="11"/>
      <c r="AF2957" s="11"/>
      <c r="AG2957" s="11"/>
      <c r="AH2957" s="11"/>
      <c r="AI2957" s="11"/>
      <c r="AJ2957" s="11"/>
      <c r="AK2957" s="143"/>
      <c r="AL2957" s="143"/>
      <c r="AM2957" s="143"/>
      <c r="AN2957" s="143"/>
      <c r="AO2957" s="143"/>
      <c r="AP2957" s="143" t="s">
        <v>165</v>
      </c>
      <c r="AQ2957" s="143"/>
      <c r="AR2957" s="143"/>
      <c r="AS2957" s="143"/>
      <c r="AT2957" s="143"/>
      <c r="AU2957" s="143"/>
      <c r="AV2957" s="143"/>
    </row>
    <row r="2958" spans="1:55" ht="15" customHeight="1" x14ac:dyDescent="0.2">
      <c r="A2958" s="4" t="s">
        <v>2724</v>
      </c>
      <c r="B2958" s="4"/>
      <c r="C2958" s="4"/>
      <c r="D2958" s="4"/>
      <c r="E2958" s="4" t="s">
        <v>2748</v>
      </c>
      <c r="F2958" s="59" t="s">
        <v>2749</v>
      </c>
      <c r="G2958" s="4" t="s">
        <v>456</v>
      </c>
      <c r="H2958" s="59">
        <v>200418123784</v>
      </c>
      <c r="I2958" s="59"/>
      <c r="J2958" s="100"/>
      <c r="K2958" s="100"/>
      <c r="L2958" s="9"/>
      <c r="M2958" s="6"/>
      <c r="N2958" s="9"/>
      <c r="O2958" s="6"/>
      <c r="P2958" s="9"/>
      <c r="Q2958" s="5"/>
      <c r="R2958" s="5"/>
      <c r="S2958" s="11"/>
      <c r="T2958" s="6"/>
      <c r="U2958" s="4" t="s">
        <v>2747</v>
      </c>
      <c r="V2958" s="4"/>
      <c r="W2958" s="75">
        <v>0</v>
      </c>
      <c r="X2958" s="9">
        <v>1</v>
      </c>
      <c r="Y2958" s="11"/>
      <c r="Z2958" s="11"/>
      <c r="AA2958" s="11"/>
      <c r="AB2958" s="11"/>
      <c r="AC2958" s="11"/>
      <c r="AD2958" s="11" t="s">
        <v>33</v>
      </c>
      <c r="AE2958" s="11"/>
      <c r="AF2958" s="11"/>
      <c r="AG2958" s="11"/>
      <c r="AH2958" s="11"/>
      <c r="AI2958" s="11"/>
      <c r="AJ2958" s="11"/>
      <c r="AK2958" s="143"/>
      <c r="AL2958" s="143"/>
      <c r="AM2958" s="143"/>
      <c r="AN2958" s="143"/>
      <c r="AO2958" s="143"/>
      <c r="AP2958" s="143" t="s">
        <v>165</v>
      </c>
      <c r="AQ2958" s="143"/>
      <c r="AR2958" s="143"/>
      <c r="AS2958" s="143"/>
      <c r="AT2958" s="143"/>
      <c r="AU2958" s="143"/>
      <c r="AV2958" s="143"/>
    </row>
    <row r="2959" spans="1:55" ht="15" customHeight="1" x14ac:dyDescent="0.2">
      <c r="A2959" s="4" t="s">
        <v>2712</v>
      </c>
      <c r="B2959" s="4" t="s">
        <v>2691</v>
      </c>
      <c r="C2959" s="4" t="s">
        <v>2735</v>
      </c>
      <c r="D2959" s="4" t="s">
        <v>2741</v>
      </c>
      <c r="E2959" s="4" t="s">
        <v>2320</v>
      </c>
      <c r="F2959" s="4" t="s">
        <v>4178</v>
      </c>
      <c r="G2959" s="41" t="s">
        <v>4179</v>
      </c>
      <c r="H2959" s="41">
        <v>803807</v>
      </c>
      <c r="I2959" s="59"/>
      <c r="J2959" s="100">
        <v>2025</v>
      </c>
      <c r="K2959" s="100">
        <v>5</v>
      </c>
      <c r="L2959" s="9">
        <f t="shared" ref="L2959" si="70">IF(AND(J2959=0,K2959=0),"",K2959-($B$9-J2959))</f>
        <v>4</v>
      </c>
      <c r="M2959" s="6" t="s">
        <v>92</v>
      </c>
      <c r="N2959" s="9" t="s">
        <v>94</v>
      </c>
      <c r="O2959" s="6" t="s">
        <v>37</v>
      </c>
      <c r="P2959" s="9" t="s">
        <v>41</v>
      </c>
      <c r="Q2959" s="5" t="s">
        <v>136</v>
      </c>
      <c r="R2959" s="5" t="s">
        <v>41</v>
      </c>
      <c r="S2959" s="11">
        <v>2025</v>
      </c>
      <c r="T2959" s="6" t="s">
        <v>126</v>
      </c>
      <c r="U2959" s="4" t="s">
        <v>4180</v>
      </c>
      <c r="V2959" s="4" t="s">
        <v>136</v>
      </c>
      <c r="W2959" s="75">
        <v>0</v>
      </c>
      <c r="X2959" s="9">
        <v>1</v>
      </c>
      <c r="Y2959" s="11"/>
      <c r="Z2959" s="11"/>
      <c r="AA2959" s="11"/>
      <c r="AB2959" s="11"/>
      <c r="AC2959" s="11"/>
      <c r="AD2959" s="11" t="s">
        <v>33</v>
      </c>
      <c r="AE2959" s="11"/>
      <c r="AF2959" s="11"/>
      <c r="AG2959" s="11"/>
      <c r="AH2959" s="11"/>
      <c r="AI2959" s="11"/>
      <c r="AJ2959" s="11"/>
      <c r="AK2959" s="143"/>
      <c r="AL2959" s="143"/>
      <c r="AM2959" s="143"/>
      <c r="AN2959" s="143"/>
      <c r="AO2959" s="143"/>
      <c r="AP2959" s="143" t="s">
        <v>165</v>
      </c>
      <c r="AQ2959" s="143"/>
      <c r="AR2959" s="143"/>
      <c r="AS2959" s="143"/>
      <c r="AT2959" s="143"/>
      <c r="AU2959" s="143"/>
      <c r="AV2959" s="143"/>
    </row>
    <row r="2960" spans="1:55" ht="15" customHeight="1" x14ac:dyDescent="0.2">
      <c r="A2960" s="4" t="s">
        <v>2717</v>
      </c>
      <c r="B2960" s="4" t="s">
        <v>2690</v>
      </c>
      <c r="C2960" s="4" t="s">
        <v>2737</v>
      </c>
      <c r="D2960" s="4"/>
      <c r="E2960" s="4" t="s">
        <v>4181</v>
      </c>
      <c r="F2960" s="4" t="s">
        <v>4182</v>
      </c>
      <c r="G2960" s="41" t="s">
        <v>4183</v>
      </c>
      <c r="H2960" s="41" t="s">
        <v>4184</v>
      </c>
      <c r="I2960" s="59" t="s">
        <v>4185</v>
      </c>
      <c r="J2960" s="100">
        <v>2025</v>
      </c>
      <c r="K2960" s="100"/>
      <c r="L2960" s="9"/>
      <c r="M2960" s="6" t="s">
        <v>2745</v>
      </c>
      <c r="N2960" s="9" t="s">
        <v>94</v>
      </c>
      <c r="O2960" s="6" t="s">
        <v>37</v>
      </c>
      <c r="P2960" s="9" t="s">
        <v>41</v>
      </c>
      <c r="Q2960" s="5"/>
      <c r="R2960" s="5"/>
      <c r="S2960" s="11"/>
      <c r="T2960" s="6"/>
      <c r="U2960" s="97" t="s">
        <v>3232</v>
      </c>
      <c r="V2960" s="4" t="s">
        <v>4192</v>
      </c>
      <c r="W2960" s="75"/>
      <c r="X2960" s="9"/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11"/>
      <c r="AI2960" s="11"/>
      <c r="AJ2960" s="11"/>
      <c r="AK2960" s="143"/>
      <c r="AL2960" s="143"/>
      <c r="AM2960" s="143"/>
      <c r="AN2960" s="143"/>
      <c r="AO2960" s="143"/>
      <c r="AP2960" s="143"/>
      <c r="AQ2960" s="143"/>
      <c r="AR2960" s="143"/>
      <c r="AS2960" s="143"/>
      <c r="AT2960" s="143"/>
      <c r="AU2960" s="143"/>
      <c r="AV2960" s="143"/>
    </row>
    <row r="2961" spans="1:48" ht="15" customHeight="1" x14ac:dyDescent="0.2">
      <c r="A2961" s="4" t="s">
        <v>2717</v>
      </c>
      <c r="B2961" s="4" t="s">
        <v>2690</v>
      </c>
      <c r="C2961" s="4" t="s">
        <v>2737</v>
      </c>
      <c r="D2961" s="4"/>
      <c r="E2961" s="4" t="s">
        <v>4181</v>
      </c>
      <c r="F2961" s="4" t="s">
        <v>4182</v>
      </c>
      <c r="G2961" s="41" t="s">
        <v>4183</v>
      </c>
      <c r="H2961" s="41" t="s">
        <v>4186</v>
      </c>
      <c r="I2961" s="59" t="s">
        <v>4187</v>
      </c>
      <c r="J2961" s="100">
        <v>2025</v>
      </c>
      <c r="K2961" s="100"/>
      <c r="L2961" s="9"/>
      <c r="M2961" s="6" t="s">
        <v>2745</v>
      </c>
      <c r="N2961" s="9" t="s">
        <v>94</v>
      </c>
      <c r="O2961" s="6" t="s">
        <v>37</v>
      </c>
      <c r="P2961" s="9" t="s">
        <v>41</v>
      </c>
      <c r="Q2961" s="5"/>
      <c r="R2961" s="5"/>
      <c r="S2961" s="11"/>
      <c r="T2961" s="6"/>
      <c r="U2961" s="97" t="s">
        <v>3232</v>
      </c>
      <c r="V2961" s="4" t="s">
        <v>4192</v>
      </c>
      <c r="W2961" s="75"/>
      <c r="X2961" s="9"/>
      <c r="Y2961" s="11"/>
      <c r="Z2961" s="11"/>
      <c r="AA2961" s="11"/>
      <c r="AB2961" s="11"/>
      <c r="AC2961" s="11"/>
      <c r="AD2961" s="11"/>
      <c r="AE2961" s="11"/>
      <c r="AF2961" s="11"/>
      <c r="AG2961" s="11"/>
      <c r="AH2961" s="11"/>
      <c r="AI2961" s="11"/>
      <c r="AJ2961" s="11"/>
      <c r="AK2961" s="143"/>
      <c r="AL2961" s="143"/>
      <c r="AM2961" s="143"/>
      <c r="AN2961" s="143"/>
      <c r="AO2961" s="143"/>
      <c r="AP2961" s="143"/>
      <c r="AQ2961" s="143"/>
      <c r="AR2961" s="143"/>
      <c r="AS2961" s="143"/>
      <c r="AT2961" s="143"/>
      <c r="AU2961" s="143"/>
      <c r="AV2961" s="143"/>
    </row>
    <row r="2962" spans="1:48" ht="15" customHeight="1" x14ac:dyDescent="0.2">
      <c r="A2962" s="4" t="s">
        <v>4028</v>
      </c>
      <c r="B2962" s="4"/>
      <c r="C2962" s="4"/>
      <c r="D2962" s="4"/>
      <c r="E2962" s="4" t="s">
        <v>4181</v>
      </c>
      <c r="F2962" s="4" t="s">
        <v>4182</v>
      </c>
      <c r="G2962" s="41" t="s">
        <v>4183</v>
      </c>
      <c r="H2962" s="41" t="s">
        <v>4188</v>
      </c>
      <c r="I2962" s="59" t="s">
        <v>4189</v>
      </c>
      <c r="J2962" s="100">
        <v>2025</v>
      </c>
      <c r="K2962" s="100"/>
      <c r="L2962" s="9"/>
      <c r="M2962" s="6" t="s">
        <v>2745</v>
      </c>
      <c r="N2962" s="9" t="s">
        <v>94</v>
      </c>
      <c r="O2962" s="6" t="s">
        <v>37</v>
      </c>
      <c r="P2962" s="9" t="s">
        <v>41</v>
      </c>
      <c r="Q2962" s="5"/>
      <c r="R2962" s="5"/>
      <c r="S2962" s="11"/>
      <c r="T2962" s="6"/>
      <c r="U2962" s="97" t="s">
        <v>3232</v>
      </c>
      <c r="V2962" s="4" t="s">
        <v>4192</v>
      </c>
      <c r="W2962" s="75"/>
      <c r="X2962" s="9"/>
      <c r="Y2962" s="11"/>
      <c r="Z2962" s="11"/>
      <c r="AA2962" s="11"/>
      <c r="AB2962" s="11"/>
      <c r="AC2962" s="11"/>
      <c r="AD2962" s="11"/>
      <c r="AE2962" s="11"/>
      <c r="AF2962" s="11"/>
      <c r="AG2962" s="11"/>
      <c r="AH2962" s="11"/>
      <c r="AI2962" s="11"/>
      <c r="AJ2962" s="11"/>
      <c r="AK2962" s="143"/>
      <c r="AL2962" s="143"/>
      <c r="AM2962" s="143"/>
      <c r="AN2962" s="143"/>
      <c r="AO2962" s="143"/>
      <c r="AP2962" s="143"/>
      <c r="AQ2962" s="143"/>
      <c r="AR2962" s="143"/>
      <c r="AS2962" s="143"/>
      <c r="AT2962" s="143"/>
      <c r="AU2962" s="143"/>
      <c r="AV2962" s="143"/>
    </row>
    <row r="2963" spans="1:48" ht="15" customHeight="1" x14ac:dyDescent="0.2">
      <c r="A2963" s="4" t="s">
        <v>2718</v>
      </c>
      <c r="B2963" s="4" t="s">
        <v>2690</v>
      </c>
      <c r="C2963" s="4"/>
      <c r="D2963" s="4"/>
      <c r="E2963" s="4" t="s">
        <v>4181</v>
      </c>
      <c r="F2963" s="4" t="s">
        <v>4182</v>
      </c>
      <c r="G2963" s="41" t="s">
        <v>4183</v>
      </c>
      <c r="H2963" s="41" t="s">
        <v>4190</v>
      </c>
      <c r="I2963" s="59" t="s">
        <v>4191</v>
      </c>
      <c r="J2963" s="100">
        <v>2025</v>
      </c>
      <c r="K2963" s="100"/>
      <c r="L2963" s="9"/>
      <c r="M2963" s="6" t="s">
        <v>2745</v>
      </c>
      <c r="N2963" s="9" t="s">
        <v>94</v>
      </c>
      <c r="O2963" s="6" t="s">
        <v>37</v>
      </c>
      <c r="P2963" s="9" t="s">
        <v>41</v>
      </c>
      <c r="Q2963" s="5"/>
      <c r="R2963" s="5"/>
      <c r="S2963" s="11"/>
      <c r="T2963" s="6"/>
      <c r="U2963" s="97" t="s">
        <v>3232</v>
      </c>
      <c r="V2963" s="4" t="s">
        <v>4192</v>
      </c>
      <c r="W2963" s="75"/>
      <c r="X2963" s="9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43"/>
      <c r="AL2963" s="143"/>
      <c r="AM2963" s="143"/>
      <c r="AN2963" s="143"/>
      <c r="AO2963" s="143"/>
      <c r="AP2963" s="143"/>
      <c r="AQ2963" s="143"/>
      <c r="AR2963" s="143"/>
      <c r="AS2963" s="143"/>
      <c r="AT2963" s="143"/>
      <c r="AU2963" s="143"/>
      <c r="AV2963" s="143"/>
    </row>
    <row r="2964" spans="1:48" ht="15" customHeight="1" x14ac:dyDescent="0.2">
      <c r="A2964" s="4" t="s">
        <v>4206</v>
      </c>
      <c r="B2964" s="4"/>
      <c r="C2964" s="4"/>
      <c r="D2964" s="4"/>
      <c r="E2964" s="4" t="s">
        <v>4193</v>
      </c>
      <c r="F2964" s="4" t="s">
        <v>1977</v>
      </c>
      <c r="G2964" s="41" t="s">
        <v>1084</v>
      </c>
      <c r="H2964" s="41" t="s">
        <v>4194</v>
      </c>
      <c r="I2964" s="59" t="s">
        <v>4195</v>
      </c>
      <c r="J2964" s="100">
        <v>2025</v>
      </c>
      <c r="K2964" s="100"/>
      <c r="L2964" s="9"/>
      <c r="M2964" s="6" t="s">
        <v>2745</v>
      </c>
      <c r="N2964" s="9"/>
      <c r="O2964" s="6"/>
      <c r="P2964" s="9"/>
      <c r="Q2964" s="5"/>
      <c r="R2964" s="5"/>
      <c r="S2964" s="11"/>
      <c r="T2964" s="6"/>
      <c r="U2964" s="97" t="s">
        <v>3232</v>
      </c>
      <c r="V2964" s="4" t="s">
        <v>4207</v>
      </c>
      <c r="W2964" s="75"/>
      <c r="X2964" s="9"/>
      <c r="Y2964" s="11"/>
      <c r="Z2964" s="11"/>
      <c r="AA2964" s="11"/>
      <c r="AB2964" s="11"/>
      <c r="AC2964" s="11"/>
      <c r="AD2964" s="11"/>
      <c r="AE2964" s="11"/>
      <c r="AF2964" s="11"/>
      <c r="AG2964" s="11"/>
      <c r="AH2964" s="11"/>
      <c r="AI2964" s="11"/>
      <c r="AJ2964" s="11"/>
      <c r="AK2964" s="143"/>
      <c r="AL2964" s="143"/>
      <c r="AM2964" s="143"/>
      <c r="AN2964" s="143"/>
      <c r="AO2964" s="143"/>
      <c r="AP2964" s="143"/>
      <c r="AQ2964" s="143"/>
      <c r="AR2964" s="143"/>
      <c r="AS2964" s="143"/>
      <c r="AT2964" s="143"/>
      <c r="AU2964" s="143"/>
      <c r="AV2964" s="143"/>
    </row>
    <row r="2965" spans="1:48" ht="15" customHeight="1" x14ac:dyDescent="0.2">
      <c r="A2965" s="4" t="s">
        <v>4206</v>
      </c>
      <c r="B2965" s="4"/>
      <c r="C2965" s="4"/>
      <c r="D2965" s="4"/>
      <c r="E2965" s="4" t="s">
        <v>4193</v>
      </c>
      <c r="F2965" s="4" t="s">
        <v>1977</v>
      </c>
      <c r="G2965" s="41" t="s">
        <v>1084</v>
      </c>
      <c r="H2965" s="41" t="s">
        <v>4196</v>
      </c>
      <c r="I2965" s="59" t="s">
        <v>4197</v>
      </c>
      <c r="J2965" s="100">
        <v>2025</v>
      </c>
      <c r="K2965" s="100"/>
      <c r="L2965" s="9"/>
      <c r="M2965" s="6" t="s">
        <v>2745</v>
      </c>
      <c r="N2965" s="9"/>
      <c r="O2965" s="6"/>
      <c r="P2965" s="9"/>
      <c r="Q2965" s="5"/>
      <c r="R2965" s="5"/>
      <c r="S2965" s="11"/>
      <c r="T2965" s="6"/>
      <c r="U2965" s="97" t="s">
        <v>3232</v>
      </c>
      <c r="V2965" s="4" t="s">
        <v>4207</v>
      </c>
      <c r="W2965" s="75"/>
      <c r="X2965" s="9"/>
      <c r="Y2965" s="11"/>
      <c r="Z2965" s="11"/>
      <c r="AA2965" s="11"/>
      <c r="AB2965" s="11"/>
      <c r="AC2965" s="11"/>
      <c r="AD2965" s="11"/>
      <c r="AE2965" s="11"/>
      <c r="AF2965" s="11"/>
      <c r="AG2965" s="11"/>
      <c r="AH2965" s="11"/>
      <c r="AI2965" s="11"/>
      <c r="AJ2965" s="11"/>
      <c r="AK2965" s="143"/>
      <c r="AL2965" s="143"/>
      <c r="AM2965" s="143"/>
      <c r="AN2965" s="143"/>
      <c r="AO2965" s="143"/>
      <c r="AP2965" s="143"/>
      <c r="AQ2965" s="143"/>
      <c r="AR2965" s="143"/>
      <c r="AS2965" s="143"/>
      <c r="AT2965" s="143"/>
      <c r="AU2965" s="143"/>
      <c r="AV2965" s="143"/>
    </row>
    <row r="2966" spans="1:48" ht="15" customHeight="1" x14ac:dyDescent="0.2">
      <c r="A2966" s="4" t="s">
        <v>4206</v>
      </c>
      <c r="B2966" s="4"/>
      <c r="C2966" s="4"/>
      <c r="D2966" s="4"/>
      <c r="E2966" s="4" t="s">
        <v>4193</v>
      </c>
      <c r="F2966" s="4" t="s">
        <v>1977</v>
      </c>
      <c r="G2966" s="41" t="s">
        <v>1084</v>
      </c>
      <c r="H2966" s="41" t="s">
        <v>4198</v>
      </c>
      <c r="I2966" s="59" t="s">
        <v>4199</v>
      </c>
      <c r="J2966" s="100">
        <v>2025</v>
      </c>
      <c r="K2966" s="100"/>
      <c r="L2966" s="9"/>
      <c r="M2966" s="6" t="s">
        <v>2745</v>
      </c>
      <c r="N2966" s="9"/>
      <c r="O2966" s="6"/>
      <c r="P2966" s="9"/>
      <c r="Q2966" s="5"/>
      <c r="R2966" s="5"/>
      <c r="S2966" s="11"/>
      <c r="T2966" s="6"/>
      <c r="U2966" s="97" t="s">
        <v>3232</v>
      </c>
      <c r="V2966" s="4" t="s">
        <v>4207</v>
      </c>
      <c r="W2966" s="75"/>
      <c r="X2966" s="9"/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43"/>
      <c r="AL2966" s="143"/>
      <c r="AM2966" s="143"/>
      <c r="AN2966" s="143"/>
      <c r="AO2966" s="143"/>
      <c r="AP2966" s="143"/>
      <c r="AQ2966" s="143"/>
      <c r="AR2966" s="143"/>
      <c r="AS2966" s="143"/>
      <c r="AT2966" s="143"/>
      <c r="AU2966" s="143"/>
      <c r="AV2966" s="143"/>
    </row>
    <row r="2967" spans="1:48" ht="15" customHeight="1" x14ac:dyDescent="0.2">
      <c r="A2967" s="4" t="s">
        <v>4206</v>
      </c>
      <c r="B2967" s="4"/>
      <c r="C2967" s="4"/>
      <c r="D2967" s="4"/>
      <c r="E2967" s="4" t="s">
        <v>4193</v>
      </c>
      <c r="F2967" s="4" t="s">
        <v>1977</v>
      </c>
      <c r="G2967" s="41" t="s">
        <v>1084</v>
      </c>
      <c r="H2967" s="41" t="s">
        <v>4200</v>
      </c>
      <c r="I2967" s="59" t="s">
        <v>4201</v>
      </c>
      <c r="J2967" s="100">
        <v>2025</v>
      </c>
      <c r="K2967" s="100"/>
      <c r="L2967" s="9"/>
      <c r="M2967" s="6" t="s">
        <v>2745</v>
      </c>
      <c r="N2967" s="9"/>
      <c r="O2967" s="6"/>
      <c r="P2967" s="9"/>
      <c r="Q2967" s="5"/>
      <c r="R2967" s="5"/>
      <c r="S2967" s="11"/>
      <c r="T2967" s="6"/>
      <c r="U2967" s="97" t="s">
        <v>3232</v>
      </c>
      <c r="V2967" s="4" t="s">
        <v>4207</v>
      </c>
      <c r="W2967" s="75"/>
      <c r="X2967" s="9"/>
      <c r="Y2967" s="11"/>
      <c r="Z2967" s="11"/>
      <c r="AA2967" s="11"/>
      <c r="AB2967" s="11"/>
      <c r="AC2967" s="11"/>
      <c r="AD2967" s="11"/>
      <c r="AE2967" s="11"/>
      <c r="AF2967" s="11"/>
      <c r="AG2967" s="11"/>
      <c r="AH2967" s="11"/>
      <c r="AI2967" s="11"/>
      <c r="AJ2967" s="11"/>
      <c r="AK2967" s="143"/>
      <c r="AL2967" s="143"/>
      <c r="AM2967" s="143"/>
      <c r="AN2967" s="143"/>
      <c r="AO2967" s="143"/>
      <c r="AP2967" s="143"/>
      <c r="AQ2967" s="143"/>
      <c r="AR2967" s="143"/>
      <c r="AS2967" s="143"/>
      <c r="AT2967" s="143"/>
      <c r="AU2967" s="143"/>
      <c r="AV2967" s="143"/>
    </row>
    <row r="2968" spans="1:48" ht="15" customHeight="1" x14ac:dyDescent="0.2">
      <c r="A2968" s="4" t="s">
        <v>4206</v>
      </c>
      <c r="B2968" s="4"/>
      <c r="C2968" s="4"/>
      <c r="D2968" s="4"/>
      <c r="E2968" s="4" t="s">
        <v>4193</v>
      </c>
      <c r="F2968" s="4" t="s">
        <v>1977</v>
      </c>
      <c r="G2968" s="41" t="s">
        <v>1084</v>
      </c>
      <c r="H2968" s="41" t="s">
        <v>4202</v>
      </c>
      <c r="I2968" s="59" t="s">
        <v>4203</v>
      </c>
      <c r="J2968" s="100">
        <v>2025</v>
      </c>
      <c r="K2968" s="100"/>
      <c r="L2968" s="9"/>
      <c r="M2968" s="6" t="s">
        <v>2745</v>
      </c>
      <c r="N2968" s="9"/>
      <c r="O2968" s="6"/>
      <c r="P2968" s="9"/>
      <c r="Q2968" s="5"/>
      <c r="R2968" s="5"/>
      <c r="S2968" s="11"/>
      <c r="T2968" s="6"/>
      <c r="U2968" s="97" t="s">
        <v>3232</v>
      </c>
      <c r="V2968" s="4" t="s">
        <v>4207</v>
      </c>
      <c r="W2968" s="75"/>
      <c r="X2968" s="9"/>
      <c r="Y2968" s="11"/>
      <c r="Z2968" s="11"/>
      <c r="AA2968" s="11"/>
      <c r="AB2968" s="11"/>
      <c r="AC2968" s="11"/>
      <c r="AD2968" s="11"/>
      <c r="AE2968" s="11"/>
      <c r="AF2968" s="11"/>
      <c r="AG2968" s="11"/>
      <c r="AH2968" s="11"/>
      <c r="AI2968" s="11"/>
      <c r="AJ2968" s="11"/>
      <c r="AK2968" s="143"/>
      <c r="AL2968" s="143"/>
      <c r="AM2968" s="143"/>
      <c r="AN2968" s="143"/>
      <c r="AO2968" s="143"/>
      <c r="AP2968" s="143"/>
      <c r="AQ2968" s="143"/>
      <c r="AR2968" s="143"/>
      <c r="AS2968" s="143"/>
      <c r="AT2968" s="143"/>
      <c r="AU2968" s="143"/>
      <c r="AV2968" s="143"/>
    </row>
    <row r="2969" spans="1:48" ht="15" customHeight="1" x14ac:dyDescent="0.2">
      <c r="A2969" s="4" t="s">
        <v>4206</v>
      </c>
      <c r="B2969" s="4"/>
      <c r="C2969" s="4"/>
      <c r="D2969" s="4"/>
      <c r="E2969" s="4" t="s">
        <v>4193</v>
      </c>
      <c r="F2969" s="4" t="s">
        <v>1977</v>
      </c>
      <c r="G2969" s="41" t="s">
        <v>1084</v>
      </c>
      <c r="H2969" s="41" t="s">
        <v>4204</v>
      </c>
      <c r="I2969" s="59" t="s">
        <v>4205</v>
      </c>
      <c r="J2969" s="100">
        <v>2025</v>
      </c>
      <c r="K2969" s="100"/>
      <c r="L2969" s="9"/>
      <c r="M2969" s="6" t="s">
        <v>2745</v>
      </c>
      <c r="N2969" s="9"/>
      <c r="O2969" s="6"/>
      <c r="P2969" s="9"/>
      <c r="Q2969" s="5"/>
      <c r="R2969" s="5"/>
      <c r="S2969" s="11"/>
      <c r="T2969" s="6"/>
      <c r="U2969" s="97" t="s">
        <v>3232</v>
      </c>
      <c r="V2969" s="4" t="s">
        <v>4207</v>
      </c>
      <c r="W2969" s="75"/>
      <c r="X2969" s="9"/>
      <c r="Y2969" s="11"/>
      <c r="Z2969" s="11"/>
      <c r="AA2969" s="11"/>
      <c r="AB2969" s="11"/>
      <c r="AC2969" s="11"/>
      <c r="AD2969" s="11"/>
      <c r="AE2969" s="11"/>
      <c r="AF2969" s="11"/>
      <c r="AG2969" s="11"/>
      <c r="AH2969" s="11"/>
      <c r="AI2969" s="11"/>
      <c r="AJ2969" s="11"/>
      <c r="AK2969" s="143"/>
      <c r="AL2969" s="143"/>
      <c r="AM2969" s="143"/>
      <c r="AN2969" s="143"/>
      <c r="AO2969" s="143"/>
      <c r="AP2969" s="143"/>
      <c r="AQ2969" s="143"/>
      <c r="AR2969" s="143"/>
      <c r="AS2969" s="143"/>
      <c r="AT2969" s="143"/>
      <c r="AU2969" s="143"/>
      <c r="AV2969" s="143"/>
    </row>
    <row r="2970" spans="1:48" ht="15" customHeight="1" x14ac:dyDescent="0.2">
      <c r="A2970" s="4" t="s">
        <v>3980</v>
      </c>
      <c r="B2970" s="4" t="s">
        <v>2687</v>
      </c>
      <c r="C2970" s="4" t="s">
        <v>2737</v>
      </c>
      <c r="D2970" s="4"/>
      <c r="E2970" s="4" t="s">
        <v>2830</v>
      </c>
      <c r="F2970" s="4" t="s">
        <v>4182</v>
      </c>
      <c r="G2970" s="41" t="s">
        <v>4208</v>
      </c>
      <c r="H2970" s="41" t="s">
        <v>4209</v>
      </c>
      <c r="I2970" s="59" t="s">
        <v>4210</v>
      </c>
      <c r="J2970" s="100">
        <v>2025</v>
      </c>
      <c r="K2970" s="100"/>
      <c r="L2970" s="9"/>
      <c r="M2970" s="6" t="s">
        <v>2745</v>
      </c>
      <c r="N2970" s="9"/>
      <c r="O2970" s="6"/>
      <c r="P2970" s="9"/>
      <c r="Q2970" s="5"/>
      <c r="R2970" s="5"/>
      <c r="S2970" s="11"/>
      <c r="T2970" s="6"/>
      <c r="U2970" s="97" t="s">
        <v>3232</v>
      </c>
      <c r="V2970" s="4" t="s">
        <v>4207</v>
      </c>
      <c r="W2970" s="75"/>
      <c r="X2970" s="9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43"/>
      <c r="AL2970" s="143"/>
      <c r="AM2970" s="143"/>
      <c r="AN2970" s="143"/>
      <c r="AO2970" s="143"/>
      <c r="AP2970" s="143"/>
      <c r="AQ2970" s="143"/>
      <c r="AR2970" s="143"/>
      <c r="AS2970" s="143"/>
      <c r="AT2970" s="143"/>
      <c r="AU2970" s="143"/>
      <c r="AV2970" s="143"/>
    </row>
    <row r="2971" spans="1:48" ht="15" customHeight="1" x14ac:dyDescent="0.2">
      <c r="A2971" s="4" t="s">
        <v>3980</v>
      </c>
      <c r="B2971" s="4" t="s">
        <v>2687</v>
      </c>
      <c r="C2971" s="4" t="s">
        <v>2737</v>
      </c>
      <c r="D2971" s="4"/>
      <c r="E2971" s="4" t="s">
        <v>2830</v>
      </c>
      <c r="F2971" s="4" t="s">
        <v>4182</v>
      </c>
      <c r="G2971" s="41" t="s">
        <v>4208</v>
      </c>
      <c r="H2971" s="41" t="s">
        <v>4211</v>
      </c>
      <c r="I2971" s="59" t="s">
        <v>4212</v>
      </c>
      <c r="J2971" s="100">
        <v>2025</v>
      </c>
      <c r="K2971" s="100"/>
      <c r="L2971" s="9"/>
      <c r="M2971" s="6" t="s">
        <v>2745</v>
      </c>
      <c r="N2971" s="9"/>
      <c r="O2971" s="6"/>
      <c r="P2971" s="9"/>
      <c r="Q2971" s="5"/>
      <c r="R2971" s="5"/>
      <c r="S2971" s="11"/>
      <c r="T2971" s="6"/>
      <c r="U2971" s="97" t="s">
        <v>3232</v>
      </c>
      <c r="V2971" s="4" t="s">
        <v>4207</v>
      </c>
      <c r="W2971" s="75"/>
      <c r="X2971" s="9"/>
      <c r="Y2971" s="11"/>
      <c r="Z2971" s="11"/>
      <c r="AA2971" s="11"/>
      <c r="AB2971" s="11"/>
      <c r="AC2971" s="11"/>
      <c r="AD2971" s="11"/>
      <c r="AE2971" s="11"/>
      <c r="AF2971" s="11"/>
      <c r="AG2971" s="11"/>
      <c r="AH2971" s="11"/>
      <c r="AI2971" s="11"/>
      <c r="AJ2971" s="11"/>
      <c r="AK2971" s="143"/>
      <c r="AL2971" s="143"/>
      <c r="AM2971" s="143"/>
      <c r="AN2971" s="143"/>
      <c r="AO2971" s="143"/>
      <c r="AP2971" s="143"/>
      <c r="AQ2971" s="143"/>
      <c r="AR2971" s="143"/>
      <c r="AS2971" s="143"/>
      <c r="AT2971" s="143"/>
      <c r="AU2971" s="143"/>
      <c r="AV2971" s="143"/>
    </row>
    <row r="2972" spans="1:48" ht="15" customHeight="1" x14ac:dyDescent="0.2">
      <c r="A2972" s="4" t="s">
        <v>3980</v>
      </c>
      <c r="B2972" s="4" t="s">
        <v>2687</v>
      </c>
      <c r="C2972" s="4" t="s">
        <v>2737</v>
      </c>
      <c r="D2972" s="4"/>
      <c r="E2972" s="4" t="s">
        <v>2830</v>
      </c>
      <c r="F2972" s="4" t="s">
        <v>4182</v>
      </c>
      <c r="G2972" s="41" t="s">
        <v>4208</v>
      </c>
      <c r="H2972" s="41" t="s">
        <v>4213</v>
      </c>
      <c r="I2972" s="59" t="s">
        <v>4214</v>
      </c>
      <c r="J2972" s="100">
        <v>2025</v>
      </c>
      <c r="K2972" s="100"/>
      <c r="L2972" s="9"/>
      <c r="M2972" s="6" t="s">
        <v>2745</v>
      </c>
      <c r="N2972" s="9"/>
      <c r="O2972" s="6"/>
      <c r="P2972" s="9"/>
      <c r="Q2972" s="5"/>
      <c r="R2972" s="5"/>
      <c r="S2972" s="11"/>
      <c r="T2972" s="6"/>
      <c r="U2972" s="97" t="s">
        <v>3232</v>
      </c>
      <c r="V2972" s="4" t="s">
        <v>4207</v>
      </c>
      <c r="W2972" s="75"/>
      <c r="X2972" s="9"/>
      <c r="Y2972" s="11"/>
      <c r="Z2972" s="11"/>
      <c r="AA2972" s="11"/>
      <c r="AB2972" s="11"/>
      <c r="AC2972" s="11"/>
      <c r="AD2972" s="11"/>
      <c r="AE2972" s="11"/>
      <c r="AF2972" s="11"/>
      <c r="AG2972" s="11"/>
      <c r="AH2972" s="11"/>
      <c r="AI2972" s="11"/>
      <c r="AJ2972" s="11"/>
      <c r="AK2972" s="143"/>
      <c r="AL2972" s="143"/>
      <c r="AM2972" s="143"/>
      <c r="AN2972" s="143"/>
      <c r="AO2972" s="143"/>
      <c r="AP2972" s="143"/>
      <c r="AQ2972" s="143"/>
      <c r="AR2972" s="143"/>
      <c r="AS2972" s="143"/>
      <c r="AT2972" s="143"/>
      <c r="AU2972" s="143"/>
      <c r="AV2972" s="143"/>
    </row>
    <row r="2973" spans="1:48" ht="15" customHeight="1" x14ac:dyDescent="0.2">
      <c r="A2973" s="4" t="s">
        <v>3980</v>
      </c>
      <c r="B2973" s="4" t="s">
        <v>2687</v>
      </c>
      <c r="C2973" s="4" t="s">
        <v>2737</v>
      </c>
      <c r="D2973" s="4"/>
      <c r="E2973" s="4" t="s">
        <v>2830</v>
      </c>
      <c r="F2973" s="4" t="s">
        <v>4182</v>
      </c>
      <c r="G2973" s="41" t="s">
        <v>4208</v>
      </c>
      <c r="H2973" s="41" t="s">
        <v>4215</v>
      </c>
      <c r="I2973" s="59" t="s">
        <v>4216</v>
      </c>
      <c r="J2973" s="100">
        <v>2025</v>
      </c>
      <c r="K2973" s="100"/>
      <c r="L2973" s="9"/>
      <c r="M2973" s="6" t="s">
        <v>2745</v>
      </c>
      <c r="N2973" s="9"/>
      <c r="O2973" s="6"/>
      <c r="P2973" s="9"/>
      <c r="Q2973" s="5"/>
      <c r="R2973" s="5"/>
      <c r="S2973" s="11"/>
      <c r="T2973" s="6"/>
      <c r="U2973" s="97" t="s">
        <v>3232</v>
      </c>
      <c r="V2973" s="4" t="s">
        <v>4207</v>
      </c>
      <c r="W2973" s="75"/>
      <c r="X2973" s="9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1"/>
      <c r="AJ2973" s="11"/>
      <c r="AK2973" s="143"/>
      <c r="AL2973" s="143"/>
      <c r="AM2973" s="143"/>
      <c r="AN2973" s="143"/>
      <c r="AO2973" s="143"/>
      <c r="AP2973" s="143"/>
      <c r="AQ2973" s="143"/>
      <c r="AR2973" s="143"/>
      <c r="AS2973" s="143"/>
      <c r="AT2973" s="143"/>
      <c r="AU2973" s="143"/>
      <c r="AV2973" s="143"/>
    </row>
    <row r="2974" spans="1:48" ht="15" customHeight="1" x14ac:dyDescent="0.2">
      <c r="A2974" s="4" t="s">
        <v>3980</v>
      </c>
      <c r="B2974" s="4" t="s">
        <v>2687</v>
      </c>
      <c r="C2974" s="4" t="s">
        <v>2737</v>
      </c>
      <c r="D2974" s="4"/>
      <c r="E2974" s="4" t="s">
        <v>2830</v>
      </c>
      <c r="F2974" s="4" t="s">
        <v>4182</v>
      </c>
      <c r="G2974" s="41" t="s">
        <v>4208</v>
      </c>
      <c r="H2974" s="41" t="s">
        <v>4217</v>
      </c>
      <c r="I2974" s="59" t="s">
        <v>4218</v>
      </c>
      <c r="J2974" s="100">
        <v>2025</v>
      </c>
      <c r="K2974" s="100"/>
      <c r="L2974" s="9"/>
      <c r="M2974" s="6" t="s">
        <v>2745</v>
      </c>
      <c r="N2974" s="9"/>
      <c r="O2974" s="6"/>
      <c r="P2974" s="9"/>
      <c r="Q2974" s="5"/>
      <c r="R2974" s="5"/>
      <c r="S2974" s="11"/>
      <c r="T2974" s="6"/>
      <c r="U2974" s="97" t="s">
        <v>3232</v>
      </c>
      <c r="V2974" s="4" t="s">
        <v>4207</v>
      </c>
      <c r="W2974" s="75"/>
      <c r="X2974" s="9"/>
      <c r="Y2974" s="11"/>
      <c r="Z2974" s="11"/>
      <c r="AA2974" s="11"/>
      <c r="AB2974" s="11"/>
      <c r="AC2974" s="11"/>
      <c r="AD2974" s="11"/>
      <c r="AE2974" s="11"/>
      <c r="AF2974" s="11"/>
      <c r="AG2974" s="11"/>
      <c r="AH2974" s="11"/>
      <c r="AI2974" s="11"/>
      <c r="AJ2974" s="11"/>
      <c r="AK2974" s="143"/>
      <c r="AL2974" s="143"/>
      <c r="AM2974" s="143"/>
      <c r="AN2974" s="143"/>
      <c r="AO2974" s="143"/>
      <c r="AP2974" s="143"/>
      <c r="AQ2974" s="143"/>
      <c r="AR2974" s="143"/>
      <c r="AS2974" s="143"/>
      <c r="AT2974" s="143"/>
      <c r="AU2974" s="143"/>
      <c r="AV2974" s="143"/>
    </row>
    <row r="2975" spans="1:48" ht="15" customHeight="1" x14ac:dyDescent="0.2">
      <c r="A2975" s="4" t="s">
        <v>4028</v>
      </c>
      <c r="B2975" s="4"/>
      <c r="C2975" s="4"/>
      <c r="D2975" s="4"/>
      <c r="E2975" s="4" t="s">
        <v>2830</v>
      </c>
      <c r="F2975" s="4" t="s">
        <v>4182</v>
      </c>
      <c r="G2975" s="41" t="s">
        <v>4208</v>
      </c>
      <c r="H2975" s="41" t="s">
        <v>4219</v>
      </c>
      <c r="I2975" s="59" t="s">
        <v>4220</v>
      </c>
      <c r="J2975" s="100">
        <v>2025</v>
      </c>
      <c r="K2975" s="100"/>
      <c r="L2975" s="9"/>
      <c r="M2975" s="6" t="s">
        <v>2745</v>
      </c>
      <c r="N2975" s="9"/>
      <c r="O2975" s="6"/>
      <c r="P2975" s="9"/>
      <c r="Q2975" s="5"/>
      <c r="R2975" s="5"/>
      <c r="S2975" s="11"/>
      <c r="T2975" s="6"/>
      <c r="U2975" s="97" t="s">
        <v>3232</v>
      </c>
      <c r="V2975" s="4" t="s">
        <v>4207</v>
      </c>
      <c r="W2975" s="75"/>
      <c r="X2975" s="9"/>
      <c r="Y2975" s="11"/>
      <c r="Z2975" s="11"/>
      <c r="AA2975" s="11"/>
      <c r="AB2975" s="11"/>
      <c r="AC2975" s="11"/>
      <c r="AD2975" s="11"/>
      <c r="AE2975" s="11"/>
      <c r="AF2975" s="11"/>
      <c r="AG2975" s="11"/>
      <c r="AH2975" s="11"/>
      <c r="AI2975" s="11"/>
      <c r="AJ2975" s="11"/>
      <c r="AK2975" s="143"/>
      <c r="AL2975" s="143"/>
      <c r="AM2975" s="143"/>
      <c r="AN2975" s="143"/>
      <c r="AO2975" s="143"/>
      <c r="AP2975" s="143"/>
      <c r="AQ2975" s="143"/>
      <c r="AR2975" s="143"/>
      <c r="AS2975" s="143"/>
      <c r="AT2975" s="143"/>
      <c r="AU2975" s="143"/>
      <c r="AV2975" s="143"/>
    </row>
    <row r="2976" spans="1:48" ht="15" customHeight="1" x14ac:dyDescent="0.2">
      <c r="A2976" s="4" t="s">
        <v>4028</v>
      </c>
      <c r="B2976" s="4"/>
      <c r="C2976" s="4"/>
      <c r="D2976" s="4"/>
      <c r="E2976" s="4" t="s">
        <v>2830</v>
      </c>
      <c r="F2976" s="4" t="s">
        <v>4182</v>
      </c>
      <c r="G2976" s="41" t="s">
        <v>4208</v>
      </c>
      <c r="H2976" s="41" t="s">
        <v>4221</v>
      </c>
      <c r="I2976" s="59" t="s">
        <v>4222</v>
      </c>
      <c r="J2976" s="100">
        <v>2025</v>
      </c>
      <c r="K2976" s="100"/>
      <c r="L2976" s="9"/>
      <c r="M2976" s="6" t="s">
        <v>2745</v>
      </c>
      <c r="N2976" s="9"/>
      <c r="O2976" s="6"/>
      <c r="P2976" s="9"/>
      <c r="Q2976" s="5"/>
      <c r="R2976" s="5"/>
      <c r="S2976" s="11"/>
      <c r="T2976" s="6"/>
      <c r="U2976" s="97" t="s">
        <v>3232</v>
      </c>
      <c r="V2976" s="4" t="s">
        <v>4207</v>
      </c>
      <c r="W2976" s="75"/>
      <c r="X2976" s="9"/>
      <c r="Y2976" s="11"/>
      <c r="Z2976" s="11"/>
      <c r="AA2976" s="11"/>
      <c r="AB2976" s="11"/>
      <c r="AC2976" s="11"/>
      <c r="AD2976" s="11"/>
      <c r="AE2976" s="11"/>
      <c r="AF2976" s="11"/>
      <c r="AG2976" s="11"/>
      <c r="AH2976" s="11"/>
      <c r="AI2976" s="11"/>
      <c r="AJ2976" s="11"/>
      <c r="AK2976" s="143"/>
      <c r="AL2976" s="143"/>
      <c r="AM2976" s="143"/>
      <c r="AN2976" s="143"/>
      <c r="AO2976" s="143"/>
      <c r="AP2976" s="143"/>
      <c r="AQ2976" s="143"/>
      <c r="AR2976" s="143"/>
      <c r="AS2976" s="143"/>
      <c r="AT2976" s="143"/>
      <c r="AU2976" s="143"/>
      <c r="AV2976" s="143"/>
    </row>
    <row r="2977" spans="1:55" ht="15" customHeight="1" x14ac:dyDescent="0.2">
      <c r="A2977" s="4" t="s">
        <v>2785</v>
      </c>
      <c r="B2977" s="4"/>
      <c r="C2977" s="4"/>
      <c r="D2977" s="4"/>
      <c r="E2977" s="4" t="s">
        <v>2830</v>
      </c>
      <c r="F2977" s="4" t="s">
        <v>4182</v>
      </c>
      <c r="G2977" s="41" t="s">
        <v>4208</v>
      </c>
      <c r="H2977" s="41" t="s">
        <v>4223</v>
      </c>
      <c r="I2977" s="59" t="s">
        <v>4224</v>
      </c>
      <c r="J2977" s="100">
        <v>2025</v>
      </c>
      <c r="K2977" s="100"/>
      <c r="L2977" s="9"/>
      <c r="M2977" s="6" t="s">
        <v>2745</v>
      </c>
      <c r="N2977" s="9"/>
      <c r="O2977" s="6"/>
      <c r="P2977" s="9"/>
      <c r="Q2977" s="5"/>
      <c r="R2977" s="5"/>
      <c r="S2977" s="11"/>
      <c r="T2977" s="6"/>
      <c r="U2977" s="97" t="s">
        <v>3232</v>
      </c>
      <c r="V2977" s="4" t="s">
        <v>4207</v>
      </c>
      <c r="W2977" s="75"/>
      <c r="X2977" s="9"/>
      <c r="Y2977" s="11"/>
      <c r="Z2977" s="11"/>
      <c r="AA2977" s="11"/>
      <c r="AB2977" s="11"/>
      <c r="AC2977" s="11"/>
      <c r="AD2977" s="11"/>
      <c r="AE2977" s="11"/>
      <c r="AF2977" s="11"/>
      <c r="AG2977" s="11"/>
      <c r="AH2977" s="11"/>
      <c r="AI2977" s="11"/>
      <c r="AJ2977" s="11"/>
      <c r="AK2977" s="143"/>
      <c r="AL2977" s="143"/>
      <c r="AM2977" s="143"/>
      <c r="AN2977" s="143"/>
      <c r="AO2977" s="143"/>
      <c r="AP2977" s="143"/>
      <c r="AQ2977" s="143"/>
      <c r="AR2977" s="143"/>
      <c r="AS2977" s="143"/>
      <c r="AT2977" s="143"/>
      <c r="AU2977" s="143"/>
      <c r="AV2977" s="143"/>
    </row>
    <row r="2978" spans="1:55" ht="15" customHeight="1" x14ac:dyDescent="0.2">
      <c r="A2978" s="4" t="s">
        <v>2785</v>
      </c>
      <c r="B2978" s="4"/>
      <c r="C2978" s="4"/>
      <c r="D2978" s="4"/>
      <c r="E2978" s="4" t="s">
        <v>2830</v>
      </c>
      <c r="F2978" s="4" t="s">
        <v>4182</v>
      </c>
      <c r="G2978" s="41" t="s">
        <v>4208</v>
      </c>
      <c r="H2978" s="41" t="s">
        <v>4225</v>
      </c>
      <c r="I2978" s="59" t="s">
        <v>4226</v>
      </c>
      <c r="J2978" s="100">
        <v>2025</v>
      </c>
      <c r="K2978" s="100"/>
      <c r="L2978" s="9"/>
      <c r="M2978" s="6" t="s">
        <v>2745</v>
      </c>
      <c r="N2978" s="9"/>
      <c r="O2978" s="6"/>
      <c r="P2978" s="9"/>
      <c r="Q2978" s="5"/>
      <c r="R2978" s="5"/>
      <c r="S2978" s="11"/>
      <c r="T2978" s="6"/>
      <c r="U2978" s="97" t="s">
        <v>3232</v>
      </c>
      <c r="V2978" s="4" t="s">
        <v>4207</v>
      </c>
      <c r="W2978" s="75"/>
      <c r="X2978" s="9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43"/>
      <c r="AL2978" s="143"/>
      <c r="AM2978" s="143"/>
      <c r="AN2978" s="143"/>
      <c r="AO2978" s="143"/>
      <c r="AP2978" s="143"/>
      <c r="AQ2978" s="143"/>
      <c r="AR2978" s="143"/>
      <c r="AS2978" s="143"/>
      <c r="AT2978" s="143"/>
      <c r="AU2978" s="143"/>
      <c r="AV2978" s="143"/>
    </row>
    <row r="2979" spans="1:55" ht="15" customHeight="1" x14ac:dyDescent="0.2">
      <c r="A2979" s="4" t="s">
        <v>2785</v>
      </c>
      <c r="B2979" s="4"/>
      <c r="C2979" s="4"/>
      <c r="D2979" s="4"/>
      <c r="E2979" s="4" t="s">
        <v>2830</v>
      </c>
      <c r="F2979" s="4" t="s">
        <v>4182</v>
      </c>
      <c r="G2979" s="41" t="s">
        <v>4208</v>
      </c>
      <c r="H2979" s="41" t="s">
        <v>4227</v>
      </c>
      <c r="I2979" s="59" t="s">
        <v>4228</v>
      </c>
      <c r="J2979" s="100">
        <v>2025</v>
      </c>
      <c r="K2979" s="100"/>
      <c r="L2979" s="9"/>
      <c r="M2979" s="6" t="s">
        <v>2745</v>
      </c>
      <c r="N2979" s="9"/>
      <c r="O2979" s="6"/>
      <c r="P2979" s="9"/>
      <c r="Q2979" s="5"/>
      <c r="R2979" s="5"/>
      <c r="S2979" s="11"/>
      <c r="T2979" s="6"/>
      <c r="U2979" s="97" t="s">
        <v>3232</v>
      </c>
      <c r="V2979" s="4" t="s">
        <v>4207</v>
      </c>
      <c r="W2979" s="75"/>
      <c r="X2979" s="9"/>
      <c r="Y2979" s="11"/>
      <c r="Z2979" s="11"/>
      <c r="AA2979" s="11"/>
      <c r="AB2979" s="11"/>
      <c r="AC2979" s="11"/>
      <c r="AD2979" s="11"/>
      <c r="AE2979" s="11"/>
      <c r="AF2979" s="11"/>
      <c r="AG2979" s="11"/>
      <c r="AH2979" s="11"/>
      <c r="AI2979" s="11"/>
      <c r="AJ2979" s="11"/>
      <c r="AK2979" s="143"/>
      <c r="AL2979" s="143"/>
      <c r="AM2979" s="143"/>
      <c r="AN2979" s="143"/>
      <c r="AO2979" s="143"/>
      <c r="AP2979" s="143"/>
      <c r="AQ2979" s="143"/>
      <c r="AR2979" s="143"/>
      <c r="AS2979" s="143"/>
      <c r="AT2979" s="143"/>
      <c r="AU2979" s="143"/>
      <c r="AV2979" s="143"/>
    </row>
    <row r="2980" spans="1:55" s="92" customFormat="1" ht="15" customHeight="1" x14ac:dyDescent="0.25">
      <c r="A2980" s="83" t="s">
        <v>2712</v>
      </c>
      <c r="B2980" s="83" t="s">
        <v>2691</v>
      </c>
      <c r="C2980" s="83" t="s">
        <v>2735</v>
      </c>
      <c r="D2980" s="83" t="s">
        <v>2741</v>
      </c>
      <c r="E2980" s="83" t="s">
        <v>2303</v>
      </c>
      <c r="F2980" s="83" t="s">
        <v>2304</v>
      </c>
      <c r="G2980" s="83" t="s">
        <v>3660</v>
      </c>
      <c r="H2980" s="120">
        <v>38600317021805</v>
      </c>
      <c r="I2980" s="161" t="s">
        <v>4230</v>
      </c>
      <c r="J2980" s="137">
        <v>2019</v>
      </c>
      <c r="K2980" s="137">
        <v>10</v>
      </c>
      <c r="L2980" s="9">
        <f t="shared" ref="L2980:L3017" si="71">IF(AND(J2980=0,K2980=0),"",K2980-($B$9-J2980))</f>
        <v>3</v>
      </c>
      <c r="M2980" s="83" t="s">
        <v>92</v>
      </c>
      <c r="N2980" s="86" t="s">
        <v>94</v>
      </c>
      <c r="O2980" s="87" t="s">
        <v>37</v>
      </c>
      <c r="P2980" s="88" t="s">
        <v>41</v>
      </c>
      <c r="Q2980" s="86" t="s">
        <v>136</v>
      </c>
      <c r="R2980" s="87" t="s">
        <v>136</v>
      </c>
      <c r="S2980" s="89" t="s">
        <v>136</v>
      </c>
      <c r="T2980" s="90" t="s">
        <v>126</v>
      </c>
      <c r="U2980" s="84"/>
      <c r="V2980" s="83"/>
      <c r="W2980" s="90">
        <v>0</v>
      </c>
      <c r="X2980" s="89"/>
      <c r="Y2980" s="89"/>
      <c r="Z2980" s="11"/>
      <c r="AA2980" s="11"/>
      <c r="AB2980" s="89"/>
      <c r="AC2980" s="11"/>
      <c r="AD2980" s="11"/>
      <c r="AE2980" s="89"/>
      <c r="AF2980" s="89"/>
      <c r="AG2980" s="11"/>
      <c r="AH2980" s="89"/>
      <c r="AI2980" s="89"/>
      <c r="AJ2980" s="11"/>
      <c r="AK2980" s="143"/>
      <c r="AL2980" s="143"/>
      <c r="AM2980" s="143"/>
      <c r="AN2980" s="143"/>
      <c r="AO2980" s="143"/>
      <c r="AP2980" s="143"/>
      <c r="AQ2980" s="143"/>
      <c r="AR2980" s="143"/>
      <c r="AS2980" s="143"/>
      <c r="AT2980" s="143"/>
      <c r="AU2980" s="143"/>
      <c r="AV2980" s="143"/>
      <c r="AW2980" s="91"/>
      <c r="AX2980" s="91"/>
      <c r="AY2980" s="91"/>
      <c r="AZ2980" s="91"/>
      <c r="BA2980" s="91"/>
      <c r="BB2980" s="91"/>
      <c r="BC2980" s="142"/>
    </row>
    <row r="2981" spans="1:55" ht="15" customHeight="1" x14ac:dyDescent="0.2">
      <c r="A2981" s="4" t="s">
        <v>2698</v>
      </c>
      <c r="B2981" s="4" t="s">
        <v>2689</v>
      </c>
      <c r="C2981" s="4" t="s">
        <v>2739</v>
      </c>
      <c r="D2981" s="4" t="s">
        <v>2740</v>
      </c>
      <c r="E2981" s="4" t="str">
        <f>UPPER("Scaler Ultrasonido")</f>
        <v>SCALER ULTRASONIDO</v>
      </c>
      <c r="F2981" s="4" t="s">
        <v>2321</v>
      </c>
      <c r="G2981" s="41" t="s">
        <v>2322</v>
      </c>
      <c r="H2981" s="41" t="s">
        <v>4231</v>
      </c>
      <c r="I2981" s="59" t="s">
        <v>4352</v>
      </c>
      <c r="J2981" s="100">
        <v>2025</v>
      </c>
      <c r="K2981" s="100">
        <v>5</v>
      </c>
      <c r="L2981" s="9">
        <f t="shared" si="71"/>
        <v>4</v>
      </c>
      <c r="M2981" s="6" t="s">
        <v>90</v>
      </c>
      <c r="N2981" s="9" t="s">
        <v>94</v>
      </c>
      <c r="O2981" s="6" t="s">
        <v>37</v>
      </c>
      <c r="P2981" s="9" t="s">
        <v>42</v>
      </c>
      <c r="Q2981" s="5" t="s">
        <v>37</v>
      </c>
      <c r="R2981" s="5" t="s">
        <v>42</v>
      </c>
      <c r="S2981" s="11" t="s">
        <v>136</v>
      </c>
      <c r="T2981" s="6" t="s">
        <v>43</v>
      </c>
      <c r="U2981" s="4" t="s">
        <v>4233</v>
      </c>
      <c r="V2981" s="4" t="s">
        <v>4232</v>
      </c>
      <c r="W2981" s="75">
        <v>0</v>
      </c>
      <c r="X2981" s="9"/>
      <c r="Y2981" s="11"/>
      <c r="Z2981" s="11"/>
      <c r="AA2981" s="11"/>
      <c r="AB2981" s="11"/>
      <c r="AC2981" s="11"/>
      <c r="AD2981" s="11"/>
      <c r="AE2981" s="11"/>
      <c r="AF2981" s="11"/>
      <c r="AG2981" s="11"/>
      <c r="AH2981" s="11"/>
      <c r="AI2981" s="11"/>
      <c r="AJ2981" s="11"/>
      <c r="AK2981" s="143"/>
      <c r="AL2981" s="143"/>
      <c r="AM2981" s="143"/>
      <c r="AN2981" s="143"/>
      <c r="AO2981" s="143"/>
      <c r="AP2981" s="143"/>
      <c r="AQ2981" s="143"/>
      <c r="AR2981" s="143"/>
      <c r="AS2981" s="143"/>
      <c r="AT2981" s="143"/>
      <c r="AU2981" s="143"/>
      <c r="AV2981" s="143"/>
    </row>
    <row r="2982" spans="1:55" ht="15" customHeight="1" x14ac:dyDescent="0.2">
      <c r="A2982" s="4" t="s">
        <v>2698</v>
      </c>
      <c r="B2982" s="4" t="s">
        <v>2689</v>
      </c>
      <c r="C2982" s="4" t="s">
        <v>2739</v>
      </c>
      <c r="D2982" s="4" t="s">
        <v>2740</v>
      </c>
      <c r="E2982" s="4" t="s">
        <v>4234</v>
      </c>
      <c r="F2982" s="4" t="s">
        <v>4235</v>
      </c>
      <c r="G2982" s="41" t="s">
        <v>4236</v>
      </c>
      <c r="H2982" s="41" t="s">
        <v>4237</v>
      </c>
      <c r="I2982" s="59" t="s">
        <v>4353</v>
      </c>
      <c r="J2982" s="100">
        <v>2025</v>
      </c>
      <c r="K2982" s="100">
        <v>5</v>
      </c>
      <c r="L2982" s="9">
        <f t="shared" si="71"/>
        <v>4</v>
      </c>
      <c r="M2982" s="6" t="s">
        <v>90</v>
      </c>
      <c r="N2982" s="9" t="s">
        <v>94</v>
      </c>
      <c r="O2982" s="6" t="s">
        <v>37</v>
      </c>
      <c r="P2982" s="9" t="s">
        <v>42</v>
      </c>
      <c r="Q2982" s="5">
        <v>2026</v>
      </c>
      <c r="R2982" s="5" t="s">
        <v>42</v>
      </c>
      <c r="S2982" s="11" t="s">
        <v>136</v>
      </c>
      <c r="T2982" s="6" t="s">
        <v>43</v>
      </c>
      <c r="U2982" s="4" t="s">
        <v>4238</v>
      </c>
      <c r="V2982" s="4" t="s">
        <v>4239</v>
      </c>
      <c r="W2982" s="75"/>
      <c r="X2982" s="9"/>
      <c r="Y2982" s="11"/>
      <c r="Z2982" s="11"/>
      <c r="AA2982" s="11"/>
      <c r="AB2982" s="11"/>
      <c r="AC2982" s="11"/>
      <c r="AD2982" s="11"/>
      <c r="AE2982" s="11"/>
      <c r="AF2982" s="11"/>
      <c r="AG2982" s="11"/>
      <c r="AH2982" s="11"/>
      <c r="AI2982" s="11"/>
      <c r="AJ2982" s="11"/>
      <c r="AK2982" s="143"/>
      <c r="AL2982" s="143"/>
      <c r="AM2982" s="143"/>
      <c r="AN2982" s="143"/>
      <c r="AO2982" s="143"/>
      <c r="AP2982" s="143"/>
      <c r="AQ2982" s="143"/>
      <c r="AR2982" s="143"/>
      <c r="AS2982" s="143"/>
      <c r="AT2982" s="143"/>
      <c r="AU2982" s="143"/>
      <c r="AV2982" s="143"/>
    </row>
    <row r="2983" spans="1:55" ht="15" customHeight="1" x14ac:dyDescent="0.25">
      <c r="A2983" s="4" t="s">
        <v>2726</v>
      </c>
      <c r="B2983" s="4" t="s">
        <v>2690</v>
      </c>
      <c r="C2983" s="4" t="s">
        <v>2734</v>
      </c>
      <c r="D2983" s="4" t="s">
        <v>2740</v>
      </c>
      <c r="E2983" s="4" t="s">
        <v>4240</v>
      </c>
      <c r="F2983" s="4" t="s">
        <v>4241</v>
      </c>
      <c r="G2983" s="41" t="s">
        <v>4242</v>
      </c>
      <c r="H2983" s="41">
        <v>20051729</v>
      </c>
      <c r="I2983" s="59" t="s">
        <v>4243</v>
      </c>
      <c r="J2983" s="100">
        <v>2025</v>
      </c>
      <c r="K2983" s="100">
        <v>5</v>
      </c>
      <c r="L2983" s="9">
        <f t="shared" si="71"/>
        <v>4</v>
      </c>
      <c r="M2983" s="6" t="s">
        <v>92</v>
      </c>
      <c r="N2983" s="9" t="s">
        <v>94</v>
      </c>
      <c r="O2983" s="6" t="s">
        <v>37</v>
      </c>
      <c r="P2983" s="9" t="s">
        <v>42</v>
      </c>
      <c r="Q2983" s="5"/>
      <c r="R2983" s="5"/>
      <c r="S2983" s="11"/>
      <c r="T2983" s="6"/>
      <c r="U2983" s="4" t="s">
        <v>4245</v>
      </c>
      <c r="V2983" t="s">
        <v>4244</v>
      </c>
      <c r="W2983" s="75"/>
      <c r="X2983" s="9"/>
      <c r="Y2983" s="11"/>
      <c r="Z2983" s="11"/>
      <c r="AA2983" s="11"/>
      <c r="AB2983" s="11"/>
      <c r="AC2983" s="11"/>
      <c r="AD2983" s="11"/>
      <c r="AE2983" s="11"/>
      <c r="AF2983" s="11"/>
      <c r="AG2983" s="11"/>
      <c r="AH2983" s="11"/>
      <c r="AI2983" s="11"/>
      <c r="AJ2983" s="11"/>
      <c r="AK2983" s="143"/>
      <c r="AL2983" s="143"/>
      <c r="AM2983" s="143"/>
      <c r="AN2983" s="143"/>
      <c r="AO2983" s="143"/>
      <c r="AP2983" s="143"/>
      <c r="AQ2983" s="143"/>
      <c r="AR2983" s="143"/>
      <c r="AS2983" s="143"/>
      <c r="AT2983" s="143"/>
      <c r="AU2983" s="143"/>
      <c r="AV2983" s="143"/>
    </row>
    <row r="2984" spans="1:55" ht="15" customHeight="1" x14ac:dyDescent="0.2">
      <c r="A2984" s="4" t="s">
        <v>2703</v>
      </c>
      <c r="B2984" s="4" t="s">
        <v>2691</v>
      </c>
      <c r="C2984" s="4" t="s">
        <v>2703</v>
      </c>
      <c r="D2984" s="4" t="s">
        <v>2742</v>
      </c>
      <c r="E2984" s="4" t="s">
        <v>4247</v>
      </c>
      <c r="F2984" s="4" t="s">
        <v>4248</v>
      </c>
      <c r="G2984" s="41" t="s">
        <v>4250</v>
      </c>
      <c r="H2984" s="41" t="s">
        <v>4249</v>
      </c>
      <c r="I2984" s="59">
        <v>500000012053</v>
      </c>
      <c r="J2984" s="100">
        <v>2025</v>
      </c>
      <c r="K2984" s="100">
        <v>10</v>
      </c>
      <c r="L2984" s="9">
        <f t="shared" si="71"/>
        <v>9</v>
      </c>
      <c r="M2984" s="6" t="s">
        <v>90</v>
      </c>
      <c r="N2984" s="9" t="s">
        <v>94</v>
      </c>
      <c r="O2984" s="6" t="s">
        <v>37</v>
      </c>
      <c r="P2984" s="9" t="s">
        <v>41</v>
      </c>
      <c r="Q2984" s="5">
        <v>2026</v>
      </c>
      <c r="R2984" s="5" t="s">
        <v>41</v>
      </c>
      <c r="S2984" s="11">
        <v>2026</v>
      </c>
      <c r="T2984" s="6" t="s">
        <v>44</v>
      </c>
      <c r="U2984" s="4" t="s">
        <v>4252</v>
      </c>
      <c r="V2984" s="4" t="s">
        <v>4251</v>
      </c>
      <c r="W2984" s="75"/>
      <c r="X2984" s="9">
        <v>2</v>
      </c>
      <c r="Y2984" s="11"/>
      <c r="Z2984" s="11"/>
      <c r="AA2984" s="11"/>
      <c r="AB2984" s="11"/>
      <c r="AC2984" s="11"/>
      <c r="AD2984" s="11"/>
      <c r="AE2984" s="11"/>
      <c r="AF2984" s="11"/>
      <c r="AG2984" s="11"/>
      <c r="AH2984" s="11"/>
      <c r="AI2984" s="11"/>
      <c r="AJ2984" s="11"/>
      <c r="AK2984" s="153" t="s">
        <v>165</v>
      </c>
      <c r="AL2984" s="143"/>
      <c r="AM2984" s="143"/>
      <c r="AN2984" s="143"/>
      <c r="AO2984" s="143"/>
      <c r="AP2984" s="143"/>
      <c r="AQ2984" s="153" t="s">
        <v>165</v>
      </c>
      <c r="AR2984" s="143"/>
      <c r="AS2984" s="143"/>
      <c r="AT2984" s="143"/>
      <c r="AU2984" s="143"/>
      <c r="AV2984" s="143"/>
    </row>
    <row r="2985" spans="1:55" ht="15" customHeight="1" x14ac:dyDescent="0.2">
      <c r="A2985" s="4" t="s">
        <v>2725</v>
      </c>
      <c r="B2985" s="4" t="s">
        <v>2688</v>
      </c>
      <c r="C2985" s="83" t="s">
        <v>2732</v>
      </c>
      <c r="D2985" s="4" t="s">
        <v>2740</v>
      </c>
      <c r="E2985" s="4" t="s">
        <v>4254</v>
      </c>
      <c r="F2985" s="4" t="s">
        <v>4253</v>
      </c>
      <c r="G2985" s="41" t="s">
        <v>4255</v>
      </c>
      <c r="H2985" s="41" t="s">
        <v>4260</v>
      </c>
      <c r="I2985" s="59" t="s">
        <v>4257</v>
      </c>
      <c r="J2985" s="100">
        <v>2025</v>
      </c>
      <c r="K2985" s="100">
        <v>5</v>
      </c>
      <c r="L2985" s="9">
        <f t="shared" si="71"/>
        <v>4</v>
      </c>
      <c r="M2985" s="6" t="s">
        <v>90</v>
      </c>
      <c r="N2985" s="9" t="s">
        <v>94</v>
      </c>
      <c r="O2985" s="6" t="s">
        <v>37</v>
      </c>
      <c r="P2985" s="9" t="s">
        <v>42</v>
      </c>
      <c r="Q2985" s="5"/>
      <c r="R2985" s="5"/>
      <c r="S2985" s="11"/>
      <c r="T2985" s="6"/>
      <c r="U2985" s="4" t="s">
        <v>43</v>
      </c>
      <c r="V2985" s="4" t="s">
        <v>4256</v>
      </c>
      <c r="W2985" s="75"/>
      <c r="X2985" s="9"/>
      <c r="Y2985" s="11"/>
      <c r="Z2985" s="11"/>
      <c r="AA2985" s="11"/>
      <c r="AB2985" s="11"/>
      <c r="AC2985" s="11"/>
      <c r="AD2985" s="11"/>
      <c r="AE2985" s="11"/>
      <c r="AF2985" s="11"/>
      <c r="AG2985" s="11"/>
      <c r="AH2985" s="11"/>
      <c r="AI2985" s="11"/>
      <c r="AJ2985" s="11"/>
      <c r="AK2985" s="143"/>
      <c r="AL2985" s="143"/>
      <c r="AM2985" s="143"/>
      <c r="AN2985" s="143"/>
      <c r="AO2985" s="143"/>
      <c r="AP2985" s="143"/>
      <c r="AQ2985" s="143"/>
      <c r="AR2985" s="143"/>
      <c r="AS2985" s="143"/>
      <c r="AT2985" s="143"/>
      <c r="AU2985" s="143"/>
      <c r="AV2985" s="143"/>
    </row>
    <row r="2986" spans="1:55" ht="15" customHeight="1" x14ac:dyDescent="0.2">
      <c r="A2986" s="4" t="s">
        <v>2725</v>
      </c>
      <c r="B2986" s="4" t="s">
        <v>2688</v>
      </c>
      <c r="C2986" s="83" t="s">
        <v>2732</v>
      </c>
      <c r="D2986" s="4" t="s">
        <v>2740</v>
      </c>
      <c r="E2986" s="4" t="s">
        <v>4263</v>
      </c>
      <c r="F2986" s="4" t="s">
        <v>4264</v>
      </c>
      <c r="G2986" s="41" t="s">
        <v>4265</v>
      </c>
      <c r="H2986" s="41">
        <v>10050929131</v>
      </c>
      <c r="I2986" s="59">
        <v>500000012067</v>
      </c>
      <c r="J2986" s="100">
        <v>2025</v>
      </c>
      <c r="K2986" s="100">
        <v>5</v>
      </c>
      <c r="L2986" s="9">
        <f t="shared" si="71"/>
        <v>4</v>
      </c>
      <c r="M2986" s="6" t="s">
        <v>90</v>
      </c>
      <c r="N2986" s="9" t="s">
        <v>94</v>
      </c>
      <c r="O2986" s="6" t="s">
        <v>37</v>
      </c>
      <c r="P2986" s="9" t="s">
        <v>42</v>
      </c>
      <c r="Q2986" s="5"/>
      <c r="R2986" s="5"/>
      <c r="S2986" s="11"/>
      <c r="T2986" s="6"/>
      <c r="U2986" s="4" t="s">
        <v>4267</v>
      </c>
      <c r="V2986" s="4" t="s">
        <v>4266</v>
      </c>
      <c r="W2986" s="75"/>
      <c r="X2986" s="9"/>
      <c r="Y2986" s="11"/>
      <c r="Z2986" s="11"/>
      <c r="AA2986" s="11"/>
      <c r="AB2986" s="11"/>
      <c r="AC2986" s="11"/>
      <c r="AD2986" s="11"/>
      <c r="AE2986" s="11"/>
      <c r="AF2986" s="11"/>
      <c r="AG2986" s="11"/>
      <c r="AH2986" s="11"/>
      <c r="AI2986" s="11"/>
      <c r="AJ2986" s="11"/>
      <c r="AK2986" s="143"/>
      <c r="AL2986" s="143"/>
      <c r="AM2986" s="143"/>
      <c r="AN2986" s="143"/>
      <c r="AO2986" s="143"/>
      <c r="AP2986" s="143"/>
      <c r="AQ2986" s="143"/>
      <c r="AR2986" s="143"/>
      <c r="AS2986" s="143"/>
      <c r="AT2986" s="143"/>
      <c r="AU2986" s="143"/>
      <c r="AV2986" s="143"/>
    </row>
    <row r="2987" spans="1:55" ht="15" customHeight="1" x14ac:dyDescent="0.2">
      <c r="A2987" s="4" t="s">
        <v>2726</v>
      </c>
      <c r="B2987" s="4" t="s">
        <v>2690</v>
      </c>
      <c r="C2987" s="4" t="s">
        <v>2734</v>
      </c>
      <c r="D2987" s="4" t="s">
        <v>2740</v>
      </c>
      <c r="E2987" s="4" t="s">
        <v>4270</v>
      </c>
      <c r="F2987" s="4" t="s">
        <v>4271</v>
      </c>
      <c r="G2987" s="41" t="s">
        <v>4272</v>
      </c>
      <c r="H2987" s="41">
        <v>241108299</v>
      </c>
      <c r="I2987" s="59" t="s">
        <v>4273</v>
      </c>
      <c r="J2987" s="100">
        <v>2025</v>
      </c>
      <c r="K2987" s="100">
        <v>5</v>
      </c>
      <c r="L2987" s="9">
        <f t="shared" si="71"/>
        <v>4</v>
      </c>
      <c r="M2987" s="6" t="s">
        <v>92</v>
      </c>
      <c r="N2987" s="9" t="s">
        <v>94</v>
      </c>
      <c r="O2987" s="6" t="s">
        <v>37</v>
      </c>
      <c r="P2987" s="9"/>
      <c r="Q2987" s="5"/>
      <c r="R2987" s="5"/>
      <c r="S2987" s="11"/>
      <c r="T2987" s="6"/>
      <c r="U2987" s="4" t="s">
        <v>4025</v>
      </c>
      <c r="V2987" s="4"/>
      <c r="W2987" s="75"/>
      <c r="X2987" s="9"/>
      <c r="Y2987" s="11"/>
      <c r="Z2987" s="11"/>
      <c r="AA2987" s="11"/>
      <c r="AB2987" s="11"/>
      <c r="AC2987" s="11"/>
      <c r="AD2987" s="11"/>
      <c r="AE2987" s="11"/>
      <c r="AF2987" s="11"/>
      <c r="AG2987" s="11"/>
      <c r="AH2987" s="11"/>
      <c r="AI2987" s="11"/>
      <c r="AJ2987" s="11"/>
      <c r="AK2987" s="143"/>
      <c r="AL2987" s="143"/>
      <c r="AM2987" s="143"/>
      <c r="AN2987" s="143"/>
      <c r="AO2987" s="143"/>
      <c r="AP2987" s="143"/>
      <c r="AQ2987" s="143"/>
      <c r="AR2987" s="143"/>
      <c r="AS2987" s="143"/>
      <c r="AT2987" s="143"/>
      <c r="AU2987" s="143"/>
      <c r="AV2987" s="143"/>
    </row>
    <row r="2988" spans="1:55" ht="15" customHeight="1" x14ac:dyDescent="0.2">
      <c r="A2988" s="4" t="s">
        <v>2726</v>
      </c>
      <c r="B2988" s="4" t="s">
        <v>2690</v>
      </c>
      <c r="C2988" s="4" t="s">
        <v>2734</v>
      </c>
      <c r="D2988" s="4" t="s">
        <v>2740</v>
      </c>
      <c r="E2988" s="4" t="s">
        <v>4270</v>
      </c>
      <c r="F2988" s="4" t="s">
        <v>4271</v>
      </c>
      <c r="G2988" s="41" t="s">
        <v>4272</v>
      </c>
      <c r="H2988" s="41">
        <v>241108300</v>
      </c>
      <c r="I2988" s="59" t="s">
        <v>4274</v>
      </c>
      <c r="J2988" s="100">
        <v>2025</v>
      </c>
      <c r="K2988" s="100">
        <v>5</v>
      </c>
      <c r="L2988" s="9">
        <f t="shared" si="71"/>
        <v>4</v>
      </c>
      <c r="M2988" s="6" t="s">
        <v>92</v>
      </c>
      <c r="N2988" s="9" t="s">
        <v>94</v>
      </c>
      <c r="O2988" s="6" t="s">
        <v>37</v>
      </c>
      <c r="P2988" s="9"/>
      <c r="Q2988" s="5"/>
      <c r="R2988" s="5"/>
      <c r="S2988" s="11"/>
      <c r="T2988" s="6"/>
      <c r="U2988" s="4" t="s">
        <v>4025</v>
      </c>
      <c r="V2988" s="4"/>
      <c r="W2988" s="75"/>
      <c r="X2988" s="9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43"/>
      <c r="AL2988" s="143"/>
      <c r="AM2988" s="143"/>
      <c r="AN2988" s="143"/>
      <c r="AO2988" s="143"/>
      <c r="AP2988" s="143"/>
      <c r="AQ2988" s="143"/>
      <c r="AR2988" s="143"/>
      <c r="AS2988" s="143"/>
      <c r="AT2988" s="143"/>
      <c r="AU2988" s="143"/>
      <c r="AV2988" s="143"/>
    </row>
    <row r="2989" spans="1:55" ht="15" customHeight="1" x14ac:dyDescent="0.2">
      <c r="A2989" s="4" t="s">
        <v>2726</v>
      </c>
      <c r="B2989" s="4" t="s">
        <v>2690</v>
      </c>
      <c r="C2989" s="4" t="s">
        <v>2734</v>
      </c>
      <c r="D2989" s="4" t="s">
        <v>2740</v>
      </c>
      <c r="E2989" s="4" t="s">
        <v>4270</v>
      </c>
      <c r="F2989" s="4" t="s">
        <v>4271</v>
      </c>
      <c r="G2989" s="41" t="s">
        <v>4272</v>
      </c>
      <c r="H2989" s="41">
        <v>241108301</v>
      </c>
      <c r="I2989" s="59" t="s">
        <v>4275</v>
      </c>
      <c r="J2989" s="100">
        <v>2025</v>
      </c>
      <c r="K2989" s="100">
        <v>5</v>
      </c>
      <c r="L2989" s="9">
        <f t="shared" si="71"/>
        <v>4</v>
      </c>
      <c r="M2989" s="6" t="s">
        <v>92</v>
      </c>
      <c r="N2989" s="9" t="s">
        <v>94</v>
      </c>
      <c r="O2989" s="6" t="s">
        <v>37</v>
      </c>
      <c r="P2989" s="9"/>
      <c r="Q2989" s="5"/>
      <c r="R2989" s="5"/>
      <c r="S2989" s="11"/>
      <c r="T2989" s="6"/>
      <c r="U2989" s="4" t="s">
        <v>4025</v>
      </c>
      <c r="V2989" s="4"/>
      <c r="W2989" s="75"/>
      <c r="X2989" s="9"/>
      <c r="Y2989" s="11"/>
      <c r="Z2989" s="11"/>
      <c r="AA2989" s="11"/>
      <c r="AB2989" s="11"/>
      <c r="AC2989" s="11"/>
      <c r="AD2989" s="11"/>
      <c r="AE2989" s="11"/>
      <c r="AF2989" s="11"/>
      <c r="AG2989" s="11"/>
      <c r="AH2989" s="11"/>
      <c r="AI2989" s="11"/>
      <c r="AJ2989" s="11"/>
      <c r="AK2989" s="143"/>
      <c r="AL2989" s="143"/>
      <c r="AM2989" s="143"/>
      <c r="AN2989" s="143"/>
      <c r="AO2989" s="143"/>
      <c r="AP2989" s="143"/>
      <c r="AQ2989" s="143"/>
      <c r="AR2989" s="143"/>
      <c r="AS2989" s="143"/>
      <c r="AT2989" s="143"/>
      <c r="AU2989" s="143"/>
      <c r="AV2989" s="143"/>
    </row>
    <row r="2990" spans="1:55" ht="15" customHeight="1" x14ac:dyDescent="0.2">
      <c r="A2990" s="4" t="s">
        <v>2726</v>
      </c>
      <c r="B2990" s="4" t="s">
        <v>2690</v>
      </c>
      <c r="C2990" s="4" t="s">
        <v>2734</v>
      </c>
      <c r="D2990" s="4" t="s">
        <v>2740</v>
      </c>
      <c r="E2990" s="4" t="s">
        <v>4270</v>
      </c>
      <c r="F2990" s="4" t="s">
        <v>4271</v>
      </c>
      <c r="G2990" s="41" t="s">
        <v>4272</v>
      </c>
      <c r="H2990" s="41">
        <v>241108302</v>
      </c>
      <c r="I2990" s="59" t="s">
        <v>4276</v>
      </c>
      <c r="J2990" s="100">
        <v>2025</v>
      </c>
      <c r="K2990" s="100">
        <v>5</v>
      </c>
      <c r="L2990" s="9">
        <f t="shared" si="71"/>
        <v>4</v>
      </c>
      <c r="M2990" s="6" t="s">
        <v>92</v>
      </c>
      <c r="N2990" s="9" t="s">
        <v>94</v>
      </c>
      <c r="O2990" s="6" t="s">
        <v>37</v>
      </c>
      <c r="P2990" s="9"/>
      <c r="Q2990" s="5"/>
      <c r="R2990" s="5"/>
      <c r="S2990" s="11"/>
      <c r="T2990" s="6"/>
      <c r="U2990" s="4" t="s">
        <v>4025</v>
      </c>
      <c r="V2990" s="4"/>
      <c r="W2990" s="75"/>
      <c r="X2990" s="9"/>
      <c r="Y2990" s="11"/>
      <c r="Z2990" s="11"/>
      <c r="AA2990" s="11"/>
      <c r="AB2990" s="11"/>
      <c r="AC2990" s="11"/>
      <c r="AD2990" s="11"/>
      <c r="AE2990" s="11"/>
      <c r="AF2990" s="11"/>
      <c r="AG2990" s="11"/>
      <c r="AH2990" s="11"/>
      <c r="AI2990" s="11"/>
      <c r="AJ2990" s="11"/>
      <c r="AK2990" s="143"/>
      <c r="AL2990" s="143"/>
      <c r="AM2990" s="143"/>
      <c r="AN2990" s="143"/>
      <c r="AO2990" s="143"/>
      <c r="AP2990" s="143"/>
      <c r="AQ2990" s="143"/>
      <c r="AR2990" s="143"/>
      <c r="AS2990" s="143"/>
      <c r="AT2990" s="143"/>
      <c r="AU2990" s="143"/>
      <c r="AV2990" s="143"/>
    </row>
    <row r="2991" spans="1:55" ht="15" customHeight="1" x14ac:dyDescent="0.2">
      <c r="A2991" s="4" t="s">
        <v>2726</v>
      </c>
      <c r="B2991" s="4" t="s">
        <v>2690</v>
      </c>
      <c r="C2991" s="4" t="s">
        <v>2734</v>
      </c>
      <c r="D2991" s="4" t="s">
        <v>2740</v>
      </c>
      <c r="E2991" s="4" t="s">
        <v>4270</v>
      </c>
      <c r="F2991" s="4" t="s">
        <v>4271</v>
      </c>
      <c r="G2991" s="41" t="s">
        <v>4272</v>
      </c>
      <c r="H2991" s="41">
        <v>241108303</v>
      </c>
      <c r="I2991" s="59" t="s">
        <v>4277</v>
      </c>
      <c r="J2991" s="100">
        <v>2025</v>
      </c>
      <c r="K2991" s="100">
        <v>5</v>
      </c>
      <c r="L2991" s="9">
        <f t="shared" si="71"/>
        <v>4</v>
      </c>
      <c r="M2991" s="6" t="s">
        <v>92</v>
      </c>
      <c r="N2991" s="9" t="s">
        <v>94</v>
      </c>
      <c r="O2991" s="6" t="s">
        <v>37</v>
      </c>
      <c r="P2991" s="9"/>
      <c r="Q2991" s="5"/>
      <c r="R2991" s="5"/>
      <c r="S2991" s="11"/>
      <c r="T2991" s="6"/>
      <c r="U2991" s="4" t="s">
        <v>4025</v>
      </c>
      <c r="V2991" s="4"/>
      <c r="W2991" s="75"/>
      <c r="X2991" s="9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1"/>
      <c r="AJ2991" s="11"/>
      <c r="AK2991" s="143"/>
      <c r="AL2991" s="143"/>
      <c r="AM2991" s="143"/>
      <c r="AN2991" s="143"/>
      <c r="AO2991" s="143"/>
      <c r="AP2991" s="143"/>
      <c r="AQ2991" s="143"/>
      <c r="AR2991" s="143"/>
      <c r="AS2991" s="143"/>
      <c r="AT2991" s="143"/>
      <c r="AU2991" s="143"/>
      <c r="AV2991" s="143"/>
    </row>
    <row r="2992" spans="1:55" ht="15" customHeight="1" x14ac:dyDescent="0.2">
      <c r="A2992" s="4" t="s">
        <v>2726</v>
      </c>
      <c r="B2992" s="4" t="s">
        <v>2690</v>
      </c>
      <c r="C2992" s="4" t="s">
        <v>2734</v>
      </c>
      <c r="D2992" s="4" t="s">
        <v>2740</v>
      </c>
      <c r="E2992" s="4" t="s">
        <v>4270</v>
      </c>
      <c r="F2992" s="4" t="s">
        <v>4271</v>
      </c>
      <c r="G2992" s="41" t="s">
        <v>4272</v>
      </c>
      <c r="H2992" s="41">
        <v>241108304</v>
      </c>
      <c r="I2992" s="59" t="s">
        <v>4278</v>
      </c>
      <c r="J2992" s="100">
        <v>2025</v>
      </c>
      <c r="K2992" s="100">
        <v>5</v>
      </c>
      <c r="L2992" s="9">
        <f t="shared" si="71"/>
        <v>4</v>
      </c>
      <c r="M2992" s="6" t="s">
        <v>92</v>
      </c>
      <c r="N2992" s="9" t="s">
        <v>94</v>
      </c>
      <c r="O2992" s="6" t="s">
        <v>37</v>
      </c>
      <c r="P2992" s="9"/>
      <c r="Q2992" s="5"/>
      <c r="R2992" s="5"/>
      <c r="S2992" s="11"/>
      <c r="T2992" s="6"/>
      <c r="U2992" s="4" t="s">
        <v>4025</v>
      </c>
      <c r="V2992" s="4"/>
      <c r="W2992" s="75"/>
      <c r="X2992" s="9"/>
      <c r="Y2992" s="11"/>
      <c r="Z2992" s="11"/>
      <c r="AA2992" s="11"/>
      <c r="AB2992" s="11"/>
      <c r="AC2992" s="11"/>
      <c r="AD2992" s="11"/>
      <c r="AE2992" s="11"/>
      <c r="AF2992" s="11"/>
      <c r="AG2992" s="11"/>
      <c r="AH2992" s="11"/>
      <c r="AI2992" s="11"/>
      <c r="AJ2992" s="11"/>
      <c r="AK2992" s="143"/>
      <c r="AL2992" s="143"/>
      <c r="AM2992" s="143"/>
      <c r="AN2992" s="143"/>
      <c r="AO2992" s="143"/>
      <c r="AP2992" s="143"/>
      <c r="AQ2992" s="143"/>
      <c r="AR2992" s="143"/>
      <c r="AS2992" s="143"/>
      <c r="AT2992" s="143"/>
      <c r="AU2992" s="143"/>
      <c r="AV2992" s="143"/>
    </row>
    <row r="2993" spans="1:48" ht="15" customHeight="1" x14ac:dyDescent="0.2">
      <c r="A2993" s="4" t="s">
        <v>2726</v>
      </c>
      <c r="B2993" s="4" t="s">
        <v>2690</v>
      </c>
      <c r="C2993" s="4" t="s">
        <v>2734</v>
      </c>
      <c r="D2993" s="4" t="s">
        <v>2740</v>
      </c>
      <c r="E2993" s="4" t="s">
        <v>4270</v>
      </c>
      <c r="F2993" s="4" t="s">
        <v>4271</v>
      </c>
      <c r="G2993" s="41" t="s">
        <v>4272</v>
      </c>
      <c r="H2993" s="41">
        <v>241108305</v>
      </c>
      <c r="I2993" s="59" t="s">
        <v>4279</v>
      </c>
      <c r="J2993" s="100">
        <v>2025</v>
      </c>
      <c r="K2993" s="100">
        <v>5</v>
      </c>
      <c r="L2993" s="9">
        <f t="shared" si="71"/>
        <v>4</v>
      </c>
      <c r="M2993" s="6" t="s">
        <v>92</v>
      </c>
      <c r="N2993" s="9" t="s">
        <v>94</v>
      </c>
      <c r="O2993" s="6" t="s">
        <v>37</v>
      </c>
      <c r="P2993" s="9"/>
      <c r="Q2993" s="5"/>
      <c r="R2993" s="5"/>
      <c r="S2993" s="11"/>
      <c r="T2993" s="6"/>
      <c r="U2993" s="4" t="s">
        <v>4025</v>
      </c>
      <c r="V2993" s="4"/>
      <c r="W2993" s="75"/>
      <c r="X2993" s="9"/>
      <c r="Y2993" s="11"/>
      <c r="Z2993" s="11"/>
      <c r="AA2993" s="11"/>
      <c r="AB2993" s="11"/>
      <c r="AC2993" s="11"/>
      <c r="AD2993" s="11"/>
      <c r="AE2993" s="11"/>
      <c r="AF2993" s="11"/>
      <c r="AG2993" s="11"/>
      <c r="AH2993" s="11"/>
      <c r="AI2993" s="11"/>
      <c r="AJ2993" s="11"/>
      <c r="AK2993" s="143"/>
      <c r="AL2993" s="143"/>
      <c r="AM2993" s="143"/>
      <c r="AN2993" s="143"/>
      <c r="AO2993" s="143"/>
      <c r="AP2993" s="143"/>
      <c r="AQ2993" s="143"/>
      <c r="AR2993" s="143"/>
      <c r="AS2993" s="143"/>
      <c r="AT2993" s="143"/>
      <c r="AU2993" s="143"/>
      <c r="AV2993" s="143"/>
    </row>
    <row r="2994" spans="1:48" ht="15" customHeight="1" x14ac:dyDescent="0.2">
      <c r="A2994" s="4" t="s">
        <v>2726</v>
      </c>
      <c r="B2994" s="4" t="s">
        <v>2690</v>
      </c>
      <c r="C2994" s="4" t="s">
        <v>2734</v>
      </c>
      <c r="D2994" s="4" t="s">
        <v>2740</v>
      </c>
      <c r="E2994" s="4" t="s">
        <v>4270</v>
      </c>
      <c r="F2994" s="4" t="s">
        <v>4271</v>
      </c>
      <c r="G2994" s="41" t="s">
        <v>4272</v>
      </c>
      <c r="H2994" s="41">
        <v>241108307</v>
      </c>
      <c r="I2994" s="59" t="s">
        <v>4280</v>
      </c>
      <c r="J2994" s="100">
        <v>2025</v>
      </c>
      <c r="K2994" s="100">
        <v>5</v>
      </c>
      <c r="L2994" s="9">
        <f t="shared" si="71"/>
        <v>4</v>
      </c>
      <c r="M2994" s="6" t="s">
        <v>92</v>
      </c>
      <c r="N2994" s="9" t="s">
        <v>94</v>
      </c>
      <c r="O2994" s="6" t="s">
        <v>37</v>
      </c>
      <c r="P2994" s="9"/>
      <c r="Q2994" s="5"/>
      <c r="R2994" s="5"/>
      <c r="S2994" s="11"/>
      <c r="T2994" s="6"/>
      <c r="U2994" s="4" t="s">
        <v>4025</v>
      </c>
      <c r="V2994" s="4"/>
      <c r="W2994" s="75"/>
      <c r="X2994" s="9"/>
      <c r="Y2994" s="11"/>
      <c r="Z2994" s="11"/>
      <c r="AA2994" s="11"/>
      <c r="AB2994" s="11"/>
      <c r="AC2994" s="11"/>
      <c r="AD2994" s="11"/>
      <c r="AE2994" s="11"/>
      <c r="AF2994" s="11"/>
      <c r="AG2994" s="11"/>
      <c r="AH2994" s="11"/>
      <c r="AI2994" s="11"/>
      <c r="AJ2994" s="11"/>
      <c r="AK2994" s="143"/>
      <c r="AL2994" s="143"/>
      <c r="AM2994" s="143"/>
      <c r="AN2994" s="143"/>
      <c r="AO2994" s="143"/>
      <c r="AP2994" s="143"/>
      <c r="AQ2994" s="143"/>
      <c r="AR2994" s="143"/>
      <c r="AS2994" s="143"/>
      <c r="AT2994" s="143"/>
      <c r="AU2994" s="143"/>
      <c r="AV2994" s="143"/>
    </row>
    <row r="2995" spans="1:48" ht="15" customHeight="1" x14ac:dyDescent="0.2">
      <c r="A2995" s="4" t="s">
        <v>2726</v>
      </c>
      <c r="B2995" s="4" t="s">
        <v>2690</v>
      </c>
      <c r="C2995" s="4" t="s">
        <v>2734</v>
      </c>
      <c r="D2995" s="4" t="s">
        <v>2740</v>
      </c>
      <c r="E2995" s="4" t="s">
        <v>4270</v>
      </c>
      <c r="F2995" s="4" t="s">
        <v>4271</v>
      </c>
      <c r="G2995" s="41" t="s">
        <v>4272</v>
      </c>
      <c r="H2995" s="41">
        <v>241108308</v>
      </c>
      <c r="I2995" s="59" t="s">
        <v>4281</v>
      </c>
      <c r="J2995" s="100">
        <v>2025</v>
      </c>
      <c r="K2995" s="100">
        <v>5</v>
      </c>
      <c r="L2995" s="9">
        <f t="shared" si="71"/>
        <v>4</v>
      </c>
      <c r="M2995" s="6" t="s">
        <v>92</v>
      </c>
      <c r="N2995" s="9" t="s">
        <v>94</v>
      </c>
      <c r="O2995" s="6" t="s">
        <v>37</v>
      </c>
      <c r="P2995" s="9"/>
      <c r="Q2995" s="5"/>
      <c r="R2995" s="5"/>
      <c r="S2995" s="11"/>
      <c r="T2995" s="6"/>
      <c r="U2995" s="4" t="s">
        <v>4025</v>
      </c>
      <c r="V2995" s="4"/>
      <c r="W2995" s="75"/>
      <c r="X2995" s="9"/>
      <c r="Y2995" s="11"/>
      <c r="Z2995" s="11"/>
      <c r="AA2995" s="11"/>
      <c r="AB2995" s="11"/>
      <c r="AC2995" s="11"/>
      <c r="AD2995" s="11"/>
      <c r="AE2995" s="11"/>
      <c r="AF2995" s="11"/>
      <c r="AG2995" s="11"/>
      <c r="AH2995" s="11"/>
      <c r="AI2995" s="11"/>
      <c r="AJ2995" s="11"/>
      <c r="AK2995" s="143"/>
      <c r="AL2995" s="143"/>
      <c r="AM2995" s="143"/>
      <c r="AN2995" s="143"/>
      <c r="AO2995" s="143"/>
      <c r="AP2995" s="143"/>
      <c r="AQ2995" s="143"/>
      <c r="AR2995" s="143"/>
      <c r="AS2995" s="143"/>
      <c r="AT2995" s="143"/>
      <c r="AU2995" s="143"/>
      <c r="AV2995" s="143"/>
    </row>
    <row r="2996" spans="1:48" ht="15" customHeight="1" x14ac:dyDescent="0.2">
      <c r="A2996" s="4" t="s">
        <v>2726</v>
      </c>
      <c r="B2996" s="4" t="s">
        <v>2690</v>
      </c>
      <c r="C2996" s="4" t="s">
        <v>2734</v>
      </c>
      <c r="D2996" s="4" t="s">
        <v>2740</v>
      </c>
      <c r="E2996" s="4" t="s">
        <v>4270</v>
      </c>
      <c r="F2996" s="4" t="s">
        <v>4271</v>
      </c>
      <c r="G2996" s="41" t="s">
        <v>4272</v>
      </c>
      <c r="H2996" s="41">
        <v>241108310</v>
      </c>
      <c r="I2996" s="59" t="s">
        <v>4282</v>
      </c>
      <c r="J2996" s="100">
        <v>2025</v>
      </c>
      <c r="K2996" s="100">
        <v>5</v>
      </c>
      <c r="L2996" s="9">
        <f t="shared" si="71"/>
        <v>4</v>
      </c>
      <c r="M2996" s="6" t="s">
        <v>92</v>
      </c>
      <c r="N2996" s="9" t="s">
        <v>94</v>
      </c>
      <c r="O2996" s="6" t="s">
        <v>37</v>
      </c>
      <c r="P2996" s="9"/>
      <c r="Q2996" s="5"/>
      <c r="R2996" s="5"/>
      <c r="S2996" s="11"/>
      <c r="T2996" s="6"/>
      <c r="U2996" s="4" t="s">
        <v>4025</v>
      </c>
      <c r="V2996" s="4"/>
      <c r="W2996" s="75"/>
      <c r="X2996" s="9"/>
      <c r="Y2996" s="11"/>
      <c r="Z2996" s="11"/>
      <c r="AA2996" s="11"/>
      <c r="AB2996" s="11"/>
      <c r="AC2996" s="11"/>
      <c r="AD2996" s="11"/>
      <c r="AE2996" s="11"/>
      <c r="AF2996" s="11"/>
      <c r="AG2996" s="11"/>
      <c r="AH2996" s="11"/>
      <c r="AI2996" s="11"/>
      <c r="AJ2996" s="11"/>
      <c r="AK2996" s="143"/>
      <c r="AL2996" s="143"/>
      <c r="AM2996" s="143"/>
      <c r="AN2996" s="143"/>
      <c r="AO2996" s="143"/>
      <c r="AP2996" s="143"/>
      <c r="AQ2996" s="143"/>
      <c r="AR2996" s="143"/>
      <c r="AS2996" s="143"/>
      <c r="AT2996" s="143"/>
      <c r="AU2996" s="143"/>
      <c r="AV2996" s="143"/>
    </row>
    <row r="2997" spans="1:48" ht="15" customHeight="1" x14ac:dyDescent="0.2">
      <c r="A2997" s="4" t="s">
        <v>2726</v>
      </c>
      <c r="B2997" s="4" t="s">
        <v>2690</v>
      </c>
      <c r="C2997" s="4" t="s">
        <v>2734</v>
      </c>
      <c r="D2997" s="4" t="s">
        <v>2740</v>
      </c>
      <c r="E2997" s="4" t="s">
        <v>4270</v>
      </c>
      <c r="F2997" s="4" t="s">
        <v>4271</v>
      </c>
      <c r="G2997" s="41" t="s">
        <v>4272</v>
      </c>
      <c r="H2997" s="41">
        <v>241108311</v>
      </c>
      <c r="I2997" s="59" t="s">
        <v>4283</v>
      </c>
      <c r="J2997" s="100">
        <v>2025</v>
      </c>
      <c r="K2997" s="100">
        <v>5</v>
      </c>
      <c r="L2997" s="9">
        <f t="shared" si="71"/>
        <v>4</v>
      </c>
      <c r="M2997" s="6" t="s">
        <v>92</v>
      </c>
      <c r="N2997" s="9" t="s">
        <v>94</v>
      </c>
      <c r="O2997" s="6" t="s">
        <v>37</v>
      </c>
      <c r="P2997" s="9"/>
      <c r="Q2997" s="5"/>
      <c r="R2997" s="5"/>
      <c r="S2997" s="11"/>
      <c r="T2997" s="6"/>
      <c r="U2997" s="4" t="s">
        <v>4025</v>
      </c>
      <c r="V2997" s="4"/>
      <c r="W2997" s="75"/>
      <c r="X2997" s="9"/>
      <c r="Y2997" s="11"/>
      <c r="Z2997" s="11"/>
      <c r="AA2997" s="11"/>
      <c r="AB2997" s="11"/>
      <c r="AC2997" s="11"/>
      <c r="AD2997" s="11"/>
      <c r="AE2997" s="11"/>
      <c r="AF2997" s="11"/>
      <c r="AG2997" s="11"/>
      <c r="AH2997" s="11"/>
      <c r="AI2997" s="11"/>
      <c r="AJ2997" s="11"/>
      <c r="AK2997" s="143"/>
      <c r="AL2997" s="143"/>
      <c r="AM2997" s="143"/>
      <c r="AN2997" s="143"/>
      <c r="AO2997" s="143"/>
      <c r="AP2997" s="143"/>
      <c r="AQ2997" s="143"/>
      <c r="AR2997" s="143"/>
      <c r="AS2997" s="143"/>
      <c r="AT2997" s="143"/>
      <c r="AU2997" s="143"/>
      <c r="AV2997" s="143"/>
    </row>
    <row r="2998" spans="1:48" ht="15" customHeight="1" x14ac:dyDescent="0.2">
      <c r="A2998" s="4" t="s">
        <v>2726</v>
      </c>
      <c r="B2998" s="4" t="s">
        <v>2690</v>
      </c>
      <c r="C2998" s="4" t="s">
        <v>2734</v>
      </c>
      <c r="D2998" s="4" t="s">
        <v>2740</v>
      </c>
      <c r="E2998" s="4" t="s">
        <v>4270</v>
      </c>
      <c r="F2998" s="4" t="s">
        <v>4271</v>
      </c>
      <c r="G2998" s="41" t="s">
        <v>4272</v>
      </c>
      <c r="H2998" s="41">
        <v>241108312</v>
      </c>
      <c r="I2998" s="59" t="s">
        <v>4284</v>
      </c>
      <c r="J2998" s="100">
        <v>2025</v>
      </c>
      <c r="K2998" s="100">
        <v>5</v>
      </c>
      <c r="L2998" s="9">
        <f t="shared" si="71"/>
        <v>4</v>
      </c>
      <c r="M2998" s="6" t="s">
        <v>92</v>
      </c>
      <c r="N2998" s="9" t="s">
        <v>94</v>
      </c>
      <c r="O2998" s="6" t="s">
        <v>37</v>
      </c>
      <c r="P2998" s="9"/>
      <c r="Q2998" s="5"/>
      <c r="R2998" s="5"/>
      <c r="S2998" s="11"/>
      <c r="T2998" s="6"/>
      <c r="U2998" s="4" t="s">
        <v>4025</v>
      </c>
      <c r="V2998" s="4"/>
      <c r="W2998" s="75"/>
      <c r="X2998" s="9"/>
      <c r="Y2998" s="11"/>
      <c r="Z2998" s="11"/>
      <c r="AA2998" s="11"/>
      <c r="AB2998" s="11"/>
      <c r="AC2998" s="11"/>
      <c r="AD2998" s="11"/>
      <c r="AE2998" s="11"/>
      <c r="AF2998" s="11"/>
      <c r="AG2998" s="11"/>
      <c r="AH2998" s="11"/>
      <c r="AI2998" s="11"/>
      <c r="AJ2998" s="11"/>
      <c r="AK2998" s="143"/>
      <c r="AL2998" s="143"/>
      <c r="AM2998" s="143"/>
      <c r="AN2998" s="143"/>
      <c r="AO2998" s="143"/>
      <c r="AP2998" s="143"/>
      <c r="AQ2998" s="143"/>
      <c r="AR2998" s="143"/>
      <c r="AS2998" s="143"/>
      <c r="AT2998" s="143"/>
      <c r="AU2998" s="143"/>
      <c r="AV2998" s="143"/>
    </row>
    <row r="2999" spans="1:48" ht="15" customHeight="1" x14ac:dyDescent="0.2">
      <c r="A2999" s="4" t="s">
        <v>2726</v>
      </c>
      <c r="B2999" s="4" t="s">
        <v>2690</v>
      </c>
      <c r="C2999" s="4" t="s">
        <v>2734</v>
      </c>
      <c r="D2999" s="4" t="s">
        <v>2740</v>
      </c>
      <c r="E2999" s="4" t="s">
        <v>4270</v>
      </c>
      <c r="F2999" s="4" t="s">
        <v>4271</v>
      </c>
      <c r="G2999" s="41" t="s">
        <v>4272</v>
      </c>
      <c r="H2999" s="41">
        <v>241108313</v>
      </c>
      <c r="I2999" s="59" t="s">
        <v>4285</v>
      </c>
      <c r="J2999" s="100">
        <v>2025</v>
      </c>
      <c r="K2999" s="100">
        <v>5</v>
      </c>
      <c r="L2999" s="9">
        <f t="shared" si="71"/>
        <v>4</v>
      </c>
      <c r="M2999" s="6" t="s">
        <v>92</v>
      </c>
      <c r="N2999" s="9" t="s">
        <v>94</v>
      </c>
      <c r="O2999" s="6" t="s">
        <v>37</v>
      </c>
      <c r="P2999" s="9"/>
      <c r="Q2999" s="5"/>
      <c r="R2999" s="5"/>
      <c r="S2999" s="11"/>
      <c r="T2999" s="6"/>
      <c r="U2999" s="4" t="s">
        <v>4025</v>
      </c>
      <c r="V2999" s="4"/>
      <c r="W2999" s="75"/>
      <c r="X2999" s="9"/>
      <c r="Y2999" s="11"/>
      <c r="Z2999" s="11"/>
      <c r="AA2999" s="11"/>
      <c r="AB2999" s="11"/>
      <c r="AC2999" s="11"/>
      <c r="AD2999" s="11"/>
      <c r="AE2999" s="11"/>
      <c r="AF2999" s="11"/>
      <c r="AG2999" s="11"/>
      <c r="AH2999" s="11"/>
      <c r="AI2999" s="11"/>
      <c r="AJ2999" s="11"/>
      <c r="AK2999" s="143"/>
      <c r="AL2999" s="143"/>
      <c r="AM2999" s="143"/>
      <c r="AN2999" s="143"/>
      <c r="AO2999" s="143"/>
      <c r="AP2999" s="143"/>
      <c r="AQ2999" s="143"/>
      <c r="AR2999" s="143"/>
      <c r="AS2999" s="143"/>
      <c r="AT2999" s="143"/>
      <c r="AU2999" s="143"/>
      <c r="AV2999" s="143"/>
    </row>
    <row r="3000" spans="1:48" ht="15" customHeight="1" x14ac:dyDescent="0.2">
      <c r="A3000" s="4" t="s">
        <v>2726</v>
      </c>
      <c r="B3000" s="4" t="s">
        <v>2690</v>
      </c>
      <c r="C3000" s="4" t="s">
        <v>2734</v>
      </c>
      <c r="D3000" s="4" t="s">
        <v>2740</v>
      </c>
      <c r="E3000" s="4" t="s">
        <v>4270</v>
      </c>
      <c r="F3000" s="4" t="s">
        <v>4271</v>
      </c>
      <c r="G3000" s="41" t="s">
        <v>4272</v>
      </c>
      <c r="H3000" s="41">
        <v>241108309</v>
      </c>
      <c r="I3000" s="59" t="s">
        <v>4286</v>
      </c>
      <c r="J3000" s="100">
        <v>2025</v>
      </c>
      <c r="K3000" s="100">
        <v>5</v>
      </c>
      <c r="L3000" s="9">
        <f t="shared" si="71"/>
        <v>4</v>
      </c>
      <c r="M3000" s="6" t="s">
        <v>92</v>
      </c>
      <c r="N3000" s="9" t="s">
        <v>94</v>
      </c>
      <c r="O3000" s="6" t="s">
        <v>37</v>
      </c>
      <c r="P3000" s="9"/>
      <c r="Q3000" s="5"/>
      <c r="R3000" s="5"/>
      <c r="S3000" s="11"/>
      <c r="T3000" s="6"/>
      <c r="U3000" s="4" t="s">
        <v>4025</v>
      </c>
      <c r="V3000" s="4"/>
      <c r="W3000" s="75"/>
      <c r="X3000" s="9"/>
      <c r="Y3000" s="11"/>
      <c r="Z3000" s="11"/>
      <c r="AA3000" s="11"/>
      <c r="AB3000" s="11"/>
      <c r="AC3000" s="11"/>
      <c r="AD3000" s="11"/>
      <c r="AE3000" s="11"/>
      <c r="AF3000" s="11"/>
      <c r="AG3000" s="11"/>
      <c r="AH3000" s="11"/>
      <c r="AI3000" s="11"/>
      <c r="AJ3000" s="11"/>
      <c r="AK3000" s="143"/>
      <c r="AL3000" s="143"/>
      <c r="AM3000" s="143"/>
      <c r="AN3000" s="143"/>
      <c r="AO3000" s="143"/>
      <c r="AP3000" s="143"/>
      <c r="AQ3000" s="143"/>
      <c r="AR3000" s="143"/>
      <c r="AS3000" s="143"/>
      <c r="AT3000" s="143"/>
      <c r="AU3000" s="143"/>
      <c r="AV3000" s="143"/>
    </row>
    <row r="3001" spans="1:48" ht="15" customHeight="1" x14ac:dyDescent="0.2">
      <c r="A3001" s="4" t="s">
        <v>2692</v>
      </c>
      <c r="B3001" s="4" t="s">
        <v>2688</v>
      </c>
      <c r="C3001" s="4" t="s">
        <v>2734</v>
      </c>
      <c r="D3001" s="4" t="s">
        <v>2740</v>
      </c>
      <c r="E3001" s="4" t="s">
        <v>4270</v>
      </c>
      <c r="F3001" s="4" t="s">
        <v>4271</v>
      </c>
      <c r="G3001" s="41" t="s">
        <v>4272</v>
      </c>
      <c r="H3001" s="41">
        <v>241108314</v>
      </c>
      <c r="I3001" s="59" t="s">
        <v>4287</v>
      </c>
      <c r="J3001" s="100">
        <v>2025</v>
      </c>
      <c r="K3001" s="100">
        <v>5</v>
      </c>
      <c r="L3001" s="9">
        <f t="shared" si="71"/>
        <v>4</v>
      </c>
      <c r="M3001" s="6" t="s">
        <v>92</v>
      </c>
      <c r="N3001" s="9" t="s">
        <v>94</v>
      </c>
      <c r="O3001" s="6" t="s">
        <v>37</v>
      </c>
      <c r="P3001" s="9"/>
      <c r="Q3001" s="5"/>
      <c r="R3001" s="5"/>
      <c r="S3001" s="11"/>
      <c r="T3001" s="6"/>
      <c r="U3001" s="4" t="s">
        <v>4025</v>
      </c>
      <c r="V3001" s="4"/>
      <c r="W3001" s="75"/>
      <c r="X3001" s="9"/>
      <c r="Y3001" s="11"/>
      <c r="Z3001" s="11"/>
      <c r="AA3001" s="11"/>
      <c r="AB3001" s="11"/>
      <c r="AC3001" s="11"/>
      <c r="AD3001" s="11"/>
      <c r="AE3001" s="11"/>
      <c r="AF3001" s="11"/>
      <c r="AG3001" s="11"/>
      <c r="AH3001" s="11"/>
      <c r="AI3001" s="11"/>
      <c r="AJ3001" s="11"/>
      <c r="AK3001" s="143"/>
      <c r="AL3001" s="143"/>
      <c r="AM3001" s="143"/>
      <c r="AN3001" s="143"/>
      <c r="AO3001" s="143"/>
      <c r="AP3001" s="143"/>
      <c r="AQ3001" s="143"/>
      <c r="AR3001" s="143"/>
      <c r="AS3001" s="143"/>
      <c r="AT3001" s="143"/>
      <c r="AU3001" s="143"/>
      <c r="AV3001" s="143"/>
    </row>
    <row r="3002" spans="1:48" ht="15" customHeight="1" x14ac:dyDescent="0.2">
      <c r="A3002" s="4" t="s">
        <v>2692</v>
      </c>
      <c r="B3002" s="4" t="s">
        <v>2688</v>
      </c>
      <c r="C3002" s="4" t="s">
        <v>2734</v>
      </c>
      <c r="D3002" s="4" t="s">
        <v>2740</v>
      </c>
      <c r="E3002" s="4" t="s">
        <v>4270</v>
      </c>
      <c r="F3002" s="4" t="s">
        <v>4271</v>
      </c>
      <c r="G3002" s="41" t="s">
        <v>4272</v>
      </c>
      <c r="H3002" s="41">
        <v>241108315</v>
      </c>
      <c r="I3002" s="59" t="s">
        <v>4288</v>
      </c>
      <c r="J3002" s="100">
        <v>2025</v>
      </c>
      <c r="K3002" s="100">
        <v>5</v>
      </c>
      <c r="L3002" s="9">
        <f t="shared" si="71"/>
        <v>4</v>
      </c>
      <c r="M3002" s="6" t="s">
        <v>92</v>
      </c>
      <c r="N3002" s="9" t="s">
        <v>94</v>
      </c>
      <c r="O3002" s="6" t="s">
        <v>37</v>
      </c>
      <c r="P3002" s="9"/>
      <c r="Q3002" s="5"/>
      <c r="R3002" s="5"/>
      <c r="S3002" s="11"/>
      <c r="T3002" s="6"/>
      <c r="U3002" s="4" t="s">
        <v>4025</v>
      </c>
      <c r="V3002" s="4"/>
      <c r="W3002" s="75"/>
      <c r="X3002" s="9"/>
      <c r="Y3002" s="11"/>
      <c r="Z3002" s="11"/>
      <c r="AA3002" s="11"/>
      <c r="AB3002" s="11"/>
      <c r="AC3002" s="11"/>
      <c r="AD3002" s="11"/>
      <c r="AE3002" s="11"/>
      <c r="AF3002" s="11"/>
      <c r="AG3002" s="11"/>
      <c r="AH3002" s="11"/>
      <c r="AI3002" s="11"/>
      <c r="AJ3002" s="11"/>
      <c r="AK3002" s="143"/>
      <c r="AL3002" s="143"/>
      <c r="AM3002" s="143"/>
      <c r="AN3002" s="143"/>
      <c r="AO3002" s="143"/>
      <c r="AP3002" s="143"/>
      <c r="AQ3002" s="143"/>
      <c r="AR3002" s="143"/>
      <c r="AS3002" s="143"/>
      <c r="AT3002" s="143"/>
      <c r="AU3002" s="143"/>
      <c r="AV3002" s="143"/>
    </row>
    <row r="3003" spans="1:48" ht="15" customHeight="1" x14ac:dyDescent="0.2">
      <c r="A3003" s="4" t="s">
        <v>2720</v>
      </c>
      <c r="B3003" s="4" t="s">
        <v>2690</v>
      </c>
      <c r="C3003" s="4" t="s">
        <v>2734</v>
      </c>
      <c r="D3003" s="4" t="s">
        <v>2740</v>
      </c>
      <c r="E3003" s="4" t="s">
        <v>4270</v>
      </c>
      <c r="F3003" s="4" t="s">
        <v>4271</v>
      </c>
      <c r="G3003" s="41" t="s">
        <v>4272</v>
      </c>
      <c r="H3003" s="41">
        <v>241108316</v>
      </c>
      <c r="I3003" s="59" t="s">
        <v>4289</v>
      </c>
      <c r="J3003" s="100">
        <v>2025</v>
      </c>
      <c r="K3003" s="100">
        <v>5</v>
      </c>
      <c r="L3003" s="9">
        <f t="shared" si="71"/>
        <v>4</v>
      </c>
      <c r="M3003" s="6" t="s">
        <v>92</v>
      </c>
      <c r="N3003" s="9" t="s">
        <v>94</v>
      </c>
      <c r="O3003" s="6" t="s">
        <v>37</v>
      </c>
      <c r="P3003" s="9"/>
      <c r="Q3003" s="5"/>
      <c r="R3003" s="5"/>
      <c r="S3003" s="11"/>
      <c r="T3003" s="6"/>
      <c r="U3003" s="4" t="s">
        <v>4025</v>
      </c>
      <c r="V3003" s="4"/>
      <c r="W3003" s="75"/>
      <c r="X3003" s="9"/>
      <c r="Y3003" s="11"/>
      <c r="Z3003" s="11"/>
      <c r="AA3003" s="11"/>
      <c r="AB3003" s="11"/>
      <c r="AC3003" s="11"/>
      <c r="AD3003" s="11"/>
      <c r="AE3003" s="11"/>
      <c r="AF3003" s="11"/>
      <c r="AG3003" s="11"/>
      <c r="AH3003" s="11"/>
      <c r="AI3003" s="11"/>
      <c r="AJ3003" s="11"/>
      <c r="AK3003" s="143"/>
      <c r="AL3003" s="143"/>
      <c r="AM3003" s="143"/>
      <c r="AN3003" s="143"/>
      <c r="AO3003" s="143"/>
      <c r="AP3003" s="143"/>
      <c r="AQ3003" s="143"/>
      <c r="AR3003" s="143"/>
      <c r="AS3003" s="143"/>
      <c r="AT3003" s="143"/>
      <c r="AU3003" s="143"/>
      <c r="AV3003" s="143"/>
    </row>
    <row r="3004" spans="1:48" ht="15" customHeight="1" x14ac:dyDescent="0.2">
      <c r="A3004" s="4" t="s">
        <v>2720</v>
      </c>
      <c r="B3004" s="4" t="s">
        <v>2690</v>
      </c>
      <c r="C3004" s="4" t="s">
        <v>2734</v>
      </c>
      <c r="D3004" s="4" t="s">
        <v>2740</v>
      </c>
      <c r="E3004" s="4" t="s">
        <v>4270</v>
      </c>
      <c r="F3004" s="4" t="s">
        <v>4271</v>
      </c>
      <c r="G3004" s="41" t="s">
        <v>4272</v>
      </c>
      <c r="H3004" s="41">
        <v>241108317</v>
      </c>
      <c r="I3004" s="59" t="s">
        <v>4290</v>
      </c>
      <c r="J3004" s="100">
        <v>2025</v>
      </c>
      <c r="K3004" s="100">
        <v>5</v>
      </c>
      <c r="L3004" s="9">
        <f t="shared" si="71"/>
        <v>4</v>
      </c>
      <c r="M3004" s="6" t="s">
        <v>92</v>
      </c>
      <c r="N3004" s="9" t="s">
        <v>94</v>
      </c>
      <c r="O3004" s="6" t="s">
        <v>37</v>
      </c>
      <c r="P3004" s="9"/>
      <c r="Q3004" s="5"/>
      <c r="R3004" s="5"/>
      <c r="S3004" s="11"/>
      <c r="T3004" s="6"/>
      <c r="U3004" s="4" t="s">
        <v>4025</v>
      </c>
      <c r="V3004" s="4"/>
      <c r="W3004" s="75"/>
      <c r="X3004" s="9"/>
      <c r="Y3004" s="11"/>
      <c r="Z3004" s="11"/>
      <c r="AA3004" s="11"/>
      <c r="AB3004" s="11"/>
      <c r="AC3004" s="11"/>
      <c r="AD3004" s="11"/>
      <c r="AE3004" s="11"/>
      <c r="AF3004" s="11"/>
      <c r="AG3004" s="11"/>
      <c r="AH3004" s="11"/>
      <c r="AI3004" s="11"/>
      <c r="AJ3004" s="11"/>
      <c r="AK3004" s="143"/>
      <c r="AL3004" s="143"/>
      <c r="AM3004" s="143"/>
      <c r="AN3004" s="143"/>
      <c r="AO3004" s="143"/>
      <c r="AP3004" s="143"/>
      <c r="AQ3004" s="143"/>
      <c r="AR3004" s="143"/>
      <c r="AS3004" s="143"/>
      <c r="AT3004" s="143"/>
      <c r="AU3004" s="143"/>
      <c r="AV3004" s="143"/>
    </row>
    <row r="3005" spans="1:48" ht="15" customHeight="1" x14ac:dyDescent="0.2">
      <c r="A3005" s="4" t="s">
        <v>2701</v>
      </c>
      <c r="B3005" s="4" t="s">
        <v>2689</v>
      </c>
      <c r="C3005" s="4" t="s">
        <v>2734</v>
      </c>
      <c r="D3005" s="4" t="s">
        <v>2740</v>
      </c>
      <c r="E3005" s="4" t="s">
        <v>4270</v>
      </c>
      <c r="F3005" s="4" t="s">
        <v>4271</v>
      </c>
      <c r="G3005" s="41" t="s">
        <v>4272</v>
      </c>
      <c r="H3005" s="41">
        <v>241108318</v>
      </c>
      <c r="I3005" s="59" t="s">
        <v>4291</v>
      </c>
      <c r="J3005" s="100">
        <v>2025</v>
      </c>
      <c r="K3005" s="100">
        <v>5</v>
      </c>
      <c r="L3005" s="9">
        <f t="shared" si="71"/>
        <v>4</v>
      </c>
      <c r="M3005" s="6" t="s">
        <v>92</v>
      </c>
      <c r="N3005" s="9" t="s">
        <v>94</v>
      </c>
      <c r="O3005" s="6" t="s">
        <v>37</v>
      </c>
      <c r="P3005" s="9"/>
      <c r="Q3005" s="5"/>
      <c r="R3005" s="5"/>
      <c r="S3005" s="11"/>
      <c r="T3005" s="6"/>
      <c r="U3005" s="4" t="s">
        <v>4025</v>
      </c>
      <c r="V3005" s="4"/>
      <c r="W3005" s="75"/>
      <c r="X3005" s="9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43"/>
      <c r="AL3005" s="143"/>
      <c r="AM3005" s="143"/>
      <c r="AN3005" s="143"/>
      <c r="AO3005" s="143"/>
      <c r="AP3005" s="143"/>
      <c r="AQ3005" s="143"/>
      <c r="AR3005" s="143"/>
      <c r="AS3005" s="143"/>
      <c r="AT3005" s="143"/>
      <c r="AU3005" s="143"/>
      <c r="AV3005" s="143"/>
    </row>
    <row r="3006" spans="1:48" ht="15" customHeight="1" x14ac:dyDescent="0.2">
      <c r="A3006" s="4" t="s">
        <v>2701</v>
      </c>
      <c r="B3006" s="4" t="s">
        <v>2689</v>
      </c>
      <c r="C3006" s="4" t="s">
        <v>2734</v>
      </c>
      <c r="D3006" s="4" t="s">
        <v>2740</v>
      </c>
      <c r="E3006" s="4" t="s">
        <v>4270</v>
      </c>
      <c r="F3006" s="4" t="s">
        <v>4271</v>
      </c>
      <c r="G3006" s="41" t="s">
        <v>4272</v>
      </c>
      <c r="H3006" s="41">
        <v>241108319</v>
      </c>
      <c r="I3006" s="59" t="s">
        <v>4292</v>
      </c>
      <c r="J3006" s="100">
        <v>2025</v>
      </c>
      <c r="K3006" s="100">
        <v>5</v>
      </c>
      <c r="L3006" s="9">
        <f t="shared" si="71"/>
        <v>4</v>
      </c>
      <c r="M3006" s="6" t="s">
        <v>92</v>
      </c>
      <c r="N3006" s="9" t="s">
        <v>94</v>
      </c>
      <c r="O3006" s="6" t="s">
        <v>37</v>
      </c>
      <c r="P3006" s="9"/>
      <c r="Q3006" s="5"/>
      <c r="R3006" s="5"/>
      <c r="S3006" s="11"/>
      <c r="T3006" s="6"/>
      <c r="U3006" s="4" t="s">
        <v>4025</v>
      </c>
      <c r="V3006" s="4"/>
      <c r="W3006" s="75"/>
      <c r="X3006" s="9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43"/>
      <c r="AL3006" s="143"/>
      <c r="AM3006" s="143"/>
      <c r="AN3006" s="143"/>
      <c r="AO3006" s="143"/>
      <c r="AP3006" s="143"/>
      <c r="AQ3006" s="143"/>
      <c r="AR3006" s="143"/>
      <c r="AS3006" s="143"/>
      <c r="AT3006" s="143"/>
      <c r="AU3006" s="143"/>
      <c r="AV3006" s="143"/>
    </row>
    <row r="3007" spans="1:48" ht="15" customHeight="1" x14ac:dyDescent="0.2">
      <c r="A3007" s="4" t="s">
        <v>4028</v>
      </c>
      <c r="B3007" s="4" t="s">
        <v>2690</v>
      </c>
      <c r="C3007" s="4" t="s">
        <v>2734</v>
      </c>
      <c r="D3007" s="4" t="s">
        <v>2740</v>
      </c>
      <c r="E3007" s="4" t="s">
        <v>4270</v>
      </c>
      <c r="F3007" s="4" t="s">
        <v>4271</v>
      </c>
      <c r="G3007" s="41" t="s">
        <v>4272</v>
      </c>
      <c r="H3007" s="41">
        <v>241208703</v>
      </c>
      <c r="I3007" s="59" t="s">
        <v>4293</v>
      </c>
      <c r="J3007" s="100">
        <v>2025</v>
      </c>
      <c r="K3007" s="100">
        <v>5</v>
      </c>
      <c r="L3007" s="9">
        <f t="shared" si="71"/>
        <v>4</v>
      </c>
      <c r="M3007" s="6" t="s">
        <v>92</v>
      </c>
      <c r="N3007" s="9" t="s">
        <v>94</v>
      </c>
      <c r="O3007" s="6" t="s">
        <v>37</v>
      </c>
      <c r="P3007" s="9"/>
      <c r="Q3007" s="5"/>
      <c r="R3007" s="5"/>
      <c r="S3007" s="11"/>
      <c r="T3007" s="6"/>
      <c r="U3007" s="4" t="s">
        <v>4025</v>
      </c>
      <c r="V3007" s="4"/>
      <c r="W3007" s="75"/>
      <c r="X3007" s="9"/>
      <c r="Y3007" s="11"/>
      <c r="Z3007" s="11"/>
      <c r="AA3007" s="11"/>
      <c r="AB3007" s="11"/>
      <c r="AC3007" s="11"/>
      <c r="AD3007" s="11"/>
      <c r="AE3007" s="11"/>
      <c r="AF3007" s="11"/>
      <c r="AG3007" s="11"/>
      <c r="AH3007" s="11"/>
      <c r="AI3007" s="11"/>
      <c r="AJ3007" s="11"/>
      <c r="AK3007" s="143"/>
      <c r="AL3007" s="143"/>
      <c r="AM3007" s="143"/>
      <c r="AN3007" s="143"/>
      <c r="AO3007" s="143"/>
      <c r="AP3007" s="143"/>
      <c r="AQ3007" s="143"/>
      <c r="AR3007" s="143"/>
      <c r="AS3007" s="143"/>
      <c r="AT3007" s="143"/>
      <c r="AU3007" s="143"/>
      <c r="AV3007" s="143"/>
    </row>
    <row r="3008" spans="1:48" ht="15" customHeight="1" x14ac:dyDescent="0.2">
      <c r="A3008" s="4" t="s">
        <v>4028</v>
      </c>
      <c r="B3008" s="4" t="s">
        <v>2690</v>
      </c>
      <c r="C3008" s="4" t="s">
        <v>2734</v>
      </c>
      <c r="D3008" s="4" t="s">
        <v>2740</v>
      </c>
      <c r="E3008" s="4" t="s">
        <v>4270</v>
      </c>
      <c r="F3008" s="4" t="s">
        <v>4271</v>
      </c>
      <c r="G3008" s="41" t="s">
        <v>4272</v>
      </c>
      <c r="H3008" s="41">
        <v>241208704</v>
      </c>
      <c r="I3008" s="59" t="s">
        <v>4294</v>
      </c>
      <c r="J3008" s="100">
        <v>2025</v>
      </c>
      <c r="K3008" s="100">
        <v>5</v>
      </c>
      <c r="L3008" s="9">
        <f t="shared" si="71"/>
        <v>4</v>
      </c>
      <c r="M3008" s="6" t="s">
        <v>92</v>
      </c>
      <c r="N3008" s="9" t="s">
        <v>94</v>
      </c>
      <c r="O3008" s="6" t="s">
        <v>37</v>
      </c>
      <c r="P3008" s="9"/>
      <c r="Q3008" s="5"/>
      <c r="R3008" s="5"/>
      <c r="S3008" s="11"/>
      <c r="T3008" s="6"/>
      <c r="U3008" s="4" t="s">
        <v>4025</v>
      </c>
      <c r="V3008" s="4"/>
      <c r="W3008" s="75"/>
      <c r="X3008" s="9"/>
      <c r="Y3008" s="11"/>
      <c r="Z3008" s="11"/>
      <c r="AA3008" s="11"/>
      <c r="AB3008" s="11"/>
      <c r="AC3008" s="11"/>
      <c r="AD3008" s="11"/>
      <c r="AE3008" s="11"/>
      <c r="AF3008" s="11"/>
      <c r="AG3008" s="11"/>
      <c r="AH3008" s="11"/>
      <c r="AI3008" s="11"/>
      <c r="AJ3008" s="11"/>
      <c r="AK3008" s="143"/>
      <c r="AL3008" s="143"/>
      <c r="AM3008" s="143"/>
      <c r="AN3008" s="143"/>
      <c r="AO3008" s="143"/>
      <c r="AP3008" s="143"/>
      <c r="AQ3008" s="143"/>
      <c r="AR3008" s="143"/>
      <c r="AS3008" s="143"/>
      <c r="AT3008" s="143"/>
      <c r="AU3008" s="143"/>
      <c r="AV3008" s="143"/>
    </row>
    <row r="3009" spans="1:48" ht="15" customHeight="1" x14ac:dyDescent="0.2">
      <c r="A3009" s="4" t="s">
        <v>2717</v>
      </c>
      <c r="B3009" s="4" t="s">
        <v>2690</v>
      </c>
      <c r="C3009" s="4" t="s">
        <v>2734</v>
      </c>
      <c r="D3009" s="4" t="s">
        <v>2740</v>
      </c>
      <c r="E3009" s="4" t="s">
        <v>4270</v>
      </c>
      <c r="F3009" s="4" t="s">
        <v>4271</v>
      </c>
      <c r="G3009" s="41" t="s">
        <v>4272</v>
      </c>
      <c r="H3009" s="41">
        <v>241208730</v>
      </c>
      <c r="I3009" s="59" t="s">
        <v>4295</v>
      </c>
      <c r="J3009" s="100">
        <v>2025</v>
      </c>
      <c r="K3009" s="100">
        <v>5</v>
      </c>
      <c r="L3009" s="9">
        <f t="shared" si="71"/>
        <v>4</v>
      </c>
      <c r="M3009" s="6" t="s">
        <v>92</v>
      </c>
      <c r="N3009" s="9" t="s">
        <v>94</v>
      </c>
      <c r="O3009" s="6" t="s">
        <v>37</v>
      </c>
      <c r="P3009" s="9"/>
      <c r="Q3009" s="5"/>
      <c r="R3009" s="5"/>
      <c r="S3009" s="11"/>
      <c r="T3009" s="6"/>
      <c r="U3009" s="4" t="s">
        <v>4025</v>
      </c>
      <c r="V3009" s="4"/>
      <c r="W3009" s="75"/>
      <c r="X3009" s="9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1"/>
      <c r="AJ3009" s="11"/>
      <c r="AK3009" s="143"/>
      <c r="AL3009" s="143"/>
      <c r="AM3009" s="143"/>
      <c r="AN3009" s="143"/>
      <c r="AO3009" s="143"/>
      <c r="AP3009" s="143"/>
      <c r="AQ3009" s="143"/>
      <c r="AR3009" s="143"/>
      <c r="AS3009" s="143"/>
      <c r="AT3009" s="143"/>
      <c r="AU3009" s="143"/>
      <c r="AV3009" s="143"/>
    </row>
    <row r="3010" spans="1:48" ht="15" customHeight="1" x14ac:dyDescent="0.2">
      <c r="A3010" s="4" t="s">
        <v>2717</v>
      </c>
      <c r="B3010" s="4" t="s">
        <v>2690</v>
      </c>
      <c r="C3010" s="4" t="s">
        <v>2734</v>
      </c>
      <c r="D3010" s="4" t="s">
        <v>2740</v>
      </c>
      <c r="E3010" s="4" t="s">
        <v>4270</v>
      </c>
      <c r="F3010" s="4" t="s">
        <v>4271</v>
      </c>
      <c r="G3010" s="41" t="s">
        <v>4272</v>
      </c>
      <c r="H3010" s="41">
        <v>241208733</v>
      </c>
      <c r="I3010" s="59" t="s">
        <v>4296</v>
      </c>
      <c r="J3010" s="100">
        <v>2025</v>
      </c>
      <c r="K3010" s="100">
        <v>5</v>
      </c>
      <c r="L3010" s="9">
        <f t="shared" si="71"/>
        <v>4</v>
      </c>
      <c r="M3010" s="6" t="s">
        <v>92</v>
      </c>
      <c r="N3010" s="9" t="s">
        <v>94</v>
      </c>
      <c r="O3010" s="6" t="s">
        <v>37</v>
      </c>
      <c r="P3010" s="9"/>
      <c r="Q3010" s="5"/>
      <c r="R3010" s="5"/>
      <c r="S3010" s="11"/>
      <c r="T3010" s="6"/>
      <c r="U3010" s="4" t="s">
        <v>4025</v>
      </c>
      <c r="V3010" s="4"/>
      <c r="W3010" s="75"/>
      <c r="X3010" s="9"/>
      <c r="Y3010" s="11"/>
      <c r="Z3010" s="11"/>
      <c r="AA3010" s="11"/>
      <c r="AB3010" s="11"/>
      <c r="AC3010" s="11"/>
      <c r="AD3010" s="11"/>
      <c r="AE3010" s="11"/>
      <c r="AF3010" s="11"/>
      <c r="AG3010" s="11"/>
      <c r="AH3010" s="11"/>
      <c r="AI3010" s="11"/>
      <c r="AJ3010" s="11"/>
      <c r="AK3010" s="143"/>
      <c r="AL3010" s="143"/>
      <c r="AM3010" s="143"/>
      <c r="AN3010" s="143"/>
      <c r="AO3010" s="143"/>
      <c r="AP3010" s="143"/>
      <c r="AQ3010" s="143"/>
      <c r="AR3010" s="143"/>
      <c r="AS3010" s="143"/>
      <c r="AT3010" s="143"/>
      <c r="AU3010" s="143"/>
      <c r="AV3010" s="143"/>
    </row>
    <row r="3011" spans="1:48" ht="15" customHeight="1" x14ac:dyDescent="0.2">
      <c r="A3011" s="4" t="s">
        <v>2717</v>
      </c>
      <c r="B3011" s="4" t="s">
        <v>2690</v>
      </c>
      <c r="C3011" s="4" t="s">
        <v>2734</v>
      </c>
      <c r="D3011" s="4" t="s">
        <v>2740</v>
      </c>
      <c r="E3011" s="4" t="s">
        <v>4270</v>
      </c>
      <c r="F3011" s="4" t="s">
        <v>4271</v>
      </c>
      <c r="G3011" s="41" t="s">
        <v>4272</v>
      </c>
      <c r="H3011" s="41">
        <v>241208740</v>
      </c>
      <c r="I3011" s="59" t="s">
        <v>4297</v>
      </c>
      <c r="J3011" s="100">
        <v>2025</v>
      </c>
      <c r="K3011" s="100">
        <v>5</v>
      </c>
      <c r="L3011" s="9">
        <f t="shared" si="71"/>
        <v>4</v>
      </c>
      <c r="M3011" s="6" t="s">
        <v>92</v>
      </c>
      <c r="N3011" s="9" t="s">
        <v>94</v>
      </c>
      <c r="O3011" s="6" t="s">
        <v>37</v>
      </c>
      <c r="P3011" s="9"/>
      <c r="Q3011" s="5"/>
      <c r="R3011" s="5"/>
      <c r="S3011" s="11"/>
      <c r="T3011" s="6"/>
      <c r="U3011" s="4" t="s">
        <v>4025</v>
      </c>
      <c r="V3011" s="4"/>
      <c r="W3011" s="75"/>
      <c r="X3011" s="9"/>
      <c r="Y3011" s="11"/>
      <c r="Z3011" s="11"/>
      <c r="AA3011" s="11"/>
      <c r="AB3011" s="11"/>
      <c r="AC3011" s="11"/>
      <c r="AD3011" s="11"/>
      <c r="AE3011" s="11"/>
      <c r="AF3011" s="11"/>
      <c r="AG3011" s="11"/>
      <c r="AH3011" s="11"/>
      <c r="AI3011" s="11"/>
      <c r="AJ3011" s="11"/>
      <c r="AK3011" s="143"/>
      <c r="AL3011" s="143"/>
      <c r="AM3011" s="143"/>
      <c r="AN3011" s="143"/>
      <c r="AO3011" s="143"/>
      <c r="AP3011" s="143"/>
      <c r="AQ3011" s="143"/>
      <c r="AR3011" s="143"/>
      <c r="AS3011" s="143"/>
      <c r="AT3011" s="143"/>
      <c r="AU3011" s="143"/>
      <c r="AV3011" s="143"/>
    </row>
    <row r="3012" spans="1:48" ht="15" customHeight="1" x14ac:dyDescent="0.2">
      <c r="A3012" s="4" t="s">
        <v>2717</v>
      </c>
      <c r="B3012" s="4" t="s">
        <v>2690</v>
      </c>
      <c r="C3012" s="4" t="s">
        <v>2734</v>
      </c>
      <c r="D3012" s="4" t="s">
        <v>2740</v>
      </c>
      <c r="E3012" s="4" t="s">
        <v>4270</v>
      </c>
      <c r="F3012" s="4" t="s">
        <v>4271</v>
      </c>
      <c r="G3012" s="41" t="s">
        <v>4272</v>
      </c>
      <c r="H3012" s="41">
        <v>241208743</v>
      </c>
      <c r="I3012" s="59" t="s">
        <v>4298</v>
      </c>
      <c r="J3012" s="100">
        <v>2025</v>
      </c>
      <c r="K3012" s="100">
        <v>5</v>
      </c>
      <c r="L3012" s="9">
        <f t="shared" si="71"/>
        <v>4</v>
      </c>
      <c r="M3012" s="6" t="s">
        <v>92</v>
      </c>
      <c r="N3012" s="9" t="s">
        <v>94</v>
      </c>
      <c r="O3012" s="6" t="s">
        <v>37</v>
      </c>
      <c r="P3012" s="9"/>
      <c r="Q3012" s="5"/>
      <c r="R3012" s="5"/>
      <c r="S3012" s="11"/>
      <c r="T3012" s="6"/>
      <c r="U3012" s="4" t="s">
        <v>4025</v>
      </c>
      <c r="V3012" s="4"/>
      <c r="W3012" s="75"/>
      <c r="X3012" s="9"/>
      <c r="Y3012" s="11"/>
      <c r="Z3012" s="11"/>
      <c r="AA3012" s="11"/>
      <c r="AB3012" s="11"/>
      <c r="AC3012" s="11"/>
      <c r="AD3012" s="11"/>
      <c r="AE3012" s="11"/>
      <c r="AF3012" s="11"/>
      <c r="AG3012" s="11"/>
      <c r="AH3012" s="11"/>
      <c r="AI3012" s="11"/>
      <c r="AJ3012" s="11"/>
      <c r="AK3012" s="143"/>
      <c r="AL3012" s="143"/>
      <c r="AM3012" s="143"/>
      <c r="AN3012" s="143"/>
      <c r="AO3012" s="143"/>
      <c r="AP3012" s="143"/>
      <c r="AQ3012" s="143"/>
      <c r="AR3012" s="143"/>
      <c r="AS3012" s="143"/>
      <c r="AT3012" s="143"/>
      <c r="AU3012" s="143"/>
      <c r="AV3012" s="143"/>
    </row>
    <row r="3013" spans="1:48" ht="15" customHeight="1" x14ac:dyDescent="0.2">
      <c r="A3013" s="4" t="s">
        <v>2718</v>
      </c>
      <c r="B3013" s="4" t="s">
        <v>2690</v>
      </c>
      <c r="C3013" s="4" t="s">
        <v>2734</v>
      </c>
      <c r="D3013" s="4" t="s">
        <v>2740</v>
      </c>
      <c r="E3013" s="4" t="s">
        <v>4270</v>
      </c>
      <c r="F3013" s="4" t="s">
        <v>4271</v>
      </c>
      <c r="G3013" s="41" t="s">
        <v>4272</v>
      </c>
      <c r="H3013" s="41">
        <v>241208751</v>
      </c>
      <c r="I3013" s="59" t="s">
        <v>4299</v>
      </c>
      <c r="J3013" s="100">
        <v>2025</v>
      </c>
      <c r="K3013" s="100">
        <v>5</v>
      </c>
      <c r="L3013" s="9">
        <f t="shared" si="71"/>
        <v>4</v>
      </c>
      <c r="M3013" s="6" t="s">
        <v>92</v>
      </c>
      <c r="N3013" s="9" t="s">
        <v>94</v>
      </c>
      <c r="O3013" s="6" t="s">
        <v>37</v>
      </c>
      <c r="P3013" s="9"/>
      <c r="Q3013" s="5"/>
      <c r="R3013" s="5"/>
      <c r="S3013" s="11"/>
      <c r="T3013" s="6"/>
      <c r="U3013" s="4" t="s">
        <v>4025</v>
      </c>
      <c r="V3013" s="4"/>
      <c r="W3013" s="75"/>
      <c r="X3013" s="9"/>
      <c r="Y3013" s="11"/>
      <c r="Z3013" s="11"/>
      <c r="AA3013" s="11"/>
      <c r="AB3013" s="11"/>
      <c r="AC3013" s="11"/>
      <c r="AD3013" s="11"/>
      <c r="AE3013" s="11"/>
      <c r="AF3013" s="11"/>
      <c r="AG3013" s="11"/>
      <c r="AH3013" s="11"/>
      <c r="AI3013" s="11"/>
      <c r="AJ3013" s="11"/>
      <c r="AK3013" s="143"/>
      <c r="AL3013" s="143"/>
      <c r="AM3013" s="143"/>
      <c r="AN3013" s="143"/>
      <c r="AO3013" s="143"/>
      <c r="AP3013" s="143"/>
      <c r="AQ3013" s="143"/>
      <c r="AR3013" s="143"/>
      <c r="AS3013" s="143"/>
      <c r="AT3013" s="143"/>
      <c r="AU3013" s="143"/>
      <c r="AV3013" s="143"/>
    </row>
    <row r="3014" spans="1:48" ht="15" customHeight="1" x14ac:dyDescent="0.2">
      <c r="A3014" s="4" t="s">
        <v>2718</v>
      </c>
      <c r="B3014" s="4" t="s">
        <v>2690</v>
      </c>
      <c r="C3014" s="4" t="s">
        <v>2734</v>
      </c>
      <c r="D3014" s="4" t="s">
        <v>2740</v>
      </c>
      <c r="E3014" s="4" t="s">
        <v>4270</v>
      </c>
      <c r="F3014" s="4" t="s">
        <v>4271</v>
      </c>
      <c r="G3014" s="41" t="s">
        <v>4272</v>
      </c>
      <c r="H3014" s="41">
        <v>241208774</v>
      </c>
      <c r="I3014" s="59" t="s">
        <v>4300</v>
      </c>
      <c r="J3014" s="100">
        <v>2025</v>
      </c>
      <c r="K3014" s="100">
        <v>5</v>
      </c>
      <c r="L3014" s="9">
        <f t="shared" si="71"/>
        <v>4</v>
      </c>
      <c r="M3014" s="6" t="s">
        <v>92</v>
      </c>
      <c r="N3014" s="9" t="s">
        <v>94</v>
      </c>
      <c r="O3014" s="6" t="s">
        <v>37</v>
      </c>
      <c r="P3014" s="9"/>
      <c r="Q3014" s="5"/>
      <c r="R3014" s="5"/>
      <c r="S3014" s="11"/>
      <c r="T3014" s="6"/>
      <c r="U3014" s="4" t="s">
        <v>4025</v>
      </c>
      <c r="V3014" s="4"/>
      <c r="W3014" s="75"/>
      <c r="X3014" s="9"/>
      <c r="Y3014" s="11"/>
      <c r="Z3014" s="11"/>
      <c r="AA3014" s="11"/>
      <c r="AB3014" s="11"/>
      <c r="AC3014" s="11"/>
      <c r="AD3014" s="11"/>
      <c r="AE3014" s="11"/>
      <c r="AF3014" s="11"/>
      <c r="AG3014" s="11"/>
      <c r="AH3014" s="11"/>
      <c r="AI3014" s="11"/>
      <c r="AJ3014" s="11"/>
      <c r="AK3014" s="143"/>
      <c r="AL3014" s="143"/>
      <c r="AM3014" s="143"/>
      <c r="AN3014" s="143"/>
      <c r="AO3014" s="143"/>
      <c r="AP3014" s="143"/>
      <c r="AQ3014" s="143"/>
      <c r="AR3014" s="143"/>
      <c r="AS3014" s="143"/>
      <c r="AT3014" s="143"/>
      <c r="AU3014" s="143"/>
      <c r="AV3014" s="143"/>
    </row>
    <row r="3015" spans="1:48" ht="15" customHeight="1" x14ac:dyDescent="0.2">
      <c r="A3015" s="4" t="s">
        <v>3980</v>
      </c>
      <c r="B3015" s="4" t="s">
        <v>2687</v>
      </c>
      <c r="C3015" s="4" t="s">
        <v>2734</v>
      </c>
      <c r="D3015" s="4" t="s">
        <v>2740</v>
      </c>
      <c r="E3015" s="4" t="s">
        <v>4270</v>
      </c>
      <c r="F3015" s="4" t="s">
        <v>4271</v>
      </c>
      <c r="G3015" s="41" t="s">
        <v>4272</v>
      </c>
      <c r="H3015" s="41">
        <v>241208796</v>
      </c>
      <c r="I3015" s="59" t="s">
        <v>4301</v>
      </c>
      <c r="J3015" s="100">
        <v>2025</v>
      </c>
      <c r="K3015" s="100">
        <v>5</v>
      </c>
      <c r="L3015" s="9">
        <f t="shared" si="71"/>
        <v>4</v>
      </c>
      <c r="M3015" s="6" t="s">
        <v>92</v>
      </c>
      <c r="N3015" s="9" t="s">
        <v>94</v>
      </c>
      <c r="O3015" s="6" t="s">
        <v>37</v>
      </c>
      <c r="P3015" s="9"/>
      <c r="Q3015" s="5"/>
      <c r="R3015" s="5"/>
      <c r="S3015" s="11"/>
      <c r="T3015" s="6"/>
      <c r="U3015" s="4" t="s">
        <v>4025</v>
      </c>
      <c r="V3015" s="4"/>
      <c r="W3015" s="75"/>
      <c r="X3015" s="9"/>
      <c r="Y3015" s="11"/>
      <c r="Z3015" s="11"/>
      <c r="AA3015" s="11"/>
      <c r="AB3015" s="11"/>
      <c r="AC3015" s="11"/>
      <c r="AD3015" s="11"/>
      <c r="AE3015" s="11"/>
      <c r="AF3015" s="11"/>
      <c r="AG3015" s="11"/>
      <c r="AH3015" s="11"/>
      <c r="AI3015" s="11"/>
      <c r="AJ3015" s="11"/>
      <c r="AK3015" s="143"/>
      <c r="AL3015" s="143"/>
      <c r="AM3015" s="143"/>
      <c r="AN3015" s="143"/>
      <c r="AO3015" s="143"/>
      <c r="AP3015" s="143"/>
      <c r="AQ3015" s="143"/>
      <c r="AR3015" s="143"/>
      <c r="AS3015" s="143"/>
      <c r="AT3015" s="143"/>
      <c r="AU3015" s="143"/>
      <c r="AV3015" s="143"/>
    </row>
    <row r="3016" spans="1:48" ht="15" customHeight="1" x14ac:dyDescent="0.2">
      <c r="A3016" s="4" t="s">
        <v>3980</v>
      </c>
      <c r="B3016" s="4" t="s">
        <v>2687</v>
      </c>
      <c r="C3016" s="4" t="s">
        <v>2734</v>
      </c>
      <c r="D3016" s="4" t="s">
        <v>2740</v>
      </c>
      <c r="E3016" s="4" t="s">
        <v>4270</v>
      </c>
      <c r="F3016" s="4" t="s">
        <v>4271</v>
      </c>
      <c r="G3016" s="41" t="s">
        <v>4272</v>
      </c>
      <c r="H3016" s="41">
        <v>241208833</v>
      </c>
      <c r="I3016" s="59" t="s">
        <v>4302</v>
      </c>
      <c r="J3016" s="100">
        <v>2025</v>
      </c>
      <c r="K3016" s="100">
        <v>5</v>
      </c>
      <c r="L3016" s="9">
        <f t="shared" si="71"/>
        <v>4</v>
      </c>
      <c r="M3016" s="6" t="s">
        <v>92</v>
      </c>
      <c r="N3016" s="9" t="s">
        <v>94</v>
      </c>
      <c r="O3016" s="6" t="s">
        <v>37</v>
      </c>
      <c r="P3016" s="9"/>
      <c r="Q3016" s="5"/>
      <c r="R3016" s="5"/>
      <c r="S3016" s="11"/>
      <c r="T3016" s="6"/>
      <c r="U3016" s="4" t="s">
        <v>4025</v>
      </c>
      <c r="V3016" s="4"/>
      <c r="W3016" s="75"/>
      <c r="X3016" s="9"/>
      <c r="Y3016" s="11"/>
      <c r="Z3016" s="11"/>
      <c r="AA3016" s="11"/>
      <c r="AB3016" s="11"/>
      <c r="AC3016" s="11"/>
      <c r="AD3016" s="11"/>
      <c r="AE3016" s="11"/>
      <c r="AF3016" s="11"/>
      <c r="AG3016" s="11"/>
      <c r="AH3016" s="11"/>
      <c r="AI3016" s="11"/>
      <c r="AJ3016" s="11"/>
      <c r="AK3016" s="143"/>
      <c r="AL3016" s="143"/>
      <c r="AM3016" s="143"/>
      <c r="AN3016" s="143"/>
      <c r="AO3016" s="143"/>
      <c r="AP3016" s="143"/>
      <c r="AQ3016" s="143"/>
      <c r="AR3016" s="143"/>
      <c r="AS3016" s="143"/>
      <c r="AT3016" s="143"/>
      <c r="AU3016" s="143"/>
      <c r="AV3016" s="143"/>
    </row>
    <row r="3017" spans="1:48" ht="15" customHeight="1" x14ac:dyDescent="0.2">
      <c r="A3017" s="4" t="s">
        <v>2708</v>
      </c>
      <c r="B3017" s="4" t="s">
        <v>2694</v>
      </c>
      <c r="C3017" s="4" t="s">
        <v>2738</v>
      </c>
      <c r="D3017" s="4" t="s">
        <v>2740</v>
      </c>
      <c r="E3017" s="4" t="s">
        <v>4303</v>
      </c>
      <c r="F3017" s="4" t="s">
        <v>2545</v>
      </c>
      <c r="G3017" s="41" t="s">
        <v>2546</v>
      </c>
      <c r="H3017" s="41" t="s">
        <v>4304</v>
      </c>
      <c r="I3017" s="59" t="s">
        <v>4320</v>
      </c>
      <c r="J3017" s="100">
        <v>2025</v>
      </c>
      <c r="K3017" s="5">
        <v>5</v>
      </c>
      <c r="L3017" s="9">
        <f t="shared" si="71"/>
        <v>4</v>
      </c>
      <c r="M3017" s="6" t="s">
        <v>92</v>
      </c>
      <c r="N3017" s="9" t="s">
        <v>94</v>
      </c>
      <c r="O3017" s="6" t="s">
        <v>37</v>
      </c>
      <c r="P3017" s="9" t="s">
        <v>41</v>
      </c>
      <c r="Q3017" s="5"/>
      <c r="R3017" s="5"/>
      <c r="S3017" s="11"/>
      <c r="T3017" s="6" t="s">
        <v>126</v>
      </c>
      <c r="U3017" s="4" t="s">
        <v>4336</v>
      </c>
      <c r="V3017" s="4" t="s">
        <v>4337</v>
      </c>
      <c r="W3017" s="75">
        <v>0</v>
      </c>
      <c r="X3017" s="9"/>
      <c r="Y3017" s="11"/>
      <c r="Z3017" s="11"/>
      <c r="AA3017" s="11"/>
      <c r="AB3017" s="11"/>
      <c r="AC3017" s="11"/>
      <c r="AD3017" s="11"/>
      <c r="AE3017" s="11"/>
      <c r="AF3017" s="11"/>
      <c r="AG3017" s="11"/>
      <c r="AH3017" s="11"/>
      <c r="AI3017" s="11"/>
      <c r="AJ3017" s="11"/>
      <c r="AK3017" s="143"/>
      <c r="AL3017" s="143"/>
      <c r="AM3017" s="143"/>
      <c r="AN3017" s="143"/>
      <c r="AO3017" s="143"/>
      <c r="AP3017" s="143"/>
      <c r="AQ3017" s="143"/>
      <c r="AR3017" s="143"/>
      <c r="AS3017" s="143"/>
      <c r="AT3017" s="143"/>
      <c r="AU3017" s="143"/>
      <c r="AV3017" s="143"/>
    </row>
    <row r="3018" spans="1:48" ht="15" customHeight="1" x14ac:dyDescent="0.2">
      <c r="A3018" s="4" t="s">
        <v>2708</v>
      </c>
      <c r="B3018" s="4" t="s">
        <v>2694</v>
      </c>
      <c r="C3018" s="4" t="s">
        <v>2738</v>
      </c>
      <c r="D3018" s="4" t="s">
        <v>2740</v>
      </c>
      <c r="E3018" s="4" t="s">
        <v>4303</v>
      </c>
      <c r="F3018" s="4" t="s">
        <v>2545</v>
      </c>
      <c r="G3018" s="41" t="s">
        <v>2546</v>
      </c>
      <c r="H3018" s="41" t="s">
        <v>4305</v>
      </c>
      <c r="I3018" s="59" t="s">
        <v>4321</v>
      </c>
      <c r="J3018" s="100">
        <v>2025</v>
      </c>
      <c r="K3018" s="5">
        <v>5</v>
      </c>
      <c r="L3018" s="9">
        <f t="shared" ref="L3018:L3032" si="72">IF(AND(J3018=0,K3018=0),"",K3018-($B$9-J3018))</f>
        <v>4</v>
      </c>
      <c r="M3018" s="6" t="s">
        <v>92</v>
      </c>
      <c r="N3018" s="9" t="s">
        <v>94</v>
      </c>
      <c r="O3018" s="6" t="s">
        <v>37</v>
      </c>
      <c r="P3018" s="9" t="s">
        <v>41</v>
      </c>
      <c r="Q3018" s="5"/>
      <c r="R3018" s="5"/>
      <c r="S3018" s="11"/>
      <c r="T3018" s="6" t="s">
        <v>126</v>
      </c>
      <c r="U3018" s="4" t="s">
        <v>4336</v>
      </c>
      <c r="V3018" s="4" t="s">
        <v>4337</v>
      </c>
      <c r="W3018" s="75">
        <v>0</v>
      </c>
      <c r="X3018" s="9"/>
      <c r="Y3018" s="11"/>
      <c r="Z3018" s="11"/>
      <c r="AA3018" s="11"/>
      <c r="AB3018" s="11"/>
      <c r="AC3018" s="11"/>
      <c r="AD3018" s="11"/>
      <c r="AE3018" s="11"/>
      <c r="AF3018" s="11"/>
      <c r="AG3018" s="11"/>
      <c r="AH3018" s="11"/>
      <c r="AI3018" s="11"/>
      <c r="AJ3018" s="11"/>
      <c r="AK3018" s="143"/>
      <c r="AL3018" s="143"/>
      <c r="AM3018" s="143"/>
      <c r="AN3018" s="143"/>
      <c r="AO3018" s="143"/>
      <c r="AP3018" s="143"/>
      <c r="AQ3018" s="143"/>
      <c r="AR3018" s="143"/>
      <c r="AS3018" s="143"/>
      <c r="AT3018" s="143"/>
      <c r="AU3018" s="143"/>
      <c r="AV3018" s="143"/>
    </row>
    <row r="3019" spans="1:48" ht="15" customHeight="1" x14ac:dyDescent="0.2">
      <c r="A3019" s="4" t="s">
        <v>2708</v>
      </c>
      <c r="B3019" s="4" t="s">
        <v>2694</v>
      </c>
      <c r="C3019" s="4" t="s">
        <v>2738</v>
      </c>
      <c r="D3019" s="4" t="s">
        <v>2740</v>
      </c>
      <c r="E3019" s="4" t="s">
        <v>4303</v>
      </c>
      <c r="F3019" s="4" t="s">
        <v>2545</v>
      </c>
      <c r="G3019" s="41" t="s">
        <v>2546</v>
      </c>
      <c r="H3019" s="41" t="s">
        <v>4306</v>
      </c>
      <c r="I3019" s="59" t="s">
        <v>4322</v>
      </c>
      <c r="J3019" s="100">
        <v>2025</v>
      </c>
      <c r="K3019" s="5">
        <v>5</v>
      </c>
      <c r="L3019" s="9">
        <f t="shared" si="72"/>
        <v>4</v>
      </c>
      <c r="M3019" s="6" t="s">
        <v>92</v>
      </c>
      <c r="N3019" s="9" t="s">
        <v>94</v>
      </c>
      <c r="O3019" s="6" t="s">
        <v>37</v>
      </c>
      <c r="P3019" s="9" t="s">
        <v>41</v>
      </c>
      <c r="Q3019" s="5"/>
      <c r="R3019" s="5"/>
      <c r="S3019" s="11"/>
      <c r="T3019" s="6" t="s">
        <v>126</v>
      </c>
      <c r="U3019" s="4" t="s">
        <v>4336</v>
      </c>
      <c r="V3019" s="4" t="s">
        <v>4337</v>
      </c>
      <c r="W3019" s="75">
        <v>0</v>
      </c>
      <c r="X3019" s="9"/>
      <c r="Y3019" s="11"/>
      <c r="Z3019" s="11"/>
      <c r="AA3019" s="11"/>
      <c r="AB3019" s="11"/>
      <c r="AC3019" s="11"/>
      <c r="AD3019" s="11"/>
      <c r="AE3019" s="11"/>
      <c r="AF3019" s="11"/>
      <c r="AG3019" s="11"/>
      <c r="AH3019" s="11"/>
      <c r="AI3019" s="11"/>
      <c r="AJ3019" s="11"/>
      <c r="AK3019" s="143"/>
      <c r="AL3019" s="143"/>
      <c r="AM3019" s="143"/>
      <c r="AN3019" s="143"/>
      <c r="AO3019" s="143"/>
      <c r="AP3019" s="143"/>
      <c r="AQ3019" s="143"/>
      <c r="AR3019" s="143"/>
      <c r="AS3019" s="143"/>
      <c r="AT3019" s="143"/>
      <c r="AU3019" s="143"/>
      <c r="AV3019" s="143"/>
    </row>
    <row r="3020" spans="1:48" ht="15" customHeight="1" x14ac:dyDescent="0.2">
      <c r="A3020" s="4" t="s">
        <v>2708</v>
      </c>
      <c r="B3020" s="4" t="s">
        <v>2694</v>
      </c>
      <c r="C3020" s="4" t="s">
        <v>2738</v>
      </c>
      <c r="D3020" s="4" t="s">
        <v>2740</v>
      </c>
      <c r="E3020" s="4" t="s">
        <v>4303</v>
      </c>
      <c r="F3020" s="4" t="s">
        <v>2545</v>
      </c>
      <c r="G3020" s="41" t="s">
        <v>2546</v>
      </c>
      <c r="H3020" s="41" t="s">
        <v>4307</v>
      </c>
      <c r="I3020" s="59" t="s">
        <v>4323</v>
      </c>
      <c r="J3020" s="100">
        <v>2025</v>
      </c>
      <c r="K3020" s="5">
        <v>5</v>
      </c>
      <c r="L3020" s="9">
        <f t="shared" si="72"/>
        <v>4</v>
      </c>
      <c r="M3020" s="6" t="s">
        <v>92</v>
      </c>
      <c r="N3020" s="9" t="s">
        <v>94</v>
      </c>
      <c r="O3020" s="6" t="s">
        <v>37</v>
      </c>
      <c r="P3020" s="9" t="s">
        <v>41</v>
      </c>
      <c r="Q3020" s="5"/>
      <c r="R3020" s="5"/>
      <c r="S3020" s="11"/>
      <c r="T3020" s="6" t="s">
        <v>126</v>
      </c>
      <c r="U3020" s="4" t="s">
        <v>4336</v>
      </c>
      <c r="V3020" s="4" t="s">
        <v>4337</v>
      </c>
      <c r="W3020" s="75">
        <v>0</v>
      </c>
      <c r="X3020" s="9"/>
      <c r="Y3020" s="11"/>
      <c r="Z3020" s="11"/>
      <c r="AA3020" s="11"/>
      <c r="AB3020" s="11"/>
      <c r="AC3020" s="11"/>
      <c r="AD3020" s="11"/>
      <c r="AE3020" s="11"/>
      <c r="AF3020" s="11"/>
      <c r="AG3020" s="11"/>
      <c r="AH3020" s="11"/>
      <c r="AI3020" s="11"/>
      <c r="AJ3020" s="11"/>
      <c r="AK3020" s="143"/>
      <c r="AL3020" s="143"/>
      <c r="AM3020" s="143"/>
      <c r="AN3020" s="143"/>
      <c r="AO3020" s="143"/>
      <c r="AP3020" s="143"/>
      <c r="AQ3020" s="143"/>
      <c r="AR3020" s="143"/>
      <c r="AS3020" s="143"/>
      <c r="AT3020" s="143"/>
      <c r="AU3020" s="143"/>
      <c r="AV3020" s="143"/>
    </row>
    <row r="3021" spans="1:48" ht="15" customHeight="1" x14ac:dyDescent="0.2">
      <c r="A3021" s="4" t="s">
        <v>2708</v>
      </c>
      <c r="B3021" s="4" t="s">
        <v>2694</v>
      </c>
      <c r="C3021" s="4" t="s">
        <v>2738</v>
      </c>
      <c r="D3021" s="4" t="s">
        <v>2740</v>
      </c>
      <c r="E3021" s="4" t="s">
        <v>4303</v>
      </c>
      <c r="F3021" s="4" t="s">
        <v>2545</v>
      </c>
      <c r="G3021" s="41" t="s">
        <v>2546</v>
      </c>
      <c r="H3021" s="41" t="s">
        <v>4308</v>
      </c>
      <c r="I3021" s="59" t="s">
        <v>4324</v>
      </c>
      <c r="J3021" s="100">
        <v>2025</v>
      </c>
      <c r="K3021" s="5">
        <v>5</v>
      </c>
      <c r="L3021" s="9">
        <f t="shared" si="72"/>
        <v>4</v>
      </c>
      <c r="M3021" s="6" t="s">
        <v>92</v>
      </c>
      <c r="N3021" s="9" t="s">
        <v>94</v>
      </c>
      <c r="O3021" s="6" t="s">
        <v>37</v>
      </c>
      <c r="P3021" s="9" t="s">
        <v>41</v>
      </c>
      <c r="Q3021" s="5"/>
      <c r="R3021" s="5"/>
      <c r="S3021" s="11"/>
      <c r="T3021" s="6" t="s">
        <v>126</v>
      </c>
      <c r="U3021" s="4" t="s">
        <v>4336</v>
      </c>
      <c r="V3021" s="4" t="s">
        <v>4337</v>
      </c>
      <c r="W3021" s="75">
        <v>0</v>
      </c>
      <c r="X3021" s="9"/>
      <c r="Y3021" s="11"/>
      <c r="Z3021" s="11"/>
      <c r="AA3021" s="11"/>
      <c r="AB3021" s="11"/>
      <c r="AC3021" s="11"/>
      <c r="AD3021" s="11"/>
      <c r="AE3021" s="11"/>
      <c r="AF3021" s="11"/>
      <c r="AG3021" s="11"/>
      <c r="AH3021" s="11"/>
      <c r="AI3021" s="11"/>
      <c r="AJ3021" s="11"/>
      <c r="AK3021" s="143"/>
      <c r="AL3021" s="143"/>
      <c r="AM3021" s="143"/>
      <c r="AN3021" s="143"/>
      <c r="AO3021" s="143"/>
      <c r="AP3021" s="143"/>
      <c r="AQ3021" s="143"/>
      <c r="AR3021" s="143"/>
      <c r="AS3021" s="143"/>
      <c r="AT3021" s="143"/>
      <c r="AU3021" s="143"/>
      <c r="AV3021" s="143"/>
    </row>
    <row r="3022" spans="1:48" ht="15" customHeight="1" x14ac:dyDescent="0.2">
      <c r="A3022" s="4" t="s">
        <v>2708</v>
      </c>
      <c r="B3022" s="4" t="s">
        <v>2694</v>
      </c>
      <c r="C3022" s="4" t="s">
        <v>2738</v>
      </c>
      <c r="D3022" s="4" t="s">
        <v>2740</v>
      </c>
      <c r="E3022" s="4" t="s">
        <v>4303</v>
      </c>
      <c r="F3022" s="4" t="s">
        <v>2545</v>
      </c>
      <c r="G3022" s="41" t="s">
        <v>2546</v>
      </c>
      <c r="H3022" s="41" t="s">
        <v>4309</v>
      </c>
      <c r="I3022" s="59" t="s">
        <v>4325</v>
      </c>
      <c r="J3022" s="100">
        <v>2025</v>
      </c>
      <c r="K3022" s="5">
        <v>5</v>
      </c>
      <c r="L3022" s="9">
        <f t="shared" si="72"/>
        <v>4</v>
      </c>
      <c r="M3022" s="6" t="s">
        <v>92</v>
      </c>
      <c r="N3022" s="9" t="s">
        <v>94</v>
      </c>
      <c r="O3022" s="6" t="s">
        <v>37</v>
      </c>
      <c r="P3022" s="9" t="s">
        <v>41</v>
      </c>
      <c r="Q3022" s="5"/>
      <c r="R3022" s="5"/>
      <c r="S3022" s="11"/>
      <c r="T3022" s="6" t="s">
        <v>126</v>
      </c>
      <c r="U3022" s="4" t="s">
        <v>4336</v>
      </c>
      <c r="V3022" s="4" t="s">
        <v>4337</v>
      </c>
      <c r="W3022" s="75">
        <v>0</v>
      </c>
      <c r="X3022" s="9"/>
      <c r="Y3022" s="11"/>
      <c r="Z3022" s="11"/>
      <c r="AA3022" s="11"/>
      <c r="AB3022" s="11"/>
      <c r="AC3022" s="11"/>
      <c r="AD3022" s="11"/>
      <c r="AE3022" s="11"/>
      <c r="AF3022" s="11"/>
      <c r="AG3022" s="11"/>
      <c r="AH3022" s="11"/>
      <c r="AI3022" s="11"/>
      <c r="AJ3022" s="11"/>
      <c r="AK3022" s="143"/>
      <c r="AL3022" s="143"/>
      <c r="AM3022" s="143"/>
      <c r="AN3022" s="143"/>
      <c r="AO3022" s="143"/>
      <c r="AP3022" s="143"/>
      <c r="AQ3022" s="143"/>
      <c r="AR3022" s="143"/>
      <c r="AS3022" s="143"/>
      <c r="AT3022" s="143"/>
      <c r="AU3022" s="143"/>
      <c r="AV3022" s="143"/>
    </row>
    <row r="3023" spans="1:48" ht="15" customHeight="1" x14ac:dyDescent="0.2">
      <c r="A3023" s="4" t="s">
        <v>2708</v>
      </c>
      <c r="B3023" s="4" t="s">
        <v>2694</v>
      </c>
      <c r="C3023" s="4" t="s">
        <v>2738</v>
      </c>
      <c r="D3023" s="4" t="s">
        <v>2740</v>
      </c>
      <c r="E3023" s="4" t="s">
        <v>4303</v>
      </c>
      <c r="F3023" s="4" t="s">
        <v>2545</v>
      </c>
      <c r="G3023" s="41" t="s">
        <v>2546</v>
      </c>
      <c r="H3023" s="41" t="s">
        <v>4310</v>
      </c>
      <c r="I3023" s="59" t="s">
        <v>4326</v>
      </c>
      <c r="J3023" s="100">
        <v>2025</v>
      </c>
      <c r="K3023" s="5">
        <v>5</v>
      </c>
      <c r="L3023" s="9">
        <f t="shared" si="72"/>
        <v>4</v>
      </c>
      <c r="M3023" s="6" t="s">
        <v>92</v>
      </c>
      <c r="N3023" s="9" t="s">
        <v>94</v>
      </c>
      <c r="O3023" s="6" t="s">
        <v>37</v>
      </c>
      <c r="P3023" s="9" t="s">
        <v>41</v>
      </c>
      <c r="Q3023" s="5"/>
      <c r="R3023" s="5"/>
      <c r="S3023" s="11"/>
      <c r="T3023" s="6" t="s">
        <v>126</v>
      </c>
      <c r="U3023" s="4" t="s">
        <v>4336</v>
      </c>
      <c r="V3023" s="4" t="s">
        <v>4337</v>
      </c>
      <c r="W3023" s="75">
        <v>0</v>
      </c>
      <c r="X3023" s="9"/>
      <c r="Y3023" s="11"/>
      <c r="Z3023" s="11"/>
      <c r="AA3023" s="11"/>
      <c r="AB3023" s="11"/>
      <c r="AC3023" s="11"/>
      <c r="AD3023" s="11"/>
      <c r="AE3023" s="11"/>
      <c r="AF3023" s="11"/>
      <c r="AG3023" s="11"/>
      <c r="AH3023" s="11"/>
      <c r="AI3023" s="11"/>
      <c r="AJ3023" s="11"/>
      <c r="AK3023" s="143"/>
      <c r="AL3023" s="143"/>
      <c r="AM3023" s="143"/>
      <c r="AN3023" s="143"/>
      <c r="AO3023" s="143"/>
      <c r="AP3023" s="143"/>
      <c r="AQ3023" s="143"/>
      <c r="AR3023" s="143"/>
      <c r="AS3023" s="143"/>
      <c r="AT3023" s="143"/>
      <c r="AU3023" s="143"/>
      <c r="AV3023" s="143"/>
    </row>
    <row r="3024" spans="1:48" ht="15" customHeight="1" x14ac:dyDescent="0.2">
      <c r="A3024" s="4" t="s">
        <v>2708</v>
      </c>
      <c r="B3024" s="4" t="s">
        <v>2694</v>
      </c>
      <c r="C3024" s="4" t="s">
        <v>2738</v>
      </c>
      <c r="D3024" s="4" t="s">
        <v>2740</v>
      </c>
      <c r="E3024" s="4" t="s">
        <v>4303</v>
      </c>
      <c r="F3024" s="4" t="s">
        <v>2545</v>
      </c>
      <c r="G3024" s="41" t="s">
        <v>2546</v>
      </c>
      <c r="H3024" s="41" t="s">
        <v>4311</v>
      </c>
      <c r="I3024" s="59" t="s">
        <v>4327</v>
      </c>
      <c r="J3024" s="100">
        <v>2025</v>
      </c>
      <c r="K3024" s="5">
        <v>5</v>
      </c>
      <c r="L3024" s="9">
        <f t="shared" si="72"/>
        <v>4</v>
      </c>
      <c r="M3024" s="6" t="s">
        <v>92</v>
      </c>
      <c r="N3024" s="9" t="s">
        <v>94</v>
      </c>
      <c r="O3024" s="6" t="s">
        <v>37</v>
      </c>
      <c r="P3024" s="9" t="s">
        <v>41</v>
      </c>
      <c r="Q3024" s="5"/>
      <c r="R3024" s="5"/>
      <c r="S3024" s="11"/>
      <c r="T3024" s="6" t="s">
        <v>126</v>
      </c>
      <c r="U3024" s="4" t="s">
        <v>4336</v>
      </c>
      <c r="V3024" s="4" t="s">
        <v>4337</v>
      </c>
      <c r="W3024" s="75">
        <v>0</v>
      </c>
      <c r="X3024" s="9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43"/>
      <c r="AL3024" s="143"/>
      <c r="AM3024" s="143"/>
      <c r="AN3024" s="143"/>
      <c r="AO3024" s="143"/>
      <c r="AP3024" s="143"/>
      <c r="AQ3024" s="143"/>
      <c r="AR3024" s="143"/>
      <c r="AS3024" s="143"/>
      <c r="AT3024" s="143"/>
      <c r="AU3024" s="143"/>
      <c r="AV3024" s="143"/>
    </row>
    <row r="3025" spans="1:48" ht="15" customHeight="1" x14ac:dyDescent="0.2">
      <c r="A3025" s="4" t="s">
        <v>2695</v>
      </c>
      <c r="B3025" s="4" t="s">
        <v>2689</v>
      </c>
      <c r="C3025" s="4" t="s">
        <v>2738</v>
      </c>
      <c r="D3025" s="4" t="s">
        <v>2740</v>
      </c>
      <c r="E3025" s="4" t="s">
        <v>4303</v>
      </c>
      <c r="F3025" s="4" t="s">
        <v>2545</v>
      </c>
      <c r="G3025" s="41" t="s">
        <v>2546</v>
      </c>
      <c r="H3025" s="41" t="s">
        <v>4312</v>
      </c>
      <c r="I3025" s="59" t="s">
        <v>4328</v>
      </c>
      <c r="J3025" s="100">
        <v>2025</v>
      </c>
      <c r="K3025" s="5">
        <v>5</v>
      </c>
      <c r="L3025" s="9">
        <f t="shared" si="72"/>
        <v>4</v>
      </c>
      <c r="M3025" s="6" t="s">
        <v>92</v>
      </c>
      <c r="N3025" s="9" t="s">
        <v>94</v>
      </c>
      <c r="O3025" s="6" t="s">
        <v>37</v>
      </c>
      <c r="P3025" s="9" t="s">
        <v>41</v>
      </c>
      <c r="Q3025" s="5"/>
      <c r="R3025" s="5"/>
      <c r="S3025" s="11"/>
      <c r="T3025" s="6" t="s">
        <v>126</v>
      </c>
      <c r="U3025" s="4" t="s">
        <v>4336</v>
      </c>
      <c r="V3025" s="4" t="s">
        <v>4337</v>
      </c>
      <c r="W3025" s="75">
        <v>0</v>
      </c>
      <c r="X3025" s="9"/>
      <c r="Y3025" s="11"/>
      <c r="Z3025" s="11"/>
      <c r="AA3025" s="11"/>
      <c r="AB3025" s="11"/>
      <c r="AC3025" s="11"/>
      <c r="AD3025" s="11"/>
      <c r="AE3025" s="11"/>
      <c r="AF3025" s="11"/>
      <c r="AG3025" s="11"/>
      <c r="AH3025" s="11"/>
      <c r="AI3025" s="11"/>
      <c r="AJ3025" s="11"/>
      <c r="AK3025" s="143"/>
      <c r="AL3025" s="143"/>
      <c r="AM3025" s="143"/>
      <c r="AN3025" s="143"/>
      <c r="AO3025" s="143"/>
      <c r="AP3025" s="143"/>
      <c r="AQ3025" s="143"/>
      <c r="AR3025" s="143"/>
      <c r="AS3025" s="143"/>
      <c r="AT3025" s="143"/>
      <c r="AU3025" s="143"/>
      <c r="AV3025" s="143"/>
    </row>
    <row r="3026" spans="1:48" ht="15" customHeight="1" x14ac:dyDescent="0.2">
      <c r="A3026" s="4" t="s">
        <v>2695</v>
      </c>
      <c r="B3026" s="4" t="s">
        <v>2689</v>
      </c>
      <c r="C3026" s="4" t="s">
        <v>2738</v>
      </c>
      <c r="D3026" s="4" t="s">
        <v>2740</v>
      </c>
      <c r="E3026" s="4" t="s">
        <v>4303</v>
      </c>
      <c r="F3026" s="4" t="s">
        <v>2545</v>
      </c>
      <c r="G3026" s="41" t="s">
        <v>2546</v>
      </c>
      <c r="H3026" s="41" t="s">
        <v>4313</v>
      </c>
      <c r="I3026" s="59" t="s">
        <v>4329</v>
      </c>
      <c r="J3026" s="100">
        <v>2025</v>
      </c>
      <c r="K3026" s="5">
        <v>5</v>
      </c>
      <c r="L3026" s="9">
        <f t="shared" si="72"/>
        <v>4</v>
      </c>
      <c r="M3026" s="6" t="s">
        <v>92</v>
      </c>
      <c r="N3026" s="9" t="s">
        <v>94</v>
      </c>
      <c r="O3026" s="6" t="s">
        <v>37</v>
      </c>
      <c r="P3026" s="9" t="s">
        <v>41</v>
      </c>
      <c r="Q3026" s="5"/>
      <c r="R3026" s="5"/>
      <c r="S3026" s="11"/>
      <c r="T3026" s="6" t="s">
        <v>126</v>
      </c>
      <c r="U3026" s="4" t="s">
        <v>4336</v>
      </c>
      <c r="V3026" s="4" t="s">
        <v>4337</v>
      </c>
      <c r="W3026" s="75">
        <v>0</v>
      </c>
      <c r="X3026" s="9"/>
      <c r="Y3026" s="11"/>
      <c r="Z3026" s="11"/>
      <c r="AA3026" s="11"/>
      <c r="AB3026" s="11"/>
      <c r="AC3026" s="11"/>
      <c r="AD3026" s="11"/>
      <c r="AE3026" s="11"/>
      <c r="AF3026" s="11"/>
      <c r="AG3026" s="11"/>
      <c r="AH3026" s="11"/>
      <c r="AI3026" s="11"/>
      <c r="AJ3026" s="11"/>
      <c r="AK3026" s="143"/>
      <c r="AL3026" s="143"/>
      <c r="AM3026" s="143"/>
      <c r="AN3026" s="143"/>
      <c r="AO3026" s="143"/>
      <c r="AP3026" s="143"/>
      <c r="AQ3026" s="143"/>
      <c r="AR3026" s="143"/>
      <c r="AS3026" s="143"/>
      <c r="AT3026" s="143"/>
      <c r="AU3026" s="143"/>
      <c r="AV3026" s="143"/>
    </row>
    <row r="3027" spans="1:48" ht="15" customHeight="1" x14ac:dyDescent="0.2">
      <c r="A3027" s="4" t="s">
        <v>2695</v>
      </c>
      <c r="B3027" s="4" t="s">
        <v>2689</v>
      </c>
      <c r="C3027" s="4" t="s">
        <v>2738</v>
      </c>
      <c r="D3027" s="4" t="s">
        <v>2740</v>
      </c>
      <c r="E3027" s="4" t="s">
        <v>4303</v>
      </c>
      <c r="F3027" s="4" t="s">
        <v>2545</v>
      </c>
      <c r="G3027" s="41" t="s">
        <v>2546</v>
      </c>
      <c r="H3027" s="41" t="s">
        <v>4314</v>
      </c>
      <c r="I3027" s="59" t="s">
        <v>4330</v>
      </c>
      <c r="J3027" s="100">
        <v>2025</v>
      </c>
      <c r="K3027" s="5">
        <v>5</v>
      </c>
      <c r="L3027" s="9">
        <f t="shared" si="72"/>
        <v>4</v>
      </c>
      <c r="M3027" s="6" t="s">
        <v>92</v>
      </c>
      <c r="N3027" s="9" t="s">
        <v>94</v>
      </c>
      <c r="O3027" s="6" t="s">
        <v>37</v>
      </c>
      <c r="P3027" s="9" t="s">
        <v>41</v>
      </c>
      <c r="Q3027" s="5"/>
      <c r="R3027" s="5"/>
      <c r="S3027" s="11"/>
      <c r="T3027" s="6" t="s">
        <v>126</v>
      </c>
      <c r="U3027" s="4" t="s">
        <v>4336</v>
      </c>
      <c r="V3027" s="4" t="s">
        <v>4337</v>
      </c>
      <c r="W3027" s="75">
        <v>0</v>
      </c>
      <c r="X3027" s="9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1"/>
      <c r="AJ3027" s="11"/>
      <c r="AK3027" s="143"/>
      <c r="AL3027" s="143"/>
      <c r="AM3027" s="143"/>
      <c r="AN3027" s="143"/>
      <c r="AO3027" s="143"/>
      <c r="AP3027" s="143"/>
      <c r="AQ3027" s="143"/>
      <c r="AR3027" s="143"/>
      <c r="AS3027" s="143"/>
      <c r="AT3027" s="143"/>
      <c r="AU3027" s="143"/>
      <c r="AV3027" s="143"/>
    </row>
    <row r="3028" spans="1:48" ht="15" customHeight="1" x14ac:dyDescent="0.2">
      <c r="A3028" s="4" t="s">
        <v>2695</v>
      </c>
      <c r="B3028" s="4" t="s">
        <v>2689</v>
      </c>
      <c r="C3028" s="4" t="s">
        <v>2738</v>
      </c>
      <c r="D3028" s="4" t="s">
        <v>2740</v>
      </c>
      <c r="E3028" s="4" t="s">
        <v>4303</v>
      </c>
      <c r="F3028" s="4" t="s">
        <v>2545</v>
      </c>
      <c r="G3028" s="41" t="s">
        <v>2546</v>
      </c>
      <c r="H3028" s="41" t="s">
        <v>4315</v>
      </c>
      <c r="I3028" s="59" t="s">
        <v>4331</v>
      </c>
      <c r="J3028" s="100">
        <v>2025</v>
      </c>
      <c r="K3028" s="5">
        <v>5</v>
      </c>
      <c r="L3028" s="9">
        <f t="shared" si="72"/>
        <v>4</v>
      </c>
      <c r="M3028" s="6" t="s">
        <v>92</v>
      </c>
      <c r="N3028" s="9" t="s">
        <v>94</v>
      </c>
      <c r="O3028" s="6" t="s">
        <v>37</v>
      </c>
      <c r="P3028" s="9" t="s">
        <v>41</v>
      </c>
      <c r="Q3028" s="5"/>
      <c r="R3028" s="5"/>
      <c r="S3028" s="11"/>
      <c r="T3028" s="6" t="s">
        <v>126</v>
      </c>
      <c r="U3028" s="4" t="s">
        <v>4336</v>
      </c>
      <c r="V3028" s="4" t="s">
        <v>4337</v>
      </c>
      <c r="W3028" s="75">
        <v>0</v>
      </c>
      <c r="X3028" s="9"/>
      <c r="Y3028" s="11"/>
      <c r="Z3028" s="11"/>
      <c r="AA3028" s="11"/>
      <c r="AB3028" s="11"/>
      <c r="AC3028" s="11"/>
      <c r="AD3028" s="11"/>
      <c r="AE3028" s="11"/>
      <c r="AF3028" s="11"/>
      <c r="AG3028" s="11"/>
      <c r="AH3028" s="11"/>
      <c r="AI3028" s="11"/>
      <c r="AJ3028" s="11"/>
      <c r="AK3028" s="143"/>
      <c r="AL3028" s="143"/>
      <c r="AM3028" s="143"/>
      <c r="AN3028" s="143"/>
      <c r="AO3028" s="143"/>
      <c r="AP3028" s="143"/>
      <c r="AQ3028" s="143"/>
      <c r="AR3028" s="143"/>
      <c r="AS3028" s="143"/>
      <c r="AT3028" s="143"/>
      <c r="AU3028" s="143"/>
      <c r="AV3028" s="143"/>
    </row>
    <row r="3029" spans="1:48" ht="15" customHeight="1" x14ac:dyDescent="0.2">
      <c r="A3029" s="4" t="s">
        <v>2695</v>
      </c>
      <c r="B3029" s="4" t="s">
        <v>2689</v>
      </c>
      <c r="C3029" s="4" t="s">
        <v>2738</v>
      </c>
      <c r="D3029" s="4" t="s">
        <v>2740</v>
      </c>
      <c r="E3029" s="4" t="s">
        <v>4303</v>
      </c>
      <c r="F3029" s="4" t="s">
        <v>2545</v>
      </c>
      <c r="G3029" s="41" t="s">
        <v>2546</v>
      </c>
      <c r="H3029" s="41" t="s">
        <v>4316</v>
      </c>
      <c r="I3029" s="59" t="s">
        <v>4332</v>
      </c>
      <c r="J3029" s="100">
        <v>2025</v>
      </c>
      <c r="K3029" s="5">
        <v>5</v>
      </c>
      <c r="L3029" s="9">
        <f t="shared" si="72"/>
        <v>4</v>
      </c>
      <c r="M3029" s="6" t="s">
        <v>92</v>
      </c>
      <c r="N3029" s="9" t="s">
        <v>94</v>
      </c>
      <c r="O3029" s="6" t="s">
        <v>37</v>
      </c>
      <c r="P3029" s="9" t="s">
        <v>41</v>
      </c>
      <c r="Q3029" s="5"/>
      <c r="R3029" s="5"/>
      <c r="S3029" s="11"/>
      <c r="T3029" s="6" t="s">
        <v>126</v>
      </c>
      <c r="U3029" s="4" t="s">
        <v>4336</v>
      </c>
      <c r="V3029" s="4" t="s">
        <v>4337</v>
      </c>
      <c r="W3029" s="75">
        <v>0</v>
      </c>
      <c r="X3029" s="9"/>
      <c r="Y3029" s="11"/>
      <c r="Z3029" s="11"/>
      <c r="AA3029" s="11"/>
      <c r="AB3029" s="11"/>
      <c r="AC3029" s="11"/>
      <c r="AD3029" s="11"/>
      <c r="AE3029" s="11"/>
      <c r="AF3029" s="11"/>
      <c r="AG3029" s="11"/>
      <c r="AH3029" s="11"/>
      <c r="AI3029" s="11"/>
      <c r="AJ3029" s="11"/>
      <c r="AK3029" s="143"/>
      <c r="AL3029" s="143"/>
      <c r="AM3029" s="143"/>
      <c r="AN3029" s="143"/>
      <c r="AO3029" s="143"/>
      <c r="AP3029" s="143"/>
      <c r="AQ3029" s="143"/>
      <c r="AR3029" s="143"/>
      <c r="AS3029" s="143"/>
      <c r="AT3029" s="143"/>
      <c r="AU3029" s="143"/>
      <c r="AV3029" s="143"/>
    </row>
    <row r="3030" spans="1:48" ht="15" customHeight="1" x14ac:dyDescent="0.2">
      <c r="A3030" s="4" t="s">
        <v>2695</v>
      </c>
      <c r="B3030" s="4" t="s">
        <v>2689</v>
      </c>
      <c r="C3030" s="4" t="s">
        <v>2738</v>
      </c>
      <c r="D3030" s="4" t="s">
        <v>2740</v>
      </c>
      <c r="E3030" s="4" t="s">
        <v>4303</v>
      </c>
      <c r="F3030" s="4" t="s">
        <v>2545</v>
      </c>
      <c r="G3030" s="41" t="s">
        <v>2546</v>
      </c>
      <c r="H3030" s="41" t="s">
        <v>4317</v>
      </c>
      <c r="I3030" s="59" t="s">
        <v>4333</v>
      </c>
      <c r="J3030" s="100">
        <v>2025</v>
      </c>
      <c r="K3030" s="5">
        <v>5</v>
      </c>
      <c r="L3030" s="9">
        <f t="shared" si="72"/>
        <v>4</v>
      </c>
      <c r="M3030" s="6" t="s">
        <v>92</v>
      </c>
      <c r="N3030" s="9" t="s">
        <v>94</v>
      </c>
      <c r="O3030" s="6" t="s">
        <v>37</v>
      </c>
      <c r="P3030" s="9" t="s">
        <v>41</v>
      </c>
      <c r="Q3030" s="5"/>
      <c r="R3030" s="5"/>
      <c r="S3030" s="11"/>
      <c r="T3030" s="6" t="s">
        <v>126</v>
      </c>
      <c r="U3030" s="4" t="s">
        <v>4336</v>
      </c>
      <c r="V3030" s="4" t="s">
        <v>4337</v>
      </c>
      <c r="W3030" s="75">
        <v>0</v>
      </c>
      <c r="X3030" s="9"/>
      <c r="Y3030" s="11"/>
      <c r="Z3030" s="11"/>
      <c r="AA3030" s="11"/>
      <c r="AB3030" s="11"/>
      <c r="AC3030" s="11"/>
      <c r="AD3030" s="11"/>
      <c r="AE3030" s="11"/>
      <c r="AF3030" s="11"/>
      <c r="AG3030" s="11"/>
      <c r="AH3030" s="11"/>
      <c r="AI3030" s="11"/>
      <c r="AJ3030" s="11"/>
      <c r="AK3030" s="143"/>
      <c r="AL3030" s="143"/>
      <c r="AM3030" s="143"/>
      <c r="AN3030" s="143"/>
      <c r="AO3030" s="143"/>
      <c r="AP3030" s="143"/>
      <c r="AQ3030" s="143"/>
      <c r="AR3030" s="143"/>
      <c r="AS3030" s="143"/>
      <c r="AT3030" s="143"/>
      <c r="AU3030" s="143"/>
      <c r="AV3030" s="143"/>
    </row>
    <row r="3031" spans="1:48" ht="15" customHeight="1" x14ac:dyDescent="0.2">
      <c r="A3031" s="4" t="s">
        <v>2695</v>
      </c>
      <c r="B3031" s="4" t="s">
        <v>2689</v>
      </c>
      <c r="C3031" s="4" t="s">
        <v>2738</v>
      </c>
      <c r="D3031" s="4" t="s">
        <v>2740</v>
      </c>
      <c r="E3031" s="4" t="s">
        <v>4303</v>
      </c>
      <c r="F3031" s="4" t="s">
        <v>2545</v>
      </c>
      <c r="G3031" s="41" t="s">
        <v>2546</v>
      </c>
      <c r="H3031" s="41" t="s">
        <v>4318</v>
      </c>
      <c r="I3031" s="59" t="s">
        <v>4334</v>
      </c>
      <c r="J3031" s="100">
        <v>2025</v>
      </c>
      <c r="K3031" s="5">
        <v>5</v>
      </c>
      <c r="L3031" s="9">
        <f t="shared" si="72"/>
        <v>4</v>
      </c>
      <c r="M3031" s="6" t="s">
        <v>92</v>
      </c>
      <c r="N3031" s="9" t="s">
        <v>94</v>
      </c>
      <c r="O3031" s="6" t="s">
        <v>37</v>
      </c>
      <c r="P3031" s="9" t="s">
        <v>41</v>
      </c>
      <c r="Q3031" s="5"/>
      <c r="R3031" s="5"/>
      <c r="S3031" s="11"/>
      <c r="T3031" s="6" t="s">
        <v>126</v>
      </c>
      <c r="U3031" s="4" t="s">
        <v>4336</v>
      </c>
      <c r="V3031" s="4" t="s">
        <v>4337</v>
      </c>
      <c r="W3031" s="75">
        <v>0</v>
      </c>
      <c r="X3031" s="9"/>
      <c r="Y3031" s="11"/>
      <c r="Z3031" s="11"/>
      <c r="AA3031" s="11"/>
      <c r="AB3031" s="11"/>
      <c r="AC3031" s="11"/>
      <c r="AD3031" s="11"/>
      <c r="AE3031" s="11"/>
      <c r="AF3031" s="11"/>
      <c r="AG3031" s="11"/>
      <c r="AH3031" s="11"/>
      <c r="AI3031" s="11"/>
      <c r="AJ3031" s="11"/>
      <c r="AK3031" s="143"/>
      <c r="AL3031" s="143"/>
      <c r="AM3031" s="143"/>
      <c r="AN3031" s="143"/>
      <c r="AO3031" s="143"/>
      <c r="AP3031" s="143"/>
      <c r="AQ3031" s="143"/>
      <c r="AR3031" s="143"/>
      <c r="AS3031" s="143"/>
      <c r="AT3031" s="143"/>
      <c r="AU3031" s="143"/>
      <c r="AV3031" s="143"/>
    </row>
    <row r="3032" spans="1:48" ht="15" customHeight="1" x14ac:dyDescent="0.2">
      <c r="A3032" s="4" t="s">
        <v>2695</v>
      </c>
      <c r="B3032" s="4" t="s">
        <v>2689</v>
      </c>
      <c r="C3032" s="4" t="s">
        <v>2738</v>
      </c>
      <c r="D3032" s="4" t="s">
        <v>2740</v>
      </c>
      <c r="E3032" s="4" t="s">
        <v>4303</v>
      </c>
      <c r="F3032" s="4" t="s">
        <v>2545</v>
      </c>
      <c r="G3032" s="41" t="s">
        <v>2546</v>
      </c>
      <c r="H3032" s="41" t="s">
        <v>4319</v>
      </c>
      <c r="I3032" s="59" t="s">
        <v>4335</v>
      </c>
      <c r="J3032" s="100">
        <v>2025</v>
      </c>
      <c r="K3032" s="5">
        <v>5</v>
      </c>
      <c r="L3032" s="9">
        <f t="shared" si="72"/>
        <v>4</v>
      </c>
      <c r="M3032" s="6" t="s">
        <v>92</v>
      </c>
      <c r="N3032" s="9" t="s">
        <v>94</v>
      </c>
      <c r="O3032" s="6" t="s">
        <v>37</v>
      </c>
      <c r="P3032" s="9" t="s">
        <v>41</v>
      </c>
      <c r="Q3032" s="5"/>
      <c r="R3032" s="5"/>
      <c r="S3032" s="11"/>
      <c r="T3032" s="6" t="s">
        <v>126</v>
      </c>
      <c r="U3032" s="4" t="s">
        <v>4336</v>
      </c>
      <c r="V3032" s="4" t="s">
        <v>4337</v>
      </c>
      <c r="W3032" s="75">
        <v>0</v>
      </c>
      <c r="X3032" s="9"/>
      <c r="Y3032" s="11"/>
      <c r="Z3032" s="11"/>
      <c r="AA3032" s="11"/>
      <c r="AB3032" s="11"/>
      <c r="AC3032" s="11"/>
      <c r="AD3032" s="11"/>
      <c r="AE3032" s="11"/>
      <c r="AF3032" s="11"/>
      <c r="AG3032" s="11"/>
      <c r="AH3032" s="11"/>
      <c r="AI3032" s="11"/>
      <c r="AJ3032" s="11"/>
      <c r="AK3032" s="143"/>
      <c r="AL3032" s="143"/>
      <c r="AM3032" s="143"/>
      <c r="AN3032" s="143"/>
      <c r="AO3032" s="143"/>
      <c r="AP3032" s="143"/>
      <c r="AQ3032" s="143"/>
      <c r="AR3032" s="143"/>
      <c r="AS3032" s="143"/>
      <c r="AT3032" s="143"/>
      <c r="AU3032" s="143"/>
      <c r="AV3032" s="143"/>
    </row>
    <row r="3033" spans="1:48" ht="15" customHeight="1" x14ac:dyDescent="0.2">
      <c r="A3033" s="4" t="s">
        <v>2725</v>
      </c>
      <c r="B3033" s="4" t="s">
        <v>2688</v>
      </c>
      <c r="C3033" s="83" t="s">
        <v>2732</v>
      </c>
      <c r="D3033" s="4" t="s">
        <v>2740</v>
      </c>
      <c r="E3033" s="4" t="s">
        <v>4254</v>
      </c>
      <c r="F3033" s="4" t="s">
        <v>4340</v>
      </c>
      <c r="G3033" s="41" t="s">
        <v>4341</v>
      </c>
      <c r="H3033" s="59">
        <v>47682025050399</v>
      </c>
      <c r="I3033" s="59" t="s">
        <v>4347</v>
      </c>
      <c r="J3033" s="100">
        <v>2025</v>
      </c>
      <c r="K3033" s="100"/>
      <c r="L3033" s="9"/>
      <c r="M3033" s="6" t="s">
        <v>90</v>
      </c>
      <c r="N3033" s="9"/>
      <c r="O3033" s="6"/>
      <c r="P3033" s="9"/>
      <c r="Q3033" s="5"/>
      <c r="R3033" s="5"/>
      <c r="S3033" s="11"/>
      <c r="T3033" s="6"/>
      <c r="U3033" s="4" t="s">
        <v>4343</v>
      </c>
      <c r="V3033" s="4" t="s">
        <v>4342</v>
      </c>
      <c r="W3033" s="75">
        <v>0</v>
      </c>
      <c r="X3033" s="9"/>
      <c r="Y3033" s="11"/>
      <c r="Z3033" s="11"/>
      <c r="AA3033" s="11"/>
      <c r="AB3033" s="11"/>
      <c r="AC3033" s="11"/>
      <c r="AD3033" s="11"/>
      <c r="AE3033" s="11"/>
      <c r="AF3033" s="11"/>
      <c r="AG3033" s="11"/>
      <c r="AH3033" s="11"/>
      <c r="AI3033" s="11"/>
      <c r="AJ3033" s="11"/>
      <c r="AK3033" s="143"/>
      <c r="AL3033" s="143"/>
      <c r="AM3033" s="143"/>
      <c r="AN3033" s="143"/>
      <c r="AO3033" s="143"/>
      <c r="AP3033" s="143"/>
      <c r="AQ3033" s="143"/>
      <c r="AR3033" s="143"/>
      <c r="AS3033" s="143"/>
      <c r="AT3033" s="143"/>
      <c r="AU3033" s="143"/>
      <c r="AV3033" s="143"/>
    </row>
    <row r="3034" spans="1:48" ht="15" customHeight="1" x14ac:dyDescent="0.2">
      <c r="A3034" s="4" t="s">
        <v>2725</v>
      </c>
      <c r="B3034" s="4" t="s">
        <v>2688</v>
      </c>
      <c r="C3034" s="83" t="s">
        <v>2732</v>
      </c>
      <c r="D3034" s="4" t="s">
        <v>2740</v>
      </c>
      <c r="E3034" s="4" t="s">
        <v>4254</v>
      </c>
      <c r="F3034" s="4" t="s">
        <v>4340</v>
      </c>
      <c r="G3034" s="41" t="s">
        <v>4341</v>
      </c>
      <c r="H3034" s="59">
        <v>47682025050467</v>
      </c>
      <c r="I3034" s="59" t="s">
        <v>4348</v>
      </c>
      <c r="J3034" s="100">
        <v>2025</v>
      </c>
      <c r="K3034" s="100"/>
      <c r="L3034" s="9"/>
      <c r="M3034" s="6" t="s">
        <v>90</v>
      </c>
      <c r="N3034" s="9"/>
      <c r="O3034" s="6"/>
      <c r="P3034" s="9"/>
      <c r="Q3034" s="5"/>
      <c r="R3034" s="5"/>
      <c r="S3034" s="11"/>
      <c r="T3034" s="6"/>
      <c r="U3034" s="4" t="s">
        <v>4343</v>
      </c>
      <c r="V3034" s="4" t="s">
        <v>4342</v>
      </c>
      <c r="W3034" s="75">
        <v>0</v>
      </c>
      <c r="X3034" s="9"/>
      <c r="Y3034" s="11"/>
      <c r="Z3034" s="11"/>
      <c r="AA3034" s="11"/>
      <c r="AB3034" s="11"/>
      <c r="AC3034" s="11"/>
      <c r="AD3034" s="11"/>
      <c r="AE3034" s="11"/>
      <c r="AF3034" s="11"/>
      <c r="AG3034" s="11"/>
      <c r="AH3034" s="11"/>
      <c r="AI3034" s="11"/>
      <c r="AJ3034" s="11"/>
      <c r="AK3034" s="143"/>
      <c r="AL3034" s="143"/>
      <c r="AM3034" s="143"/>
      <c r="AN3034" s="143"/>
      <c r="AO3034" s="143"/>
      <c r="AP3034" s="143"/>
      <c r="AQ3034" s="143"/>
      <c r="AR3034" s="143"/>
      <c r="AS3034" s="143"/>
      <c r="AT3034" s="143"/>
      <c r="AU3034" s="143"/>
      <c r="AV3034" s="143"/>
    </row>
    <row r="3035" spans="1:48" ht="15" customHeight="1" x14ac:dyDescent="0.2">
      <c r="A3035" s="4" t="s">
        <v>2725</v>
      </c>
      <c r="B3035" s="4" t="s">
        <v>2688</v>
      </c>
      <c r="C3035" s="83" t="s">
        <v>2732</v>
      </c>
      <c r="D3035" s="4" t="s">
        <v>2740</v>
      </c>
      <c r="E3035" s="4" t="s">
        <v>4254</v>
      </c>
      <c r="F3035" s="4" t="s">
        <v>4340</v>
      </c>
      <c r="G3035" s="41" t="s">
        <v>4341</v>
      </c>
      <c r="H3035" s="59">
        <v>47682025050657</v>
      </c>
      <c r="I3035" s="59" t="s">
        <v>4349</v>
      </c>
      <c r="J3035" s="100">
        <v>2025</v>
      </c>
      <c r="K3035" s="100"/>
      <c r="L3035" s="9"/>
      <c r="M3035" s="6" t="s">
        <v>90</v>
      </c>
      <c r="N3035" s="9"/>
      <c r="O3035" s="6"/>
      <c r="P3035" s="9"/>
      <c r="Q3035" s="5"/>
      <c r="R3035" s="5"/>
      <c r="S3035" s="11"/>
      <c r="T3035" s="6"/>
      <c r="U3035" s="4" t="s">
        <v>4343</v>
      </c>
      <c r="V3035" s="4" t="s">
        <v>4342</v>
      </c>
      <c r="W3035" s="75">
        <v>0</v>
      </c>
      <c r="X3035" s="9"/>
      <c r="Y3035" s="11"/>
      <c r="Z3035" s="11"/>
      <c r="AA3035" s="11"/>
      <c r="AB3035" s="11"/>
      <c r="AC3035" s="11"/>
      <c r="AD3035" s="11"/>
      <c r="AE3035" s="11"/>
      <c r="AF3035" s="11"/>
      <c r="AG3035" s="11"/>
      <c r="AH3035" s="11"/>
      <c r="AI3035" s="11"/>
      <c r="AJ3035" s="11"/>
      <c r="AK3035" s="143"/>
      <c r="AL3035" s="143"/>
      <c r="AM3035" s="143"/>
      <c r="AN3035" s="143"/>
      <c r="AO3035" s="143"/>
      <c r="AP3035" s="143"/>
      <c r="AQ3035" s="143"/>
      <c r="AR3035" s="143"/>
      <c r="AS3035" s="143"/>
      <c r="AT3035" s="143"/>
      <c r="AU3035" s="143"/>
      <c r="AV3035" s="143"/>
    </row>
    <row r="3036" spans="1:48" ht="15" customHeight="1" x14ac:dyDescent="0.2">
      <c r="A3036" s="4" t="s">
        <v>2725</v>
      </c>
      <c r="B3036" s="4" t="s">
        <v>2688</v>
      </c>
      <c r="C3036" s="83" t="s">
        <v>2732</v>
      </c>
      <c r="D3036" s="4" t="s">
        <v>2740</v>
      </c>
      <c r="E3036" s="4" t="s">
        <v>4254</v>
      </c>
      <c r="F3036" s="4" t="s">
        <v>4340</v>
      </c>
      <c r="G3036" s="41" t="s">
        <v>4341</v>
      </c>
      <c r="H3036" s="59">
        <v>47682025050656</v>
      </c>
      <c r="I3036" s="59" t="s">
        <v>4350</v>
      </c>
      <c r="J3036" s="100">
        <v>2025</v>
      </c>
      <c r="K3036" s="100"/>
      <c r="L3036" s="9"/>
      <c r="M3036" s="6" t="s">
        <v>90</v>
      </c>
      <c r="N3036" s="9"/>
      <c r="O3036" s="6"/>
      <c r="P3036" s="9"/>
      <c r="Q3036" s="5"/>
      <c r="R3036" s="5"/>
      <c r="S3036" s="11"/>
      <c r="T3036" s="6"/>
      <c r="U3036" s="4" t="s">
        <v>4343</v>
      </c>
      <c r="V3036" s="4" t="s">
        <v>4342</v>
      </c>
      <c r="W3036" s="75">
        <v>0</v>
      </c>
      <c r="X3036" s="9"/>
      <c r="Y3036" s="11"/>
      <c r="Z3036" s="11"/>
      <c r="AA3036" s="11"/>
      <c r="AB3036" s="11"/>
      <c r="AC3036" s="11"/>
      <c r="AD3036" s="11"/>
      <c r="AE3036" s="11"/>
      <c r="AF3036" s="11"/>
      <c r="AG3036" s="11"/>
      <c r="AH3036" s="11"/>
      <c r="AI3036" s="11"/>
      <c r="AJ3036" s="11"/>
      <c r="AK3036" s="143"/>
      <c r="AL3036" s="143"/>
      <c r="AM3036" s="143"/>
      <c r="AN3036" s="143"/>
      <c r="AO3036" s="143"/>
      <c r="AP3036" s="143"/>
      <c r="AQ3036" s="143"/>
      <c r="AR3036" s="143"/>
      <c r="AS3036" s="143"/>
      <c r="AT3036" s="143"/>
      <c r="AU3036" s="143"/>
      <c r="AV3036" s="143"/>
    </row>
    <row r="3037" spans="1:48" ht="15" customHeight="1" x14ac:dyDescent="0.2">
      <c r="A3037" s="4" t="s">
        <v>2701</v>
      </c>
      <c r="B3037" s="4" t="s">
        <v>2689</v>
      </c>
      <c r="C3037" s="4" t="s">
        <v>2710</v>
      </c>
      <c r="D3037" s="4" t="s">
        <v>2742</v>
      </c>
      <c r="E3037" s="4" t="s">
        <v>1865</v>
      </c>
      <c r="F3037" s="4" t="s">
        <v>2388</v>
      </c>
      <c r="G3037" s="41" t="s">
        <v>4344</v>
      </c>
      <c r="H3037" s="59" t="s">
        <v>4345</v>
      </c>
      <c r="I3037" s="59">
        <v>500000012060</v>
      </c>
      <c r="J3037" s="100">
        <v>2025</v>
      </c>
      <c r="K3037" s="100">
        <v>8</v>
      </c>
      <c r="L3037" s="9">
        <f t="shared" ref="L3037" si="73">IF(AND(J3037=0,K3037=0),"",K3037-($B$9-J3037))</f>
        <v>7</v>
      </c>
      <c r="M3037" s="6" t="s">
        <v>90</v>
      </c>
      <c r="N3037" s="9" t="s">
        <v>94</v>
      </c>
      <c r="O3037" s="6" t="s">
        <v>47</v>
      </c>
      <c r="P3037" s="9" t="s">
        <v>41</v>
      </c>
      <c r="Q3037" s="5">
        <v>2030</v>
      </c>
      <c r="R3037" s="5" t="s">
        <v>42</v>
      </c>
      <c r="S3037" s="11">
        <v>2025</v>
      </c>
      <c r="T3037" s="6" t="s">
        <v>44</v>
      </c>
      <c r="U3037" s="4" t="s">
        <v>4346</v>
      </c>
      <c r="V3037" s="4" t="s">
        <v>136</v>
      </c>
      <c r="W3037" s="75">
        <v>0</v>
      </c>
      <c r="X3037" s="9">
        <v>1</v>
      </c>
      <c r="Y3037" s="11"/>
      <c r="Z3037" s="11"/>
      <c r="AA3037" s="11"/>
      <c r="AB3037" s="11"/>
      <c r="AC3037" s="11"/>
      <c r="AD3037" s="11"/>
      <c r="AE3037" s="11"/>
      <c r="AF3037" s="11" t="s">
        <v>33</v>
      </c>
      <c r="AG3037" s="11"/>
      <c r="AH3037" s="11"/>
      <c r="AI3037" s="11"/>
      <c r="AJ3037" s="11"/>
      <c r="AK3037" s="143"/>
      <c r="AL3037" s="143"/>
      <c r="AM3037" s="143"/>
      <c r="AN3037" s="143"/>
      <c r="AO3037" s="143"/>
      <c r="AP3037" s="143"/>
      <c r="AQ3037" s="143"/>
      <c r="AR3037" s="153" t="s">
        <v>165</v>
      </c>
      <c r="AS3037" s="143"/>
      <c r="AT3037" s="143"/>
      <c r="AU3037" s="143"/>
      <c r="AV3037" s="143"/>
    </row>
    <row r="3038" spans="1:48" ht="15" customHeight="1" x14ac:dyDescent="0.2">
      <c r="A3038" s="4" t="s">
        <v>2726</v>
      </c>
      <c r="B3038" s="4" t="s">
        <v>2690</v>
      </c>
      <c r="C3038" s="4" t="s">
        <v>2710</v>
      </c>
      <c r="D3038" s="4" t="s">
        <v>2742</v>
      </c>
      <c r="E3038" s="4" t="s">
        <v>439</v>
      </c>
      <c r="F3038" s="4" t="s">
        <v>2388</v>
      </c>
      <c r="G3038" s="41" t="s">
        <v>4358</v>
      </c>
      <c r="H3038" s="59" t="s">
        <v>4359</v>
      </c>
      <c r="I3038" s="59" t="s">
        <v>4366</v>
      </c>
      <c r="J3038" s="100">
        <v>2025</v>
      </c>
      <c r="K3038" s="100">
        <v>8</v>
      </c>
      <c r="L3038" s="9">
        <f t="shared" ref="L3038:L3043" si="74">IF(AND(J3038=0,K3038=0),"",K3038-($B$9-J3038))</f>
        <v>7</v>
      </c>
      <c r="M3038" s="6" t="s">
        <v>92</v>
      </c>
      <c r="N3038" s="9" t="s">
        <v>94</v>
      </c>
      <c r="O3038" s="6" t="s">
        <v>47</v>
      </c>
      <c r="P3038" s="6" t="s">
        <v>41</v>
      </c>
      <c r="Q3038" s="5" t="s">
        <v>37</v>
      </c>
      <c r="R3038" s="9" t="s">
        <v>41</v>
      </c>
      <c r="S3038" s="11"/>
      <c r="T3038" s="6" t="s">
        <v>126</v>
      </c>
      <c r="U3038" s="4" t="s">
        <v>4365</v>
      </c>
      <c r="V3038" s="4" t="s">
        <v>4364</v>
      </c>
      <c r="W3038" s="75"/>
      <c r="X3038" s="9">
        <v>1</v>
      </c>
      <c r="Y3038" s="11"/>
      <c r="Z3038" s="11"/>
      <c r="AA3038" s="11"/>
      <c r="AB3038" s="11"/>
      <c r="AC3038" s="11"/>
      <c r="AD3038" s="11"/>
      <c r="AE3038" s="11"/>
      <c r="AF3038" s="11" t="s">
        <v>33</v>
      </c>
      <c r="AG3038" s="11"/>
      <c r="AH3038" s="11"/>
      <c r="AI3038" s="11"/>
      <c r="AJ3038" s="11"/>
      <c r="AK3038" s="143"/>
      <c r="AL3038" s="143"/>
      <c r="AM3038" s="143"/>
      <c r="AN3038" s="143"/>
      <c r="AO3038" s="143"/>
      <c r="AP3038" s="143"/>
      <c r="AQ3038" s="143"/>
      <c r="AR3038" s="153" t="s">
        <v>165</v>
      </c>
      <c r="AS3038" s="143"/>
      <c r="AT3038" s="143"/>
      <c r="AU3038" s="143"/>
      <c r="AV3038" s="143"/>
    </row>
    <row r="3039" spans="1:48" ht="15" customHeight="1" x14ac:dyDescent="0.2">
      <c r="A3039" s="4" t="s">
        <v>2726</v>
      </c>
      <c r="B3039" s="4" t="s">
        <v>2690</v>
      </c>
      <c r="C3039" s="4" t="s">
        <v>2710</v>
      </c>
      <c r="D3039" s="4" t="s">
        <v>2742</v>
      </c>
      <c r="E3039" s="4" t="s">
        <v>439</v>
      </c>
      <c r="F3039" s="4" t="s">
        <v>2388</v>
      </c>
      <c r="G3039" s="41" t="s">
        <v>4344</v>
      </c>
      <c r="H3039" s="59" t="s">
        <v>4360</v>
      </c>
      <c r="I3039" s="59" t="s">
        <v>4367</v>
      </c>
      <c r="J3039" s="100">
        <v>2025</v>
      </c>
      <c r="K3039" s="100">
        <v>8</v>
      </c>
      <c r="L3039" s="9">
        <f t="shared" si="74"/>
        <v>7</v>
      </c>
      <c r="M3039" s="6" t="s">
        <v>92</v>
      </c>
      <c r="N3039" s="9" t="s">
        <v>94</v>
      </c>
      <c r="O3039" s="6" t="s">
        <v>47</v>
      </c>
      <c r="P3039" s="6" t="s">
        <v>41</v>
      </c>
      <c r="Q3039" s="5" t="s">
        <v>37</v>
      </c>
      <c r="R3039" s="9" t="s">
        <v>41</v>
      </c>
      <c r="S3039" s="11"/>
      <c r="T3039" s="6" t="s">
        <v>126</v>
      </c>
      <c r="U3039" s="4" t="s">
        <v>4365</v>
      </c>
      <c r="V3039" s="4" t="s">
        <v>4364</v>
      </c>
      <c r="W3039" s="75"/>
      <c r="X3039" s="9">
        <v>1</v>
      </c>
      <c r="Y3039" s="11"/>
      <c r="Z3039" s="11"/>
      <c r="AA3039" s="11"/>
      <c r="AB3039" s="11"/>
      <c r="AC3039" s="11"/>
      <c r="AD3039" s="11"/>
      <c r="AE3039" s="11"/>
      <c r="AF3039" s="11" t="s">
        <v>33</v>
      </c>
      <c r="AG3039" s="11"/>
      <c r="AH3039" s="11"/>
      <c r="AI3039" s="11"/>
      <c r="AJ3039" s="11"/>
      <c r="AK3039" s="143"/>
      <c r="AL3039" s="143"/>
      <c r="AM3039" s="143"/>
      <c r="AN3039" s="143"/>
      <c r="AO3039" s="143"/>
      <c r="AP3039" s="143"/>
      <c r="AQ3039" s="143"/>
      <c r="AR3039" s="153" t="s">
        <v>165</v>
      </c>
      <c r="AS3039" s="143"/>
      <c r="AT3039" s="143"/>
      <c r="AU3039" s="143"/>
      <c r="AV3039" s="143"/>
    </row>
    <row r="3040" spans="1:48" ht="15" customHeight="1" x14ac:dyDescent="0.2">
      <c r="A3040" s="4" t="s">
        <v>2718</v>
      </c>
      <c r="B3040" s="4" t="s">
        <v>2690</v>
      </c>
      <c r="C3040" s="4" t="s">
        <v>2710</v>
      </c>
      <c r="D3040" s="4" t="s">
        <v>2742</v>
      </c>
      <c r="E3040" s="4" t="s">
        <v>439</v>
      </c>
      <c r="F3040" s="4" t="s">
        <v>2388</v>
      </c>
      <c r="G3040" s="41" t="s">
        <v>4358</v>
      </c>
      <c r="H3040" s="59" t="s">
        <v>4361</v>
      </c>
      <c r="I3040" s="59" t="s">
        <v>4368</v>
      </c>
      <c r="J3040" s="100">
        <v>2025</v>
      </c>
      <c r="K3040" s="100">
        <v>8</v>
      </c>
      <c r="L3040" s="9">
        <f t="shared" si="74"/>
        <v>7</v>
      </c>
      <c r="M3040" s="6" t="s">
        <v>92</v>
      </c>
      <c r="N3040" s="9" t="s">
        <v>94</v>
      </c>
      <c r="O3040" s="6" t="s">
        <v>47</v>
      </c>
      <c r="P3040" s="6" t="s">
        <v>41</v>
      </c>
      <c r="Q3040" s="5" t="s">
        <v>37</v>
      </c>
      <c r="R3040" s="9" t="s">
        <v>41</v>
      </c>
      <c r="S3040" s="11"/>
      <c r="T3040" s="6" t="s">
        <v>126</v>
      </c>
      <c r="U3040" s="4" t="s">
        <v>4365</v>
      </c>
      <c r="V3040" s="4" t="s">
        <v>4364</v>
      </c>
      <c r="W3040" s="75"/>
      <c r="X3040" s="9">
        <v>1</v>
      </c>
      <c r="Y3040" s="11"/>
      <c r="Z3040" s="11"/>
      <c r="AA3040" s="11"/>
      <c r="AB3040" s="11"/>
      <c r="AC3040" s="11"/>
      <c r="AD3040" s="11"/>
      <c r="AE3040" s="11"/>
      <c r="AF3040" s="11" t="s">
        <v>33</v>
      </c>
      <c r="AG3040" s="11"/>
      <c r="AH3040" s="11"/>
      <c r="AI3040" s="11"/>
      <c r="AJ3040" s="11"/>
      <c r="AK3040" s="143"/>
      <c r="AL3040" s="143"/>
      <c r="AM3040" s="143"/>
      <c r="AN3040" s="143"/>
      <c r="AO3040" s="143"/>
      <c r="AP3040" s="143"/>
      <c r="AQ3040" s="143"/>
      <c r="AR3040" s="153" t="s">
        <v>165</v>
      </c>
      <c r="AS3040" s="143"/>
      <c r="AT3040" s="143"/>
      <c r="AU3040" s="143"/>
      <c r="AV3040" s="143"/>
    </row>
    <row r="3041" spans="1:55" ht="15" customHeight="1" x14ac:dyDescent="0.2">
      <c r="A3041" s="4" t="s">
        <v>3980</v>
      </c>
      <c r="B3041" s="4" t="s">
        <v>2687</v>
      </c>
      <c r="C3041" s="4" t="s">
        <v>2710</v>
      </c>
      <c r="D3041" s="4" t="s">
        <v>2742</v>
      </c>
      <c r="E3041" s="4" t="s">
        <v>439</v>
      </c>
      <c r="F3041" s="4" t="s">
        <v>2388</v>
      </c>
      <c r="G3041" s="41" t="s">
        <v>4344</v>
      </c>
      <c r="H3041" s="59" t="s">
        <v>4362</v>
      </c>
      <c r="I3041" s="59" t="s">
        <v>4273</v>
      </c>
      <c r="J3041" s="100">
        <v>2025</v>
      </c>
      <c r="K3041" s="100">
        <v>8</v>
      </c>
      <c r="L3041" s="9">
        <f t="shared" si="74"/>
        <v>7</v>
      </c>
      <c r="M3041" s="6" t="s">
        <v>92</v>
      </c>
      <c r="N3041" s="9" t="s">
        <v>94</v>
      </c>
      <c r="O3041" s="6" t="s">
        <v>47</v>
      </c>
      <c r="P3041" s="6" t="s">
        <v>41</v>
      </c>
      <c r="Q3041" s="5" t="s">
        <v>37</v>
      </c>
      <c r="R3041" s="9" t="s">
        <v>41</v>
      </c>
      <c r="S3041" s="11"/>
      <c r="T3041" s="6" t="s">
        <v>126</v>
      </c>
      <c r="U3041" s="4" t="s">
        <v>4365</v>
      </c>
      <c r="V3041" s="4" t="s">
        <v>4364</v>
      </c>
      <c r="W3041" s="75"/>
      <c r="X3041" s="9">
        <v>1</v>
      </c>
      <c r="Y3041" s="11"/>
      <c r="Z3041" s="11"/>
      <c r="AA3041" s="11"/>
      <c r="AB3041" s="11"/>
      <c r="AC3041" s="11"/>
      <c r="AD3041" s="11"/>
      <c r="AE3041" s="11"/>
      <c r="AF3041" s="11" t="s">
        <v>33</v>
      </c>
      <c r="AG3041" s="11"/>
      <c r="AH3041" s="11"/>
      <c r="AI3041" s="11"/>
      <c r="AJ3041" s="11"/>
      <c r="AK3041" s="143"/>
      <c r="AL3041" s="143"/>
      <c r="AM3041" s="143"/>
      <c r="AN3041" s="143"/>
      <c r="AO3041" s="143"/>
      <c r="AP3041" s="143"/>
      <c r="AQ3041" s="143"/>
      <c r="AR3041" s="153" t="s">
        <v>165</v>
      </c>
      <c r="AS3041" s="143"/>
      <c r="AT3041" s="143"/>
      <c r="AU3041" s="143"/>
      <c r="AV3041" s="143"/>
    </row>
    <row r="3042" spans="1:55" ht="15" customHeight="1" x14ac:dyDescent="0.2">
      <c r="A3042" s="4" t="s">
        <v>4357</v>
      </c>
      <c r="B3042" s="4" t="s">
        <v>2690</v>
      </c>
      <c r="C3042" s="4" t="s">
        <v>2710</v>
      </c>
      <c r="D3042" s="4" t="s">
        <v>2742</v>
      </c>
      <c r="E3042" s="4" t="s">
        <v>439</v>
      </c>
      <c r="F3042" s="4" t="s">
        <v>2388</v>
      </c>
      <c r="G3042" s="41" t="s">
        <v>4344</v>
      </c>
      <c r="H3042" s="59" t="s">
        <v>4363</v>
      </c>
      <c r="I3042" s="59" t="s">
        <v>4274</v>
      </c>
      <c r="J3042" s="100">
        <v>2025</v>
      </c>
      <c r="K3042" s="100">
        <v>8</v>
      </c>
      <c r="L3042" s="9">
        <f t="shared" si="74"/>
        <v>7</v>
      </c>
      <c r="M3042" s="6" t="s">
        <v>92</v>
      </c>
      <c r="N3042" s="9" t="s">
        <v>94</v>
      </c>
      <c r="O3042" s="6" t="s">
        <v>47</v>
      </c>
      <c r="P3042" s="6" t="s">
        <v>41</v>
      </c>
      <c r="Q3042" s="5" t="s">
        <v>37</v>
      </c>
      <c r="R3042" s="9" t="s">
        <v>41</v>
      </c>
      <c r="S3042" s="11"/>
      <c r="T3042" s="6" t="s">
        <v>126</v>
      </c>
      <c r="U3042" s="4" t="s">
        <v>4365</v>
      </c>
      <c r="V3042" s="4" t="s">
        <v>4364</v>
      </c>
      <c r="W3042" s="75"/>
      <c r="X3042" s="9">
        <v>1</v>
      </c>
      <c r="Y3042" s="11"/>
      <c r="Z3042" s="11"/>
      <c r="AA3042" s="11"/>
      <c r="AB3042" s="11"/>
      <c r="AC3042" s="11"/>
      <c r="AD3042" s="11"/>
      <c r="AE3042" s="11"/>
      <c r="AF3042" s="11" t="s">
        <v>33</v>
      </c>
      <c r="AG3042" s="11"/>
      <c r="AH3042" s="11"/>
      <c r="AI3042" s="11"/>
      <c r="AJ3042" s="11"/>
      <c r="AK3042" s="143"/>
      <c r="AL3042" s="143"/>
      <c r="AM3042" s="143"/>
      <c r="AN3042" s="143"/>
      <c r="AO3042" s="143"/>
      <c r="AP3042" s="143"/>
      <c r="AQ3042" s="143"/>
      <c r="AR3042" s="153" t="s">
        <v>165</v>
      </c>
      <c r="AS3042" s="143"/>
      <c r="AT3042" s="143"/>
      <c r="AU3042" s="143"/>
      <c r="AV3042" s="143"/>
    </row>
    <row r="3043" spans="1:55" ht="15" customHeight="1" x14ac:dyDescent="0.2">
      <c r="A3043" s="4" t="s">
        <v>2695</v>
      </c>
      <c r="B3043" s="4" t="s">
        <v>2689</v>
      </c>
      <c r="C3043" s="4" t="s">
        <v>2738</v>
      </c>
      <c r="D3043" s="4" t="s">
        <v>2741</v>
      </c>
      <c r="E3043" s="4" t="s">
        <v>4371</v>
      </c>
      <c r="F3043" s="4" t="s">
        <v>4372</v>
      </c>
      <c r="G3043" s="41" t="s">
        <v>4373</v>
      </c>
      <c r="H3043" s="59" t="s">
        <v>4374</v>
      </c>
      <c r="I3043" s="59" t="s">
        <v>4402</v>
      </c>
      <c r="J3043" s="100">
        <v>2025</v>
      </c>
      <c r="K3043" s="100">
        <v>5</v>
      </c>
      <c r="L3043" s="9">
        <f t="shared" si="74"/>
        <v>4</v>
      </c>
      <c r="M3043" s="6" t="s">
        <v>92</v>
      </c>
      <c r="N3043" s="9" t="s">
        <v>94</v>
      </c>
      <c r="O3043" s="6" t="s">
        <v>37</v>
      </c>
      <c r="P3043" s="9"/>
      <c r="Q3043" s="5"/>
      <c r="R3043" s="5"/>
      <c r="S3043" s="11"/>
      <c r="T3043" s="6" t="s">
        <v>126</v>
      </c>
      <c r="U3043" s="4" t="s">
        <v>3888</v>
      </c>
      <c r="V3043" s="4" t="s">
        <v>4375</v>
      </c>
      <c r="W3043" s="75"/>
      <c r="X3043" s="9"/>
      <c r="Y3043" s="11"/>
      <c r="Z3043" s="11"/>
      <c r="AA3043" s="11"/>
      <c r="AB3043" s="11"/>
      <c r="AC3043" s="11"/>
      <c r="AD3043" s="11"/>
      <c r="AE3043" s="11"/>
      <c r="AF3043" s="11"/>
      <c r="AG3043" s="11"/>
      <c r="AH3043" s="11"/>
      <c r="AI3043" s="11"/>
      <c r="AJ3043" s="11"/>
      <c r="AK3043" s="143"/>
      <c r="AL3043" s="143"/>
      <c r="AM3043" s="143"/>
      <c r="AN3043" s="143"/>
      <c r="AO3043" s="143"/>
      <c r="AP3043" s="143"/>
      <c r="AQ3043" s="143"/>
      <c r="AR3043" s="143"/>
      <c r="AS3043" s="143"/>
      <c r="AT3043" s="143"/>
      <c r="AU3043" s="143"/>
      <c r="AV3043" s="143"/>
    </row>
    <row r="3044" spans="1:55" ht="15" customHeight="1" x14ac:dyDescent="0.2">
      <c r="A3044" s="4" t="s">
        <v>2717</v>
      </c>
      <c r="B3044" s="4" t="s">
        <v>2690</v>
      </c>
      <c r="C3044" s="4" t="s">
        <v>2737</v>
      </c>
      <c r="D3044" s="4"/>
      <c r="E3044" s="4" t="s">
        <v>4181</v>
      </c>
      <c r="F3044" s="4" t="s">
        <v>4182</v>
      </c>
      <c r="G3044" s="41" t="s">
        <v>4183</v>
      </c>
      <c r="H3044" s="59" t="s">
        <v>4376</v>
      </c>
      <c r="I3044" s="59" t="s">
        <v>4382</v>
      </c>
      <c r="J3044" s="100">
        <v>2025</v>
      </c>
      <c r="K3044" s="100"/>
      <c r="L3044" s="9"/>
      <c r="M3044" s="6" t="s">
        <v>2745</v>
      </c>
      <c r="N3044" s="9" t="s">
        <v>94</v>
      </c>
      <c r="O3044" s="6" t="s">
        <v>37</v>
      </c>
      <c r="P3044" s="9"/>
      <c r="Q3044" s="5"/>
      <c r="R3044" s="5"/>
      <c r="S3044" s="11"/>
      <c r="T3044" s="6" t="s">
        <v>126</v>
      </c>
      <c r="U3044" s="97" t="s">
        <v>3232</v>
      </c>
      <c r="V3044" s="4" t="s">
        <v>4192</v>
      </c>
      <c r="W3044" s="75"/>
      <c r="X3044" s="9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11"/>
      <c r="AI3044" s="11"/>
      <c r="AJ3044" s="11"/>
      <c r="AK3044" s="143"/>
      <c r="AL3044" s="143"/>
      <c r="AM3044" s="143"/>
      <c r="AN3044" s="143"/>
      <c r="AO3044" s="143"/>
      <c r="AP3044" s="143"/>
      <c r="AQ3044" s="143"/>
      <c r="AR3044" s="143"/>
      <c r="AS3044" s="143"/>
      <c r="AT3044" s="143"/>
      <c r="AU3044" s="143"/>
      <c r="AV3044" s="143"/>
    </row>
    <row r="3045" spans="1:55" ht="15" customHeight="1" x14ac:dyDescent="0.2">
      <c r="A3045" s="4" t="s">
        <v>2717</v>
      </c>
      <c r="B3045" s="4" t="s">
        <v>2690</v>
      </c>
      <c r="C3045" s="4" t="s">
        <v>2737</v>
      </c>
      <c r="D3045" s="4"/>
      <c r="E3045" s="4" t="s">
        <v>4181</v>
      </c>
      <c r="F3045" s="4" t="s">
        <v>4182</v>
      </c>
      <c r="G3045" s="41" t="s">
        <v>4183</v>
      </c>
      <c r="H3045" s="59" t="s">
        <v>4377</v>
      </c>
      <c r="I3045" s="59" t="s">
        <v>4383</v>
      </c>
      <c r="J3045" s="100">
        <v>2025</v>
      </c>
      <c r="K3045" s="100"/>
      <c r="L3045" s="9"/>
      <c r="M3045" s="6" t="s">
        <v>2745</v>
      </c>
      <c r="N3045" s="9" t="s">
        <v>94</v>
      </c>
      <c r="O3045" s="6" t="s">
        <v>37</v>
      </c>
      <c r="P3045" s="9"/>
      <c r="Q3045" s="5"/>
      <c r="R3045" s="5"/>
      <c r="S3045" s="11"/>
      <c r="T3045" s="6" t="s">
        <v>126</v>
      </c>
      <c r="U3045" s="97" t="s">
        <v>3232</v>
      </c>
      <c r="V3045" s="4" t="s">
        <v>4192</v>
      </c>
      <c r="W3045" s="75"/>
      <c r="X3045" s="9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1"/>
      <c r="AJ3045" s="11"/>
      <c r="AK3045" s="143"/>
      <c r="AL3045" s="143"/>
      <c r="AM3045" s="143"/>
      <c r="AN3045" s="143"/>
      <c r="AO3045" s="143"/>
      <c r="AP3045" s="143"/>
      <c r="AQ3045" s="143"/>
      <c r="AR3045" s="143"/>
      <c r="AS3045" s="143"/>
      <c r="AT3045" s="143"/>
      <c r="AU3045" s="143"/>
      <c r="AV3045" s="143"/>
    </row>
    <row r="3046" spans="1:55" ht="15" customHeight="1" x14ac:dyDescent="0.2">
      <c r="A3046" s="4" t="s">
        <v>2717</v>
      </c>
      <c r="B3046" s="4" t="s">
        <v>2690</v>
      </c>
      <c r="C3046" s="4" t="s">
        <v>2737</v>
      </c>
      <c r="D3046" s="4"/>
      <c r="E3046" s="4" t="s">
        <v>4181</v>
      </c>
      <c r="F3046" s="4" t="s">
        <v>4182</v>
      </c>
      <c r="G3046" s="41" t="s">
        <v>4183</v>
      </c>
      <c r="H3046" s="59" t="s">
        <v>4378</v>
      </c>
      <c r="I3046" s="59" t="s">
        <v>4384</v>
      </c>
      <c r="J3046" s="100">
        <v>2025</v>
      </c>
      <c r="K3046" s="100"/>
      <c r="L3046" s="9"/>
      <c r="M3046" s="6" t="s">
        <v>2745</v>
      </c>
      <c r="N3046" s="9" t="s">
        <v>94</v>
      </c>
      <c r="O3046" s="6" t="s">
        <v>37</v>
      </c>
      <c r="P3046" s="9"/>
      <c r="Q3046" s="5"/>
      <c r="R3046" s="5"/>
      <c r="S3046" s="11"/>
      <c r="T3046" s="6" t="s">
        <v>126</v>
      </c>
      <c r="U3046" s="97" t="s">
        <v>3232</v>
      </c>
      <c r="V3046" s="4" t="s">
        <v>4192</v>
      </c>
      <c r="W3046" s="75"/>
      <c r="X3046" s="9"/>
      <c r="Y3046" s="11"/>
      <c r="Z3046" s="11"/>
      <c r="AA3046" s="11"/>
      <c r="AB3046" s="11"/>
      <c r="AC3046" s="11"/>
      <c r="AD3046" s="11"/>
      <c r="AE3046" s="11"/>
      <c r="AF3046" s="11"/>
      <c r="AG3046" s="11"/>
      <c r="AH3046" s="11"/>
      <c r="AI3046" s="11"/>
      <c r="AJ3046" s="11"/>
      <c r="AK3046" s="143"/>
      <c r="AL3046" s="143"/>
      <c r="AM3046" s="143"/>
      <c r="AN3046" s="143"/>
      <c r="AO3046" s="143"/>
      <c r="AP3046" s="143"/>
      <c r="AQ3046" s="143"/>
      <c r="AR3046" s="143"/>
      <c r="AS3046" s="143"/>
      <c r="AT3046" s="143"/>
      <c r="AU3046" s="143"/>
      <c r="AV3046" s="143"/>
    </row>
    <row r="3047" spans="1:55" ht="15" customHeight="1" x14ac:dyDescent="0.2">
      <c r="A3047" s="4" t="s">
        <v>2717</v>
      </c>
      <c r="B3047" s="4" t="s">
        <v>2690</v>
      </c>
      <c r="C3047" s="4" t="s">
        <v>2737</v>
      </c>
      <c r="D3047" s="4"/>
      <c r="E3047" s="4" t="s">
        <v>4181</v>
      </c>
      <c r="F3047" s="4" t="s">
        <v>4182</v>
      </c>
      <c r="G3047" s="41" t="s">
        <v>4183</v>
      </c>
      <c r="H3047" s="59" t="s">
        <v>4379</v>
      </c>
      <c r="I3047" s="59" t="s">
        <v>4385</v>
      </c>
      <c r="J3047" s="100">
        <v>2025</v>
      </c>
      <c r="K3047" s="100"/>
      <c r="L3047" s="9"/>
      <c r="M3047" s="6" t="s">
        <v>2745</v>
      </c>
      <c r="N3047" s="9" t="s">
        <v>94</v>
      </c>
      <c r="O3047" s="6" t="s">
        <v>37</v>
      </c>
      <c r="P3047" s="9"/>
      <c r="Q3047" s="5"/>
      <c r="R3047" s="5"/>
      <c r="S3047" s="11"/>
      <c r="T3047" s="6" t="s">
        <v>126</v>
      </c>
      <c r="U3047" s="97" t="s">
        <v>3232</v>
      </c>
      <c r="V3047" s="4" t="s">
        <v>4192</v>
      </c>
      <c r="W3047" s="75"/>
      <c r="X3047" s="9"/>
      <c r="Y3047" s="11"/>
      <c r="Z3047" s="11"/>
      <c r="AA3047" s="11"/>
      <c r="AB3047" s="11"/>
      <c r="AC3047" s="11"/>
      <c r="AD3047" s="11"/>
      <c r="AE3047" s="11"/>
      <c r="AF3047" s="11"/>
      <c r="AG3047" s="11"/>
      <c r="AH3047" s="11"/>
      <c r="AI3047" s="11"/>
      <c r="AJ3047" s="11"/>
      <c r="AK3047" s="143"/>
      <c r="AL3047" s="143"/>
      <c r="AM3047" s="143"/>
      <c r="AN3047" s="143"/>
      <c r="AO3047" s="143"/>
      <c r="AP3047" s="143"/>
      <c r="AQ3047" s="143"/>
      <c r="AR3047" s="143"/>
      <c r="AS3047" s="143"/>
      <c r="AT3047" s="143"/>
      <c r="AU3047" s="143"/>
      <c r="AV3047" s="143"/>
    </row>
    <row r="3048" spans="1:55" ht="15" customHeight="1" x14ac:dyDescent="0.2">
      <c r="A3048" s="4" t="s">
        <v>2726</v>
      </c>
      <c r="B3048" s="4" t="s">
        <v>2690</v>
      </c>
      <c r="C3048" s="4" t="s">
        <v>2733</v>
      </c>
      <c r="D3048" s="4" t="s">
        <v>2741</v>
      </c>
      <c r="E3048" s="4" t="s">
        <v>4386</v>
      </c>
      <c r="F3048" s="4" t="s">
        <v>4388</v>
      </c>
      <c r="G3048" s="41" t="s">
        <v>4389</v>
      </c>
      <c r="H3048" s="59" t="s">
        <v>4390</v>
      </c>
      <c r="I3048" s="59"/>
      <c r="J3048" s="100">
        <v>2025</v>
      </c>
      <c r="K3048" s="100"/>
      <c r="L3048" s="9"/>
      <c r="M3048" s="6" t="s">
        <v>92</v>
      </c>
      <c r="N3048" s="9" t="s">
        <v>94</v>
      </c>
      <c r="O3048" s="6" t="s">
        <v>37</v>
      </c>
      <c r="P3048" s="9"/>
      <c r="Q3048" s="5"/>
      <c r="R3048" s="5"/>
      <c r="S3048" s="11"/>
      <c r="T3048" s="6" t="s">
        <v>126</v>
      </c>
      <c r="U3048" s="4" t="s">
        <v>4392</v>
      </c>
      <c r="V3048" s="4" t="s">
        <v>4393</v>
      </c>
      <c r="W3048" s="75"/>
      <c r="X3048" s="9">
        <v>1</v>
      </c>
      <c r="Y3048" s="11"/>
      <c r="Z3048" s="11"/>
      <c r="AA3048" s="11"/>
      <c r="AB3048" s="11"/>
      <c r="AC3048" s="11"/>
      <c r="AD3048" s="11"/>
      <c r="AE3048" s="11"/>
      <c r="AF3048" s="11"/>
      <c r="AG3048" s="11" t="s">
        <v>33</v>
      </c>
      <c r="AH3048" s="11"/>
      <c r="AI3048" s="11"/>
      <c r="AJ3048" s="11"/>
      <c r="AK3048" s="143"/>
      <c r="AL3048" s="143"/>
      <c r="AM3048" s="143"/>
      <c r="AN3048" s="143"/>
      <c r="AO3048" s="143"/>
      <c r="AP3048" s="143"/>
      <c r="AQ3048" s="143"/>
      <c r="AR3048" s="143"/>
      <c r="AS3048" s="143" t="s">
        <v>165</v>
      </c>
      <c r="AT3048" s="143"/>
      <c r="AU3048" s="143"/>
      <c r="AV3048" s="143"/>
    </row>
    <row r="3049" spans="1:55" ht="15" customHeight="1" x14ac:dyDescent="0.2">
      <c r="A3049" s="4" t="s">
        <v>2726</v>
      </c>
      <c r="B3049" s="4" t="s">
        <v>2690</v>
      </c>
      <c r="C3049" s="4" t="s">
        <v>2733</v>
      </c>
      <c r="D3049" s="4" t="s">
        <v>2741</v>
      </c>
      <c r="E3049" s="4" t="s">
        <v>4386</v>
      </c>
      <c r="F3049" s="4" t="s">
        <v>4388</v>
      </c>
      <c r="G3049" s="41" t="s">
        <v>4389</v>
      </c>
      <c r="H3049" s="59" t="s">
        <v>4391</v>
      </c>
      <c r="I3049" s="59"/>
      <c r="J3049" s="100">
        <v>2025</v>
      </c>
      <c r="K3049" s="100"/>
      <c r="L3049" s="9"/>
      <c r="M3049" s="6" t="s">
        <v>92</v>
      </c>
      <c r="N3049" s="9" t="s">
        <v>94</v>
      </c>
      <c r="O3049" s="6" t="s">
        <v>37</v>
      </c>
      <c r="P3049" s="9"/>
      <c r="Q3049" s="5"/>
      <c r="R3049" s="5"/>
      <c r="S3049" s="11"/>
      <c r="T3049" s="6" t="s">
        <v>126</v>
      </c>
      <c r="U3049" s="4" t="s">
        <v>4392</v>
      </c>
      <c r="V3049" s="4" t="s">
        <v>4393</v>
      </c>
      <c r="W3049" s="75"/>
      <c r="X3049" s="9">
        <v>1</v>
      </c>
      <c r="Y3049" s="11"/>
      <c r="Z3049" s="11"/>
      <c r="AA3049" s="11"/>
      <c r="AB3049" s="11"/>
      <c r="AC3049" s="11"/>
      <c r="AD3049" s="11"/>
      <c r="AE3049" s="11"/>
      <c r="AF3049" s="11"/>
      <c r="AG3049" s="11" t="s">
        <v>33</v>
      </c>
      <c r="AH3049" s="11"/>
      <c r="AI3049" s="11"/>
      <c r="AJ3049" s="11"/>
      <c r="AK3049" s="143"/>
      <c r="AL3049" s="143"/>
      <c r="AM3049" s="143"/>
      <c r="AN3049" s="143"/>
      <c r="AO3049" s="143"/>
      <c r="AP3049" s="143"/>
      <c r="AQ3049" s="143"/>
      <c r="AR3049" s="143"/>
      <c r="AS3049" s="143" t="s">
        <v>165</v>
      </c>
      <c r="AT3049" s="143"/>
      <c r="AU3049" s="143"/>
      <c r="AV3049" s="143"/>
    </row>
    <row r="3050" spans="1:55" ht="15" customHeight="1" x14ac:dyDescent="0.2">
      <c r="A3050" s="4" t="s">
        <v>2726</v>
      </c>
      <c r="B3050" s="4" t="s">
        <v>2690</v>
      </c>
      <c r="C3050" s="4" t="s">
        <v>2733</v>
      </c>
      <c r="D3050" s="4" t="s">
        <v>2741</v>
      </c>
      <c r="E3050" s="4" t="s">
        <v>4387</v>
      </c>
      <c r="F3050" s="4" t="s">
        <v>4388</v>
      </c>
      <c r="G3050" s="41"/>
      <c r="H3050" s="59">
        <v>6033</v>
      </c>
      <c r="I3050" s="59"/>
      <c r="J3050" s="100">
        <v>2025</v>
      </c>
      <c r="K3050" s="100"/>
      <c r="L3050" s="9"/>
      <c r="M3050" s="6" t="s">
        <v>92</v>
      </c>
      <c r="N3050" s="9" t="s">
        <v>94</v>
      </c>
      <c r="O3050" s="6" t="s">
        <v>37</v>
      </c>
      <c r="P3050" s="9"/>
      <c r="Q3050" s="5"/>
      <c r="R3050" s="5"/>
      <c r="S3050" s="11"/>
      <c r="T3050" s="6" t="s">
        <v>126</v>
      </c>
      <c r="U3050" s="4" t="s">
        <v>4392</v>
      </c>
      <c r="V3050" s="4" t="s">
        <v>4393</v>
      </c>
      <c r="W3050" s="75"/>
      <c r="X3050" s="9">
        <v>1</v>
      </c>
      <c r="Y3050" s="11"/>
      <c r="Z3050" s="11"/>
      <c r="AA3050" s="11"/>
      <c r="AB3050" s="11"/>
      <c r="AC3050" s="11"/>
      <c r="AD3050" s="11"/>
      <c r="AE3050" s="11"/>
      <c r="AF3050" s="11"/>
      <c r="AG3050" s="11" t="s">
        <v>33</v>
      </c>
      <c r="AH3050" s="11"/>
      <c r="AI3050" s="11"/>
      <c r="AJ3050" s="11"/>
      <c r="AK3050" s="143"/>
      <c r="AL3050" s="143"/>
      <c r="AM3050" s="143"/>
      <c r="AN3050" s="143"/>
      <c r="AO3050" s="143"/>
      <c r="AP3050" s="143"/>
      <c r="AQ3050" s="143"/>
      <c r="AR3050" s="143"/>
      <c r="AS3050" s="143" t="s">
        <v>165</v>
      </c>
      <c r="AT3050" s="143"/>
      <c r="AU3050" s="143"/>
      <c r="AV3050" s="143"/>
    </row>
    <row r="3051" spans="1:55" ht="15" customHeight="1" x14ac:dyDescent="0.2">
      <c r="A3051" s="4" t="s">
        <v>2726</v>
      </c>
      <c r="B3051" s="4" t="s">
        <v>2690</v>
      </c>
      <c r="C3051" s="4" t="s">
        <v>2733</v>
      </c>
      <c r="D3051" s="4" t="s">
        <v>2741</v>
      </c>
      <c r="E3051" s="4" t="s">
        <v>4387</v>
      </c>
      <c r="F3051" s="4" t="s">
        <v>4388</v>
      </c>
      <c r="G3051" s="41"/>
      <c r="H3051" s="59">
        <v>6216</v>
      </c>
      <c r="I3051" s="59"/>
      <c r="J3051" s="100"/>
      <c r="K3051" s="100"/>
      <c r="L3051" s="9"/>
      <c r="M3051" s="6" t="s">
        <v>92</v>
      </c>
      <c r="N3051" s="9" t="s">
        <v>94</v>
      </c>
      <c r="O3051" s="6" t="s">
        <v>37</v>
      </c>
      <c r="P3051" s="9"/>
      <c r="Q3051" s="5"/>
      <c r="R3051" s="5"/>
      <c r="S3051" s="11"/>
      <c r="T3051" s="6" t="s">
        <v>126</v>
      </c>
      <c r="U3051" s="4" t="s">
        <v>4392</v>
      </c>
      <c r="V3051" s="4" t="s">
        <v>4393</v>
      </c>
      <c r="W3051" s="75"/>
      <c r="X3051" s="9">
        <v>1</v>
      </c>
      <c r="Y3051" s="11"/>
      <c r="Z3051" s="11"/>
      <c r="AA3051" s="11"/>
      <c r="AB3051" s="11"/>
      <c r="AC3051" s="11"/>
      <c r="AD3051" s="11"/>
      <c r="AE3051" s="11"/>
      <c r="AF3051" s="11"/>
      <c r="AG3051" s="11" t="s">
        <v>33</v>
      </c>
      <c r="AH3051" s="11"/>
      <c r="AI3051" s="11"/>
      <c r="AJ3051" s="11"/>
      <c r="AK3051" s="143"/>
      <c r="AL3051" s="143"/>
      <c r="AM3051" s="143"/>
      <c r="AN3051" s="143"/>
      <c r="AO3051" s="143"/>
      <c r="AP3051" s="143"/>
      <c r="AQ3051" s="143"/>
      <c r="AR3051" s="143"/>
      <c r="AS3051" s="143" t="s">
        <v>165</v>
      </c>
      <c r="AT3051" s="143"/>
      <c r="AU3051" s="143"/>
      <c r="AV3051" s="143"/>
    </row>
    <row r="3052" spans="1:55" ht="15" customHeight="1" x14ac:dyDescent="0.2">
      <c r="A3052" s="4" t="s">
        <v>2712</v>
      </c>
      <c r="B3052" s="4" t="s">
        <v>2691</v>
      </c>
      <c r="C3052" s="4" t="s">
        <v>2735</v>
      </c>
      <c r="D3052" s="4" t="s">
        <v>2741</v>
      </c>
      <c r="E3052" s="4" t="s">
        <v>4394</v>
      </c>
      <c r="F3052" s="4" t="s">
        <v>4395</v>
      </c>
      <c r="G3052" s="41" t="s">
        <v>4396</v>
      </c>
      <c r="H3052" s="59">
        <v>3402002</v>
      </c>
      <c r="I3052" s="59" t="s">
        <v>4397</v>
      </c>
      <c r="J3052" s="100">
        <v>2025</v>
      </c>
      <c r="K3052" s="100">
        <v>5</v>
      </c>
      <c r="L3052" s="9">
        <f t="shared" ref="L3052:L3053" si="75">IF(AND(J3052=0,K3052=0),"",K3052-($B$9-J3052))</f>
        <v>4</v>
      </c>
      <c r="M3052" s="6" t="s">
        <v>92</v>
      </c>
      <c r="N3052" s="9" t="s">
        <v>94</v>
      </c>
      <c r="O3052" s="6" t="s">
        <v>37</v>
      </c>
      <c r="P3052" s="9" t="s">
        <v>41</v>
      </c>
      <c r="Q3052" s="5">
        <v>2026</v>
      </c>
      <c r="R3052" s="5" t="s">
        <v>41</v>
      </c>
      <c r="S3052" s="11">
        <v>2025</v>
      </c>
      <c r="T3052" s="6" t="s">
        <v>126</v>
      </c>
      <c r="U3052" s="4" t="s">
        <v>3931</v>
      </c>
      <c r="V3052" s="4" t="s">
        <v>3932</v>
      </c>
      <c r="W3052" s="75">
        <v>0</v>
      </c>
      <c r="X3052" s="9"/>
      <c r="Y3052" s="11"/>
      <c r="Z3052" s="11"/>
      <c r="AA3052" s="11"/>
      <c r="AB3052" s="11"/>
      <c r="AC3052" s="11"/>
      <c r="AD3052" s="11"/>
      <c r="AE3052" s="11"/>
      <c r="AF3052" s="11"/>
      <c r="AG3052" s="11"/>
      <c r="AH3052" s="11"/>
      <c r="AI3052" s="11"/>
      <c r="AJ3052" s="11"/>
      <c r="AK3052" s="143"/>
      <c r="AL3052" s="143"/>
      <c r="AM3052" s="143"/>
      <c r="AN3052" s="143"/>
      <c r="AO3052" s="143"/>
      <c r="AP3052" s="143"/>
      <c r="AQ3052" s="143"/>
      <c r="AR3052" s="143"/>
      <c r="AS3052" s="143"/>
      <c r="AT3052" s="143"/>
      <c r="AU3052" s="143"/>
      <c r="AV3052" s="143"/>
    </row>
    <row r="3053" spans="1:55" x14ac:dyDescent="0.2">
      <c r="A3053" s="4" t="s">
        <v>2712</v>
      </c>
      <c r="B3053" s="4" t="s">
        <v>2691</v>
      </c>
      <c r="C3053" s="4" t="s">
        <v>2735</v>
      </c>
      <c r="D3053" s="4" t="s">
        <v>2741</v>
      </c>
      <c r="E3053" s="4" t="s">
        <v>2784</v>
      </c>
      <c r="F3053" s="4" t="s">
        <v>1913</v>
      </c>
      <c r="G3053" s="41" t="s">
        <v>4398</v>
      </c>
      <c r="H3053" s="59" t="s">
        <v>4399</v>
      </c>
      <c r="I3053" s="59" t="s">
        <v>4481</v>
      </c>
      <c r="J3053" s="5">
        <v>2025</v>
      </c>
      <c r="K3053" s="5">
        <v>5</v>
      </c>
      <c r="L3053" s="9">
        <f t="shared" si="75"/>
        <v>4</v>
      </c>
      <c r="M3053" s="6" t="s">
        <v>92</v>
      </c>
      <c r="N3053" s="9" t="s">
        <v>94</v>
      </c>
      <c r="O3053" s="6" t="s">
        <v>47</v>
      </c>
      <c r="P3053" s="9" t="s">
        <v>41</v>
      </c>
      <c r="Q3053" s="5">
        <v>2025</v>
      </c>
      <c r="R3053" s="9" t="s">
        <v>41</v>
      </c>
      <c r="S3053" s="11">
        <v>2023</v>
      </c>
      <c r="T3053" s="6" t="s">
        <v>126</v>
      </c>
      <c r="U3053" s="97" t="s">
        <v>3276</v>
      </c>
      <c r="V3053" s="4"/>
      <c r="W3053" s="75">
        <v>0</v>
      </c>
      <c r="X3053" s="9">
        <v>1</v>
      </c>
      <c r="Y3053" s="11"/>
      <c r="Z3053" s="11"/>
      <c r="AA3053" s="11"/>
      <c r="AB3053" s="11"/>
      <c r="AC3053" s="11"/>
      <c r="AD3053" s="11"/>
      <c r="AE3053" s="11"/>
      <c r="AF3053" s="11"/>
      <c r="AG3053" s="11" t="s">
        <v>33</v>
      </c>
      <c r="AH3053" s="11"/>
      <c r="AI3053" s="11"/>
      <c r="AJ3053" s="11"/>
      <c r="AK3053" s="143"/>
      <c r="AL3053" s="143"/>
      <c r="AM3053" s="143"/>
      <c r="AN3053" s="143"/>
      <c r="AO3053" s="143"/>
      <c r="AP3053" s="143"/>
      <c r="AQ3053" s="143"/>
      <c r="AR3053" s="143"/>
      <c r="AS3053" s="153" t="s">
        <v>2801</v>
      </c>
      <c r="AT3053" s="143"/>
      <c r="AU3053" s="143"/>
      <c r="AV3053" s="143"/>
      <c r="BC3053" s="2"/>
    </row>
    <row r="3054" spans="1:55" ht="15" customHeight="1" x14ac:dyDescent="0.2">
      <c r="A3054" s="4" t="s">
        <v>2726</v>
      </c>
      <c r="B3054" s="4" t="s">
        <v>2690</v>
      </c>
      <c r="C3054" s="4"/>
      <c r="D3054" s="4"/>
      <c r="E3054" s="4" t="s">
        <v>3440</v>
      </c>
      <c r="F3054" s="4" t="s">
        <v>4400</v>
      </c>
      <c r="G3054" s="41" t="s">
        <v>4401</v>
      </c>
      <c r="H3054" s="41">
        <v>20134962</v>
      </c>
      <c r="I3054" s="59"/>
      <c r="J3054" s="100">
        <v>2025</v>
      </c>
      <c r="K3054" s="100"/>
      <c r="L3054" s="9"/>
      <c r="M3054" s="6" t="s">
        <v>92</v>
      </c>
      <c r="N3054" s="9" t="s">
        <v>94</v>
      </c>
      <c r="O3054" s="6" t="s">
        <v>37</v>
      </c>
      <c r="P3054" s="9"/>
      <c r="Q3054" s="5"/>
      <c r="R3054" s="5"/>
      <c r="S3054" s="11"/>
      <c r="T3054" s="6" t="s">
        <v>126</v>
      </c>
      <c r="U3054" s="4" t="s">
        <v>2356</v>
      </c>
      <c r="V3054" s="4"/>
      <c r="W3054" s="75"/>
      <c r="X3054" s="9"/>
      <c r="Y3054" s="11"/>
      <c r="Z3054" s="11"/>
      <c r="AA3054" s="11"/>
      <c r="AB3054" s="11"/>
      <c r="AC3054" s="11"/>
      <c r="AD3054" s="11"/>
      <c r="AE3054" s="11"/>
      <c r="AF3054" s="11"/>
      <c r="AG3054" s="11"/>
      <c r="AH3054" s="11"/>
      <c r="AI3054" s="11"/>
      <c r="AJ3054" s="11"/>
      <c r="AK3054" s="143"/>
      <c r="AL3054" s="143"/>
      <c r="AM3054" s="143"/>
      <c r="AN3054" s="143"/>
      <c r="AO3054" s="143"/>
      <c r="AP3054" s="143"/>
      <c r="AQ3054" s="143"/>
      <c r="AR3054" s="143"/>
      <c r="AS3054" s="143"/>
      <c r="AT3054" s="143"/>
      <c r="AU3054" s="143"/>
      <c r="AV3054" s="143"/>
    </row>
    <row r="3055" spans="1:55" ht="15" customHeight="1" x14ac:dyDescent="0.2">
      <c r="A3055" s="4" t="s">
        <v>2726</v>
      </c>
      <c r="B3055" s="4" t="s">
        <v>2690</v>
      </c>
      <c r="C3055" s="4"/>
      <c r="D3055" s="4"/>
      <c r="E3055" s="4" t="s">
        <v>3440</v>
      </c>
      <c r="F3055" s="4" t="s">
        <v>4400</v>
      </c>
      <c r="G3055" s="41" t="s">
        <v>4401</v>
      </c>
      <c r="H3055" s="41">
        <v>1902820</v>
      </c>
      <c r="I3055" s="59"/>
      <c r="J3055" s="100">
        <v>2025</v>
      </c>
      <c r="K3055" s="100"/>
      <c r="L3055" s="9"/>
      <c r="M3055" s="6" t="s">
        <v>92</v>
      </c>
      <c r="N3055" s="9" t="s">
        <v>94</v>
      </c>
      <c r="O3055" s="6" t="s">
        <v>37</v>
      </c>
      <c r="P3055" s="9"/>
      <c r="Q3055" s="5"/>
      <c r="R3055" s="5"/>
      <c r="S3055" s="11"/>
      <c r="T3055" s="6" t="s">
        <v>126</v>
      </c>
      <c r="U3055" s="4" t="s">
        <v>2356</v>
      </c>
      <c r="V3055" s="4"/>
      <c r="W3055" s="75"/>
      <c r="X3055" s="9"/>
      <c r="Y3055" s="11"/>
      <c r="Z3055" s="11"/>
      <c r="AA3055" s="11"/>
      <c r="AB3055" s="11"/>
      <c r="AC3055" s="11"/>
      <c r="AD3055" s="11"/>
      <c r="AE3055" s="11"/>
      <c r="AF3055" s="11"/>
      <c r="AG3055" s="11"/>
      <c r="AH3055" s="11"/>
      <c r="AI3055" s="11"/>
      <c r="AJ3055" s="11"/>
      <c r="AK3055" s="143"/>
      <c r="AL3055" s="143"/>
      <c r="AM3055" s="143"/>
      <c r="AN3055" s="143"/>
      <c r="AO3055" s="143"/>
      <c r="AP3055" s="143"/>
      <c r="AQ3055" s="143"/>
      <c r="AR3055" s="143"/>
      <c r="AS3055" s="143"/>
      <c r="AT3055" s="143"/>
      <c r="AU3055" s="143"/>
      <c r="AV3055" s="143"/>
    </row>
    <row r="3056" spans="1:55" ht="15" customHeight="1" x14ac:dyDescent="0.2">
      <c r="A3056" s="4" t="s">
        <v>2710</v>
      </c>
      <c r="B3056" s="4" t="s">
        <v>2689</v>
      </c>
      <c r="C3056" s="4"/>
      <c r="D3056" s="4" t="s">
        <v>2741</v>
      </c>
      <c r="E3056" s="4" t="s">
        <v>3875</v>
      </c>
      <c r="F3056" s="4" t="s">
        <v>4416</v>
      </c>
      <c r="G3056" s="41" t="s">
        <v>4417</v>
      </c>
      <c r="H3056" s="41">
        <v>1115000009</v>
      </c>
      <c r="I3056" s="59" t="s">
        <v>4421</v>
      </c>
      <c r="J3056" s="100">
        <v>2025</v>
      </c>
      <c r="K3056" s="100"/>
      <c r="L3056" s="9"/>
      <c r="M3056" s="6" t="s">
        <v>92</v>
      </c>
      <c r="N3056" s="9" t="s">
        <v>94</v>
      </c>
      <c r="O3056" s="6" t="s">
        <v>37</v>
      </c>
      <c r="P3056" s="9"/>
      <c r="Q3056" s="5"/>
      <c r="R3056" s="5"/>
      <c r="S3056" s="11"/>
      <c r="T3056" s="6" t="s">
        <v>126</v>
      </c>
      <c r="U3056" s="4" t="s">
        <v>4425</v>
      </c>
      <c r="V3056" s="4" t="s">
        <v>4420</v>
      </c>
      <c r="W3056" s="75"/>
      <c r="X3056" s="9">
        <v>2</v>
      </c>
      <c r="Y3056" s="11"/>
      <c r="Z3056" s="11"/>
      <c r="AA3056" s="11" t="s">
        <v>33</v>
      </c>
      <c r="AB3056" s="11"/>
      <c r="AC3056" s="11"/>
      <c r="AD3056" s="11"/>
      <c r="AE3056" s="11"/>
      <c r="AF3056" s="11"/>
      <c r="AG3056" s="11" t="s">
        <v>33</v>
      </c>
      <c r="AH3056" s="11"/>
      <c r="AI3056" s="11"/>
      <c r="AJ3056" s="11"/>
      <c r="AK3056" s="143"/>
      <c r="AL3056" s="143"/>
      <c r="AM3056" s="153" t="s">
        <v>165</v>
      </c>
      <c r="AN3056" s="143"/>
      <c r="AO3056" s="143"/>
      <c r="AP3056" s="143"/>
      <c r="AQ3056" s="143"/>
      <c r="AR3056" s="143"/>
      <c r="AS3056" s="153" t="s">
        <v>2801</v>
      </c>
      <c r="AT3056" s="143"/>
      <c r="AU3056" s="143"/>
      <c r="AV3056" s="143"/>
    </row>
    <row r="3057" spans="1:48" ht="15" customHeight="1" x14ac:dyDescent="0.2">
      <c r="A3057" s="4" t="s">
        <v>2710</v>
      </c>
      <c r="B3057" s="4" t="s">
        <v>2689</v>
      </c>
      <c r="C3057" s="4"/>
      <c r="D3057" s="4" t="s">
        <v>2741</v>
      </c>
      <c r="E3057" s="4" t="s">
        <v>3875</v>
      </c>
      <c r="F3057" s="4" t="s">
        <v>4416</v>
      </c>
      <c r="G3057" s="41" t="s">
        <v>4417</v>
      </c>
      <c r="H3057" s="41">
        <v>1115000008</v>
      </c>
      <c r="I3057" s="59" t="s">
        <v>4422</v>
      </c>
      <c r="J3057" s="100">
        <v>2025</v>
      </c>
      <c r="K3057" s="100"/>
      <c r="L3057" s="9"/>
      <c r="M3057" s="6" t="s">
        <v>92</v>
      </c>
      <c r="N3057" s="9" t="s">
        <v>94</v>
      </c>
      <c r="O3057" s="6" t="s">
        <v>37</v>
      </c>
      <c r="P3057" s="9"/>
      <c r="Q3057" s="5"/>
      <c r="R3057" s="5"/>
      <c r="S3057" s="11"/>
      <c r="T3057" s="6" t="s">
        <v>126</v>
      </c>
      <c r="U3057" s="4" t="s">
        <v>4425</v>
      </c>
      <c r="V3057" s="4" t="s">
        <v>4420</v>
      </c>
      <c r="W3057" s="75"/>
      <c r="X3057" s="9">
        <v>2</v>
      </c>
      <c r="Y3057" s="11"/>
      <c r="Z3057" s="11"/>
      <c r="AA3057" s="11" t="s">
        <v>33</v>
      </c>
      <c r="AB3057" s="11"/>
      <c r="AC3057" s="11"/>
      <c r="AD3057" s="11"/>
      <c r="AE3057" s="11"/>
      <c r="AF3057" s="11"/>
      <c r="AG3057" s="11" t="s">
        <v>33</v>
      </c>
      <c r="AH3057" s="11"/>
      <c r="AI3057" s="11"/>
      <c r="AJ3057" s="11"/>
      <c r="AK3057" s="143"/>
      <c r="AL3057" s="143"/>
      <c r="AM3057" s="153" t="s">
        <v>165</v>
      </c>
      <c r="AN3057" s="143"/>
      <c r="AO3057" s="143"/>
      <c r="AP3057" s="143"/>
      <c r="AQ3057" s="143"/>
      <c r="AR3057" s="143"/>
      <c r="AS3057" s="153" t="s">
        <v>2801</v>
      </c>
      <c r="AT3057" s="143"/>
      <c r="AU3057" s="143"/>
      <c r="AV3057" s="143"/>
    </row>
    <row r="3058" spans="1:48" ht="15" customHeight="1" x14ac:dyDescent="0.2">
      <c r="A3058" s="4" t="s">
        <v>2710</v>
      </c>
      <c r="B3058" s="4" t="s">
        <v>2689</v>
      </c>
      <c r="C3058" s="4"/>
      <c r="D3058" s="4" t="s">
        <v>2741</v>
      </c>
      <c r="E3058" s="4" t="s">
        <v>2798</v>
      </c>
      <c r="F3058" s="4" t="s">
        <v>4418</v>
      </c>
      <c r="G3058" s="41" t="s">
        <v>4419</v>
      </c>
      <c r="H3058" s="41">
        <v>250737718</v>
      </c>
      <c r="I3058" s="59" t="s">
        <v>4423</v>
      </c>
      <c r="J3058" s="100">
        <v>2025</v>
      </c>
      <c r="K3058" s="100"/>
      <c r="L3058" s="9"/>
      <c r="M3058" s="6" t="s">
        <v>92</v>
      </c>
      <c r="N3058" s="9" t="s">
        <v>94</v>
      </c>
      <c r="O3058" s="6" t="s">
        <v>37</v>
      </c>
      <c r="P3058" s="9"/>
      <c r="Q3058" s="5"/>
      <c r="R3058" s="5"/>
      <c r="S3058" s="11"/>
      <c r="T3058" s="6" t="s">
        <v>126</v>
      </c>
      <c r="U3058" s="4" t="s">
        <v>4425</v>
      </c>
      <c r="V3058" s="4" t="s">
        <v>4420</v>
      </c>
      <c r="W3058" s="75"/>
      <c r="X3058" s="9">
        <v>2</v>
      </c>
      <c r="Y3058" s="11"/>
      <c r="Z3058" s="11"/>
      <c r="AA3058" s="11" t="s">
        <v>33</v>
      </c>
      <c r="AB3058" s="11"/>
      <c r="AC3058" s="11"/>
      <c r="AD3058" s="11"/>
      <c r="AE3058" s="11"/>
      <c r="AF3058" s="11"/>
      <c r="AG3058" s="11" t="s">
        <v>33</v>
      </c>
      <c r="AH3058" s="11"/>
      <c r="AI3058" s="11"/>
      <c r="AJ3058" s="11"/>
      <c r="AK3058" s="143"/>
      <c r="AL3058" s="143"/>
      <c r="AM3058" s="153" t="s">
        <v>165</v>
      </c>
      <c r="AN3058" s="143"/>
      <c r="AO3058" s="143"/>
      <c r="AP3058" s="143"/>
      <c r="AQ3058" s="143"/>
      <c r="AR3058" s="143"/>
      <c r="AS3058" s="153" t="s">
        <v>2801</v>
      </c>
      <c r="AT3058" s="143"/>
      <c r="AU3058" s="143"/>
      <c r="AV3058" s="143"/>
    </row>
    <row r="3059" spans="1:48" ht="15" customHeight="1" x14ac:dyDescent="0.2">
      <c r="A3059" s="4" t="s">
        <v>2710</v>
      </c>
      <c r="B3059" s="4" t="s">
        <v>2689</v>
      </c>
      <c r="C3059" s="4"/>
      <c r="D3059" s="4" t="s">
        <v>2741</v>
      </c>
      <c r="E3059" s="4" t="s">
        <v>2798</v>
      </c>
      <c r="F3059" s="4" t="s">
        <v>4418</v>
      </c>
      <c r="G3059" s="41" t="s">
        <v>4419</v>
      </c>
      <c r="H3059" s="41">
        <v>250737717</v>
      </c>
      <c r="I3059" s="59" t="s">
        <v>4424</v>
      </c>
      <c r="J3059" s="100">
        <v>2025</v>
      </c>
      <c r="K3059" s="100"/>
      <c r="L3059" s="9"/>
      <c r="M3059" s="6" t="s">
        <v>92</v>
      </c>
      <c r="N3059" s="9" t="s">
        <v>94</v>
      </c>
      <c r="O3059" s="6" t="s">
        <v>37</v>
      </c>
      <c r="P3059" s="9"/>
      <c r="Q3059" s="5"/>
      <c r="R3059" s="5"/>
      <c r="S3059" s="11"/>
      <c r="T3059" s="6" t="s">
        <v>126</v>
      </c>
      <c r="U3059" s="4" t="s">
        <v>4425</v>
      </c>
      <c r="V3059" s="4" t="s">
        <v>4420</v>
      </c>
      <c r="W3059" s="75"/>
      <c r="X3059" s="9">
        <v>2</v>
      </c>
      <c r="Y3059" s="11"/>
      <c r="Z3059" s="11"/>
      <c r="AA3059" s="11" t="s">
        <v>33</v>
      </c>
      <c r="AB3059" s="11"/>
      <c r="AC3059" s="11"/>
      <c r="AD3059" s="11"/>
      <c r="AE3059" s="11"/>
      <c r="AF3059" s="11"/>
      <c r="AG3059" s="11" t="s">
        <v>33</v>
      </c>
      <c r="AH3059" s="11"/>
      <c r="AI3059" s="11"/>
      <c r="AJ3059" s="11"/>
      <c r="AK3059" s="143"/>
      <c r="AL3059" s="143"/>
      <c r="AM3059" s="153" t="s">
        <v>165</v>
      </c>
      <c r="AN3059" s="143"/>
      <c r="AO3059" s="143"/>
      <c r="AP3059" s="143"/>
      <c r="AQ3059" s="143"/>
      <c r="AR3059" s="143"/>
      <c r="AS3059" s="153" t="s">
        <v>2801</v>
      </c>
      <c r="AT3059" s="143"/>
      <c r="AU3059" s="143"/>
      <c r="AV3059" s="143"/>
    </row>
    <row r="3060" spans="1:48" ht="15" customHeight="1" x14ac:dyDescent="0.2">
      <c r="A3060" s="4" t="s">
        <v>2713</v>
      </c>
      <c r="B3060" s="4" t="s">
        <v>2688</v>
      </c>
      <c r="C3060" s="4" t="s">
        <v>2734</v>
      </c>
      <c r="D3060" s="4" t="s">
        <v>2741</v>
      </c>
      <c r="E3060" s="4" t="s">
        <v>4041</v>
      </c>
      <c r="F3060" s="4" t="s">
        <v>4426</v>
      </c>
      <c r="G3060" s="41" t="s">
        <v>4427</v>
      </c>
      <c r="H3060" s="41" t="s">
        <v>4428</v>
      </c>
      <c r="I3060" s="59" t="s">
        <v>4429</v>
      </c>
      <c r="J3060" s="100">
        <v>2025</v>
      </c>
      <c r="K3060" s="100">
        <v>5</v>
      </c>
      <c r="L3060" s="9">
        <v>5</v>
      </c>
      <c r="M3060" s="6" t="s">
        <v>92</v>
      </c>
      <c r="N3060" s="9" t="s">
        <v>94</v>
      </c>
      <c r="O3060" s="6" t="s">
        <v>37</v>
      </c>
      <c r="P3060" s="9" t="s">
        <v>41</v>
      </c>
      <c r="Q3060" s="5">
        <v>2026</v>
      </c>
      <c r="R3060" s="5" t="s">
        <v>41</v>
      </c>
      <c r="S3060" s="11">
        <v>2026</v>
      </c>
      <c r="T3060" s="6" t="s">
        <v>126</v>
      </c>
      <c r="U3060" s="4" t="s">
        <v>4438</v>
      </c>
      <c r="V3060" s="4" t="s">
        <v>4439</v>
      </c>
      <c r="W3060" s="75">
        <v>0</v>
      </c>
      <c r="X3060" s="9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43"/>
      <c r="AL3060" s="143"/>
      <c r="AM3060" s="143"/>
      <c r="AN3060" s="143"/>
      <c r="AO3060" s="143"/>
      <c r="AP3060" s="143"/>
      <c r="AQ3060" s="143"/>
      <c r="AR3060" s="143"/>
      <c r="AS3060" s="143"/>
      <c r="AT3060" s="143"/>
      <c r="AU3060" s="143"/>
      <c r="AV3060" s="143"/>
    </row>
    <row r="3061" spans="1:48" ht="15" customHeight="1" x14ac:dyDescent="0.2">
      <c r="A3061" s="4" t="s">
        <v>2713</v>
      </c>
      <c r="B3061" s="4" t="s">
        <v>2688</v>
      </c>
      <c r="C3061" s="4" t="s">
        <v>2734</v>
      </c>
      <c r="D3061" s="4" t="s">
        <v>2741</v>
      </c>
      <c r="E3061" s="4" t="s">
        <v>4041</v>
      </c>
      <c r="F3061" s="4" t="s">
        <v>4426</v>
      </c>
      <c r="G3061" s="41" t="s">
        <v>4427</v>
      </c>
      <c r="H3061" s="41" t="s">
        <v>4430</v>
      </c>
      <c r="I3061" s="59" t="s">
        <v>4431</v>
      </c>
      <c r="J3061" s="100">
        <v>2025</v>
      </c>
      <c r="K3061" s="100">
        <v>5</v>
      </c>
      <c r="L3061" s="9">
        <v>5</v>
      </c>
      <c r="M3061" s="6" t="s">
        <v>92</v>
      </c>
      <c r="N3061" s="9" t="s">
        <v>94</v>
      </c>
      <c r="O3061" s="6" t="s">
        <v>37</v>
      </c>
      <c r="P3061" s="9" t="s">
        <v>41</v>
      </c>
      <c r="Q3061" s="5">
        <v>2026</v>
      </c>
      <c r="R3061" s="5" t="s">
        <v>41</v>
      </c>
      <c r="S3061" s="11">
        <v>2026</v>
      </c>
      <c r="T3061" s="6" t="s">
        <v>126</v>
      </c>
      <c r="U3061" s="4" t="s">
        <v>4438</v>
      </c>
      <c r="V3061" s="4" t="s">
        <v>4439</v>
      </c>
      <c r="W3061" s="75">
        <v>0</v>
      </c>
      <c r="X3061" s="9"/>
      <c r="Y3061" s="11"/>
      <c r="Z3061" s="11"/>
      <c r="AA3061" s="11"/>
      <c r="AB3061" s="11"/>
      <c r="AC3061" s="11"/>
      <c r="AD3061" s="11"/>
      <c r="AE3061" s="11"/>
      <c r="AF3061" s="11"/>
      <c r="AG3061" s="11"/>
      <c r="AH3061" s="11"/>
      <c r="AI3061" s="11"/>
      <c r="AJ3061" s="11"/>
      <c r="AK3061" s="143"/>
      <c r="AL3061" s="143"/>
      <c r="AM3061" s="143"/>
      <c r="AN3061" s="143"/>
      <c r="AO3061" s="143"/>
      <c r="AP3061" s="143"/>
      <c r="AQ3061" s="143"/>
      <c r="AR3061" s="143"/>
      <c r="AS3061" s="143"/>
      <c r="AT3061" s="143"/>
      <c r="AU3061" s="143"/>
      <c r="AV3061" s="143"/>
    </row>
    <row r="3062" spans="1:48" ht="15" customHeight="1" x14ac:dyDescent="0.2">
      <c r="A3062" s="4" t="s">
        <v>2713</v>
      </c>
      <c r="B3062" s="4" t="s">
        <v>2688</v>
      </c>
      <c r="C3062" s="4" t="s">
        <v>2734</v>
      </c>
      <c r="D3062" s="4" t="s">
        <v>2741</v>
      </c>
      <c r="E3062" s="4" t="s">
        <v>4041</v>
      </c>
      <c r="F3062" s="4" t="s">
        <v>4426</v>
      </c>
      <c r="G3062" s="41" t="s">
        <v>4427</v>
      </c>
      <c r="H3062" s="41" t="s">
        <v>4432</v>
      </c>
      <c r="I3062" s="59" t="s">
        <v>4433</v>
      </c>
      <c r="J3062" s="100">
        <v>2025</v>
      </c>
      <c r="K3062" s="100">
        <v>5</v>
      </c>
      <c r="L3062" s="9">
        <v>5</v>
      </c>
      <c r="M3062" s="6" t="s">
        <v>92</v>
      </c>
      <c r="N3062" s="9" t="s">
        <v>94</v>
      </c>
      <c r="O3062" s="6" t="s">
        <v>37</v>
      </c>
      <c r="P3062" s="9" t="s">
        <v>41</v>
      </c>
      <c r="Q3062" s="5">
        <v>2026</v>
      </c>
      <c r="R3062" s="5" t="s">
        <v>41</v>
      </c>
      <c r="S3062" s="11">
        <v>2026</v>
      </c>
      <c r="T3062" s="6" t="s">
        <v>126</v>
      </c>
      <c r="U3062" s="4" t="s">
        <v>4438</v>
      </c>
      <c r="V3062" s="4" t="s">
        <v>4439</v>
      </c>
      <c r="W3062" s="75">
        <v>0</v>
      </c>
      <c r="X3062" s="9"/>
      <c r="Y3062" s="11"/>
      <c r="Z3062" s="11"/>
      <c r="AA3062" s="11"/>
      <c r="AB3062" s="11"/>
      <c r="AC3062" s="11"/>
      <c r="AD3062" s="11"/>
      <c r="AE3062" s="11"/>
      <c r="AF3062" s="11"/>
      <c r="AG3062" s="11"/>
      <c r="AH3062" s="11"/>
      <c r="AI3062" s="11"/>
      <c r="AJ3062" s="11"/>
      <c r="AK3062" s="143"/>
      <c r="AL3062" s="143"/>
      <c r="AM3062" s="143"/>
      <c r="AN3062" s="143"/>
      <c r="AO3062" s="143"/>
      <c r="AP3062" s="143"/>
      <c r="AQ3062" s="143"/>
      <c r="AR3062" s="143"/>
      <c r="AS3062" s="143"/>
      <c r="AT3062" s="143"/>
      <c r="AU3062" s="143"/>
      <c r="AV3062" s="143"/>
    </row>
    <row r="3063" spans="1:48" ht="15" customHeight="1" x14ac:dyDescent="0.2">
      <c r="A3063" s="4" t="s">
        <v>2713</v>
      </c>
      <c r="B3063" s="4" t="s">
        <v>2688</v>
      </c>
      <c r="C3063" s="4" t="s">
        <v>2734</v>
      </c>
      <c r="D3063" s="4" t="s">
        <v>2741</v>
      </c>
      <c r="E3063" s="4" t="s">
        <v>4041</v>
      </c>
      <c r="F3063" s="4" t="s">
        <v>4426</v>
      </c>
      <c r="G3063" s="41" t="s">
        <v>4427</v>
      </c>
      <c r="H3063" s="41" t="s">
        <v>4434</v>
      </c>
      <c r="I3063" s="59" t="s">
        <v>4435</v>
      </c>
      <c r="J3063" s="100">
        <v>2025</v>
      </c>
      <c r="K3063" s="100">
        <v>5</v>
      </c>
      <c r="L3063" s="9">
        <v>5</v>
      </c>
      <c r="M3063" s="6" t="s">
        <v>92</v>
      </c>
      <c r="N3063" s="9" t="s">
        <v>94</v>
      </c>
      <c r="O3063" s="6" t="s">
        <v>37</v>
      </c>
      <c r="P3063" s="9" t="s">
        <v>41</v>
      </c>
      <c r="Q3063" s="5">
        <v>2026</v>
      </c>
      <c r="R3063" s="5" t="s">
        <v>41</v>
      </c>
      <c r="S3063" s="11">
        <v>2026</v>
      </c>
      <c r="T3063" s="6" t="s">
        <v>126</v>
      </c>
      <c r="U3063" s="4" t="s">
        <v>4438</v>
      </c>
      <c r="V3063" s="4" t="s">
        <v>4439</v>
      </c>
      <c r="W3063" s="75">
        <v>0</v>
      </c>
      <c r="X3063" s="9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1"/>
      <c r="AJ3063" s="11"/>
      <c r="AK3063" s="143"/>
      <c r="AL3063" s="143"/>
      <c r="AM3063" s="143"/>
      <c r="AN3063" s="143"/>
      <c r="AO3063" s="143"/>
      <c r="AP3063" s="143"/>
      <c r="AQ3063" s="143"/>
      <c r="AR3063" s="143"/>
      <c r="AS3063" s="143"/>
      <c r="AT3063" s="143"/>
      <c r="AU3063" s="143"/>
      <c r="AV3063" s="143"/>
    </row>
    <row r="3064" spans="1:48" ht="15" customHeight="1" x14ac:dyDescent="0.2">
      <c r="A3064" s="4" t="s">
        <v>2713</v>
      </c>
      <c r="B3064" s="4" t="s">
        <v>2688</v>
      </c>
      <c r="C3064" s="4" t="s">
        <v>2734</v>
      </c>
      <c r="D3064" s="4" t="s">
        <v>2741</v>
      </c>
      <c r="E3064" s="4" t="s">
        <v>4041</v>
      </c>
      <c r="F3064" s="4" t="s">
        <v>4426</v>
      </c>
      <c r="G3064" s="41" t="s">
        <v>4427</v>
      </c>
      <c r="H3064" s="41" t="s">
        <v>4436</v>
      </c>
      <c r="I3064" s="59" t="s">
        <v>4437</v>
      </c>
      <c r="J3064" s="100">
        <v>2025</v>
      </c>
      <c r="K3064" s="100">
        <v>5</v>
      </c>
      <c r="L3064" s="9">
        <v>5</v>
      </c>
      <c r="M3064" s="6" t="s">
        <v>92</v>
      </c>
      <c r="N3064" s="9" t="s">
        <v>94</v>
      </c>
      <c r="O3064" s="6" t="s">
        <v>37</v>
      </c>
      <c r="P3064" s="9" t="s">
        <v>41</v>
      </c>
      <c r="Q3064" s="5">
        <v>2026</v>
      </c>
      <c r="R3064" s="5" t="s">
        <v>41</v>
      </c>
      <c r="S3064" s="11">
        <v>2026</v>
      </c>
      <c r="T3064" s="6" t="s">
        <v>126</v>
      </c>
      <c r="U3064" s="4" t="s">
        <v>4438</v>
      </c>
      <c r="V3064" s="4" t="s">
        <v>4439</v>
      </c>
      <c r="W3064" s="75">
        <v>0</v>
      </c>
      <c r="X3064" s="9"/>
      <c r="Y3064" s="11"/>
      <c r="Z3064" s="11"/>
      <c r="AA3064" s="11"/>
      <c r="AB3064" s="11"/>
      <c r="AC3064" s="11"/>
      <c r="AD3064" s="11"/>
      <c r="AE3064" s="11"/>
      <c r="AF3064" s="11"/>
      <c r="AG3064" s="11"/>
      <c r="AH3064" s="11"/>
      <c r="AI3064" s="11"/>
      <c r="AJ3064" s="11"/>
      <c r="AK3064" s="143"/>
      <c r="AL3064" s="143"/>
      <c r="AM3064" s="143"/>
      <c r="AN3064" s="143"/>
      <c r="AO3064" s="143"/>
      <c r="AP3064" s="143"/>
      <c r="AQ3064" s="143"/>
      <c r="AR3064" s="143"/>
      <c r="AS3064" s="143"/>
      <c r="AT3064" s="143"/>
      <c r="AU3064" s="143"/>
      <c r="AV3064" s="143"/>
    </row>
    <row r="3065" spans="1:48" ht="15" customHeight="1" x14ac:dyDescent="0.2">
      <c r="A3065" s="4" t="s">
        <v>2724</v>
      </c>
      <c r="B3065" s="4" t="s">
        <v>2689</v>
      </c>
      <c r="C3065" s="4" t="s">
        <v>2734</v>
      </c>
      <c r="D3065" s="4" t="s">
        <v>2740</v>
      </c>
      <c r="E3065" s="4" t="s">
        <v>4450</v>
      </c>
      <c r="F3065" s="4" t="s">
        <v>4451</v>
      </c>
      <c r="G3065" s="41" t="s">
        <v>4452</v>
      </c>
      <c r="H3065" s="41" t="s">
        <v>4440</v>
      </c>
      <c r="I3065" s="59" t="s">
        <v>4453</v>
      </c>
      <c r="J3065" s="100">
        <v>2025</v>
      </c>
      <c r="K3065" s="100"/>
      <c r="L3065" s="9"/>
      <c r="M3065" s="6" t="s">
        <v>92</v>
      </c>
      <c r="N3065" s="9" t="s">
        <v>94</v>
      </c>
      <c r="O3065" s="6" t="s">
        <v>37</v>
      </c>
      <c r="P3065" s="9"/>
      <c r="Q3065" s="5"/>
      <c r="R3065" s="5"/>
      <c r="S3065" s="11"/>
      <c r="T3065" s="6"/>
      <c r="U3065" s="4" t="s">
        <v>4463</v>
      </c>
      <c r="V3065" s="4" t="s">
        <v>4464</v>
      </c>
      <c r="W3065" s="75"/>
      <c r="X3065" s="9"/>
      <c r="Y3065" s="11"/>
      <c r="Z3065" s="11"/>
      <c r="AA3065" s="11"/>
      <c r="AB3065" s="11"/>
      <c r="AC3065" s="11"/>
      <c r="AD3065" s="11"/>
      <c r="AE3065" s="11"/>
      <c r="AF3065" s="11"/>
      <c r="AG3065" s="11"/>
      <c r="AH3065" s="11"/>
      <c r="AI3065" s="11"/>
      <c r="AJ3065" s="11"/>
      <c r="AK3065" s="143"/>
      <c r="AL3065" s="143"/>
      <c r="AM3065" s="143"/>
      <c r="AN3065" s="143"/>
      <c r="AO3065" s="143"/>
      <c r="AP3065" s="143"/>
      <c r="AQ3065" s="143"/>
      <c r="AR3065" s="143"/>
      <c r="AS3065" s="143"/>
      <c r="AT3065" s="143"/>
      <c r="AU3065" s="143"/>
      <c r="AV3065" s="143"/>
    </row>
    <row r="3066" spans="1:48" ht="15" customHeight="1" x14ac:dyDescent="0.2">
      <c r="A3066" s="4" t="s">
        <v>2724</v>
      </c>
      <c r="B3066" s="4" t="s">
        <v>2689</v>
      </c>
      <c r="C3066" s="4" t="s">
        <v>2734</v>
      </c>
      <c r="D3066" s="4" t="s">
        <v>2740</v>
      </c>
      <c r="E3066" s="4" t="s">
        <v>4450</v>
      </c>
      <c r="F3066" s="4" t="s">
        <v>4451</v>
      </c>
      <c r="G3066" s="41" t="s">
        <v>4452</v>
      </c>
      <c r="H3066" s="41" t="s">
        <v>4441</v>
      </c>
      <c r="I3066" s="59" t="s">
        <v>4454</v>
      </c>
      <c r="J3066" s="100">
        <v>2025</v>
      </c>
      <c r="K3066" s="100"/>
      <c r="L3066" s="9"/>
      <c r="M3066" s="6" t="s">
        <v>92</v>
      </c>
      <c r="N3066" s="9" t="s">
        <v>94</v>
      </c>
      <c r="O3066" s="6" t="s">
        <v>37</v>
      </c>
      <c r="P3066" s="9"/>
      <c r="Q3066" s="5"/>
      <c r="R3066" s="5"/>
      <c r="S3066" s="11"/>
      <c r="T3066" s="6"/>
      <c r="U3066" s="4" t="s">
        <v>4463</v>
      </c>
      <c r="V3066" s="4" t="s">
        <v>4464</v>
      </c>
      <c r="W3066" s="75"/>
      <c r="X3066" s="9"/>
      <c r="Y3066" s="11"/>
      <c r="Z3066" s="11"/>
      <c r="AA3066" s="11"/>
      <c r="AB3066" s="11"/>
      <c r="AC3066" s="11"/>
      <c r="AD3066" s="11"/>
      <c r="AE3066" s="11"/>
      <c r="AF3066" s="11"/>
      <c r="AG3066" s="11"/>
      <c r="AH3066" s="11"/>
      <c r="AI3066" s="11"/>
      <c r="AJ3066" s="11"/>
      <c r="AK3066" s="143"/>
      <c r="AL3066" s="143"/>
      <c r="AM3066" s="143"/>
      <c r="AN3066" s="143"/>
      <c r="AO3066" s="143"/>
      <c r="AP3066" s="143"/>
      <c r="AQ3066" s="143"/>
      <c r="AR3066" s="143"/>
      <c r="AS3066" s="143"/>
      <c r="AT3066" s="143"/>
      <c r="AU3066" s="143"/>
      <c r="AV3066" s="143"/>
    </row>
    <row r="3067" spans="1:48" ht="15" customHeight="1" x14ac:dyDescent="0.2">
      <c r="A3067" s="4" t="s">
        <v>2724</v>
      </c>
      <c r="B3067" s="4" t="s">
        <v>2689</v>
      </c>
      <c r="C3067" s="4" t="s">
        <v>2734</v>
      </c>
      <c r="D3067" s="4" t="s">
        <v>2740</v>
      </c>
      <c r="E3067" s="4" t="s">
        <v>4450</v>
      </c>
      <c r="F3067" s="4" t="s">
        <v>4451</v>
      </c>
      <c r="G3067" s="41" t="s">
        <v>4452</v>
      </c>
      <c r="H3067" s="41" t="s">
        <v>4442</v>
      </c>
      <c r="I3067" s="59" t="s">
        <v>4455</v>
      </c>
      <c r="J3067" s="100">
        <v>2025</v>
      </c>
      <c r="K3067" s="100"/>
      <c r="L3067" s="9"/>
      <c r="M3067" s="6" t="s">
        <v>92</v>
      </c>
      <c r="N3067" s="9" t="s">
        <v>94</v>
      </c>
      <c r="O3067" s="6" t="s">
        <v>37</v>
      </c>
      <c r="P3067" s="9"/>
      <c r="Q3067" s="5"/>
      <c r="R3067" s="5"/>
      <c r="S3067" s="11"/>
      <c r="T3067" s="6"/>
      <c r="U3067" s="4" t="s">
        <v>4463</v>
      </c>
      <c r="V3067" s="4" t="s">
        <v>4464</v>
      </c>
      <c r="W3067" s="75"/>
      <c r="X3067" s="9"/>
      <c r="Y3067" s="11"/>
      <c r="Z3067" s="11"/>
      <c r="AA3067" s="11"/>
      <c r="AB3067" s="11"/>
      <c r="AC3067" s="11"/>
      <c r="AD3067" s="11"/>
      <c r="AE3067" s="11"/>
      <c r="AF3067" s="11"/>
      <c r="AG3067" s="11"/>
      <c r="AH3067" s="11"/>
      <c r="AI3067" s="11"/>
      <c r="AJ3067" s="11"/>
      <c r="AK3067" s="143"/>
      <c r="AL3067" s="143"/>
      <c r="AM3067" s="143"/>
      <c r="AN3067" s="143"/>
      <c r="AO3067" s="143"/>
      <c r="AP3067" s="143"/>
      <c r="AQ3067" s="143"/>
      <c r="AR3067" s="143"/>
      <c r="AS3067" s="143"/>
      <c r="AT3067" s="143"/>
      <c r="AU3067" s="143"/>
      <c r="AV3067" s="143"/>
    </row>
    <row r="3068" spans="1:48" ht="15" customHeight="1" x14ac:dyDescent="0.2">
      <c r="A3068" s="4" t="s">
        <v>2724</v>
      </c>
      <c r="B3068" s="4" t="s">
        <v>2689</v>
      </c>
      <c r="C3068" s="4" t="s">
        <v>2734</v>
      </c>
      <c r="D3068" s="4" t="s">
        <v>2740</v>
      </c>
      <c r="E3068" s="4" t="s">
        <v>4450</v>
      </c>
      <c r="F3068" s="4" t="s">
        <v>4451</v>
      </c>
      <c r="G3068" s="41" t="s">
        <v>4452</v>
      </c>
      <c r="H3068" s="41" t="s">
        <v>4443</v>
      </c>
      <c r="I3068" s="59" t="s">
        <v>4456</v>
      </c>
      <c r="J3068" s="100">
        <v>2025</v>
      </c>
      <c r="K3068" s="100"/>
      <c r="L3068" s="9"/>
      <c r="M3068" s="6" t="s">
        <v>92</v>
      </c>
      <c r="N3068" s="9" t="s">
        <v>94</v>
      </c>
      <c r="O3068" s="6" t="s">
        <v>37</v>
      </c>
      <c r="P3068" s="9"/>
      <c r="Q3068" s="5"/>
      <c r="R3068" s="5"/>
      <c r="S3068" s="11"/>
      <c r="T3068" s="6"/>
      <c r="U3068" s="4" t="s">
        <v>4463</v>
      </c>
      <c r="V3068" s="4" t="s">
        <v>4464</v>
      </c>
      <c r="W3068" s="75"/>
      <c r="X3068" s="9"/>
      <c r="Y3068" s="11"/>
      <c r="Z3068" s="11"/>
      <c r="AA3068" s="11"/>
      <c r="AB3068" s="11"/>
      <c r="AC3068" s="11"/>
      <c r="AD3068" s="11"/>
      <c r="AE3068" s="11"/>
      <c r="AF3068" s="11"/>
      <c r="AG3068" s="11"/>
      <c r="AH3068" s="11"/>
      <c r="AI3068" s="11"/>
      <c r="AJ3068" s="11"/>
      <c r="AK3068" s="143"/>
      <c r="AL3068" s="143"/>
      <c r="AM3068" s="143"/>
      <c r="AN3068" s="143"/>
      <c r="AO3068" s="143"/>
      <c r="AP3068" s="143"/>
      <c r="AQ3068" s="143"/>
      <c r="AR3068" s="143"/>
      <c r="AS3068" s="143"/>
      <c r="AT3068" s="143"/>
      <c r="AU3068" s="143"/>
      <c r="AV3068" s="143"/>
    </row>
    <row r="3069" spans="1:48" ht="15" customHeight="1" x14ac:dyDescent="0.2">
      <c r="A3069" s="4" t="s">
        <v>2724</v>
      </c>
      <c r="B3069" s="4" t="s">
        <v>2689</v>
      </c>
      <c r="C3069" s="4" t="s">
        <v>2734</v>
      </c>
      <c r="D3069" s="4" t="s">
        <v>2740</v>
      </c>
      <c r="E3069" s="4" t="s">
        <v>4450</v>
      </c>
      <c r="F3069" s="4" t="s">
        <v>4451</v>
      </c>
      <c r="G3069" s="41" t="s">
        <v>4452</v>
      </c>
      <c r="H3069" s="41" t="s">
        <v>4444</v>
      </c>
      <c r="I3069" s="59" t="s">
        <v>4457</v>
      </c>
      <c r="J3069" s="100">
        <v>2025</v>
      </c>
      <c r="K3069" s="100"/>
      <c r="L3069" s="9"/>
      <c r="M3069" s="6" t="s">
        <v>92</v>
      </c>
      <c r="N3069" s="9" t="s">
        <v>94</v>
      </c>
      <c r="O3069" s="6" t="s">
        <v>37</v>
      </c>
      <c r="P3069" s="9"/>
      <c r="Q3069" s="5"/>
      <c r="R3069" s="5"/>
      <c r="S3069" s="11"/>
      <c r="T3069" s="6"/>
      <c r="U3069" s="4" t="s">
        <v>4463</v>
      </c>
      <c r="V3069" s="4" t="s">
        <v>4464</v>
      </c>
      <c r="W3069" s="75"/>
      <c r="X3069" s="9"/>
      <c r="Y3069" s="11"/>
      <c r="Z3069" s="11"/>
      <c r="AA3069" s="11"/>
      <c r="AB3069" s="11"/>
      <c r="AC3069" s="11"/>
      <c r="AD3069" s="11"/>
      <c r="AE3069" s="11"/>
      <c r="AF3069" s="11"/>
      <c r="AG3069" s="11"/>
      <c r="AH3069" s="11"/>
      <c r="AI3069" s="11"/>
      <c r="AJ3069" s="11"/>
      <c r="AK3069" s="143"/>
      <c r="AL3069" s="143"/>
      <c r="AM3069" s="143"/>
      <c r="AN3069" s="143"/>
      <c r="AO3069" s="143"/>
      <c r="AP3069" s="143"/>
      <c r="AQ3069" s="143"/>
      <c r="AR3069" s="143"/>
      <c r="AS3069" s="143"/>
      <c r="AT3069" s="143"/>
      <c r="AU3069" s="143"/>
      <c r="AV3069" s="143"/>
    </row>
    <row r="3070" spans="1:48" ht="15" customHeight="1" x14ac:dyDescent="0.2">
      <c r="A3070" s="4" t="s">
        <v>2724</v>
      </c>
      <c r="B3070" s="4" t="s">
        <v>2689</v>
      </c>
      <c r="C3070" s="4" t="s">
        <v>2734</v>
      </c>
      <c r="D3070" s="4" t="s">
        <v>2740</v>
      </c>
      <c r="E3070" s="4" t="s">
        <v>4450</v>
      </c>
      <c r="F3070" s="4" t="s">
        <v>4451</v>
      </c>
      <c r="G3070" s="41" t="s">
        <v>4452</v>
      </c>
      <c r="H3070" s="41" t="s">
        <v>4445</v>
      </c>
      <c r="I3070" s="59" t="s">
        <v>4458</v>
      </c>
      <c r="J3070" s="100">
        <v>2025</v>
      </c>
      <c r="K3070" s="100"/>
      <c r="L3070" s="9"/>
      <c r="M3070" s="6" t="s">
        <v>92</v>
      </c>
      <c r="N3070" s="9" t="s">
        <v>94</v>
      </c>
      <c r="O3070" s="6" t="s">
        <v>37</v>
      </c>
      <c r="P3070" s="9"/>
      <c r="Q3070" s="5"/>
      <c r="R3070" s="5"/>
      <c r="S3070" s="11"/>
      <c r="T3070" s="6"/>
      <c r="U3070" s="4" t="s">
        <v>4463</v>
      </c>
      <c r="V3070" s="4" t="s">
        <v>4464</v>
      </c>
      <c r="W3070" s="75"/>
      <c r="X3070" s="9"/>
      <c r="Y3070" s="11"/>
      <c r="Z3070" s="11"/>
      <c r="AA3070" s="11"/>
      <c r="AB3070" s="11"/>
      <c r="AC3070" s="11"/>
      <c r="AD3070" s="11"/>
      <c r="AE3070" s="11"/>
      <c r="AF3070" s="11"/>
      <c r="AG3070" s="11"/>
      <c r="AH3070" s="11"/>
      <c r="AI3070" s="11"/>
      <c r="AJ3070" s="11"/>
      <c r="AK3070" s="143"/>
      <c r="AL3070" s="143"/>
      <c r="AM3070" s="143"/>
      <c r="AN3070" s="143"/>
      <c r="AO3070" s="143"/>
      <c r="AP3070" s="143"/>
      <c r="AQ3070" s="143"/>
      <c r="AR3070" s="143"/>
      <c r="AS3070" s="143"/>
      <c r="AT3070" s="143"/>
      <c r="AU3070" s="143"/>
      <c r="AV3070" s="143"/>
    </row>
    <row r="3071" spans="1:48" ht="15" customHeight="1" x14ac:dyDescent="0.2">
      <c r="A3071" s="4" t="s">
        <v>2724</v>
      </c>
      <c r="B3071" s="4" t="s">
        <v>2689</v>
      </c>
      <c r="C3071" s="4" t="s">
        <v>2734</v>
      </c>
      <c r="D3071" s="4" t="s">
        <v>2740</v>
      </c>
      <c r="E3071" s="4" t="s">
        <v>4450</v>
      </c>
      <c r="F3071" s="4" t="s">
        <v>4451</v>
      </c>
      <c r="G3071" s="41" t="s">
        <v>4452</v>
      </c>
      <c r="H3071" s="41" t="s">
        <v>4446</v>
      </c>
      <c r="I3071" s="59" t="s">
        <v>4459</v>
      </c>
      <c r="J3071" s="100">
        <v>2025</v>
      </c>
      <c r="K3071" s="100"/>
      <c r="L3071" s="9"/>
      <c r="M3071" s="6" t="s">
        <v>92</v>
      </c>
      <c r="N3071" s="9" t="s">
        <v>94</v>
      </c>
      <c r="O3071" s="6" t="s">
        <v>37</v>
      </c>
      <c r="P3071" s="9"/>
      <c r="Q3071" s="5"/>
      <c r="R3071" s="5"/>
      <c r="S3071" s="11"/>
      <c r="T3071" s="6"/>
      <c r="U3071" s="4" t="s">
        <v>4463</v>
      </c>
      <c r="V3071" s="4" t="s">
        <v>4464</v>
      </c>
      <c r="W3071" s="75"/>
      <c r="X3071" s="9"/>
      <c r="Y3071" s="11"/>
      <c r="Z3071" s="11"/>
      <c r="AA3071" s="11"/>
      <c r="AB3071" s="11"/>
      <c r="AC3071" s="11"/>
      <c r="AD3071" s="11"/>
      <c r="AE3071" s="11"/>
      <c r="AF3071" s="11"/>
      <c r="AG3071" s="11"/>
      <c r="AH3071" s="11"/>
      <c r="AI3071" s="11"/>
      <c r="AJ3071" s="11"/>
      <c r="AK3071" s="143"/>
      <c r="AL3071" s="143"/>
      <c r="AM3071" s="143"/>
      <c r="AN3071" s="143"/>
      <c r="AO3071" s="143"/>
      <c r="AP3071" s="143"/>
      <c r="AQ3071" s="143"/>
      <c r="AR3071" s="143"/>
      <c r="AS3071" s="143"/>
      <c r="AT3071" s="143"/>
      <c r="AU3071" s="143"/>
      <c r="AV3071" s="143"/>
    </row>
    <row r="3072" spans="1:48" ht="15" customHeight="1" x14ac:dyDescent="0.2">
      <c r="A3072" s="4" t="s">
        <v>2724</v>
      </c>
      <c r="B3072" s="4" t="s">
        <v>2689</v>
      </c>
      <c r="C3072" s="4" t="s">
        <v>2734</v>
      </c>
      <c r="D3072" s="4" t="s">
        <v>2740</v>
      </c>
      <c r="E3072" s="4" t="s">
        <v>4450</v>
      </c>
      <c r="F3072" s="4" t="s">
        <v>4451</v>
      </c>
      <c r="G3072" s="41" t="s">
        <v>4452</v>
      </c>
      <c r="H3072" s="41" t="s">
        <v>4447</v>
      </c>
      <c r="I3072" s="59" t="s">
        <v>4460</v>
      </c>
      <c r="J3072" s="100">
        <v>2025</v>
      </c>
      <c r="K3072" s="100"/>
      <c r="L3072" s="9"/>
      <c r="M3072" s="6" t="s">
        <v>92</v>
      </c>
      <c r="N3072" s="9" t="s">
        <v>94</v>
      </c>
      <c r="O3072" s="6" t="s">
        <v>37</v>
      </c>
      <c r="P3072" s="9"/>
      <c r="Q3072" s="5"/>
      <c r="R3072" s="5"/>
      <c r="S3072" s="11"/>
      <c r="T3072" s="6"/>
      <c r="U3072" s="4" t="s">
        <v>4463</v>
      </c>
      <c r="V3072" s="4" t="s">
        <v>4464</v>
      </c>
      <c r="W3072" s="75"/>
      <c r="X3072" s="9"/>
      <c r="Y3072" s="11"/>
      <c r="Z3072" s="11"/>
      <c r="AA3072" s="11"/>
      <c r="AB3072" s="11"/>
      <c r="AC3072" s="11"/>
      <c r="AD3072" s="11"/>
      <c r="AE3072" s="11"/>
      <c r="AF3072" s="11"/>
      <c r="AG3072" s="11"/>
      <c r="AH3072" s="11"/>
      <c r="AI3072" s="11"/>
      <c r="AJ3072" s="11"/>
      <c r="AK3072" s="143"/>
      <c r="AL3072" s="143"/>
      <c r="AM3072" s="143"/>
      <c r="AN3072" s="143"/>
      <c r="AO3072" s="143"/>
      <c r="AP3072" s="143"/>
      <c r="AQ3072" s="143"/>
      <c r="AR3072" s="143"/>
      <c r="AS3072" s="143"/>
      <c r="AT3072" s="143"/>
      <c r="AU3072" s="143"/>
      <c r="AV3072" s="143"/>
    </row>
    <row r="3073" spans="1:55" ht="15" customHeight="1" x14ac:dyDescent="0.2">
      <c r="A3073" s="4" t="s">
        <v>2724</v>
      </c>
      <c r="B3073" s="4" t="s">
        <v>2689</v>
      </c>
      <c r="C3073" s="4" t="s">
        <v>2734</v>
      </c>
      <c r="D3073" s="4" t="s">
        <v>2740</v>
      </c>
      <c r="E3073" s="4" t="s">
        <v>4450</v>
      </c>
      <c r="F3073" s="4" t="s">
        <v>4451</v>
      </c>
      <c r="G3073" s="41" t="s">
        <v>4452</v>
      </c>
      <c r="H3073" s="41" t="s">
        <v>4448</v>
      </c>
      <c r="I3073" s="59" t="s">
        <v>4461</v>
      </c>
      <c r="J3073" s="100">
        <v>2025</v>
      </c>
      <c r="K3073" s="100"/>
      <c r="L3073" s="9"/>
      <c r="M3073" s="6" t="s">
        <v>92</v>
      </c>
      <c r="N3073" s="9" t="s">
        <v>94</v>
      </c>
      <c r="O3073" s="6" t="s">
        <v>37</v>
      </c>
      <c r="P3073" s="9"/>
      <c r="Q3073" s="5"/>
      <c r="R3073" s="5"/>
      <c r="S3073" s="11"/>
      <c r="T3073" s="6"/>
      <c r="U3073" s="4" t="s">
        <v>4463</v>
      </c>
      <c r="V3073" s="4" t="s">
        <v>4464</v>
      </c>
      <c r="W3073" s="75"/>
      <c r="X3073" s="9"/>
      <c r="Y3073" s="11"/>
      <c r="Z3073" s="11"/>
      <c r="AA3073" s="11"/>
      <c r="AB3073" s="11"/>
      <c r="AC3073" s="11"/>
      <c r="AD3073" s="11"/>
      <c r="AE3073" s="11"/>
      <c r="AF3073" s="11"/>
      <c r="AG3073" s="11"/>
      <c r="AH3073" s="11"/>
      <c r="AI3073" s="11"/>
      <c r="AJ3073" s="11"/>
      <c r="AK3073" s="143"/>
      <c r="AL3073" s="143"/>
      <c r="AM3073" s="143"/>
      <c r="AN3073" s="143"/>
      <c r="AO3073" s="143"/>
      <c r="AP3073" s="143"/>
      <c r="AQ3073" s="143"/>
      <c r="AR3073" s="143"/>
      <c r="AS3073" s="143"/>
      <c r="AT3073" s="143"/>
      <c r="AU3073" s="143"/>
      <c r="AV3073" s="143"/>
    </row>
    <row r="3074" spans="1:55" ht="15" customHeight="1" x14ac:dyDescent="0.2">
      <c r="A3074" s="4" t="s">
        <v>2724</v>
      </c>
      <c r="B3074" s="4" t="s">
        <v>2689</v>
      </c>
      <c r="C3074" s="4" t="s">
        <v>2734</v>
      </c>
      <c r="D3074" s="4" t="s">
        <v>2740</v>
      </c>
      <c r="E3074" s="4" t="s">
        <v>4450</v>
      </c>
      <c r="F3074" s="4" t="s">
        <v>4451</v>
      </c>
      <c r="G3074" s="41" t="s">
        <v>4452</v>
      </c>
      <c r="H3074" s="41" t="s">
        <v>4449</v>
      </c>
      <c r="I3074" s="59" t="s">
        <v>4462</v>
      </c>
      <c r="J3074" s="100">
        <v>2025</v>
      </c>
      <c r="K3074" s="100"/>
      <c r="L3074" s="9"/>
      <c r="M3074" s="6" t="s">
        <v>92</v>
      </c>
      <c r="N3074" s="9" t="s">
        <v>94</v>
      </c>
      <c r="O3074" s="6" t="s">
        <v>37</v>
      </c>
      <c r="P3074" s="9"/>
      <c r="Q3074" s="5"/>
      <c r="R3074" s="5"/>
      <c r="S3074" s="11"/>
      <c r="T3074" s="6"/>
      <c r="U3074" s="4" t="s">
        <v>4463</v>
      </c>
      <c r="V3074" s="4" t="s">
        <v>4464</v>
      </c>
      <c r="W3074" s="75"/>
      <c r="X3074" s="9"/>
      <c r="Y3074" s="11"/>
      <c r="Z3074" s="11"/>
      <c r="AA3074" s="11"/>
      <c r="AB3074" s="11"/>
      <c r="AC3074" s="11"/>
      <c r="AD3074" s="11"/>
      <c r="AE3074" s="11"/>
      <c r="AF3074" s="11"/>
      <c r="AG3074" s="11"/>
      <c r="AH3074" s="11"/>
      <c r="AI3074" s="11"/>
      <c r="AJ3074" s="11"/>
      <c r="AK3074" s="143"/>
      <c r="AL3074" s="143"/>
      <c r="AM3074" s="143"/>
      <c r="AN3074" s="143"/>
      <c r="AO3074" s="143"/>
      <c r="AP3074" s="143"/>
      <c r="AQ3074" s="143"/>
      <c r="AR3074" s="143"/>
      <c r="AS3074" s="143"/>
      <c r="AT3074" s="143"/>
      <c r="AU3074" s="143"/>
      <c r="AV3074" s="143"/>
    </row>
    <row r="3075" spans="1:55" ht="15" customHeight="1" x14ac:dyDescent="0.2">
      <c r="A3075" s="4" t="s">
        <v>2695</v>
      </c>
      <c r="B3075" s="4" t="s">
        <v>2689</v>
      </c>
      <c r="C3075" s="4"/>
      <c r="D3075" s="4"/>
      <c r="E3075" s="4" t="s">
        <v>3503</v>
      </c>
      <c r="F3075" s="4" t="s">
        <v>3825</v>
      </c>
      <c r="G3075" s="41" t="s">
        <v>4467</v>
      </c>
      <c r="H3075" s="41" t="s">
        <v>4465</v>
      </c>
      <c r="I3075" s="59">
        <v>500000012080</v>
      </c>
      <c r="J3075" s="100">
        <v>2025</v>
      </c>
      <c r="K3075" s="100">
        <v>8</v>
      </c>
      <c r="L3075" s="9"/>
      <c r="M3075" s="6" t="s">
        <v>90</v>
      </c>
      <c r="N3075" s="9" t="s">
        <v>94</v>
      </c>
      <c r="O3075" s="6" t="s">
        <v>37</v>
      </c>
      <c r="P3075" s="9" t="s">
        <v>41</v>
      </c>
      <c r="Q3075" s="5">
        <v>2027</v>
      </c>
      <c r="R3075" s="5"/>
      <c r="S3075" s="11">
        <v>2026</v>
      </c>
      <c r="T3075" s="6" t="s">
        <v>126</v>
      </c>
      <c r="U3075" s="83" t="s">
        <v>2765</v>
      </c>
      <c r="V3075" s="83" t="s">
        <v>4466</v>
      </c>
      <c r="W3075" s="173">
        <v>10472000</v>
      </c>
      <c r="X3075" s="87">
        <v>1</v>
      </c>
      <c r="Y3075" s="89"/>
      <c r="Z3075" s="89"/>
      <c r="AA3075" s="89"/>
      <c r="AB3075" s="89"/>
      <c r="AC3075" s="89"/>
      <c r="AD3075" s="89"/>
      <c r="AE3075" s="89"/>
      <c r="AF3075" s="89"/>
      <c r="AG3075" s="89"/>
      <c r="AH3075" s="89"/>
      <c r="AI3075" s="89" t="s">
        <v>33</v>
      </c>
      <c r="AJ3075" s="89"/>
      <c r="AK3075" s="140"/>
      <c r="AL3075" s="140"/>
      <c r="AM3075" s="140"/>
      <c r="AN3075" s="140"/>
      <c r="AO3075" s="140"/>
      <c r="AP3075" s="140"/>
      <c r="AQ3075" s="140"/>
      <c r="AR3075" s="140"/>
      <c r="AS3075" s="140"/>
      <c r="AT3075" s="140"/>
      <c r="AU3075" s="140" t="s">
        <v>165</v>
      </c>
      <c r="AV3075" s="143"/>
    </row>
    <row r="3076" spans="1:55" ht="15" customHeight="1" x14ac:dyDescent="0.2">
      <c r="A3076" s="4" t="s">
        <v>2722</v>
      </c>
      <c r="B3076" s="4" t="s">
        <v>2690</v>
      </c>
      <c r="C3076" s="4" t="s">
        <v>2738</v>
      </c>
      <c r="D3076" s="4" t="s">
        <v>2742</v>
      </c>
      <c r="E3076" s="4" t="s">
        <v>1344</v>
      </c>
      <c r="F3076" s="59" t="s">
        <v>2769</v>
      </c>
      <c r="G3076" s="41" t="s">
        <v>2601</v>
      </c>
      <c r="H3076" s="41" t="s">
        <v>4469</v>
      </c>
      <c r="I3076" s="59">
        <v>500000012082</v>
      </c>
      <c r="J3076" s="100">
        <v>2025</v>
      </c>
      <c r="K3076" s="100">
        <v>8</v>
      </c>
      <c r="L3076" s="9">
        <f t="shared" ref="L3076:L3078" si="76">IF(AND(J3076=0,K3076=0),"",K3076-($B$9-J3076))</f>
        <v>7</v>
      </c>
      <c r="M3076" s="4" t="s">
        <v>90</v>
      </c>
      <c r="N3076" s="5" t="s">
        <v>94</v>
      </c>
      <c r="O3076" s="9" t="s">
        <v>46</v>
      </c>
      <c r="P3076" s="11" t="s">
        <v>41</v>
      </c>
      <c r="Q3076" s="5" t="s">
        <v>37</v>
      </c>
      <c r="R3076" s="5" t="s">
        <v>41</v>
      </c>
      <c r="S3076" s="11"/>
      <c r="T3076" s="6"/>
      <c r="U3076" s="97" t="s">
        <v>3232</v>
      </c>
      <c r="V3076" s="4" t="s">
        <v>4470</v>
      </c>
      <c r="W3076" s="75">
        <v>11400200</v>
      </c>
      <c r="X3076" s="9">
        <v>2</v>
      </c>
      <c r="Y3076" s="11"/>
      <c r="Z3076" s="11"/>
      <c r="AA3076" s="11"/>
      <c r="AB3076" s="11"/>
      <c r="AC3076" s="11" t="s">
        <v>33</v>
      </c>
      <c r="AD3076" s="11"/>
      <c r="AE3076" s="11"/>
      <c r="AF3076" s="11"/>
      <c r="AG3076" s="11"/>
      <c r="AH3076" s="11"/>
      <c r="AI3076" s="11" t="s">
        <v>33</v>
      </c>
      <c r="AJ3076" s="11"/>
      <c r="AK3076" s="143"/>
      <c r="AL3076" s="143"/>
      <c r="AM3076" s="143"/>
      <c r="AN3076" s="143"/>
      <c r="AO3076" s="153" t="s">
        <v>165</v>
      </c>
      <c r="AP3076" s="143"/>
      <c r="AQ3076" s="143"/>
      <c r="AR3076" s="143"/>
      <c r="AS3076" s="143"/>
      <c r="AT3076" s="143"/>
      <c r="AU3076" s="153" t="s">
        <v>165</v>
      </c>
      <c r="AV3076" s="143"/>
    </row>
    <row r="3077" spans="1:55" ht="15" customHeight="1" x14ac:dyDescent="0.2">
      <c r="A3077" s="4" t="s">
        <v>2705</v>
      </c>
      <c r="B3077" s="4" t="s">
        <v>2688</v>
      </c>
      <c r="C3077" s="4" t="s">
        <v>2738</v>
      </c>
      <c r="D3077" s="4" t="s">
        <v>2742</v>
      </c>
      <c r="E3077" s="4" t="s">
        <v>1344</v>
      </c>
      <c r="F3077" s="59" t="s">
        <v>2769</v>
      </c>
      <c r="G3077" s="41" t="s">
        <v>2601</v>
      </c>
      <c r="H3077" s="41" t="s">
        <v>4468</v>
      </c>
      <c r="I3077" s="59">
        <v>500000012083</v>
      </c>
      <c r="J3077" s="100">
        <v>2025</v>
      </c>
      <c r="K3077" s="100">
        <v>8</v>
      </c>
      <c r="L3077" s="9">
        <f t="shared" si="76"/>
        <v>7</v>
      </c>
      <c r="M3077" s="4" t="s">
        <v>90</v>
      </c>
      <c r="N3077" s="5" t="s">
        <v>94</v>
      </c>
      <c r="O3077" s="9" t="s">
        <v>46</v>
      </c>
      <c r="P3077" s="11" t="s">
        <v>41</v>
      </c>
      <c r="Q3077" s="5" t="s">
        <v>37</v>
      </c>
      <c r="R3077" s="5" t="s">
        <v>41</v>
      </c>
      <c r="S3077" s="11"/>
      <c r="T3077" s="6"/>
      <c r="U3077" s="97" t="s">
        <v>3232</v>
      </c>
      <c r="V3077" s="4" t="s">
        <v>4470</v>
      </c>
      <c r="W3077" s="75">
        <v>11400200</v>
      </c>
      <c r="X3077" s="9">
        <v>2</v>
      </c>
      <c r="Y3077" s="11"/>
      <c r="Z3077" s="11"/>
      <c r="AA3077" s="11"/>
      <c r="AB3077" s="11"/>
      <c r="AC3077" s="11" t="s">
        <v>33</v>
      </c>
      <c r="AD3077" s="11"/>
      <c r="AE3077" s="11"/>
      <c r="AF3077" s="11"/>
      <c r="AG3077" s="11"/>
      <c r="AH3077" s="11"/>
      <c r="AI3077" s="11" t="s">
        <v>33</v>
      </c>
      <c r="AJ3077" s="11"/>
      <c r="AK3077" s="143"/>
      <c r="AL3077" s="143"/>
      <c r="AM3077" s="143"/>
      <c r="AN3077" s="143"/>
      <c r="AO3077" s="153" t="s">
        <v>165</v>
      </c>
      <c r="AP3077" s="143"/>
      <c r="AQ3077" s="143"/>
      <c r="AR3077" s="143"/>
      <c r="AS3077" s="143"/>
      <c r="AT3077" s="143"/>
      <c r="AU3077" s="153" t="s">
        <v>165</v>
      </c>
      <c r="AV3077" s="143"/>
    </row>
    <row r="3078" spans="1:55" ht="15" customHeight="1" x14ac:dyDescent="0.2">
      <c r="A3078" s="4" t="s">
        <v>2785</v>
      </c>
      <c r="B3078" s="4" t="s">
        <v>2687</v>
      </c>
      <c r="C3078" s="4" t="s">
        <v>2737</v>
      </c>
      <c r="D3078" s="4" t="s">
        <v>2740</v>
      </c>
      <c r="E3078" s="4" t="s">
        <v>3721</v>
      </c>
      <c r="F3078" s="4" t="s">
        <v>4471</v>
      </c>
      <c r="G3078" s="41" t="s">
        <v>4472</v>
      </c>
      <c r="H3078" s="41" t="s">
        <v>4473</v>
      </c>
      <c r="I3078" s="59">
        <v>500000012074</v>
      </c>
      <c r="J3078" s="100">
        <v>2025</v>
      </c>
      <c r="K3078" s="100">
        <v>5</v>
      </c>
      <c r="L3078" s="9">
        <f t="shared" si="76"/>
        <v>4</v>
      </c>
      <c r="M3078" s="113" t="s">
        <v>90</v>
      </c>
      <c r="N3078" s="116" t="s">
        <v>94</v>
      </c>
      <c r="O3078" s="113" t="s">
        <v>37</v>
      </c>
      <c r="P3078" s="116" t="s">
        <v>42</v>
      </c>
      <c r="Q3078" s="5" t="s">
        <v>37</v>
      </c>
      <c r="R3078" s="116" t="s">
        <v>42</v>
      </c>
      <c r="S3078" s="117" t="s">
        <v>136</v>
      </c>
      <c r="T3078" s="6" t="s">
        <v>43</v>
      </c>
      <c r="U3078" s="4" t="s">
        <v>4480</v>
      </c>
      <c r="V3078" s="4" t="s">
        <v>4479</v>
      </c>
      <c r="W3078" s="75">
        <f t="shared" ref="W3078:W3083" si="77">2449020/6</f>
        <v>408170</v>
      </c>
      <c r="X3078" s="9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43"/>
      <c r="AL3078" s="143"/>
      <c r="AM3078" s="143"/>
      <c r="AN3078" s="143"/>
      <c r="AO3078" s="143"/>
      <c r="AP3078" s="143"/>
      <c r="AQ3078" s="143"/>
      <c r="AR3078" s="143"/>
      <c r="AS3078" s="143"/>
      <c r="AT3078" s="143"/>
      <c r="AU3078" s="143"/>
      <c r="AV3078" s="143"/>
    </row>
    <row r="3079" spans="1:55" ht="15" customHeight="1" x14ac:dyDescent="0.2">
      <c r="A3079" s="4" t="s">
        <v>2719</v>
      </c>
      <c r="B3079" s="4" t="s">
        <v>2694</v>
      </c>
      <c r="C3079" s="4" t="s">
        <v>2737</v>
      </c>
      <c r="D3079" s="4" t="s">
        <v>2740</v>
      </c>
      <c r="E3079" s="4" t="s">
        <v>3721</v>
      </c>
      <c r="F3079" s="4" t="s">
        <v>4471</v>
      </c>
      <c r="G3079" s="41" t="s">
        <v>4472</v>
      </c>
      <c r="H3079" s="41" t="s">
        <v>4474</v>
      </c>
      <c r="I3079" s="59">
        <v>500000012075</v>
      </c>
      <c r="J3079" s="100">
        <v>2025</v>
      </c>
      <c r="K3079" s="100">
        <v>5</v>
      </c>
      <c r="L3079" s="9">
        <f t="shared" ref="L3079:L3084" si="78">IF(AND(J3079=0,K3079=0),"",K3079-($B$9-J3079))</f>
        <v>4</v>
      </c>
      <c r="M3079" s="113" t="s">
        <v>90</v>
      </c>
      <c r="N3079" s="116" t="s">
        <v>94</v>
      </c>
      <c r="O3079" s="113" t="s">
        <v>37</v>
      </c>
      <c r="P3079" s="116" t="s">
        <v>42</v>
      </c>
      <c r="Q3079" s="5" t="s">
        <v>37</v>
      </c>
      <c r="R3079" s="116" t="s">
        <v>42</v>
      </c>
      <c r="S3079" s="117" t="s">
        <v>136</v>
      </c>
      <c r="T3079" s="6" t="s">
        <v>43</v>
      </c>
      <c r="U3079" s="4" t="s">
        <v>4480</v>
      </c>
      <c r="V3079" s="4" t="s">
        <v>4479</v>
      </c>
      <c r="W3079" s="75">
        <f t="shared" si="77"/>
        <v>408170</v>
      </c>
      <c r="X3079" s="9"/>
      <c r="Y3079" s="11"/>
      <c r="Z3079" s="11"/>
      <c r="AA3079" s="11"/>
      <c r="AB3079" s="11"/>
      <c r="AC3079" s="11"/>
      <c r="AD3079" s="11"/>
      <c r="AE3079" s="11"/>
      <c r="AF3079" s="11"/>
      <c r="AG3079" s="11"/>
      <c r="AH3079" s="11"/>
      <c r="AI3079" s="11"/>
      <c r="AJ3079" s="11"/>
      <c r="AK3079" s="143"/>
      <c r="AL3079" s="143"/>
      <c r="AM3079" s="143"/>
      <c r="AN3079" s="143"/>
      <c r="AO3079" s="143"/>
      <c r="AP3079" s="143"/>
      <c r="AQ3079" s="143"/>
      <c r="AR3079" s="143"/>
      <c r="AS3079" s="143"/>
      <c r="AT3079" s="143"/>
      <c r="AU3079" s="143"/>
      <c r="AV3079" s="143"/>
    </row>
    <row r="3080" spans="1:55" ht="15" customHeight="1" x14ac:dyDescent="0.2">
      <c r="A3080" s="4" t="s">
        <v>2785</v>
      </c>
      <c r="B3080" s="4" t="s">
        <v>2687</v>
      </c>
      <c r="C3080" s="4" t="s">
        <v>2737</v>
      </c>
      <c r="D3080" s="4" t="s">
        <v>2740</v>
      </c>
      <c r="E3080" s="4" t="s">
        <v>3721</v>
      </c>
      <c r="F3080" s="4" t="s">
        <v>4471</v>
      </c>
      <c r="G3080" s="41" t="s">
        <v>4472</v>
      </c>
      <c r="H3080" s="41" t="s">
        <v>4475</v>
      </c>
      <c r="I3080" s="59">
        <v>500000012076</v>
      </c>
      <c r="J3080" s="100">
        <v>2025</v>
      </c>
      <c r="K3080" s="100">
        <v>5</v>
      </c>
      <c r="L3080" s="9">
        <f t="shared" si="78"/>
        <v>4</v>
      </c>
      <c r="M3080" s="113" t="s">
        <v>90</v>
      </c>
      <c r="N3080" s="116" t="s">
        <v>94</v>
      </c>
      <c r="O3080" s="113" t="s">
        <v>37</v>
      </c>
      <c r="P3080" s="116" t="s">
        <v>42</v>
      </c>
      <c r="Q3080" s="5" t="s">
        <v>37</v>
      </c>
      <c r="R3080" s="116" t="s">
        <v>42</v>
      </c>
      <c r="S3080" s="117" t="s">
        <v>136</v>
      </c>
      <c r="T3080" s="6" t="s">
        <v>43</v>
      </c>
      <c r="U3080" s="4" t="s">
        <v>4480</v>
      </c>
      <c r="V3080" s="4" t="s">
        <v>4479</v>
      </c>
      <c r="W3080" s="75">
        <f t="shared" si="77"/>
        <v>408170</v>
      </c>
      <c r="X3080" s="9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43"/>
      <c r="AL3080" s="143"/>
      <c r="AM3080" s="143"/>
      <c r="AN3080" s="143"/>
      <c r="AO3080" s="143"/>
      <c r="AP3080" s="143"/>
      <c r="AQ3080" s="143"/>
      <c r="AR3080" s="143"/>
      <c r="AS3080" s="143"/>
      <c r="AT3080" s="143"/>
      <c r="AU3080" s="143"/>
      <c r="AV3080" s="143"/>
    </row>
    <row r="3081" spans="1:55" ht="15" customHeight="1" x14ac:dyDescent="0.2">
      <c r="A3081" s="4" t="s">
        <v>2692</v>
      </c>
      <c r="B3081" s="4" t="s">
        <v>2690</v>
      </c>
      <c r="C3081" s="4" t="s">
        <v>2737</v>
      </c>
      <c r="D3081" s="4" t="s">
        <v>2740</v>
      </c>
      <c r="E3081" s="4" t="s">
        <v>3721</v>
      </c>
      <c r="F3081" s="4" t="s">
        <v>4471</v>
      </c>
      <c r="G3081" s="41" t="s">
        <v>4472</v>
      </c>
      <c r="H3081" s="41" t="s">
        <v>4476</v>
      </c>
      <c r="I3081" s="59">
        <v>500000012077</v>
      </c>
      <c r="J3081" s="100">
        <v>2025</v>
      </c>
      <c r="K3081" s="100">
        <v>5</v>
      </c>
      <c r="L3081" s="9">
        <f t="shared" si="78"/>
        <v>4</v>
      </c>
      <c r="M3081" s="113" t="s">
        <v>90</v>
      </c>
      <c r="N3081" s="116" t="s">
        <v>94</v>
      </c>
      <c r="O3081" s="113" t="s">
        <v>37</v>
      </c>
      <c r="P3081" s="116" t="s">
        <v>42</v>
      </c>
      <c r="Q3081" s="5" t="s">
        <v>37</v>
      </c>
      <c r="R3081" s="116" t="s">
        <v>42</v>
      </c>
      <c r="S3081" s="117" t="s">
        <v>136</v>
      </c>
      <c r="T3081" s="6" t="s">
        <v>43</v>
      </c>
      <c r="U3081" s="4" t="s">
        <v>4480</v>
      </c>
      <c r="V3081" s="4" t="s">
        <v>4479</v>
      </c>
      <c r="W3081" s="75">
        <f t="shared" si="77"/>
        <v>408170</v>
      </c>
      <c r="X3081" s="9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1"/>
      <c r="AJ3081" s="11"/>
      <c r="AK3081" s="143"/>
      <c r="AL3081" s="143"/>
      <c r="AM3081" s="143"/>
      <c r="AN3081" s="143"/>
      <c r="AO3081" s="143"/>
      <c r="AP3081" s="143"/>
      <c r="AQ3081" s="143"/>
      <c r="AR3081" s="143"/>
      <c r="AS3081" s="143"/>
      <c r="AT3081" s="143"/>
      <c r="AU3081" s="143"/>
      <c r="AV3081" s="143"/>
    </row>
    <row r="3082" spans="1:55" ht="15" customHeight="1" x14ac:dyDescent="0.2">
      <c r="A3082" s="4" t="s">
        <v>2717</v>
      </c>
      <c r="B3082" s="4" t="s">
        <v>2690</v>
      </c>
      <c r="C3082" s="4" t="s">
        <v>2737</v>
      </c>
      <c r="D3082" s="4" t="s">
        <v>2740</v>
      </c>
      <c r="E3082" s="4" t="s">
        <v>3721</v>
      </c>
      <c r="F3082" s="4" t="s">
        <v>4471</v>
      </c>
      <c r="G3082" s="41" t="s">
        <v>4472</v>
      </c>
      <c r="H3082" s="41" t="s">
        <v>4477</v>
      </c>
      <c r="I3082" s="59">
        <v>500000012078</v>
      </c>
      <c r="J3082" s="100">
        <v>2025</v>
      </c>
      <c r="K3082" s="100">
        <v>5</v>
      </c>
      <c r="L3082" s="9">
        <f t="shared" si="78"/>
        <v>4</v>
      </c>
      <c r="M3082" s="113" t="s">
        <v>90</v>
      </c>
      <c r="N3082" s="116" t="s">
        <v>94</v>
      </c>
      <c r="O3082" s="113" t="s">
        <v>37</v>
      </c>
      <c r="P3082" s="116" t="s">
        <v>42</v>
      </c>
      <c r="Q3082" s="5" t="s">
        <v>37</v>
      </c>
      <c r="R3082" s="116" t="s">
        <v>42</v>
      </c>
      <c r="S3082" s="117" t="s">
        <v>136</v>
      </c>
      <c r="T3082" s="6" t="s">
        <v>43</v>
      </c>
      <c r="U3082" s="4" t="s">
        <v>4480</v>
      </c>
      <c r="V3082" s="4" t="s">
        <v>4479</v>
      </c>
      <c r="W3082" s="75">
        <f t="shared" si="77"/>
        <v>408170</v>
      </c>
      <c r="X3082" s="9"/>
      <c r="Y3082" s="11"/>
      <c r="Z3082" s="11"/>
      <c r="AA3082" s="11"/>
      <c r="AB3082" s="11"/>
      <c r="AC3082" s="11"/>
      <c r="AD3082" s="11"/>
      <c r="AE3082" s="11"/>
      <c r="AF3082" s="11"/>
      <c r="AG3082" s="11"/>
      <c r="AH3082" s="11"/>
      <c r="AI3082" s="11"/>
      <c r="AJ3082" s="11"/>
      <c r="AK3082" s="143"/>
      <c r="AL3082" s="143"/>
      <c r="AM3082" s="143"/>
      <c r="AN3082" s="143"/>
      <c r="AO3082" s="143"/>
      <c r="AP3082" s="143"/>
      <c r="AQ3082" s="143"/>
      <c r="AR3082" s="143"/>
      <c r="AS3082" s="143"/>
      <c r="AT3082" s="143"/>
      <c r="AU3082" s="143"/>
      <c r="AV3082" s="143"/>
    </row>
    <row r="3083" spans="1:55" ht="15" customHeight="1" x14ac:dyDescent="0.2">
      <c r="A3083" s="4" t="s">
        <v>3980</v>
      </c>
      <c r="B3083" s="4" t="s">
        <v>2687</v>
      </c>
      <c r="C3083" s="4" t="s">
        <v>2737</v>
      </c>
      <c r="D3083" s="4" t="s">
        <v>2740</v>
      </c>
      <c r="E3083" s="4" t="s">
        <v>3721</v>
      </c>
      <c r="F3083" s="4" t="s">
        <v>4471</v>
      </c>
      <c r="G3083" s="41" t="s">
        <v>4472</v>
      </c>
      <c r="H3083" s="41" t="s">
        <v>4478</v>
      </c>
      <c r="I3083" s="59">
        <v>500000012079</v>
      </c>
      <c r="J3083" s="100">
        <v>2025</v>
      </c>
      <c r="K3083" s="100">
        <v>5</v>
      </c>
      <c r="L3083" s="9">
        <f t="shared" si="78"/>
        <v>4</v>
      </c>
      <c r="M3083" s="113" t="s">
        <v>90</v>
      </c>
      <c r="N3083" s="116" t="s">
        <v>94</v>
      </c>
      <c r="O3083" s="113" t="s">
        <v>37</v>
      </c>
      <c r="P3083" s="116" t="s">
        <v>42</v>
      </c>
      <c r="Q3083" s="5" t="s">
        <v>37</v>
      </c>
      <c r="R3083" s="116" t="s">
        <v>42</v>
      </c>
      <c r="S3083" s="117" t="s">
        <v>136</v>
      </c>
      <c r="T3083" s="6" t="s">
        <v>43</v>
      </c>
      <c r="U3083" s="4" t="s">
        <v>4480</v>
      </c>
      <c r="V3083" s="4" t="s">
        <v>4479</v>
      </c>
      <c r="W3083" s="75">
        <f t="shared" si="77"/>
        <v>408170</v>
      </c>
      <c r="X3083" s="9"/>
      <c r="Y3083" s="11"/>
      <c r="Z3083" s="11"/>
      <c r="AA3083" s="11"/>
      <c r="AB3083" s="11"/>
      <c r="AC3083" s="11"/>
      <c r="AD3083" s="11"/>
      <c r="AE3083" s="11"/>
      <c r="AF3083" s="11"/>
      <c r="AG3083" s="11"/>
      <c r="AH3083" s="11"/>
      <c r="AI3083" s="11"/>
      <c r="AJ3083" s="11"/>
      <c r="AK3083" s="143"/>
      <c r="AL3083" s="143"/>
      <c r="AM3083" s="143"/>
      <c r="AN3083" s="143"/>
      <c r="AO3083" s="143"/>
      <c r="AP3083" s="143"/>
      <c r="AQ3083" s="143"/>
      <c r="AR3083" s="143"/>
      <c r="AS3083" s="143"/>
      <c r="AT3083" s="143"/>
      <c r="AU3083" s="143"/>
      <c r="AV3083" s="143"/>
    </row>
    <row r="3084" spans="1:55" x14ac:dyDescent="0.2">
      <c r="A3084" s="4" t="s">
        <v>2712</v>
      </c>
      <c r="B3084" s="4" t="s">
        <v>2691</v>
      </c>
      <c r="C3084" s="4" t="s">
        <v>2735</v>
      </c>
      <c r="D3084" s="4" t="s">
        <v>2741</v>
      </c>
      <c r="E3084" s="4" t="s">
        <v>2784</v>
      </c>
      <c r="F3084" s="4" t="s">
        <v>1913</v>
      </c>
      <c r="G3084" s="41" t="s">
        <v>4482</v>
      </c>
      <c r="H3084" s="59" t="s">
        <v>4483</v>
      </c>
      <c r="I3084" s="59" t="s">
        <v>4485</v>
      </c>
      <c r="J3084" s="5">
        <v>2025</v>
      </c>
      <c r="K3084" s="5">
        <v>5</v>
      </c>
      <c r="L3084" s="9">
        <f t="shared" si="78"/>
        <v>4</v>
      </c>
      <c r="M3084" s="6" t="s">
        <v>92</v>
      </c>
      <c r="N3084" s="9" t="s">
        <v>94</v>
      </c>
      <c r="O3084" s="6" t="s">
        <v>47</v>
      </c>
      <c r="P3084" s="9" t="s">
        <v>41</v>
      </c>
      <c r="Q3084" s="5">
        <v>2025</v>
      </c>
      <c r="R3084" s="9" t="s">
        <v>41</v>
      </c>
      <c r="S3084" s="11">
        <v>2023</v>
      </c>
      <c r="T3084" s="6" t="s">
        <v>126</v>
      </c>
      <c r="U3084" s="97" t="s">
        <v>3276</v>
      </c>
      <c r="V3084" s="4"/>
      <c r="W3084" s="75">
        <v>0</v>
      </c>
      <c r="X3084" s="9">
        <v>1</v>
      </c>
      <c r="Y3084" s="11"/>
      <c r="Z3084" s="11"/>
      <c r="AA3084" s="11"/>
      <c r="AB3084" s="11"/>
      <c r="AC3084" s="11"/>
      <c r="AD3084" s="11"/>
      <c r="AE3084" s="11"/>
      <c r="AF3084" s="11"/>
      <c r="AG3084" s="11"/>
      <c r="AH3084" s="11" t="s">
        <v>33</v>
      </c>
      <c r="AI3084" s="11"/>
      <c r="AJ3084" s="11"/>
      <c r="AK3084" s="143"/>
      <c r="AL3084" s="143"/>
      <c r="AM3084" s="143"/>
      <c r="AN3084" s="143"/>
      <c r="AO3084" s="143"/>
      <c r="AP3084" s="143"/>
      <c r="AQ3084" s="143"/>
      <c r="AR3084" s="143"/>
      <c r="AS3084" s="143"/>
      <c r="AT3084" s="153" t="s">
        <v>165</v>
      </c>
      <c r="AU3084" s="143"/>
      <c r="AV3084" s="143"/>
      <c r="BC3084" s="2"/>
    </row>
    <row r="3085" spans="1:55" x14ac:dyDescent="0.2">
      <c r="A3085" s="4" t="s">
        <v>2712</v>
      </c>
      <c r="B3085" s="4" t="s">
        <v>2691</v>
      </c>
      <c r="C3085" s="4" t="s">
        <v>2735</v>
      </c>
      <c r="D3085" s="4" t="s">
        <v>2741</v>
      </c>
      <c r="E3085" s="4" t="s">
        <v>2784</v>
      </c>
      <c r="F3085" s="4" t="s">
        <v>1913</v>
      </c>
      <c r="G3085" s="41" t="s">
        <v>4564</v>
      </c>
      <c r="H3085" s="59" t="s">
        <v>4484</v>
      </c>
      <c r="I3085" s="59" t="s">
        <v>4486</v>
      </c>
      <c r="J3085" s="5">
        <v>2025</v>
      </c>
      <c r="K3085" s="5">
        <v>5</v>
      </c>
      <c r="L3085" s="9">
        <f t="shared" ref="L3085" si="79">IF(AND(J3085=0,K3085=0),"",K3085-($B$9-J3085))</f>
        <v>4</v>
      </c>
      <c r="M3085" s="6" t="s">
        <v>92</v>
      </c>
      <c r="N3085" s="9" t="s">
        <v>94</v>
      </c>
      <c r="O3085" s="6" t="s">
        <v>47</v>
      </c>
      <c r="P3085" s="9" t="s">
        <v>41</v>
      </c>
      <c r="Q3085" s="5">
        <v>2025</v>
      </c>
      <c r="R3085" s="9" t="s">
        <v>41</v>
      </c>
      <c r="S3085" s="11">
        <v>2023</v>
      </c>
      <c r="T3085" s="6" t="s">
        <v>126</v>
      </c>
      <c r="U3085" s="97" t="s">
        <v>3276</v>
      </c>
      <c r="V3085" s="4"/>
      <c r="W3085" s="75">
        <v>0</v>
      </c>
      <c r="X3085" s="9">
        <v>1</v>
      </c>
      <c r="Y3085" s="11"/>
      <c r="Z3085" s="11"/>
      <c r="AA3085" s="11"/>
      <c r="AB3085" s="11"/>
      <c r="AC3085" s="11"/>
      <c r="AD3085" s="11"/>
      <c r="AE3085" s="11"/>
      <c r="AF3085" s="11"/>
      <c r="AG3085" s="11"/>
      <c r="AH3085" s="11" t="s">
        <v>33</v>
      </c>
      <c r="AI3085" s="11"/>
      <c r="AJ3085" s="11"/>
      <c r="AK3085" s="143"/>
      <c r="AL3085" s="143"/>
      <c r="AM3085" s="143"/>
      <c r="AN3085" s="143"/>
      <c r="AO3085" s="143"/>
      <c r="AP3085" s="143"/>
      <c r="AQ3085" s="143"/>
      <c r="AR3085" s="143"/>
      <c r="AS3085" s="143"/>
      <c r="AT3085" s="153" t="s">
        <v>165</v>
      </c>
      <c r="AU3085" s="143"/>
      <c r="AV3085" s="143"/>
      <c r="BC3085" s="2"/>
    </row>
    <row r="3086" spans="1:55" ht="15" customHeight="1" x14ac:dyDescent="0.2">
      <c r="A3086" s="4" t="s">
        <v>2726</v>
      </c>
      <c r="B3086" s="4" t="s">
        <v>2690</v>
      </c>
      <c r="C3086" s="4"/>
      <c r="D3086" s="4"/>
      <c r="E3086" s="4" t="s">
        <v>4487</v>
      </c>
      <c r="F3086" s="4" t="s">
        <v>4488</v>
      </c>
      <c r="G3086" s="41" t="s">
        <v>4489</v>
      </c>
      <c r="H3086" s="41">
        <v>2021315004</v>
      </c>
      <c r="I3086" s="59"/>
      <c r="J3086" s="100">
        <v>2025</v>
      </c>
      <c r="K3086" s="100"/>
      <c r="L3086" s="9"/>
      <c r="M3086" s="6" t="s">
        <v>92</v>
      </c>
      <c r="N3086" s="9" t="s">
        <v>94</v>
      </c>
      <c r="O3086" s="113" t="s">
        <v>37</v>
      </c>
      <c r="P3086" s="9"/>
      <c r="Q3086" s="5"/>
      <c r="R3086" s="5"/>
      <c r="S3086" s="11"/>
      <c r="T3086" s="6"/>
      <c r="U3086" s="4"/>
      <c r="V3086" s="4"/>
      <c r="W3086" s="75"/>
      <c r="X3086" s="9"/>
      <c r="Y3086" s="11"/>
      <c r="Z3086" s="11"/>
      <c r="AA3086" s="11"/>
      <c r="AB3086" s="11"/>
      <c r="AC3086" s="11"/>
      <c r="AD3086" s="11"/>
      <c r="AE3086" s="11"/>
      <c r="AF3086" s="11"/>
      <c r="AG3086" s="11"/>
      <c r="AH3086" s="11"/>
      <c r="AI3086" s="11"/>
      <c r="AJ3086" s="11"/>
      <c r="AK3086" s="143"/>
      <c r="AL3086" s="143"/>
      <c r="AM3086" s="143"/>
      <c r="AN3086" s="143"/>
      <c r="AO3086" s="143"/>
      <c r="AP3086" s="143"/>
      <c r="AQ3086" s="143"/>
      <c r="AR3086" s="143"/>
      <c r="AS3086" s="143"/>
      <c r="AT3086" s="143"/>
      <c r="AU3086" s="143"/>
      <c r="AV3086" s="141"/>
    </row>
    <row r="3087" spans="1:55" ht="15" customHeight="1" x14ac:dyDescent="0.2">
      <c r="A3087" s="4" t="s">
        <v>2726</v>
      </c>
      <c r="B3087" s="4" t="s">
        <v>2690</v>
      </c>
      <c r="C3087" s="4"/>
      <c r="D3087" s="4"/>
      <c r="E3087" s="4" t="s">
        <v>4490</v>
      </c>
      <c r="F3087" s="4" t="s">
        <v>4491</v>
      </c>
      <c r="G3087" s="41" t="s">
        <v>4492</v>
      </c>
      <c r="H3087" s="41">
        <v>63201028</v>
      </c>
      <c r="I3087" s="59"/>
      <c r="J3087" s="100">
        <v>2025</v>
      </c>
      <c r="K3087" s="100"/>
      <c r="L3087" s="9"/>
      <c r="M3087" s="6" t="s">
        <v>92</v>
      </c>
      <c r="N3087" s="9" t="s">
        <v>94</v>
      </c>
      <c r="O3087" s="113" t="s">
        <v>37</v>
      </c>
      <c r="P3087" s="9"/>
      <c r="Q3087" s="5"/>
      <c r="R3087" s="5"/>
      <c r="S3087" s="11"/>
      <c r="T3087" s="6"/>
      <c r="U3087" s="4"/>
      <c r="V3087" s="4"/>
      <c r="W3087" s="75"/>
      <c r="X3087" s="9"/>
      <c r="Y3087" s="11"/>
      <c r="Z3087" s="11"/>
      <c r="AA3087" s="11"/>
      <c r="AB3087" s="11"/>
      <c r="AC3087" s="11"/>
      <c r="AD3087" s="11"/>
      <c r="AE3087" s="11"/>
      <c r="AF3087" s="11"/>
      <c r="AG3087" s="11"/>
      <c r="AH3087" s="11"/>
      <c r="AI3087" s="11"/>
      <c r="AJ3087" s="11"/>
      <c r="AK3087" s="143"/>
      <c r="AL3087" s="143"/>
      <c r="AM3087" s="143"/>
      <c r="AN3087" s="143"/>
      <c r="AO3087" s="143"/>
      <c r="AP3087" s="143"/>
      <c r="AQ3087" s="143"/>
      <c r="AR3087" s="143"/>
      <c r="AS3087" s="143"/>
      <c r="AT3087" s="143"/>
      <c r="AU3087" s="143"/>
      <c r="AV3087" s="141"/>
    </row>
    <row r="3088" spans="1:55" ht="15" customHeight="1" x14ac:dyDescent="0.2">
      <c r="A3088" s="4" t="s">
        <v>2712</v>
      </c>
      <c r="B3088" s="4" t="s">
        <v>2691</v>
      </c>
      <c r="C3088" s="4" t="s">
        <v>2735</v>
      </c>
      <c r="D3088" s="4" t="s">
        <v>2741</v>
      </c>
      <c r="E3088" s="4" t="s">
        <v>2363</v>
      </c>
      <c r="F3088" s="4" t="s">
        <v>4572</v>
      </c>
      <c r="G3088" s="41" t="s">
        <v>4493</v>
      </c>
      <c r="H3088" s="41">
        <v>6240</v>
      </c>
      <c r="I3088" s="59" t="s">
        <v>4495</v>
      </c>
      <c r="J3088" s="100">
        <v>2025</v>
      </c>
      <c r="K3088" s="100">
        <v>5</v>
      </c>
      <c r="L3088" s="9">
        <v>5</v>
      </c>
      <c r="M3088" s="6" t="s">
        <v>92</v>
      </c>
      <c r="N3088" s="9" t="s">
        <v>94</v>
      </c>
      <c r="O3088" s="6" t="s">
        <v>37</v>
      </c>
      <c r="P3088" s="9"/>
      <c r="Q3088" s="5"/>
      <c r="R3088" s="5"/>
      <c r="S3088" s="11"/>
      <c r="T3088" s="6"/>
      <c r="U3088" s="4" t="s">
        <v>4494</v>
      </c>
      <c r="V3088" s="4" t="s">
        <v>4573</v>
      </c>
      <c r="W3088" s="75"/>
      <c r="X3088" s="9"/>
      <c r="Y3088" s="11"/>
      <c r="Z3088" s="11"/>
      <c r="AA3088" s="11"/>
      <c r="AB3088" s="11"/>
      <c r="AC3088" s="11"/>
      <c r="AD3088" s="11"/>
      <c r="AE3088" s="11"/>
      <c r="AF3088" s="11"/>
      <c r="AG3088" s="11"/>
      <c r="AH3088" s="11"/>
      <c r="AI3088" s="11"/>
      <c r="AJ3088" s="11"/>
      <c r="AK3088" s="143"/>
      <c r="AL3088" s="143"/>
      <c r="AM3088" s="143"/>
      <c r="AN3088" s="143"/>
      <c r="AO3088" s="143"/>
      <c r="AP3088" s="143"/>
      <c r="AQ3088" s="143"/>
      <c r="AR3088" s="143"/>
      <c r="AS3088" s="143"/>
      <c r="AT3088" s="143"/>
      <c r="AU3088" s="143"/>
      <c r="AV3088" s="143"/>
    </row>
    <row r="3089" spans="1:55" ht="15" customHeight="1" x14ac:dyDescent="0.2">
      <c r="A3089" s="4" t="s">
        <v>2712</v>
      </c>
      <c r="B3089" s="4" t="s">
        <v>2691</v>
      </c>
      <c r="C3089" s="4" t="s">
        <v>2735</v>
      </c>
      <c r="D3089" s="4" t="s">
        <v>2741</v>
      </c>
      <c r="E3089" s="4" t="s">
        <v>2363</v>
      </c>
      <c r="F3089" s="4" t="s">
        <v>4572</v>
      </c>
      <c r="G3089" s="41" t="s">
        <v>4493</v>
      </c>
      <c r="H3089" s="41">
        <v>6241</v>
      </c>
      <c r="I3089" s="59" t="s">
        <v>4496</v>
      </c>
      <c r="J3089" s="100">
        <v>2025</v>
      </c>
      <c r="K3089" s="100">
        <v>5</v>
      </c>
      <c r="L3089" s="9">
        <v>5</v>
      </c>
      <c r="M3089" s="6" t="s">
        <v>92</v>
      </c>
      <c r="N3089" s="9" t="s">
        <v>94</v>
      </c>
      <c r="O3089" s="6" t="s">
        <v>37</v>
      </c>
      <c r="P3089" s="9"/>
      <c r="Q3089" s="5"/>
      <c r="R3089" s="5"/>
      <c r="S3089" s="11"/>
      <c r="T3089" s="6"/>
      <c r="U3089" s="4" t="s">
        <v>4494</v>
      </c>
      <c r="V3089" s="4" t="s">
        <v>4573</v>
      </c>
      <c r="W3089" s="75"/>
      <c r="X3089" s="9"/>
      <c r="Y3089" s="11"/>
      <c r="Z3089" s="11"/>
      <c r="AA3089" s="11"/>
      <c r="AB3089" s="11"/>
      <c r="AC3089" s="11"/>
      <c r="AD3089" s="11"/>
      <c r="AE3089" s="11"/>
      <c r="AF3089" s="11"/>
      <c r="AG3089" s="11"/>
      <c r="AH3089" s="11"/>
      <c r="AI3089" s="11"/>
      <c r="AJ3089" s="11"/>
      <c r="AK3089" s="143"/>
      <c r="AL3089" s="143"/>
      <c r="AM3089" s="143"/>
      <c r="AN3089" s="143"/>
      <c r="AO3089" s="143"/>
      <c r="AP3089" s="143"/>
      <c r="AQ3089" s="143"/>
      <c r="AR3089" s="143"/>
      <c r="AS3089" s="143"/>
      <c r="AT3089" s="143"/>
      <c r="AU3089" s="143"/>
      <c r="AV3089" s="143"/>
    </row>
    <row r="3090" spans="1:55" x14ac:dyDescent="0.2">
      <c r="A3090" s="4" t="s">
        <v>2726</v>
      </c>
      <c r="B3090" s="4" t="s">
        <v>2690</v>
      </c>
      <c r="C3090" s="4" t="s">
        <v>2733</v>
      </c>
      <c r="D3090" s="4" t="s">
        <v>2741</v>
      </c>
      <c r="E3090" s="4" t="s">
        <v>2892</v>
      </c>
      <c r="F3090" s="4" t="s">
        <v>4497</v>
      </c>
      <c r="G3090" s="41" t="s">
        <v>4498</v>
      </c>
      <c r="H3090" s="59" t="s">
        <v>4499</v>
      </c>
      <c r="I3090" s="59" t="s">
        <v>136</v>
      </c>
      <c r="J3090" s="5">
        <v>2025</v>
      </c>
      <c r="K3090" s="5">
        <v>5</v>
      </c>
      <c r="L3090" s="9">
        <f t="shared" ref="L3090" si="80">IF(AND(J3090=0,K3090=0),"",K3090-($B$9-J3090))</f>
        <v>4</v>
      </c>
      <c r="M3090" s="6" t="s">
        <v>92</v>
      </c>
      <c r="N3090" s="9" t="s">
        <v>94</v>
      </c>
      <c r="O3090" s="6" t="s">
        <v>37</v>
      </c>
      <c r="P3090" s="6" t="s">
        <v>41</v>
      </c>
      <c r="Q3090" s="5" t="s">
        <v>37</v>
      </c>
      <c r="R3090" s="9" t="s">
        <v>41</v>
      </c>
      <c r="S3090" s="11">
        <v>2025</v>
      </c>
      <c r="T3090" s="6" t="s">
        <v>126</v>
      </c>
      <c r="U3090" s="4" t="s">
        <v>4500</v>
      </c>
      <c r="V3090" s="4" t="s">
        <v>136</v>
      </c>
      <c r="W3090" s="75">
        <v>0</v>
      </c>
      <c r="X3090" s="9"/>
      <c r="Y3090" s="11"/>
      <c r="Z3090" s="11"/>
      <c r="AA3090" s="11"/>
      <c r="AB3090" s="11"/>
      <c r="AC3090" s="11"/>
      <c r="AD3090" s="11"/>
      <c r="AE3090" s="11"/>
      <c r="AF3090" s="11"/>
      <c r="AG3090" s="11"/>
      <c r="AH3090" s="11"/>
      <c r="AI3090" s="11"/>
      <c r="AJ3090" s="11"/>
      <c r="AK3090" s="143"/>
      <c r="AL3090" s="143"/>
      <c r="AM3090" s="143"/>
      <c r="AN3090" s="143"/>
      <c r="AO3090" s="143"/>
      <c r="AP3090" s="143"/>
      <c r="AQ3090" s="143"/>
      <c r="AR3090" s="143"/>
      <c r="AS3090" s="143"/>
      <c r="AT3090" s="143"/>
      <c r="AU3090" s="143"/>
      <c r="AV3090" s="143"/>
      <c r="BC3090" s="2"/>
    </row>
    <row r="3091" spans="1:55" x14ac:dyDescent="0.2">
      <c r="A3091" s="4" t="s">
        <v>2726</v>
      </c>
      <c r="B3091" s="4" t="s">
        <v>2690</v>
      </c>
      <c r="C3091" s="4" t="s">
        <v>2733</v>
      </c>
      <c r="D3091" s="4" t="s">
        <v>2741</v>
      </c>
      <c r="E3091" s="4" t="s">
        <v>2892</v>
      </c>
      <c r="F3091" s="4" t="s">
        <v>4497</v>
      </c>
      <c r="G3091" s="41" t="s">
        <v>4498</v>
      </c>
      <c r="H3091" s="59" t="s">
        <v>4501</v>
      </c>
      <c r="I3091" s="59" t="s">
        <v>136</v>
      </c>
      <c r="J3091" s="5">
        <v>2025</v>
      </c>
      <c r="K3091" s="5">
        <v>5</v>
      </c>
      <c r="L3091" s="9">
        <f t="shared" ref="L3091" si="81">IF(AND(J3091=0,K3091=0),"",K3091-($B$9-J3091))</f>
        <v>4</v>
      </c>
      <c r="M3091" s="6" t="s">
        <v>92</v>
      </c>
      <c r="N3091" s="9" t="s">
        <v>94</v>
      </c>
      <c r="O3091" s="6" t="s">
        <v>37</v>
      </c>
      <c r="P3091" s="6" t="s">
        <v>41</v>
      </c>
      <c r="Q3091" s="5" t="s">
        <v>37</v>
      </c>
      <c r="R3091" s="9" t="s">
        <v>41</v>
      </c>
      <c r="S3091" s="11">
        <v>2025</v>
      </c>
      <c r="T3091" s="6" t="s">
        <v>126</v>
      </c>
      <c r="U3091" s="4" t="s">
        <v>4500</v>
      </c>
      <c r="V3091" s="4" t="s">
        <v>136</v>
      </c>
      <c r="W3091" s="75">
        <v>0</v>
      </c>
      <c r="X3091" s="9"/>
      <c r="Y3091" s="11"/>
      <c r="Z3091" s="11"/>
      <c r="AA3091" s="11"/>
      <c r="AB3091" s="11"/>
      <c r="AC3091" s="11"/>
      <c r="AD3091" s="11"/>
      <c r="AE3091" s="11"/>
      <c r="AF3091" s="11"/>
      <c r="AG3091" s="11"/>
      <c r="AH3091" s="11"/>
      <c r="AI3091" s="11"/>
      <c r="AJ3091" s="11"/>
      <c r="AK3091" s="143"/>
      <c r="AL3091" s="143"/>
      <c r="AM3091" s="143"/>
      <c r="AN3091" s="143"/>
      <c r="AO3091" s="143"/>
      <c r="AP3091" s="143"/>
      <c r="AQ3091" s="143"/>
      <c r="AR3091" s="143"/>
      <c r="AS3091" s="143"/>
      <c r="AT3091" s="143"/>
      <c r="AU3091" s="143"/>
      <c r="AV3091" s="143"/>
      <c r="BC3091" s="2"/>
    </row>
    <row r="3092" spans="1:55" x14ac:dyDescent="0.2">
      <c r="A3092" s="4" t="s">
        <v>2726</v>
      </c>
      <c r="B3092" s="4" t="s">
        <v>2690</v>
      </c>
      <c r="C3092" s="4" t="s">
        <v>2733</v>
      </c>
      <c r="D3092" s="4" t="s">
        <v>2741</v>
      </c>
      <c r="E3092" s="4" t="s">
        <v>2892</v>
      </c>
      <c r="F3092" s="4" t="s">
        <v>4497</v>
      </c>
      <c r="G3092" s="41" t="s">
        <v>4498</v>
      </c>
      <c r="H3092" s="59" t="s">
        <v>4502</v>
      </c>
      <c r="I3092" s="59" t="s">
        <v>136</v>
      </c>
      <c r="J3092" s="5">
        <v>2025</v>
      </c>
      <c r="K3092" s="5">
        <v>5</v>
      </c>
      <c r="L3092" s="9">
        <f t="shared" ref="L3092" si="82">IF(AND(J3092=0,K3092=0),"",K3092-($B$9-J3092))</f>
        <v>4</v>
      </c>
      <c r="M3092" s="6" t="s">
        <v>92</v>
      </c>
      <c r="N3092" s="9" t="s">
        <v>94</v>
      </c>
      <c r="O3092" s="6" t="s">
        <v>37</v>
      </c>
      <c r="P3092" s="6" t="s">
        <v>41</v>
      </c>
      <c r="Q3092" s="5" t="s">
        <v>37</v>
      </c>
      <c r="R3092" s="9" t="s">
        <v>41</v>
      </c>
      <c r="S3092" s="11">
        <v>2025</v>
      </c>
      <c r="T3092" s="6" t="s">
        <v>126</v>
      </c>
      <c r="U3092" s="4" t="s">
        <v>4500</v>
      </c>
      <c r="V3092" s="4" t="s">
        <v>136</v>
      </c>
      <c r="W3092" s="75">
        <v>0</v>
      </c>
      <c r="X3092" s="9"/>
      <c r="Y3092" s="11"/>
      <c r="Z3092" s="11"/>
      <c r="AA3092" s="11"/>
      <c r="AB3092" s="11"/>
      <c r="AC3092" s="11"/>
      <c r="AD3092" s="11"/>
      <c r="AE3092" s="11"/>
      <c r="AF3092" s="11"/>
      <c r="AG3092" s="11"/>
      <c r="AH3092" s="11"/>
      <c r="AI3092" s="11"/>
      <c r="AJ3092" s="11"/>
      <c r="AK3092" s="143"/>
      <c r="AL3092" s="143"/>
      <c r="AM3092" s="143"/>
      <c r="AN3092" s="143"/>
      <c r="AO3092" s="143"/>
      <c r="AP3092" s="143"/>
      <c r="AQ3092" s="143"/>
      <c r="AR3092" s="143"/>
      <c r="AS3092" s="143"/>
      <c r="AT3092" s="143"/>
      <c r="AU3092" s="143"/>
      <c r="AV3092" s="143"/>
      <c r="BC3092" s="2"/>
    </row>
    <row r="3093" spans="1:55" x14ac:dyDescent="0.2">
      <c r="A3093" s="4" t="s">
        <v>2726</v>
      </c>
      <c r="B3093" s="4" t="s">
        <v>2690</v>
      </c>
      <c r="C3093" s="4" t="s">
        <v>2733</v>
      </c>
      <c r="D3093" s="4" t="s">
        <v>2741</v>
      </c>
      <c r="E3093" s="4" t="s">
        <v>2892</v>
      </c>
      <c r="F3093" s="4" t="s">
        <v>4497</v>
      </c>
      <c r="G3093" s="41" t="s">
        <v>4498</v>
      </c>
      <c r="H3093" s="59" t="s">
        <v>4503</v>
      </c>
      <c r="I3093" s="59" t="s">
        <v>136</v>
      </c>
      <c r="J3093" s="5">
        <v>2025</v>
      </c>
      <c r="K3093" s="5">
        <v>5</v>
      </c>
      <c r="L3093" s="9">
        <f t="shared" ref="L3093:L3094" si="83">IF(AND(J3093=0,K3093=0),"",K3093-($B$9-J3093))</f>
        <v>4</v>
      </c>
      <c r="M3093" s="6" t="s">
        <v>92</v>
      </c>
      <c r="N3093" s="9" t="s">
        <v>94</v>
      </c>
      <c r="O3093" s="6" t="s">
        <v>37</v>
      </c>
      <c r="P3093" s="6" t="s">
        <v>41</v>
      </c>
      <c r="Q3093" s="5" t="s">
        <v>37</v>
      </c>
      <c r="R3093" s="9" t="s">
        <v>41</v>
      </c>
      <c r="S3093" s="11">
        <v>2025</v>
      </c>
      <c r="T3093" s="6" t="s">
        <v>126</v>
      </c>
      <c r="U3093" s="4" t="s">
        <v>4500</v>
      </c>
      <c r="V3093" s="4" t="s">
        <v>136</v>
      </c>
      <c r="W3093" s="75">
        <v>0</v>
      </c>
      <c r="X3093" s="9"/>
      <c r="Y3093" s="11"/>
      <c r="Z3093" s="11"/>
      <c r="AA3093" s="11"/>
      <c r="AB3093" s="11"/>
      <c r="AC3093" s="11"/>
      <c r="AD3093" s="11"/>
      <c r="AE3093" s="11"/>
      <c r="AF3093" s="11"/>
      <c r="AG3093" s="11"/>
      <c r="AH3093" s="11"/>
      <c r="AI3093" s="11"/>
      <c r="AJ3093" s="11"/>
      <c r="AK3093" s="143"/>
      <c r="AL3093" s="143"/>
      <c r="AM3093" s="143"/>
      <c r="AN3093" s="143"/>
      <c r="AO3093" s="143"/>
      <c r="AP3093" s="143"/>
      <c r="AQ3093" s="143"/>
      <c r="AR3093" s="143"/>
      <c r="AS3093" s="143"/>
      <c r="AT3093" s="143"/>
      <c r="AU3093" s="143"/>
      <c r="AV3093" s="143"/>
      <c r="BC3093" s="2"/>
    </row>
    <row r="3094" spans="1:55" x14ac:dyDescent="0.2">
      <c r="A3094" s="4" t="s">
        <v>2726</v>
      </c>
      <c r="B3094" s="4" t="s">
        <v>2690</v>
      </c>
      <c r="C3094" s="4" t="s">
        <v>2733</v>
      </c>
      <c r="D3094" s="4" t="s">
        <v>2741</v>
      </c>
      <c r="E3094" s="4" t="s">
        <v>2892</v>
      </c>
      <c r="F3094" s="4" t="s">
        <v>4497</v>
      </c>
      <c r="G3094" s="41" t="s">
        <v>4498</v>
      </c>
      <c r="H3094" s="59" t="s">
        <v>4504</v>
      </c>
      <c r="I3094" s="59" t="s">
        <v>136</v>
      </c>
      <c r="J3094" s="5">
        <v>2025</v>
      </c>
      <c r="K3094" s="5">
        <v>5</v>
      </c>
      <c r="L3094" s="9">
        <f t="shared" si="83"/>
        <v>4</v>
      </c>
      <c r="M3094" s="6" t="s">
        <v>92</v>
      </c>
      <c r="N3094" s="9" t="s">
        <v>94</v>
      </c>
      <c r="O3094" s="6" t="s">
        <v>37</v>
      </c>
      <c r="P3094" s="6" t="s">
        <v>41</v>
      </c>
      <c r="Q3094" s="5" t="s">
        <v>37</v>
      </c>
      <c r="R3094" s="9" t="s">
        <v>41</v>
      </c>
      <c r="S3094" s="11">
        <v>2025</v>
      </c>
      <c r="T3094" s="6" t="s">
        <v>126</v>
      </c>
      <c r="U3094" s="4" t="s">
        <v>4500</v>
      </c>
      <c r="V3094" s="4" t="s">
        <v>136</v>
      </c>
      <c r="W3094" s="75">
        <v>0</v>
      </c>
      <c r="X3094" s="9"/>
      <c r="Y3094" s="11"/>
      <c r="Z3094" s="11"/>
      <c r="AA3094" s="11"/>
      <c r="AB3094" s="11"/>
      <c r="AC3094" s="11"/>
      <c r="AD3094" s="11"/>
      <c r="AE3094" s="11"/>
      <c r="AF3094" s="11"/>
      <c r="AG3094" s="11"/>
      <c r="AH3094" s="11"/>
      <c r="AI3094" s="11"/>
      <c r="AJ3094" s="11"/>
      <c r="AK3094" s="143"/>
      <c r="AL3094" s="143"/>
      <c r="AM3094" s="143"/>
      <c r="AN3094" s="143"/>
      <c r="AO3094" s="143"/>
      <c r="AP3094" s="143"/>
      <c r="AQ3094" s="143"/>
      <c r="AR3094" s="143"/>
      <c r="AS3094" s="143"/>
      <c r="AT3094" s="143"/>
      <c r="AU3094" s="143"/>
      <c r="AV3094" s="143"/>
      <c r="BC3094" s="2"/>
    </row>
    <row r="3095" spans="1:55" x14ac:dyDescent="0.2">
      <c r="A3095" s="4" t="s">
        <v>2726</v>
      </c>
      <c r="B3095" s="4" t="s">
        <v>2690</v>
      </c>
      <c r="C3095" s="4" t="s">
        <v>2733</v>
      </c>
      <c r="D3095" s="4" t="s">
        <v>2741</v>
      </c>
      <c r="E3095" s="4" t="s">
        <v>2892</v>
      </c>
      <c r="F3095" s="4" t="s">
        <v>4505</v>
      </c>
      <c r="G3095" s="41" t="s">
        <v>4506</v>
      </c>
      <c r="H3095" s="59" t="s">
        <v>4507</v>
      </c>
      <c r="I3095" s="59" t="s">
        <v>136</v>
      </c>
      <c r="J3095" s="5">
        <v>2025</v>
      </c>
      <c r="K3095" s="5">
        <v>5</v>
      </c>
      <c r="L3095" s="9">
        <f t="shared" ref="L3095" si="84">IF(AND(J3095=0,K3095=0),"",K3095-($B$9-J3095))</f>
        <v>4</v>
      </c>
      <c r="M3095" s="6" t="s">
        <v>92</v>
      </c>
      <c r="N3095" s="9" t="s">
        <v>94</v>
      </c>
      <c r="O3095" s="6" t="s">
        <v>37</v>
      </c>
      <c r="P3095" s="6" t="s">
        <v>41</v>
      </c>
      <c r="Q3095" s="5" t="s">
        <v>37</v>
      </c>
      <c r="R3095" s="9" t="s">
        <v>41</v>
      </c>
      <c r="S3095" s="11">
        <v>2025</v>
      </c>
      <c r="T3095" s="6" t="s">
        <v>126</v>
      </c>
      <c r="U3095" s="4" t="s">
        <v>4500</v>
      </c>
      <c r="V3095" s="4" t="s">
        <v>136</v>
      </c>
      <c r="W3095" s="75">
        <v>0</v>
      </c>
      <c r="X3095" s="9"/>
      <c r="Y3095" s="11"/>
      <c r="Z3095" s="11"/>
      <c r="AA3095" s="11"/>
      <c r="AB3095" s="11"/>
      <c r="AC3095" s="11"/>
      <c r="AD3095" s="11"/>
      <c r="AE3095" s="11"/>
      <c r="AF3095" s="11"/>
      <c r="AG3095" s="11"/>
      <c r="AH3095" s="11"/>
      <c r="AI3095" s="11"/>
      <c r="AJ3095" s="11"/>
      <c r="AK3095" s="143"/>
      <c r="AL3095" s="143"/>
      <c r="AM3095" s="143"/>
      <c r="AN3095" s="143"/>
      <c r="AO3095" s="143"/>
      <c r="AP3095" s="143"/>
      <c r="AQ3095" s="143"/>
      <c r="AR3095" s="143"/>
      <c r="AS3095" s="143"/>
      <c r="AT3095" s="143"/>
      <c r="AU3095" s="143"/>
      <c r="AV3095" s="143"/>
      <c r="BC3095" s="2"/>
    </row>
    <row r="3096" spans="1:55" x14ac:dyDescent="0.2">
      <c r="A3096" s="4" t="s">
        <v>2726</v>
      </c>
      <c r="B3096" s="4" t="s">
        <v>2690</v>
      </c>
      <c r="C3096" s="4" t="s">
        <v>2733</v>
      </c>
      <c r="D3096" s="4" t="s">
        <v>2741</v>
      </c>
      <c r="E3096" s="4" t="s">
        <v>2892</v>
      </c>
      <c r="F3096" s="4" t="s">
        <v>4505</v>
      </c>
      <c r="G3096" s="41" t="s">
        <v>4506</v>
      </c>
      <c r="H3096" s="59" t="s">
        <v>4508</v>
      </c>
      <c r="I3096" s="59" t="s">
        <v>136</v>
      </c>
      <c r="J3096" s="5">
        <v>2025</v>
      </c>
      <c r="K3096" s="5">
        <v>5</v>
      </c>
      <c r="L3096" s="9">
        <f t="shared" ref="L3096:L3097" si="85">IF(AND(J3096=0,K3096=0),"",K3096-($B$9-J3096))</f>
        <v>4</v>
      </c>
      <c r="M3096" s="6" t="s">
        <v>92</v>
      </c>
      <c r="N3096" s="9" t="s">
        <v>94</v>
      </c>
      <c r="O3096" s="6" t="s">
        <v>37</v>
      </c>
      <c r="P3096" s="6" t="s">
        <v>41</v>
      </c>
      <c r="Q3096" s="5" t="s">
        <v>37</v>
      </c>
      <c r="R3096" s="9" t="s">
        <v>41</v>
      </c>
      <c r="S3096" s="11">
        <v>2025</v>
      </c>
      <c r="T3096" s="6" t="s">
        <v>126</v>
      </c>
      <c r="U3096" s="4" t="s">
        <v>4500</v>
      </c>
      <c r="V3096" s="4" t="s">
        <v>136</v>
      </c>
      <c r="W3096" s="75">
        <v>0</v>
      </c>
      <c r="X3096" s="9"/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43"/>
      <c r="AL3096" s="143"/>
      <c r="AM3096" s="143"/>
      <c r="AN3096" s="143"/>
      <c r="AO3096" s="143"/>
      <c r="AP3096" s="143"/>
      <c r="AQ3096" s="143"/>
      <c r="AR3096" s="143"/>
      <c r="AS3096" s="143"/>
      <c r="AT3096" s="143"/>
      <c r="AU3096" s="143"/>
      <c r="AV3096" s="143"/>
      <c r="BC3096" s="2"/>
    </row>
    <row r="3097" spans="1:55" x14ac:dyDescent="0.2">
      <c r="A3097" s="4" t="s">
        <v>2726</v>
      </c>
      <c r="B3097" s="4" t="s">
        <v>2690</v>
      </c>
      <c r="C3097" s="4" t="s">
        <v>2733</v>
      </c>
      <c r="D3097" s="4" t="s">
        <v>2741</v>
      </c>
      <c r="E3097" s="4" t="s">
        <v>2892</v>
      </c>
      <c r="F3097" s="4" t="s">
        <v>4505</v>
      </c>
      <c r="G3097" s="41" t="s">
        <v>4506</v>
      </c>
      <c r="H3097" s="59" t="s">
        <v>4509</v>
      </c>
      <c r="I3097" s="59" t="s">
        <v>136</v>
      </c>
      <c r="J3097" s="5">
        <v>2025</v>
      </c>
      <c r="K3097" s="5">
        <v>5</v>
      </c>
      <c r="L3097" s="9">
        <f t="shared" si="85"/>
        <v>4</v>
      </c>
      <c r="M3097" s="6" t="s">
        <v>92</v>
      </c>
      <c r="N3097" s="9" t="s">
        <v>94</v>
      </c>
      <c r="O3097" s="6" t="s">
        <v>37</v>
      </c>
      <c r="P3097" s="6" t="s">
        <v>41</v>
      </c>
      <c r="Q3097" s="5" t="s">
        <v>37</v>
      </c>
      <c r="R3097" s="9" t="s">
        <v>41</v>
      </c>
      <c r="S3097" s="11">
        <v>2025</v>
      </c>
      <c r="T3097" s="6" t="s">
        <v>126</v>
      </c>
      <c r="U3097" s="4" t="s">
        <v>4500</v>
      </c>
      <c r="V3097" s="4" t="s">
        <v>136</v>
      </c>
      <c r="W3097" s="75">
        <v>0</v>
      </c>
      <c r="X3097" s="9"/>
      <c r="Y3097" s="11"/>
      <c r="Z3097" s="11"/>
      <c r="AA3097" s="11"/>
      <c r="AB3097" s="11"/>
      <c r="AC3097" s="11"/>
      <c r="AD3097" s="11"/>
      <c r="AE3097" s="11"/>
      <c r="AF3097" s="11"/>
      <c r="AG3097" s="11"/>
      <c r="AH3097" s="11"/>
      <c r="AI3097" s="11"/>
      <c r="AJ3097" s="11"/>
      <c r="AK3097" s="143"/>
      <c r="AL3097" s="143"/>
      <c r="AM3097" s="143"/>
      <c r="AN3097" s="143"/>
      <c r="AO3097" s="143"/>
      <c r="AP3097" s="143"/>
      <c r="AQ3097" s="143"/>
      <c r="AR3097" s="143"/>
      <c r="AS3097" s="143"/>
      <c r="AT3097" s="143"/>
      <c r="AU3097" s="143"/>
      <c r="AV3097" s="143"/>
      <c r="BC3097" s="2"/>
    </row>
    <row r="3098" spans="1:55" ht="15" customHeight="1" x14ac:dyDescent="0.2">
      <c r="A3098" s="4" t="s">
        <v>2703</v>
      </c>
      <c r="B3098" s="4" t="s">
        <v>2691</v>
      </c>
      <c r="C3098" s="4"/>
      <c r="D3098" s="4"/>
      <c r="E3098" s="4" t="s">
        <v>4510</v>
      </c>
      <c r="F3098" s="4" t="s">
        <v>4511</v>
      </c>
      <c r="G3098" s="41" t="s">
        <v>4512</v>
      </c>
      <c r="H3098" s="41" t="s">
        <v>4513</v>
      </c>
      <c r="I3098" s="59">
        <v>500000012105</v>
      </c>
      <c r="J3098" s="100">
        <v>2025</v>
      </c>
      <c r="K3098" s="100"/>
      <c r="L3098" s="9"/>
      <c r="M3098" s="6" t="s">
        <v>90</v>
      </c>
      <c r="N3098" s="9"/>
      <c r="O3098" s="6" t="s">
        <v>925</v>
      </c>
      <c r="P3098" s="9" t="s">
        <v>41</v>
      </c>
      <c r="Q3098" s="5"/>
      <c r="R3098" s="5"/>
      <c r="S3098" s="11">
        <v>2026</v>
      </c>
      <c r="T3098" s="6" t="s">
        <v>44</v>
      </c>
      <c r="U3098" s="83" t="s">
        <v>3232</v>
      </c>
      <c r="V3098" s="83" t="s">
        <v>4514</v>
      </c>
      <c r="W3098" s="76"/>
      <c r="X3098" s="87">
        <v>4</v>
      </c>
      <c r="Y3098" s="72"/>
      <c r="Z3098" s="72"/>
      <c r="AA3098" s="72"/>
      <c r="AB3098" s="72"/>
      <c r="AC3098" s="72"/>
      <c r="AD3098" s="72"/>
      <c r="AE3098" s="72"/>
      <c r="AF3098" s="72"/>
      <c r="AG3098" s="72"/>
      <c r="AH3098" s="72"/>
      <c r="AI3098" s="72"/>
      <c r="AJ3098" s="72"/>
      <c r="AK3098" s="141"/>
      <c r="AL3098" s="141"/>
      <c r="AM3098" s="141"/>
      <c r="AN3098" s="141"/>
      <c r="AO3098" s="141"/>
      <c r="AP3098" s="141"/>
      <c r="AQ3098" s="141"/>
      <c r="AR3098" s="141"/>
      <c r="AS3098" s="141"/>
      <c r="AT3098" s="141"/>
      <c r="AU3098" s="141"/>
      <c r="AV3098" s="141"/>
    </row>
    <row r="3099" spans="1:55" ht="15" customHeight="1" x14ac:dyDescent="0.2">
      <c r="A3099" s="4" t="s">
        <v>2725</v>
      </c>
      <c r="B3099" s="4" t="s">
        <v>2688</v>
      </c>
      <c r="C3099" s="4" t="s">
        <v>2735</v>
      </c>
      <c r="D3099" s="41" t="s">
        <v>2740</v>
      </c>
      <c r="E3099" s="4" t="s">
        <v>4135</v>
      </c>
      <c r="F3099" s="4" t="s">
        <v>335</v>
      </c>
      <c r="G3099" s="41" t="s">
        <v>4515</v>
      </c>
      <c r="H3099" s="41" t="s">
        <v>4516</v>
      </c>
      <c r="I3099" s="59"/>
      <c r="J3099" s="100"/>
      <c r="K3099" s="100"/>
      <c r="L3099" s="9"/>
      <c r="M3099" s="83" t="s">
        <v>92</v>
      </c>
      <c r="N3099" s="9"/>
      <c r="O3099" s="6"/>
      <c r="P3099" s="9"/>
      <c r="Q3099" s="5"/>
      <c r="R3099" s="5"/>
      <c r="S3099" s="11"/>
      <c r="T3099" s="6"/>
      <c r="U3099" s="4" t="s">
        <v>210</v>
      </c>
      <c r="V3099" s="83" t="s">
        <v>4403</v>
      </c>
      <c r="W3099" s="75"/>
      <c r="X3099" s="171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1"/>
      <c r="AJ3099" s="11"/>
      <c r="AK3099" s="143"/>
      <c r="AL3099" s="143"/>
      <c r="AM3099" s="143"/>
      <c r="AN3099" s="143"/>
      <c r="AO3099" s="143"/>
      <c r="AP3099" s="143"/>
      <c r="AQ3099" s="143"/>
      <c r="AR3099" s="143"/>
      <c r="AS3099" s="143"/>
      <c r="AT3099" s="143"/>
      <c r="AU3099" s="143"/>
      <c r="AV3099" s="143"/>
    </row>
    <row r="3100" spans="1:55" ht="15" customHeight="1" x14ac:dyDescent="0.2">
      <c r="A3100" s="4" t="s">
        <v>2725</v>
      </c>
      <c r="B3100" s="4" t="s">
        <v>2688</v>
      </c>
      <c r="C3100" s="4"/>
      <c r="D3100" s="4"/>
      <c r="E3100" s="4" t="s">
        <v>4517</v>
      </c>
      <c r="F3100" s="4" t="s">
        <v>4518</v>
      </c>
      <c r="G3100" s="41" t="s">
        <v>4519</v>
      </c>
      <c r="H3100" s="41" t="s">
        <v>4520</v>
      </c>
      <c r="I3100" s="59">
        <v>500000012116</v>
      </c>
      <c r="J3100" s="100">
        <v>2025</v>
      </c>
      <c r="K3100" s="100"/>
      <c r="L3100" s="9"/>
      <c r="M3100" s="6" t="s">
        <v>90</v>
      </c>
      <c r="N3100" s="9" t="s">
        <v>94</v>
      </c>
      <c r="O3100" s="113" t="s">
        <v>37</v>
      </c>
      <c r="P3100" s="9" t="s">
        <v>41</v>
      </c>
      <c r="Q3100" s="5">
        <v>2027</v>
      </c>
      <c r="R3100" s="5" t="s">
        <v>42</v>
      </c>
      <c r="S3100" s="11">
        <v>2026</v>
      </c>
      <c r="T3100" s="6" t="s">
        <v>44</v>
      </c>
      <c r="U3100" s="83" t="s">
        <v>4539</v>
      </c>
      <c r="V3100" s="83" t="s">
        <v>4523</v>
      </c>
      <c r="W3100" s="76"/>
      <c r="X3100" s="70"/>
      <c r="Y3100" s="72"/>
      <c r="Z3100" s="72"/>
      <c r="AA3100" s="72"/>
      <c r="AB3100" s="72"/>
      <c r="AC3100" s="72"/>
      <c r="AD3100" s="72"/>
      <c r="AE3100" s="72"/>
      <c r="AF3100" s="72"/>
      <c r="AG3100" s="72"/>
      <c r="AH3100" s="72"/>
      <c r="AI3100" s="72"/>
      <c r="AJ3100" s="72"/>
      <c r="AK3100" s="141"/>
      <c r="AL3100" s="141"/>
      <c r="AM3100" s="141"/>
      <c r="AN3100" s="141"/>
      <c r="AO3100" s="141"/>
      <c r="AP3100" s="141"/>
      <c r="AQ3100" s="141"/>
      <c r="AR3100" s="141"/>
      <c r="AS3100" s="141"/>
      <c r="AT3100" s="141"/>
      <c r="AU3100" s="141"/>
      <c r="AV3100" s="141"/>
    </row>
    <row r="3101" spans="1:55" ht="15" customHeight="1" x14ac:dyDescent="0.2">
      <c r="A3101" s="4" t="s">
        <v>2703</v>
      </c>
      <c r="B3101" s="4" t="s">
        <v>2691</v>
      </c>
      <c r="C3101" s="4"/>
      <c r="D3101" s="4"/>
      <c r="E3101" s="4" t="s">
        <v>4517</v>
      </c>
      <c r="F3101" s="4" t="s">
        <v>4518</v>
      </c>
      <c r="G3101" s="41" t="s">
        <v>4519</v>
      </c>
      <c r="H3101" s="41" t="s">
        <v>4521</v>
      </c>
      <c r="I3101" s="59">
        <v>500000012115</v>
      </c>
      <c r="J3101" s="100">
        <v>2025</v>
      </c>
      <c r="K3101" s="100"/>
      <c r="L3101" s="9"/>
      <c r="M3101" s="6" t="s">
        <v>90</v>
      </c>
      <c r="N3101" s="9" t="s">
        <v>94</v>
      </c>
      <c r="O3101" s="113" t="s">
        <v>37</v>
      </c>
      <c r="P3101" s="9" t="s">
        <v>41</v>
      </c>
      <c r="Q3101" s="5">
        <v>2027</v>
      </c>
      <c r="R3101" s="5" t="s">
        <v>42</v>
      </c>
      <c r="S3101" s="11">
        <v>2026</v>
      </c>
      <c r="T3101" s="6" t="s">
        <v>44</v>
      </c>
      <c r="U3101" s="83" t="s">
        <v>4539</v>
      </c>
      <c r="V3101" s="83" t="s">
        <v>4523</v>
      </c>
      <c r="W3101" s="76"/>
      <c r="X3101" s="70"/>
      <c r="Y3101" s="72"/>
      <c r="Z3101" s="72"/>
      <c r="AA3101" s="72"/>
      <c r="AB3101" s="72"/>
      <c r="AC3101" s="72"/>
      <c r="AD3101" s="72"/>
      <c r="AE3101" s="72"/>
      <c r="AF3101" s="72"/>
      <c r="AG3101" s="72"/>
      <c r="AH3101" s="72"/>
      <c r="AI3101" s="72"/>
      <c r="AJ3101" s="72"/>
      <c r="AK3101" s="141"/>
      <c r="AL3101" s="141"/>
      <c r="AM3101" s="141"/>
      <c r="AN3101" s="141"/>
      <c r="AO3101" s="141"/>
      <c r="AP3101" s="141"/>
      <c r="AQ3101" s="141"/>
      <c r="AR3101" s="141"/>
      <c r="AS3101" s="141"/>
      <c r="AT3101" s="141"/>
      <c r="AU3101" s="141"/>
      <c r="AV3101" s="141"/>
    </row>
    <row r="3102" spans="1:55" ht="15" customHeight="1" x14ac:dyDescent="0.2">
      <c r="A3102" s="4" t="s">
        <v>2703</v>
      </c>
      <c r="B3102" s="4" t="s">
        <v>2691</v>
      </c>
      <c r="C3102" s="4"/>
      <c r="D3102" s="4"/>
      <c r="E3102" s="4" t="s">
        <v>4517</v>
      </c>
      <c r="F3102" s="4" t="s">
        <v>4518</v>
      </c>
      <c r="G3102" s="41" t="s">
        <v>4519</v>
      </c>
      <c r="H3102" s="41" t="s">
        <v>4522</v>
      </c>
      <c r="I3102" s="59">
        <v>500000012117</v>
      </c>
      <c r="J3102" s="100">
        <v>2025</v>
      </c>
      <c r="K3102" s="100"/>
      <c r="L3102" s="9"/>
      <c r="M3102" s="6" t="s">
        <v>90</v>
      </c>
      <c r="N3102" s="9" t="s">
        <v>94</v>
      </c>
      <c r="O3102" s="113" t="s">
        <v>37</v>
      </c>
      <c r="P3102" s="9" t="s">
        <v>41</v>
      </c>
      <c r="Q3102" s="5">
        <v>2027</v>
      </c>
      <c r="R3102" s="5" t="s">
        <v>42</v>
      </c>
      <c r="S3102" s="11">
        <v>2026</v>
      </c>
      <c r="T3102" s="6" t="s">
        <v>44</v>
      </c>
      <c r="U3102" s="83" t="s">
        <v>4539</v>
      </c>
      <c r="V3102" s="83" t="s">
        <v>4523</v>
      </c>
      <c r="W3102" s="76"/>
      <c r="X3102" s="70"/>
      <c r="Y3102" s="72"/>
      <c r="Z3102" s="72"/>
      <c r="AA3102" s="72"/>
      <c r="AB3102" s="72"/>
      <c r="AC3102" s="72"/>
      <c r="AD3102" s="72"/>
      <c r="AE3102" s="72"/>
      <c r="AF3102" s="72"/>
      <c r="AG3102" s="72"/>
      <c r="AH3102" s="72"/>
      <c r="AI3102" s="72"/>
      <c r="AJ3102" s="72"/>
      <c r="AK3102" s="141"/>
      <c r="AL3102" s="141"/>
      <c r="AM3102" s="141"/>
      <c r="AN3102" s="141"/>
      <c r="AO3102" s="141"/>
      <c r="AP3102" s="141"/>
      <c r="AQ3102" s="141"/>
      <c r="AR3102" s="141"/>
      <c r="AS3102" s="141"/>
      <c r="AT3102" s="141"/>
      <c r="AU3102" s="141"/>
      <c r="AV3102" s="141"/>
    </row>
    <row r="3103" spans="1:55" ht="15" customHeight="1" x14ac:dyDescent="0.2">
      <c r="A3103" s="4" t="s">
        <v>2711</v>
      </c>
      <c r="B3103" s="4" t="s">
        <v>2691</v>
      </c>
      <c r="C3103" s="4" t="s">
        <v>2730</v>
      </c>
      <c r="D3103" s="4" t="s">
        <v>2740</v>
      </c>
      <c r="E3103" s="4" t="s">
        <v>4524</v>
      </c>
      <c r="F3103" s="4" t="s">
        <v>1597</v>
      </c>
      <c r="G3103" s="41">
        <v>334</v>
      </c>
      <c r="H3103" s="59">
        <v>10000000527086</v>
      </c>
      <c r="I3103" s="59">
        <v>500000012111</v>
      </c>
      <c r="J3103" s="100">
        <v>2025</v>
      </c>
      <c r="K3103" s="100"/>
      <c r="L3103" s="9"/>
      <c r="M3103" s="6" t="s">
        <v>90</v>
      </c>
      <c r="N3103" s="9" t="s">
        <v>94</v>
      </c>
      <c r="O3103" s="113" t="s">
        <v>37</v>
      </c>
      <c r="P3103" s="9" t="s">
        <v>41</v>
      </c>
      <c r="Q3103" s="5">
        <v>2026</v>
      </c>
      <c r="R3103" s="5" t="s">
        <v>42</v>
      </c>
      <c r="S3103" s="11">
        <v>2026</v>
      </c>
      <c r="T3103" s="6" t="s">
        <v>44</v>
      </c>
      <c r="U3103" s="83" t="s">
        <v>4579</v>
      </c>
      <c r="V3103" s="83" t="s">
        <v>4525</v>
      </c>
      <c r="W3103" s="76"/>
      <c r="X3103" s="70"/>
      <c r="Y3103" s="72"/>
      <c r="Z3103" s="72"/>
      <c r="AA3103" s="72"/>
      <c r="AB3103" s="72"/>
      <c r="AC3103" s="72"/>
      <c r="AD3103" s="72"/>
      <c r="AE3103" s="72"/>
      <c r="AF3103" s="72"/>
      <c r="AG3103" s="72"/>
      <c r="AH3103" s="72"/>
      <c r="AI3103" s="72"/>
      <c r="AJ3103" s="72"/>
      <c r="AK3103" s="141"/>
      <c r="AL3103" s="141"/>
      <c r="AM3103" s="141"/>
      <c r="AN3103" s="141"/>
      <c r="AO3103" s="141"/>
      <c r="AP3103" s="141"/>
      <c r="AQ3103" s="141"/>
      <c r="AR3103" s="141"/>
      <c r="AS3103" s="141"/>
      <c r="AT3103" s="141"/>
      <c r="AU3103" s="141"/>
      <c r="AV3103" s="141"/>
    </row>
    <row r="3104" spans="1:55" ht="15" customHeight="1" x14ac:dyDescent="0.2">
      <c r="A3104" s="4" t="s">
        <v>2692</v>
      </c>
      <c r="B3104" s="4" t="s">
        <v>2688</v>
      </c>
      <c r="C3104" s="4" t="s">
        <v>2730</v>
      </c>
      <c r="D3104" s="4" t="s">
        <v>2740</v>
      </c>
      <c r="E3104" s="4" t="s">
        <v>4524</v>
      </c>
      <c r="F3104" s="4" t="s">
        <v>1597</v>
      </c>
      <c r="G3104" s="41">
        <v>334</v>
      </c>
      <c r="H3104" s="59">
        <v>10000000334377</v>
      </c>
      <c r="I3104" s="59">
        <v>500000012112</v>
      </c>
      <c r="J3104" s="100">
        <v>2025</v>
      </c>
      <c r="K3104" s="100"/>
      <c r="L3104" s="9"/>
      <c r="M3104" s="6" t="s">
        <v>90</v>
      </c>
      <c r="N3104" s="9" t="s">
        <v>94</v>
      </c>
      <c r="O3104" s="113" t="s">
        <v>37</v>
      </c>
      <c r="P3104" s="9" t="s">
        <v>41</v>
      </c>
      <c r="Q3104" s="5">
        <v>2026</v>
      </c>
      <c r="R3104" s="5" t="s">
        <v>42</v>
      </c>
      <c r="S3104" s="11">
        <v>2026</v>
      </c>
      <c r="T3104" s="6" t="s">
        <v>44</v>
      </c>
      <c r="U3104" s="83" t="s">
        <v>4579</v>
      </c>
      <c r="V3104" s="83" t="s">
        <v>4525</v>
      </c>
      <c r="W3104" s="76"/>
      <c r="X3104" s="70"/>
      <c r="Y3104" s="72"/>
      <c r="Z3104" s="72"/>
      <c r="AA3104" s="72"/>
      <c r="AB3104" s="72"/>
      <c r="AC3104" s="72"/>
      <c r="AD3104" s="72"/>
      <c r="AE3104" s="72"/>
      <c r="AF3104" s="72"/>
      <c r="AG3104" s="72"/>
      <c r="AH3104" s="72"/>
      <c r="AI3104" s="72"/>
      <c r="AJ3104" s="72"/>
      <c r="AK3104" s="141"/>
      <c r="AL3104" s="141"/>
      <c r="AM3104" s="141"/>
      <c r="AN3104" s="141"/>
      <c r="AO3104" s="141"/>
      <c r="AP3104" s="141"/>
      <c r="AQ3104" s="141"/>
      <c r="AR3104" s="141"/>
      <c r="AS3104" s="141"/>
      <c r="AT3104" s="141"/>
      <c r="AU3104" s="141"/>
      <c r="AV3104" s="141"/>
    </row>
    <row r="3105" spans="1:55" ht="15" customHeight="1" x14ac:dyDescent="0.2">
      <c r="A3105" s="4" t="s">
        <v>2718</v>
      </c>
      <c r="B3105" s="4" t="s">
        <v>2690</v>
      </c>
      <c r="C3105" s="4" t="s">
        <v>2730</v>
      </c>
      <c r="D3105" s="4" t="s">
        <v>2740</v>
      </c>
      <c r="E3105" s="4" t="s">
        <v>4524</v>
      </c>
      <c r="F3105" s="4" t="s">
        <v>1597</v>
      </c>
      <c r="G3105" s="41">
        <v>334</v>
      </c>
      <c r="H3105" s="59">
        <v>10000000334386</v>
      </c>
      <c r="I3105" s="59">
        <v>500000012113</v>
      </c>
      <c r="J3105" s="100">
        <v>2025</v>
      </c>
      <c r="K3105" s="100"/>
      <c r="L3105" s="9"/>
      <c r="M3105" s="6" t="s">
        <v>90</v>
      </c>
      <c r="N3105" s="9" t="s">
        <v>94</v>
      </c>
      <c r="O3105" s="113" t="s">
        <v>37</v>
      </c>
      <c r="P3105" s="9" t="s">
        <v>41</v>
      </c>
      <c r="Q3105" s="5">
        <v>2026</v>
      </c>
      <c r="R3105" s="5" t="s">
        <v>42</v>
      </c>
      <c r="S3105" s="11">
        <v>2026</v>
      </c>
      <c r="T3105" s="6" t="s">
        <v>44</v>
      </c>
      <c r="U3105" s="83" t="s">
        <v>4579</v>
      </c>
      <c r="V3105" s="83" t="s">
        <v>4525</v>
      </c>
      <c r="W3105" s="76"/>
      <c r="X3105" s="70"/>
      <c r="Y3105" s="72"/>
      <c r="Z3105" s="72"/>
      <c r="AA3105" s="72"/>
      <c r="AB3105" s="72"/>
      <c r="AC3105" s="72"/>
      <c r="AD3105" s="72"/>
      <c r="AE3105" s="72"/>
      <c r="AF3105" s="72"/>
      <c r="AG3105" s="72"/>
      <c r="AH3105" s="72"/>
      <c r="AI3105" s="72"/>
      <c r="AJ3105" s="72"/>
      <c r="AK3105" s="141"/>
      <c r="AL3105" s="141"/>
      <c r="AM3105" s="141"/>
      <c r="AN3105" s="141"/>
      <c r="AO3105" s="141"/>
      <c r="AP3105" s="141"/>
      <c r="AQ3105" s="141"/>
      <c r="AR3105" s="141"/>
      <c r="AS3105" s="141"/>
      <c r="AT3105" s="141"/>
      <c r="AU3105" s="141"/>
      <c r="AV3105" s="141"/>
    </row>
    <row r="3106" spans="1:55" ht="15" customHeight="1" x14ac:dyDescent="0.2">
      <c r="A3106" s="4" t="s">
        <v>2723</v>
      </c>
      <c r="B3106" s="4" t="s">
        <v>2687</v>
      </c>
      <c r="C3106" s="4" t="s">
        <v>2730</v>
      </c>
      <c r="D3106" s="4" t="s">
        <v>2740</v>
      </c>
      <c r="E3106" s="4" t="s">
        <v>4524</v>
      </c>
      <c r="F3106" s="4" t="s">
        <v>1597</v>
      </c>
      <c r="G3106" s="41">
        <v>334</v>
      </c>
      <c r="H3106" s="59">
        <v>10000000334384</v>
      </c>
      <c r="I3106" s="59">
        <v>500000012114</v>
      </c>
      <c r="J3106" s="100">
        <v>2025</v>
      </c>
      <c r="K3106" s="100"/>
      <c r="L3106" s="9"/>
      <c r="M3106" s="6" t="s">
        <v>90</v>
      </c>
      <c r="N3106" s="9" t="s">
        <v>94</v>
      </c>
      <c r="O3106" s="113" t="s">
        <v>37</v>
      </c>
      <c r="P3106" s="9" t="s">
        <v>41</v>
      </c>
      <c r="Q3106" s="5">
        <v>2026</v>
      </c>
      <c r="R3106" s="5" t="s">
        <v>42</v>
      </c>
      <c r="S3106" s="11">
        <v>2026</v>
      </c>
      <c r="T3106" s="6" t="s">
        <v>44</v>
      </c>
      <c r="U3106" s="83" t="s">
        <v>4579</v>
      </c>
      <c r="V3106" s="83" t="s">
        <v>4525</v>
      </c>
      <c r="W3106" s="76"/>
      <c r="X3106" s="70"/>
      <c r="Y3106" s="72"/>
      <c r="Z3106" s="72"/>
      <c r="AA3106" s="72"/>
      <c r="AB3106" s="72"/>
      <c r="AC3106" s="72"/>
      <c r="AD3106" s="72"/>
      <c r="AE3106" s="72"/>
      <c r="AF3106" s="72"/>
      <c r="AG3106" s="72"/>
      <c r="AH3106" s="72"/>
      <c r="AI3106" s="72"/>
      <c r="AJ3106" s="72"/>
      <c r="AK3106" s="141"/>
      <c r="AL3106" s="141"/>
      <c r="AM3106" s="141"/>
      <c r="AN3106" s="141"/>
      <c r="AO3106" s="141"/>
      <c r="AP3106" s="141"/>
      <c r="AQ3106" s="141"/>
      <c r="AR3106" s="141"/>
      <c r="AS3106" s="141"/>
      <c r="AT3106" s="141"/>
      <c r="AU3106" s="141"/>
      <c r="AV3106" s="141"/>
    </row>
    <row r="3107" spans="1:55" ht="15" customHeight="1" x14ac:dyDescent="0.2">
      <c r="A3107" s="4" t="s">
        <v>2711</v>
      </c>
      <c r="B3107" s="4" t="s">
        <v>2691</v>
      </c>
      <c r="C3107" s="4"/>
      <c r="D3107" s="4"/>
      <c r="E3107" s="4" t="s">
        <v>4528</v>
      </c>
      <c r="F3107" s="4" t="s">
        <v>4526</v>
      </c>
      <c r="G3107" s="41" t="s">
        <v>2009</v>
      </c>
      <c r="H3107" s="41" t="s">
        <v>4527</v>
      </c>
      <c r="I3107" s="59">
        <v>500000012118</v>
      </c>
      <c r="J3107" s="100">
        <v>2025</v>
      </c>
      <c r="K3107" s="100"/>
      <c r="L3107" s="9"/>
      <c r="M3107" s="6" t="s">
        <v>90</v>
      </c>
      <c r="N3107" s="9" t="s">
        <v>94</v>
      </c>
      <c r="O3107" s="113" t="s">
        <v>37</v>
      </c>
      <c r="P3107" s="9" t="s">
        <v>41</v>
      </c>
      <c r="Q3107" s="5">
        <v>2027</v>
      </c>
      <c r="R3107" s="5" t="s">
        <v>42</v>
      </c>
      <c r="S3107" s="11">
        <v>2026</v>
      </c>
      <c r="T3107" s="6" t="s">
        <v>44</v>
      </c>
      <c r="U3107" s="83" t="s">
        <v>4580</v>
      </c>
      <c r="V3107" s="83" t="s">
        <v>4529</v>
      </c>
      <c r="W3107" s="76"/>
      <c r="X3107" s="70"/>
      <c r="Y3107" s="72"/>
      <c r="Z3107" s="72"/>
      <c r="AA3107" s="72"/>
      <c r="AB3107" s="72"/>
      <c r="AC3107" s="72"/>
      <c r="AD3107" s="72"/>
      <c r="AE3107" s="72"/>
      <c r="AF3107" s="72"/>
      <c r="AG3107" s="72"/>
      <c r="AH3107" s="72"/>
      <c r="AI3107" s="72"/>
      <c r="AJ3107" s="72"/>
      <c r="AK3107" s="141"/>
      <c r="AL3107" s="141"/>
      <c r="AM3107" s="141"/>
      <c r="AN3107" s="141"/>
      <c r="AO3107" s="141"/>
      <c r="AP3107" s="141"/>
      <c r="AQ3107" s="141"/>
      <c r="AR3107" s="141"/>
      <c r="AS3107" s="141"/>
      <c r="AT3107" s="141"/>
      <c r="AU3107" s="141"/>
      <c r="AV3107" s="141"/>
    </row>
    <row r="3108" spans="1:55" ht="15" customHeight="1" x14ac:dyDescent="0.2">
      <c r="A3108" s="4" t="s">
        <v>2717</v>
      </c>
      <c r="B3108" s="4" t="s">
        <v>2690</v>
      </c>
      <c r="C3108" s="4"/>
      <c r="D3108" s="4"/>
      <c r="E3108" s="4" t="s">
        <v>4528</v>
      </c>
      <c r="F3108" s="4" t="s">
        <v>4526</v>
      </c>
      <c r="G3108" s="41" t="s">
        <v>2009</v>
      </c>
      <c r="H3108" s="41" t="s">
        <v>4530</v>
      </c>
      <c r="I3108" s="59">
        <v>500000012106</v>
      </c>
      <c r="J3108" s="100">
        <v>2025</v>
      </c>
      <c r="K3108" s="100"/>
      <c r="L3108" s="9"/>
      <c r="M3108" s="6" t="s">
        <v>90</v>
      </c>
      <c r="N3108" s="9" t="s">
        <v>94</v>
      </c>
      <c r="O3108" s="113" t="s">
        <v>37</v>
      </c>
      <c r="P3108" s="9" t="s">
        <v>41</v>
      </c>
      <c r="Q3108" s="5">
        <v>2027</v>
      </c>
      <c r="R3108" s="5" t="s">
        <v>42</v>
      </c>
      <c r="S3108" s="11">
        <v>2026</v>
      </c>
      <c r="T3108" s="6" t="s">
        <v>44</v>
      </c>
      <c r="U3108" s="83" t="s">
        <v>4581</v>
      </c>
      <c r="V3108" s="83" t="s">
        <v>4531</v>
      </c>
      <c r="W3108" s="76"/>
      <c r="X3108" s="70"/>
      <c r="Y3108" s="72"/>
      <c r="Z3108" s="72"/>
      <c r="AA3108" s="72"/>
      <c r="AB3108" s="72"/>
      <c r="AC3108" s="72"/>
      <c r="AD3108" s="72"/>
      <c r="AE3108" s="72"/>
      <c r="AF3108" s="72"/>
      <c r="AG3108" s="72"/>
      <c r="AH3108" s="72"/>
      <c r="AI3108" s="72"/>
      <c r="AJ3108" s="72"/>
      <c r="AK3108" s="141"/>
      <c r="AL3108" s="141"/>
      <c r="AM3108" s="141"/>
      <c r="AN3108" s="141"/>
      <c r="AO3108" s="141"/>
      <c r="AP3108" s="141"/>
      <c r="AQ3108" s="141"/>
      <c r="AR3108" s="141"/>
      <c r="AS3108" s="141"/>
      <c r="AT3108" s="141"/>
      <c r="AU3108" s="141"/>
      <c r="AV3108" s="141"/>
    </row>
    <row r="3109" spans="1:55" ht="15" customHeight="1" x14ac:dyDescent="0.2">
      <c r="A3109" s="4" t="s">
        <v>2725</v>
      </c>
      <c r="B3109" s="4" t="s">
        <v>2688</v>
      </c>
      <c r="C3109" s="4" t="s">
        <v>2730</v>
      </c>
      <c r="D3109" s="4" t="s">
        <v>2740</v>
      </c>
      <c r="E3109" s="4" t="s">
        <v>4535</v>
      </c>
      <c r="F3109" s="4" t="s">
        <v>1597</v>
      </c>
      <c r="G3109" s="41">
        <v>777</v>
      </c>
      <c r="H3109" s="59">
        <v>10000001768964</v>
      </c>
      <c r="I3109" s="59">
        <v>500000012107</v>
      </c>
      <c r="J3109" s="100">
        <v>2025</v>
      </c>
      <c r="K3109" s="100">
        <v>8</v>
      </c>
      <c r="L3109" s="9">
        <f t="shared" ref="L3109:L3113" si="86">IF(AND(J3109=0,K3109=0),"",K3109-($B$9-J3109))</f>
        <v>7</v>
      </c>
      <c r="M3109" s="6" t="s">
        <v>90</v>
      </c>
      <c r="N3109" s="9" t="s">
        <v>94</v>
      </c>
      <c r="O3109" s="6" t="s">
        <v>37</v>
      </c>
      <c r="P3109" s="9" t="s">
        <v>41</v>
      </c>
      <c r="Q3109" s="6">
        <v>2026</v>
      </c>
      <c r="R3109" s="5" t="s">
        <v>42</v>
      </c>
      <c r="S3109" s="11">
        <v>2026</v>
      </c>
      <c r="T3109" s="6" t="s">
        <v>44</v>
      </c>
      <c r="U3109" s="83" t="s">
        <v>4582</v>
      </c>
      <c r="V3109" s="83" t="s">
        <v>4583</v>
      </c>
      <c r="W3109" s="76"/>
      <c r="X3109" s="70"/>
      <c r="Y3109" s="72"/>
      <c r="Z3109" s="72"/>
      <c r="AA3109" s="72"/>
      <c r="AB3109" s="72"/>
      <c r="AC3109" s="72"/>
      <c r="AD3109" s="72"/>
      <c r="AE3109" s="72"/>
      <c r="AF3109" s="72"/>
      <c r="AG3109" s="72"/>
      <c r="AH3109" s="72"/>
      <c r="AI3109" s="72"/>
      <c r="AJ3109" s="72"/>
      <c r="AK3109" s="141"/>
      <c r="AL3109" s="141"/>
      <c r="AM3109" s="141"/>
      <c r="AN3109" s="141"/>
      <c r="AO3109" s="141"/>
      <c r="AP3109" s="141"/>
      <c r="AQ3109" s="141"/>
      <c r="AR3109" s="141"/>
      <c r="AS3109" s="141"/>
      <c r="AT3109" s="141"/>
      <c r="AU3109" s="141"/>
      <c r="AV3109" s="141"/>
    </row>
    <row r="3110" spans="1:55" ht="15" customHeight="1" x14ac:dyDescent="0.2">
      <c r="A3110" s="4" t="s">
        <v>2695</v>
      </c>
      <c r="B3110" s="4" t="s">
        <v>2689</v>
      </c>
      <c r="C3110" s="4" t="s">
        <v>2730</v>
      </c>
      <c r="D3110" s="4" t="s">
        <v>2740</v>
      </c>
      <c r="E3110" s="4" t="s">
        <v>4535</v>
      </c>
      <c r="F3110" s="4" t="s">
        <v>1597</v>
      </c>
      <c r="G3110" s="41">
        <v>777</v>
      </c>
      <c r="H3110" s="59">
        <v>10000001768959</v>
      </c>
      <c r="I3110" s="59">
        <v>500000012108</v>
      </c>
      <c r="J3110" s="100">
        <v>2025</v>
      </c>
      <c r="K3110" s="100">
        <v>8</v>
      </c>
      <c r="L3110" s="9">
        <f t="shared" si="86"/>
        <v>7</v>
      </c>
      <c r="M3110" s="6" t="s">
        <v>90</v>
      </c>
      <c r="N3110" s="9" t="s">
        <v>94</v>
      </c>
      <c r="O3110" s="6" t="s">
        <v>37</v>
      </c>
      <c r="P3110" s="9" t="s">
        <v>41</v>
      </c>
      <c r="Q3110" s="6">
        <v>2026</v>
      </c>
      <c r="R3110" s="5" t="s">
        <v>42</v>
      </c>
      <c r="S3110" s="11">
        <v>2026</v>
      </c>
      <c r="T3110" s="6" t="s">
        <v>44</v>
      </c>
      <c r="U3110" s="83" t="s">
        <v>4582</v>
      </c>
      <c r="V3110" s="83" t="s">
        <v>4583</v>
      </c>
      <c r="W3110" s="76"/>
      <c r="X3110" s="70"/>
      <c r="Y3110" s="72"/>
      <c r="Z3110" s="72"/>
      <c r="AA3110" s="72"/>
      <c r="AB3110" s="72"/>
      <c r="AC3110" s="72"/>
      <c r="AD3110" s="72"/>
      <c r="AE3110" s="72"/>
      <c r="AF3110" s="72"/>
      <c r="AG3110" s="72"/>
      <c r="AH3110" s="72"/>
      <c r="AI3110" s="72"/>
      <c r="AJ3110" s="72"/>
      <c r="AK3110" s="141"/>
      <c r="AL3110" s="141"/>
      <c r="AM3110" s="141"/>
      <c r="AN3110" s="141"/>
      <c r="AO3110" s="141"/>
      <c r="AP3110" s="141"/>
      <c r="AQ3110" s="141"/>
      <c r="AR3110" s="141"/>
      <c r="AS3110" s="141"/>
      <c r="AT3110" s="141"/>
      <c r="AU3110" s="141"/>
      <c r="AV3110" s="141"/>
    </row>
    <row r="3111" spans="1:55" ht="15" customHeight="1" x14ac:dyDescent="0.2">
      <c r="A3111" s="4" t="s">
        <v>2695</v>
      </c>
      <c r="B3111" s="4" t="s">
        <v>2689</v>
      </c>
      <c r="C3111" s="4" t="s">
        <v>2730</v>
      </c>
      <c r="D3111" s="4" t="s">
        <v>2740</v>
      </c>
      <c r="E3111" s="4" t="s">
        <v>4535</v>
      </c>
      <c r="F3111" s="4" t="s">
        <v>1597</v>
      </c>
      <c r="G3111" s="41">
        <v>777</v>
      </c>
      <c r="H3111" s="59">
        <v>10000001768963</v>
      </c>
      <c r="I3111" s="59">
        <v>500000012109</v>
      </c>
      <c r="J3111" s="100">
        <v>2025</v>
      </c>
      <c r="K3111" s="100">
        <v>8</v>
      </c>
      <c r="L3111" s="9">
        <f t="shared" si="86"/>
        <v>7</v>
      </c>
      <c r="M3111" s="6" t="s">
        <v>90</v>
      </c>
      <c r="N3111" s="9" t="s">
        <v>94</v>
      </c>
      <c r="O3111" s="6" t="s">
        <v>37</v>
      </c>
      <c r="P3111" s="9" t="s">
        <v>41</v>
      </c>
      <c r="Q3111" s="6">
        <v>2026</v>
      </c>
      <c r="R3111" s="5" t="s">
        <v>42</v>
      </c>
      <c r="S3111" s="11">
        <v>2026</v>
      </c>
      <c r="T3111" s="6" t="s">
        <v>44</v>
      </c>
      <c r="U3111" s="83" t="s">
        <v>4582</v>
      </c>
      <c r="V3111" s="83" t="s">
        <v>4583</v>
      </c>
      <c r="W3111" s="76"/>
      <c r="X3111" s="70"/>
      <c r="Y3111" s="72"/>
      <c r="Z3111" s="72"/>
      <c r="AA3111" s="72"/>
      <c r="AB3111" s="72"/>
      <c r="AC3111" s="72"/>
      <c r="AD3111" s="72"/>
      <c r="AE3111" s="72"/>
      <c r="AF3111" s="72"/>
      <c r="AG3111" s="72"/>
      <c r="AH3111" s="72"/>
      <c r="AI3111" s="72"/>
      <c r="AJ3111" s="72"/>
      <c r="AK3111" s="141"/>
      <c r="AL3111" s="141"/>
      <c r="AM3111" s="141"/>
      <c r="AN3111" s="141"/>
      <c r="AO3111" s="141"/>
      <c r="AP3111" s="141"/>
      <c r="AQ3111" s="141"/>
      <c r="AR3111" s="141"/>
      <c r="AS3111" s="141"/>
      <c r="AT3111" s="141"/>
      <c r="AU3111" s="141"/>
      <c r="AV3111" s="141"/>
    </row>
    <row r="3112" spans="1:55" ht="15" customHeight="1" x14ac:dyDescent="0.2">
      <c r="A3112" s="4" t="s">
        <v>2711</v>
      </c>
      <c r="B3112" s="4" t="s">
        <v>2691</v>
      </c>
      <c r="C3112" s="4" t="s">
        <v>2730</v>
      </c>
      <c r="D3112" s="4" t="s">
        <v>2740</v>
      </c>
      <c r="E3112" s="4" t="s">
        <v>4535</v>
      </c>
      <c r="F3112" s="4" t="s">
        <v>1597</v>
      </c>
      <c r="G3112" s="41">
        <v>777</v>
      </c>
      <c r="H3112" s="59">
        <v>10000001768958</v>
      </c>
      <c r="I3112" s="59">
        <v>500000012110</v>
      </c>
      <c r="J3112" s="100">
        <v>2025</v>
      </c>
      <c r="K3112" s="100">
        <v>8</v>
      </c>
      <c r="L3112" s="9">
        <f t="shared" si="86"/>
        <v>7</v>
      </c>
      <c r="M3112" s="6" t="s">
        <v>90</v>
      </c>
      <c r="N3112" s="9" t="s">
        <v>94</v>
      </c>
      <c r="O3112" s="6" t="s">
        <v>37</v>
      </c>
      <c r="P3112" s="9" t="s">
        <v>41</v>
      </c>
      <c r="Q3112" s="6">
        <v>2026</v>
      </c>
      <c r="R3112" s="5" t="s">
        <v>42</v>
      </c>
      <c r="S3112" s="11">
        <v>2026</v>
      </c>
      <c r="T3112" s="6" t="s">
        <v>44</v>
      </c>
      <c r="U3112" s="83" t="s">
        <v>4582</v>
      </c>
      <c r="V3112" s="83" t="s">
        <v>4583</v>
      </c>
      <c r="W3112" s="76"/>
      <c r="X3112" s="70"/>
      <c r="Y3112" s="72"/>
      <c r="Z3112" s="72"/>
      <c r="AA3112" s="72"/>
      <c r="AB3112" s="72"/>
      <c r="AC3112" s="72"/>
      <c r="AD3112" s="72"/>
      <c r="AE3112" s="72"/>
      <c r="AF3112" s="72"/>
      <c r="AG3112" s="72"/>
      <c r="AH3112" s="72"/>
      <c r="AI3112" s="72"/>
      <c r="AJ3112" s="72"/>
      <c r="AK3112" s="141"/>
      <c r="AL3112" s="141"/>
      <c r="AM3112" s="141"/>
      <c r="AN3112" s="141"/>
      <c r="AO3112" s="141"/>
      <c r="AP3112" s="141"/>
      <c r="AQ3112" s="141"/>
      <c r="AR3112" s="141"/>
      <c r="AS3112" s="141"/>
      <c r="AT3112" s="141"/>
      <c r="AU3112" s="141"/>
      <c r="AV3112" s="141"/>
    </row>
    <row r="3113" spans="1:55" ht="15" customHeight="1" x14ac:dyDescent="0.2">
      <c r="A3113" s="83" t="s">
        <v>2711</v>
      </c>
      <c r="B3113" s="83" t="s">
        <v>2691</v>
      </c>
      <c r="C3113" s="83" t="s">
        <v>2733</v>
      </c>
      <c r="D3113" s="84" t="s">
        <v>2741</v>
      </c>
      <c r="E3113" s="4" t="s">
        <v>4532</v>
      </c>
      <c r="F3113" s="4" t="s">
        <v>391</v>
      </c>
      <c r="G3113" s="41" t="s">
        <v>4575</v>
      </c>
      <c r="H3113" s="41" t="s">
        <v>4576</v>
      </c>
      <c r="I3113" s="59">
        <v>500000012123</v>
      </c>
      <c r="J3113" s="100">
        <v>2025</v>
      </c>
      <c r="K3113" s="5">
        <v>5</v>
      </c>
      <c r="L3113" s="9">
        <f t="shared" si="86"/>
        <v>4</v>
      </c>
      <c r="M3113" s="6" t="s">
        <v>90</v>
      </c>
      <c r="N3113" s="9" t="s">
        <v>94</v>
      </c>
      <c r="O3113" s="6" t="s">
        <v>2743</v>
      </c>
      <c r="P3113" s="9" t="s">
        <v>42</v>
      </c>
      <c r="Q3113" s="5" t="s">
        <v>37</v>
      </c>
      <c r="R3113" s="9" t="s">
        <v>42</v>
      </c>
      <c r="S3113" s="11">
        <v>2026</v>
      </c>
      <c r="T3113" s="6"/>
      <c r="U3113" s="4" t="s">
        <v>3233</v>
      </c>
      <c r="V3113" s="4" t="s">
        <v>4577</v>
      </c>
      <c r="W3113" s="75"/>
      <c r="X3113" s="9">
        <v>2</v>
      </c>
      <c r="Y3113" s="11"/>
      <c r="Z3113" s="11"/>
      <c r="AA3113" s="11"/>
      <c r="AB3113" s="11"/>
      <c r="AC3113" s="11"/>
      <c r="AD3113" s="11" t="s">
        <v>33</v>
      </c>
      <c r="AE3113" s="11"/>
      <c r="AF3113" s="11"/>
      <c r="AG3113" s="11"/>
      <c r="AH3113" s="11"/>
      <c r="AI3113" s="11"/>
      <c r="AJ3113" s="11" t="s">
        <v>33</v>
      </c>
      <c r="AK3113" s="143"/>
      <c r="AL3113" s="143"/>
      <c r="AM3113" s="143"/>
      <c r="AN3113" s="143"/>
      <c r="AO3113" s="143"/>
      <c r="AP3113" s="143" t="s">
        <v>165</v>
      </c>
      <c r="AQ3113" s="143"/>
      <c r="AR3113" s="143"/>
      <c r="AS3113" s="143"/>
      <c r="AT3113" s="143"/>
      <c r="AU3113" s="143"/>
      <c r="AV3113" s="143" t="s">
        <v>165</v>
      </c>
    </row>
    <row r="3114" spans="1:55" ht="15" customHeight="1" x14ac:dyDescent="0.2">
      <c r="A3114" s="83" t="s">
        <v>2711</v>
      </c>
      <c r="B3114" s="83" t="s">
        <v>2691</v>
      </c>
      <c r="C3114" s="83" t="s">
        <v>2733</v>
      </c>
      <c r="D3114" s="84" t="s">
        <v>2741</v>
      </c>
      <c r="E3114" s="4" t="s">
        <v>4532</v>
      </c>
      <c r="F3114" s="4" t="s">
        <v>391</v>
      </c>
      <c r="G3114" s="41" t="s">
        <v>4575</v>
      </c>
      <c r="H3114" s="41" t="s">
        <v>4578</v>
      </c>
      <c r="I3114" s="59"/>
      <c r="J3114" s="100">
        <v>2025</v>
      </c>
      <c r="K3114" s="5">
        <v>5</v>
      </c>
      <c r="L3114" s="9">
        <f t="shared" ref="L3114" si="87">IF(AND(J3114=0,K3114=0),"",K3114-($B$9-J3114))</f>
        <v>4</v>
      </c>
      <c r="M3114" s="6" t="s">
        <v>90</v>
      </c>
      <c r="N3114" s="9" t="s">
        <v>94</v>
      </c>
      <c r="O3114" s="6" t="s">
        <v>2743</v>
      </c>
      <c r="P3114" s="9" t="s">
        <v>42</v>
      </c>
      <c r="Q3114" s="5" t="s">
        <v>37</v>
      </c>
      <c r="R3114" s="9" t="s">
        <v>42</v>
      </c>
      <c r="S3114" s="11">
        <v>2026</v>
      </c>
      <c r="T3114" s="6"/>
      <c r="U3114" s="4" t="s">
        <v>3233</v>
      </c>
      <c r="V3114" s="4" t="s">
        <v>4577</v>
      </c>
      <c r="W3114" s="75"/>
      <c r="X3114" s="9">
        <v>2</v>
      </c>
      <c r="Y3114" s="11"/>
      <c r="Z3114" s="11"/>
      <c r="AA3114" s="11"/>
      <c r="AB3114" s="11"/>
      <c r="AC3114" s="11"/>
      <c r="AD3114" s="11" t="s">
        <v>33</v>
      </c>
      <c r="AE3114" s="11"/>
      <c r="AF3114" s="11"/>
      <c r="AG3114" s="11"/>
      <c r="AH3114" s="11"/>
      <c r="AI3114" s="11"/>
      <c r="AJ3114" s="11" t="s">
        <v>33</v>
      </c>
      <c r="AK3114" s="143"/>
      <c r="AL3114" s="143"/>
      <c r="AM3114" s="143"/>
      <c r="AN3114" s="143"/>
      <c r="AO3114" s="143"/>
      <c r="AP3114" s="143" t="s">
        <v>165</v>
      </c>
      <c r="AQ3114" s="143"/>
      <c r="AR3114" s="143"/>
      <c r="AS3114" s="143"/>
      <c r="AT3114" s="143"/>
      <c r="AU3114" s="143"/>
      <c r="AV3114" s="143" t="s">
        <v>165</v>
      </c>
    </row>
    <row r="3115" spans="1:55" ht="15" customHeight="1" x14ac:dyDescent="0.2">
      <c r="A3115" s="4" t="s">
        <v>2701</v>
      </c>
      <c r="B3115" s="4" t="s">
        <v>2689</v>
      </c>
      <c r="C3115" s="4"/>
      <c r="D3115" s="4"/>
      <c r="E3115" s="4" t="s">
        <v>4528</v>
      </c>
      <c r="F3115" s="4" t="s">
        <v>4526</v>
      </c>
      <c r="G3115" s="41" t="s">
        <v>2009</v>
      </c>
      <c r="H3115" s="41" t="s">
        <v>4533</v>
      </c>
      <c r="I3115" s="59">
        <v>500000012084</v>
      </c>
      <c r="J3115" s="100">
        <v>2025</v>
      </c>
      <c r="K3115" s="100"/>
      <c r="L3115" s="9"/>
      <c r="M3115" s="6" t="s">
        <v>90</v>
      </c>
      <c r="N3115" s="9" t="s">
        <v>94</v>
      </c>
      <c r="O3115" s="6"/>
      <c r="P3115" s="9"/>
      <c r="Q3115" s="5"/>
      <c r="R3115" s="5"/>
      <c r="S3115" s="11"/>
      <c r="T3115" s="6"/>
      <c r="U3115" s="4"/>
      <c r="V3115" s="4" t="s">
        <v>4534</v>
      </c>
      <c r="W3115" s="75"/>
      <c r="X3115" s="9"/>
      <c r="Y3115" s="11"/>
      <c r="Z3115" s="11"/>
      <c r="AA3115" s="11"/>
      <c r="AB3115" s="11"/>
      <c r="AC3115" s="11"/>
      <c r="AD3115" s="11"/>
      <c r="AE3115" s="11"/>
      <c r="AF3115" s="11"/>
      <c r="AG3115" s="11"/>
      <c r="AH3115" s="11"/>
      <c r="AI3115" s="11"/>
      <c r="AJ3115" s="11"/>
      <c r="AK3115" s="143"/>
      <c r="AL3115" s="143"/>
      <c r="AM3115" s="143"/>
      <c r="AN3115" s="143"/>
      <c r="AO3115" s="143"/>
      <c r="AP3115" s="143"/>
      <c r="AQ3115" s="143"/>
      <c r="AR3115" s="143"/>
      <c r="AS3115" s="143"/>
      <c r="AT3115" s="143"/>
      <c r="AU3115" s="143"/>
      <c r="AV3115" s="143"/>
    </row>
    <row r="3116" spans="1:55" ht="15" customHeight="1" x14ac:dyDescent="0.2">
      <c r="A3116" s="4" t="s">
        <v>2695</v>
      </c>
      <c r="B3116" s="4" t="s">
        <v>2689</v>
      </c>
      <c r="C3116" s="4"/>
      <c r="D3116" s="4"/>
      <c r="E3116" s="4" t="s">
        <v>4536</v>
      </c>
      <c r="F3116" s="4" t="s">
        <v>585</v>
      </c>
      <c r="G3116" s="41" t="s">
        <v>4546</v>
      </c>
      <c r="H3116" s="41" t="s">
        <v>4547</v>
      </c>
      <c r="I3116" s="59">
        <v>500000012121</v>
      </c>
      <c r="J3116" s="100">
        <v>2025</v>
      </c>
      <c r="K3116" s="100"/>
      <c r="L3116" s="9"/>
      <c r="M3116" s="6" t="s">
        <v>90</v>
      </c>
      <c r="N3116" s="9" t="s">
        <v>94</v>
      </c>
      <c r="O3116" s="6"/>
      <c r="P3116" s="9"/>
      <c r="Q3116" s="5"/>
      <c r="R3116" s="5"/>
      <c r="S3116" s="11"/>
      <c r="T3116" s="6"/>
      <c r="U3116" s="4" t="s">
        <v>4537</v>
      </c>
      <c r="V3116" s="4" t="s">
        <v>4538</v>
      </c>
      <c r="W3116" s="75"/>
      <c r="X3116" s="9"/>
      <c r="Y3116" s="11"/>
      <c r="Z3116" s="11"/>
      <c r="AA3116" s="11"/>
      <c r="AB3116" s="11"/>
      <c r="AC3116" s="11"/>
      <c r="AD3116" s="11"/>
      <c r="AE3116" s="11"/>
      <c r="AF3116" s="11"/>
      <c r="AG3116" s="11"/>
      <c r="AH3116" s="11"/>
      <c r="AI3116" s="11"/>
      <c r="AJ3116" s="11"/>
      <c r="AK3116" s="154"/>
      <c r="AL3116" s="154"/>
      <c r="AM3116" s="154"/>
      <c r="AN3116" s="154"/>
      <c r="AO3116" s="154"/>
      <c r="AP3116" s="154"/>
      <c r="AQ3116" s="154"/>
      <c r="AR3116" s="154"/>
      <c r="AS3116" s="154"/>
      <c r="AT3116" s="154"/>
      <c r="AU3116" s="154"/>
      <c r="AV3116" s="154"/>
    </row>
    <row r="3117" spans="1:55" ht="15" customHeight="1" x14ac:dyDescent="0.2">
      <c r="A3117" s="83" t="s">
        <v>2724</v>
      </c>
      <c r="B3117" s="4" t="s">
        <v>2689</v>
      </c>
      <c r="C3117" s="4" t="s">
        <v>2734</v>
      </c>
      <c r="D3117" s="4" t="s">
        <v>2741</v>
      </c>
      <c r="E3117" s="4" t="s">
        <v>2748</v>
      </c>
      <c r="F3117" s="59" t="s">
        <v>2749</v>
      </c>
      <c r="G3117" s="4" t="s">
        <v>456</v>
      </c>
      <c r="H3117" s="59">
        <v>210514272664</v>
      </c>
      <c r="I3117" s="59" t="s">
        <v>4543</v>
      </c>
      <c r="J3117" s="100">
        <v>2025</v>
      </c>
      <c r="K3117" s="100"/>
      <c r="L3117" s="9"/>
      <c r="M3117" s="6" t="s">
        <v>92</v>
      </c>
      <c r="N3117" s="9" t="s">
        <v>94</v>
      </c>
      <c r="O3117" s="6"/>
      <c r="P3117" s="9"/>
      <c r="Q3117" s="5"/>
      <c r="R3117" s="5"/>
      <c r="S3117" s="11"/>
      <c r="T3117" s="6"/>
      <c r="U3117" s="4" t="s">
        <v>2747</v>
      </c>
      <c r="V3117" s="4" t="s">
        <v>4542</v>
      </c>
      <c r="W3117" s="75">
        <v>0</v>
      </c>
      <c r="X3117" s="9">
        <v>1</v>
      </c>
      <c r="Y3117" s="11"/>
      <c r="Z3117" s="11"/>
      <c r="AA3117" s="11"/>
      <c r="AB3117" s="11"/>
      <c r="AC3117" s="11"/>
      <c r="AD3117" s="11" t="s">
        <v>33</v>
      </c>
      <c r="AE3117" s="11"/>
      <c r="AF3117" s="11"/>
      <c r="AG3117" s="11"/>
      <c r="AH3117" s="11"/>
      <c r="AI3117" s="11"/>
      <c r="AJ3117" s="11"/>
      <c r="AK3117" s="143"/>
      <c r="AL3117" s="143"/>
      <c r="AM3117" s="143"/>
      <c r="AN3117" s="143"/>
      <c r="AO3117" s="143"/>
      <c r="AP3117" s="143" t="s">
        <v>165</v>
      </c>
      <c r="AQ3117" s="143"/>
      <c r="AR3117" s="143"/>
      <c r="AS3117" s="143"/>
      <c r="AT3117" s="143"/>
      <c r="AU3117" s="143"/>
      <c r="AV3117" s="143"/>
    </row>
    <row r="3118" spans="1:55" ht="15" customHeight="1" x14ac:dyDescent="0.2">
      <c r="A3118" s="83" t="s">
        <v>2724</v>
      </c>
      <c r="B3118" s="4" t="s">
        <v>2689</v>
      </c>
      <c r="C3118" s="4" t="s">
        <v>2734</v>
      </c>
      <c r="D3118" s="4" t="s">
        <v>2741</v>
      </c>
      <c r="E3118" s="4" t="s">
        <v>2748</v>
      </c>
      <c r="F3118" s="59" t="s">
        <v>2749</v>
      </c>
      <c r="G3118" s="4" t="s">
        <v>3749</v>
      </c>
      <c r="H3118" s="59" t="s">
        <v>4540</v>
      </c>
      <c r="I3118" s="59" t="s">
        <v>4544</v>
      </c>
      <c r="J3118" s="100">
        <v>2025</v>
      </c>
      <c r="K3118" s="100"/>
      <c r="L3118" s="9"/>
      <c r="M3118" s="6" t="s">
        <v>92</v>
      </c>
      <c r="N3118" s="9" t="s">
        <v>94</v>
      </c>
      <c r="O3118" s="6"/>
      <c r="P3118" s="9"/>
      <c r="Q3118" s="5"/>
      <c r="R3118" s="5"/>
      <c r="S3118" s="11"/>
      <c r="T3118" s="6"/>
      <c r="U3118" s="4" t="s">
        <v>2747</v>
      </c>
      <c r="V3118" s="4" t="s">
        <v>4542</v>
      </c>
      <c r="W3118" s="75">
        <v>0</v>
      </c>
      <c r="X3118" s="9">
        <v>1</v>
      </c>
      <c r="Y3118" s="11"/>
      <c r="Z3118" s="11"/>
      <c r="AA3118" s="11"/>
      <c r="AB3118" s="11"/>
      <c r="AC3118" s="11"/>
      <c r="AD3118" s="11" t="s">
        <v>33</v>
      </c>
      <c r="AE3118" s="11"/>
      <c r="AF3118" s="11"/>
      <c r="AG3118" s="11"/>
      <c r="AH3118" s="11"/>
      <c r="AI3118" s="11"/>
      <c r="AJ3118" s="11"/>
      <c r="AK3118" s="143"/>
      <c r="AL3118" s="143"/>
      <c r="AM3118" s="143"/>
      <c r="AN3118" s="143"/>
      <c r="AO3118" s="143"/>
      <c r="AP3118" s="143" t="s">
        <v>165</v>
      </c>
      <c r="AQ3118" s="143"/>
      <c r="AR3118" s="143"/>
      <c r="AS3118" s="143"/>
      <c r="AT3118" s="143"/>
      <c r="AU3118" s="143"/>
      <c r="AV3118" s="143"/>
    </row>
    <row r="3119" spans="1:55" ht="15" customHeight="1" x14ac:dyDescent="0.2">
      <c r="A3119" s="83" t="s">
        <v>2724</v>
      </c>
      <c r="B3119" s="4" t="s">
        <v>2689</v>
      </c>
      <c r="C3119" s="4" t="s">
        <v>2734</v>
      </c>
      <c r="D3119" s="4" t="s">
        <v>2741</v>
      </c>
      <c r="E3119" s="4" t="s">
        <v>2748</v>
      </c>
      <c r="F3119" s="59" t="s">
        <v>2749</v>
      </c>
      <c r="G3119" s="4" t="s">
        <v>3749</v>
      </c>
      <c r="H3119" s="59" t="s">
        <v>4541</v>
      </c>
      <c r="I3119" s="59" t="s">
        <v>4545</v>
      </c>
      <c r="J3119" s="100">
        <v>2025</v>
      </c>
      <c r="K3119" s="100"/>
      <c r="L3119" s="9"/>
      <c r="M3119" s="6" t="s">
        <v>92</v>
      </c>
      <c r="N3119" s="9" t="s">
        <v>94</v>
      </c>
      <c r="O3119" s="6"/>
      <c r="P3119" s="9"/>
      <c r="Q3119" s="5"/>
      <c r="R3119" s="5"/>
      <c r="S3119" s="11"/>
      <c r="T3119" s="6"/>
      <c r="U3119" s="4" t="s">
        <v>2747</v>
      </c>
      <c r="V3119" s="4" t="s">
        <v>4542</v>
      </c>
      <c r="W3119" s="75">
        <v>0</v>
      </c>
      <c r="X3119" s="9">
        <v>1</v>
      </c>
      <c r="Y3119" s="11"/>
      <c r="Z3119" s="11"/>
      <c r="AA3119" s="11"/>
      <c r="AB3119" s="11"/>
      <c r="AC3119" s="11"/>
      <c r="AD3119" s="11" t="s">
        <v>33</v>
      </c>
      <c r="AE3119" s="11"/>
      <c r="AF3119" s="11"/>
      <c r="AG3119" s="11"/>
      <c r="AH3119" s="11"/>
      <c r="AI3119" s="11"/>
      <c r="AJ3119" s="11"/>
      <c r="AK3119" s="143"/>
      <c r="AL3119" s="143"/>
      <c r="AM3119" s="143"/>
      <c r="AN3119" s="143"/>
      <c r="AO3119" s="143"/>
      <c r="AP3119" s="143" t="s">
        <v>165</v>
      </c>
      <c r="AQ3119" s="143"/>
      <c r="AR3119" s="143"/>
      <c r="AS3119" s="143"/>
      <c r="AT3119" s="143"/>
      <c r="AU3119" s="143"/>
      <c r="AV3119" s="143"/>
    </row>
    <row r="3120" spans="1:55" x14ac:dyDescent="0.2">
      <c r="A3120" s="4" t="s">
        <v>2695</v>
      </c>
      <c r="B3120" s="4" t="s">
        <v>2689</v>
      </c>
      <c r="C3120" s="4" t="s">
        <v>2731</v>
      </c>
      <c r="D3120" s="4" t="s">
        <v>2741</v>
      </c>
      <c r="E3120" s="4" t="s">
        <v>4067</v>
      </c>
      <c r="F3120" s="4" t="s">
        <v>438</v>
      </c>
      <c r="G3120" s="41" t="s">
        <v>4552</v>
      </c>
      <c r="H3120" s="59">
        <v>11563498</v>
      </c>
      <c r="I3120" s="59" t="s">
        <v>4553</v>
      </c>
      <c r="J3120" s="5">
        <v>2025</v>
      </c>
      <c r="K3120" s="5">
        <v>10</v>
      </c>
      <c r="L3120" s="9">
        <f t="shared" ref="L3120:L3125" si="88">IF(AND(J3120=0,K3120=0),"",K3120-($B$9-J3120))</f>
        <v>9</v>
      </c>
      <c r="M3120" s="6" t="s">
        <v>92</v>
      </c>
      <c r="N3120" s="9" t="s">
        <v>94</v>
      </c>
      <c r="O3120" s="6" t="s">
        <v>2743</v>
      </c>
      <c r="P3120" s="9" t="s">
        <v>41</v>
      </c>
      <c r="Q3120" s="5">
        <v>2027</v>
      </c>
      <c r="R3120" s="9" t="s">
        <v>41</v>
      </c>
      <c r="S3120" s="11">
        <v>2025</v>
      </c>
      <c r="T3120" s="6" t="s">
        <v>126</v>
      </c>
      <c r="U3120" s="83" t="s">
        <v>1391</v>
      </c>
      <c r="V3120" s="83" t="s">
        <v>4066</v>
      </c>
      <c r="W3120" s="90">
        <v>0</v>
      </c>
      <c r="X3120" s="87">
        <v>2</v>
      </c>
      <c r="Y3120" s="89"/>
      <c r="Z3120" s="89"/>
      <c r="AA3120" s="11" t="s">
        <v>33</v>
      </c>
      <c r="AB3120" s="11"/>
      <c r="AC3120" s="11"/>
      <c r="AD3120" s="11"/>
      <c r="AE3120" s="11"/>
      <c r="AF3120" s="11"/>
      <c r="AG3120" s="11" t="s">
        <v>33</v>
      </c>
      <c r="AH3120" s="11"/>
      <c r="AI3120" s="11"/>
      <c r="AJ3120" s="11"/>
      <c r="AK3120" s="143"/>
      <c r="AL3120" s="143"/>
      <c r="AM3120" s="143" t="s">
        <v>165</v>
      </c>
      <c r="AN3120" s="143"/>
      <c r="AO3120" s="143"/>
      <c r="AP3120" s="143"/>
      <c r="AQ3120" s="143"/>
      <c r="AR3120" s="143"/>
      <c r="AS3120" s="143" t="s">
        <v>165</v>
      </c>
      <c r="AT3120" s="143"/>
      <c r="AU3120" s="143"/>
      <c r="AV3120" s="143"/>
      <c r="BC3120" s="2"/>
    </row>
    <row r="3121" spans="1:55" ht="15" customHeight="1" x14ac:dyDescent="0.2">
      <c r="A3121" s="4" t="s">
        <v>2712</v>
      </c>
      <c r="B3121" s="4" t="s">
        <v>2691</v>
      </c>
      <c r="C3121" s="4" t="s">
        <v>2735</v>
      </c>
      <c r="D3121" s="4" t="s">
        <v>2741</v>
      </c>
      <c r="E3121" s="4" t="s">
        <v>4018</v>
      </c>
      <c r="F3121" s="4" t="s">
        <v>4019</v>
      </c>
      <c r="G3121" s="41" t="s">
        <v>4020</v>
      </c>
      <c r="H3121" s="41" t="s">
        <v>4555</v>
      </c>
      <c r="I3121" s="83" t="s">
        <v>136</v>
      </c>
      <c r="J3121" s="100">
        <v>2025</v>
      </c>
      <c r="K3121" s="100">
        <v>5</v>
      </c>
      <c r="L3121" s="9">
        <f t="shared" si="88"/>
        <v>4</v>
      </c>
      <c r="M3121" s="6" t="s">
        <v>92</v>
      </c>
      <c r="N3121" s="9" t="s">
        <v>94</v>
      </c>
      <c r="O3121" s="6" t="s">
        <v>37</v>
      </c>
      <c r="P3121" s="9" t="s">
        <v>41</v>
      </c>
      <c r="Q3121" s="5">
        <v>2026</v>
      </c>
      <c r="R3121" s="5" t="s">
        <v>41</v>
      </c>
      <c r="S3121" s="11">
        <v>2024</v>
      </c>
      <c r="T3121" s="6" t="s">
        <v>126</v>
      </c>
      <c r="U3121" s="4" t="s">
        <v>3931</v>
      </c>
      <c r="V3121" s="4" t="s">
        <v>3932</v>
      </c>
      <c r="W3121" s="75">
        <v>0</v>
      </c>
      <c r="X3121" s="9">
        <v>2</v>
      </c>
      <c r="Y3121" s="11"/>
      <c r="Z3121" s="11"/>
      <c r="AA3121" s="11"/>
      <c r="AB3121" s="11"/>
      <c r="AC3121" s="11" t="s">
        <v>33</v>
      </c>
      <c r="AD3121" s="11"/>
      <c r="AE3121" s="11"/>
      <c r="AF3121" s="11"/>
      <c r="AG3121" s="11"/>
      <c r="AH3121" s="11"/>
      <c r="AI3121" s="11" t="s">
        <v>33</v>
      </c>
      <c r="AJ3121" s="11"/>
      <c r="AK3121" s="143"/>
      <c r="AL3121" s="143"/>
      <c r="AM3121" s="143"/>
      <c r="AN3121" s="143"/>
      <c r="AO3121" s="143" t="s">
        <v>165</v>
      </c>
      <c r="AP3121" s="143"/>
      <c r="AQ3121" s="143"/>
      <c r="AR3121" s="143"/>
      <c r="AS3121" s="143"/>
      <c r="AT3121" s="143"/>
      <c r="AU3121" s="143" t="s">
        <v>165</v>
      </c>
      <c r="AV3121" s="143"/>
    </row>
    <row r="3122" spans="1:55" ht="15" customHeight="1" x14ac:dyDescent="0.2">
      <c r="A3122" s="4" t="s">
        <v>2712</v>
      </c>
      <c r="B3122" s="4" t="s">
        <v>2691</v>
      </c>
      <c r="C3122" s="4" t="s">
        <v>2735</v>
      </c>
      <c r="D3122" s="4" t="s">
        <v>2741</v>
      </c>
      <c r="E3122" s="4" t="s">
        <v>2320</v>
      </c>
      <c r="F3122" s="4" t="s">
        <v>3927</v>
      </c>
      <c r="G3122" s="41" t="s">
        <v>4015</v>
      </c>
      <c r="H3122" s="41" t="s">
        <v>4556</v>
      </c>
      <c r="I3122" s="83"/>
      <c r="J3122" s="100">
        <v>2025</v>
      </c>
      <c r="K3122" s="100">
        <v>5</v>
      </c>
      <c r="L3122" s="9">
        <f t="shared" si="88"/>
        <v>4</v>
      </c>
      <c r="M3122" s="6" t="s">
        <v>92</v>
      </c>
      <c r="N3122" s="9" t="s">
        <v>94</v>
      </c>
      <c r="O3122" s="6" t="s">
        <v>37</v>
      </c>
      <c r="P3122" s="9" t="s">
        <v>41</v>
      </c>
      <c r="Q3122" s="5">
        <v>2026</v>
      </c>
      <c r="R3122" s="5" t="s">
        <v>41</v>
      </c>
      <c r="S3122" s="11">
        <v>2024</v>
      </c>
      <c r="T3122" s="6" t="s">
        <v>126</v>
      </c>
      <c r="U3122" s="4" t="s">
        <v>3931</v>
      </c>
      <c r="V3122" s="4" t="s">
        <v>3932</v>
      </c>
      <c r="W3122" s="75">
        <v>0</v>
      </c>
      <c r="X3122" s="9">
        <v>1</v>
      </c>
      <c r="Y3122" s="11"/>
      <c r="Z3122" s="11"/>
      <c r="AA3122" s="11"/>
      <c r="AB3122" s="11"/>
      <c r="AC3122" s="11"/>
      <c r="AD3122" s="11"/>
      <c r="AE3122" s="11"/>
      <c r="AF3122" s="11"/>
      <c r="AG3122" s="11"/>
      <c r="AH3122" s="11"/>
      <c r="AI3122" s="11"/>
      <c r="AJ3122" s="11" t="s">
        <v>33</v>
      </c>
      <c r="AK3122" s="143"/>
      <c r="AL3122" s="143"/>
      <c r="AM3122" s="143"/>
      <c r="AN3122" s="143"/>
      <c r="AO3122" s="143"/>
      <c r="AP3122" s="143"/>
      <c r="AQ3122" s="143"/>
      <c r="AR3122" s="143"/>
      <c r="AS3122" s="143"/>
      <c r="AT3122" s="143"/>
      <c r="AU3122" s="143"/>
      <c r="AV3122" s="143" t="s">
        <v>165</v>
      </c>
    </row>
    <row r="3123" spans="1:55" x14ac:dyDescent="0.2">
      <c r="A3123" s="4" t="s">
        <v>2712</v>
      </c>
      <c r="B3123" s="4" t="s">
        <v>2691</v>
      </c>
      <c r="C3123" s="4" t="s">
        <v>2735</v>
      </c>
      <c r="D3123" s="4" t="s">
        <v>2741</v>
      </c>
      <c r="E3123" s="4" t="s">
        <v>1914</v>
      </c>
      <c r="F3123" s="4" t="s">
        <v>1913</v>
      </c>
      <c r="G3123" s="41" t="s">
        <v>4565</v>
      </c>
      <c r="H3123" s="59" t="s">
        <v>4566</v>
      </c>
      <c r="I3123" s="59" t="s">
        <v>136</v>
      </c>
      <c r="J3123" s="5">
        <v>2026</v>
      </c>
      <c r="K3123" s="5">
        <v>5</v>
      </c>
      <c r="L3123" s="9">
        <f t="shared" si="88"/>
        <v>5</v>
      </c>
      <c r="M3123" s="6" t="s">
        <v>92</v>
      </c>
      <c r="N3123" s="9" t="s">
        <v>94</v>
      </c>
      <c r="O3123" s="6" t="s">
        <v>47</v>
      </c>
      <c r="P3123" s="9" t="s">
        <v>41</v>
      </c>
      <c r="Q3123" s="5" t="s">
        <v>37</v>
      </c>
      <c r="R3123" s="9" t="s">
        <v>41</v>
      </c>
      <c r="S3123" s="11">
        <v>2026</v>
      </c>
      <c r="T3123" s="6" t="s">
        <v>126</v>
      </c>
      <c r="U3123" s="97" t="s">
        <v>3276</v>
      </c>
      <c r="V3123" s="4"/>
      <c r="W3123" s="75">
        <v>0</v>
      </c>
      <c r="X3123" s="9">
        <v>2</v>
      </c>
      <c r="Y3123" s="11"/>
      <c r="Z3123" s="11"/>
      <c r="AA3123" s="11"/>
      <c r="AB3123" s="11"/>
      <c r="AC3123" s="11"/>
      <c r="AD3123" s="11"/>
      <c r="AE3123" s="11" t="s">
        <v>33</v>
      </c>
      <c r="AF3123" s="11"/>
      <c r="AG3123" s="11"/>
      <c r="AH3123" s="11"/>
      <c r="AI3123" s="11"/>
      <c r="AJ3123" s="11"/>
      <c r="AK3123" s="172" t="s">
        <v>4554</v>
      </c>
      <c r="AL3123" s="143"/>
      <c r="AM3123" s="143"/>
      <c r="AN3123" s="143"/>
      <c r="AO3123" s="143"/>
      <c r="AP3123" s="143"/>
      <c r="AQ3123" s="153" t="s">
        <v>165</v>
      </c>
      <c r="AR3123" s="143"/>
      <c r="AS3123" s="143"/>
      <c r="AT3123" s="143"/>
      <c r="AU3123" s="143"/>
      <c r="AV3123" s="143"/>
      <c r="BC3123" s="2"/>
    </row>
    <row r="3124" spans="1:55" x14ac:dyDescent="0.2">
      <c r="A3124" s="4" t="s">
        <v>2712</v>
      </c>
      <c r="B3124" s="4" t="s">
        <v>2691</v>
      </c>
      <c r="C3124" s="4" t="s">
        <v>2735</v>
      </c>
      <c r="D3124" s="4" t="s">
        <v>2742</v>
      </c>
      <c r="E3124" s="4" t="s">
        <v>2781</v>
      </c>
      <c r="F3124" s="4" t="s">
        <v>3277</v>
      </c>
      <c r="G3124" s="41" t="s">
        <v>4567</v>
      </c>
      <c r="H3124" s="59" t="s">
        <v>4569</v>
      </c>
      <c r="I3124" s="59" t="s">
        <v>136</v>
      </c>
      <c r="J3124" s="5">
        <v>2025</v>
      </c>
      <c r="K3124" s="5">
        <v>5</v>
      </c>
      <c r="L3124" s="9">
        <f t="shared" si="88"/>
        <v>4</v>
      </c>
      <c r="M3124" s="6" t="s">
        <v>92</v>
      </c>
      <c r="N3124" s="9" t="s">
        <v>94</v>
      </c>
      <c r="O3124" s="6" t="s">
        <v>47</v>
      </c>
      <c r="P3124" s="9" t="s">
        <v>41</v>
      </c>
      <c r="Q3124" s="5" t="s">
        <v>37</v>
      </c>
      <c r="R3124" s="9" t="s">
        <v>41</v>
      </c>
      <c r="S3124" s="11">
        <v>2026</v>
      </c>
      <c r="T3124" s="6" t="s">
        <v>44</v>
      </c>
      <c r="U3124" s="4" t="s">
        <v>2783</v>
      </c>
      <c r="V3124" s="4" t="s">
        <v>4571</v>
      </c>
      <c r="W3124" s="75">
        <v>0</v>
      </c>
      <c r="X3124" s="9">
        <v>2</v>
      </c>
      <c r="Y3124" s="11"/>
      <c r="Z3124" s="11"/>
      <c r="AA3124" s="11"/>
      <c r="AB3124" s="11"/>
      <c r="AC3124" s="11" t="s">
        <v>33</v>
      </c>
      <c r="AD3124" s="11"/>
      <c r="AE3124" s="11"/>
      <c r="AF3124" s="11"/>
      <c r="AG3124" s="11"/>
      <c r="AH3124" s="11"/>
      <c r="AI3124" s="11" t="s">
        <v>33</v>
      </c>
      <c r="AJ3124" s="11"/>
      <c r="AK3124" s="143"/>
      <c r="AL3124" s="143"/>
      <c r="AM3124" s="143"/>
      <c r="AN3124" s="143"/>
      <c r="AO3124" s="153" t="s">
        <v>165</v>
      </c>
      <c r="AP3124" s="143"/>
      <c r="AQ3124" s="143"/>
      <c r="AR3124" s="143"/>
      <c r="AS3124" s="143"/>
      <c r="AT3124" s="143"/>
      <c r="AU3124" s="153" t="s">
        <v>2801</v>
      </c>
      <c r="AV3124" s="143"/>
      <c r="BC3124" s="2"/>
    </row>
    <row r="3125" spans="1:55" ht="12.75" customHeight="1" x14ac:dyDescent="0.2">
      <c r="A3125" s="4" t="s">
        <v>2712</v>
      </c>
      <c r="B3125" s="4" t="s">
        <v>2691</v>
      </c>
      <c r="C3125" s="4" t="s">
        <v>2735</v>
      </c>
      <c r="D3125" s="4" t="s">
        <v>2742</v>
      </c>
      <c r="E3125" s="4" t="s">
        <v>2781</v>
      </c>
      <c r="F3125" s="4" t="s">
        <v>3277</v>
      </c>
      <c r="G3125" s="41" t="s">
        <v>4568</v>
      </c>
      <c r="H3125" s="59" t="s">
        <v>4570</v>
      </c>
      <c r="I3125" s="59" t="s">
        <v>136</v>
      </c>
      <c r="J3125" s="5">
        <v>2025</v>
      </c>
      <c r="K3125" s="5">
        <v>5</v>
      </c>
      <c r="L3125" s="9">
        <f t="shared" si="88"/>
        <v>4</v>
      </c>
      <c r="M3125" s="6" t="s">
        <v>92</v>
      </c>
      <c r="N3125" s="9" t="s">
        <v>94</v>
      </c>
      <c r="O3125" s="6" t="s">
        <v>47</v>
      </c>
      <c r="P3125" s="9" t="s">
        <v>41</v>
      </c>
      <c r="Q3125" s="5" t="s">
        <v>37</v>
      </c>
      <c r="R3125" s="9" t="s">
        <v>41</v>
      </c>
      <c r="S3125" s="11">
        <v>2026</v>
      </c>
      <c r="T3125" s="6" t="s">
        <v>44</v>
      </c>
      <c r="U3125" s="4" t="s">
        <v>2783</v>
      </c>
      <c r="V3125" s="4" t="s">
        <v>4571</v>
      </c>
      <c r="W3125" s="75">
        <v>0</v>
      </c>
      <c r="X3125" s="9">
        <v>2</v>
      </c>
      <c r="Y3125" s="11"/>
      <c r="Z3125" s="11"/>
      <c r="AA3125" s="11"/>
      <c r="AB3125" s="11"/>
      <c r="AC3125" s="11" t="s">
        <v>33</v>
      </c>
      <c r="AD3125" s="11"/>
      <c r="AE3125" s="11"/>
      <c r="AF3125" s="11"/>
      <c r="AG3125" s="11"/>
      <c r="AH3125" s="11"/>
      <c r="AI3125" s="11" t="s">
        <v>33</v>
      </c>
      <c r="AJ3125" s="11"/>
      <c r="AK3125" s="143"/>
      <c r="AL3125" s="143"/>
      <c r="AM3125" s="143"/>
      <c r="AN3125" s="143"/>
      <c r="AO3125" s="153" t="s">
        <v>165</v>
      </c>
      <c r="AP3125" s="143"/>
      <c r="AQ3125" s="143"/>
      <c r="AR3125" s="143"/>
      <c r="AS3125" s="143"/>
      <c r="AT3125" s="143"/>
      <c r="AU3125" s="153" t="s">
        <v>2801</v>
      </c>
      <c r="AV3125" s="143"/>
    </row>
    <row r="3126" spans="1:55" ht="15" customHeight="1" x14ac:dyDescent="0.2">
      <c r="A3126" s="4"/>
      <c r="B3126" s="4"/>
      <c r="C3126" s="4"/>
      <c r="D3126" s="4"/>
      <c r="E3126" s="4"/>
      <c r="F3126" s="4"/>
      <c r="G3126" s="41"/>
      <c r="H3126" s="41"/>
      <c r="I3126" s="59"/>
      <c r="J3126" s="100"/>
      <c r="K3126" s="100"/>
      <c r="L3126" s="9"/>
      <c r="M3126" s="6"/>
      <c r="N3126" s="9"/>
      <c r="O3126" s="6"/>
      <c r="P3126" s="9"/>
      <c r="Q3126" s="5"/>
      <c r="R3126" s="5"/>
      <c r="S3126" s="11"/>
      <c r="T3126" s="6"/>
      <c r="U3126" s="83"/>
      <c r="V3126" s="4"/>
      <c r="W3126" s="75"/>
      <c r="X3126" s="9"/>
      <c r="Y3126" s="11"/>
      <c r="Z3126" s="11"/>
      <c r="AA3126" s="11"/>
      <c r="AB3126" s="11"/>
      <c r="AC3126" s="11"/>
      <c r="AD3126" s="11"/>
      <c r="AE3126" s="11"/>
      <c r="AF3126" s="11"/>
      <c r="AG3126" s="11"/>
      <c r="AH3126" s="11"/>
      <c r="AI3126" s="11"/>
      <c r="AJ3126" s="11"/>
      <c r="AK3126" s="143"/>
      <c r="AL3126" s="143"/>
      <c r="AM3126" s="143"/>
      <c r="AN3126" s="143"/>
      <c r="AO3126" s="143"/>
      <c r="AP3126" s="143"/>
      <c r="AQ3126" s="143"/>
      <c r="AR3126" s="143"/>
      <c r="AS3126" s="143"/>
      <c r="AT3126" s="143"/>
      <c r="AU3126" s="143"/>
      <c r="AV3126" s="143"/>
    </row>
    <row r="3127" spans="1:55" ht="15" customHeight="1" x14ac:dyDescent="0.2">
      <c r="A3127" s="4"/>
      <c r="B3127" s="4"/>
      <c r="C3127" s="4"/>
      <c r="D3127" s="4"/>
      <c r="E3127" s="4"/>
      <c r="F3127" s="4"/>
      <c r="G3127" s="41"/>
      <c r="H3127" s="41"/>
      <c r="I3127" s="59"/>
      <c r="J3127" s="100"/>
      <c r="K3127" s="100"/>
      <c r="L3127" s="9"/>
      <c r="M3127" s="6"/>
      <c r="N3127" s="9"/>
      <c r="O3127" s="6"/>
      <c r="P3127" s="9"/>
      <c r="Q3127" s="5"/>
      <c r="R3127" s="5"/>
      <c r="S3127" s="11"/>
      <c r="T3127" s="6"/>
      <c r="U3127" s="4"/>
      <c r="V3127" s="4"/>
      <c r="W3127" s="75"/>
      <c r="X3127" s="9"/>
      <c r="Y3127" s="11"/>
      <c r="Z3127" s="11"/>
      <c r="AA3127" s="11"/>
      <c r="AB3127" s="11"/>
      <c r="AC3127" s="11"/>
      <c r="AD3127" s="11"/>
      <c r="AE3127" s="11"/>
      <c r="AF3127" s="11"/>
      <c r="AG3127" s="11"/>
      <c r="AH3127" s="11"/>
      <c r="AI3127" s="11"/>
      <c r="AJ3127" s="11"/>
      <c r="AK3127" s="143"/>
      <c r="AL3127" s="143"/>
      <c r="AM3127" s="143"/>
      <c r="AN3127" s="143"/>
      <c r="AO3127" s="143"/>
      <c r="AP3127" s="143"/>
      <c r="AQ3127" s="143"/>
      <c r="AR3127" s="143"/>
      <c r="AS3127" s="143"/>
      <c r="AT3127" s="143"/>
      <c r="AU3127" s="143"/>
      <c r="AV3127" s="143"/>
    </row>
    <row r="3128" spans="1:55" ht="15" customHeight="1" x14ac:dyDescent="0.2">
      <c r="A3128" s="4"/>
      <c r="B3128" s="4"/>
      <c r="C3128" s="4"/>
      <c r="D3128" s="4"/>
      <c r="E3128" s="4"/>
      <c r="F3128" s="4"/>
      <c r="G3128" s="41"/>
      <c r="H3128" s="41"/>
      <c r="I3128" s="59"/>
      <c r="J3128" s="100"/>
      <c r="K3128" s="100"/>
      <c r="L3128" s="9"/>
      <c r="M3128" s="6"/>
      <c r="N3128" s="9"/>
      <c r="O3128" s="6"/>
      <c r="P3128" s="9"/>
      <c r="Q3128" s="5"/>
      <c r="R3128" s="5"/>
      <c r="S3128" s="11"/>
      <c r="T3128" s="6"/>
      <c r="U3128" s="4"/>
      <c r="V3128" s="4"/>
      <c r="W3128" s="75"/>
      <c r="X3128" s="9"/>
      <c r="Y3128" s="11"/>
      <c r="Z3128" s="11"/>
      <c r="AA3128" s="11"/>
      <c r="AB3128" s="11"/>
      <c r="AC3128" s="11"/>
      <c r="AD3128" s="11"/>
      <c r="AE3128" s="11"/>
      <c r="AF3128" s="11"/>
      <c r="AG3128" s="11"/>
      <c r="AH3128" s="11"/>
      <c r="AI3128" s="11"/>
      <c r="AJ3128" s="11"/>
      <c r="AK3128" s="143"/>
      <c r="AL3128" s="143"/>
      <c r="AM3128" s="143"/>
      <c r="AN3128" s="143"/>
      <c r="AO3128" s="143"/>
      <c r="AP3128" s="143"/>
      <c r="AQ3128" s="143"/>
      <c r="AR3128" s="143"/>
      <c r="AS3128" s="143"/>
      <c r="AT3128" s="143"/>
      <c r="AU3128" s="143"/>
      <c r="AV3128" s="143"/>
    </row>
    <row r="3129" spans="1:55" ht="15" customHeight="1" x14ac:dyDescent="0.2">
      <c r="A3129" s="4"/>
      <c r="B3129" s="4"/>
      <c r="C3129" s="4"/>
      <c r="D3129" s="4"/>
      <c r="E3129" s="4"/>
      <c r="F3129" s="4"/>
      <c r="G3129" s="41"/>
      <c r="H3129" s="41"/>
      <c r="I3129" s="59"/>
      <c r="J3129" s="100"/>
      <c r="K3129" s="100"/>
      <c r="L3129" s="9"/>
      <c r="M3129" s="6"/>
      <c r="N3129" s="9"/>
      <c r="O3129" s="6"/>
      <c r="P3129" s="9"/>
      <c r="Q3129" s="5"/>
      <c r="R3129" s="5"/>
      <c r="S3129" s="11"/>
      <c r="T3129" s="6"/>
      <c r="U3129" s="4"/>
      <c r="V3129" s="4"/>
      <c r="W3129" s="75"/>
      <c r="X3129" s="9"/>
      <c r="Y3129" s="11"/>
      <c r="Z3129" s="11"/>
      <c r="AA3129" s="11"/>
      <c r="AB3129" s="11"/>
      <c r="AC3129" s="11"/>
      <c r="AD3129" s="11"/>
      <c r="AE3129" s="11"/>
      <c r="AF3129" s="11"/>
      <c r="AG3129" s="11"/>
      <c r="AH3129" s="11"/>
      <c r="AI3129" s="11"/>
      <c r="AJ3129" s="11"/>
      <c r="AK3129" s="143"/>
      <c r="AL3129" s="143"/>
      <c r="AM3129" s="143"/>
      <c r="AN3129" s="143"/>
      <c r="AO3129" s="143"/>
      <c r="AP3129" s="143"/>
      <c r="AQ3129" s="143"/>
      <c r="AR3129" s="143"/>
      <c r="AS3129" s="143"/>
      <c r="AT3129" s="143"/>
      <c r="AU3129" s="143"/>
      <c r="AV3129" s="143"/>
    </row>
    <row r="3130" spans="1:55" ht="15" customHeight="1" x14ac:dyDescent="0.2">
      <c r="A3130" s="4"/>
      <c r="B3130" s="4"/>
      <c r="C3130" s="4"/>
      <c r="D3130" s="4"/>
      <c r="E3130" s="4"/>
      <c r="F3130" s="4"/>
      <c r="G3130" s="41"/>
      <c r="H3130" s="41"/>
      <c r="I3130" s="59"/>
      <c r="J3130" s="100"/>
      <c r="K3130" s="100"/>
      <c r="L3130" s="9"/>
      <c r="M3130" s="6"/>
      <c r="N3130" s="9"/>
      <c r="O3130" s="6"/>
      <c r="P3130" s="9"/>
      <c r="Q3130" s="5"/>
      <c r="R3130" s="5"/>
      <c r="S3130" s="11"/>
      <c r="T3130" s="6"/>
      <c r="U3130" s="4"/>
      <c r="V3130" s="4"/>
      <c r="W3130" s="75"/>
      <c r="X3130" s="9"/>
      <c r="Y3130" s="11"/>
      <c r="Z3130" s="11"/>
      <c r="AA3130" s="11"/>
      <c r="AB3130" s="11"/>
      <c r="AC3130" s="11"/>
      <c r="AD3130" s="11"/>
      <c r="AE3130" s="11"/>
      <c r="AF3130" s="11"/>
      <c r="AG3130" s="11"/>
      <c r="AH3130" s="11"/>
      <c r="AI3130" s="11"/>
      <c r="AJ3130" s="11"/>
      <c r="AK3130" s="143"/>
      <c r="AL3130" s="143"/>
      <c r="AM3130" s="143"/>
      <c r="AN3130" s="143"/>
      <c r="AO3130" s="143"/>
      <c r="AP3130" s="143"/>
      <c r="AQ3130" s="143"/>
      <c r="AR3130" s="143"/>
      <c r="AS3130" s="143"/>
      <c r="AT3130" s="143"/>
      <c r="AU3130" s="143"/>
      <c r="AV3130" s="143"/>
    </row>
    <row r="3131" spans="1:55" ht="15" customHeight="1" x14ac:dyDescent="0.2">
      <c r="A3131" s="4"/>
      <c r="B3131" s="4"/>
      <c r="C3131" s="4"/>
      <c r="D3131" s="4"/>
      <c r="E3131" s="4"/>
      <c r="F3131" s="4"/>
      <c r="G3131" s="41"/>
      <c r="H3131" s="41"/>
      <c r="I3131" s="59"/>
      <c r="J3131" s="100"/>
      <c r="K3131" s="100"/>
      <c r="L3131" s="9"/>
      <c r="M3131" s="6"/>
      <c r="N3131" s="9"/>
      <c r="O3131" s="6"/>
      <c r="P3131" s="9"/>
      <c r="Q3131" s="5"/>
      <c r="R3131" s="5"/>
      <c r="S3131" s="11"/>
      <c r="T3131" s="6"/>
      <c r="U3131" s="4"/>
      <c r="V3131" s="4"/>
      <c r="W3131" s="75"/>
      <c r="X3131" s="9"/>
      <c r="Y3131" s="11"/>
      <c r="Z3131" s="11"/>
      <c r="AA3131" s="11"/>
      <c r="AB3131" s="11"/>
      <c r="AC3131" s="11"/>
      <c r="AD3131" s="11"/>
      <c r="AE3131" s="11"/>
      <c r="AF3131" s="11"/>
      <c r="AG3131" s="11"/>
      <c r="AH3131" s="11"/>
      <c r="AI3131" s="11"/>
      <c r="AJ3131" s="11"/>
      <c r="AK3131" s="143"/>
      <c r="AL3131" s="143"/>
      <c r="AM3131" s="143"/>
      <c r="AN3131" s="143"/>
      <c r="AO3131" s="143"/>
      <c r="AP3131" s="143"/>
      <c r="AQ3131" s="143"/>
      <c r="AR3131" s="143"/>
      <c r="AS3131" s="143"/>
      <c r="AT3131" s="143"/>
      <c r="AU3131" s="143"/>
      <c r="AV3131" s="143"/>
    </row>
    <row r="3132" spans="1:55" ht="15" customHeight="1" x14ac:dyDescent="0.2">
      <c r="A3132" s="4"/>
      <c r="B3132" s="4"/>
      <c r="C3132" s="4"/>
      <c r="D3132" s="4"/>
      <c r="E3132" s="4"/>
      <c r="F3132" s="4"/>
      <c r="G3132" s="41"/>
      <c r="H3132" s="41"/>
      <c r="I3132" s="59"/>
      <c r="J3132" s="100"/>
      <c r="K3132" s="100"/>
      <c r="L3132" s="9"/>
      <c r="M3132" s="6"/>
      <c r="N3132" s="9"/>
      <c r="O3132" s="6"/>
      <c r="P3132" s="9"/>
      <c r="Q3132" s="5"/>
      <c r="R3132" s="5"/>
      <c r="S3132" s="11"/>
      <c r="T3132" s="6"/>
      <c r="U3132" s="4"/>
      <c r="V3132" s="4"/>
      <c r="W3132" s="75"/>
      <c r="X3132" s="9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43"/>
      <c r="AL3132" s="143"/>
      <c r="AM3132" s="143"/>
      <c r="AN3132" s="143"/>
      <c r="AO3132" s="143"/>
      <c r="AP3132" s="143"/>
      <c r="AQ3132" s="143"/>
      <c r="AR3132" s="143"/>
      <c r="AS3132" s="143"/>
      <c r="AT3132" s="143"/>
      <c r="AU3132" s="143"/>
      <c r="AV3132" s="143"/>
    </row>
    <row r="3133" spans="1:55" ht="15" customHeight="1" x14ac:dyDescent="0.2">
      <c r="A3133" s="4"/>
      <c r="B3133" s="4"/>
      <c r="C3133" s="4"/>
      <c r="D3133" s="4"/>
      <c r="E3133" s="4"/>
      <c r="F3133" s="4"/>
      <c r="G3133" s="41"/>
      <c r="H3133" s="41"/>
      <c r="I3133" s="59"/>
      <c r="J3133" s="100"/>
      <c r="K3133" s="100"/>
      <c r="L3133" s="9"/>
      <c r="M3133" s="6"/>
      <c r="N3133" s="9"/>
      <c r="O3133" s="6"/>
      <c r="P3133" s="9"/>
      <c r="Q3133" s="5"/>
      <c r="R3133" s="5"/>
      <c r="S3133" s="11"/>
      <c r="T3133" s="6"/>
      <c r="U3133" s="4"/>
      <c r="V3133" s="4"/>
      <c r="W3133" s="75"/>
      <c r="X3133" s="9"/>
      <c r="Y3133" s="11"/>
      <c r="Z3133" s="11"/>
      <c r="AA3133" s="11"/>
      <c r="AB3133" s="11"/>
      <c r="AC3133" s="11"/>
      <c r="AD3133" s="11"/>
      <c r="AE3133" s="11"/>
      <c r="AF3133" s="11"/>
      <c r="AG3133" s="11"/>
      <c r="AH3133" s="11"/>
      <c r="AI3133" s="11"/>
      <c r="AJ3133" s="11"/>
      <c r="AK3133" s="143"/>
      <c r="AL3133" s="143"/>
      <c r="AM3133" s="143"/>
      <c r="AN3133" s="143"/>
      <c r="AO3133" s="143"/>
      <c r="AP3133" s="143"/>
      <c r="AQ3133" s="143"/>
      <c r="AR3133" s="143"/>
      <c r="AS3133" s="143"/>
      <c r="AT3133" s="143"/>
      <c r="AU3133" s="143"/>
      <c r="AV3133" s="143"/>
    </row>
    <row r="3134" spans="1:55" ht="15" customHeight="1" x14ac:dyDescent="0.2">
      <c r="A3134" s="4"/>
      <c r="B3134" s="4"/>
      <c r="C3134" s="4"/>
      <c r="D3134" s="4"/>
      <c r="E3134" s="4"/>
      <c r="F3134" s="4"/>
      <c r="G3134" s="41"/>
      <c r="H3134" s="41"/>
      <c r="I3134" s="59"/>
      <c r="J3134" s="100"/>
      <c r="K3134" s="100"/>
      <c r="L3134" s="9"/>
      <c r="M3134" s="6"/>
      <c r="N3134" s="9"/>
      <c r="O3134" s="6"/>
      <c r="P3134" s="9"/>
      <c r="Q3134" s="5"/>
      <c r="R3134" s="5"/>
      <c r="S3134" s="11"/>
      <c r="T3134" s="6"/>
      <c r="U3134" s="4"/>
      <c r="V3134" s="4"/>
      <c r="W3134" s="75"/>
      <c r="X3134" s="9"/>
      <c r="Y3134" s="11"/>
      <c r="Z3134" s="11"/>
      <c r="AA3134" s="11"/>
      <c r="AB3134" s="11"/>
      <c r="AC3134" s="11"/>
      <c r="AD3134" s="11"/>
      <c r="AE3134" s="11"/>
      <c r="AF3134" s="11"/>
      <c r="AG3134" s="11"/>
      <c r="AH3134" s="11"/>
      <c r="AI3134" s="11"/>
      <c r="AJ3134" s="11"/>
      <c r="AK3134" s="143"/>
      <c r="AL3134" s="143"/>
      <c r="AM3134" s="143"/>
      <c r="AN3134" s="143"/>
      <c r="AO3134" s="143"/>
      <c r="AP3134" s="143"/>
      <c r="AQ3134" s="143"/>
      <c r="AR3134" s="143"/>
      <c r="AS3134" s="143"/>
      <c r="AT3134" s="143"/>
      <c r="AU3134" s="143"/>
      <c r="AV3134" s="143"/>
    </row>
    <row r="3135" spans="1:55" ht="15" customHeight="1" x14ac:dyDescent="0.2">
      <c r="A3135" s="4"/>
      <c r="B3135" s="4"/>
      <c r="C3135" s="4"/>
      <c r="D3135" s="4"/>
      <c r="E3135" s="4"/>
      <c r="F3135" s="4"/>
      <c r="G3135" s="41"/>
      <c r="H3135" s="41"/>
      <c r="I3135" s="59"/>
      <c r="J3135" s="100"/>
      <c r="K3135" s="100"/>
      <c r="L3135" s="9"/>
      <c r="M3135" s="6"/>
      <c r="N3135" s="9"/>
      <c r="O3135" s="6"/>
      <c r="P3135" s="9"/>
      <c r="Q3135" s="5"/>
      <c r="R3135" s="5"/>
      <c r="S3135" s="11"/>
      <c r="T3135" s="6"/>
      <c r="U3135" s="4"/>
      <c r="V3135" s="4"/>
      <c r="W3135" s="75"/>
      <c r="X3135" s="9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1"/>
      <c r="AJ3135" s="11"/>
      <c r="AK3135" s="143"/>
      <c r="AL3135" s="143"/>
      <c r="AM3135" s="143"/>
      <c r="AN3135" s="143"/>
      <c r="AO3135" s="143"/>
      <c r="AP3135" s="143"/>
      <c r="AQ3135" s="143"/>
      <c r="AR3135" s="143"/>
      <c r="AS3135" s="143"/>
      <c r="AT3135" s="143"/>
      <c r="AU3135" s="143"/>
      <c r="AV3135" s="143"/>
    </row>
    <row r="3136" spans="1:55" ht="15" customHeight="1" x14ac:dyDescent="0.2">
      <c r="A3136" s="4"/>
      <c r="B3136" s="4"/>
      <c r="C3136" s="4"/>
      <c r="D3136" s="4"/>
      <c r="E3136" s="4"/>
      <c r="F3136" s="4"/>
      <c r="G3136" s="41"/>
      <c r="H3136" s="41"/>
      <c r="I3136" s="59"/>
      <c r="J3136" s="100"/>
      <c r="K3136" s="100"/>
      <c r="L3136" s="9"/>
      <c r="M3136" s="6"/>
      <c r="N3136" s="9"/>
      <c r="O3136" s="6"/>
      <c r="P3136" s="9"/>
      <c r="Q3136" s="5"/>
      <c r="R3136" s="5"/>
      <c r="S3136" s="11"/>
      <c r="T3136" s="6"/>
      <c r="U3136" s="4"/>
      <c r="V3136" s="4"/>
      <c r="W3136" s="75"/>
      <c r="X3136" s="9"/>
      <c r="Y3136" s="11"/>
      <c r="Z3136" s="11"/>
      <c r="AA3136" s="11"/>
      <c r="AB3136" s="11"/>
      <c r="AC3136" s="11"/>
      <c r="AD3136" s="11"/>
      <c r="AE3136" s="11"/>
      <c r="AF3136" s="11"/>
      <c r="AG3136" s="11"/>
      <c r="AH3136" s="11"/>
      <c r="AI3136" s="11"/>
      <c r="AJ3136" s="11"/>
      <c r="AK3136" s="143"/>
      <c r="AL3136" s="143"/>
      <c r="AM3136" s="143"/>
      <c r="AN3136" s="143"/>
      <c r="AO3136" s="143"/>
      <c r="AP3136" s="143"/>
      <c r="AQ3136" s="143"/>
      <c r="AR3136" s="143"/>
      <c r="AS3136" s="143"/>
      <c r="AT3136" s="143"/>
      <c r="AU3136" s="143"/>
      <c r="AV3136" s="143"/>
    </row>
    <row r="3137" spans="1:48" ht="15" customHeight="1" x14ac:dyDescent="0.2">
      <c r="A3137" s="4"/>
      <c r="B3137" s="4"/>
      <c r="C3137" s="4"/>
      <c r="D3137" s="4"/>
      <c r="E3137" s="4"/>
      <c r="F3137" s="4"/>
      <c r="G3137" s="41"/>
      <c r="H3137" s="41"/>
      <c r="I3137" s="59"/>
      <c r="J3137" s="100"/>
      <c r="K3137" s="100"/>
      <c r="L3137" s="9"/>
      <c r="M3137" s="6"/>
      <c r="N3137" s="9"/>
      <c r="O3137" s="6"/>
      <c r="P3137" s="9"/>
      <c r="Q3137" s="5"/>
      <c r="R3137" s="5"/>
      <c r="S3137" s="11"/>
      <c r="T3137" s="6"/>
      <c r="U3137" s="4"/>
      <c r="V3137" s="4"/>
      <c r="W3137" s="75"/>
      <c r="X3137" s="9"/>
      <c r="Y3137" s="11"/>
      <c r="Z3137" s="11"/>
      <c r="AA3137" s="11"/>
      <c r="AB3137" s="11"/>
      <c r="AC3137" s="11"/>
      <c r="AD3137" s="11"/>
      <c r="AE3137" s="11"/>
      <c r="AF3137" s="11"/>
      <c r="AG3137" s="11"/>
      <c r="AH3137" s="11"/>
      <c r="AI3137" s="11"/>
      <c r="AJ3137" s="11"/>
      <c r="AK3137" s="143"/>
      <c r="AL3137" s="143"/>
      <c r="AM3137" s="143"/>
      <c r="AN3137" s="143"/>
      <c r="AO3137" s="143"/>
      <c r="AP3137" s="143"/>
      <c r="AQ3137" s="143"/>
      <c r="AR3137" s="143"/>
      <c r="AS3137" s="143"/>
      <c r="AT3137" s="143"/>
      <c r="AU3137" s="143"/>
      <c r="AV3137" s="143"/>
    </row>
    <row r="3138" spans="1:48" ht="15" customHeight="1" x14ac:dyDescent="0.2">
      <c r="A3138" s="4"/>
      <c r="B3138" s="4"/>
      <c r="C3138" s="4"/>
      <c r="D3138" s="4"/>
      <c r="E3138" s="4"/>
      <c r="F3138" s="4"/>
      <c r="G3138" s="41"/>
      <c r="H3138" s="41"/>
      <c r="I3138" s="59"/>
      <c r="J3138" s="100"/>
      <c r="K3138" s="100"/>
      <c r="L3138" s="9"/>
      <c r="M3138" s="6"/>
      <c r="N3138" s="9"/>
      <c r="O3138" s="6"/>
      <c r="P3138" s="9"/>
      <c r="Q3138" s="5"/>
      <c r="R3138" s="5"/>
      <c r="S3138" s="11"/>
      <c r="T3138" s="6"/>
      <c r="U3138" s="4"/>
      <c r="V3138" s="4"/>
      <c r="W3138" s="75"/>
      <c r="X3138" s="9"/>
      <c r="Y3138" s="11"/>
      <c r="Z3138" s="11"/>
      <c r="AA3138" s="11"/>
      <c r="AB3138" s="11"/>
      <c r="AC3138" s="11"/>
      <c r="AD3138" s="11"/>
      <c r="AE3138" s="11"/>
      <c r="AF3138" s="11"/>
      <c r="AG3138" s="11"/>
      <c r="AH3138" s="11"/>
      <c r="AI3138" s="11"/>
      <c r="AJ3138" s="11"/>
      <c r="AK3138" s="143"/>
      <c r="AL3138" s="143"/>
      <c r="AM3138" s="143"/>
      <c r="AN3138" s="143"/>
      <c r="AO3138" s="143"/>
      <c r="AP3138" s="143"/>
      <c r="AQ3138" s="143"/>
      <c r="AR3138" s="143"/>
      <c r="AS3138" s="143"/>
      <c r="AT3138" s="143"/>
      <c r="AU3138" s="143"/>
      <c r="AV3138" s="143"/>
    </row>
    <row r="3139" spans="1:48" ht="15" customHeight="1" x14ac:dyDescent="0.2">
      <c r="A3139" s="4"/>
      <c r="B3139" s="4"/>
      <c r="C3139" s="4"/>
      <c r="D3139" s="4"/>
      <c r="E3139" s="4"/>
      <c r="F3139" s="4"/>
      <c r="G3139" s="41"/>
      <c r="H3139" s="41"/>
      <c r="I3139" s="59"/>
      <c r="J3139" s="100"/>
      <c r="K3139" s="100"/>
      <c r="L3139" s="9"/>
      <c r="M3139" s="6"/>
      <c r="N3139" s="9"/>
      <c r="O3139" s="6"/>
      <c r="P3139" s="9"/>
      <c r="Q3139" s="5"/>
      <c r="R3139" s="5"/>
      <c r="S3139" s="11"/>
      <c r="T3139" s="6"/>
      <c r="U3139" s="4"/>
      <c r="V3139" s="4"/>
      <c r="W3139" s="75"/>
      <c r="X3139" s="9"/>
      <c r="Y3139" s="11"/>
      <c r="Z3139" s="11"/>
      <c r="AA3139" s="11"/>
      <c r="AB3139" s="11"/>
      <c r="AC3139" s="11"/>
      <c r="AD3139" s="11"/>
      <c r="AE3139" s="11"/>
      <c r="AF3139" s="11"/>
      <c r="AG3139" s="11"/>
      <c r="AH3139" s="11"/>
      <c r="AI3139" s="11"/>
      <c r="AJ3139" s="11"/>
      <c r="AK3139" s="143"/>
      <c r="AL3139" s="143"/>
      <c r="AM3139" s="143"/>
      <c r="AN3139" s="143"/>
      <c r="AO3139" s="143"/>
      <c r="AP3139" s="143"/>
      <c r="AQ3139" s="143"/>
      <c r="AR3139" s="143"/>
      <c r="AS3139" s="143"/>
      <c r="AT3139" s="143"/>
      <c r="AU3139" s="143"/>
      <c r="AV3139" s="143"/>
    </row>
    <row r="3140" spans="1:48" ht="15" customHeight="1" x14ac:dyDescent="0.2">
      <c r="A3140" s="4"/>
      <c r="B3140" s="4"/>
      <c r="C3140" s="4"/>
      <c r="D3140" s="4"/>
      <c r="E3140" s="4"/>
      <c r="F3140" s="4"/>
      <c r="G3140" s="41"/>
      <c r="H3140" s="41"/>
      <c r="I3140" s="59"/>
      <c r="J3140" s="100"/>
      <c r="K3140" s="100"/>
      <c r="L3140" s="9"/>
      <c r="M3140" s="6"/>
      <c r="N3140" s="9"/>
      <c r="O3140" s="6"/>
      <c r="P3140" s="9"/>
      <c r="Q3140" s="5"/>
      <c r="R3140" s="5"/>
      <c r="S3140" s="11"/>
      <c r="T3140" s="6"/>
      <c r="U3140" s="4"/>
      <c r="V3140" s="4"/>
      <c r="W3140" s="75"/>
      <c r="X3140" s="9"/>
      <c r="Y3140" s="11"/>
      <c r="Z3140" s="11"/>
      <c r="AA3140" s="11"/>
      <c r="AB3140" s="11"/>
      <c r="AC3140" s="11"/>
      <c r="AD3140" s="11"/>
      <c r="AE3140" s="11"/>
      <c r="AF3140" s="11"/>
      <c r="AG3140" s="11"/>
      <c r="AH3140" s="11"/>
      <c r="AI3140" s="11"/>
      <c r="AJ3140" s="11"/>
      <c r="AK3140" s="143"/>
      <c r="AL3140" s="143"/>
      <c r="AM3140" s="143"/>
      <c r="AN3140" s="143"/>
      <c r="AO3140" s="143"/>
      <c r="AP3140" s="143"/>
      <c r="AQ3140" s="143"/>
      <c r="AR3140" s="143"/>
      <c r="AS3140" s="143"/>
      <c r="AT3140" s="143"/>
      <c r="AU3140" s="143"/>
      <c r="AV3140" s="143"/>
    </row>
    <row r="3141" spans="1:48" ht="15" customHeight="1" x14ac:dyDescent="0.2">
      <c r="A3141" s="4"/>
      <c r="B3141" s="4"/>
      <c r="C3141" s="4"/>
      <c r="D3141" s="4"/>
      <c r="E3141" s="4"/>
      <c r="F3141" s="4"/>
      <c r="G3141" s="41"/>
      <c r="H3141" s="41"/>
      <c r="I3141" s="59"/>
      <c r="J3141" s="100"/>
      <c r="K3141" s="100"/>
      <c r="L3141" s="9"/>
      <c r="M3141" s="6"/>
      <c r="N3141" s="9"/>
      <c r="O3141" s="6"/>
      <c r="P3141" s="9"/>
      <c r="Q3141" s="5"/>
      <c r="R3141" s="5"/>
      <c r="S3141" s="11"/>
      <c r="T3141" s="6"/>
      <c r="U3141" s="4"/>
      <c r="V3141" s="4"/>
      <c r="W3141" s="75"/>
      <c r="X3141" s="9"/>
      <c r="Y3141" s="11"/>
      <c r="Z3141" s="11"/>
      <c r="AA3141" s="11"/>
      <c r="AB3141" s="11"/>
      <c r="AC3141" s="11"/>
      <c r="AD3141" s="11"/>
      <c r="AE3141" s="11"/>
      <c r="AF3141" s="11"/>
      <c r="AG3141" s="11"/>
      <c r="AH3141" s="11"/>
      <c r="AI3141" s="11"/>
      <c r="AJ3141" s="11"/>
      <c r="AK3141" s="143"/>
      <c r="AL3141" s="143"/>
      <c r="AM3141" s="143"/>
      <c r="AN3141" s="143"/>
      <c r="AO3141" s="143"/>
      <c r="AP3141" s="143"/>
      <c r="AQ3141" s="143"/>
      <c r="AR3141" s="143"/>
      <c r="AS3141" s="143"/>
      <c r="AT3141" s="143"/>
      <c r="AU3141" s="143"/>
      <c r="AV3141" s="143"/>
    </row>
    <row r="3142" spans="1:48" ht="15" customHeight="1" x14ac:dyDescent="0.2">
      <c r="A3142" s="4"/>
      <c r="B3142" s="4"/>
      <c r="C3142" s="4"/>
      <c r="D3142" s="4"/>
      <c r="E3142" s="4"/>
      <c r="F3142" s="4"/>
      <c r="G3142" s="41"/>
      <c r="H3142" s="41"/>
      <c r="I3142" s="59"/>
      <c r="J3142" s="100"/>
      <c r="K3142" s="100"/>
      <c r="L3142" s="9"/>
      <c r="M3142" s="6"/>
      <c r="N3142" s="9"/>
      <c r="O3142" s="6"/>
      <c r="P3142" s="9"/>
      <c r="Q3142" s="5"/>
      <c r="R3142" s="5"/>
      <c r="S3142" s="11"/>
      <c r="T3142" s="6"/>
      <c r="U3142" s="4"/>
      <c r="V3142" s="4"/>
      <c r="W3142" s="75"/>
      <c r="X3142" s="9"/>
      <c r="Y3142" s="11"/>
      <c r="Z3142" s="11"/>
      <c r="AA3142" s="11"/>
      <c r="AB3142" s="11"/>
      <c r="AC3142" s="11"/>
      <c r="AD3142" s="11"/>
      <c r="AE3142" s="11"/>
      <c r="AF3142" s="11"/>
      <c r="AG3142" s="11"/>
      <c r="AH3142" s="11"/>
      <c r="AI3142" s="11"/>
      <c r="AJ3142" s="11"/>
      <c r="AK3142" s="143"/>
      <c r="AL3142" s="143"/>
      <c r="AM3142" s="143"/>
      <c r="AN3142" s="143"/>
      <c r="AO3142" s="143"/>
      <c r="AP3142" s="143"/>
      <c r="AQ3142" s="143"/>
      <c r="AR3142" s="143"/>
      <c r="AS3142" s="143"/>
      <c r="AT3142" s="143"/>
      <c r="AU3142" s="143"/>
      <c r="AV3142" s="143"/>
    </row>
    <row r="3143" spans="1:48" ht="15" customHeight="1" x14ac:dyDescent="0.2">
      <c r="A3143" s="4"/>
      <c r="B3143" s="4"/>
      <c r="C3143" s="4"/>
      <c r="D3143" s="4"/>
      <c r="E3143" s="4"/>
      <c r="F3143" s="4"/>
      <c r="G3143" s="41"/>
      <c r="H3143" s="41"/>
      <c r="I3143" s="59"/>
      <c r="J3143" s="100"/>
      <c r="K3143" s="100"/>
      <c r="L3143" s="9"/>
      <c r="M3143" s="6"/>
      <c r="N3143" s="9"/>
      <c r="O3143" s="6"/>
      <c r="P3143" s="9"/>
      <c r="Q3143" s="5"/>
      <c r="R3143" s="5"/>
      <c r="S3143" s="11"/>
      <c r="T3143" s="6"/>
      <c r="U3143" s="4"/>
      <c r="V3143" s="4"/>
      <c r="W3143" s="75"/>
      <c r="X3143" s="9"/>
      <c r="Y3143" s="11"/>
      <c r="Z3143" s="11"/>
      <c r="AA3143" s="11"/>
      <c r="AB3143" s="11"/>
      <c r="AC3143" s="11"/>
      <c r="AD3143" s="11"/>
      <c r="AE3143" s="11"/>
      <c r="AF3143" s="11"/>
      <c r="AG3143" s="11"/>
      <c r="AH3143" s="11"/>
      <c r="AI3143" s="11"/>
      <c r="AJ3143" s="11"/>
      <c r="AK3143" s="143"/>
      <c r="AL3143" s="143"/>
      <c r="AM3143" s="143"/>
      <c r="AN3143" s="143"/>
      <c r="AO3143" s="143"/>
      <c r="AP3143" s="143"/>
      <c r="AQ3143" s="143"/>
      <c r="AR3143" s="143"/>
      <c r="AS3143" s="143"/>
      <c r="AT3143" s="143"/>
      <c r="AU3143" s="143"/>
      <c r="AV3143" s="143"/>
    </row>
    <row r="3144" spans="1:48" ht="15" customHeight="1" x14ac:dyDescent="0.2">
      <c r="A3144" s="4"/>
      <c r="B3144" s="4"/>
      <c r="C3144" s="4"/>
      <c r="D3144" s="4"/>
      <c r="E3144" s="4"/>
      <c r="F3144" s="4"/>
      <c r="G3144" s="41"/>
      <c r="H3144" s="41"/>
      <c r="I3144" s="59"/>
      <c r="J3144" s="100"/>
      <c r="K3144" s="100"/>
      <c r="L3144" s="9"/>
      <c r="M3144" s="6"/>
      <c r="N3144" s="9"/>
      <c r="O3144" s="6"/>
      <c r="P3144" s="9"/>
      <c r="Q3144" s="5"/>
      <c r="R3144" s="5"/>
      <c r="S3144" s="11"/>
      <c r="T3144" s="6"/>
      <c r="U3144" s="4"/>
      <c r="V3144" s="4"/>
      <c r="W3144" s="75"/>
      <c r="X3144" s="9"/>
      <c r="Y3144" s="11"/>
      <c r="Z3144" s="11"/>
      <c r="AA3144" s="11"/>
      <c r="AB3144" s="11"/>
      <c r="AC3144" s="11"/>
      <c r="AD3144" s="11"/>
      <c r="AE3144" s="11"/>
      <c r="AF3144" s="11"/>
      <c r="AG3144" s="11"/>
      <c r="AH3144" s="11"/>
      <c r="AI3144" s="11"/>
      <c r="AJ3144" s="11"/>
      <c r="AK3144" s="143"/>
      <c r="AL3144" s="143"/>
      <c r="AM3144" s="143"/>
      <c r="AN3144" s="143"/>
      <c r="AO3144" s="143"/>
      <c r="AP3144" s="143"/>
      <c r="AQ3144" s="143"/>
      <c r="AR3144" s="143"/>
      <c r="AS3144" s="143"/>
      <c r="AT3144" s="143"/>
      <c r="AU3144" s="143"/>
      <c r="AV3144" s="143"/>
    </row>
    <row r="3145" spans="1:48" ht="15" customHeight="1" x14ac:dyDescent="0.2">
      <c r="A3145" s="4"/>
      <c r="B3145" s="4"/>
      <c r="C3145" s="4"/>
      <c r="D3145" s="4"/>
      <c r="E3145" s="4"/>
      <c r="F3145" s="4"/>
      <c r="G3145" s="41"/>
      <c r="H3145" s="41"/>
      <c r="I3145" s="59"/>
      <c r="J3145" s="100"/>
      <c r="K3145" s="100"/>
      <c r="L3145" s="9"/>
      <c r="M3145" s="6"/>
      <c r="N3145" s="9"/>
      <c r="O3145" s="6"/>
      <c r="P3145" s="9"/>
      <c r="Q3145" s="5"/>
      <c r="R3145" s="5"/>
      <c r="S3145" s="11"/>
      <c r="T3145" s="6"/>
      <c r="U3145" s="4"/>
      <c r="V3145" s="4"/>
      <c r="W3145" s="75"/>
      <c r="X3145" s="9"/>
      <c r="Y3145" s="11"/>
      <c r="Z3145" s="11"/>
      <c r="AA3145" s="11"/>
      <c r="AB3145" s="11"/>
      <c r="AC3145" s="11"/>
      <c r="AD3145" s="11"/>
      <c r="AE3145" s="11"/>
      <c r="AF3145" s="11"/>
      <c r="AG3145" s="11"/>
      <c r="AH3145" s="11"/>
      <c r="AI3145" s="11"/>
      <c r="AJ3145" s="11"/>
      <c r="AK3145" s="143"/>
      <c r="AL3145" s="143"/>
      <c r="AM3145" s="143"/>
      <c r="AN3145" s="143"/>
      <c r="AO3145" s="143"/>
      <c r="AP3145" s="143"/>
      <c r="AQ3145" s="143"/>
      <c r="AR3145" s="143"/>
      <c r="AS3145" s="143"/>
      <c r="AT3145" s="143"/>
      <c r="AU3145" s="143"/>
      <c r="AV3145" s="143"/>
    </row>
    <row r="3146" spans="1:48" ht="15" customHeight="1" x14ac:dyDescent="0.2">
      <c r="A3146" s="4"/>
      <c r="B3146" s="4"/>
      <c r="C3146" s="4"/>
      <c r="D3146" s="4"/>
      <c r="E3146" s="4"/>
      <c r="F3146" s="4"/>
      <c r="G3146" s="41"/>
      <c r="H3146" s="41"/>
      <c r="I3146" s="59"/>
      <c r="J3146" s="100"/>
      <c r="K3146" s="100"/>
      <c r="L3146" s="9"/>
      <c r="M3146" s="6"/>
      <c r="N3146" s="9"/>
      <c r="O3146" s="6"/>
      <c r="P3146" s="9"/>
      <c r="Q3146" s="5"/>
      <c r="R3146" s="5"/>
      <c r="S3146" s="11"/>
      <c r="T3146" s="6"/>
      <c r="U3146" s="4"/>
      <c r="V3146" s="4"/>
      <c r="W3146" s="75"/>
      <c r="X3146" s="9"/>
      <c r="Y3146" s="11"/>
      <c r="Z3146" s="11"/>
      <c r="AA3146" s="11"/>
      <c r="AB3146" s="11"/>
      <c r="AC3146" s="11"/>
      <c r="AD3146" s="11"/>
      <c r="AE3146" s="11"/>
      <c r="AF3146" s="11"/>
      <c r="AG3146" s="11"/>
      <c r="AH3146" s="11"/>
      <c r="AI3146" s="11"/>
      <c r="AJ3146" s="11"/>
      <c r="AK3146" s="143"/>
      <c r="AL3146" s="143"/>
      <c r="AM3146" s="143"/>
      <c r="AN3146" s="143"/>
      <c r="AO3146" s="143"/>
      <c r="AP3146" s="143"/>
      <c r="AQ3146" s="143"/>
      <c r="AR3146" s="143"/>
      <c r="AS3146" s="143"/>
      <c r="AT3146" s="143"/>
      <c r="AU3146" s="143"/>
      <c r="AV3146" s="143"/>
    </row>
    <row r="3147" spans="1:48" ht="15" customHeight="1" x14ac:dyDescent="0.2">
      <c r="A3147" s="4"/>
      <c r="B3147" s="4"/>
      <c r="C3147" s="4"/>
      <c r="D3147" s="4"/>
      <c r="E3147" s="4"/>
      <c r="F3147" s="4"/>
      <c r="G3147" s="41"/>
      <c r="H3147" s="41"/>
      <c r="I3147" s="59"/>
      <c r="J3147" s="100"/>
      <c r="K3147" s="100"/>
      <c r="L3147" s="9"/>
      <c r="M3147" s="6"/>
      <c r="N3147" s="9"/>
      <c r="O3147" s="6"/>
      <c r="P3147" s="9"/>
      <c r="Q3147" s="5"/>
      <c r="R3147" s="5"/>
      <c r="S3147" s="11"/>
      <c r="T3147" s="6"/>
      <c r="U3147" s="4"/>
      <c r="V3147" s="4"/>
      <c r="W3147" s="75"/>
      <c r="X3147" s="9"/>
      <c r="Y3147" s="11"/>
      <c r="Z3147" s="11"/>
      <c r="AA3147" s="11"/>
      <c r="AB3147" s="11"/>
      <c r="AC3147" s="11"/>
      <c r="AD3147" s="11"/>
      <c r="AE3147" s="11"/>
      <c r="AF3147" s="11"/>
      <c r="AG3147" s="11"/>
      <c r="AH3147" s="11"/>
      <c r="AI3147" s="11"/>
      <c r="AJ3147" s="11"/>
      <c r="AK3147" s="143"/>
      <c r="AL3147" s="143"/>
      <c r="AM3147" s="143"/>
      <c r="AN3147" s="143"/>
      <c r="AO3147" s="143"/>
      <c r="AP3147" s="143"/>
      <c r="AQ3147" s="143"/>
      <c r="AR3147" s="143"/>
      <c r="AS3147" s="143"/>
      <c r="AT3147" s="143"/>
      <c r="AU3147" s="143"/>
      <c r="AV3147" s="143"/>
    </row>
    <row r="3148" spans="1:48" ht="15" customHeight="1" x14ac:dyDescent="0.2">
      <c r="A3148" s="4"/>
      <c r="B3148" s="4"/>
      <c r="C3148" s="4"/>
      <c r="D3148" s="4"/>
      <c r="E3148" s="4"/>
      <c r="F3148" s="4"/>
      <c r="G3148" s="41"/>
      <c r="H3148" s="41"/>
      <c r="I3148" s="59"/>
      <c r="J3148" s="100"/>
      <c r="K3148" s="100"/>
      <c r="L3148" s="9"/>
      <c r="M3148" s="6"/>
      <c r="N3148" s="9"/>
      <c r="O3148" s="6"/>
      <c r="P3148" s="9"/>
      <c r="Q3148" s="5"/>
      <c r="R3148" s="5"/>
      <c r="S3148" s="11"/>
      <c r="T3148" s="6"/>
      <c r="U3148" s="4"/>
      <c r="V3148" s="4"/>
      <c r="W3148" s="75"/>
      <c r="X3148" s="9"/>
      <c r="Y3148" s="11"/>
      <c r="Z3148" s="11"/>
      <c r="AA3148" s="11"/>
      <c r="AB3148" s="11"/>
      <c r="AC3148" s="11"/>
      <c r="AD3148" s="11"/>
      <c r="AE3148" s="11"/>
      <c r="AF3148" s="11"/>
      <c r="AG3148" s="11"/>
      <c r="AH3148" s="11"/>
      <c r="AI3148" s="11"/>
      <c r="AJ3148" s="11"/>
      <c r="AK3148" s="143"/>
      <c r="AL3148" s="143"/>
      <c r="AM3148" s="143"/>
      <c r="AN3148" s="143"/>
      <c r="AO3148" s="143"/>
      <c r="AP3148" s="143"/>
      <c r="AQ3148" s="143"/>
      <c r="AR3148" s="143"/>
      <c r="AS3148" s="143"/>
      <c r="AT3148" s="143"/>
      <c r="AU3148" s="143"/>
      <c r="AV3148" s="143"/>
    </row>
    <row r="3149" spans="1:48" ht="15" customHeight="1" x14ac:dyDescent="0.2">
      <c r="A3149" s="4"/>
      <c r="B3149" s="4"/>
      <c r="C3149" s="4"/>
      <c r="D3149" s="4"/>
      <c r="E3149" s="4"/>
      <c r="F3149" s="4"/>
      <c r="G3149" s="41"/>
      <c r="H3149" s="41"/>
      <c r="I3149" s="59"/>
      <c r="J3149" s="100"/>
      <c r="K3149" s="100"/>
      <c r="L3149" s="9"/>
      <c r="M3149" s="6"/>
      <c r="N3149" s="9"/>
      <c r="O3149" s="6"/>
      <c r="P3149" s="9"/>
      <c r="Q3149" s="5"/>
      <c r="R3149" s="5"/>
      <c r="S3149" s="11"/>
      <c r="T3149" s="6"/>
      <c r="U3149" s="4"/>
      <c r="V3149" s="4"/>
      <c r="W3149" s="75"/>
      <c r="X3149" s="9"/>
      <c r="Y3149" s="11"/>
      <c r="Z3149" s="11"/>
      <c r="AA3149" s="11"/>
      <c r="AB3149" s="11"/>
      <c r="AC3149" s="11"/>
      <c r="AD3149" s="11"/>
      <c r="AE3149" s="11"/>
      <c r="AF3149" s="11"/>
      <c r="AG3149" s="11"/>
      <c r="AH3149" s="11"/>
      <c r="AI3149" s="11"/>
      <c r="AJ3149" s="11"/>
      <c r="AK3149" s="143"/>
      <c r="AL3149" s="143"/>
      <c r="AM3149" s="143"/>
      <c r="AN3149" s="143"/>
      <c r="AO3149" s="143"/>
      <c r="AP3149" s="143"/>
      <c r="AQ3149" s="143"/>
      <c r="AR3149" s="143"/>
      <c r="AS3149" s="143"/>
      <c r="AT3149" s="143"/>
      <c r="AU3149" s="143"/>
      <c r="AV3149" s="143"/>
    </row>
    <row r="3150" spans="1:48" ht="15" customHeight="1" x14ac:dyDescent="0.2">
      <c r="A3150" s="4"/>
      <c r="B3150" s="4"/>
      <c r="C3150" s="4"/>
      <c r="D3150" s="4"/>
      <c r="E3150" s="4"/>
      <c r="F3150" s="4"/>
      <c r="G3150" s="41"/>
      <c r="H3150" s="41"/>
      <c r="I3150" s="59"/>
      <c r="J3150" s="100"/>
      <c r="K3150" s="100"/>
      <c r="L3150" s="9"/>
      <c r="M3150" s="6"/>
      <c r="N3150" s="9"/>
      <c r="O3150" s="6"/>
      <c r="P3150" s="9"/>
      <c r="Q3150" s="5"/>
      <c r="R3150" s="5"/>
      <c r="S3150" s="11"/>
      <c r="T3150" s="6"/>
      <c r="U3150" s="4"/>
      <c r="V3150" s="4"/>
      <c r="W3150" s="75"/>
      <c r="X3150" s="9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43"/>
      <c r="AL3150" s="143"/>
      <c r="AM3150" s="143"/>
      <c r="AN3150" s="143"/>
      <c r="AO3150" s="143"/>
      <c r="AP3150" s="143"/>
      <c r="AQ3150" s="143"/>
      <c r="AR3150" s="143"/>
      <c r="AS3150" s="143"/>
      <c r="AT3150" s="143"/>
      <c r="AU3150" s="143"/>
      <c r="AV3150" s="143"/>
    </row>
    <row r="3151" spans="1:48" ht="15" customHeight="1" x14ac:dyDescent="0.2">
      <c r="A3151" s="4"/>
      <c r="B3151" s="4"/>
      <c r="C3151" s="4"/>
      <c r="D3151" s="4"/>
      <c r="E3151" s="4"/>
      <c r="F3151" s="4"/>
      <c r="G3151" s="41"/>
      <c r="H3151" s="41"/>
      <c r="I3151" s="59"/>
      <c r="J3151" s="100"/>
      <c r="K3151" s="100"/>
      <c r="L3151" s="9"/>
      <c r="M3151" s="6"/>
      <c r="N3151" s="9"/>
      <c r="O3151" s="6"/>
      <c r="P3151" s="9"/>
      <c r="Q3151" s="5"/>
      <c r="R3151" s="5"/>
      <c r="S3151" s="11"/>
      <c r="T3151" s="6"/>
      <c r="U3151" s="4"/>
      <c r="V3151" s="4"/>
      <c r="W3151" s="75"/>
      <c r="X3151" s="9"/>
      <c r="Y3151" s="11"/>
      <c r="Z3151" s="11"/>
      <c r="AA3151" s="11"/>
      <c r="AB3151" s="11"/>
      <c r="AC3151" s="11"/>
      <c r="AD3151" s="11"/>
      <c r="AE3151" s="11"/>
      <c r="AF3151" s="11"/>
      <c r="AG3151" s="11"/>
      <c r="AH3151" s="11"/>
      <c r="AI3151" s="11"/>
      <c r="AJ3151" s="11"/>
      <c r="AK3151" s="143"/>
      <c r="AL3151" s="143"/>
      <c r="AM3151" s="143"/>
      <c r="AN3151" s="143"/>
      <c r="AO3151" s="143"/>
      <c r="AP3151" s="143"/>
      <c r="AQ3151" s="143"/>
      <c r="AR3151" s="143"/>
      <c r="AS3151" s="143"/>
      <c r="AT3151" s="143"/>
      <c r="AU3151" s="143"/>
      <c r="AV3151" s="143"/>
    </row>
    <row r="3152" spans="1:48" ht="15" customHeight="1" x14ac:dyDescent="0.2">
      <c r="A3152" s="4"/>
      <c r="B3152" s="4"/>
      <c r="C3152" s="4"/>
      <c r="D3152" s="4"/>
      <c r="E3152" s="4"/>
      <c r="F3152" s="4"/>
      <c r="G3152" s="41"/>
      <c r="H3152" s="41"/>
      <c r="I3152" s="59"/>
      <c r="J3152" s="100"/>
      <c r="K3152" s="100"/>
      <c r="L3152" s="9"/>
      <c r="M3152" s="6"/>
      <c r="N3152" s="9"/>
      <c r="O3152" s="6"/>
      <c r="P3152" s="9"/>
      <c r="Q3152" s="5"/>
      <c r="R3152" s="5"/>
      <c r="S3152" s="11"/>
      <c r="T3152" s="6"/>
      <c r="U3152" s="4"/>
      <c r="V3152" s="4"/>
      <c r="W3152" s="75"/>
      <c r="X3152" s="9"/>
      <c r="Y3152" s="11"/>
      <c r="Z3152" s="11"/>
      <c r="AA3152" s="11"/>
      <c r="AB3152" s="11"/>
      <c r="AC3152" s="11"/>
      <c r="AD3152" s="11"/>
      <c r="AE3152" s="11"/>
      <c r="AF3152" s="11"/>
      <c r="AG3152" s="11"/>
      <c r="AH3152" s="11"/>
      <c r="AI3152" s="11"/>
      <c r="AJ3152" s="11"/>
      <c r="AK3152" s="143"/>
      <c r="AL3152" s="143"/>
      <c r="AM3152" s="143"/>
      <c r="AN3152" s="143"/>
      <c r="AO3152" s="143"/>
      <c r="AP3152" s="143"/>
      <c r="AQ3152" s="143"/>
      <c r="AR3152" s="143"/>
      <c r="AS3152" s="143"/>
      <c r="AT3152" s="143"/>
      <c r="AU3152" s="143"/>
      <c r="AV3152" s="143"/>
    </row>
    <row r="3153" spans="1:48" ht="15" customHeight="1" x14ac:dyDescent="0.2">
      <c r="A3153" s="4"/>
      <c r="B3153" s="4"/>
      <c r="C3153" s="4"/>
      <c r="D3153" s="4"/>
      <c r="E3153" s="4"/>
      <c r="F3153" s="4"/>
      <c r="G3153" s="41"/>
      <c r="H3153" s="41"/>
      <c r="I3153" s="59"/>
      <c r="J3153" s="100"/>
      <c r="K3153" s="100"/>
      <c r="L3153" s="9"/>
      <c r="M3153" s="6"/>
      <c r="N3153" s="9"/>
      <c r="O3153" s="6"/>
      <c r="P3153" s="9"/>
      <c r="Q3153" s="5"/>
      <c r="R3153" s="5"/>
      <c r="S3153" s="11"/>
      <c r="T3153" s="6"/>
      <c r="U3153" s="4"/>
      <c r="V3153" s="4"/>
      <c r="W3153" s="75"/>
      <c r="X3153" s="9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1"/>
      <c r="AJ3153" s="11"/>
      <c r="AK3153" s="143"/>
      <c r="AL3153" s="143"/>
      <c r="AM3153" s="143"/>
      <c r="AN3153" s="143"/>
      <c r="AO3153" s="143"/>
      <c r="AP3153" s="143"/>
      <c r="AQ3153" s="143"/>
      <c r="AR3153" s="143"/>
      <c r="AS3153" s="143"/>
      <c r="AT3153" s="143"/>
      <c r="AU3153" s="143"/>
      <c r="AV3153" s="143"/>
    </row>
    <row r="3154" spans="1:48" ht="15" customHeight="1" x14ac:dyDescent="0.2">
      <c r="A3154" s="4"/>
      <c r="B3154" s="4"/>
      <c r="C3154" s="4"/>
      <c r="D3154" s="4"/>
      <c r="E3154" s="4"/>
      <c r="F3154" s="4"/>
      <c r="G3154" s="41"/>
      <c r="H3154" s="41"/>
      <c r="I3154" s="59"/>
      <c r="J3154" s="100"/>
      <c r="K3154" s="100"/>
      <c r="L3154" s="9"/>
      <c r="M3154" s="6"/>
      <c r="N3154" s="9"/>
      <c r="O3154" s="6"/>
      <c r="P3154" s="9"/>
      <c r="Q3154" s="5"/>
      <c r="R3154" s="5"/>
      <c r="S3154" s="11"/>
      <c r="T3154" s="6"/>
      <c r="U3154" s="4"/>
      <c r="V3154" s="4"/>
      <c r="W3154" s="75"/>
      <c r="X3154" s="9"/>
      <c r="Y3154" s="11"/>
      <c r="Z3154" s="11"/>
      <c r="AA3154" s="11"/>
      <c r="AB3154" s="11"/>
      <c r="AC3154" s="11"/>
      <c r="AD3154" s="11"/>
      <c r="AE3154" s="11"/>
      <c r="AF3154" s="11"/>
      <c r="AG3154" s="11"/>
      <c r="AH3154" s="11"/>
      <c r="AI3154" s="11"/>
      <c r="AJ3154" s="11"/>
      <c r="AK3154" s="143"/>
      <c r="AL3154" s="143"/>
      <c r="AM3154" s="143"/>
      <c r="AN3154" s="143"/>
      <c r="AO3154" s="143"/>
      <c r="AP3154" s="143"/>
      <c r="AQ3154" s="143"/>
      <c r="AR3154" s="143"/>
      <c r="AS3154" s="143"/>
      <c r="AT3154" s="143"/>
      <c r="AU3154" s="143"/>
      <c r="AV3154" s="143"/>
    </row>
    <row r="3155" spans="1:48" ht="15" customHeight="1" x14ac:dyDescent="0.2">
      <c r="A3155" s="4"/>
      <c r="B3155" s="4"/>
      <c r="C3155" s="4"/>
      <c r="D3155" s="4"/>
      <c r="E3155" s="4"/>
      <c r="F3155" s="4"/>
      <c r="G3155" s="41"/>
      <c r="H3155" s="41"/>
      <c r="I3155" s="59"/>
      <c r="J3155" s="100"/>
      <c r="K3155" s="100"/>
      <c r="L3155" s="9"/>
      <c r="M3155" s="6"/>
      <c r="N3155" s="9"/>
      <c r="O3155" s="6"/>
      <c r="P3155" s="9"/>
      <c r="Q3155" s="5"/>
      <c r="R3155" s="5"/>
      <c r="S3155" s="11"/>
      <c r="T3155" s="6"/>
      <c r="U3155" s="4"/>
      <c r="V3155" s="4"/>
      <c r="W3155" s="75"/>
      <c r="X3155" s="9"/>
      <c r="Y3155" s="11"/>
      <c r="Z3155" s="11"/>
      <c r="AA3155" s="11"/>
      <c r="AB3155" s="11"/>
      <c r="AC3155" s="11"/>
      <c r="AD3155" s="11"/>
      <c r="AE3155" s="11"/>
      <c r="AF3155" s="11"/>
      <c r="AG3155" s="11"/>
      <c r="AH3155" s="11"/>
      <c r="AI3155" s="11"/>
      <c r="AJ3155" s="11"/>
      <c r="AK3155" s="143"/>
      <c r="AL3155" s="143"/>
      <c r="AM3155" s="143"/>
      <c r="AN3155" s="143"/>
      <c r="AO3155" s="143"/>
      <c r="AP3155" s="143"/>
      <c r="AQ3155" s="143"/>
      <c r="AR3155" s="143"/>
      <c r="AS3155" s="143"/>
      <c r="AT3155" s="143"/>
      <c r="AU3155" s="143"/>
      <c r="AV3155" s="143"/>
    </row>
    <row r="3156" spans="1:48" ht="15" customHeight="1" x14ac:dyDescent="0.2">
      <c r="A3156" s="4"/>
      <c r="B3156" s="4"/>
      <c r="C3156" s="4"/>
      <c r="D3156" s="4"/>
      <c r="E3156" s="4"/>
      <c r="F3156" s="4"/>
      <c r="G3156" s="41"/>
      <c r="H3156" s="41"/>
      <c r="I3156" s="59"/>
      <c r="J3156" s="100"/>
      <c r="K3156" s="100"/>
      <c r="L3156" s="9"/>
      <c r="M3156" s="6"/>
      <c r="N3156" s="9"/>
      <c r="O3156" s="6"/>
      <c r="P3156" s="9"/>
      <c r="Q3156" s="5"/>
      <c r="R3156" s="5"/>
      <c r="S3156" s="11"/>
      <c r="T3156" s="6"/>
      <c r="U3156" s="4"/>
      <c r="V3156" s="4"/>
      <c r="W3156" s="75"/>
      <c r="X3156" s="9"/>
      <c r="Y3156" s="11"/>
      <c r="Z3156" s="11"/>
      <c r="AA3156" s="11"/>
      <c r="AB3156" s="11"/>
      <c r="AC3156" s="11"/>
      <c r="AD3156" s="11"/>
      <c r="AE3156" s="11"/>
      <c r="AF3156" s="11"/>
      <c r="AG3156" s="11"/>
      <c r="AH3156" s="11"/>
      <c r="AI3156" s="11"/>
      <c r="AJ3156" s="11"/>
      <c r="AK3156" s="143"/>
      <c r="AL3156" s="143"/>
      <c r="AM3156" s="143"/>
      <c r="AN3156" s="143"/>
      <c r="AO3156" s="143"/>
      <c r="AP3156" s="143"/>
      <c r="AQ3156" s="143"/>
      <c r="AR3156" s="143"/>
      <c r="AS3156" s="143"/>
      <c r="AT3156" s="143"/>
      <c r="AU3156" s="143"/>
      <c r="AV3156" s="143"/>
    </row>
    <row r="3157" spans="1:48" ht="15" customHeight="1" x14ac:dyDescent="0.2">
      <c r="A3157" s="4"/>
      <c r="B3157" s="4"/>
      <c r="C3157" s="4"/>
      <c r="D3157" s="4"/>
      <c r="E3157" s="4"/>
      <c r="F3157" s="4"/>
      <c r="G3157" s="41"/>
      <c r="H3157" s="41"/>
      <c r="I3157" s="59"/>
      <c r="J3157" s="100"/>
      <c r="K3157" s="100"/>
      <c r="L3157" s="9"/>
      <c r="M3157" s="6"/>
      <c r="N3157" s="9"/>
      <c r="O3157" s="6"/>
      <c r="P3157" s="9"/>
      <c r="Q3157" s="5"/>
      <c r="R3157" s="5"/>
      <c r="S3157" s="11"/>
      <c r="T3157" s="6"/>
      <c r="U3157" s="4"/>
      <c r="V3157" s="4"/>
      <c r="W3157" s="75"/>
      <c r="X3157" s="9"/>
      <c r="Y3157" s="11"/>
      <c r="Z3157" s="11"/>
      <c r="AA3157" s="11"/>
      <c r="AB3157" s="11"/>
      <c r="AC3157" s="11"/>
      <c r="AD3157" s="11"/>
      <c r="AE3157" s="11"/>
      <c r="AF3157" s="11"/>
      <c r="AG3157" s="11"/>
      <c r="AH3157" s="11"/>
      <c r="AI3157" s="11"/>
      <c r="AJ3157" s="11"/>
      <c r="AK3157" s="143"/>
      <c r="AL3157" s="143"/>
      <c r="AM3157" s="143"/>
      <c r="AN3157" s="143"/>
      <c r="AO3157" s="143"/>
      <c r="AP3157" s="143"/>
      <c r="AQ3157" s="143"/>
      <c r="AR3157" s="143"/>
      <c r="AS3157" s="143"/>
      <c r="AT3157" s="143"/>
      <c r="AU3157" s="143"/>
      <c r="AV3157" s="143"/>
    </row>
    <row r="3158" spans="1:48" ht="15" customHeight="1" x14ac:dyDescent="0.2">
      <c r="A3158" s="4"/>
      <c r="B3158" s="4"/>
      <c r="C3158" s="4"/>
      <c r="D3158" s="4"/>
      <c r="E3158" s="4"/>
      <c r="F3158" s="4"/>
      <c r="G3158" s="41"/>
      <c r="H3158" s="41"/>
      <c r="I3158" s="59"/>
      <c r="J3158" s="100"/>
      <c r="K3158" s="100"/>
      <c r="L3158" s="9"/>
      <c r="M3158" s="6"/>
      <c r="N3158" s="9"/>
      <c r="O3158" s="6"/>
      <c r="P3158" s="9"/>
      <c r="Q3158" s="5"/>
      <c r="R3158" s="5"/>
      <c r="S3158" s="11"/>
      <c r="T3158" s="6"/>
      <c r="U3158" s="4"/>
      <c r="V3158" s="4"/>
      <c r="W3158" s="75"/>
      <c r="X3158" s="9"/>
      <c r="Y3158" s="11"/>
      <c r="Z3158" s="11"/>
      <c r="AA3158" s="11"/>
      <c r="AB3158" s="11"/>
      <c r="AC3158" s="11"/>
      <c r="AD3158" s="11"/>
      <c r="AE3158" s="11"/>
      <c r="AF3158" s="11"/>
      <c r="AG3158" s="11"/>
      <c r="AH3158" s="11"/>
      <c r="AI3158" s="11"/>
      <c r="AJ3158" s="11"/>
      <c r="AK3158" s="143"/>
      <c r="AL3158" s="143"/>
      <c r="AM3158" s="143"/>
      <c r="AN3158" s="143"/>
      <c r="AO3158" s="143"/>
      <c r="AP3158" s="143"/>
      <c r="AQ3158" s="143"/>
      <c r="AR3158" s="143"/>
      <c r="AS3158" s="143"/>
      <c r="AT3158" s="143"/>
      <c r="AU3158" s="143"/>
      <c r="AV3158" s="143"/>
    </row>
    <row r="3159" spans="1:48" ht="15" customHeight="1" x14ac:dyDescent="0.2">
      <c r="A3159" s="4"/>
      <c r="B3159" s="4"/>
      <c r="C3159" s="4"/>
      <c r="D3159" s="4"/>
      <c r="E3159" s="4"/>
      <c r="F3159" s="4"/>
      <c r="G3159" s="41"/>
      <c r="H3159" s="41"/>
      <c r="I3159" s="59"/>
      <c r="J3159" s="100"/>
      <c r="K3159" s="100"/>
      <c r="L3159" s="9"/>
      <c r="M3159" s="6"/>
      <c r="N3159" s="9"/>
      <c r="O3159" s="6"/>
      <c r="P3159" s="9"/>
      <c r="Q3159" s="5"/>
      <c r="R3159" s="5"/>
      <c r="S3159" s="11"/>
      <c r="T3159" s="6"/>
      <c r="U3159" s="4"/>
      <c r="V3159" s="4"/>
      <c r="W3159" s="75"/>
      <c r="X3159" s="9"/>
      <c r="Y3159" s="11"/>
      <c r="Z3159" s="11"/>
      <c r="AA3159" s="11"/>
      <c r="AB3159" s="11"/>
      <c r="AC3159" s="11"/>
      <c r="AD3159" s="11"/>
      <c r="AE3159" s="11"/>
      <c r="AF3159" s="11"/>
      <c r="AG3159" s="11"/>
      <c r="AH3159" s="11"/>
      <c r="AI3159" s="11"/>
      <c r="AJ3159" s="11"/>
      <c r="AK3159" s="143"/>
      <c r="AL3159" s="143"/>
      <c r="AM3159" s="143"/>
      <c r="AN3159" s="143"/>
      <c r="AO3159" s="143"/>
      <c r="AP3159" s="143"/>
      <c r="AQ3159" s="143"/>
      <c r="AR3159" s="143"/>
      <c r="AS3159" s="143"/>
      <c r="AT3159" s="143"/>
      <c r="AU3159" s="143"/>
      <c r="AV3159" s="143"/>
    </row>
    <row r="3160" spans="1:48" ht="15" customHeight="1" x14ac:dyDescent="0.2">
      <c r="A3160" s="4"/>
      <c r="B3160" s="4"/>
      <c r="C3160" s="4"/>
      <c r="D3160" s="4"/>
      <c r="E3160" s="4"/>
      <c r="F3160" s="4"/>
      <c r="G3160" s="41"/>
      <c r="H3160" s="41"/>
      <c r="I3160" s="59"/>
      <c r="J3160" s="100"/>
      <c r="K3160" s="100"/>
      <c r="L3160" s="9"/>
      <c r="M3160" s="6"/>
      <c r="N3160" s="9"/>
      <c r="O3160" s="6"/>
      <c r="P3160" s="9"/>
      <c r="Q3160" s="5"/>
      <c r="R3160" s="5"/>
      <c r="S3160" s="11"/>
      <c r="T3160" s="6"/>
      <c r="U3160" s="4"/>
      <c r="V3160" s="4"/>
      <c r="W3160" s="75"/>
      <c r="X3160" s="9"/>
      <c r="Y3160" s="11"/>
      <c r="Z3160" s="11"/>
      <c r="AA3160" s="11"/>
      <c r="AB3160" s="11"/>
      <c r="AC3160" s="11"/>
      <c r="AD3160" s="11"/>
      <c r="AE3160" s="11"/>
      <c r="AF3160" s="11"/>
      <c r="AG3160" s="11"/>
      <c r="AH3160" s="11"/>
      <c r="AI3160" s="11"/>
      <c r="AJ3160" s="11"/>
      <c r="AK3160" s="143"/>
      <c r="AL3160" s="143"/>
      <c r="AM3160" s="143"/>
      <c r="AN3160" s="143"/>
      <c r="AO3160" s="143"/>
      <c r="AP3160" s="143"/>
      <c r="AQ3160" s="143"/>
      <c r="AR3160" s="143"/>
      <c r="AS3160" s="143"/>
      <c r="AT3160" s="143"/>
      <c r="AU3160" s="143"/>
      <c r="AV3160" s="143"/>
    </row>
    <row r="3161" spans="1:48" ht="15" customHeight="1" x14ac:dyDescent="0.2">
      <c r="A3161" s="4"/>
      <c r="B3161" s="4"/>
      <c r="C3161" s="4"/>
      <c r="D3161" s="4"/>
      <c r="E3161" s="4"/>
      <c r="F3161" s="4"/>
      <c r="G3161" s="41"/>
      <c r="H3161" s="41"/>
      <c r="I3161" s="59"/>
      <c r="J3161" s="100"/>
      <c r="K3161" s="100"/>
      <c r="L3161" s="9"/>
      <c r="M3161" s="6"/>
      <c r="N3161" s="9"/>
      <c r="O3161" s="6"/>
      <c r="P3161" s="9"/>
      <c r="Q3161" s="5"/>
      <c r="R3161" s="5"/>
      <c r="S3161" s="11"/>
      <c r="T3161" s="6"/>
      <c r="U3161" s="4"/>
      <c r="V3161" s="4"/>
      <c r="W3161" s="75"/>
      <c r="X3161" s="9"/>
      <c r="Y3161" s="11"/>
      <c r="Z3161" s="11"/>
      <c r="AA3161" s="11"/>
      <c r="AB3161" s="11"/>
      <c r="AC3161" s="11"/>
      <c r="AD3161" s="11"/>
      <c r="AE3161" s="11"/>
      <c r="AF3161" s="11"/>
      <c r="AG3161" s="11"/>
      <c r="AH3161" s="11"/>
      <c r="AI3161" s="11"/>
      <c r="AJ3161" s="11"/>
      <c r="AK3161" s="143"/>
      <c r="AL3161" s="143"/>
      <c r="AM3161" s="143"/>
      <c r="AN3161" s="143"/>
      <c r="AO3161" s="143"/>
      <c r="AP3161" s="143"/>
      <c r="AQ3161" s="143"/>
      <c r="AR3161" s="143"/>
      <c r="AS3161" s="143"/>
      <c r="AT3161" s="143"/>
      <c r="AU3161" s="143"/>
      <c r="AV3161" s="143"/>
    </row>
    <row r="3162" spans="1:48" ht="15" customHeight="1" x14ac:dyDescent="0.2">
      <c r="A3162" s="4"/>
      <c r="B3162" s="4"/>
      <c r="C3162" s="4"/>
      <c r="D3162" s="4"/>
      <c r="E3162" s="4"/>
      <c r="F3162" s="4"/>
      <c r="G3162" s="41"/>
      <c r="H3162" s="41"/>
      <c r="I3162" s="59"/>
      <c r="J3162" s="100"/>
      <c r="K3162" s="100"/>
      <c r="L3162" s="9"/>
      <c r="M3162" s="6"/>
      <c r="N3162" s="9"/>
      <c r="O3162" s="6"/>
      <c r="P3162" s="9"/>
      <c r="Q3162" s="5"/>
      <c r="R3162" s="5"/>
      <c r="S3162" s="11"/>
      <c r="T3162" s="6"/>
      <c r="U3162" s="4"/>
      <c r="V3162" s="4"/>
      <c r="W3162" s="75"/>
      <c r="X3162" s="9"/>
      <c r="Y3162" s="11"/>
      <c r="Z3162" s="11"/>
      <c r="AA3162" s="11"/>
      <c r="AB3162" s="11"/>
      <c r="AC3162" s="11"/>
      <c r="AD3162" s="11"/>
      <c r="AE3162" s="11"/>
      <c r="AF3162" s="11"/>
      <c r="AG3162" s="11"/>
      <c r="AH3162" s="11"/>
      <c r="AI3162" s="11"/>
      <c r="AJ3162" s="11"/>
      <c r="AK3162" s="143"/>
      <c r="AL3162" s="143"/>
      <c r="AM3162" s="143"/>
      <c r="AN3162" s="143"/>
      <c r="AO3162" s="143"/>
      <c r="AP3162" s="143"/>
      <c r="AQ3162" s="143"/>
      <c r="AR3162" s="143"/>
      <c r="AS3162" s="143"/>
      <c r="AT3162" s="143"/>
      <c r="AU3162" s="143"/>
      <c r="AV3162" s="143"/>
    </row>
    <row r="3163" spans="1:48" ht="15" customHeight="1" x14ac:dyDescent="0.2">
      <c r="A3163" s="4"/>
      <c r="B3163" s="4"/>
      <c r="C3163" s="4"/>
      <c r="D3163" s="4"/>
      <c r="E3163" s="4"/>
      <c r="F3163" s="4"/>
      <c r="G3163" s="41"/>
      <c r="H3163" s="41"/>
      <c r="I3163" s="59"/>
      <c r="J3163" s="100"/>
      <c r="K3163" s="100"/>
      <c r="L3163" s="9"/>
      <c r="M3163" s="6"/>
      <c r="N3163" s="9"/>
      <c r="O3163" s="6"/>
      <c r="P3163" s="9"/>
      <c r="Q3163" s="5"/>
      <c r="R3163" s="5"/>
      <c r="S3163" s="11"/>
      <c r="T3163" s="6"/>
      <c r="U3163" s="4"/>
      <c r="V3163" s="4"/>
      <c r="W3163" s="75"/>
      <c r="X3163" s="9"/>
      <c r="Y3163" s="11"/>
      <c r="Z3163" s="11"/>
      <c r="AA3163" s="11"/>
      <c r="AB3163" s="11"/>
      <c r="AC3163" s="11"/>
      <c r="AD3163" s="11"/>
      <c r="AE3163" s="11"/>
      <c r="AF3163" s="11"/>
      <c r="AG3163" s="11"/>
      <c r="AH3163" s="11"/>
      <c r="AI3163" s="11"/>
      <c r="AJ3163" s="11"/>
      <c r="AK3163" s="143"/>
      <c r="AL3163" s="143"/>
      <c r="AM3163" s="143"/>
      <c r="AN3163" s="143"/>
      <c r="AO3163" s="143"/>
      <c r="AP3163" s="143"/>
      <c r="AQ3163" s="143"/>
      <c r="AR3163" s="143"/>
      <c r="AS3163" s="143"/>
      <c r="AT3163" s="143"/>
      <c r="AU3163" s="143"/>
      <c r="AV3163" s="143"/>
    </row>
  </sheetData>
  <autoFilter ref="A15:BE15" xr:uid="{00000000-0001-0000-0000-000000000000}"/>
  <mergeCells count="8">
    <mergeCell ref="Z2:AA2"/>
    <mergeCell ref="Z1:AA1"/>
    <mergeCell ref="B3:E3"/>
    <mergeCell ref="B5:E5"/>
    <mergeCell ref="B7:E7"/>
    <mergeCell ref="AK14:AV14"/>
    <mergeCell ref="Z3:AA3"/>
    <mergeCell ref="Y14:AJ14"/>
  </mergeCells>
  <phoneticPr fontId="6" type="noConversion"/>
  <conditionalFormatting sqref="E2741 E2735 E2743:E2744">
    <cfRule type="duplicateValues" dxfId="90" priority="25"/>
  </conditionalFormatting>
  <conditionalFormatting sqref="F2341">
    <cfRule type="duplicateValues" dxfId="89" priority="80"/>
    <cfRule type="duplicateValues" dxfId="88" priority="78"/>
    <cfRule type="duplicateValues" dxfId="87" priority="79"/>
  </conditionalFormatting>
  <conditionalFormatting sqref="H2257:H2261">
    <cfRule type="duplicateValues" dxfId="86" priority="235"/>
  </conditionalFormatting>
  <conditionalFormatting sqref="H2259">
    <cfRule type="duplicateValues" dxfId="85" priority="123"/>
    <cfRule type="duplicateValues" dxfId="84" priority="122"/>
  </conditionalFormatting>
  <conditionalFormatting sqref="H2260">
    <cfRule type="duplicateValues" dxfId="83" priority="120"/>
    <cfRule type="duplicateValues" dxfId="82" priority="121"/>
  </conditionalFormatting>
  <conditionalFormatting sqref="H2261">
    <cfRule type="duplicateValues" dxfId="81" priority="118"/>
    <cfRule type="duplicateValues" dxfId="80" priority="119"/>
  </conditionalFormatting>
  <conditionalFormatting sqref="H2262">
    <cfRule type="duplicateValues" dxfId="79" priority="112"/>
    <cfRule type="duplicateValues" dxfId="78" priority="111"/>
    <cfRule type="duplicateValues" dxfId="77" priority="110"/>
  </conditionalFormatting>
  <conditionalFormatting sqref="H2276:H2279">
    <cfRule type="duplicateValues" dxfId="76" priority="140"/>
  </conditionalFormatting>
  <conditionalFormatting sqref="H2280:H2281">
    <cfRule type="duplicateValues" dxfId="75" priority="125"/>
  </conditionalFormatting>
  <conditionalFormatting sqref="H2282">
    <cfRule type="duplicateValues" dxfId="74" priority="106"/>
    <cfRule type="duplicateValues" dxfId="73" priority="105"/>
    <cfRule type="duplicateValues" dxfId="72" priority="107"/>
  </conditionalFormatting>
  <conditionalFormatting sqref="H2287">
    <cfRule type="duplicateValues" dxfId="71" priority="103"/>
    <cfRule type="duplicateValues" dxfId="70" priority="101"/>
    <cfRule type="duplicateValues" dxfId="69" priority="102"/>
  </conditionalFormatting>
  <conditionalFormatting sqref="H2288">
    <cfRule type="duplicateValues" dxfId="68" priority="99"/>
    <cfRule type="duplicateValues" dxfId="67" priority="100"/>
  </conditionalFormatting>
  <conditionalFormatting sqref="H2291:H2293 H2276:H2279 H1258:H1269 H1820:H1952 H2283:H2286 H2289 H2299:H2302 H1776:H1818 H1527:H1774 H2309:H2322 H1954:H2008 H1275:H1506">
    <cfRule type="duplicateValues" dxfId="66" priority="152"/>
  </conditionalFormatting>
  <conditionalFormatting sqref="H2291:H2293 H2276:H2279 H2257:H2261 H1258:H1269 H1820:H1952 H2283:H2286 H2289 H2299:H2302 H1776:H1818 H1527:H1774 H2309:H2322 H1954:H2008 H1275:H1506">
    <cfRule type="duplicateValues" dxfId="65" priority="128"/>
  </conditionalFormatting>
  <conditionalFormatting sqref="H2294">
    <cfRule type="duplicateValues" dxfId="64" priority="97"/>
    <cfRule type="duplicateValues" dxfId="63" priority="98"/>
  </conditionalFormatting>
  <conditionalFormatting sqref="H2295:H2298">
    <cfRule type="duplicateValues" dxfId="62" priority="95"/>
    <cfRule type="duplicateValues" dxfId="61" priority="96"/>
  </conditionalFormatting>
  <conditionalFormatting sqref="H2303">
    <cfRule type="duplicateValues" dxfId="60" priority="93"/>
    <cfRule type="duplicateValues" dxfId="59" priority="94"/>
  </conditionalFormatting>
  <conditionalFormatting sqref="H2307">
    <cfRule type="duplicateValues" dxfId="58" priority="6"/>
    <cfRule type="duplicateValues" dxfId="57" priority="7"/>
    <cfRule type="duplicateValues" dxfId="56" priority="5"/>
  </conditionalFormatting>
  <conditionalFormatting sqref="H2308">
    <cfRule type="duplicateValues" dxfId="55" priority="8"/>
    <cfRule type="duplicateValues" dxfId="54" priority="9"/>
    <cfRule type="duplicateValues" dxfId="53" priority="10"/>
  </conditionalFormatting>
  <conditionalFormatting sqref="H2323">
    <cfRule type="duplicateValues" dxfId="52" priority="83"/>
    <cfRule type="duplicateValues" dxfId="51" priority="82"/>
    <cfRule type="duplicateValues" dxfId="50" priority="81"/>
  </conditionalFormatting>
  <conditionalFormatting sqref="H2324:H2326">
    <cfRule type="duplicateValues" dxfId="49" priority="85"/>
    <cfRule type="duplicateValues" dxfId="48" priority="84"/>
  </conditionalFormatting>
  <conditionalFormatting sqref="H2347">
    <cfRule type="duplicateValues" dxfId="47" priority="75"/>
    <cfRule type="duplicateValues" dxfId="46" priority="76"/>
    <cfRule type="duplicateValues" dxfId="45" priority="77"/>
  </conditionalFormatting>
  <conditionalFormatting sqref="H2357">
    <cfRule type="duplicateValues" dxfId="44" priority="63"/>
    <cfRule type="duplicateValues" dxfId="43" priority="64"/>
    <cfRule type="duplicateValues" dxfId="42" priority="65"/>
  </conditionalFormatting>
  <conditionalFormatting sqref="H2358">
    <cfRule type="duplicateValues" dxfId="41" priority="61"/>
    <cfRule type="duplicateValues" dxfId="40" priority="62"/>
    <cfRule type="duplicateValues" dxfId="39" priority="53"/>
    <cfRule type="duplicateValues" dxfId="38" priority="51"/>
    <cfRule type="duplicateValues" dxfId="37" priority="52"/>
    <cfRule type="duplicateValues" dxfId="36" priority="60"/>
  </conditionalFormatting>
  <conditionalFormatting sqref="H2359">
    <cfRule type="duplicateValues" dxfId="35" priority="45"/>
    <cfRule type="duplicateValues" dxfId="34" priority="46"/>
    <cfRule type="duplicateValues" dxfId="33" priority="47"/>
    <cfRule type="duplicateValues" dxfId="32" priority="54"/>
    <cfRule type="duplicateValues" dxfId="31" priority="55"/>
    <cfRule type="duplicateValues" dxfId="30" priority="56"/>
  </conditionalFormatting>
  <conditionalFormatting sqref="H2360">
    <cfRule type="duplicateValues" dxfId="29" priority="37"/>
    <cfRule type="duplicateValues" dxfId="28" priority="36"/>
    <cfRule type="duplicateValues" dxfId="27" priority="35"/>
    <cfRule type="duplicateValues" dxfId="26" priority="34"/>
    <cfRule type="duplicateValues" dxfId="25" priority="33"/>
    <cfRule type="duplicateValues" dxfId="24" priority="38"/>
  </conditionalFormatting>
  <conditionalFormatting sqref="H2361:H2367">
    <cfRule type="duplicateValues" dxfId="23" priority="43"/>
    <cfRule type="duplicateValues" dxfId="22" priority="44"/>
    <cfRule type="duplicateValues" dxfId="21" priority="42"/>
    <cfRule type="duplicateValues" dxfId="20" priority="41"/>
    <cfRule type="duplicateValues" dxfId="19" priority="40"/>
    <cfRule type="duplicateValues" dxfId="18" priority="39"/>
  </conditionalFormatting>
  <conditionalFormatting sqref="H2683:H2684 H2621:H2680 M2684 H2688:H2714">
    <cfRule type="duplicateValues" dxfId="17" priority="276"/>
  </conditionalFormatting>
  <conditionalFormatting sqref="H2749">
    <cfRule type="duplicateValues" dxfId="16" priority="21"/>
  </conditionalFormatting>
  <conditionalFormatting sqref="H2787:H2794">
    <cfRule type="duplicateValues" dxfId="15" priority="18"/>
    <cfRule type="duplicateValues" dxfId="14" priority="19"/>
    <cfRule type="duplicateValues" dxfId="13" priority="17"/>
  </conditionalFormatting>
  <conditionalFormatting sqref="H2856">
    <cfRule type="duplicateValues" dxfId="12" priority="13"/>
    <cfRule type="duplicateValues" dxfId="11" priority="12"/>
    <cfRule type="duplicateValues" dxfId="10" priority="11"/>
  </conditionalFormatting>
  <conditionalFormatting sqref="I2497:I2517">
    <cfRule type="duplicateValues" dxfId="9" priority="32"/>
  </conditionalFormatting>
  <conditionalFormatting sqref="I2639:I2645">
    <cfRule type="duplicateValues" dxfId="8" priority="197"/>
    <cfRule type="duplicateValues" dxfId="7" priority="198"/>
    <cfRule type="duplicateValues" dxfId="6" priority="199"/>
  </conditionalFormatting>
  <conditionalFormatting sqref="I2736">
    <cfRule type="duplicateValues" dxfId="5" priority="23"/>
  </conditionalFormatting>
  <conditionalFormatting sqref="I2737">
    <cfRule type="duplicateValues" dxfId="4" priority="22"/>
  </conditionalFormatting>
  <conditionalFormatting sqref="I1578:K1578">
    <cfRule type="duplicateValues" dxfId="3" priority="71"/>
    <cfRule type="duplicateValues" dxfId="2" priority="69"/>
    <cfRule type="duplicateValues" dxfId="1" priority="70"/>
  </conditionalFormatting>
  <conditionalFormatting sqref="I2287:K2287">
    <cfRule type="duplicateValues" dxfId="0" priority="104"/>
  </conditionalFormatting>
  <dataValidations count="1">
    <dataValidation type="whole" allowBlank="1" showInputMessage="1" showErrorMessage="1" sqref="X2327:X2347 X2352:X2356" xr:uid="{00000000-0002-0000-0000-000000000000}">
      <formula1>0</formula1>
      <formula2>60</formula2>
    </dataValidation>
  </dataValidations>
  <pageMargins left="0.23622047244094491" right="0.23622047244094491" top="0.74803149606299213" bottom="0.74803149606299213" header="0.31496062992125984" footer="0.31496062992125984"/>
  <pageSetup fitToHeight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1000000}">
          <x14:formula1>
            <xm:f>'TABLA CÁLCULO'!$U$12:$U$16</xm:f>
          </x14:formula1>
          <xm:sqref>O2475:O2476 O2456 O1832:O1834 O1852 O1912:O1915 O1946:O1947 O2097:O2098 O2120 O2205:O2206 O2276 O2287 O2291 O2294:O2302 O2309:O2310 O2353:O2354 O2411 O318 O265 O313:O314 O2568:O2571 O2585:O2599 O2605:O2620 O2704:O2707 O1909:O1910 O2484:O2565 O2906 O2414:O2415</xm:sqref>
        </x14:dataValidation>
        <x14:dataValidation type="list" allowBlank="1" showInputMessage="1" showErrorMessage="1" xr:uid="{00000000-0002-0000-0000-000002000000}">
          <x14:formula1>
            <xm:f>'TABLA CÁLCULO'!$AE$12:$AE$16</xm:f>
          </x14:formula1>
          <xm:sqref>M2475:M2476 M2605:M2620 M2636 M2672 M2704:M2707 M2484:M2567 M2939 M2572:M2599</xm:sqref>
        </x14:dataValidation>
        <x14:dataValidation type="list" allowBlank="1" showInputMessage="1" showErrorMessage="1" xr:uid="{00000000-0002-0000-0000-000003000000}">
          <x14:formula1>
            <xm:f>'TABLA CÁLCULO'!$AF$12:$AF$16</xm:f>
          </x14:formula1>
          <xm:sqref>N2475:N2476 N2484:N2485 N2605:N2620 N2636 N2672 N2704:N2707 N2487:N2567 N2939 N2572:N2599</xm:sqref>
        </x14:dataValidation>
        <x14:dataValidation type="list" allowBlank="1" showInputMessage="1" showErrorMessage="1" xr:uid="{00000000-0002-0000-0000-000004000000}">
          <x14:formula1>
            <xm:f>'TABLA CÁLCULO'!$R$12:$R$15</xm:f>
          </x14:formula1>
          <xm:sqref>Y2475:Z2481 AD2579:AD2581 AE2579:AE2580 AA2575 AF2487:AG2573 AB2576:AC2581 AG2579:AJ2581 AF2581 AD2487:AD2573 AA2487:AA2573 Y2583:Z2598 AF2584:AG2598 AH2583:AJ2598 AD2584:AD2598 AB2583:AC2598 AA2584:AA2598 Z2577:AA2581 AE2583:AE2598 AD2576:AJ2576 Y2484:Y2581 AE2487:AE2574 AH2487:AJ2574 AB2487:AC2574 Z2484:Z2575</xm:sqref>
        </x14:dataValidation>
        <x14:dataValidation type="list" allowBlank="1" showInputMessage="1" showErrorMessage="1" xr:uid="{00000000-0002-0000-0000-000005000000}">
          <x14:formula1>
            <xm:f>'TABLA CÁLCULO'!$W$12:$W$14</xm:f>
          </x14:formula1>
          <xm:sqref>P2600:P2620 P2574:P2575 P2577:P2581 R2600:R2620 R2475:R2565 P2475:P2565 P2583:P2598 R2577:R2598 R2570:R2575</xm:sqref>
        </x14:dataValidation>
        <x14:dataValidation type="list" allowBlank="1" showInputMessage="1" showErrorMessage="1" xr:uid="{00000000-0002-0000-0000-000006000000}">
          <x14:formula1>
            <xm:f>'TABLA CÁLCULO'!$Y$12:$Y$16</xm:f>
          </x14:formula1>
          <xm:sqref>S2600:S2620 S2475:S2486 S2577:S2583 S2488:S2493 S2495:S2564 S2585:S2598 S2572:S2575</xm:sqref>
        </x14:dataValidation>
        <x14:dataValidation type="list" allowBlank="1" showInputMessage="1" showErrorMessage="1" xr:uid="{00000000-0002-0000-0000-000007000000}">
          <x14:formula1>
            <xm:f>'TABLA CÁLCULO'!$AC$12:$AC$18</xm:f>
          </x14:formula1>
          <xm:sqref>X2477:X2481 X2484:X2620</xm:sqref>
        </x14:dataValidation>
        <x14:dataValidation type="list" allowBlank="1" showInputMessage="1" showErrorMessage="1" xr:uid="{00000000-0002-0000-0000-000008000000}">
          <x14:formula1>
            <xm:f>'TABLA CÁLCULO'!$AA$12:$AA$15</xm:f>
          </x14:formula1>
          <xm:sqref>T2568:T2571 T2565 T2574:T2575 T2475:T2554 T2577:T2620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B3:AI154"/>
  <sheetViews>
    <sheetView zoomScale="85" zoomScaleNormal="85" workbookViewId="0">
      <selection activeCell="E8" sqref="E8"/>
    </sheetView>
  </sheetViews>
  <sheetFormatPr baseColWidth="10" defaultColWidth="12.42578125" defaultRowHeight="15.75" x14ac:dyDescent="0.25"/>
  <cols>
    <col min="1" max="1" width="8.140625" style="42" customWidth="1"/>
    <col min="2" max="2" width="3.85546875" style="43" bestFit="1" customWidth="1"/>
    <col min="3" max="3" width="25.5703125" style="53" customWidth="1"/>
    <col min="4" max="4" width="32.140625" style="53" customWidth="1"/>
    <col min="5" max="5" width="51.7109375" style="44" bestFit="1" customWidth="1"/>
    <col min="6" max="6" width="25" style="47" bestFit="1" customWidth="1"/>
    <col min="7" max="7" width="14.7109375" style="47" customWidth="1"/>
    <col min="8" max="8" width="14" style="47" customWidth="1"/>
    <col min="9" max="9" width="16.42578125" style="51" customWidth="1"/>
    <col min="10" max="10" width="14.140625" style="45" customWidth="1"/>
    <col min="11" max="11" width="13" style="45" customWidth="1"/>
    <col min="12" max="12" width="12.140625" style="51" customWidth="1"/>
    <col min="13" max="13" width="13" style="45" customWidth="1"/>
    <col min="14" max="14" width="12.140625" style="51" customWidth="1"/>
    <col min="15" max="15" width="13" style="45" customWidth="1"/>
    <col min="16" max="16" width="12.140625" style="51" customWidth="1"/>
    <col min="17" max="17" width="13" style="45" customWidth="1"/>
    <col min="18" max="18" width="12.140625" style="51" customWidth="1"/>
    <col min="19" max="19" width="15.7109375" style="45" customWidth="1"/>
    <col min="20" max="20" width="12.140625" style="51" customWidth="1"/>
    <col min="21" max="21" width="13" style="45" bestFit="1" customWidth="1"/>
    <col min="22" max="22" width="12.140625" style="51" bestFit="1" customWidth="1"/>
    <col min="23" max="23" width="13" style="45" bestFit="1" customWidth="1"/>
    <col min="24" max="24" width="12.140625" style="51" bestFit="1" customWidth="1"/>
    <col min="25" max="25" width="13" style="45" bestFit="1" customWidth="1"/>
    <col min="26" max="26" width="12.140625" style="51" bestFit="1" customWidth="1"/>
    <col min="27" max="27" width="13" style="45" bestFit="1" customWidth="1"/>
    <col min="28" max="28" width="12.140625" style="51" bestFit="1" customWidth="1"/>
    <col min="29" max="29" width="13" style="45" bestFit="1" customWidth="1"/>
    <col min="30" max="30" width="12.140625" style="51" bestFit="1" customWidth="1"/>
    <col min="31" max="31" width="13" style="45" bestFit="1" customWidth="1"/>
    <col min="32" max="32" width="12.140625" style="51" bestFit="1" customWidth="1"/>
    <col min="33" max="33" width="13" style="45" bestFit="1" customWidth="1"/>
    <col min="34" max="35" width="12.140625" style="51" bestFit="1" customWidth="1"/>
    <col min="36" max="16384" width="12.42578125" style="42"/>
  </cols>
  <sheetData>
    <row r="3" spans="2:35" ht="26.25" customHeight="1" x14ac:dyDescent="0.25">
      <c r="B3" s="185" t="s">
        <v>114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</row>
    <row r="5" spans="2:35" ht="15.75" customHeight="1" x14ac:dyDescent="0.25">
      <c r="K5" s="182" t="s">
        <v>99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4"/>
    </row>
    <row r="6" spans="2:35" ht="15.75" customHeight="1" x14ac:dyDescent="0.25">
      <c r="K6" s="187" t="s">
        <v>19</v>
      </c>
      <c r="L6" s="188"/>
      <c r="M6" s="187" t="s">
        <v>20</v>
      </c>
      <c r="N6" s="188"/>
      <c r="O6" s="187" t="s">
        <v>21</v>
      </c>
      <c r="P6" s="188"/>
      <c r="Q6" s="187" t="s">
        <v>22</v>
      </c>
      <c r="R6" s="188"/>
      <c r="S6" s="187" t="s">
        <v>23</v>
      </c>
      <c r="T6" s="188"/>
      <c r="U6" s="187" t="s">
        <v>24</v>
      </c>
      <c r="V6" s="188"/>
      <c r="W6" s="187" t="s">
        <v>25</v>
      </c>
      <c r="X6" s="188"/>
      <c r="Y6" s="187" t="s">
        <v>26</v>
      </c>
      <c r="Z6" s="188"/>
      <c r="AA6" s="187" t="s">
        <v>27</v>
      </c>
      <c r="AB6" s="188"/>
      <c r="AC6" s="187" t="s">
        <v>28</v>
      </c>
      <c r="AD6" s="188"/>
      <c r="AE6" s="187" t="s">
        <v>29</v>
      </c>
      <c r="AF6" s="188"/>
      <c r="AG6" s="187" t="s">
        <v>30</v>
      </c>
      <c r="AH6" s="188"/>
    </row>
    <row r="7" spans="2:35" s="43" customFormat="1" ht="73.5" customHeight="1" x14ac:dyDescent="0.25">
      <c r="B7" s="7" t="s">
        <v>100</v>
      </c>
      <c r="C7" s="7" t="s">
        <v>0</v>
      </c>
      <c r="D7" s="7" t="s">
        <v>113</v>
      </c>
      <c r="E7" s="7" t="s">
        <v>101</v>
      </c>
      <c r="F7" s="7" t="s">
        <v>110</v>
      </c>
      <c r="G7" s="7" t="s">
        <v>102</v>
      </c>
      <c r="H7" s="7" t="s">
        <v>103</v>
      </c>
      <c r="I7" s="46" t="s">
        <v>104</v>
      </c>
      <c r="J7" s="7" t="s">
        <v>109</v>
      </c>
      <c r="K7" s="7" t="s">
        <v>111</v>
      </c>
      <c r="L7" s="46" t="s">
        <v>105</v>
      </c>
      <c r="M7" s="7" t="s">
        <v>111</v>
      </c>
      <c r="N7" s="46" t="s">
        <v>105</v>
      </c>
      <c r="O7" s="7" t="s">
        <v>111</v>
      </c>
      <c r="P7" s="46" t="s">
        <v>105</v>
      </c>
      <c r="Q7" s="7" t="s">
        <v>111</v>
      </c>
      <c r="R7" s="46" t="s">
        <v>105</v>
      </c>
      <c r="S7" s="7" t="s">
        <v>111</v>
      </c>
      <c r="T7" s="46" t="s">
        <v>105</v>
      </c>
      <c r="U7" s="7" t="s">
        <v>111</v>
      </c>
      <c r="V7" s="46" t="s">
        <v>105</v>
      </c>
      <c r="W7" s="7" t="s">
        <v>111</v>
      </c>
      <c r="X7" s="46" t="s">
        <v>105</v>
      </c>
      <c r="Y7" s="7" t="s">
        <v>111</v>
      </c>
      <c r="Z7" s="46" t="s">
        <v>105</v>
      </c>
      <c r="AA7" s="7" t="s">
        <v>111</v>
      </c>
      <c r="AB7" s="46" t="s">
        <v>105</v>
      </c>
      <c r="AC7" s="7" t="s">
        <v>111</v>
      </c>
      <c r="AD7" s="46" t="s">
        <v>105</v>
      </c>
      <c r="AE7" s="7" t="s">
        <v>111</v>
      </c>
      <c r="AF7" s="46" t="s">
        <v>105</v>
      </c>
      <c r="AG7" s="7" t="s">
        <v>111</v>
      </c>
      <c r="AH7" s="46" t="s">
        <v>105</v>
      </c>
      <c r="AI7" s="46" t="s">
        <v>107</v>
      </c>
    </row>
    <row r="8" spans="2:35" ht="25.5" x14ac:dyDescent="0.25">
      <c r="B8" s="9">
        <v>1</v>
      </c>
      <c r="C8" s="54" t="s">
        <v>2773</v>
      </c>
      <c r="D8" s="54" t="s">
        <v>132</v>
      </c>
      <c r="E8" s="54"/>
      <c r="F8" s="9"/>
      <c r="G8" s="49"/>
      <c r="H8" s="49"/>
      <c r="I8" s="52"/>
      <c r="J8" s="11" t="s">
        <v>112</v>
      </c>
      <c r="K8" s="11"/>
      <c r="L8" s="52">
        <v>0</v>
      </c>
      <c r="M8" s="11"/>
      <c r="N8" s="52">
        <v>0</v>
      </c>
      <c r="O8" s="11"/>
      <c r="P8" s="52">
        <v>0</v>
      </c>
      <c r="Q8" s="11"/>
      <c r="R8" s="52">
        <v>0</v>
      </c>
      <c r="S8" s="11"/>
      <c r="T8" s="52">
        <v>0</v>
      </c>
      <c r="U8" s="11"/>
      <c r="V8" s="52">
        <v>0</v>
      </c>
      <c r="W8" s="11"/>
      <c r="X8" s="52">
        <v>0</v>
      </c>
      <c r="Y8" s="11"/>
      <c r="Z8" s="52">
        <v>0</v>
      </c>
      <c r="AA8" s="11"/>
      <c r="AB8" s="52">
        <v>0</v>
      </c>
      <c r="AC8" s="11"/>
      <c r="AD8" s="52">
        <v>0</v>
      </c>
      <c r="AE8" s="11"/>
      <c r="AF8" s="52">
        <v>0</v>
      </c>
      <c r="AG8" s="11"/>
      <c r="AH8" s="52">
        <v>0</v>
      </c>
      <c r="AI8" s="52">
        <f t="shared" ref="AI8:AI76" si="0">+L8+N8+P8+R8+T8+V8+X8+Z8+AB8+AD8+AF8+AH8</f>
        <v>0</v>
      </c>
    </row>
    <row r="9" spans="2:35" ht="25.5" x14ac:dyDescent="0.25">
      <c r="B9" s="9">
        <v>2</v>
      </c>
      <c r="C9" s="54" t="s">
        <v>2773</v>
      </c>
      <c r="D9" s="54" t="s">
        <v>132</v>
      </c>
      <c r="E9" s="54"/>
      <c r="F9" s="9"/>
      <c r="G9" s="49"/>
      <c r="H9" s="49"/>
      <c r="I9" s="52"/>
      <c r="J9" s="11" t="s">
        <v>112</v>
      </c>
      <c r="K9" s="11"/>
      <c r="L9" s="52">
        <v>0</v>
      </c>
      <c r="M9" s="11"/>
      <c r="N9" s="52">
        <v>0</v>
      </c>
      <c r="O9" s="11"/>
      <c r="P9" s="52">
        <v>0</v>
      </c>
      <c r="Q9" s="11"/>
      <c r="R9" s="52">
        <v>0</v>
      </c>
      <c r="S9" s="11"/>
      <c r="T9" s="52">
        <v>0</v>
      </c>
      <c r="U9" s="11"/>
      <c r="V9" s="52">
        <v>0</v>
      </c>
      <c r="W9" s="11"/>
      <c r="X9" s="52">
        <v>0</v>
      </c>
      <c r="Y9" s="11"/>
      <c r="Z9" s="52">
        <v>0</v>
      </c>
      <c r="AA9" s="11"/>
      <c r="AB9" s="52">
        <v>0</v>
      </c>
      <c r="AC9" s="11"/>
      <c r="AD9" s="52">
        <v>0</v>
      </c>
      <c r="AE9" s="11"/>
      <c r="AF9" s="52">
        <v>0</v>
      </c>
      <c r="AG9" s="11"/>
      <c r="AH9" s="52">
        <v>0</v>
      </c>
      <c r="AI9" s="52">
        <f t="shared" si="0"/>
        <v>0</v>
      </c>
    </row>
    <row r="10" spans="2:35" ht="25.5" x14ac:dyDescent="0.25">
      <c r="B10" s="9">
        <v>3</v>
      </c>
      <c r="C10" s="54" t="s">
        <v>2773</v>
      </c>
      <c r="D10" s="54" t="s">
        <v>132</v>
      </c>
      <c r="E10" s="54"/>
      <c r="F10" s="9"/>
      <c r="G10" s="49"/>
      <c r="H10" s="49"/>
      <c r="I10" s="52"/>
      <c r="J10" s="11" t="s">
        <v>112</v>
      </c>
      <c r="K10" s="11"/>
      <c r="L10" s="52">
        <v>0</v>
      </c>
      <c r="M10" s="11"/>
      <c r="N10" s="52">
        <v>0</v>
      </c>
      <c r="O10" s="11"/>
      <c r="P10" s="52">
        <v>0</v>
      </c>
      <c r="Q10" s="11"/>
      <c r="R10" s="52">
        <v>0</v>
      </c>
      <c r="S10" s="11"/>
      <c r="T10" s="52">
        <v>0</v>
      </c>
      <c r="U10" s="11"/>
      <c r="V10" s="52">
        <v>0</v>
      </c>
      <c r="W10" s="11"/>
      <c r="X10" s="52">
        <v>0</v>
      </c>
      <c r="Y10" s="11"/>
      <c r="Z10" s="52">
        <v>0</v>
      </c>
      <c r="AA10" s="11"/>
      <c r="AB10" s="52">
        <v>0</v>
      </c>
      <c r="AC10" s="11"/>
      <c r="AD10" s="52">
        <v>0</v>
      </c>
      <c r="AE10" s="11"/>
      <c r="AF10" s="52">
        <v>0</v>
      </c>
      <c r="AG10" s="11"/>
      <c r="AH10" s="52">
        <v>0</v>
      </c>
      <c r="AI10" s="52">
        <f t="shared" si="0"/>
        <v>0</v>
      </c>
    </row>
    <row r="11" spans="2:35" ht="25.5" x14ac:dyDescent="0.25">
      <c r="B11" s="9">
        <v>4</v>
      </c>
      <c r="C11" s="54" t="s">
        <v>2773</v>
      </c>
      <c r="D11" s="54" t="s">
        <v>132</v>
      </c>
      <c r="E11" s="54"/>
      <c r="F11" s="9"/>
      <c r="G11" s="49"/>
      <c r="H11" s="49"/>
      <c r="I11" s="52"/>
      <c r="J11" s="11" t="s">
        <v>112</v>
      </c>
      <c r="K11" s="111"/>
      <c r="L11" s="52">
        <v>0</v>
      </c>
      <c r="M11" s="11"/>
      <c r="N11" s="52">
        <v>0</v>
      </c>
      <c r="O11" s="11"/>
      <c r="P11" s="52">
        <v>0</v>
      </c>
      <c r="Q11" s="11"/>
      <c r="R11" s="52">
        <v>0</v>
      </c>
      <c r="S11" s="11"/>
      <c r="T11" s="52">
        <v>0</v>
      </c>
      <c r="U11" s="11"/>
      <c r="V11" s="52">
        <v>0</v>
      </c>
      <c r="W11" s="11"/>
      <c r="X11" s="52">
        <v>0</v>
      </c>
      <c r="Y11" s="11"/>
      <c r="Z11" s="52">
        <v>0</v>
      </c>
      <c r="AA11" s="11"/>
      <c r="AB11" s="52">
        <v>0</v>
      </c>
      <c r="AC11" s="11"/>
      <c r="AD11" s="52">
        <v>0</v>
      </c>
      <c r="AE11" s="11"/>
      <c r="AF11" s="52">
        <v>0</v>
      </c>
      <c r="AG11" s="11"/>
      <c r="AH11" s="52">
        <v>0</v>
      </c>
      <c r="AI11" s="52">
        <f t="shared" si="0"/>
        <v>0</v>
      </c>
    </row>
    <row r="12" spans="2:35" ht="25.5" x14ac:dyDescent="0.25">
      <c r="B12" s="9">
        <v>5</v>
      </c>
      <c r="C12" s="54" t="s">
        <v>2773</v>
      </c>
      <c r="D12" s="54" t="s">
        <v>132</v>
      </c>
      <c r="E12" s="54"/>
      <c r="F12" s="9"/>
      <c r="G12" s="49"/>
      <c r="H12" s="49"/>
      <c r="I12" s="52"/>
      <c r="J12" s="11" t="s">
        <v>112</v>
      </c>
      <c r="K12" s="111"/>
      <c r="L12" s="52">
        <v>0</v>
      </c>
      <c r="M12" s="11"/>
      <c r="N12" s="52">
        <v>0</v>
      </c>
      <c r="O12" s="11"/>
      <c r="P12" s="52">
        <v>0</v>
      </c>
      <c r="Q12" s="11"/>
      <c r="R12" s="52">
        <v>0</v>
      </c>
      <c r="S12" s="11"/>
      <c r="T12" s="52">
        <v>0</v>
      </c>
      <c r="U12" s="9"/>
      <c r="V12" s="52">
        <v>0</v>
      </c>
      <c r="W12" s="9"/>
      <c r="X12" s="52">
        <v>0</v>
      </c>
      <c r="Y12" s="11"/>
      <c r="Z12" s="52">
        <v>0</v>
      </c>
      <c r="AA12" s="11"/>
      <c r="AB12" s="52">
        <v>0</v>
      </c>
      <c r="AC12" s="11"/>
      <c r="AD12" s="52">
        <v>0</v>
      </c>
      <c r="AE12" s="11"/>
      <c r="AF12" s="52">
        <v>0</v>
      </c>
      <c r="AG12" s="11"/>
      <c r="AH12" s="52">
        <v>0</v>
      </c>
      <c r="AI12" s="52">
        <f t="shared" si="0"/>
        <v>0</v>
      </c>
    </row>
    <row r="13" spans="2:35" ht="25.5" x14ac:dyDescent="0.25">
      <c r="B13" s="9">
        <v>6</v>
      </c>
      <c r="C13" s="54" t="s">
        <v>2773</v>
      </c>
      <c r="D13" s="54" t="s">
        <v>132</v>
      </c>
      <c r="E13" s="54"/>
      <c r="F13" s="9"/>
      <c r="G13" s="49"/>
      <c r="H13" s="49"/>
      <c r="I13" s="52"/>
      <c r="J13" s="11" t="s">
        <v>112</v>
      </c>
      <c r="K13" s="111"/>
      <c r="L13" s="52">
        <v>0</v>
      </c>
      <c r="M13" s="11"/>
      <c r="N13" s="52">
        <v>0</v>
      </c>
      <c r="O13" s="11"/>
      <c r="P13" s="52">
        <v>0</v>
      </c>
      <c r="Q13" s="11"/>
      <c r="R13" s="52">
        <v>0</v>
      </c>
      <c r="S13" s="11"/>
      <c r="T13" s="52">
        <v>0</v>
      </c>
      <c r="U13" s="11"/>
      <c r="V13" s="52">
        <v>0</v>
      </c>
      <c r="W13" s="11"/>
      <c r="X13" s="52">
        <v>0</v>
      </c>
      <c r="Y13" s="11"/>
      <c r="Z13" s="52">
        <v>0</v>
      </c>
      <c r="AA13" s="11"/>
      <c r="AB13" s="52">
        <v>0</v>
      </c>
      <c r="AC13" s="11"/>
      <c r="AD13" s="52">
        <v>0</v>
      </c>
      <c r="AE13" s="11"/>
      <c r="AF13" s="52">
        <v>0</v>
      </c>
      <c r="AG13" s="9"/>
      <c r="AH13" s="52">
        <v>0</v>
      </c>
      <c r="AI13" s="52">
        <f t="shared" si="0"/>
        <v>0</v>
      </c>
    </row>
    <row r="14" spans="2:35" ht="25.5" x14ac:dyDescent="0.25">
      <c r="B14" s="9">
        <v>7</v>
      </c>
      <c r="C14" s="54" t="s">
        <v>2773</v>
      </c>
      <c r="D14" s="54" t="s">
        <v>132</v>
      </c>
      <c r="E14" s="54"/>
      <c r="F14" s="9"/>
      <c r="G14" s="49"/>
      <c r="H14" s="49"/>
      <c r="I14" s="52"/>
      <c r="J14" s="11" t="s">
        <v>112</v>
      </c>
      <c r="K14" s="111"/>
      <c r="L14" s="52">
        <v>0</v>
      </c>
      <c r="M14" s="11"/>
      <c r="N14" s="52">
        <v>0</v>
      </c>
      <c r="O14" s="11"/>
      <c r="P14" s="52">
        <v>0</v>
      </c>
      <c r="Q14" s="11"/>
      <c r="R14" s="52">
        <v>0</v>
      </c>
      <c r="S14" s="11"/>
      <c r="T14" s="52">
        <v>0</v>
      </c>
      <c r="U14" s="11"/>
      <c r="V14" s="52">
        <v>0</v>
      </c>
      <c r="W14" s="11"/>
      <c r="X14" s="52">
        <v>0</v>
      </c>
      <c r="Y14" s="11"/>
      <c r="Z14" s="52">
        <v>0</v>
      </c>
      <c r="AA14" s="11"/>
      <c r="AB14" s="52">
        <v>0</v>
      </c>
      <c r="AC14" s="11"/>
      <c r="AD14" s="52">
        <v>0</v>
      </c>
      <c r="AE14" s="11"/>
      <c r="AF14" s="52">
        <v>0</v>
      </c>
      <c r="AG14" s="11"/>
      <c r="AH14" s="52">
        <v>0</v>
      </c>
      <c r="AI14" s="52">
        <f t="shared" si="0"/>
        <v>0</v>
      </c>
    </row>
    <row r="15" spans="2:35" ht="25.5" x14ac:dyDescent="0.25">
      <c r="B15" s="9">
        <v>8</v>
      </c>
      <c r="C15" s="54" t="s">
        <v>2773</v>
      </c>
      <c r="D15" s="54" t="s">
        <v>132</v>
      </c>
      <c r="E15" s="54"/>
      <c r="F15" s="9"/>
      <c r="G15" s="49"/>
      <c r="H15" s="49"/>
      <c r="I15" s="52"/>
      <c r="J15" s="11" t="s">
        <v>112</v>
      </c>
      <c r="K15" s="111"/>
      <c r="L15" s="52">
        <v>0</v>
      </c>
      <c r="M15" s="11"/>
      <c r="N15" s="52">
        <v>0</v>
      </c>
      <c r="O15" s="11"/>
      <c r="P15" s="52">
        <v>0</v>
      </c>
      <c r="Q15" s="11"/>
      <c r="R15" s="52">
        <v>0</v>
      </c>
      <c r="S15" s="11"/>
      <c r="T15" s="52">
        <v>0</v>
      </c>
      <c r="U15" s="11"/>
      <c r="V15" s="52">
        <v>0</v>
      </c>
      <c r="W15" s="11"/>
      <c r="X15" s="52">
        <v>0</v>
      </c>
      <c r="Y15" s="11"/>
      <c r="Z15" s="52">
        <v>0</v>
      </c>
      <c r="AA15" s="11"/>
      <c r="AB15" s="52">
        <v>0</v>
      </c>
      <c r="AC15" s="11"/>
      <c r="AD15" s="52">
        <v>0</v>
      </c>
      <c r="AE15" s="11"/>
      <c r="AF15" s="52">
        <v>0</v>
      </c>
      <c r="AG15" s="11"/>
      <c r="AH15" s="52">
        <v>0</v>
      </c>
      <c r="AI15" s="52">
        <f t="shared" si="0"/>
        <v>0</v>
      </c>
    </row>
    <row r="16" spans="2:35" ht="25.5" x14ac:dyDescent="0.25">
      <c r="B16" s="9">
        <v>9</v>
      </c>
      <c r="C16" s="54" t="s">
        <v>2773</v>
      </c>
      <c r="D16" s="54" t="s">
        <v>132</v>
      </c>
      <c r="E16" s="54"/>
      <c r="F16" s="9"/>
      <c r="G16" s="49"/>
      <c r="H16" s="49"/>
      <c r="I16" s="52"/>
      <c r="J16" s="11" t="s">
        <v>112</v>
      </c>
      <c r="K16" s="111"/>
      <c r="L16" s="52">
        <v>0</v>
      </c>
      <c r="M16" s="11"/>
      <c r="N16" s="52">
        <v>0</v>
      </c>
      <c r="O16" s="11"/>
      <c r="P16" s="52">
        <v>0</v>
      </c>
      <c r="Q16" s="11"/>
      <c r="R16" s="52">
        <v>0</v>
      </c>
      <c r="S16" s="11"/>
      <c r="T16" s="52">
        <v>0</v>
      </c>
      <c r="U16" s="11"/>
      <c r="V16" s="52">
        <v>0</v>
      </c>
      <c r="W16" s="11"/>
      <c r="X16" s="52">
        <v>0</v>
      </c>
      <c r="Y16" s="11"/>
      <c r="Z16" s="52">
        <v>0</v>
      </c>
      <c r="AA16" s="11"/>
      <c r="AB16" s="52">
        <v>0</v>
      </c>
      <c r="AC16" s="11"/>
      <c r="AD16" s="52">
        <v>0</v>
      </c>
      <c r="AE16" s="11"/>
      <c r="AF16" s="52">
        <v>0</v>
      </c>
      <c r="AG16" s="11"/>
      <c r="AH16" s="52">
        <v>0</v>
      </c>
      <c r="AI16" s="52">
        <f t="shared" si="0"/>
        <v>0</v>
      </c>
    </row>
    <row r="17" spans="2:35" ht="25.5" x14ac:dyDescent="0.25">
      <c r="B17" s="9">
        <v>10</v>
      </c>
      <c r="C17" s="54" t="s">
        <v>2773</v>
      </c>
      <c r="D17" s="54" t="s">
        <v>132</v>
      </c>
      <c r="E17" s="54"/>
      <c r="F17" s="9"/>
      <c r="G17" s="49"/>
      <c r="H17" s="49"/>
      <c r="I17" s="52"/>
      <c r="J17" s="11" t="s">
        <v>112</v>
      </c>
      <c r="K17" s="111"/>
      <c r="L17" s="52">
        <v>0</v>
      </c>
      <c r="M17" s="11"/>
      <c r="N17" s="52">
        <v>0</v>
      </c>
      <c r="O17" s="11"/>
      <c r="P17" s="52">
        <v>0</v>
      </c>
      <c r="Q17" s="11"/>
      <c r="R17" s="52">
        <v>0</v>
      </c>
      <c r="S17" s="11"/>
      <c r="T17" s="52">
        <v>0</v>
      </c>
      <c r="U17" s="11"/>
      <c r="V17" s="52">
        <v>0</v>
      </c>
      <c r="W17" s="11"/>
      <c r="X17" s="52">
        <v>0</v>
      </c>
      <c r="Y17" s="11"/>
      <c r="Z17" s="52">
        <v>0</v>
      </c>
      <c r="AA17" s="11"/>
      <c r="AB17" s="52">
        <v>0</v>
      </c>
      <c r="AC17" s="11"/>
      <c r="AD17" s="52">
        <v>0</v>
      </c>
      <c r="AE17" s="11"/>
      <c r="AF17" s="52">
        <v>0</v>
      </c>
      <c r="AG17" s="11"/>
      <c r="AH17" s="52">
        <v>0</v>
      </c>
      <c r="AI17" s="52">
        <f t="shared" si="0"/>
        <v>0</v>
      </c>
    </row>
    <row r="18" spans="2:35" ht="25.5" x14ac:dyDescent="0.25">
      <c r="B18" s="9">
        <v>11</v>
      </c>
      <c r="C18" s="54" t="s">
        <v>2773</v>
      </c>
      <c r="D18" s="54" t="s">
        <v>132</v>
      </c>
      <c r="E18" s="54"/>
      <c r="F18" s="9"/>
      <c r="G18" s="49"/>
      <c r="H18" s="49"/>
      <c r="I18" s="52"/>
      <c r="J18" s="11" t="s">
        <v>112</v>
      </c>
      <c r="K18" s="111"/>
      <c r="L18" s="52">
        <v>0</v>
      </c>
      <c r="M18" s="11"/>
      <c r="N18" s="52">
        <v>0</v>
      </c>
      <c r="O18" s="11"/>
      <c r="P18" s="52">
        <v>0</v>
      </c>
      <c r="Q18" s="11"/>
      <c r="R18" s="52">
        <v>0</v>
      </c>
      <c r="S18" s="11"/>
      <c r="T18" s="52">
        <v>0</v>
      </c>
      <c r="U18" s="11"/>
      <c r="V18" s="52">
        <v>0</v>
      </c>
      <c r="W18" s="11"/>
      <c r="X18" s="52">
        <v>0</v>
      </c>
      <c r="Y18" s="11"/>
      <c r="Z18" s="52">
        <v>0</v>
      </c>
      <c r="AA18" s="11"/>
      <c r="AB18" s="52">
        <v>0</v>
      </c>
      <c r="AC18" s="11"/>
      <c r="AD18" s="52">
        <v>0</v>
      </c>
      <c r="AE18" s="11"/>
      <c r="AF18" s="52">
        <v>0</v>
      </c>
      <c r="AG18" s="11"/>
      <c r="AH18" s="52">
        <v>0</v>
      </c>
      <c r="AI18" s="52">
        <f t="shared" si="0"/>
        <v>0</v>
      </c>
    </row>
    <row r="19" spans="2:35" ht="25.5" x14ac:dyDescent="0.25">
      <c r="B19" s="9">
        <v>12</v>
      </c>
      <c r="C19" s="54" t="s">
        <v>2773</v>
      </c>
      <c r="D19" s="54" t="s">
        <v>132</v>
      </c>
      <c r="E19" s="54"/>
      <c r="F19" s="9"/>
      <c r="G19" s="49"/>
      <c r="H19" s="49"/>
      <c r="I19" s="52"/>
      <c r="J19" s="11" t="s">
        <v>112</v>
      </c>
      <c r="K19" s="111"/>
      <c r="L19" s="52">
        <v>0</v>
      </c>
      <c r="M19" s="11"/>
      <c r="N19" s="52">
        <v>0</v>
      </c>
      <c r="O19" s="11"/>
      <c r="P19" s="52">
        <v>0</v>
      </c>
      <c r="Q19" s="11"/>
      <c r="R19" s="52">
        <v>0</v>
      </c>
      <c r="S19" s="11"/>
      <c r="T19" s="52">
        <v>0</v>
      </c>
      <c r="U19" s="11"/>
      <c r="V19" s="52">
        <v>0</v>
      </c>
      <c r="W19" s="11"/>
      <c r="X19" s="52">
        <v>0</v>
      </c>
      <c r="Y19" s="11"/>
      <c r="Z19" s="52">
        <v>0</v>
      </c>
      <c r="AA19" s="11"/>
      <c r="AB19" s="52">
        <v>0</v>
      </c>
      <c r="AC19" s="11"/>
      <c r="AD19" s="52">
        <v>0</v>
      </c>
      <c r="AE19" s="11"/>
      <c r="AF19" s="52">
        <v>0</v>
      </c>
      <c r="AG19" s="11"/>
      <c r="AH19" s="52">
        <v>0</v>
      </c>
      <c r="AI19" s="52">
        <f t="shared" si="0"/>
        <v>0</v>
      </c>
    </row>
    <row r="20" spans="2:35" ht="25.5" x14ac:dyDescent="0.25">
      <c r="B20" s="9">
        <v>13</v>
      </c>
      <c r="C20" s="54" t="s">
        <v>2773</v>
      </c>
      <c r="D20" s="54" t="s">
        <v>132</v>
      </c>
      <c r="E20" s="54"/>
      <c r="F20" s="9"/>
      <c r="G20" s="49"/>
      <c r="H20" s="49"/>
      <c r="I20" s="52"/>
      <c r="J20" s="11" t="s">
        <v>112</v>
      </c>
      <c r="K20" s="111"/>
      <c r="L20" s="52">
        <v>0</v>
      </c>
      <c r="M20" s="11"/>
      <c r="N20" s="52">
        <v>0</v>
      </c>
      <c r="O20" s="11"/>
      <c r="P20" s="52">
        <v>0</v>
      </c>
      <c r="Q20" s="11"/>
      <c r="R20" s="52">
        <v>0</v>
      </c>
      <c r="S20" s="11"/>
      <c r="T20" s="52">
        <v>0</v>
      </c>
      <c r="U20" s="11"/>
      <c r="V20" s="52">
        <v>0</v>
      </c>
      <c r="W20" s="11"/>
      <c r="X20" s="52">
        <v>0</v>
      </c>
      <c r="Y20" s="11"/>
      <c r="Z20" s="52">
        <v>0</v>
      </c>
      <c r="AA20" s="11"/>
      <c r="AB20" s="52">
        <v>0</v>
      </c>
      <c r="AC20" s="11"/>
      <c r="AD20" s="52">
        <v>0</v>
      </c>
      <c r="AE20" s="11"/>
      <c r="AF20" s="52">
        <v>0</v>
      </c>
      <c r="AG20" s="11"/>
      <c r="AH20" s="52">
        <v>0</v>
      </c>
      <c r="AI20" s="52">
        <f t="shared" si="0"/>
        <v>0</v>
      </c>
    </row>
    <row r="21" spans="2:35" ht="25.5" x14ac:dyDescent="0.25">
      <c r="B21" s="9">
        <v>14</v>
      </c>
      <c r="C21" s="54" t="s">
        <v>2773</v>
      </c>
      <c r="D21" s="54" t="s">
        <v>132</v>
      </c>
      <c r="E21" s="54"/>
      <c r="F21" s="9"/>
      <c r="G21" s="49"/>
      <c r="H21" s="49"/>
      <c r="I21" s="52"/>
      <c r="J21" s="11" t="s">
        <v>112</v>
      </c>
      <c r="K21" s="111"/>
      <c r="L21" s="52">
        <v>0</v>
      </c>
      <c r="M21" s="11"/>
      <c r="N21" s="52">
        <v>0</v>
      </c>
      <c r="O21" s="11"/>
      <c r="P21" s="52">
        <v>0</v>
      </c>
      <c r="Q21" s="11"/>
      <c r="R21" s="52">
        <v>0</v>
      </c>
      <c r="S21" s="11"/>
      <c r="T21" s="52">
        <v>0</v>
      </c>
      <c r="U21" s="11"/>
      <c r="V21" s="52">
        <v>0</v>
      </c>
      <c r="W21" s="11"/>
      <c r="X21" s="52">
        <v>0</v>
      </c>
      <c r="Y21" s="11"/>
      <c r="Z21" s="52">
        <v>0</v>
      </c>
      <c r="AA21" s="11"/>
      <c r="AB21" s="52">
        <v>0</v>
      </c>
      <c r="AC21" s="11"/>
      <c r="AD21" s="52">
        <v>0</v>
      </c>
      <c r="AE21" s="11"/>
      <c r="AF21" s="52">
        <v>0</v>
      </c>
      <c r="AG21" s="11"/>
      <c r="AH21" s="52">
        <v>0</v>
      </c>
      <c r="AI21" s="52">
        <f t="shared" si="0"/>
        <v>0</v>
      </c>
    </row>
    <row r="22" spans="2:35" ht="25.5" x14ac:dyDescent="0.25">
      <c r="B22" s="9">
        <v>15</v>
      </c>
      <c r="C22" s="54" t="s">
        <v>2773</v>
      </c>
      <c r="D22" s="54" t="s">
        <v>132</v>
      </c>
      <c r="E22" s="54"/>
      <c r="F22" s="9"/>
      <c r="G22" s="49"/>
      <c r="H22" s="49"/>
      <c r="I22" s="52"/>
      <c r="J22" s="11" t="s">
        <v>112</v>
      </c>
      <c r="K22" s="111"/>
      <c r="L22" s="52">
        <v>0</v>
      </c>
      <c r="M22" s="11"/>
      <c r="N22" s="52">
        <v>0</v>
      </c>
      <c r="O22" s="11"/>
      <c r="P22" s="52">
        <v>0</v>
      </c>
      <c r="Q22" s="11"/>
      <c r="R22" s="52">
        <v>0</v>
      </c>
      <c r="S22" s="11"/>
      <c r="T22" s="52">
        <v>0</v>
      </c>
      <c r="U22" s="11"/>
      <c r="V22" s="52">
        <v>0</v>
      </c>
      <c r="W22" s="11"/>
      <c r="X22" s="52">
        <v>0</v>
      </c>
      <c r="Y22" s="11"/>
      <c r="Z22" s="52">
        <v>0</v>
      </c>
      <c r="AA22" s="11"/>
      <c r="AB22" s="52">
        <v>0</v>
      </c>
      <c r="AC22" s="11"/>
      <c r="AD22" s="52">
        <v>0</v>
      </c>
      <c r="AE22" s="11"/>
      <c r="AF22" s="52">
        <v>0</v>
      </c>
      <c r="AG22" s="11"/>
      <c r="AH22" s="52">
        <v>0</v>
      </c>
      <c r="AI22" s="52">
        <f t="shared" si="0"/>
        <v>0</v>
      </c>
    </row>
    <row r="23" spans="2:35" ht="25.5" x14ac:dyDescent="0.25">
      <c r="B23" s="9">
        <v>16</v>
      </c>
      <c r="C23" s="54" t="s">
        <v>2773</v>
      </c>
      <c r="D23" s="54" t="s">
        <v>132</v>
      </c>
      <c r="E23" s="54"/>
      <c r="F23" s="162"/>
      <c r="G23" s="49"/>
      <c r="H23" s="49"/>
      <c r="I23" s="52"/>
      <c r="J23" s="11" t="s">
        <v>112</v>
      </c>
      <c r="K23" s="111"/>
      <c r="L23" s="52">
        <v>0</v>
      </c>
      <c r="M23" s="11"/>
      <c r="N23" s="52">
        <v>0</v>
      </c>
      <c r="O23" s="11"/>
      <c r="P23" s="52">
        <v>0</v>
      </c>
      <c r="Q23" s="11"/>
      <c r="R23" s="52">
        <v>0</v>
      </c>
      <c r="S23" s="11"/>
      <c r="T23" s="52">
        <v>0</v>
      </c>
      <c r="U23" s="11"/>
      <c r="V23" s="52">
        <v>0</v>
      </c>
      <c r="W23" s="11"/>
      <c r="X23" s="52">
        <v>0</v>
      </c>
      <c r="Y23" s="11"/>
      <c r="Z23" s="52">
        <v>0</v>
      </c>
      <c r="AA23" s="11"/>
      <c r="AB23" s="52">
        <v>0</v>
      </c>
      <c r="AC23" s="11"/>
      <c r="AD23" s="52">
        <v>0</v>
      </c>
      <c r="AE23" s="11"/>
      <c r="AF23" s="52">
        <v>0</v>
      </c>
      <c r="AG23" s="11"/>
      <c r="AH23" s="52">
        <v>0</v>
      </c>
      <c r="AI23" s="52">
        <f t="shared" si="0"/>
        <v>0</v>
      </c>
    </row>
    <row r="24" spans="2:35" ht="25.5" x14ac:dyDescent="0.25">
      <c r="B24" s="9">
        <v>17</v>
      </c>
      <c r="C24" s="54" t="s">
        <v>2773</v>
      </c>
      <c r="D24" s="54" t="s">
        <v>132</v>
      </c>
      <c r="E24" s="54"/>
      <c r="F24" s="162"/>
      <c r="G24" s="49"/>
      <c r="H24" s="49"/>
      <c r="I24" s="52"/>
      <c r="J24" s="11" t="s">
        <v>112</v>
      </c>
      <c r="K24" s="111"/>
      <c r="L24" s="52">
        <v>0</v>
      </c>
      <c r="M24" s="11"/>
      <c r="N24" s="52">
        <v>0</v>
      </c>
      <c r="O24" s="11"/>
      <c r="P24" s="52">
        <v>0</v>
      </c>
      <c r="Q24" s="11"/>
      <c r="R24" s="52">
        <v>0</v>
      </c>
      <c r="S24" s="11"/>
      <c r="T24" s="52">
        <v>0</v>
      </c>
      <c r="U24" s="11"/>
      <c r="V24" s="52">
        <v>0</v>
      </c>
      <c r="W24" s="11"/>
      <c r="X24" s="52">
        <v>0</v>
      </c>
      <c r="Y24" s="11"/>
      <c r="Z24" s="52">
        <v>0</v>
      </c>
      <c r="AA24" s="11"/>
      <c r="AB24" s="52">
        <v>0</v>
      </c>
      <c r="AC24" s="11"/>
      <c r="AD24" s="52">
        <v>0</v>
      </c>
      <c r="AE24" s="11"/>
      <c r="AF24" s="52">
        <v>0</v>
      </c>
      <c r="AG24" s="11"/>
      <c r="AH24" s="52">
        <v>0</v>
      </c>
      <c r="AI24" s="52">
        <f t="shared" si="0"/>
        <v>0</v>
      </c>
    </row>
    <row r="25" spans="2:35" ht="25.5" x14ac:dyDescent="0.25">
      <c r="B25" s="9">
        <v>18</v>
      </c>
      <c r="C25" s="54" t="s">
        <v>2773</v>
      </c>
      <c r="D25" s="54" t="s">
        <v>132</v>
      </c>
      <c r="E25" s="54"/>
      <c r="F25" s="162"/>
      <c r="G25" s="49"/>
      <c r="H25" s="49"/>
      <c r="I25" s="80"/>
      <c r="J25" s="11" t="s">
        <v>112</v>
      </c>
      <c r="K25" s="11"/>
      <c r="L25" s="52">
        <v>0</v>
      </c>
      <c r="M25" s="11"/>
      <c r="N25" s="52">
        <v>0</v>
      </c>
      <c r="O25" s="11"/>
      <c r="P25" s="52">
        <v>0</v>
      </c>
      <c r="Q25" s="11"/>
      <c r="R25" s="52">
        <v>0</v>
      </c>
      <c r="S25" s="11"/>
      <c r="T25" s="52">
        <v>0</v>
      </c>
      <c r="U25" s="11"/>
      <c r="V25" s="52">
        <v>0</v>
      </c>
      <c r="W25" s="11"/>
      <c r="X25" s="52">
        <v>0</v>
      </c>
      <c r="Y25" s="11"/>
      <c r="Z25" s="52">
        <v>0</v>
      </c>
      <c r="AA25" s="11"/>
      <c r="AB25" s="52">
        <v>0</v>
      </c>
      <c r="AC25" s="11"/>
      <c r="AD25" s="52">
        <v>0</v>
      </c>
      <c r="AE25" s="11"/>
      <c r="AF25" s="52">
        <v>0</v>
      </c>
      <c r="AG25" s="11"/>
      <c r="AH25" s="52">
        <v>0</v>
      </c>
      <c r="AI25" s="52">
        <f t="shared" si="0"/>
        <v>0</v>
      </c>
    </row>
    <row r="26" spans="2:35" ht="25.5" x14ac:dyDescent="0.25">
      <c r="B26" s="9">
        <v>19</v>
      </c>
      <c r="C26" s="54" t="s">
        <v>2773</v>
      </c>
      <c r="D26" s="54" t="s">
        <v>132</v>
      </c>
      <c r="E26" s="54"/>
      <c r="F26" s="162"/>
      <c r="G26" s="49"/>
      <c r="H26" s="49"/>
      <c r="I26" s="80"/>
      <c r="J26" s="11" t="s">
        <v>112</v>
      </c>
      <c r="K26" s="11"/>
      <c r="L26" s="52">
        <v>0</v>
      </c>
      <c r="M26" s="11"/>
      <c r="N26" s="52">
        <v>0</v>
      </c>
      <c r="O26" s="11"/>
      <c r="P26" s="52">
        <v>0</v>
      </c>
      <c r="Q26" s="11"/>
      <c r="R26" s="52">
        <v>0</v>
      </c>
      <c r="S26" s="11"/>
      <c r="T26" s="52">
        <v>0</v>
      </c>
      <c r="U26" s="11"/>
      <c r="V26" s="52">
        <v>0</v>
      </c>
      <c r="W26" s="11"/>
      <c r="X26" s="52">
        <v>0</v>
      </c>
      <c r="Y26" s="11"/>
      <c r="Z26" s="52">
        <v>0</v>
      </c>
      <c r="AA26" s="11"/>
      <c r="AB26" s="52">
        <v>0</v>
      </c>
      <c r="AC26" s="11"/>
      <c r="AD26" s="52">
        <v>0</v>
      </c>
      <c r="AE26" s="11"/>
      <c r="AF26" s="52">
        <v>0</v>
      </c>
      <c r="AG26" s="11"/>
      <c r="AH26" s="52">
        <v>0</v>
      </c>
      <c r="AI26" s="52">
        <f t="shared" si="0"/>
        <v>0</v>
      </c>
    </row>
    <row r="27" spans="2:35" ht="25.5" x14ac:dyDescent="0.25">
      <c r="B27" s="9">
        <v>20</v>
      </c>
      <c r="C27" s="54" t="s">
        <v>2773</v>
      </c>
      <c r="D27" s="54" t="s">
        <v>132</v>
      </c>
      <c r="E27" s="54"/>
      <c r="F27" s="162"/>
      <c r="G27" s="49"/>
      <c r="H27" s="49"/>
      <c r="I27" s="80"/>
      <c r="J27" s="11" t="s">
        <v>112</v>
      </c>
      <c r="K27" s="11"/>
      <c r="L27" s="52">
        <v>0</v>
      </c>
      <c r="M27" s="11"/>
      <c r="N27" s="52">
        <v>0</v>
      </c>
      <c r="O27" s="11"/>
      <c r="P27" s="52">
        <v>0</v>
      </c>
      <c r="Q27" s="11"/>
      <c r="R27" s="52">
        <v>0</v>
      </c>
      <c r="S27" s="11"/>
      <c r="T27" s="52">
        <v>0</v>
      </c>
      <c r="U27" s="11"/>
      <c r="V27" s="52">
        <v>0</v>
      </c>
      <c r="W27" s="11"/>
      <c r="X27" s="52">
        <v>0</v>
      </c>
      <c r="Y27" s="11"/>
      <c r="Z27" s="52">
        <v>0</v>
      </c>
      <c r="AA27" s="11"/>
      <c r="AB27" s="52">
        <v>0</v>
      </c>
      <c r="AC27" s="11"/>
      <c r="AD27" s="52">
        <v>0</v>
      </c>
      <c r="AE27" s="11"/>
      <c r="AF27" s="52">
        <v>0</v>
      </c>
      <c r="AG27" s="11"/>
      <c r="AH27" s="52">
        <v>0</v>
      </c>
      <c r="AI27" s="52">
        <f t="shared" si="0"/>
        <v>0</v>
      </c>
    </row>
    <row r="28" spans="2:35" ht="25.5" x14ac:dyDescent="0.25">
      <c r="B28" s="9">
        <v>21</v>
      </c>
      <c r="C28" s="54" t="s">
        <v>2773</v>
      </c>
      <c r="D28" s="54" t="s">
        <v>132</v>
      </c>
      <c r="E28" s="54"/>
      <c r="F28" s="162"/>
      <c r="G28" s="49"/>
      <c r="H28" s="49"/>
      <c r="I28" s="52"/>
      <c r="J28" s="11" t="s">
        <v>112</v>
      </c>
      <c r="K28" s="11"/>
      <c r="L28" s="52">
        <v>0</v>
      </c>
      <c r="M28" s="11"/>
      <c r="N28" s="52">
        <v>0</v>
      </c>
      <c r="O28" s="11"/>
      <c r="P28" s="52">
        <v>0</v>
      </c>
      <c r="Q28" s="11"/>
      <c r="R28" s="52">
        <v>0</v>
      </c>
      <c r="S28" s="11"/>
      <c r="T28" s="52">
        <v>0</v>
      </c>
      <c r="U28" s="11"/>
      <c r="V28" s="52">
        <v>0</v>
      </c>
      <c r="W28" s="11"/>
      <c r="X28" s="52">
        <v>0</v>
      </c>
      <c r="Y28" s="11"/>
      <c r="Z28" s="52">
        <v>0</v>
      </c>
      <c r="AA28" s="11"/>
      <c r="AB28" s="52">
        <v>0</v>
      </c>
      <c r="AC28" s="11"/>
      <c r="AD28" s="52">
        <v>0</v>
      </c>
      <c r="AE28" s="11"/>
      <c r="AF28" s="52">
        <v>0</v>
      </c>
      <c r="AG28" s="11"/>
      <c r="AH28" s="52">
        <v>0</v>
      </c>
      <c r="AI28" s="52">
        <f t="shared" si="0"/>
        <v>0</v>
      </c>
    </row>
    <row r="29" spans="2:35" ht="25.5" x14ac:dyDescent="0.25">
      <c r="B29" s="9">
        <v>22</v>
      </c>
      <c r="C29" s="54" t="s">
        <v>2773</v>
      </c>
      <c r="D29" s="54" t="s">
        <v>132</v>
      </c>
      <c r="E29" s="54"/>
      <c r="F29" s="162"/>
      <c r="G29" s="49"/>
      <c r="H29" s="49"/>
      <c r="I29" s="52"/>
      <c r="J29" s="11" t="s">
        <v>112</v>
      </c>
      <c r="K29" s="111"/>
      <c r="L29" s="52">
        <v>0</v>
      </c>
      <c r="M29" s="11"/>
      <c r="N29" s="52">
        <v>0</v>
      </c>
      <c r="O29" s="11"/>
      <c r="P29" s="52">
        <v>0</v>
      </c>
      <c r="Q29" s="11"/>
      <c r="R29" s="52">
        <v>0</v>
      </c>
      <c r="S29" s="11"/>
      <c r="T29" s="52">
        <v>0</v>
      </c>
      <c r="U29" s="11"/>
      <c r="V29" s="52">
        <v>0</v>
      </c>
      <c r="W29" s="11"/>
      <c r="X29" s="52">
        <v>0</v>
      </c>
      <c r="Y29" s="11"/>
      <c r="Z29" s="52">
        <v>0</v>
      </c>
      <c r="AA29" s="11"/>
      <c r="AB29" s="52">
        <v>0</v>
      </c>
      <c r="AC29" s="11"/>
      <c r="AD29" s="52">
        <v>0</v>
      </c>
      <c r="AE29" s="11"/>
      <c r="AF29" s="52">
        <v>0</v>
      </c>
      <c r="AG29" s="11"/>
      <c r="AH29" s="52">
        <v>0</v>
      </c>
      <c r="AI29" s="52">
        <f t="shared" si="0"/>
        <v>0</v>
      </c>
    </row>
    <row r="30" spans="2:35" ht="25.5" x14ac:dyDescent="0.25">
      <c r="B30" s="9">
        <v>23</v>
      </c>
      <c r="C30" s="54" t="s">
        <v>2773</v>
      </c>
      <c r="D30" s="54" t="s">
        <v>132</v>
      </c>
      <c r="E30" s="54"/>
      <c r="F30" s="162"/>
      <c r="G30" s="49"/>
      <c r="H30" s="49"/>
      <c r="I30" s="52"/>
      <c r="J30" s="11" t="s">
        <v>112</v>
      </c>
      <c r="K30" s="111"/>
      <c r="L30" s="52">
        <v>0</v>
      </c>
      <c r="M30" s="11"/>
      <c r="N30" s="52">
        <v>0</v>
      </c>
      <c r="O30" s="11"/>
      <c r="P30" s="52">
        <v>0</v>
      </c>
      <c r="Q30" s="11"/>
      <c r="R30" s="52">
        <v>0</v>
      </c>
      <c r="S30" s="11"/>
      <c r="T30" s="52">
        <v>0</v>
      </c>
      <c r="U30" s="11"/>
      <c r="V30" s="52">
        <v>0</v>
      </c>
      <c r="W30" s="11"/>
      <c r="X30" s="52">
        <v>0</v>
      </c>
      <c r="Y30" s="11"/>
      <c r="Z30" s="52">
        <v>0</v>
      </c>
      <c r="AA30" s="11"/>
      <c r="AB30" s="52">
        <v>0</v>
      </c>
      <c r="AC30" s="11"/>
      <c r="AD30" s="52">
        <v>0</v>
      </c>
      <c r="AE30" s="11"/>
      <c r="AF30" s="52">
        <v>0</v>
      </c>
      <c r="AG30" s="11"/>
      <c r="AH30" s="52">
        <v>0</v>
      </c>
      <c r="AI30" s="52">
        <f t="shared" si="0"/>
        <v>0</v>
      </c>
    </row>
    <row r="31" spans="2:35" ht="25.5" x14ac:dyDescent="0.25">
      <c r="B31" s="9">
        <v>24</v>
      </c>
      <c r="C31" s="54" t="s">
        <v>2773</v>
      </c>
      <c r="D31" s="54" t="s">
        <v>132</v>
      </c>
      <c r="E31" s="54"/>
      <c r="F31" s="162"/>
      <c r="G31" s="49"/>
      <c r="H31" s="49"/>
      <c r="I31" s="52"/>
      <c r="J31" s="11" t="s">
        <v>112</v>
      </c>
      <c r="K31" s="111"/>
      <c r="L31" s="52">
        <v>0</v>
      </c>
      <c r="M31" s="11"/>
      <c r="N31" s="52">
        <v>0</v>
      </c>
      <c r="O31" s="11"/>
      <c r="P31" s="52">
        <v>0</v>
      </c>
      <c r="Q31" s="11"/>
      <c r="R31" s="52">
        <v>0</v>
      </c>
      <c r="S31" s="11"/>
      <c r="T31" s="52">
        <v>0</v>
      </c>
      <c r="U31" s="11"/>
      <c r="V31" s="52">
        <v>0</v>
      </c>
      <c r="W31" s="11"/>
      <c r="X31" s="52">
        <v>0</v>
      </c>
      <c r="Y31" s="11"/>
      <c r="Z31" s="52">
        <v>0</v>
      </c>
      <c r="AA31" s="11"/>
      <c r="AB31" s="52">
        <v>0</v>
      </c>
      <c r="AC31" s="11"/>
      <c r="AD31" s="52">
        <v>0</v>
      </c>
      <c r="AE31" s="11"/>
      <c r="AF31" s="52">
        <v>0</v>
      </c>
      <c r="AG31" s="11"/>
      <c r="AH31" s="52">
        <v>0</v>
      </c>
      <c r="AI31" s="52">
        <f t="shared" si="0"/>
        <v>0</v>
      </c>
    </row>
    <row r="32" spans="2:35" ht="25.5" x14ac:dyDescent="0.25">
      <c r="B32" s="9">
        <v>25</v>
      </c>
      <c r="C32" s="54" t="s">
        <v>2773</v>
      </c>
      <c r="D32" s="54" t="s">
        <v>132</v>
      </c>
      <c r="E32" s="54"/>
      <c r="F32" s="162"/>
      <c r="G32" s="49"/>
      <c r="H32" s="49"/>
      <c r="I32" s="52"/>
      <c r="J32" s="11" t="s">
        <v>112</v>
      </c>
      <c r="K32" s="111"/>
      <c r="L32" s="52">
        <v>0</v>
      </c>
      <c r="M32" s="11"/>
      <c r="N32" s="52">
        <v>0</v>
      </c>
      <c r="O32" s="11"/>
      <c r="P32" s="52">
        <v>0</v>
      </c>
      <c r="Q32" s="11"/>
      <c r="R32" s="52">
        <v>0</v>
      </c>
      <c r="S32" s="11"/>
      <c r="T32" s="52">
        <v>0</v>
      </c>
      <c r="U32" s="11"/>
      <c r="V32" s="52">
        <v>0</v>
      </c>
      <c r="W32" s="11"/>
      <c r="X32" s="52">
        <v>0</v>
      </c>
      <c r="Y32" s="11"/>
      <c r="Z32" s="52">
        <v>0</v>
      </c>
      <c r="AA32" s="11"/>
      <c r="AB32" s="52">
        <v>0</v>
      </c>
      <c r="AC32" s="11"/>
      <c r="AD32" s="52">
        <v>0</v>
      </c>
      <c r="AE32" s="11"/>
      <c r="AF32" s="52">
        <v>0</v>
      </c>
      <c r="AG32" s="11"/>
      <c r="AH32" s="52">
        <v>0</v>
      </c>
      <c r="AI32" s="52">
        <f t="shared" si="0"/>
        <v>0</v>
      </c>
    </row>
    <row r="33" spans="2:35" ht="25.5" x14ac:dyDescent="0.25">
      <c r="B33" s="9">
        <v>26</v>
      </c>
      <c r="C33" s="54" t="s">
        <v>2773</v>
      </c>
      <c r="D33" s="54" t="s">
        <v>132</v>
      </c>
      <c r="E33" s="54"/>
      <c r="F33" s="162"/>
      <c r="G33" s="49"/>
      <c r="H33" s="49"/>
      <c r="I33" s="52"/>
      <c r="J33" s="11" t="s">
        <v>112</v>
      </c>
      <c r="K33" s="111"/>
      <c r="L33" s="52">
        <v>0</v>
      </c>
      <c r="M33" s="11"/>
      <c r="N33" s="52">
        <v>0</v>
      </c>
      <c r="O33" s="11"/>
      <c r="P33" s="52">
        <v>0</v>
      </c>
      <c r="Q33" s="11"/>
      <c r="R33" s="52">
        <v>0</v>
      </c>
      <c r="S33" s="11"/>
      <c r="T33" s="52">
        <v>0</v>
      </c>
      <c r="U33" s="11"/>
      <c r="V33" s="52">
        <v>0</v>
      </c>
      <c r="W33" s="11"/>
      <c r="X33" s="52">
        <v>0</v>
      </c>
      <c r="Y33" s="11"/>
      <c r="Z33" s="52">
        <v>0</v>
      </c>
      <c r="AA33" s="11"/>
      <c r="AB33" s="52">
        <v>0</v>
      </c>
      <c r="AC33" s="11"/>
      <c r="AD33" s="52">
        <v>0</v>
      </c>
      <c r="AE33" s="11"/>
      <c r="AF33" s="52">
        <v>0</v>
      </c>
      <c r="AG33" s="11"/>
      <c r="AH33" s="52">
        <v>0</v>
      </c>
      <c r="AI33" s="52">
        <f t="shared" si="0"/>
        <v>0</v>
      </c>
    </row>
    <row r="34" spans="2:35" ht="25.5" x14ac:dyDescent="0.25">
      <c r="B34" s="9">
        <v>27</v>
      </c>
      <c r="C34" s="54" t="s">
        <v>2773</v>
      </c>
      <c r="D34" s="54" t="s">
        <v>132</v>
      </c>
      <c r="E34" s="54"/>
      <c r="F34" s="162"/>
      <c r="G34" s="49"/>
      <c r="H34" s="49"/>
      <c r="I34" s="52"/>
      <c r="J34" s="11" t="s">
        <v>112</v>
      </c>
      <c r="K34" s="111"/>
      <c r="L34" s="52">
        <v>0</v>
      </c>
      <c r="M34" s="11"/>
      <c r="N34" s="52">
        <v>0</v>
      </c>
      <c r="O34" s="11"/>
      <c r="P34" s="52">
        <v>0</v>
      </c>
      <c r="Q34" s="11"/>
      <c r="R34" s="52">
        <v>0</v>
      </c>
      <c r="S34" s="11"/>
      <c r="T34" s="52">
        <v>0</v>
      </c>
      <c r="U34" s="11"/>
      <c r="V34" s="52">
        <v>0</v>
      </c>
      <c r="W34" s="11"/>
      <c r="X34" s="52">
        <v>0</v>
      </c>
      <c r="Y34" s="11"/>
      <c r="Z34" s="52">
        <v>0</v>
      </c>
      <c r="AA34" s="11"/>
      <c r="AB34" s="52">
        <v>0</v>
      </c>
      <c r="AC34" s="11"/>
      <c r="AD34" s="52">
        <v>0</v>
      </c>
      <c r="AE34" s="11"/>
      <c r="AF34" s="52">
        <v>0</v>
      </c>
      <c r="AG34" s="11"/>
      <c r="AH34" s="52">
        <v>0</v>
      </c>
      <c r="AI34" s="52">
        <f t="shared" si="0"/>
        <v>0</v>
      </c>
    </row>
    <row r="35" spans="2:35" ht="25.5" x14ac:dyDescent="0.25">
      <c r="B35" s="9">
        <v>28</v>
      </c>
      <c r="C35" s="54" t="s">
        <v>2773</v>
      </c>
      <c r="D35" s="54" t="s">
        <v>132</v>
      </c>
      <c r="E35" s="54"/>
      <c r="F35" s="162"/>
      <c r="G35" s="49"/>
      <c r="H35" s="49"/>
      <c r="I35" s="52"/>
      <c r="J35" s="11" t="s">
        <v>112</v>
      </c>
      <c r="K35" s="111"/>
      <c r="L35" s="52">
        <v>0</v>
      </c>
      <c r="M35" s="11"/>
      <c r="N35" s="52">
        <v>0</v>
      </c>
      <c r="O35" s="11"/>
      <c r="P35" s="52">
        <v>0</v>
      </c>
      <c r="Q35" s="11"/>
      <c r="R35" s="52">
        <v>0</v>
      </c>
      <c r="S35" s="11"/>
      <c r="T35" s="52">
        <v>0</v>
      </c>
      <c r="U35" s="11"/>
      <c r="V35" s="52">
        <v>0</v>
      </c>
      <c r="W35" s="11"/>
      <c r="X35" s="52">
        <v>0</v>
      </c>
      <c r="Y35" s="11"/>
      <c r="Z35" s="52">
        <v>0</v>
      </c>
      <c r="AA35" s="11"/>
      <c r="AB35" s="52">
        <v>0</v>
      </c>
      <c r="AC35" s="11"/>
      <c r="AD35" s="52">
        <v>0</v>
      </c>
      <c r="AE35" s="11"/>
      <c r="AF35" s="52">
        <v>0</v>
      </c>
      <c r="AG35" s="11"/>
      <c r="AH35" s="52">
        <v>0</v>
      </c>
      <c r="AI35" s="52">
        <f t="shared" si="0"/>
        <v>0</v>
      </c>
    </row>
    <row r="36" spans="2:35" ht="25.5" x14ac:dyDescent="0.25">
      <c r="B36" s="9">
        <v>29</v>
      </c>
      <c r="C36" s="54" t="s">
        <v>2773</v>
      </c>
      <c r="D36" s="54" t="s">
        <v>132</v>
      </c>
      <c r="E36" s="54"/>
      <c r="F36" s="162"/>
      <c r="G36" s="49"/>
      <c r="H36" s="49"/>
      <c r="I36" s="52"/>
      <c r="J36" s="11" t="s">
        <v>112</v>
      </c>
      <c r="K36" s="111"/>
      <c r="L36" s="52">
        <v>0</v>
      </c>
      <c r="M36" s="11"/>
      <c r="N36" s="52">
        <v>0</v>
      </c>
      <c r="O36" s="11"/>
      <c r="P36" s="52">
        <v>0</v>
      </c>
      <c r="Q36" s="11"/>
      <c r="R36" s="52">
        <v>0</v>
      </c>
      <c r="S36" s="11"/>
      <c r="T36" s="52">
        <v>0</v>
      </c>
      <c r="U36" s="11"/>
      <c r="V36" s="52">
        <v>0</v>
      </c>
      <c r="W36" s="11"/>
      <c r="X36" s="52">
        <v>0</v>
      </c>
      <c r="Y36" s="11"/>
      <c r="Z36" s="52">
        <v>0</v>
      </c>
      <c r="AA36" s="11"/>
      <c r="AB36" s="52">
        <v>0</v>
      </c>
      <c r="AC36" s="11"/>
      <c r="AD36" s="52">
        <v>0</v>
      </c>
      <c r="AE36" s="11"/>
      <c r="AF36" s="52">
        <v>0</v>
      </c>
      <c r="AG36" s="11"/>
      <c r="AH36" s="52">
        <v>0</v>
      </c>
      <c r="AI36" s="52">
        <f t="shared" si="0"/>
        <v>0</v>
      </c>
    </row>
    <row r="37" spans="2:35" ht="25.5" x14ac:dyDescent="0.25">
      <c r="B37" s="9">
        <v>30</v>
      </c>
      <c r="C37" s="54" t="s">
        <v>2773</v>
      </c>
      <c r="D37" s="54" t="s">
        <v>132</v>
      </c>
      <c r="E37" s="54"/>
      <c r="F37" s="162"/>
      <c r="G37" s="49"/>
      <c r="H37" s="49"/>
      <c r="I37" s="52"/>
      <c r="J37" s="11" t="s">
        <v>112</v>
      </c>
      <c r="K37" s="111"/>
      <c r="L37" s="52">
        <v>0</v>
      </c>
      <c r="M37" s="11"/>
      <c r="N37" s="52">
        <v>0</v>
      </c>
      <c r="O37" s="11"/>
      <c r="P37" s="52">
        <v>0</v>
      </c>
      <c r="Q37" s="11"/>
      <c r="R37" s="52">
        <v>0</v>
      </c>
      <c r="S37" s="11"/>
      <c r="T37" s="52">
        <v>0</v>
      </c>
      <c r="U37" s="11"/>
      <c r="V37" s="52">
        <v>0</v>
      </c>
      <c r="W37" s="11"/>
      <c r="X37" s="52">
        <v>0</v>
      </c>
      <c r="Y37" s="11"/>
      <c r="Z37" s="52">
        <v>0</v>
      </c>
      <c r="AA37" s="11"/>
      <c r="AB37" s="52">
        <v>0</v>
      </c>
      <c r="AC37" s="11"/>
      <c r="AD37" s="52">
        <v>0</v>
      </c>
      <c r="AE37" s="11"/>
      <c r="AF37" s="52">
        <v>0</v>
      </c>
      <c r="AG37" s="11"/>
      <c r="AH37" s="52">
        <v>0</v>
      </c>
      <c r="AI37" s="52">
        <f t="shared" si="0"/>
        <v>0</v>
      </c>
    </row>
    <row r="38" spans="2:35" ht="25.5" x14ac:dyDescent="0.25">
      <c r="B38" s="9">
        <v>31</v>
      </c>
      <c r="C38" s="54" t="s">
        <v>2773</v>
      </c>
      <c r="D38" s="54" t="s">
        <v>132</v>
      </c>
      <c r="E38" s="54"/>
      <c r="F38" s="162"/>
      <c r="G38" s="49"/>
      <c r="H38" s="49"/>
      <c r="I38" s="52"/>
      <c r="J38" s="11" t="s">
        <v>112</v>
      </c>
      <c r="K38" s="111"/>
      <c r="L38" s="52">
        <v>0</v>
      </c>
      <c r="M38" s="11"/>
      <c r="N38" s="52">
        <v>0</v>
      </c>
      <c r="O38" s="11"/>
      <c r="P38" s="52">
        <v>0</v>
      </c>
      <c r="Q38" s="11"/>
      <c r="R38" s="52">
        <v>0</v>
      </c>
      <c r="S38" s="11"/>
      <c r="T38" s="52">
        <v>0</v>
      </c>
      <c r="U38" s="11"/>
      <c r="V38" s="52">
        <v>0</v>
      </c>
      <c r="W38" s="11"/>
      <c r="X38" s="52">
        <v>0</v>
      </c>
      <c r="Y38" s="11"/>
      <c r="Z38" s="52">
        <v>0</v>
      </c>
      <c r="AA38" s="11"/>
      <c r="AB38" s="52">
        <v>0</v>
      </c>
      <c r="AC38" s="11"/>
      <c r="AD38" s="52">
        <v>0</v>
      </c>
      <c r="AE38" s="11"/>
      <c r="AF38" s="52">
        <v>0</v>
      </c>
      <c r="AG38" s="11"/>
      <c r="AH38" s="52">
        <v>0</v>
      </c>
      <c r="AI38" s="52">
        <f t="shared" si="0"/>
        <v>0</v>
      </c>
    </row>
    <row r="39" spans="2:35" ht="25.5" x14ac:dyDescent="0.25">
      <c r="B39" s="9">
        <v>32</v>
      </c>
      <c r="C39" s="54" t="s">
        <v>2773</v>
      </c>
      <c r="D39" s="54" t="s">
        <v>132</v>
      </c>
      <c r="E39" s="54"/>
      <c r="F39" s="162"/>
      <c r="G39" s="49"/>
      <c r="H39" s="49"/>
      <c r="I39" s="52"/>
      <c r="J39" s="11" t="s">
        <v>112</v>
      </c>
      <c r="K39" s="111"/>
      <c r="L39" s="52">
        <v>0</v>
      </c>
      <c r="M39" s="11"/>
      <c r="N39" s="52">
        <v>0</v>
      </c>
      <c r="O39" s="11"/>
      <c r="P39" s="52">
        <v>0</v>
      </c>
      <c r="Q39" s="11"/>
      <c r="R39" s="52">
        <v>0</v>
      </c>
      <c r="S39" s="11"/>
      <c r="T39" s="52">
        <v>0</v>
      </c>
      <c r="U39" s="11"/>
      <c r="V39" s="52">
        <v>0</v>
      </c>
      <c r="W39" s="11"/>
      <c r="X39" s="52">
        <v>0</v>
      </c>
      <c r="Y39" s="11"/>
      <c r="Z39" s="52">
        <v>0</v>
      </c>
      <c r="AA39" s="11"/>
      <c r="AB39" s="52">
        <v>0</v>
      </c>
      <c r="AC39" s="11"/>
      <c r="AD39" s="52">
        <v>0</v>
      </c>
      <c r="AE39" s="11"/>
      <c r="AF39" s="52">
        <v>0</v>
      </c>
      <c r="AG39" s="11"/>
      <c r="AH39" s="52">
        <v>0</v>
      </c>
      <c r="AI39" s="52">
        <f t="shared" si="0"/>
        <v>0</v>
      </c>
    </row>
    <row r="40" spans="2:35" ht="25.5" x14ac:dyDescent="0.25">
      <c r="B40" s="9">
        <v>33</v>
      </c>
      <c r="C40" s="54" t="s">
        <v>2773</v>
      </c>
      <c r="D40" s="54" t="s">
        <v>132</v>
      </c>
      <c r="E40" s="54"/>
      <c r="F40" s="162"/>
      <c r="G40" s="49"/>
      <c r="H40" s="49"/>
      <c r="I40" s="52"/>
      <c r="J40" s="11" t="s">
        <v>112</v>
      </c>
      <c r="K40" s="111"/>
      <c r="L40" s="52">
        <v>0</v>
      </c>
      <c r="M40" s="11"/>
      <c r="N40" s="52">
        <v>0</v>
      </c>
      <c r="O40" s="11"/>
      <c r="P40" s="52">
        <v>0</v>
      </c>
      <c r="Q40" s="11"/>
      <c r="R40" s="52">
        <v>0</v>
      </c>
      <c r="S40" s="11"/>
      <c r="T40" s="52">
        <v>0</v>
      </c>
      <c r="U40" s="11"/>
      <c r="V40" s="52">
        <v>0</v>
      </c>
      <c r="W40" s="11"/>
      <c r="X40" s="52">
        <v>0</v>
      </c>
      <c r="Y40" s="11"/>
      <c r="Z40" s="52">
        <v>0</v>
      </c>
      <c r="AA40" s="11"/>
      <c r="AB40" s="52">
        <v>0</v>
      </c>
      <c r="AC40" s="11"/>
      <c r="AD40" s="52">
        <v>0</v>
      </c>
      <c r="AE40" s="11"/>
      <c r="AF40" s="52">
        <v>0</v>
      </c>
      <c r="AG40" s="11"/>
      <c r="AH40" s="52">
        <v>0</v>
      </c>
      <c r="AI40" s="52">
        <f t="shared" si="0"/>
        <v>0</v>
      </c>
    </row>
    <row r="41" spans="2:35" ht="25.5" x14ac:dyDescent="0.25">
      <c r="B41" s="9">
        <v>34</v>
      </c>
      <c r="C41" s="54" t="s">
        <v>2773</v>
      </c>
      <c r="D41" s="54" t="s">
        <v>132</v>
      </c>
      <c r="E41" s="54"/>
      <c r="F41" s="162"/>
      <c r="G41" s="49"/>
      <c r="H41" s="49"/>
      <c r="I41" s="52"/>
      <c r="J41" s="11" t="s">
        <v>112</v>
      </c>
      <c r="K41" s="111"/>
      <c r="L41" s="52">
        <v>0</v>
      </c>
      <c r="M41" s="11"/>
      <c r="N41" s="52">
        <v>0</v>
      </c>
      <c r="O41" s="11"/>
      <c r="P41" s="52">
        <v>0</v>
      </c>
      <c r="Q41" s="11"/>
      <c r="R41" s="52">
        <v>0</v>
      </c>
      <c r="S41" s="11"/>
      <c r="T41" s="52">
        <v>0</v>
      </c>
      <c r="U41" s="11"/>
      <c r="V41" s="52">
        <v>0</v>
      </c>
      <c r="W41" s="11"/>
      <c r="X41" s="52">
        <v>0</v>
      </c>
      <c r="Y41" s="11"/>
      <c r="Z41" s="52">
        <v>0</v>
      </c>
      <c r="AA41" s="11"/>
      <c r="AB41" s="52">
        <v>0</v>
      </c>
      <c r="AC41" s="11"/>
      <c r="AD41" s="52">
        <v>0</v>
      </c>
      <c r="AE41" s="11"/>
      <c r="AF41" s="52">
        <v>0</v>
      </c>
      <c r="AG41" s="11"/>
      <c r="AH41" s="52">
        <v>0</v>
      </c>
      <c r="AI41" s="52">
        <f t="shared" si="0"/>
        <v>0</v>
      </c>
    </row>
    <row r="42" spans="2:35" ht="25.5" x14ac:dyDescent="0.25">
      <c r="B42" s="9">
        <v>35</v>
      </c>
      <c r="C42" s="54" t="s">
        <v>2773</v>
      </c>
      <c r="D42" s="54" t="s">
        <v>132</v>
      </c>
      <c r="E42" s="54"/>
      <c r="F42" s="162"/>
      <c r="G42" s="49"/>
      <c r="H42" s="49"/>
      <c r="I42" s="52"/>
      <c r="J42" s="11" t="s">
        <v>112</v>
      </c>
      <c r="K42" s="111"/>
      <c r="L42" s="52">
        <v>0</v>
      </c>
      <c r="M42" s="11"/>
      <c r="N42" s="52">
        <v>0</v>
      </c>
      <c r="O42" s="11"/>
      <c r="P42" s="52">
        <v>0</v>
      </c>
      <c r="Q42" s="11"/>
      <c r="R42" s="52">
        <v>0</v>
      </c>
      <c r="S42" s="11"/>
      <c r="T42" s="52">
        <v>0</v>
      </c>
      <c r="U42" s="11"/>
      <c r="V42" s="52">
        <v>0</v>
      </c>
      <c r="W42" s="11"/>
      <c r="X42" s="52">
        <v>0</v>
      </c>
      <c r="Y42" s="11"/>
      <c r="Z42" s="52">
        <v>0</v>
      </c>
      <c r="AA42" s="11"/>
      <c r="AB42" s="52">
        <v>0</v>
      </c>
      <c r="AC42" s="11"/>
      <c r="AD42" s="52">
        <v>0</v>
      </c>
      <c r="AE42" s="11"/>
      <c r="AF42" s="52">
        <v>0</v>
      </c>
      <c r="AG42" s="11"/>
      <c r="AH42" s="52">
        <v>0</v>
      </c>
      <c r="AI42" s="52">
        <f t="shared" si="0"/>
        <v>0</v>
      </c>
    </row>
    <row r="43" spans="2:35" ht="25.5" x14ac:dyDescent="0.25">
      <c r="B43" s="9">
        <v>36</v>
      </c>
      <c r="C43" s="54" t="s">
        <v>2773</v>
      </c>
      <c r="D43" s="54" t="s">
        <v>132</v>
      </c>
      <c r="E43" s="134"/>
      <c r="F43" s="162"/>
      <c r="G43" s="49"/>
      <c r="H43" s="49"/>
      <c r="I43" s="52"/>
      <c r="J43" s="11" t="s">
        <v>112</v>
      </c>
      <c r="K43" s="11"/>
      <c r="L43" s="52">
        <v>0</v>
      </c>
      <c r="M43" s="11"/>
      <c r="N43" s="52">
        <v>0</v>
      </c>
      <c r="O43" s="11"/>
      <c r="P43" s="52">
        <v>0</v>
      </c>
      <c r="Q43" s="11"/>
      <c r="R43" s="52">
        <v>0</v>
      </c>
      <c r="S43" s="11"/>
      <c r="T43" s="52">
        <v>0</v>
      </c>
      <c r="U43" s="11"/>
      <c r="V43" s="52">
        <v>0</v>
      </c>
      <c r="W43" s="11"/>
      <c r="X43" s="52">
        <v>0</v>
      </c>
      <c r="Y43" s="11"/>
      <c r="Z43" s="52">
        <v>0</v>
      </c>
      <c r="AA43" s="11"/>
      <c r="AB43" s="52">
        <v>0</v>
      </c>
      <c r="AC43" s="11"/>
      <c r="AD43" s="52">
        <v>0</v>
      </c>
      <c r="AE43" s="11"/>
      <c r="AF43" s="52">
        <v>0</v>
      </c>
      <c r="AG43" s="11"/>
      <c r="AH43" s="52">
        <v>0</v>
      </c>
      <c r="AI43" s="52">
        <f t="shared" si="0"/>
        <v>0</v>
      </c>
    </row>
    <row r="44" spans="2:35" ht="25.5" x14ac:dyDescent="0.25">
      <c r="B44" s="9">
        <v>37</v>
      </c>
      <c r="C44" s="54" t="s">
        <v>2773</v>
      </c>
      <c r="D44" s="54" t="s">
        <v>132</v>
      </c>
      <c r="E44" s="54"/>
      <c r="F44" s="162"/>
      <c r="G44" s="49"/>
      <c r="H44" s="49"/>
      <c r="I44" s="52"/>
      <c r="J44" s="11" t="s">
        <v>112</v>
      </c>
      <c r="K44" s="111"/>
      <c r="L44" s="52">
        <v>0</v>
      </c>
      <c r="M44" s="11"/>
      <c r="N44" s="52">
        <v>0</v>
      </c>
      <c r="O44" s="11"/>
      <c r="P44" s="52">
        <v>0</v>
      </c>
      <c r="Q44" s="11"/>
      <c r="R44" s="52">
        <v>0</v>
      </c>
      <c r="S44" s="11"/>
      <c r="T44" s="52">
        <v>0</v>
      </c>
      <c r="U44" s="11"/>
      <c r="V44" s="52">
        <v>0</v>
      </c>
      <c r="W44" s="11"/>
      <c r="X44" s="52">
        <v>0</v>
      </c>
      <c r="Y44" s="11"/>
      <c r="Z44" s="52">
        <v>0</v>
      </c>
      <c r="AA44" s="11"/>
      <c r="AB44" s="52">
        <v>0</v>
      </c>
      <c r="AC44" s="11"/>
      <c r="AD44" s="52">
        <v>0</v>
      </c>
      <c r="AE44" s="11"/>
      <c r="AF44" s="52">
        <v>0</v>
      </c>
      <c r="AG44" s="11"/>
      <c r="AH44" s="52">
        <v>0</v>
      </c>
      <c r="AI44" s="52">
        <f t="shared" si="0"/>
        <v>0</v>
      </c>
    </row>
    <row r="45" spans="2:35" ht="25.5" x14ac:dyDescent="0.25">
      <c r="B45" s="9">
        <v>38</v>
      </c>
      <c r="C45" s="54" t="s">
        <v>2773</v>
      </c>
      <c r="D45" s="54" t="s">
        <v>132</v>
      </c>
      <c r="E45" s="134"/>
      <c r="F45" s="162"/>
      <c r="G45" s="49"/>
      <c r="H45" s="49"/>
      <c r="I45" s="52"/>
      <c r="J45" s="11" t="s">
        <v>112</v>
      </c>
      <c r="K45" s="111"/>
      <c r="L45" s="52">
        <v>0</v>
      </c>
      <c r="M45" s="11"/>
      <c r="N45" s="52">
        <v>0</v>
      </c>
      <c r="O45" s="11"/>
      <c r="P45" s="52">
        <v>0</v>
      </c>
      <c r="Q45" s="11"/>
      <c r="R45" s="52">
        <v>0</v>
      </c>
      <c r="S45" s="11"/>
      <c r="T45" s="52">
        <v>0</v>
      </c>
      <c r="U45" s="11"/>
      <c r="V45" s="52">
        <v>0</v>
      </c>
      <c r="W45" s="11"/>
      <c r="X45" s="52">
        <v>0</v>
      </c>
      <c r="Y45" s="11"/>
      <c r="Z45" s="52">
        <v>0</v>
      </c>
      <c r="AA45" s="11"/>
      <c r="AB45" s="52">
        <v>0</v>
      </c>
      <c r="AC45" s="11"/>
      <c r="AD45" s="52">
        <v>0</v>
      </c>
      <c r="AE45" s="11"/>
      <c r="AF45" s="52">
        <v>0</v>
      </c>
      <c r="AG45" s="11"/>
      <c r="AH45" s="52">
        <v>0</v>
      </c>
      <c r="AI45" s="52">
        <f t="shared" si="0"/>
        <v>0</v>
      </c>
    </row>
    <row r="46" spans="2:35" ht="25.5" x14ac:dyDescent="0.25">
      <c r="B46" s="9">
        <v>39</v>
      </c>
      <c r="C46" s="54" t="s">
        <v>2773</v>
      </c>
      <c r="D46" s="54" t="s">
        <v>132</v>
      </c>
      <c r="E46" s="54"/>
      <c r="F46" s="162"/>
      <c r="G46" s="49"/>
      <c r="H46" s="49"/>
      <c r="I46" s="52"/>
      <c r="J46" s="11" t="s">
        <v>112</v>
      </c>
      <c r="K46" s="111"/>
      <c r="L46" s="52">
        <v>0</v>
      </c>
      <c r="M46" s="11"/>
      <c r="N46" s="52">
        <v>0</v>
      </c>
      <c r="O46" s="11"/>
      <c r="P46" s="52">
        <v>0</v>
      </c>
      <c r="Q46" s="11"/>
      <c r="R46" s="52">
        <v>0</v>
      </c>
      <c r="S46" s="11"/>
      <c r="T46" s="52">
        <v>0</v>
      </c>
      <c r="U46" s="11"/>
      <c r="V46" s="52">
        <v>0</v>
      </c>
      <c r="W46" s="11"/>
      <c r="X46" s="52">
        <v>0</v>
      </c>
      <c r="Y46" s="11"/>
      <c r="Z46" s="52">
        <v>0</v>
      </c>
      <c r="AA46" s="11"/>
      <c r="AB46" s="52">
        <v>0</v>
      </c>
      <c r="AC46" s="11"/>
      <c r="AD46" s="52">
        <v>0</v>
      </c>
      <c r="AE46" s="11"/>
      <c r="AF46" s="52">
        <v>0</v>
      </c>
      <c r="AG46" s="11"/>
      <c r="AH46" s="52">
        <v>0</v>
      </c>
      <c r="AI46" s="52">
        <f t="shared" si="0"/>
        <v>0</v>
      </c>
    </row>
    <row r="47" spans="2:35" ht="25.5" x14ac:dyDescent="0.25">
      <c r="B47" s="9">
        <v>40</v>
      </c>
      <c r="C47" s="54" t="s">
        <v>2773</v>
      </c>
      <c r="D47" s="54" t="s">
        <v>132</v>
      </c>
      <c r="E47" s="54"/>
      <c r="F47" s="162"/>
      <c r="G47" s="49"/>
      <c r="H47" s="49"/>
      <c r="I47" s="52"/>
      <c r="J47" s="11" t="s">
        <v>112</v>
      </c>
      <c r="K47" s="111"/>
      <c r="L47" s="52">
        <v>0</v>
      </c>
      <c r="M47" s="11"/>
      <c r="N47" s="52">
        <v>0</v>
      </c>
      <c r="O47" s="11"/>
      <c r="P47" s="52">
        <v>0</v>
      </c>
      <c r="Q47" s="11"/>
      <c r="R47" s="52">
        <v>0</v>
      </c>
      <c r="S47" s="11"/>
      <c r="T47" s="52">
        <v>0</v>
      </c>
      <c r="U47" s="11"/>
      <c r="V47" s="52">
        <v>0</v>
      </c>
      <c r="W47" s="11"/>
      <c r="X47" s="52">
        <v>0</v>
      </c>
      <c r="Y47" s="11"/>
      <c r="Z47" s="52">
        <v>0</v>
      </c>
      <c r="AA47" s="11"/>
      <c r="AB47" s="52">
        <v>0</v>
      </c>
      <c r="AC47" s="11"/>
      <c r="AD47" s="52">
        <v>0</v>
      </c>
      <c r="AE47" s="11"/>
      <c r="AF47" s="52">
        <v>0</v>
      </c>
      <c r="AG47" s="11"/>
      <c r="AH47" s="52">
        <v>0</v>
      </c>
      <c r="AI47" s="52">
        <f t="shared" si="0"/>
        <v>0</v>
      </c>
    </row>
    <row r="48" spans="2:35" ht="25.5" x14ac:dyDescent="0.25">
      <c r="B48" s="9">
        <v>41</v>
      </c>
      <c r="C48" s="54" t="s">
        <v>2773</v>
      </c>
      <c r="D48" s="54" t="s">
        <v>132</v>
      </c>
      <c r="E48" s="134"/>
      <c r="F48" s="162"/>
      <c r="G48" s="49"/>
      <c r="H48" s="49"/>
      <c r="I48" s="52"/>
      <c r="J48" s="11" t="s">
        <v>112</v>
      </c>
      <c r="K48" s="111"/>
      <c r="L48" s="52">
        <v>0</v>
      </c>
      <c r="M48" s="11"/>
      <c r="N48" s="52">
        <v>0</v>
      </c>
      <c r="O48" s="11"/>
      <c r="P48" s="52">
        <v>0</v>
      </c>
      <c r="Q48" s="11"/>
      <c r="R48" s="52">
        <v>0</v>
      </c>
      <c r="S48" s="11"/>
      <c r="T48" s="52">
        <v>0</v>
      </c>
      <c r="U48" s="11"/>
      <c r="V48" s="52">
        <v>0</v>
      </c>
      <c r="W48" s="11"/>
      <c r="X48" s="52">
        <v>0</v>
      </c>
      <c r="Y48" s="11"/>
      <c r="Z48" s="52">
        <v>0</v>
      </c>
      <c r="AA48" s="11"/>
      <c r="AB48" s="52">
        <v>0</v>
      </c>
      <c r="AC48" s="11"/>
      <c r="AD48" s="52">
        <v>0</v>
      </c>
      <c r="AE48" s="11"/>
      <c r="AF48" s="52">
        <v>0</v>
      </c>
      <c r="AG48" s="11"/>
      <c r="AH48" s="52">
        <v>0</v>
      </c>
      <c r="AI48" s="52">
        <f t="shared" si="0"/>
        <v>0</v>
      </c>
    </row>
    <row r="49" spans="2:35" ht="25.5" x14ac:dyDescent="0.25">
      <c r="B49" s="9">
        <v>42</v>
      </c>
      <c r="C49" s="54" t="s">
        <v>2773</v>
      </c>
      <c r="D49" s="54" t="s">
        <v>132</v>
      </c>
      <c r="E49" s="134"/>
      <c r="F49" s="162"/>
      <c r="G49" s="49"/>
      <c r="H49" s="49"/>
      <c r="I49" s="52"/>
      <c r="J49" s="11" t="s">
        <v>112</v>
      </c>
      <c r="K49" s="111"/>
      <c r="L49" s="52">
        <v>0</v>
      </c>
      <c r="M49" s="11"/>
      <c r="N49" s="52">
        <v>0</v>
      </c>
      <c r="O49" s="11"/>
      <c r="P49" s="52">
        <v>0</v>
      </c>
      <c r="Q49" s="11"/>
      <c r="R49" s="52">
        <v>0</v>
      </c>
      <c r="S49" s="11"/>
      <c r="T49" s="52">
        <v>0</v>
      </c>
      <c r="U49" s="11"/>
      <c r="V49" s="52">
        <v>0</v>
      </c>
      <c r="W49" s="11"/>
      <c r="X49" s="52">
        <v>0</v>
      </c>
      <c r="Y49" s="11"/>
      <c r="Z49" s="52">
        <v>0</v>
      </c>
      <c r="AA49" s="11"/>
      <c r="AB49" s="52">
        <v>0</v>
      </c>
      <c r="AC49" s="11"/>
      <c r="AD49" s="52">
        <v>0</v>
      </c>
      <c r="AE49" s="11"/>
      <c r="AF49" s="52">
        <v>0</v>
      </c>
      <c r="AG49" s="11"/>
      <c r="AH49" s="52">
        <v>0</v>
      </c>
      <c r="AI49" s="52">
        <f t="shared" si="0"/>
        <v>0</v>
      </c>
    </row>
    <row r="50" spans="2:35" ht="25.5" x14ac:dyDescent="0.25">
      <c r="B50" s="9">
        <v>43</v>
      </c>
      <c r="C50" s="54" t="s">
        <v>2773</v>
      </c>
      <c r="D50" s="54" t="s">
        <v>132</v>
      </c>
      <c r="E50" s="134"/>
      <c r="F50" s="162"/>
      <c r="G50" s="49"/>
      <c r="H50" s="49"/>
      <c r="I50" s="52"/>
      <c r="J50" s="11" t="s">
        <v>112</v>
      </c>
      <c r="K50" s="111"/>
      <c r="L50" s="52">
        <v>0</v>
      </c>
      <c r="M50" s="11"/>
      <c r="N50" s="52">
        <v>0</v>
      </c>
      <c r="O50" s="11"/>
      <c r="P50" s="52">
        <v>0</v>
      </c>
      <c r="Q50" s="11"/>
      <c r="R50" s="52">
        <v>0</v>
      </c>
      <c r="S50" s="11"/>
      <c r="T50" s="52">
        <v>0</v>
      </c>
      <c r="U50" s="11"/>
      <c r="V50" s="52">
        <v>0</v>
      </c>
      <c r="W50" s="11"/>
      <c r="X50" s="52">
        <v>0</v>
      </c>
      <c r="Y50" s="11"/>
      <c r="Z50" s="52">
        <v>0</v>
      </c>
      <c r="AA50" s="11"/>
      <c r="AB50" s="52">
        <v>0</v>
      </c>
      <c r="AC50" s="11"/>
      <c r="AD50" s="52">
        <v>0</v>
      </c>
      <c r="AE50" s="11"/>
      <c r="AF50" s="52">
        <v>0</v>
      </c>
      <c r="AG50" s="11"/>
      <c r="AH50" s="52">
        <v>0</v>
      </c>
      <c r="AI50" s="52">
        <f t="shared" si="0"/>
        <v>0</v>
      </c>
    </row>
    <row r="51" spans="2:35" ht="25.5" x14ac:dyDescent="0.25">
      <c r="B51" s="9">
        <v>44</v>
      </c>
      <c r="C51" s="54" t="s">
        <v>2773</v>
      </c>
      <c r="D51" s="54" t="s">
        <v>132</v>
      </c>
      <c r="E51" s="134"/>
      <c r="F51" s="162"/>
      <c r="G51" s="49"/>
      <c r="H51" s="49"/>
      <c r="I51" s="52"/>
      <c r="J51" s="11" t="s">
        <v>112</v>
      </c>
      <c r="K51" s="111"/>
      <c r="L51" s="52">
        <v>0</v>
      </c>
      <c r="M51" s="11"/>
      <c r="N51" s="52">
        <v>0</v>
      </c>
      <c r="O51" s="11"/>
      <c r="P51" s="52">
        <v>0</v>
      </c>
      <c r="Q51" s="11"/>
      <c r="R51" s="52">
        <v>0</v>
      </c>
      <c r="S51" s="11"/>
      <c r="T51" s="52">
        <v>0</v>
      </c>
      <c r="U51" s="11"/>
      <c r="V51" s="52">
        <v>0</v>
      </c>
      <c r="W51" s="11"/>
      <c r="X51" s="52">
        <v>0</v>
      </c>
      <c r="Y51" s="11"/>
      <c r="Z51" s="52">
        <v>0</v>
      </c>
      <c r="AA51" s="11"/>
      <c r="AB51" s="52">
        <v>0</v>
      </c>
      <c r="AC51" s="11"/>
      <c r="AD51" s="52">
        <v>0</v>
      </c>
      <c r="AE51" s="11"/>
      <c r="AF51" s="52">
        <v>0</v>
      </c>
      <c r="AG51" s="11"/>
      <c r="AH51" s="52">
        <v>0</v>
      </c>
      <c r="AI51" s="52">
        <f t="shared" si="0"/>
        <v>0</v>
      </c>
    </row>
    <row r="52" spans="2:35" ht="25.5" x14ac:dyDescent="0.25">
      <c r="B52" s="9">
        <v>45</v>
      </c>
      <c r="C52" s="54" t="s">
        <v>2773</v>
      </c>
      <c r="D52" s="54" t="s">
        <v>132</v>
      </c>
      <c r="E52" s="134"/>
      <c r="F52" s="162"/>
      <c r="G52" s="49"/>
      <c r="H52" s="49"/>
      <c r="I52" s="52"/>
      <c r="J52" s="11" t="s">
        <v>112</v>
      </c>
      <c r="K52" s="111"/>
      <c r="L52" s="52">
        <v>0</v>
      </c>
      <c r="M52" s="11"/>
      <c r="N52" s="52">
        <v>0</v>
      </c>
      <c r="O52" s="11"/>
      <c r="P52" s="52">
        <v>0</v>
      </c>
      <c r="Q52" s="11"/>
      <c r="R52" s="52">
        <v>0</v>
      </c>
      <c r="S52" s="11"/>
      <c r="T52" s="52">
        <v>0</v>
      </c>
      <c r="U52" s="11"/>
      <c r="V52" s="52">
        <v>0</v>
      </c>
      <c r="W52" s="11"/>
      <c r="X52" s="52">
        <v>0</v>
      </c>
      <c r="Y52" s="11"/>
      <c r="Z52" s="52">
        <v>0</v>
      </c>
      <c r="AA52" s="11"/>
      <c r="AB52" s="52">
        <v>0</v>
      </c>
      <c r="AC52" s="11"/>
      <c r="AD52" s="52">
        <v>0</v>
      </c>
      <c r="AE52" s="11"/>
      <c r="AF52" s="52">
        <v>0</v>
      </c>
      <c r="AG52" s="11"/>
      <c r="AH52" s="52">
        <v>0</v>
      </c>
      <c r="AI52" s="52">
        <f t="shared" si="0"/>
        <v>0</v>
      </c>
    </row>
    <row r="53" spans="2:35" ht="25.5" x14ac:dyDescent="0.25">
      <c r="B53" s="9">
        <v>46</v>
      </c>
      <c r="C53" s="54" t="s">
        <v>2773</v>
      </c>
      <c r="D53" s="54" t="s">
        <v>132</v>
      </c>
      <c r="E53" s="54"/>
      <c r="F53" s="162"/>
      <c r="G53" s="49"/>
      <c r="H53" s="49"/>
      <c r="I53" s="52"/>
      <c r="J53" s="11" t="s">
        <v>112</v>
      </c>
      <c r="K53" s="11"/>
      <c r="L53" s="52">
        <v>0</v>
      </c>
      <c r="M53" s="11"/>
      <c r="N53" s="52">
        <v>0</v>
      </c>
      <c r="O53" s="11"/>
      <c r="P53" s="52">
        <v>0</v>
      </c>
      <c r="Q53" s="11"/>
      <c r="R53" s="52">
        <v>0</v>
      </c>
      <c r="S53" s="11"/>
      <c r="T53" s="52">
        <v>0</v>
      </c>
      <c r="U53" s="11"/>
      <c r="V53" s="52">
        <v>0</v>
      </c>
      <c r="W53" s="11"/>
      <c r="X53" s="52">
        <v>0</v>
      </c>
      <c r="Y53" s="11"/>
      <c r="Z53" s="52">
        <v>0</v>
      </c>
      <c r="AA53" s="11"/>
      <c r="AB53" s="52">
        <v>0</v>
      </c>
      <c r="AC53" s="11"/>
      <c r="AD53" s="52">
        <v>0</v>
      </c>
      <c r="AE53" s="11"/>
      <c r="AF53" s="52">
        <v>0</v>
      </c>
      <c r="AG53" s="11"/>
      <c r="AH53" s="52">
        <v>0</v>
      </c>
      <c r="AI53" s="52">
        <f t="shared" si="0"/>
        <v>0</v>
      </c>
    </row>
    <row r="54" spans="2:35" ht="25.5" x14ac:dyDescent="0.25">
      <c r="B54" s="9">
        <v>47</v>
      </c>
      <c r="C54" s="54" t="s">
        <v>2773</v>
      </c>
      <c r="D54" s="54" t="s">
        <v>132</v>
      </c>
      <c r="E54" s="54"/>
      <c r="F54" s="162"/>
      <c r="G54" s="49"/>
      <c r="H54" s="49"/>
      <c r="I54" s="52"/>
      <c r="J54" s="11" t="s">
        <v>112</v>
      </c>
      <c r="K54" s="11"/>
      <c r="L54" s="52">
        <v>0</v>
      </c>
      <c r="M54" s="11"/>
      <c r="N54" s="52">
        <v>0</v>
      </c>
      <c r="O54" s="11"/>
      <c r="P54" s="52">
        <v>0</v>
      </c>
      <c r="Q54" s="11"/>
      <c r="R54" s="52">
        <v>0</v>
      </c>
      <c r="S54" s="11"/>
      <c r="T54" s="52">
        <v>0</v>
      </c>
      <c r="U54" s="11"/>
      <c r="V54" s="52">
        <v>0</v>
      </c>
      <c r="W54" s="11"/>
      <c r="X54" s="52">
        <v>0</v>
      </c>
      <c r="Y54" s="11"/>
      <c r="Z54" s="52">
        <v>0</v>
      </c>
      <c r="AA54" s="11"/>
      <c r="AB54" s="52">
        <v>0</v>
      </c>
      <c r="AC54" s="11"/>
      <c r="AD54" s="52">
        <v>0</v>
      </c>
      <c r="AE54" s="11"/>
      <c r="AF54" s="52">
        <v>0</v>
      </c>
      <c r="AG54" s="11"/>
      <c r="AH54" s="52">
        <v>0</v>
      </c>
      <c r="AI54" s="52">
        <f t="shared" si="0"/>
        <v>0</v>
      </c>
    </row>
    <row r="55" spans="2:35" ht="25.5" x14ac:dyDescent="0.25">
      <c r="B55" s="9">
        <v>48</v>
      </c>
      <c r="C55" s="54" t="s">
        <v>2773</v>
      </c>
      <c r="D55" s="54" t="s">
        <v>132</v>
      </c>
      <c r="E55" s="54"/>
      <c r="F55" s="162"/>
      <c r="G55" s="49"/>
      <c r="H55" s="49"/>
      <c r="I55" s="52"/>
      <c r="J55" s="11" t="s">
        <v>112</v>
      </c>
      <c r="K55" s="11"/>
      <c r="L55" s="52">
        <v>0</v>
      </c>
      <c r="M55" s="11"/>
      <c r="N55" s="52">
        <v>0</v>
      </c>
      <c r="O55" s="11"/>
      <c r="P55" s="52">
        <v>0</v>
      </c>
      <c r="Q55" s="11"/>
      <c r="R55" s="52">
        <v>0</v>
      </c>
      <c r="S55" s="11"/>
      <c r="T55" s="52">
        <v>0</v>
      </c>
      <c r="U55" s="11"/>
      <c r="V55" s="52">
        <v>0</v>
      </c>
      <c r="W55" s="11"/>
      <c r="X55" s="52">
        <v>0</v>
      </c>
      <c r="Y55" s="11"/>
      <c r="Z55" s="52">
        <v>0</v>
      </c>
      <c r="AA55" s="11"/>
      <c r="AB55" s="52">
        <v>0</v>
      </c>
      <c r="AC55" s="11"/>
      <c r="AD55" s="52">
        <v>0</v>
      </c>
      <c r="AE55" s="11"/>
      <c r="AF55" s="52">
        <v>0</v>
      </c>
      <c r="AG55" s="11"/>
      <c r="AH55" s="52">
        <v>0</v>
      </c>
      <c r="AI55" s="52">
        <f t="shared" si="0"/>
        <v>0</v>
      </c>
    </row>
    <row r="56" spans="2:35" ht="25.5" x14ac:dyDescent="0.25">
      <c r="B56" s="9">
        <v>49</v>
      </c>
      <c r="C56" s="54" t="s">
        <v>2773</v>
      </c>
      <c r="D56" s="54" t="s">
        <v>132</v>
      </c>
      <c r="E56" s="54"/>
      <c r="F56" s="162"/>
      <c r="G56" s="49"/>
      <c r="H56" s="49"/>
      <c r="I56" s="52"/>
      <c r="J56" s="11" t="s">
        <v>112</v>
      </c>
      <c r="K56" s="11"/>
      <c r="L56" s="52">
        <v>0</v>
      </c>
      <c r="M56" s="11"/>
      <c r="N56" s="52">
        <v>0</v>
      </c>
      <c r="O56" s="11"/>
      <c r="P56" s="52">
        <v>0</v>
      </c>
      <c r="Q56" s="11"/>
      <c r="R56" s="52">
        <v>0</v>
      </c>
      <c r="S56" s="11"/>
      <c r="T56" s="52">
        <v>0</v>
      </c>
      <c r="U56" s="11"/>
      <c r="V56" s="52">
        <v>0</v>
      </c>
      <c r="W56" s="11"/>
      <c r="X56" s="52">
        <v>0</v>
      </c>
      <c r="Y56" s="11"/>
      <c r="Z56" s="52">
        <v>0</v>
      </c>
      <c r="AA56" s="11"/>
      <c r="AB56" s="52">
        <v>0</v>
      </c>
      <c r="AC56" s="11"/>
      <c r="AD56" s="52">
        <v>0</v>
      </c>
      <c r="AE56" s="11"/>
      <c r="AF56" s="52">
        <v>0</v>
      </c>
      <c r="AG56" s="11"/>
      <c r="AH56" s="52">
        <v>0</v>
      </c>
      <c r="AI56" s="52">
        <f t="shared" si="0"/>
        <v>0</v>
      </c>
    </row>
    <row r="57" spans="2:35" ht="25.5" x14ac:dyDescent="0.25">
      <c r="B57" s="9">
        <v>50</v>
      </c>
      <c r="C57" s="54" t="s">
        <v>2773</v>
      </c>
      <c r="D57" s="54" t="s">
        <v>132</v>
      </c>
      <c r="E57" s="54"/>
      <c r="F57" s="162"/>
      <c r="G57" s="49"/>
      <c r="H57" s="49"/>
      <c r="I57" s="52"/>
      <c r="J57" s="11" t="s">
        <v>112</v>
      </c>
      <c r="K57" s="11"/>
      <c r="L57" s="52">
        <v>0</v>
      </c>
      <c r="M57" s="11"/>
      <c r="N57" s="52">
        <v>0</v>
      </c>
      <c r="O57" s="11"/>
      <c r="P57" s="52">
        <v>0</v>
      </c>
      <c r="Q57" s="11"/>
      <c r="R57" s="52">
        <v>0</v>
      </c>
      <c r="S57" s="11"/>
      <c r="T57" s="52">
        <v>0</v>
      </c>
      <c r="U57" s="11"/>
      <c r="V57" s="52">
        <v>0</v>
      </c>
      <c r="W57" s="11"/>
      <c r="X57" s="52">
        <v>0</v>
      </c>
      <c r="Y57" s="11"/>
      <c r="Z57" s="52">
        <v>0</v>
      </c>
      <c r="AA57" s="11"/>
      <c r="AB57" s="52">
        <v>0</v>
      </c>
      <c r="AC57" s="11"/>
      <c r="AD57" s="52">
        <v>0</v>
      </c>
      <c r="AE57" s="11"/>
      <c r="AF57" s="52">
        <v>0</v>
      </c>
      <c r="AG57" s="11"/>
      <c r="AH57" s="52">
        <v>0</v>
      </c>
      <c r="AI57" s="52">
        <f t="shared" si="0"/>
        <v>0</v>
      </c>
    </row>
    <row r="58" spans="2:35" ht="25.5" x14ac:dyDescent="0.25">
      <c r="B58" s="9">
        <v>51</v>
      </c>
      <c r="C58" s="54" t="s">
        <v>2773</v>
      </c>
      <c r="D58" s="54" t="s">
        <v>132</v>
      </c>
      <c r="E58" s="134"/>
      <c r="F58" s="162"/>
      <c r="G58" s="49"/>
      <c r="H58" s="49"/>
      <c r="I58" s="52"/>
      <c r="J58" s="11" t="s">
        <v>112</v>
      </c>
      <c r="K58" s="11"/>
      <c r="L58" s="52">
        <v>0</v>
      </c>
      <c r="M58" s="11"/>
      <c r="N58" s="52">
        <v>0</v>
      </c>
      <c r="O58" s="11"/>
      <c r="P58" s="52">
        <v>0</v>
      </c>
      <c r="Q58" s="11"/>
      <c r="R58" s="52">
        <v>0</v>
      </c>
      <c r="S58" s="11"/>
      <c r="T58" s="52">
        <v>0</v>
      </c>
      <c r="U58" s="11"/>
      <c r="V58" s="52">
        <v>0</v>
      </c>
      <c r="W58" s="11"/>
      <c r="X58" s="52">
        <v>0</v>
      </c>
      <c r="Y58" s="11"/>
      <c r="Z58" s="52">
        <v>0</v>
      </c>
      <c r="AA58" s="11"/>
      <c r="AB58" s="52">
        <v>0</v>
      </c>
      <c r="AC58" s="11"/>
      <c r="AD58" s="52">
        <v>0</v>
      </c>
      <c r="AE58" s="11"/>
      <c r="AF58" s="52">
        <v>0</v>
      </c>
      <c r="AG58" s="11"/>
      <c r="AH58" s="52">
        <v>0</v>
      </c>
      <c r="AI58" s="52">
        <f t="shared" si="0"/>
        <v>0</v>
      </c>
    </row>
    <row r="59" spans="2:35" ht="25.5" x14ac:dyDescent="0.25">
      <c r="B59" s="9">
        <v>52</v>
      </c>
      <c r="C59" s="54" t="s">
        <v>2773</v>
      </c>
      <c r="D59" s="54" t="s">
        <v>132</v>
      </c>
      <c r="E59" s="54"/>
      <c r="F59" s="162"/>
      <c r="G59" s="49"/>
      <c r="H59" s="49"/>
      <c r="I59" s="52"/>
      <c r="J59" s="11" t="s">
        <v>112</v>
      </c>
      <c r="K59" s="11"/>
      <c r="L59" s="52">
        <v>0</v>
      </c>
      <c r="M59" s="11"/>
      <c r="N59" s="52">
        <v>0</v>
      </c>
      <c r="O59" s="162"/>
      <c r="P59" s="52">
        <v>0</v>
      </c>
      <c r="Q59" s="11"/>
      <c r="R59" s="52">
        <v>0</v>
      </c>
      <c r="S59" s="11"/>
      <c r="T59" s="52">
        <v>0</v>
      </c>
      <c r="U59" s="11"/>
      <c r="V59" s="52">
        <v>0</v>
      </c>
      <c r="W59" s="11"/>
      <c r="X59" s="52">
        <v>0</v>
      </c>
      <c r="Y59" s="11"/>
      <c r="Z59" s="52">
        <v>0</v>
      </c>
      <c r="AA59" s="11"/>
      <c r="AB59" s="52">
        <v>0</v>
      </c>
      <c r="AC59" s="11"/>
      <c r="AD59" s="52">
        <v>0</v>
      </c>
      <c r="AE59" s="11"/>
      <c r="AF59" s="52">
        <v>0</v>
      </c>
      <c r="AG59" s="11"/>
      <c r="AH59" s="52">
        <v>0</v>
      </c>
      <c r="AI59" s="52">
        <f t="shared" si="0"/>
        <v>0</v>
      </c>
    </row>
    <row r="60" spans="2:35" ht="26.25" customHeight="1" x14ac:dyDescent="0.25">
      <c r="B60" s="9">
        <v>53</v>
      </c>
      <c r="C60" s="54" t="s">
        <v>2773</v>
      </c>
      <c r="D60" s="54" t="s">
        <v>132</v>
      </c>
      <c r="E60" s="54"/>
      <c r="F60" s="162"/>
      <c r="G60" s="49"/>
      <c r="H60" s="49"/>
      <c r="I60" s="52"/>
      <c r="J60" s="11" t="s">
        <v>112</v>
      </c>
      <c r="K60" s="11"/>
      <c r="L60" s="52">
        <v>0</v>
      </c>
      <c r="M60" s="11"/>
      <c r="N60" s="52">
        <v>0</v>
      </c>
      <c r="O60" s="11"/>
      <c r="P60" s="52">
        <v>0</v>
      </c>
      <c r="Q60" s="11"/>
      <c r="R60" s="52">
        <v>0</v>
      </c>
      <c r="S60" s="11"/>
      <c r="T60" s="52">
        <v>0</v>
      </c>
      <c r="U60" s="11"/>
      <c r="V60" s="52">
        <v>0</v>
      </c>
      <c r="W60" s="11"/>
      <c r="X60" s="52">
        <v>0</v>
      </c>
      <c r="Y60" s="11"/>
      <c r="Z60" s="52">
        <v>0</v>
      </c>
      <c r="AA60" s="11"/>
      <c r="AB60" s="52">
        <v>0</v>
      </c>
      <c r="AC60" s="11"/>
      <c r="AD60" s="52">
        <v>0</v>
      </c>
      <c r="AE60" s="11"/>
      <c r="AF60" s="52">
        <v>0</v>
      </c>
      <c r="AG60" s="11"/>
      <c r="AH60" s="52">
        <v>0</v>
      </c>
      <c r="AI60" s="52">
        <f t="shared" si="0"/>
        <v>0</v>
      </c>
    </row>
    <row r="61" spans="2:35" ht="25.5" x14ac:dyDescent="0.25">
      <c r="B61" s="9">
        <v>54</v>
      </c>
      <c r="C61" s="54" t="s">
        <v>2773</v>
      </c>
      <c r="D61" s="54" t="s">
        <v>132</v>
      </c>
      <c r="E61" s="54"/>
      <c r="F61" s="162"/>
      <c r="G61" s="49"/>
      <c r="H61" s="49"/>
      <c r="I61" s="52"/>
      <c r="J61" s="11" t="s">
        <v>112</v>
      </c>
      <c r="K61" s="11"/>
      <c r="L61" s="52">
        <v>0</v>
      </c>
      <c r="M61" s="11"/>
      <c r="N61" s="52">
        <v>0</v>
      </c>
      <c r="O61" s="11"/>
      <c r="P61" s="52">
        <v>0</v>
      </c>
      <c r="Q61" s="11"/>
      <c r="R61" s="52">
        <v>0</v>
      </c>
      <c r="S61" s="11"/>
      <c r="T61" s="52">
        <v>0</v>
      </c>
      <c r="U61" s="11"/>
      <c r="V61" s="52">
        <v>0</v>
      </c>
      <c r="W61" s="11"/>
      <c r="X61" s="52">
        <v>0</v>
      </c>
      <c r="Y61" s="11"/>
      <c r="Z61" s="52">
        <v>0</v>
      </c>
      <c r="AA61" s="11"/>
      <c r="AB61" s="52">
        <v>0</v>
      </c>
      <c r="AC61" s="11"/>
      <c r="AD61" s="52">
        <v>0</v>
      </c>
      <c r="AE61" s="11"/>
      <c r="AF61" s="52">
        <v>0</v>
      </c>
      <c r="AG61" s="11"/>
      <c r="AH61" s="52">
        <v>0</v>
      </c>
      <c r="AI61" s="52">
        <f t="shared" si="0"/>
        <v>0</v>
      </c>
    </row>
    <row r="62" spans="2:35" ht="25.5" x14ac:dyDescent="0.25">
      <c r="B62" s="9">
        <v>55</v>
      </c>
      <c r="C62" s="54" t="s">
        <v>2773</v>
      </c>
      <c r="D62" s="54" t="s">
        <v>132</v>
      </c>
      <c r="E62" s="134"/>
      <c r="F62" s="162"/>
      <c r="G62" s="49"/>
      <c r="H62" s="49"/>
      <c r="I62" s="52"/>
      <c r="J62" s="11" t="s">
        <v>112</v>
      </c>
      <c r="K62" s="11"/>
      <c r="L62" s="52">
        <v>0</v>
      </c>
      <c r="M62" s="11"/>
      <c r="N62" s="52">
        <v>0</v>
      </c>
      <c r="O62" s="11"/>
      <c r="P62" s="52">
        <v>0</v>
      </c>
      <c r="Q62" s="11"/>
      <c r="R62" s="52">
        <v>0</v>
      </c>
      <c r="S62" s="11"/>
      <c r="T62" s="52">
        <v>0</v>
      </c>
      <c r="U62" s="11"/>
      <c r="V62" s="52">
        <v>0</v>
      </c>
      <c r="W62" s="11"/>
      <c r="X62" s="52">
        <v>0</v>
      </c>
      <c r="Y62" s="11"/>
      <c r="Z62" s="52">
        <v>0</v>
      </c>
      <c r="AA62" s="11"/>
      <c r="AB62" s="52">
        <v>0</v>
      </c>
      <c r="AC62" s="11"/>
      <c r="AD62" s="52">
        <v>0</v>
      </c>
      <c r="AE62" s="11"/>
      <c r="AF62" s="52">
        <v>0</v>
      </c>
      <c r="AG62" s="11"/>
      <c r="AH62" s="52">
        <v>0</v>
      </c>
      <c r="AI62" s="52">
        <f t="shared" si="0"/>
        <v>0</v>
      </c>
    </row>
    <row r="63" spans="2:35" ht="25.5" x14ac:dyDescent="0.25">
      <c r="B63" s="9">
        <v>56</v>
      </c>
      <c r="C63" s="54" t="s">
        <v>2773</v>
      </c>
      <c r="D63" s="54" t="s">
        <v>132</v>
      </c>
      <c r="E63" s="54"/>
      <c r="F63" s="162"/>
      <c r="G63" s="49"/>
      <c r="H63" s="49"/>
      <c r="I63" s="52"/>
      <c r="J63" s="11" t="s">
        <v>112</v>
      </c>
      <c r="K63" s="11"/>
      <c r="L63" s="52">
        <v>0</v>
      </c>
      <c r="M63" s="11"/>
      <c r="N63" s="52">
        <v>0</v>
      </c>
      <c r="O63" s="11"/>
      <c r="P63" s="52">
        <v>0</v>
      </c>
      <c r="Q63" s="11"/>
      <c r="R63" s="52">
        <v>0</v>
      </c>
      <c r="S63" s="11"/>
      <c r="T63" s="52">
        <v>0</v>
      </c>
      <c r="U63" s="11"/>
      <c r="V63" s="52">
        <v>0</v>
      </c>
      <c r="W63" s="11"/>
      <c r="X63" s="52">
        <v>0</v>
      </c>
      <c r="Y63" s="11"/>
      <c r="Z63" s="52">
        <v>0</v>
      </c>
      <c r="AA63" s="11"/>
      <c r="AB63" s="52">
        <v>0</v>
      </c>
      <c r="AC63" s="11"/>
      <c r="AD63" s="52">
        <v>0</v>
      </c>
      <c r="AE63" s="11"/>
      <c r="AF63" s="52">
        <v>0</v>
      </c>
      <c r="AG63" s="11"/>
      <c r="AH63" s="52">
        <v>0</v>
      </c>
      <c r="AI63" s="52">
        <f t="shared" si="0"/>
        <v>0</v>
      </c>
    </row>
    <row r="64" spans="2:35" ht="25.5" x14ac:dyDescent="0.25">
      <c r="B64" s="9">
        <v>57</v>
      </c>
      <c r="C64" s="54" t="s">
        <v>2773</v>
      </c>
      <c r="D64" s="54" t="s">
        <v>132</v>
      </c>
      <c r="E64" s="134"/>
      <c r="F64" s="162"/>
      <c r="G64" s="49"/>
      <c r="H64" s="49"/>
      <c r="I64" s="52"/>
      <c r="J64" s="11" t="s">
        <v>112</v>
      </c>
      <c r="K64" s="11"/>
      <c r="L64" s="52">
        <v>0</v>
      </c>
      <c r="M64" s="11"/>
      <c r="N64" s="52">
        <v>0</v>
      </c>
      <c r="O64" s="11"/>
      <c r="P64" s="52">
        <v>0</v>
      </c>
      <c r="Q64" s="11"/>
      <c r="R64" s="52">
        <v>0</v>
      </c>
      <c r="S64" s="11"/>
      <c r="T64" s="52">
        <v>0</v>
      </c>
      <c r="U64" s="11"/>
      <c r="V64" s="52">
        <v>0</v>
      </c>
      <c r="W64" s="11"/>
      <c r="X64" s="52">
        <v>0</v>
      </c>
      <c r="Y64" s="11"/>
      <c r="Z64" s="52">
        <v>0</v>
      </c>
      <c r="AA64" s="11"/>
      <c r="AB64" s="52">
        <v>0</v>
      </c>
      <c r="AC64" s="11"/>
      <c r="AD64" s="52">
        <v>0</v>
      </c>
      <c r="AE64" s="11"/>
      <c r="AF64" s="52">
        <v>0</v>
      </c>
      <c r="AG64" s="11"/>
      <c r="AH64" s="52">
        <v>0</v>
      </c>
      <c r="AI64" s="52">
        <f t="shared" si="0"/>
        <v>0</v>
      </c>
    </row>
    <row r="65" spans="2:35" ht="25.5" x14ac:dyDescent="0.25">
      <c r="B65" s="9">
        <v>58</v>
      </c>
      <c r="C65" s="54" t="s">
        <v>2773</v>
      </c>
      <c r="D65" s="54" t="s">
        <v>132</v>
      </c>
      <c r="E65" s="54"/>
      <c r="F65" s="162"/>
      <c r="G65" s="49"/>
      <c r="H65" s="49"/>
      <c r="I65" s="52"/>
      <c r="J65" s="11" t="s">
        <v>112</v>
      </c>
      <c r="K65" s="11"/>
      <c r="L65" s="52">
        <v>0</v>
      </c>
      <c r="M65" s="11"/>
      <c r="N65" s="52">
        <v>0</v>
      </c>
      <c r="O65" s="11"/>
      <c r="P65" s="52">
        <v>0</v>
      </c>
      <c r="Q65" s="11"/>
      <c r="R65" s="52">
        <v>0</v>
      </c>
      <c r="S65" s="11"/>
      <c r="T65" s="52">
        <v>0</v>
      </c>
      <c r="U65" s="11"/>
      <c r="V65" s="52">
        <v>0</v>
      </c>
      <c r="W65" s="11"/>
      <c r="X65" s="52">
        <v>0</v>
      </c>
      <c r="Y65" s="11"/>
      <c r="Z65" s="52">
        <v>0</v>
      </c>
      <c r="AA65" s="11"/>
      <c r="AB65" s="52">
        <v>0</v>
      </c>
      <c r="AC65" s="11"/>
      <c r="AD65" s="52">
        <v>0</v>
      </c>
      <c r="AE65" s="11"/>
      <c r="AF65" s="52">
        <v>0</v>
      </c>
      <c r="AG65" s="11"/>
      <c r="AH65" s="52">
        <v>0</v>
      </c>
      <c r="AI65" s="52">
        <f t="shared" si="0"/>
        <v>0</v>
      </c>
    </row>
    <row r="66" spans="2:35" ht="25.5" x14ac:dyDescent="0.25">
      <c r="B66" s="9">
        <v>59</v>
      </c>
      <c r="C66" s="54" t="s">
        <v>2773</v>
      </c>
      <c r="D66" s="54" t="s">
        <v>132</v>
      </c>
      <c r="E66" s="54"/>
      <c r="F66" s="162"/>
      <c r="G66" s="49"/>
      <c r="H66" s="49"/>
      <c r="I66" s="52"/>
      <c r="J66" s="11" t="s">
        <v>112</v>
      </c>
      <c r="K66" s="11"/>
      <c r="L66" s="52">
        <v>0</v>
      </c>
      <c r="M66" s="9"/>
      <c r="N66" s="52">
        <v>0</v>
      </c>
      <c r="O66" s="11"/>
      <c r="P66" s="52">
        <v>0</v>
      </c>
      <c r="Q66" s="11"/>
      <c r="R66" s="52">
        <v>0</v>
      </c>
      <c r="S66" s="11"/>
      <c r="T66" s="52">
        <v>0</v>
      </c>
      <c r="U66" s="11"/>
      <c r="V66" s="52">
        <v>0</v>
      </c>
      <c r="W66" s="11"/>
      <c r="X66" s="52">
        <v>0</v>
      </c>
      <c r="Y66" s="11"/>
      <c r="Z66" s="52">
        <v>0</v>
      </c>
      <c r="AA66" s="11"/>
      <c r="AB66" s="52">
        <v>0</v>
      </c>
      <c r="AC66" s="11"/>
      <c r="AD66" s="52">
        <v>0</v>
      </c>
      <c r="AE66" s="11"/>
      <c r="AF66" s="52">
        <v>0</v>
      </c>
      <c r="AG66" s="11"/>
      <c r="AH66" s="52">
        <v>0</v>
      </c>
      <c r="AI66" s="52">
        <f t="shared" si="0"/>
        <v>0</v>
      </c>
    </row>
    <row r="67" spans="2:35" ht="25.5" x14ac:dyDescent="0.25">
      <c r="B67" s="9">
        <v>60</v>
      </c>
      <c r="C67" s="54" t="s">
        <v>2773</v>
      </c>
      <c r="D67" s="54" t="s">
        <v>132</v>
      </c>
      <c r="E67" s="54"/>
      <c r="F67" s="162"/>
      <c r="G67" s="49"/>
      <c r="H67" s="49"/>
      <c r="I67" s="52"/>
      <c r="J67" s="11" t="s">
        <v>112</v>
      </c>
      <c r="K67" s="11"/>
      <c r="L67" s="52">
        <v>0</v>
      </c>
      <c r="M67" s="11"/>
      <c r="N67" s="52">
        <v>0</v>
      </c>
      <c r="O67" s="11"/>
      <c r="P67" s="52">
        <v>0</v>
      </c>
      <c r="Q67" s="11"/>
      <c r="R67" s="52">
        <v>0</v>
      </c>
      <c r="S67" s="11"/>
      <c r="T67" s="52">
        <v>0</v>
      </c>
      <c r="U67" s="11"/>
      <c r="V67" s="52">
        <v>0</v>
      </c>
      <c r="W67" s="11"/>
      <c r="X67" s="52">
        <v>0</v>
      </c>
      <c r="Y67" s="11"/>
      <c r="Z67" s="52">
        <v>0</v>
      </c>
      <c r="AA67" s="11"/>
      <c r="AB67" s="52">
        <v>0</v>
      </c>
      <c r="AC67" s="11"/>
      <c r="AD67" s="52">
        <v>0</v>
      </c>
      <c r="AE67" s="11"/>
      <c r="AF67" s="52">
        <v>0</v>
      </c>
      <c r="AG67" s="11"/>
      <c r="AH67" s="52">
        <v>0</v>
      </c>
      <c r="AI67" s="52">
        <f t="shared" si="0"/>
        <v>0</v>
      </c>
    </row>
    <row r="68" spans="2:35" ht="25.5" x14ac:dyDescent="0.25">
      <c r="B68" s="9">
        <v>61</v>
      </c>
      <c r="C68" s="54" t="s">
        <v>2773</v>
      </c>
      <c r="D68" s="54" t="s">
        <v>132</v>
      </c>
      <c r="E68" s="54"/>
      <c r="F68" s="162"/>
      <c r="G68" s="49"/>
      <c r="H68" s="49"/>
      <c r="I68" s="52"/>
      <c r="J68" s="11" t="s">
        <v>112</v>
      </c>
      <c r="K68" s="11"/>
      <c r="L68" s="52">
        <v>0</v>
      </c>
      <c r="M68" s="11"/>
      <c r="N68" s="52">
        <v>0</v>
      </c>
      <c r="O68" s="11"/>
      <c r="P68" s="52">
        <v>0</v>
      </c>
      <c r="Q68" s="11"/>
      <c r="R68" s="52">
        <v>0</v>
      </c>
      <c r="S68" s="11"/>
      <c r="T68" s="52">
        <v>0</v>
      </c>
      <c r="U68" s="11"/>
      <c r="V68" s="52">
        <v>0</v>
      </c>
      <c r="W68" s="11"/>
      <c r="X68" s="52">
        <v>0</v>
      </c>
      <c r="Y68" s="11"/>
      <c r="Z68" s="52">
        <v>0</v>
      </c>
      <c r="AA68" s="11"/>
      <c r="AB68" s="52">
        <v>0</v>
      </c>
      <c r="AC68" s="11"/>
      <c r="AD68" s="52">
        <v>0</v>
      </c>
      <c r="AE68" s="11"/>
      <c r="AF68" s="52">
        <v>0</v>
      </c>
      <c r="AG68" s="11"/>
      <c r="AH68" s="52">
        <v>0</v>
      </c>
      <c r="AI68" s="52">
        <f t="shared" si="0"/>
        <v>0</v>
      </c>
    </row>
    <row r="69" spans="2:35" ht="25.5" x14ac:dyDescent="0.25">
      <c r="B69" s="9">
        <v>62</v>
      </c>
      <c r="C69" s="54" t="s">
        <v>2773</v>
      </c>
      <c r="D69" s="54" t="s">
        <v>132</v>
      </c>
      <c r="E69" s="54"/>
      <c r="F69" s="162"/>
      <c r="G69" s="49"/>
      <c r="H69" s="49"/>
      <c r="I69" s="80"/>
      <c r="J69" s="11" t="s">
        <v>112</v>
      </c>
      <c r="K69" s="11"/>
      <c r="L69" s="52">
        <v>0</v>
      </c>
      <c r="M69" s="11"/>
      <c r="N69" s="52">
        <v>0</v>
      </c>
      <c r="O69" s="11"/>
      <c r="P69" s="52">
        <v>0</v>
      </c>
      <c r="Q69" s="11"/>
      <c r="R69" s="52">
        <v>0</v>
      </c>
      <c r="S69" s="11"/>
      <c r="T69" s="52">
        <v>0</v>
      </c>
      <c r="U69" s="11"/>
      <c r="V69" s="52">
        <v>0</v>
      </c>
      <c r="W69" s="11"/>
      <c r="X69" s="52">
        <v>0</v>
      </c>
      <c r="Y69" s="11"/>
      <c r="Z69" s="52">
        <v>0</v>
      </c>
      <c r="AA69" s="11"/>
      <c r="AB69" s="52">
        <v>0</v>
      </c>
      <c r="AC69" s="11"/>
      <c r="AD69" s="52">
        <v>0</v>
      </c>
      <c r="AE69" s="11"/>
      <c r="AF69" s="52">
        <v>0</v>
      </c>
      <c r="AG69" s="11"/>
      <c r="AH69" s="52">
        <v>0</v>
      </c>
      <c r="AI69" s="52">
        <f t="shared" si="0"/>
        <v>0</v>
      </c>
    </row>
    <row r="70" spans="2:35" ht="25.5" x14ac:dyDescent="0.25">
      <c r="B70" s="9">
        <v>63</v>
      </c>
      <c r="C70" s="54" t="s">
        <v>2773</v>
      </c>
      <c r="D70" s="54" t="s">
        <v>132</v>
      </c>
      <c r="E70" s="54"/>
      <c r="F70" s="162"/>
      <c r="G70" s="49"/>
      <c r="H70" s="49"/>
      <c r="I70" s="52"/>
      <c r="J70" s="11" t="s">
        <v>112</v>
      </c>
      <c r="K70" s="11"/>
      <c r="L70" s="52">
        <v>0</v>
      </c>
      <c r="M70" s="11"/>
      <c r="N70" s="52">
        <v>0</v>
      </c>
      <c r="O70" s="11"/>
      <c r="P70" s="52">
        <v>0</v>
      </c>
      <c r="Q70" s="11"/>
      <c r="R70" s="52">
        <v>0</v>
      </c>
      <c r="S70" s="11"/>
      <c r="T70" s="52">
        <v>0</v>
      </c>
      <c r="U70" s="11"/>
      <c r="V70" s="52">
        <v>0</v>
      </c>
      <c r="W70" s="11"/>
      <c r="X70" s="52">
        <v>0</v>
      </c>
      <c r="Y70" s="11"/>
      <c r="Z70" s="52">
        <v>0</v>
      </c>
      <c r="AA70" s="11"/>
      <c r="AB70" s="52">
        <v>0</v>
      </c>
      <c r="AC70" s="11"/>
      <c r="AD70" s="52">
        <v>0</v>
      </c>
      <c r="AE70" s="11"/>
      <c r="AF70" s="52">
        <v>0</v>
      </c>
      <c r="AG70" s="11"/>
      <c r="AH70" s="52">
        <v>0</v>
      </c>
      <c r="AI70" s="52">
        <f t="shared" si="0"/>
        <v>0</v>
      </c>
    </row>
    <row r="71" spans="2:35" ht="25.5" x14ac:dyDescent="0.25">
      <c r="B71" s="9">
        <v>64</v>
      </c>
      <c r="C71" s="54" t="s">
        <v>2773</v>
      </c>
      <c r="D71" s="54" t="s">
        <v>132</v>
      </c>
      <c r="E71" s="54"/>
      <c r="F71" s="162"/>
      <c r="G71" s="49"/>
      <c r="H71" s="49"/>
      <c r="I71" s="52"/>
      <c r="J71" s="11" t="s">
        <v>112</v>
      </c>
      <c r="K71" s="11"/>
      <c r="L71" s="52">
        <v>0</v>
      </c>
      <c r="M71" s="11"/>
      <c r="N71" s="52">
        <v>0</v>
      </c>
      <c r="O71" s="11"/>
      <c r="P71" s="52">
        <v>0</v>
      </c>
      <c r="Q71" s="11"/>
      <c r="R71" s="52">
        <v>0</v>
      </c>
      <c r="S71" s="11"/>
      <c r="T71" s="52">
        <v>0</v>
      </c>
      <c r="U71" s="11"/>
      <c r="V71" s="52">
        <v>0</v>
      </c>
      <c r="W71" s="11"/>
      <c r="X71" s="52">
        <v>0</v>
      </c>
      <c r="Y71" s="11"/>
      <c r="Z71" s="52">
        <v>0</v>
      </c>
      <c r="AA71" s="11"/>
      <c r="AB71" s="52">
        <v>0</v>
      </c>
      <c r="AC71" s="11"/>
      <c r="AD71" s="52">
        <v>0</v>
      </c>
      <c r="AE71" s="11"/>
      <c r="AF71" s="52">
        <v>0</v>
      </c>
      <c r="AG71" s="11"/>
      <c r="AH71" s="52">
        <v>0</v>
      </c>
      <c r="AI71" s="52">
        <f t="shared" si="0"/>
        <v>0</v>
      </c>
    </row>
    <row r="72" spans="2:35" ht="25.5" x14ac:dyDescent="0.25">
      <c r="B72" s="9">
        <v>65</v>
      </c>
      <c r="C72" s="54" t="s">
        <v>2773</v>
      </c>
      <c r="D72" s="54" t="s">
        <v>132</v>
      </c>
      <c r="E72" s="54"/>
      <c r="F72" s="162"/>
      <c r="G72" s="49"/>
      <c r="H72" s="49"/>
      <c r="I72" s="80"/>
      <c r="J72" s="11" t="s">
        <v>112</v>
      </c>
      <c r="K72" s="11"/>
      <c r="L72" s="52">
        <v>0</v>
      </c>
      <c r="M72" s="11"/>
      <c r="N72" s="52">
        <v>0</v>
      </c>
      <c r="O72" s="11"/>
      <c r="P72" s="52">
        <v>0</v>
      </c>
      <c r="Q72" s="11"/>
      <c r="R72" s="52">
        <v>0</v>
      </c>
      <c r="S72" s="11"/>
      <c r="T72" s="52">
        <v>0</v>
      </c>
      <c r="U72" s="11"/>
      <c r="V72" s="52">
        <v>0</v>
      </c>
      <c r="W72" s="11"/>
      <c r="X72" s="52">
        <v>0</v>
      </c>
      <c r="Y72" s="11"/>
      <c r="Z72" s="52">
        <v>0</v>
      </c>
      <c r="AA72" s="11"/>
      <c r="AB72" s="52">
        <v>0</v>
      </c>
      <c r="AC72" s="11"/>
      <c r="AD72" s="52">
        <v>0</v>
      </c>
      <c r="AE72" s="11"/>
      <c r="AF72" s="52">
        <v>0</v>
      </c>
      <c r="AG72" s="11"/>
      <c r="AH72" s="52">
        <v>0</v>
      </c>
      <c r="AI72" s="52">
        <f t="shared" si="0"/>
        <v>0</v>
      </c>
    </row>
    <row r="73" spans="2:35" ht="25.5" x14ac:dyDescent="0.25">
      <c r="B73" s="9">
        <v>66</v>
      </c>
      <c r="C73" s="54" t="s">
        <v>2773</v>
      </c>
      <c r="D73" s="54" t="s">
        <v>132</v>
      </c>
      <c r="E73" s="134"/>
      <c r="F73" s="162"/>
      <c r="G73" s="135"/>
      <c r="H73" s="135"/>
      <c r="I73" s="133"/>
      <c r="J73" s="11" t="s">
        <v>112</v>
      </c>
      <c r="K73" s="11"/>
      <c r="L73" s="52">
        <v>0</v>
      </c>
      <c r="M73" s="11"/>
      <c r="N73" s="52">
        <v>0</v>
      </c>
      <c r="O73" s="11"/>
      <c r="P73" s="52">
        <v>0</v>
      </c>
      <c r="Q73" s="11"/>
      <c r="R73" s="52">
        <v>0</v>
      </c>
      <c r="S73" s="11"/>
      <c r="T73" s="52">
        <v>0</v>
      </c>
      <c r="U73" s="11"/>
      <c r="V73" s="52">
        <v>0</v>
      </c>
      <c r="W73" s="11"/>
      <c r="X73" s="52">
        <v>0</v>
      </c>
      <c r="Y73" s="11"/>
      <c r="Z73" s="52">
        <v>0</v>
      </c>
      <c r="AA73" s="11"/>
      <c r="AB73" s="52">
        <v>0</v>
      </c>
      <c r="AC73" s="11"/>
      <c r="AD73" s="52">
        <v>0</v>
      </c>
      <c r="AE73" s="11"/>
      <c r="AF73" s="52">
        <v>0</v>
      </c>
      <c r="AG73" s="11"/>
      <c r="AH73" s="52">
        <v>0</v>
      </c>
      <c r="AI73" s="52">
        <f t="shared" si="0"/>
        <v>0</v>
      </c>
    </row>
    <row r="74" spans="2:35" ht="25.5" x14ac:dyDescent="0.25">
      <c r="B74" s="9">
        <v>67</v>
      </c>
      <c r="C74" s="54" t="s">
        <v>2773</v>
      </c>
      <c r="D74" s="54" t="s">
        <v>132</v>
      </c>
      <c r="E74" s="54"/>
      <c r="F74" s="162"/>
      <c r="G74" s="49"/>
      <c r="H74" s="49"/>
      <c r="I74" s="52"/>
      <c r="J74" s="11" t="s">
        <v>112</v>
      </c>
      <c r="K74" s="11"/>
      <c r="L74" s="52">
        <v>0</v>
      </c>
      <c r="M74" s="11"/>
      <c r="N74" s="52">
        <v>0</v>
      </c>
      <c r="O74" s="11"/>
      <c r="P74" s="52">
        <v>0</v>
      </c>
      <c r="Q74" s="11"/>
      <c r="R74" s="52">
        <v>0</v>
      </c>
      <c r="S74" s="11"/>
      <c r="T74" s="52">
        <v>0</v>
      </c>
      <c r="U74" s="11"/>
      <c r="V74" s="52">
        <v>0</v>
      </c>
      <c r="W74" s="11"/>
      <c r="X74" s="52">
        <v>0</v>
      </c>
      <c r="Y74" s="11"/>
      <c r="Z74" s="52">
        <v>0</v>
      </c>
      <c r="AA74" s="11"/>
      <c r="AB74" s="52">
        <v>0</v>
      </c>
      <c r="AC74" s="11"/>
      <c r="AD74" s="52">
        <v>0</v>
      </c>
      <c r="AE74" s="11"/>
      <c r="AF74" s="52">
        <v>0</v>
      </c>
      <c r="AG74" s="11"/>
      <c r="AH74" s="52">
        <v>0</v>
      </c>
      <c r="AI74" s="52">
        <f t="shared" si="0"/>
        <v>0</v>
      </c>
    </row>
    <row r="75" spans="2:35" ht="25.5" x14ac:dyDescent="0.25">
      <c r="B75" s="9">
        <v>68</v>
      </c>
      <c r="C75" s="54" t="s">
        <v>2773</v>
      </c>
      <c r="D75" s="54" t="s">
        <v>132</v>
      </c>
      <c r="E75" s="54"/>
      <c r="F75" s="162"/>
      <c r="G75" s="49"/>
      <c r="H75" s="49"/>
      <c r="I75" s="80"/>
      <c r="J75" s="11" t="s">
        <v>112</v>
      </c>
      <c r="K75" s="11"/>
      <c r="L75" s="52">
        <v>0</v>
      </c>
      <c r="M75" s="11"/>
      <c r="N75" s="52">
        <v>0</v>
      </c>
      <c r="O75" s="11"/>
      <c r="P75" s="52">
        <v>0</v>
      </c>
      <c r="Q75" s="11"/>
      <c r="R75" s="52">
        <v>0</v>
      </c>
      <c r="S75" s="11"/>
      <c r="T75" s="52">
        <v>0</v>
      </c>
      <c r="U75" s="11"/>
      <c r="V75" s="52">
        <v>0</v>
      </c>
      <c r="W75" s="11"/>
      <c r="X75" s="52">
        <v>0</v>
      </c>
      <c r="Y75" s="11"/>
      <c r="Z75" s="52">
        <v>0</v>
      </c>
      <c r="AA75" s="11"/>
      <c r="AB75" s="52">
        <v>0</v>
      </c>
      <c r="AC75" s="11"/>
      <c r="AD75" s="52">
        <v>0</v>
      </c>
      <c r="AE75" s="11"/>
      <c r="AF75" s="52">
        <v>0</v>
      </c>
      <c r="AG75" s="11"/>
      <c r="AH75" s="52">
        <v>0</v>
      </c>
      <c r="AI75" s="52">
        <f t="shared" si="0"/>
        <v>0</v>
      </c>
    </row>
    <row r="76" spans="2:35" ht="25.5" x14ac:dyDescent="0.25">
      <c r="B76" s="9">
        <v>69</v>
      </c>
      <c r="C76" s="54" t="s">
        <v>2773</v>
      </c>
      <c r="D76" s="54" t="s">
        <v>132</v>
      </c>
      <c r="E76" s="54"/>
      <c r="F76" s="162"/>
      <c r="G76" s="49"/>
      <c r="H76" s="49"/>
      <c r="I76" s="80"/>
      <c r="J76" s="11" t="s">
        <v>112</v>
      </c>
      <c r="K76" s="11"/>
      <c r="L76" s="52">
        <v>0</v>
      </c>
      <c r="M76" s="11"/>
      <c r="N76" s="52">
        <v>0</v>
      </c>
      <c r="O76" s="11"/>
      <c r="P76" s="52">
        <v>0</v>
      </c>
      <c r="Q76" s="11"/>
      <c r="R76" s="52">
        <v>0</v>
      </c>
      <c r="S76" s="11"/>
      <c r="T76" s="52">
        <v>0</v>
      </c>
      <c r="U76" s="11"/>
      <c r="V76" s="52">
        <v>0</v>
      </c>
      <c r="W76" s="11"/>
      <c r="X76" s="52">
        <v>0</v>
      </c>
      <c r="Y76" s="11"/>
      <c r="Z76" s="52">
        <v>0</v>
      </c>
      <c r="AA76" s="11"/>
      <c r="AB76" s="52">
        <v>0</v>
      </c>
      <c r="AC76" s="11"/>
      <c r="AD76" s="52">
        <v>0</v>
      </c>
      <c r="AE76" s="11"/>
      <c r="AF76" s="52">
        <v>0</v>
      </c>
      <c r="AG76" s="11"/>
      <c r="AH76" s="52">
        <v>0</v>
      </c>
      <c r="AI76" s="52">
        <f t="shared" si="0"/>
        <v>0</v>
      </c>
    </row>
    <row r="77" spans="2:35" ht="25.5" x14ac:dyDescent="0.25">
      <c r="B77" s="9">
        <v>70</v>
      </c>
      <c r="C77" s="54" t="s">
        <v>2773</v>
      </c>
      <c r="D77" s="54" t="s">
        <v>132</v>
      </c>
      <c r="E77" s="54"/>
      <c r="F77" s="162"/>
      <c r="G77" s="49"/>
      <c r="H77" s="49"/>
      <c r="I77" s="80"/>
      <c r="J77" s="11" t="s">
        <v>112</v>
      </c>
      <c r="K77" s="11"/>
      <c r="L77" s="52">
        <v>0</v>
      </c>
      <c r="M77" s="11"/>
      <c r="N77" s="52">
        <v>0</v>
      </c>
      <c r="O77" s="11"/>
      <c r="P77" s="52">
        <v>0</v>
      </c>
      <c r="Q77" s="11"/>
      <c r="R77" s="52">
        <v>0</v>
      </c>
      <c r="S77" s="11"/>
      <c r="T77" s="52">
        <v>0</v>
      </c>
      <c r="U77" s="11"/>
      <c r="V77" s="52">
        <v>0</v>
      </c>
      <c r="W77" s="11"/>
      <c r="X77" s="52">
        <v>0</v>
      </c>
      <c r="Y77" s="11"/>
      <c r="Z77" s="52">
        <v>0</v>
      </c>
      <c r="AA77" s="11"/>
      <c r="AB77" s="52">
        <v>0</v>
      </c>
      <c r="AC77" s="11"/>
      <c r="AD77" s="52">
        <v>0</v>
      </c>
      <c r="AE77" s="11"/>
      <c r="AF77" s="52">
        <v>0</v>
      </c>
      <c r="AG77" s="11"/>
      <c r="AH77" s="52">
        <v>0</v>
      </c>
      <c r="AI77" s="52">
        <f t="shared" ref="AI77:AI90" si="1">+L77+N77+P77+R77+T77+V77+X77+Z77+AB77+AD77+AF77+AH77</f>
        <v>0</v>
      </c>
    </row>
    <row r="78" spans="2:35" ht="25.5" x14ac:dyDescent="0.25">
      <c r="B78" s="9">
        <v>71</v>
      </c>
      <c r="C78" s="54" t="s">
        <v>2773</v>
      </c>
      <c r="D78" s="54" t="s">
        <v>132</v>
      </c>
      <c r="E78" s="54"/>
      <c r="F78" s="162"/>
      <c r="G78" s="49"/>
      <c r="H78" s="49"/>
      <c r="I78" s="80"/>
      <c r="J78" s="11" t="s">
        <v>112</v>
      </c>
      <c r="K78" s="11"/>
      <c r="L78" s="52">
        <v>0</v>
      </c>
      <c r="M78" s="11"/>
      <c r="N78" s="52">
        <v>0</v>
      </c>
      <c r="O78" s="11"/>
      <c r="P78" s="52">
        <v>0</v>
      </c>
      <c r="Q78" s="11"/>
      <c r="R78" s="52">
        <v>0</v>
      </c>
      <c r="S78" s="11"/>
      <c r="T78" s="52">
        <v>0</v>
      </c>
      <c r="U78" s="11"/>
      <c r="V78" s="52">
        <v>0</v>
      </c>
      <c r="W78" s="11"/>
      <c r="X78" s="52">
        <v>0</v>
      </c>
      <c r="Y78" s="11"/>
      <c r="Z78" s="52">
        <v>0</v>
      </c>
      <c r="AA78" s="11"/>
      <c r="AB78" s="52">
        <v>0</v>
      </c>
      <c r="AC78" s="11"/>
      <c r="AD78" s="52">
        <v>0</v>
      </c>
      <c r="AE78" s="11"/>
      <c r="AF78" s="52">
        <v>0</v>
      </c>
      <c r="AG78" s="11"/>
      <c r="AH78" s="52">
        <v>0</v>
      </c>
      <c r="AI78" s="52">
        <f t="shared" si="1"/>
        <v>0</v>
      </c>
    </row>
    <row r="79" spans="2:35" ht="25.5" x14ac:dyDescent="0.25">
      <c r="B79" s="9">
        <v>72</v>
      </c>
      <c r="C79" s="54" t="s">
        <v>2773</v>
      </c>
      <c r="D79" s="54" t="s">
        <v>132</v>
      </c>
      <c r="E79" s="54"/>
      <c r="F79" s="162"/>
      <c r="G79" s="49"/>
      <c r="H79" s="49"/>
      <c r="I79" s="80"/>
      <c r="J79" s="11" t="s">
        <v>112</v>
      </c>
      <c r="K79" s="11"/>
      <c r="L79" s="52">
        <v>0</v>
      </c>
      <c r="M79" s="11"/>
      <c r="N79" s="52">
        <v>0</v>
      </c>
      <c r="O79" s="11"/>
      <c r="P79" s="52">
        <v>0</v>
      </c>
      <c r="Q79" s="11"/>
      <c r="R79" s="52">
        <v>0</v>
      </c>
      <c r="S79" s="11"/>
      <c r="T79" s="52">
        <v>0</v>
      </c>
      <c r="U79" s="11"/>
      <c r="V79" s="52">
        <v>0</v>
      </c>
      <c r="W79" s="11"/>
      <c r="X79" s="52">
        <v>0</v>
      </c>
      <c r="Y79" s="11"/>
      <c r="Z79" s="52">
        <v>0</v>
      </c>
      <c r="AA79" s="11"/>
      <c r="AB79" s="52">
        <v>0</v>
      </c>
      <c r="AC79" s="11"/>
      <c r="AD79" s="52">
        <v>0</v>
      </c>
      <c r="AE79" s="11"/>
      <c r="AF79" s="52">
        <v>0</v>
      </c>
      <c r="AG79" s="11"/>
      <c r="AH79" s="52">
        <v>0</v>
      </c>
      <c r="AI79" s="52">
        <f t="shared" si="1"/>
        <v>0</v>
      </c>
    </row>
    <row r="80" spans="2:35" ht="25.5" x14ac:dyDescent="0.25">
      <c r="B80" s="9">
        <v>73</v>
      </c>
      <c r="C80" s="54" t="s">
        <v>2773</v>
      </c>
      <c r="D80" s="54" t="s">
        <v>132</v>
      </c>
      <c r="E80" s="54"/>
      <c r="F80" s="162"/>
      <c r="G80" s="49"/>
      <c r="H80" s="49"/>
      <c r="I80" s="80"/>
      <c r="J80" s="11" t="s">
        <v>112</v>
      </c>
      <c r="K80" s="11"/>
      <c r="L80" s="52">
        <v>0</v>
      </c>
      <c r="M80" s="11"/>
      <c r="N80" s="52">
        <v>0</v>
      </c>
      <c r="O80" s="11"/>
      <c r="P80" s="52">
        <v>0</v>
      </c>
      <c r="Q80" s="11"/>
      <c r="R80" s="52">
        <v>0</v>
      </c>
      <c r="S80" s="11"/>
      <c r="T80" s="52">
        <v>0</v>
      </c>
      <c r="U80" s="11"/>
      <c r="V80" s="52">
        <v>0</v>
      </c>
      <c r="W80" s="11"/>
      <c r="X80" s="52">
        <v>0</v>
      </c>
      <c r="Y80" s="11"/>
      <c r="Z80" s="52">
        <v>0</v>
      </c>
      <c r="AA80" s="11"/>
      <c r="AB80" s="52">
        <v>0</v>
      </c>
      <c r="AC80" s="11"/>
      <c r="AD80" s="52">
        <v>0</v>
      </c>
      <c r="AE80" s="11"/>
      <c r="AF80" s="52">
        <v>0</v>
      </c>
      <c r="AG80" s="11"/>
      <c r="AH80" s="52">
        <v>0</v>
      </c>
      <c r="AI80" s="52">
        <f t="shared" si="1"/>
        <v>0</v>
      </c>
    </row>
    <row r="81" spans="2:35" ht="25.5" x14ac:dyDescent="0.25">
      <c r="B81" s="9">
        <v>74</v>
      </c>
      <c r="C81" s="54" t="s">
        <v>2773</v>
      </c>
      <c r="D81" s="54" t="s">
        <v>132</v>
      </c>
      <c r="E81" s="54"/>
      <c r="F81" s="162"/>
      <c r="G81" s="49"/>
      <c r="H81" s="49"/>
      <c r="I81" s="80"/>
      <c r="J81" s="11" t="s">
        <v>112</v>
      </c>
      <c r="K81" s="11"/>
      <c r="L81" s="52">
        <v>0</v>
      </c>
      <c r="M81" s="11"/>
      <c r="N81" s="52">
        <v>0</v>
      </c>
      <c r="O81" s="11"/>
      <c r="P81" s="52">
        <v>0</v>
      </c>
      <c r="Q81" s="11"/>
      <c r="R81" s="52">
        <v>0</v>
      </c>
      <c r="S81" s="11"/>
      <c r="T81" s="52">
        <v>0</v>
      </c>
      <c r="U81" s="11"/>
      <c r="V81" s="52">
        <v>0</v>
      </c>
      <c r="W81" s="11"/>
      <c r="X81" s="52">
        <v>0</v>
      </c>
      <c r="Y81" s="11"/>
      <c r="Z81" s="52">
        <v>0</v>
      </c>
      <c r="AA81" s="11"/>
      <c r="AB81" s="52">
        <v>0</v>
      </c>
      <c r="AC81" s="11"/>
      <c r="AD81" s="52">
        <v>0</v>
      </c>
      <c r="AE81" s="11"/>
      <c r="AF81" s="52">
        <v>0</v>
      </c>
      <c r="AG81" s="11"/>
      <c r="AH81" s="52">
        <v>0</v>
      </c>
      <c r="AI81" s="52">
        <f t="shared" si="1"/>
        <v>0</v>
      </c>
    </row>
    <row r="82" spans="2:35" ht="25.5" x14ac:dyDescent="0.25">
      <c r="B82" s="9">
        <v>75</v>
      </c>
      <c r="C82" s="54" t="s">
        <v>2773</v>
      </c>
      <c r="D82" s="54" t="s">
        <v>132</v>
      </c>
      <c r="E82" s="54"/>
      <c r="F82" s="162"/>
      <c r="G82" s="49"/>
      <c r="H82" s="49"/>
      <c r="I82" s="80"/>
      <c r="J82" s="11" t="s">
        <v>112</v>
      </c>
      <c r="K82" s="11"/>
      <c r="L82" s="52">
        <v>0</v>
      </c>
      <c r="M82" s="11"/>
      <c r="N82" s="52">
        <v>0</v>
      </c>
      <c r="O82" s="11"/>
      <c r="P82" s="52">
        <v>0</v>
      </c>
      <c r="Q82" s="11"/>
      <c r="R82" s="52">
        <v>0</v>
      </c>
      <c r="S82" s="11"/>
      <c r="T82" s="52">
        <v>0</v>
      </c>
      <c r="U82" s="11"/>
      <c r="V82" s="52">
        <v>0</v>
      </c>
      <c r="W82" s="11"/>
      <c r="X82" s="52">
        <v>0</v>
      </c>
      <c r="Y82" s="11"/>
      <c r="Z82" s="52">
        <v>0</v>
      </c>
      <c r="AA82" s="11"/>
      <c r="AB82" s="52">
        <v>0</v>
      </c>
      <c r="AC82" s="11"/>
      <c r="AD82" s="52">
        <v>0</v>
      </c>
      <c r="AE82" s="11"/>
      <c r="AF82" s="52">
        <v>0</v>
      </c>
      <c r="AG82" s="11"/>
      <c r="AH82" s="52">
        <v>0</v>
      </c>
      <c r="AI82" s="52">
        <f t="shared" si="1"/>
        <v>0</v>
      </c>
    </row>
    <row r="83" spans="2:35" ht="25.5" x14ac:dyDescent="0.25">
      <c r="B83" s="9">
        <v>76</v>
      </c>
      <c r="C83" s="54" t="s">
        <v>2773</v>
      </c>
      <c r="D83" s="54" t="s">
        <v>132</v>
      </c>
      <c r="E83" s="54"/>
      <c r="F83" s="162"/>
      <c r="G83" s="49"/>
      <c r="H83" s="49"/>
      <c r="I83" s="80"/>
      <c r="J83" s="11" t="s">
        <v>112</v>
      </c>
      <c r="K83" s="11"/>
      <c r="L83" s="52">
        <v>0</v>
      </c>
      <c r="M83" s="11"/>
      <c r="N83" s="52">
        <v>0</v>
      </c>
      <c r="O83" s="11"/>
      <c r="P83" s="52">
        <v>0</v>
      </c>
      <c r="Q83" s="11"/>
      <c r="R83" s="52">
        <v>0</v>
      </c>
      <c r="S83" s="11"/>
      <c r="T83" s="52">
        <v>0</v>
      </c>
      <c r="U83" s="11"/>
      <c r="V83" s="52">
        <v>0</v>
      </c>
      <c r="W83" s="11"/>
      <c r="X83" s="52">
        <v>0</v>
      </c>
      <c r="Y83" s="11"/>
      <c r="Z83" s="52">
        <v>0</v>
      </c>
      <c r="AA83" s="11"/>
      <c r="AB83" s="52">
        <v>0</v>
      </c>
      <c r="AC83" s="11"/>
      <c r="AD83" s="52">
        <v>0</v>
      </c>
      <c r="AE83" s="11"/>
      <c r="AF83" s="52">
        <v>0</v>
      </c>
      <c r="AG83" s="11"/>
      <c r="AH83" s="52">
        <v>0</v>
      </c>
      <c r="AI83" s="52">
        <f t="shared" si="1"/>
        <v>0</v>
      </c>
    </row>
    <row r="84" spans="2:35" ht="25.5" x14ac:dyDescent="0.25">
      <c r="B84" s="9">
        <v>77</v>
      </c>
      <c r="C84" s="54" t="s">
        <v>2773</v>
      </c>
      <c r="D84" s="54" t="s">
        <v>132</v>
      </c>
      <c r="E84" s="54"/>
      <c r="F84" s="162"/>
      <c r="G84" s="49"/>
      <c r="H84" s="49"/>
      <c r="I84" s="80"/>
      <c r="J84" s="11" t="s">
        <v>112</v>
      </c>
      <c r="K84" s="11"/>
      <c r="L84" s="52">
        <v>0</v>
      </c>
      <c r="M84" s="11"/>
      <c r="N84" s="52">
        <v>0</v>
      </c>
      <c r="O84" s="11"/>
      <c r="P84" s="52">
        <v>0</v>
      </c>
      <c r="Q84" s="11"/>
      <c r="R84" s="52">
        <v>0</v>
      </c>
      <c r="S84" s="11"/>
      <c r="T84" s="52">
        <v>0</v>
      </c>
      <c r="U84" s="11"/>
      <c r="V84" s="52">
        <v>0</v>
      </c>
      <c r="W84" s="11"/>
      <c r="X84" s="52">
        <v>0</v>
      </c>
      <c r="Y84" s="11"/>
      <c r="Z84" s="52">
        <v>0</v>
      </c>
      <c r="AA84" s="11"/>
      <c r="AB84" s="52">
        <v>0</v>
      </c>
      <c r="AC84" s="11"/>
      <c r="AD84" s="52">
        <v>0</v>
      </c>
      <c r="AE84" s="11"/>
      <c r="AF84" s="52">
        <v>0</v>
      </c>
      <c r="AG84" s="11"/>
      <c r="AH84" s="52">
        <v>0</v>
      </c>
      <c r="AI84" s="52">
        <f t="shared" si="1"/>
        <v>0</v>
      </c>
    </row>
    <row r="85" spans="2:35" ht="25.5" x14ac:dyDescent="0.25">
      <c r="B85" s="9">
        <v>78</v>
      </c>
      <c r="C85" s="54" t="s">
        <v>2773</v>
      </c>
      <c r="D85" s="54" t="s">
        <v>132</v>
      </c>
      <c r="E85" s="54"/>
      <c r="F85" s="162"/>
      <c r="G85" s="49"/>
      <c r="H85" s="49"/>
      <c r="I85" s="80"/>
      <c r="J85" s="11" t="s">
        <v>112</v>
      </c>
      <c r="K85" s="11"/>
      <c r="L85" s="52">
        <v>0</v>
      </c>
      <c r="M85" s="11"/>
      <c r="N85" s="52">
        <v>0</v>
      </c>
      <c r="O85" s="11"/>
      <c r="P85" s="52">
        <v>0</v>
      </c>
      <c r="Q85" s="11"/>
      <c r="R85" s="52">
        <v>0</v>
      </c>
      <c r="S85" s="11"/>
      <c r="T85" s="52">
        <v>0</v>
      </c>
      <c r="U85" s="11"/>
      <c r="V85" s="52">
        <v>0</v>
      </c>
      <c r="W85" s="11"/>
      <c r="X85" s="52">
        <v>0</v>
      </c>
      <c r="Y85" s="11"/>
      <c r="Z85" s="52">
        <v>0</v>
      </c>
      <c r="AA85" s="11"/>
      <c r="AB85" s="52">
        <v>0</v>
      </c>
      <c r="AC85" s="11"/>
      <c r="AD85" s="52">
        <v>0</v>
      </c>
      <c r="AE85" s="11"/>
      <c r="AF85" s="52">
        <v>0</v>
      </c>
      <c r="AG85" s="11"/>
      <c r="AH85" s="52">
        <v>0</v>
      </c>
      <c r="AI85" s="52">
        <f t="shared" si="1"/>
        <v>0</v>
      </c>
    </row>
    <row r="86" spans="2:35" ht="25.5" x14ac:dyDescent="0.25">
      <c r="B86" s="9">
        <v>79</v>
      </c>
      <c r="C86" s="54" t="s">
        <v>2773</v>
      </c>
      <c r="D86" s="54" t="s">
        <v>132</v>
      </c>
      <c r="E86" s="54"/>
      <c r="F86" s="162"/>
      <c r="G86" s="49"/>
      <c r="H86" s="49"/>
      <c r="I86" s="80"/>
      <c r="J86" s="11" t="s">
        <v>112</v>
      </c>
      <c r="K86" s="11"/>
      <c r="L86" s="52">
        <v>0</v>
      </c>
      <c r="M86" s="11"/>
      <c r="N86" s="52">
        <v>0</v>
      </c>
      <c r="O86" s="11"/>
      <c r="P86" s="52">
        <v>0</v>
      </c>
      <c r="Q86" s="11"/>
      <c r="R86" s="52">
        <v>0</v>
      </c>
      <c r="S86" s="11"/>
      <c r="T86" s="52">
        <v>0</v>
      </c>
      <c r="U86" s="11"/>
      <c r="V86" s="52">
        <v>0</v>
      </c>
      <c r="W86" s="11"/>
      <c r="X86" s="52">
        <v>0</v>
      </c>
      <c r="Y86" s="11"/>
      <c r="Z86" s="52">
        <v>0</v>
      </c>
      <c r="AA86" s="11"/>
      <c r="AB86" s="52">
        <v>0</v>
      </c>
      <c r="AC86" s="11"/>
      <c r="AD86" s="52">
        <v>0</v>
      </c>
      <c r="AE86" s="11"/>
      <c r="AF86" s="52">
        <v>0</v>
      </c>
      <c r="AG86" s="11"/>
      <c r="AH86" s="52">
        <v>0</v>
      </c>
      <c r="AI86" s="52">
        <f t="shared" si="1"/>
        <v>0</v>
      </c>
    </row>
    <row r="87" spans="2:35" ht="25.5" x14ac:dyDescent="0.25">
      <c r="B87" s="9">
        <v>80</v>
      </c>
      <c r="C87" s="54" t="s">
        <v>2773</v>
      </c>
      <c r="D87" s="54" t="s">
        <v>132</v>
      </c>
      <c r="E87" s="134"/>
      <c r="F87" s="162"/>
      <c r="G87" s="49"/>
      <c r="H87" s="49"/>
      <c r="I87" s="80"/>
      <c r="J87" s="11" t="s">
        <v>112</v>
      </c>
      <c r="K87" s="11"/>
      <c r="L87" s="52">
        <v>0</v>
      </c>
      <c r="M87" s="11"/>
      <c r="N87" s="52">
        <v>0</v>
      </c>
      <c r="O87" s="11"/>
      <c r="P87" s="52">
        <v>0</v>
      </c>
      <c r="Q87" s="11"/>
      <c r="R87" s="52">
        <v>0</v>
      </c>
      <c r="S87" s="11"/>
      <c r="T87" s="52">
        <v>0</v>
      </c>
      <c r="U87" s="11"/>
      <c r="V87" s="52">
        <v>0</v>
      </c>
      <c r="W87" s="11"/>
      <c r="X87" s="52">
        <v>0</v>
      </c>
      <c r="Y87" s="11"/>
      <c r="Z87" s="52">
        <v>0</v>
      </c>
      <c r="AA87" s="11"/>
      <c r="AB87" s="52">
        <v>0</v>
      </c>
      <c r="AC87" s="11"/>
      <c r="AD87" s="52">
        <v>0</v>
      </c>
      <c r="AE87" s="11"/>
      <c r="AF87" s="52">
        <v>0</v>
      </c>
      <c r="AG87" s="11"/>
      <c r="AH87" s="52">
        <v>0</v>
      </c>
      <c r="AI87" s="52">
        <f t="shared" si="1"/>
        <v>0</v>
      </c>
    </row>
    <row r="88" spans="2:35" ht="25.5" x14ac:dyDescent="0.25">
      <c r="B88" s="9">
        <v>81</v>
      </c>
      <c r="C88" s="54" t="s">
        <v>2773</v>
      </c>
      <c r="D88" s="54" t="s">
        <v>132</v>
      </c>
      <c r="E88" s="134"/>
      <c r="F88" s="162"/>
      <c r="G88" s="49"/>
      <c r="H88" s="49"/>
      <c r="I88" s="80"/>
      <c r="J88" s="11" t="s">
        <v>112</v>
      </c>
      <c r="K88" s="11"/>
      <c r="L88" s="52">
        <v>0</v>
      </c>
      <c r="M88" s="11"/>
      <c r="N88" s="52">
        <v>0</v>
      </c>
      <c r="O88" s="11"/>
      <c r="P88" s="52">
        <v>0</v>
      </c>
      <c r="Q88" s="11"/>
      <c r="R88" s="52">
        <v>0</v>
      </c>
      <c r="S88" s="11"/>
      <c r="T88" s="52">
        <v>0</v>
      </c>
      <c r="U88" s="11"/>
      <c r="V88" s="52">
        <v>0</v>
      </c>
      <c r="W88" s="11"/>
      <c r="X88" s="52">
        <v>0</v>
      </c>
      <c r="Y88" s="11"/>
      <c r="Z88" s="52">
        <v>0</v>
      </c>
      <c r="AA88" s="11"/>
      <c r="AB88" s="52">
        <v>0</v>
      </c>
      <c r="AC88" s="11"/>
      <c r="AD88" s="52">
        <v>0</v>
      </c>
      <c r="AE88" s="11"/>
      <c r="AF88" s="52">
        <v>0</v>
      </c>
      <c r="AG88" s="11"/>
      <c r="AH88" s="52">
        <v>0</v>
      </c>
      <c r="AI88" s="52">
        <f t="shared" si="1"/>
        <v>0</v>
      </c>
    </row>
    <row r="89" spans="2:35" ht="25.5" x14ac:dyDescent="0.25">
      <c r="B89" s="9">
        <v>82</v>
      </c>
      <c r="C89" s="54" t="s">
        <v>2773</v>
      </c>
      <c r="D89" s="54" t="s">
        <v>132</v>
      </c>
      <c r="E89" s="134"/>
      <c r="F89" s="162"/>
      <c r="G89" s="49"/>
      <c r="H89" s="49"/>
      <c r="I89" s="80"/>
      <c r="J89" s="11" t="s">
        <v>112</v>
      </c>
      <c r="K89" s="11"/>
      <c r="L89" s="52">
        <v>0</v>
      </c>
      <c r="M89" s="11"/>
      <c r="N89" s="52">
        <v>0</v>
      </c>
      <c r="O89" s="11"/>
      <c r="P89" s="52">
        <v>0</v>
      </c>
      <c r="Q89" s="11"/>
      <c r="R89" s="52">
        <v>0</v>
      </c>
      <c r="S89" s="11"/>
      <c r="T89" s="52">
        <v>0</v>
      </c>
      <c r="U89" s="11"/>
      <c r="V89" s="52">
        <v>0</v>
      </c>
      <c r="W89" s="11"/>
      <c r="X89" s="52">
        <v>0</v>
      </c>
      <c r="Y89" s="11"/>
      <c r="Z89" s="52">
        <v>0</v>
      </c>
      <c r="AA89" s="11"/>
      <c r="AB89" s="52">
        <v>0</v>
      </c>
      <c r="AC89" s="11"/>
      <c r="AD89" s="52">
        <v>0</v>
      </c>
      <c r="AE89" s="11"/>
      <c r="AF89" s="52">
        <v>0</v>
      </c>
      <c r="AG89" s="11"/>
      <c r="AH89" s="52">
        <v>0</v>
      </c>
      <c r="AI89" s="52">
        <f t="shared" si="1"/>
        <v>0</v>
      </c>
    </row>
    <row r="90" spans="2:35" ht="25.5" x14ac:dyDescent="0.25">
      <c r="B90" s="9">
        <v>83</v>
      </c>
      <c r="C90" s="54" t="s">
        <v>2773</v>
      </c>
      <c r="D90" s="54" t="s">
        <v>132</v>
      </c>
      <c r="E90" s="134"/>
      <c r="F90" s="162"/>
      <c r="G90" s="49"/>
      <c r="H90" s="49"/>
      <c r="I90" s="80"/>
      <c r="J90" s="11" t="s">
        <v>112</v>
      </c>
      <c r="K90" s="11"/>
      <c r="L90" s="52">
        <v>0</v>
      </c>
      <c r="M90" s="11"/>
      <c r="N90" s="52">
        <v>0</v>
      </c>
      <c r="O90" s="11"/>
      <c r="P90" s="52">
        <v>0</v>
      </c>
      <c r="Q90" s="11"/>
      <c r="R90" s="52">
        <v>0</v>
      </c>
      <c r="S90" s="11"/>
      <c r="T90" s="52">
        <v>0</v>
      </c>
      <c r="U90" s="11"/>
      <c r="V90" s="52">
        <v>0</v>
      </c>
      <c r="W90" s="11"/>
      <c r="X90" s="52">
        <v>0</v>
      </c>
      <c r="Y90" s="11"/>
      <c r="Z90" s="52">
        <v>0</v>
      </c>
      <c r="AA90" s="11"/>
      <c r="AB90" s="52">
        <v>0</v>
      </c>
      <c r="AC90" s="11"/>
      <c r="AD90" s="52">
        <v>0</v>
      </c>
      <c r="AE90" s="11"/>
      <c r="AF90" s="52">
        <v>0</v>
      </c>
      <c r="AG90" s="11"/>
      <c r="AH90" s="52">
        <v>0</v>
      </c>
      <c r="AI90" s="52">
        <f t="shared" si="1"/>
        <v>0</v>
      </c>
    </row>
    <row r="91" spans="2:35" ht="25.5" x14ac:dyDescent="0.25">
      <c r="B91" s="9">
        <v>84</v>
      </c>
      <c r="C91" s="54" t="s">
        <v>2773</v>
      </c>
      <c r="D91" s="54" t="s">
        <v>132</v>
      </c>
      <c r="E91" s="134"/>
      <c r="F91" s="162"/>
      <c r="G91" s="49"/>
      <c r="H91" s="49"/>
      <c r="I91" s="80"/>
      <c r="J91" s="11" t="s">
        <v>112</v>
      </c>
      <c r="K91" s="11"/>
      <c r="L91" s="52">
        <v>0</v>
      </c>
      <c r="M91" s="11"/>
      <c r="N91" s="52">
        <v>0</v>
      </c>
      <c r="O91" s="11"/>
      <c r="P91" s="52">
        <v>0</v>
      </c>
      <c r="Q91" s="11"/>
      <c r="R91" s="52">
        <v>0</v>
      </c>
      <c r="S91" s="11"/>
      <c r="T91" s="52">
        <v>0</v>
      </c>
      <c r="U91" s="11"/>
      <c r="V91" s="52">
        <v>0</v>
      </c>
      <c r="W91" s="11"/>
      <c r="X91" s="52">
        <v>0</v>
      </c>
      <c r="Y91" s="11"/>
      <c r="Z91" s="52">
        <v>0</v>
      </c>
      <c r="AA91" s="11"/>
      <c r="AB91" s="52">
        <v>0</v>
      </c>
      <c r="AC91" s="11"/>
      <c r="AD91" s="52">
        <v>0</v>
      </c>
      <c r="AE91" s="11"/>
      <c r="AF91" s="52">
        <v>0</v>
      </c>
      <c r="AG91" s="11"/>
      <c r="AH91" s="52">
        <v>0</v>
      </c>
      <c r="AI91" s="52">
        <f t="shared" ref="AI91:AI112" si="2">+L91+N91+P91+R91+T91+V91+X91+Z91+AB91+AD91+AF91+AH91</f>
        <v>0</v>
      </c>
    </row>
    <row r="92" spans="2:35" ht="25.5" x14ac:dyDescent="0.25">
      <c r="B92" s="9">
        <v>85</v>
      </c>
      <c r="C92" s="54" t="s">
        <v>2773</v>
      </c>
      <c r="D92" s="54" t="s">
        <v>132</v>
      </c>
      <c r="E92" s="134"/>
      <c r="F92" s="162"/>
      <c r="G92" s="49"/>
      <c r="H92" s="49"/>
      <c r="I92" s="80"/>
      <c r="J92" s="11" t="s">
        <v>112</v>
      </c>
      <c r="K92" s="11"/>
      <c r="L92" s="52">
        <v>0</v>
      </c>
      <c r="M92" s="11"/>
      <c r="N92" s="52">
        <v>0</v>
      </c>
      <c r="O92" s="11"/>
      <c r="P92" s="52">
        <v>0</v>
      </c>
      <c r="Q92" s="11"/>
      <c r="R92" s="52">
        <v>0</v>
      </c>
      <c r="S92" s="11"/>
      <c r="T92" s="52">
        <v>0</v>
      </c>
      <c r="U92" s="11"/>
      <c r="V92" s="52">
        <v>0</v>
      </c>
      <c r="W92" s="11"/>
      <c r="X92" s="52">
        <v>0</v>
      </c>
      <c r="Y92" s="11"/>
      <c r="Z92" s="52">
        <v>0</v>
      </c>
      <c r="AA92" s="11"/>
      <c r="AB92" s="52">
        <v>0</v>
      </c>
      <c r="AC92" s="11"/>
      <c r="AD92" s="52">
        <v>0</v>
      </c>
      <c r="AE92" s="11"/>
      <c r="AF92" s="52">
        <v>0</v>
      </c>
      <c r="AG92" s="11"/>
      <c r="AH92" s="52">
        <v>0</v>
      </c>
      <c r="AI92" s="52">
        <f t="shared" si="2"/>
        <v>0</v>
      </c>
    </row>
    <row r="93" spans="2:35" ht="25.5" x14ac:dyDescent="0.25">
      <c r="B93" s="9">
        <v>86</v>
      </c>
      <c r="C93" s="54" t="s">
        <v>2773</v>
      </c>
      <c r="D93" s="54" t="s">
        <v>132</v>
      </c>
      <c r="E93" s="54"/>
      <c r="F93" s="162"/>
      <c r="G93" s="49"/>
      <c r="H93" s="49"/>
      <c r="I93" s="80"/>
      <c r="J93" s="11" t="s">
        <v>112</v>
      </c>
      <c r="K93" s="11"/>
      <c r="L93" s="80">
        <v>0</v>
      </c>
      <c r="M93" s="11"/>
      <c r="N93" s="52">
        <v>0</v>
      </c>
      <c r="O93" s="11"/>
      <c r="P93" s="52">
        <v>0</v>
      </c>
      <c r="Q93" s="11"/>
      <c r="R93" s="52">
        <v>0</v>
      </c>
      <c r="S93" s="11"/>
      <c r="T93" s="52">
        <v>0</v>
      </c>
      <c r="U93" s="11"/>
      <c r="V93" s="52">
        <v>0</v>
      </c>
      <c r="W93" s="11"/>
      <c r="X93" s="52">
        <v>0</v>
      </c>
      <c r="Y93" s="11"/>
      <c r="Z93" s="52">
        <v>0</v>
      </c>
      <c r="AA93" s="11"/>
      <c r="AB93" s="52">
        <v>0</v>
      </c>
      <c r="AC93" s="11"/>
      <c r="AD93" s="52">
        <v>0</v>
      </c>
      <c r="AE93" s="11"/>
      <c r="AF93" s="52">
        <v>0</v>
      </c>
      <c r="AG93" s="11"/>
      <c r="AH93" s="52">
        <v>0</v>
      </c>
      <c r="AI93" s="52">
        <f t="shared" si="2"/>
        <v>0</v>
      </c>
    </row>
    <row r="94" spans="2:35" ht="25.5" x14ac:dyDescent="0.25">
      <c r="B94" s="9">
        <v>87</v>
      </c>
      <c r="C94" s="54" t="s">
        <v>2773</v>
      </c>
      <c r="D94" s="54" t="s">
        <v>132</v>
      </c>
      <c r="E94" s="54"/>
      <c r="F94" s="162"/>
      <c r="G94" s="49"/>
      <c r="H94" s="49"/>
      <c r="I94" s="80"/>
      <c r="J94" s="11" t="s">
        <v>112</v>
      </c>
      <c r="K94" s="11"/>
      <c r="L94" s="80">
        <v>0</v>
      </c>
      <c r="M94" s="11"/>
      <c r="N94" s="52">
        <v>0</v>
      </c>
      <c r="O94" s="11"/>
      <c r="P94" s="52">
        <v>0</v>
      </c>
      <c r="Q94" s="11"/>
      <c r="R94" s="52">
        <v>0</v>
      </c>
      <c r="S94" s="11"/>
      <c r="T94" s="52">
        <v>0</v>
      </c>
      <c r="U94" s="11"/>
      <c r="V94" s="52">
        <v>0</v>
      </c>
      <c r="W94" s="11"/>
      <c r="X94" s="52">
        <v>0</v>
      </c>
      <c r="Y94" s="11"/>
      <c r="Z94" s="52">
        <v>0</v>
      </c>
      <c r="AA94" s="11"/>
      <c r="AB94" s="52">
        <v>0</v>
      </c>
      <c r="AC94" s="11"/>
      <c r="AD94" s="52">
        <v>0</v>
      </c>
      <c r="AE94" s="11"/>
      <c r="AF94" s="52">
        <v>0</v>
      </c>
      <c r="AG94" s="11"/>
      <c r="AH94" s="52">
        <v>0</v>
      </c>
      <c r="AI94" s="52">
        <f t="shared" si="2"/>
        <v>0</v>
      </c>
    </row>
    <row r="95" spans="2:35" ht="25.5" x14ac:dyDescent="0.25">
      <c r="B95" s="9">
        <v>88</v>
      </c>
      <c r="C95" s="54" t="s">
        <v>2773</v>
      </c>
      <c r="D95" s="54" t="s">
        <v>132</v>
      </c>
      <c r="E95" s="54"/>
      <c r="F95" s="162"/>
      <c r="G95" s="49"/>
      <c r="H95" s="49"/>
      <c r="I95" s="80"/>
      <c r="J95" s="11" t="s">
        <v>112</v>
      </c>
      <c r="K95" s="11"/>
      <c r="L95" s="80">
        <v>0</v>
      </c>
      <c r="M95" s="11"/>
      <c r="N95" s="52">
        <v>0</v>
      </c>
      <c r="O95" s="11"/>
      <c r="P95" s="52">
        <v>0</v>
      </c>
      <c r="Q95" s="11"/>
      <c r="R95" s="52">
        <v>0</v>
      </c>
      <c r="S95" s="11"/>
      <c r="T95" s="52">
        <v>0</v>
      </c>
      <c r="U95" s="11"/>
      <c r="V95" s="52">
        <v>0</v>
      </c>
      <c r="W95" s="11"/>
      <c r="X95" s="52">
        <v>0</v>
      </c>
      <c r="Y95" s="11"/>
      <c r="Z95" s="52">
        <v>0</v>
      </c>
      <c r="AA95" s="11"/>
      <c r="AB95" s="52">
        <v>0</v>
      </c>
      <c r="AC95" s="11"/>
      <c r="AD95" s="52">
        <v>0</v>
      </c>
      <c r="AE95" s="11"/>
      <c r="AF95" s="52">
        <v>0</v>
      </c>
      <c r="AG95" s="11"/>
      <c r="AH95" s="52">
        <v>0</v>
      </c>
      <c r="AI95" s="52">
        <f t="shared" si="2"/>
        <v>0</v>
      </c>
    </row>
    <row r="96" spans="2:35" ht="25.5" x14ac:dyDescent="0.25">
      <c r="B96" s="9">
        <v>89</v>
      </c>
      <c r="C96" s="54" t="s">
        <v>2773</v>
      </c>
      <c r="D96" s="54" t="s">
        <v>132</v>
      </c>
      <c r="E96" s="54"/>
      <c r="F96" s="162"/>
      <c r="G96" s="49"/>
      <c r="H96" s="49"/>
      <c r="I96" s="80"/>
      <c r="J96" s="11" t="s">
        <v>112</v>
      </c>
      <c r="K96" s="11"/>
      <c r="L96" s="80">
        <v>0</v>
      </c>
      <c r="M96" s="11"/>
      <c r="N96" s="52">
        <v>0</v>
      </c>
      <c r="O96" s="11"/>
      <c r="P96" s="52">
        <v>0</v>
      </c>
      <c r="Q96" s="11"/>
      <c r="R96" s="52">
        <v>0</v>
      </c>
      <c r="S96" s="11"/>
      <c r="T96" s="52">
        <v>0</v>
      </c>
      <c r="U96" s="11"/>
      <c r="V96" s="52">
        <v>0</v>
      </c>
      <c r="W96" s="11"/>
      <c r="X96" s="52">
        <v>0</v>
      </c>
      <c r="Y96" s="11"/>
      <c r="Z96" s="52">
        <v>0</v>
      </c>
      <c r="AA96" s="11"/>
      <c r="AB96" s="52">
        <v>0</v>
      </c>
      <c r="AC96" s="11"/>
      <c r="AD96" s="52">
        <v>0</v>
      </c>
      <c r="AE96" s="11"/>
      <c r="AF96" s="52">
        <v>0</v>
      </c>
      <c r="AG96" s="11"/>
      <c r="AH96" s="52">
        <v>0</v>
      </c>
      <c r="AI96" s="52">
        <f t="shared" si="2"/>
        <v>0</v>
      </c>
    </row>
    <row r="97" spans="2:35" ht="25.5" x14ac:dyDescent="0.25">
      <c r="B97" s="9">
        <v>90</v>
      </c>
      <c r="C97" s="54" t="s">
        <v>2773</v>
      </c>
      <c r="D97" s="54" t="s">
        <v>132</v>
      </c>
      <c r="E97" s="54"/>
      <c r="F97" s="162"/>
      <c r="G97" s="49"/>
      <c r="H97" s="49"/>
      <c r="I97" s="80"/>
      <c r="J97" s="11" t="s">
        <v>112</v>
      </c>
      <c r="K97" s="11"/>
      <c r="L97" s="80">
        <v>0</v>
      </c>
      <c r="M97" s="11"/>
      <c r="N97" s="52">
        <v>0</v>
      </c>
      <c r="O97" s="11"/>
      <c r="P97" s="52">
        <v>0</v>
      </c>
      <c r="Q97" s="11"/>
      <c r="R97" s="52">
        <v>0</v>
      </c>
      <c r="S97" s="11"/>
      <c r="T97" s="52">
        <v>0</v>
      </c>
      <c r="U97" s="11"/>
      <c r="V97" s="52">
        <v>0</v>
      </c>
      <c r="W97" s="11"/>
      <c r="X97" s="52">
        <v>0</v>
      </c>
      <c r="Y97" s="11"/>
      <c r="Z97" s="52">
        <v>0</v>
      </c>
      <c r="AA97" s="11"/>
      <c r="AB97" s="52">
        <v>0</v>
      </c>
      <c r="AC97" s="11"/>
      <c r="AD97" s="52">
        <v>0</v>
      </c>
      <c r="AE97" s="11"/>
      <c r="AF97" s="52">
        <v>0</v>
      </c>
      <c r="AG97" s="11"/>
      <c r="AH97" s="52">
        <v>0</v>
      </c>
      <c r="AI97" s="52">
        <f t="shared" si="2"/>
        <v>0</v>
      </c>
    </row>
    <row r="98" spans="2:35" ht="25.5" x14ac:dyDescent="0.25">
      <c r="B98" s="9">
        <v>91</v>
      </c>
      <c r="C98" s="54" t="s">
        <v>2773</v>
      </c>
      <c r="D98" s="54" t="s">
        <v>132</v>
      </c>
      <c r="E98" s="54"/>
      <c r="F98" s="162"/>
      <c r="G98" s="49"/>
      <c r="H98" s="49"/>
      <c r="I98" s="80"/>
      <c r="J98" s="11" t="s">
        <v>112</v>
      </c>
      <c r="K98" s="11"/>
      <c r="L98" s="80">
        <v>0</v>
      </c>
      <c r="M98" s="11"/>
      <c r="N98" s="52">
        <v>0</v>
      </c>
      <c r="O98" s="11"/>
      <c r="P98" s="52">
        <v>0</v>
      </c>
      <c r="Q98" s="11"/>
      <c r="R98" s="52">
        <v>0</v>
      </c>
      <c r="S98" s="11"/>
      <c r="T98" s="52">
        <v>0</v>
      </c>
      <c r="U98" s="11"/>
      <c r="V98" s="52">
        <v>0</v>
      </c>
      <c r="W98" s="11"/>
      <c r="X98" s="52">
        <v>0</v>
      </c>
      <c r="Y98" s="11"/>
      <c r="Z98" s="52">
        <v>0</v>
      </c>
      <c r="AA98" s="11"/>
      <c r="AB98" s="52">
        <v>0</v>
      </c>
      <c r="AC98" s="11"/>
      <c r="AD98" s="52">
        <v>0</v>
      </c>
      <c r="AE98" s="11"/>
      <c r="AF98" s="52">
        <v>0</v>
      </c>
      <c r="AG98" s="11"/>
      <c r="AH98" s="52">
        <v>0</v>
      </c>
      <c r="AI98" s="52">
        <f t="shared" si="2"/>
        <v>0</v>
      </c>
    </row>
    <row r="99" spans="2:35" ht="25.5" x14ac:dyDescent="0.25">
      <c r="B99" s="9">
        <v>92</v>
      </c>
      <c r="C99" s="54" t="s">
        <v>2773</v>
      </c>
      <c r="D99" s="54" t="s">
        <v>132</v>
      </c>
      <c r="E99" s="54"/>
      <c r="F99" s="162"/>
      <c r="G99" s="49"/>
      <c r="H99" s="49"/>
      <c r="I99" s="80"/>
      <c r="J99" s="11" t="s">
        <v>112</v>
      </c>
      <c r="K99" s="11"/>
      <c r="L99" s="80">
        <v>0</v>
      </c>
      <c r="M99" s="11"/>
      <c r="N99" s="52">
        <v>0</v>
      </c>
      <c r="O99" s="11"/>
      <c r="P99" s="52">
        <v>0</v>
      </c>
      <c r="Q99" s="11"/>
      <c r="R99" s="52">
        <v>0</v>
      </c>
      <c r="S99" s="11"/>
      <c r="T99" s="52">
        <v>0</v>
      </c>
      <c r="U99" s="11"/>
      <c r="V99" s="52">
        <v>0</v>
      </c>
      <c r="W99" s="11"/>
      <c r="X99" s="52">
        <v>0</v>
      </c>
      <c r="Y99" s="11"/>
      <c r="Z99" s="52">
        <v>0</v>
      </c>
      <c r="AA99" s="11"/>
      <c r="AB99" s="52">
        <v>0</v>
      </c>
      <c r="AC99" s="11"/>
      <c r="AD99" s="52">
        <v>0</v>
      </c>
      <c r="AE99" s="11"/>
      <c r="AF99" s="52">
        <v>0</v>
      </c>
      <c r="AG99" s="11"/>
      <c r="AH99" s="52">
        <v>0</v>
      </c>
      <c r="AI99" s="52">
        <f t="shared" si="2"/>
        <v>0</v>
      </c>
    </row>
    <row r="100" spans="2:35" ht="25.5" x14ac:dyDescent="0.25">
      <c r="B100" s="9">
        <v>93</v>
      </c>
      <c r="C100" s="54" t="s">
        <v>2773</v>
      </c>
      <c r="D100" s="54" t="s">
        <v>132</v>
      </c>
      <c r="E100" s="54"/>
      <c r="F100" s="162"/>
      <c r="G100" s="49"/>
      <c r="H100" s="49"/>
      <c r="I100" s="80"/>
      <c r="J100" s="11" t="s">
        <v>112</v>
      </c>
      <c r="K100" s="11"/>
      <c r="L100" s="80">
        <v>0</v>
      </c>
      <c r="M100" s="11"/>
      <c r="N100" s="52">
        <v>0</v>
      </c>
      <c r="O100" s="11"/>
      <c r="P100" s="52">
        <v>0</v>
      </c>
      <c r="Q100" s="11"/>
      <c r="R100" s="52">
        <v>0</v>
      </c>
      <c r="S100" s="11"/>
      <c r="T100" s="52">
        <v>0</v>
      </c>
      <c r="U100" s="11"/>
      <c r="V100" s="52">
        <v>0</v>
      </c>
      <c r="W100" s="11"/>
      <c r="X100" s="52">
        <v>0</v>
      </c>
      <c r="Y100" s="11"/>
      <c r="Z100" s="52">
        <v>0</v>
      </c>
      <c r="AA100" s="11"/>
      <c r="AB100" s="52">
        <v>0</v>
      </c>
      <c r="AC100" s="11"/>
      <c r="AD100" s="52">
        <v>0</v>
      </c>
      <c r="AE100" s="11"/>
      <c r="AF100" s="52">
        <v>0</v>
      </c>
      <c r="AG100" s="11"/>
      <c r="AH100" s="52">
        <v>0</v>
      </c>
      <c r="AI100" s="52">
        <f t="shared" si="2"/>
        <v>0</v>
      </c>
    </row>
    <row r="101" spans="2:35" ht="25.5" x14ac:dyDescent="0.25">
      <c r="B101" s="9">
        <v>94</v>
      </c>
      <c r="C101" s="54" t="s">
        <v>2773</v>
      </c>
      <c r="D101" s="54" t="s">
        <v>132</v>
      </c>
      <c r="E101" s="54"/>
      <c r="F101" s="162"/>
      <c r="G101" s="49"/>
      <c r="H101" s="49"/>
      <c r="I101" s="80"/>
      <c r="J101" s="11" t="s">
        <v>112</v>
      </c>
      <c r="K101" s="11"/>
      <c r="L101" s="80">
        <v>0</v>
      </c>
      <c r="M101" s="11"/>
      <c r="N101" s="52">
        <v>0</v>
      </c>
      <c r="O101" s="11"/>
      <c r="P101" s="52">
        <v>0</v>
      </c>
      <c r="Q101" s="11"/>
      <c r="R101" s="52">
        <v>0</v>
      </c>
      <c r="S101" s="11"/>
      <c r="T101" s="52">
        <v>0</v>
      </c>
      <c r="U101" s="11"/>
      <c r="V101" s="52">
        <v>0</v>
      </c>
      <c r="W101" s="11"/>
      <c r="X101" s="52">
        <v>0</v>
      </c>
      <c r="Y101" s="11"/>
      <c r="Z101" s="52">
        <v>0</v>
      </c>
      <c r="AA101" s="11"/>
      <c r="AB101" s="52">
        <v>0</v>
      </c>
      <c r="AC101" s="11"/>
      <c r="AD101" s="52">
        <v>0</v>
      </c>
      <c r="AE101" s="11"/>
      <c r="AF101" s="52">
        <v>0</v>
      </c>
      <c r="AG101" s="11"/>
      <c r="AH101" s="52">
        <v>0</v>
      </c>
      <c r="AI101" s="52">
        <f t="shared" si="2"/>
        <v>0</v>
      </c>
    </row>
    <row r="102" spans="2:35" ht="25.5" x14ac:dyDescent="0.25">
      <c r="B102" s="9">
        <v>95</v>
      </c>
      <c r="C102" s="54" t="s">
        <v>2773</v>
      </c>
      <c r="D102" s="54" t="s">
        <v>132</v>
      </c>
      <c r="E102" s="54"/>
      <c r="F102" s="162"/>
      <c r="G102" s="49"/>
      <c r="H102" s="49"/>
      <c r="I102" s="80"/>
      <c r="J102" s="11" t="s">
        <v>112</v>
      </c>
      <c r="K102" s="11"/>
      <c r="L102" s="80">
        <v>0</v>
      </c>
      <c r="M102" s="11"/>
      <c r="N102" s="52">
        <v>0</v>
      </c>
      <c r="O102" s="11"/>
      <c r="P102" s="52">
        <v>0</v>
      </c>
      <c r="Q102" s="11"/>
      <c r="R102" s="52">
        <v>0</v>
      </c>
      <c r="S102" s="11"/>
      <c r="T102" s="52">
        <v>0</v>
      </c>
      <c r="U102" s="11"/>
      <c r="V102" s="52">
        <v>0</v>
      </c>
      <c r="W102" s="11"/>
      <c r="X102" s="52">
        <v>0</v>
      </c>
      <c r="Y102" s="11"/>
      <c r="Z102" s="52">
        <v>0</v>
      </c>
      <c r="AA102" s="11"/>
      <c r="AB102" s="52">
        <v>0</v>
      </c>
      <c r="AC102" s="11"/>
      <c r="AD102" s="52">
        <v>0</v>
      </c>
      <c r="AE102" s="11"/>
      <c r="AF102" s="52">
        <v>0</v>
      </c>
      <c r="AG102" s="11"/>
      <c r="AH102" s="52">
        <v>0</v>
      </c>
      <c r="AI102" s="52">
        <f t="shared" si="2"/>
        <v>0</v>
      </c>
    </row>
    <row r="103" spans="2:35" ht="25.5" x14ac:dyDescent="0.25">
      <c r="B103" s="9">
        <v>96</v>
      </c>
      <c r="C103" s="54" t="s">
        <v>2773</v>
      </c>
      <c r="D103" s="54" t="s">
        <v>132</v>
      </c>
      <c r="E103" s="54"/>
      <c r="F103" s="162"/>
      <c r="G103" s="49"/>
      <c r="H103" s="49"/>
      <c r="I103" s="80"/>
      <c r="J103" s="11" t="s">
        <v>112</v>
      </c>
      <c r="K103" s="11"/>
      <c r="L103" s="80">
        <v>0</v>
      </c>
      <c r="M103" s="11"/>
      <c r="N103" s="52">
        <v>0</v>
      </c>
      <c r="O103" s="11"/>
      <c r="P103" s="52">
        <v>0</v>
      </c>
      <c r="Q103" s="11"/>
      <c r="R103" s="52">
        <v>0</v>
      </c>
      <c r="S103" s="11"/>
      <c r="T103" s="52">
        <v>0</v>
      </c>
      <c r="U103" s="11"/>
      <c r="V103" s="52">
        <v>0</v>
      </c>
      <c r="W103" s="11"/>
      <c r="X103" s="52">
        <v>0</v>
      </c>
      <c r="Y103" s="11"/>
      <c r="Z103" s="52">
        <v>0</v>
      </c>
      <c r="AA103" s="11"/>
      <c r="AB103" s="52">
        <v>0</v>
      </c>
      <c r="AC103" s="11"/>
      <c r="AD103" s="52">
        <v>0</v>
      </c>
      <c r="AE103" s="11"/>
      <c r="AF103" s="52">
        <v>0</v>
      </c>
      <c r="AG103" s="11"/>
      <c r="AH103" s="52">
        <v>0</v>
      </c>
      <c r="AI103" s="52">
        <f t="shared" si="2"/>
        <v>0</v>
      </c>
    </row>
    <row r="104" spans="2:35" ht="25.5" x14ac:dyDescent="0.25">
      <c r="B104" s="9">
        <v>97</v>
      </c>
      <c r="C104" s="54" t="s">
        <v>2773</v>
      </c>
      <c r="D104" s="54" t="s">
        <v>132</v>
      </c>
      <c r="E104" s="54"/>
      <c r="F104" s="162"/>
      <c r="G104" s="49"/>
      <c r="H104" s="49"/>
      <c r="I104" s="80"/>
      <c r="J104" s="11" t="s">
        <v>112</v>
      </c>
      <c r="K104" s="11"/>
      <c r="L104" s="80">
        <v>0</v>
      </c>
      <c r="M104" s="11"/>
      <c r="N104" s="52">
        <v>0</v>
      </c>
      <c r="O104" s="11"/>
      <c r="P104" s="52">
        <v>0</v>
      </c>
      <c r="Q104" s="11"/>
      <c r="R104" s="52">
        <v>0</v>
      </c>
      <c r="S104" s="11"/>
      <c r="T104" s="52">
        <v>0</v>
      </c>
      <c r="U104" s="11"/>
      <c r="V104" s="52">
        <v>0</v>
      </c>
      <c r="W104" s="11"/>
      <c r="X104" s="52">
        <v>0</v>
      </c>
      <c r="Y104" s="11"/>
      <c r="Z104" s="52">
        <v>0</v>
      </c>
      <c r="AA104" s="11"/>
      <c r="AB104" s="52">
        <v>0</v>
      </c>
      <c r="AC104" s="11"/>
      <c r="AD104" s="52">
        <v>0</v>
      </c>
      <c r="AE104" s="11"/>
      <c r="AF104" s="52">
        <v>0</v>
      </c>
      <c r="AG104" s="11"/>
      <c r="AH104" s="52">
        <v>0</v>
      </c>
      <c r="AI104" s="52">
        <f t="shared" si="2"/>
        <v>0</v>
      </c>
    </row>
    <row r="105" spans="2:35" ht="25.5" x14ac:dyDescent="0.25">
      <c r="B105" s="9">
        <v>98</v>
      </c>
      <c r="C105" s="54" t="s">
        <v>2773</v>
      </c>
      <c r="D105" s="54" t="s">
        <v>132</v>
      </c>
      <c r="E105" s="54"/>
      <c r="F105" s="162"/>
      <c r="G105" s="49"/>
      <c r="H105" s="49"/>
      <c r="I105" s="80"/>
      <c r="J105" s="11" t="s">
        <v>112</v>
      </c>
      <c r="K105" s="11"/>
      <c r="L105" s="80">
        <v>0</v>
      </c>
      <c r="M105" s="11"/>
      <c r="N105" s="52">
        <v>0</v>
      </c>
      <c r="O105" s="11"/>
      <c r="P105" s="52">
        <v>0</v>
      </c>
      <c r="Q105" s="11"/>
      <c r="R105" s="52">
        <v>0</v>
      </c>
      <c r="S105" s="11"/>
      <c r="T105" s="52">
        <v>0</v>
      </c>
      <c r="U105" s="11"/>
      <c r="V105" s="52">
        <v>0</v>
      </c>
      <c r="W105" s="11"/>
      <c r="X105" s="52">
        <v>0</v>
      </c>
      <c r="Y105" s="11"/>
      <c r="Z105" s="52">
        <v>0</v>
      </c>
      <c r="AA105" s="11"/>
      <c r="AB105" s="52">
        <v>0</v>
      </c>
      <c r="AC105" s="11"/>
      <c r="AD105" s="52">
        <v>0</v>
      </c>
      <c r="AE105" s="11"/>
      <c r="AF105" s="52">
        <v>0</v>
      </c>
      <c r="AG105" s="11"/>
      <c r="AH105" s="52">
        <v>0</v>
      </c>
      <c r="AI105" s="52">
        <f t="shared" si="2"/>
        <v>0</v>
      </c>
    </row>
    <row r="106" spans="2:35" ht="25.5" x14ac:dyDescent="0.25">
      <c r="B106" s="9">
        <v>99</v>
      </c>
      <c r="C106" s="54" t="s">
        <v>2773</v>
      </c>
      <c r="D106" s="54" t="s">
        <v>132</v>
      </c>
      <c r="E106" s="54"/>
      <c r="F106" s="162"/>
      <c r="G106" s="49"/>
      <c r="H106" s="49"/>
      <c r="I106" s="80"/>
      <c r="J106" s="11" t="s">
        <v>112</v>
      </c>
      <c r="K106" s="11"/>
      <c r="L106" s="80">
        <v>0</v>
      </c>
      <c r="M106" s="11"/>
      <c r="N106" s="52">
        <v>0</v>
      </c>
      <c r="O106" s="11"/>
      <c r="P106" s="52">
        <v>0</v>
      </c>
      <c r="Q106" s="11"/>
      <c r="R106" s="52">
        <v>0</v>
      </c>
      <c r="S106" s="11"/>
      <c r="T106" s="52">
        <v>0</v>
      </c>
      <c r="U106" s="11"/>
      <c r="V106" s="52">
        <v>0</v>
      </c>
      <c r="W106" s="11"/>
      <c r="X106" s="52">
        <v>0</v>
      </c>
      <c r="Y106" s="11"/>
      <c r="Z106" s="52">
        <v>0</v>
      </c>
      <c r="AA106" s="11"/>
      <c r="AB106" s="52">
        <v>0</v>
      </c>
      <c r="AC106" s="11"/>
      <c r="AD106" s="52">
        <v>0</v>
      </c>
      <c r="AE106" s="11"/>
      <c r="AF106" s="52">
        <v>0</v>
      </c>
      <c r="AG106" s="11"/>
      <c r="AH106" s="52">
        <v>0</v>
      </c>
      <c r="AI106" s="52">
        <f t="shared" si="2"/>
        <v>0</v>
      </c>
    </row>
    <row r="107" spans="2:35" ht="25.5" x14ac:dyDescent="0.25">
      <c r="B107" s="9">
        <v>100</v>
      </c>
      <c r="C107" s="54" t="s">
        <v>2773</v>
      </c>
      <c r="D107" s="54" t="s">
        <v>132</v>
      </c>
      <c r="E107" s="54"/>
      <c r="F107" s="162"/>
      <c r="G107" s="49"/>
      <c r="H107" s="49"/>
      <c r="I107" s="80"/>
      <c r="J107" s="11" t="s">
        <v>112</v>
      </c>
      <c r="K107" s="11"/>
      <c r="L107" s="80">
        <v>0</v>
      </c>
      <c r="M107" s="11"/>
      <c r="N107" s="52">
        <v>0</v>
      </c>
      <c r="O107" s="11"/>
      <c r="P107" s="52">
        <v>0</v>
      </c>
      <c r="Q107" s="11"/>
      <c r="R107" s="52">
        <v>0</v>
      </c>
      <c r="S107" s="11"/>
      <c r="T107" s="52">
        <v>0</v>
      </c>
      <c r="U107" s="11"/>
      <c r="V107" s="52">
        <v>0</v>
      </c>
      <c r="W107" s="11"/>
      <c r="X107" s="52">
        <v>0</v>
      </c>
      <c r="Y107" s="11"/>
      <c r="Z107" s="52">
        <v>0</v>
      </c>
      <c r="AA107" s="11"/>
      <c r="AB107" s="52">
        <v>0</v>
      </c>
      <c r="AC107" s="11"/>
      <c r="AD107" s="52">
        <v>0</v>
      </c>
      <c r="AE107" s="11"/>
      <c r="AF107" s="52">
        <v>0</v>
      </c>
      <c r="AG107" s="11"/>
      <c r="AH107" s="52">
        <v>0</v>
      </c>
      <c r="AI107" s="52">
        <f t="shared" si="2"/>
        <v>0</v>
      </c>
    </row>
    <row r="108" spans="2:35" ht="25.5" x14ac:dyDescent="0.25">
      <c r="B108" s="9">
        <v>101</v>
      </c>
      <c r="C108" s="54" t="s">
        <v>2773</v>
      </c>
      <c r="D108" s="54" t="s">
        <v>132</v>
      </c>
      <c r="E108" s="54"/>
      <c r="F108" s="162"/>
      <c r="G108" s="49"/>
      <c r="H108" s="49"/>
      <c r="I108" s="80"/>
      <c r="J108" s="11" t="s">
        <v>112</v>
      </c>
      <c r="K108" s="11"/>
      <c r="L108" s="80">
        <v>0</v>
      </c>
      <c r="M108" s="11"/>
      <c r="N108" s="52">
        <v>0</v>
      </c>
      <c r="O108" s="11"/>
      <c r="P108" s="52">
        <v>0</v>
      </c>
      <c r="Q108" s="11"/>
      <c r="R108" s="52">
        <v>0</v>
      </c>
      <c r="S108" s="11"/>
      <c r="T108" s="52">
        <v>0</v>
      </c>
      <c r="U108" s="11"/>
      <c r="V108" s="52">
        <v>0</v>
      </c>
      <c r="W108" s="11"/>
      <c r="X108" s="52">
        <v>0</v>
      </c>
      <c r="Y108" s="11"/>
      <c r="Z108" s="52">
        <v>0</v>
      </c>
      <c r="AA108" s="11"/>
      <c r="AB108" s="52">
        <v>0</v>
      </c>
      <c r="AC108" s="11"/>
      <c r="AD108" s="52">
        <v>0</v>
      </c>
      <c r="AE108" s="11"/>
      <c r="AF108" s="52">
        <v>0</v>
      </c>
      <c r="AG108" s="11"/>
      <c r="AH108" s="52">
        <v>0</v>
      </c>
      <c r="AI108" s="52">
        <f t="shared" si="2"/>
        <v>0</v>
      </c>
    </row>
    <row r="109" spans="2:35" ht="25.5" x14ac:dyDescent="0.25">
      <c r="B109" s="9">
        <v>102</v>
      </c>
      <c r="C109" s="54" t="s">
        <v>2773</v>
      </c>
      <c r="D109" s="54" t="s">
        <v>132</v>
      </c>
      <c r="E109" s="54"/>
      <c r="F109" s="9"/>
      <c r="G109" s="49"/>
      <c r="H109" s="49"/>
      <c r="I109" s="80"/>
      <c r="J109" s="11" t="s">
        <v>112</v>
      </c>
      <c r="K109" s="11"/>
      <c r="L109" s="80">
        <v>0</v>
      </c>
      <c r="M109" s="11"/>
      <c r="N109" s="52">
        <v>0</v>
      </c>
      <c r="O109" s="11"/>
      <c r="P109" s="52">
        <v>0</v>
      </c>
      <c r="Q109" s="11"/>
      <c r="R109" s="52">
        <v>0</v>
      </c>
      <c r="S109" s="11"/>
      <c r="T109" s="52">
        <v>0</v>
      </c>
      <c r="U109" s="11"/>
      <c r="V109" s="52">
        <v>0</v>
      </c>
      <c r="W109" s="11"/>
      <c r="X109" s="52">
        <v>0</v>
      </c>
      <c r="Y109" s="11"/>
      <c r="Z109" s="52">
        <v>0</v>
      </c>
      <c r="AA109" s="11"/>
      <c r="AB109" s="52">
        <v>0</v>
      </c>
      <c r="AC109" s="11"/>
      <c r="AD109" s="52">
        <v>0</v>
      </c>
      <c r="AE109" s="11"/>
      <c r="AF109" s="52">
        <v>0</v>
      </c>
      <c r="AG109" s="11"/>
      <c r="AH109" s="52">
        <v>0</v>
      </c>
      <c r="AI109" s="52">
        <f t="shared" si="2"/>
        <v>0</v>
      </c>
    </row>
    <row r="110" spans="2:35" ht="25.5" x14ac:dyDescent="0.25">
      <c r="B110" s="9">
        <v>103</v>
      </c>
      <c r="C110" s="54" t="s">
        <v>2773</v>
      </c>
      <c r="D110" s="54" t="s">
        <v>132</v>
      </c>
      <c r="E110" s="54"/>
      <c r="F110" s="9"/>
      <c r="G110" s="49"/>
      <c r="H110" s="49"/>
      <c r="I110" s="80"/>
      <c r="J110" s="11" t="s">
        <v>112</v>
      </c>
      <c r="K110" s="11"/>
      <c r="L110" s="80">
        <v>0</v>
      </c>
      <c r="M110" s="11"/>
      <c r="N110" s="52">
        <v>0</v>
      </c>
      <c r="O110" s="11"/>
      <c r="P110" s="52">
        <v>0</v>
      </c>
      <c r="Q110" s="11"/>
      <c r="R110" s="52">
        <v>0</v>
      </c>
      <c r="S110" s="11"/>
      <c r="T110" s="52">
        <v>0</v>
      </c>
      <c r="U110" s="11"/>
      <c r="V110" s="52">
        <v>0</v>
      </c>
      <c r="W110" s="11"/>
      <c r="X110" s="52">
        <v>0</v>
      </c>
      <c r="Y110" s="11"/>
      <c r="Z110" s="52">
        <v>0</v>
      </c>
      <c r="AA110" s="11"/>
      <c r="AB110" s="52">
        <v>0</v>
      </c>
      <c r="AC110" s="11"/>
      <c r="AD110" s="52">
        <v>0</v>
      </c>
      <c r="AE110" s="11"/>
      <c r="AF110" s="52">
        <v>0</v>
      </c>
      <c r="AG110" s="11"/>
      <c r="AH110" s="52">
        <v>0</v>
      </c>
      <c r="AI110" s="52">
        <f t="shared" si="2"/>
        <v>0</v>
      </c>
    </row>
    <row r="111" spans="2:35" ht="25.5" x14ac:dyDescent="0.25">
      <c r="B111" s="9">
        <v>104</v>
      </c>
      <c r="C111" s="54" t="s">
        <v>2773</v>
      </c>
      <c r="D111" s="54" t="s">
        <v>132</v>
      </c>
      <c r="E111" s="54"/>
      <c r="F111" s="9"/>
      <c r="G111" s="49"/>
      <c r="H111" s="49"/>
      <c r="I111" s="80"/>
      <c r="J111" s="11" t="s">
        <v>112</v>
      </c>
      <c r="K111" s="11"/>
      <c r="L111" s="80">
        <v>0</v>
      </c>
      <c r="M111" s="11"/>
      <c r="N111" s="52">
        <v>0</v>
      </c>
      <c r="O111" s="11"/>
      <c r="P111" s="52">
        <v>0</v>
      </c>
      <c r="Q111" s="11"/>
      <c r="R111" s="52">
        <v>0</v>
      </c>
      <c r="S111" s="11"/>
      <c r="T111" s="52">
        <v>0</v>
      </c>
      <c r="U111" s="11"/>
      <c r="V111" s="52">
        <v>0</v>
      </c>
      <c r="W111" s="11"/>
      <c r="X111" s="52">
        <v>0</v>
      </c>
      <c r="Y111" s="11"/>
      <c r="Z111" s="52">
        <v>0</v>
      </c>
      <c r="AA111" s="11"/>
      <c r="AB111" s="52">
        <v>0</v>
      </c>
      <c r="AC111" s="11"/>
      <c r="AD111" s="52">
        <v>0</v>
      </c>
      <c r="AE111" s="11"/>
      <c r="AF111" s="52">
        <v>0</v>
      </c>
      <c r="AG111" s="11"/>
      <c r="AH111" s="52">
        <v>0</v>
      </c>
      <c r="AI111" s="52">
        <f t="shared" si="2"/>
        <v>0</v>
      </c>
    </row>
    <row r="112" spans="2:35" ht="25.5" x14ac:dyDescent="0.25">
      <c r="B112" s="9">
        <v>105</v>
      </c>
      <c r="C112" s="54" t="s">
        <v>2773</v>
      </c>
      <c r="D112" s="54" t="s">
        <v>132</v>
      </c>
      <c r="E112" s="54"/>
      <c r="F112" s="9"/>
      <c r="G112" s="49"/>
      <c r="H112" s="49"/>
      <c r="I112" s="80"/>
      <c r="J112" s="11" t="s">
        <v>112</v>
      </c>
      <c r="K112" s="11"/>
      <c r="L112" s="80">
        <v>0</v>
      </c>
      <c r="M112" s="11"/>
      <c r="N112" s="52">
        <v>0</v>
      </c>
      <c r="O112" s="11"/>
      <c r="P112" s="52">
        <v>0</v>
      </c>
      <c r="Q112" s="11"/>
      <c r="R112" s="52">
        <v>0</v>
      </c>
      <c r="S112" s="11"/>
      <c r="T112" s="52">
        <v>0</v>
      </c>
      <c r="U112" s="11"/>
      <c r="V112" s="52">
        <v>0</v>
      </c>
      <c r="W112" s="11"/>
      <c r="X112" s="52">
        <v>0</v>
      </c>
      <c r="Y112" s="11"/>
      <c r="Z112" s="52">
        <v>0</v>
      </c>
      <c r="AA112" s="11"/>
      <c r="AB112" s="52">
        <v>0</v>
      </c>
      <c r="AC112" s="11"/>
      <c r="AD112" s="52">
        <v>0</v>
      </c>
      <c r="AE112" s="11"/>
      <c r="AF112" s="52">
        <v>0</v>
      </c>
      <c r="AG112" s="11"/>
      <c r="AH112" s="52">
        <v>0</v>
      </c>
      <c r="AI112" s="52">
        <f t="shared" si="2"/>
        <v>0</v>
      </c>
    </row>
    <row r="154" ht="15.75" customHeight="1" x14ac:dyDescent="0.25"/>
  </sheetData>
  <mergeCells count="14">
    <mergeCell ref="K5:AH5"/>
    <mergeCell ref="B3:AI3"/>
    <mergeCell ref="Y6:Z6"/>
    <mergeCell ref="AA6:AB6"/>
    <mergeCell ref="AC6:AD6"/>
    <mergeCell ref="AE6:AF6"/>
    <mergeCell ref="AG6:AH6"/>
    <mergeCell ref="W6:X6"/>
    <mergeCell ref="K6:L6"/>
    <mergeCell ref="M6:N6"/>
    <mergeCell ref="O6:P6"/>
    <mergeCell ref="Q6:R6"/>
    <mergeCell ref="S6:T6"/>
    <mergeCell ref="U6:V6"/>
  </mergeCells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'TABLA CÁLCULO'!$S$18:$S$23</xm:f>
          </x14:formula1>
          <xm:sqref>F69:F73 F25:F27 F75:F175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I304"/>
  <sheetViews>
    <sheetView zoomScale="70" zoomScaleNormal="70" workbookViewId="0">
      <selection activeCell="E8" sqref="E8"/>
    </sheetView>
  </sheetViews>
  <sheetFormatPr baseColWidth="10" defaultRowHeight="15.75" x14ac:dyDescent="0.25"/>
  <cols>
    <col min="1" max="1" width="8.140625" style="42" customWidth="1"/>
    <col min="2" max="2" width="4.42578125" style="43" bestFit="1" customWidth="1"/>
    <col min="3" max="3" width="25.5703125" style="53" customWidth="1"/>
    <col min="4" max="4" width="32.140625" style="53" customWidth="1"/>
    <col min="5" max="5" width="51.7109375" style="44" bestFit="1" customWidth="1"/>
    <col min="6" max="6" width="25" style="47" bestFit="1" customWidth="1"/>
    <col min="7" max="7" width="14.7109375" style="47" customWidth="1"/>
    <col min="8" max="8" width="14" style="47" customWidth="1"/>
    <col min="9" max="9" width="18.28515625" style="51" customWidth="1"/>
    <col min="10" max="10" width="14.140625" style="45" customWidth="1"/>
    <col min="11" max="11" width="16.7109375" style="45" customWidth="1"/>
    <col min="12" max="12" width="12.140625" style="51" customWidth="1"/>
    <col min="13" max="13" width="13" style="45" customWidth="1"/>
    <col min="14" max="14" width="12.140625" style="51" customWidth="1"/>
    <col min="15" max="15" width="13" style="45" customWidth="1"/>
    <col min="16" max="16" width="12.140625" style="51" customWidth="1"/>
    <col min="17" max="17" width="13" style="45" customWidth="1"/>
    <col min="18" max="18" width="12.140625" style="51" customWidth="1"/>
    <col min="19" max="19" width="15.7109375" style="45" customWidth="1"/>
    <col min="20" max="20" width="12.140625" style="51" bestFit="1" customWidth="1"/>
    <col min="21" max="21" width="13" style="45" bestFit="1" customWidth="1"/>
    <col min="22" max="22" width="12.140625" style="51" bestFit="1" customWidth="1"/>
    <col min="23" max="23" width="13" style="45" bestFit="1" customWidth="1"/>
    <col min="24" max="24" width="12.140625" style="51" bestFit="1" customWidth="1"/>
    <col min="25" max="25" width="13" style="45" bestFit="1" customWidth="1"/>
    <col min="26" max="26" width="12.140625" style="51" bestFit="1" customWidth="1"/>
    <col min="27" max="27" width="13" style="45" bestFit="1" customWidth="1"/>
    <col min="28" max="28" width="12.140625" style="51" bestFit="1" customWidth="1"/>
    <col min="29" max="29" width="13" style="45" bestFit="1" customWidth="1"/>
    <col min="30" max="30" width="12.140625" style="51" bestFit="1" customWidth="1"/>
    <col min="31" max="31" width="13" style="45" bestFit="1" customWidth="1"/>
    <col min="32" max="32" width="12.140625" style="51" bestFit="1" customWidth="1"/>
    <col min="33" max="33" width="13" style="45" bestFit="1" customWidth="1"/>
    <col min="34" max="35" width="12.140625" style="51" bestFit="1" customWidth="1"/>
  </cols>
  <sheetData>
    <row r="1" spans="2:35" x14ac:dyDescent="0.25">
      <c r="F1" s="45"/>
      <c r="G1" s="45"/>
      <c r="H1" s="45"/>
      <c r="I1" s="50"/>
      <c r="J1" s="48"/>
      <c r="K1" s="48"/>
      <c r="L1" s="50"/>
      <c r="M1" s="48"/>
      <c r="N1" s="50"/>
      <c r="O1" s="48"/>
      <c r="P1" s="50"/>
      <c r="Q1" s="48"/>
      <c r="R1" s="50"/>
      <c r="S1" s="48"/>
      <c r="T1" s="50"/>
      <c r="U1" s="48"/>
      <c r="V1" s="50"/>
      <c r="W1" s="48"/>
      <c r="X1" s="50"/>
      <c r="Y1" s="48"/>
      <c r="Z1" s="50"/>
      <c r="AA1" s="48"/>
      <c r="AB1" s="50"/>
      <c r="AC1" s="48"/>
      <c r="AD1" s="50"/>
      <c r="AE1" s="48"/>
      <c r="AF1" s="50"/>
      <c r="AG1" s="48"/>
      <c r="AH1" s="50"/>
      <c r="AI1" s="50"/>
    </row>
    <row r="2" spans="2:35" x14ac:dyDescent="0.25">
      <c r="F2" s="45"/>
      <c r="G2" s="45"/>
      <c r="H2" s="45"/>
      <c r="I2" s="50"/>
      <c r="J2" s="48"/>
      <c r="K2" s="48"/>
      <c r="L2" s="50"/>
      <c r="M2" s="48"/>
      <c r="N2" s="50"/>
      <c r="O2" s="48"/>
      <c r="P2" s="50"/>
      <c r="Q2" s="48"/>
      <c r="R2" s="50"/>
      <c r="S2" s="48"/>
      <c r="T2" s="50"/>
      <c r="U2" s="48"/>
      <c r="V2" s="50"/>
      <c r="W2" s="48"/>
      <c r="X2" s="50"/>
      <c r="Y2" s="48"/>
      <c r="Z2" s="50"/>
      <c r="AA2" s="48"/>
      <c r="AB2" s="50"/>
      <c r="AC2" s="48"/>
      <c r="AD2" s="50"/>
      <c r="AE2" s="48"/>
      <c r="AF2" s="50"/>
      <c r="AG2" s="48"/>
      <c r="AH2" s="50"/>
      <c r="AI2" s="50"/>
    </row>
    <row r="3" spans="2:35" ht="26.25" x14ac:dyDescent="0.25">
      <c r="B3" s="185" t="s">
        <v>121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</row>
    <row r="5" spans="2:35" x14ac:dyDescent="0.25">
      <c r="G5" s="51"/>
      <c r="H5" s="45"/>
      <c r="I5" s="187" t="s">
        <v>99</v>
      </c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8"/>
      <c r="AG5" s="51"/>
      <c r="AH5" s="42"/>
      <c r="AI5" s="42"/>
    </row>
    <row r="6" spans="2:35" x14ac:dyDescent="0.25">
      <c r="G6" s="51"/>
      <c r="H6" s="45"/>
      <c r="I6" s="187" t="s">
        <v>19</v>
      </c>
      <c r="J6" s="188"/>
      <c r="K6" s="187" t="s">
        <v>20</v>
      </c>
      <c r="L6" s="188"/>
      <c r="M6" s="187" t="s">
        <v>21</v>
      </c>
      <c r="N6" s="188"/>
      <c r="O6" s="187" t="s">
        <v>22</v>
      </c>
      <c r="P6" s="188"/>
      <c r="Q6" s="187" t="s">
        <v>23</v>
      </c>
      <c r="R6" s="188"/>
      <c r="S6" s="187" t="s">
        <v>24</v>
      </c>
      <c r="T6" s="188"/>
      <c r="U6" s="187" t="s">
        <v>25</v>
      </c>
      <c r="V6" s="188"/>
      <c r="W6" s="187" t="s">
        <v>26</v>
      </c>
      <c r="X6" s="188"/>
      <c r="Y6" s="187" t="s">
        <v>27</v>
      </c>
      <c r="Z6" s="188"/>
      <c r="AA6" s="187" t="s">
        <v>28</v>
      </c>
      <c r="AB6" s="188"/>
      <c r="AC6" s="187" t="s">
        <v>29</v>
      </c>
      <c r="AD6" s="188"/>
      <c r="AE6" s="187" t="s">
        <v>30</v>
      </c>
      <c r="AF6" s="188"/>
      <c r="AG6" s="51"/>
      <c r="AH6" s="42"/>
      <c r="AI6" s="42"/>
    </row>
    <row r="7" spans="2:35" ht="25.5" x14ac:dyDescent="0.25">
      <c r="B7" s="7" t="s">
        <v>100</v>
      </c>
      <c r="C7" s="7" t="s">
        <v>0</v>
      </c>
      <c r="D7" s="7" t="s">
        <v>113</v>
      </c>
      <c r="E7" s="7" t="s">
        <v>124</v>
      </c>
      <c r="F7" s="7" t="s">
        <v>116</v>
      </c>
      <c r="G7" s="46" t="s">
        <v>117</v>
      </c>
      <c r="H7" s="7" t="s">
        <v>109</v>
      </c>
      <c r="I7" s="7" t="s">
        <v>108</v>
      </c>
      <c r="J7" s="46" t="s">
        <v>105</v>
      </c>
      <c r="K7" s="7" t="s">
        <v>108</v>
      </c>
      <c r="L7" s="46" t="s">
        <v>105</v>
      </c>
      <c r="M7" s="7" t="s">
        <v>108</v>
      </c>
      <c r="N7" s="46" t="s">
        <v>105</v>
      </c>
      <c r="O7" s="7" t="s">
        <v>108</v>
      </c>
      <c r="P7" s="46" t="s">
        <v>105</v>
      </c>
      <c r="Q7" s="7" t="s">
        <v>108</v>
      </c>
      <c r="R7" s="46" t="s">
        <v>105</v>
      </c>
      <c r="S7" s="7" t="s">
        <v>108</v>
      </c>
      <c r="T7" s="46" t="s">
        <v>105</v>
      </c>
      <c r="U7" s="7" t="s">
        <v>108</v>
      </c>
      <c r="V7" s="46" t="s">
        <v>105</v>
      </c>
      <c r="W7" s="7" t="s">
        <v>108</v>
      </c>
      <c r="X7" s="46" t="s">
        <v>105</v>
      </c>
      <c r="Y7" s="7" t="s">
        <v>108</v>
      </c>
      <c r="Z7" s="46" t="s">
        <v>105</v>
      </c>
      <c r="AA7" s="7" t="s">
        <v>108</v>
      </c>
      <c r="AB7" s="46" t="s">
        <v>105</v>
      </c>
      <c r="AC7" s="7" t="s">
        <v>108</v>
      </c>
      <c r="AD7" s="46" t="s">
        <v>105</v>
      </c>
      <c r="AE7" s="7" t="s">
        <v>108</v>
      </c>
      <c r="AF7" s="46" t="s">
        <v>105</v>
      </c>
      <c r="AG7" s="46" t="s">
        <v>107</v>
      </c>
      <c r="AH7" s="42"/>
      <c r="AI7" s="42"/>
    </row>
    <row r="8" spans="2:35" ht="25.5" x14ac:dyDescent="0.25">
      <c r="B8" s="9">
        <v>1</v>
      </c>
      <c r="C8" s="54" t="s">
        <v>2773</v>
      </c>
      <c r="D8" s="54" t="s">
        <v>132</v>
      </c>
      <c r="E8" s="54"/>
      <c r="F8" s="9" t="s">
        <v>106</v>
      </c>
      <c r="G8" s="52"/>
      <c r="H8" s="11" t="s">
        <v>115</v>
      </c>
      <c r="I8" s="11"/>
      <c r="J8" s="52">
        <v>0</v>
      </c>
      <c r="K8" s="11"/>
      <c r="L8" s="52">
        <v>0</v>
      </c>
      <c r="M8" s="11"/>
      <c r="N8" s="52">
        <v>0</v>
      </c>
      <c r="O8" s="11"/>
      <c r="P8" s="52">
        <v>0</v>
      </c>
      <c r="Q8" s="11"/>
      <c r="R8" s="52">
        <v>0</v>
      </c>
      <c r="S8" s="11"/>
      <c r="T8" s="52">
        <v>0</v>
      </c>
      <c r="U8" s="11"/>
      <c r="V8" s="52">
        <v>0</v>
      </c>
      <c r="W8" s="11"/>
      <c r="X8" s="52">
        <v>0</v>
      </c>
      <c r="Y8" s="11"/>
      <c r="Z8" s="52">
        <v>0</v>
      </c>
      <c r="AA8" s="11"/>
      <c r="AB8" s="52">
        <v>0</v>
      </c>
      <c r="AC8" s="11"/>
      <c r="AD8" s="52">
        <v>0</v>
      </c>
      <c r="AE8" s="11"/>
      <c r="AF8" s="52">
        <v>0</v>
      </c>
      <c r="AG8" s="52">
        <f t="shared" ref="AG8:AG66" si="0">+J8+L8+N8+P8+R8+T8+V8+X8+Z8+AB8+AD8+AF8</f>
        <v>0</v>
      </c>
      <c r="AH8" s="42"/>
      <c r="AI8" s="42"/>
    </row>
    <row r="9" spans="2:35" ht="25.5" x14ac:dyDescent="0.25">
      <c r="B9" s="9">
        <v>2</v>
      </c>
      <c r="C9" s="54" t="s">
        <v>2773</v>
      </c>
      <c r="D9" s="54" t="s">
        <v>132</v>
      </c>
      <c r="E9" s="54"/>
      <c r="F9" s="9" t="s">
        <v>106</v>
      </c>
      <c r="G9" s="52"/>
      <c r="H9" s="11" t="s">
        <v>115</v>
      </c>
      <c r="I9" s="11"/>
      <c r="J9" s="52">
        <v>0</v>
      </c>
      <c r="K9" s="11"/>
      <c r="L9" s="52">
        <v>0</v>
      </c>
      <c r="M9" s="11"/>
      <c r="N9" s="52">
        <v>0</v>
      </c>
      <c r="O9" s="11"/>
      <c r="P9" s="52">
        <v>0</v>
      </c>
      <c r="Q9" s="11"/>
      <c r="R9" s="52">
        <v>0</v>
      </c>
      <c r="S9" s="11"/>
      <c r="T9" s="52">
        <v>0</v>
      </c>
      <c r="U9" s="11"/>
      <c r="V9" s="52">
        <v>0</v>
      </c>
      <c r="W9" s="11"/>
      <c r="X9" s="52">
        <v>0</v>
      </c>
      <c r="Y9" s="11"/>
      <c r="Z9" s="52">
        <v>0</v>
      </c>
      <c r="AA9" s="11"/>
      <c r="AB9" s="52">
        <v>0</v>
      </c>
      <c r="AC9" s="11"/>
      <c r="AD9" s="52">
        <v>0</v>
      </c>
      <c r="AE9" s="11"/>
      <c r="AF9" s="52">
        <v>0</v>
      </c>
      <c r="AG9" s="52">
        <f t="shared" si="0"/>
        <v>0</v>
      </c>
      <c r="AH9" s="42"/>
      <c r="AI9" s="42"/>
    </row>
    <row r="10" spans="2:35" ht="25.5" x14ac:dyDescent="0.25">
      <c r="B10" s="9">
        <v>3</v>
      </c>
      <c r="C10" s="54" t="s">
        <v>2773</v>
      </c>
      <c r="D10" s="54" t="s">
        <v>132</v>
      </c>
      <c r="E10" s="54"/>
      <c r="F10" s="9" t="s">
        <v>106</v>
      </c>
      <c r="G10" s="52"/>
      <c r="H10" s="11" t="s">
        <v>115</v>
      </c>
      <c r="I10" s="11"/>
      <c r="J10" s="52">
        <v>0</v>
      </c>
      <c r="K10" s="11"/>
      <c r="L10" s="52">
        <v>0</v>
      </c>
      <c r="M10" s="11"/>
      <c r="N10" s="52">
        <v>0</v>
      </c>
      <c r="O10" s="11"/>
      <c r="P10" s="52">
        <v>0</v>
      </c>
      <c r="Q10" s="11"/>
      <c r="R10" s="52">
        <v>0</v>
      </c>
      <c r="S10" s="11"/>
      <c r="T10" s="52">
        <v>0</v>
      </c>
      <c r="U10" s="11"/>
      <c r="V10" s="52">
        <v>0</v>
      </c>
      <c r="W10" s="11"/>
      <c r="X10" s="52">
        <v>0</v>
      </c>
      <c r="Y10" s="11"/>
      <c r="Z10" s="52">
        <v>0</v>
      </c>
      <c r="AA10" s="11"/>
      <c r="AB10" s="52">
        <v>0</v>
      </c>
      <c r="AC10" s="11"/>
      <c r="AD10" s="52">
        <v>0</v>
      </c>
      <c r="AE10" s="11"/>
      <c r="AF10" s="52">
        <v>0</v>
      </c>
      <c r="AG10" s="52">
        <f t="shared" si="0"/>
        <v>0</v>
      </c>
      <c r="AH10" s="42"/>
      <c r="AI10" s="42"/>
    </row>
    <row r="11" spans="2:35" ht="25.5" x14ac:dyDescent="0.25">
      <c r="B11" s="9">
        <v>4</v>
      </c>
      <c r="C11" s="54" t="s">
        <v>2773</v>
      </c>
      <c r="D11" s="54" t="s">
        <v>132</v>
      </c>
      <c r="E11" s="54"/>
      <c r="F11" s="9" t="s">
        <v>106</v>
      </c>
      <c r="G11" s="52"/>
      <c r="H11" s="11" t="s">
        <v>115</v>
      </c>
      <c r="I11" s="11"/>
      <c r="J11" s="52">
        <v>0</v>
      </c>
      <c r="K11" s="11"/>
      <c r="L11" s="52">
        <v>0</v>
      </c>
      <c r="M11" s="11"/>
      <c r="N11" s="52">
        <v>0</v>
      </c>
      <c r="O11" s="11"/>
      <c r="P11" s="52">
        <v>0</v>
      </c>
      <c r="Q11" s="11"/>
      <c r="R11" s="52">
        <v>0</v>
      </c>
      <c r="S11" s="11"/>
      <c r="T11" s="52">
        <v>0</v>
      </c>
      <c r="U11" s="11"/>
      <c r="V11" s="52">
        <v>0</v>
      </c>
      <c r="W11" s="11"/>
      <c r="X11" s="52">
        <v>0</v>
      </c>
      <c r="Y11" s="11"/>
      <c r="Z11" s="52">
        <v>0</v>
      </c>
      <c r="AA11" s="11"/>
      <c r="AB11" s="52">
        <v>0</v>
      </c>
      <c r="AC11" s="11"/>
      <c r="AD11" s="52">
        <v>0</v>
      </c>
      <c r="AE11" s="11"/>
      <c r="AF11" s="52">
        <v>0</v>
      </c>
      <c r="AG11" s="52">
        <f t="shared" si="0"/>
        <v>0</v>
      </c>
      <c r="AH11" s="42"/>
      <c r="AI11" s="42"/>
    </row>
    <row r="12" spans="2:35" ht="25.5" x14ac:dyDescent="0.25">
      <c r="B12" s="9">
        <v>5</v>
      </c>
      <c r="C12" s="54" t="s">
        <v>2773</v>
      </c>
      <c r="D12" s="54" t="s">
        <v>132</v>
      </c>
      <c r="E12" s="54"/>
      <c r="F12" s="9" t="s">
        <v>106</v>
      </c>
      <c r="G12" s="52"/>
      <c r="H12" s="11" t="s">
        <v>115</v>
      </c>
      <c r="I12" s="11"/>
      <c r="J12" s="52">
        <v>0</v>
      </c>
      <c r="K12" s="11"/>
      <c r="L12" s="52">
        <v>0</v>
      </c>
      <c r="M12" s="11"/>
      <c r="N12" s="52">
        <v>0</v>
      </c>
      <c r="O12" s="11"/>
      <c r="P12" s="52">
        <v>0</v>
      </c>
      <c r="Q12" s="11"/>
      <c r="R12" s="52">
        <v>0</v>
      </c>
      <c r="S12" s="11"/>
      <c r="T12" s="52">
        <v>0</v>
      </c>
      <c r="U12" s="11"/>
      <c r="V12" s="52">
        <v>0</v>
      </c>
      <c r="W12" s="11"/>
      <c r="X12" s="52">
        <v>0</v>
      </c>
      <c r="Y12" s="11"/>
      <c r="Z12" s="52">
        <v>0</v>
      </c>
      <c r="AA12" s="11"/>
      <c r="AB12" s="52">
        <v>0</v>
      </c>
      <c r="AC12" s="11"/>
      <c r="AD12" s="52">
        <v>0</v>
      </c>
      <c r="AE12" s="11"/>
      <c r="AF12" s="52">
        <v>0</v>
      </c>
      <c r="AG12" s="52">
        <f t="shared" si="0"/>
        <v>0</v>
      </c>
      <c r="AH12" s="42"/>
      <c r="AI12" s="42"/>
    </row>
    <row r="13" spans="2:35" ht="25.5" x14ac:dyDescent="0.25">
      <c r="B13" s="9">
        <v>6</v>
      </c>
      <c r="C13" s="54" t="s">
        <v>2773</v>
      </c>
      <c r="D13" s="54" t="s">
        <v>132</v>
      </c>
      <c r="E13" s="54"/>
      <c r="F13" s="9" t="s">
        <v>106</v>
      </c>
      <c r="G13" s="52"/>
      <c r="H13" s="11" t="s">
        <v>115</v>
      </c>
      <c r="I13" s="11"/>
      <c r="J13" s="52">
        <v>0</v>
      </c>
      <c r="K13" s="11"/>
      <c r="L13" s="52">
        <v>0</v>
      </c>
      <c r="M13" s="11"/>
      <c r="N13" s="52">
        <v>0</v>
      </c>
      <c r="O13" s="11"/>
      <c r="P13" s="52">
        <v>0</v>
      </c>
      <c r="Q13" s="11"/>
      <c r="R13" s="52">
        <v>0</v>
      </c>
      <c r="S13" s="11"/>
      <c r="T13" s="52">
        <v>0</v>
      </c>
      <c r="U13" s="11"/>
      <c r="V13" s="52">
        <v>0</v>
      </c>
      <c r="W13" s="11"/>
      <c r="X13" s="52">
        <v>0</v>
      </c>
      <c r="Y13" s="11"/>
      <c r="Z13" s="52">
        <v>0</v>
      </c>
      <c r="AA13" s="11"/>
      <c r="AB13" s="52">
        <v>0</v>
      </c>
      <c r="AC13" s="11"/>
      <c r="AD13" s="52">
        <v>0</v>
      </c>
      <c r="AE13" s="11"/>
      <c r="AF13" s="52">
        <v>0</v>
      </c>
      <c r="AG13" s="52">
        <f t="shared" si="0"/>
        <v>0</v>
      </c>
      <c r="AH13" s="42"/>
      <c r="AI13" s="42"/>
    </row>
    <row r="14" spans="2:35" ht="25.5" x14ac:dyDescent="0.25">
      <c r="B14" s="9">
        <v>7</v>
      </c>
      <c r="C14" s="54" t="s">
        <v>2773</v>
      </c>
      <c r="D14" s="54" t="s">
        <v>132</v>
      </c>
      <c r="E14" s="54"/>
      <c r="F14" s="9" t="s">
        <v>106</v>
      </c>
      <c r="G14" s="52"/>
      <c r="H14" s="11" t="s">
        <v>115</v>
      </c>
      <c r="I14" s="11"/>
      <c r="J14" s="52">
        <v>0</v>
      </c>
      <c r="K14" s="11"/>
      <c r="L14" s="52">
        <v>0</v>
      </c>
      <c r="M14" s="11"/>
      <c r="N14" s="52">
        <v>0</v>
      </c>
      <c r="O14" s="11"/>
      <c r="P14" s="52">
        <v>0</v>
      </c>
      <c r="Q14" s="11"/>
      <c r="R14" s="52">
        <v>0</v>
      </c>
      <c r="S14" s="11"/>
      <c r="T14" s="52">
        <v>0</v>
      </c>
      <c r="U14" s="11"/>
      <c r="V14" s="52">
        <v>0</v>
      </c>
      <c r="W14" s="11"/>
      <c r="X14" s="52">
        <v>0</v>
      </c>
      <c r="Y14" s="11"/>
      <c r="Z14" s="52">
        <v>0</v>
      </c>
      <c r="AA14" s="11"/>
      <c r="AB14" s="52">
        <v>0</v>
      </c>
      <c r="AC14" s="11"/>
      <c r="AD14" s="52">
        <v>0</v>
      </c>
      <c r="AE14" s="11"/>
      <c r="AF14" s="52">
        <v>0</v>
      </c>
      <c r="AG14" s="52">
        <f t="shared" si="0"/>
        <v>0</v>
      </c>
      <c r="AH14" s="42"/>
      <c r="AI14" s="42"/>
    </row>
    <row r="15" spans="2:35" ht="25.5" x14ac:dyDescent="0.25">
      <c r="B15" s="9">
        <v>8</v>
      </c>
      <c r="C15" s="54" t="s">
        <v>2773</v>
      </c>
      <c r="D15" s="54" t="s">
        <v>132</v>
      </c>
      <c r="E15" s="54"/>
      <c r="F15" s="9" t="s">
        <v>106</v>
      </c>
      <c r="G15" s="52"/>
      <c r="H15" s="11" t="s">
        <v>115</v>
      </c>
      <c r="I15" s="11"/>
      <c r="J15" s="52">
        <v>0</v>
      </c>
      <c r="K15" s="11"/>
      <c r="L15" s="52">
        <v>0</v>
      </c>
      <c r="M15" s="11"/>
      <c r="N15" s="52">
        <v>0</v>
      </c>
      <c r="O15" s="11"/>
      <c r="P15" s="52">
        <v>0</v>
      </c>
      <c r="Q15" s="11"/>
      <c r="R15" s="52">
        <v>0</v>
      </c>
      <c r="S15" s="11"/>
      <c r="T15" s="52">
        <v>0</v>
      </c>
      <c r="U15" s="11"/>
      <c r="V15" s="52">
        <v>0</v>
      </c>
      <c r="W15" s="11"/>
      <c r="X15" s="52">
        <v>0</v>
      </c>
      <c r="Y15" s="11"/>
      <c r="Z15" s="52">
        <v>0</v>
      </c>
      <c r="AA15" s="11"/>
      <c r="AB15" s="52">
        <v>0</v>
      </c>
      <c r="AC15" s="11"/>
      <c r="AD15" s="52">
        <v>0</v>
      </c>
      <c r="AE15" s="11"/>
      <c r="AF15" s="52">
        <v>0</v>
      </c>
      <c r="AG15" s="52">
        <f t="shared" si="0"/>
        <v>0</v>
      </c>
      <c r="AH15" s="42"/>
      <c r="AI15" s="42"/>
    </row>
    <row r="16" spans="2:35" ht="25.5" x14ac:dyDescent="0.25">
      <c r="B16" s="9">
        <v>9</v>
      </c>
      <c r="C16" s="54" t="s">
        <v>2773</v>
      </c>
      <c r="D16" s="54" t="s">
        <v>132</v>
      </c>
      <c r="E16" s="54"/>
      <c r="F16" s="9" t="s">
        <v>106</v>
      </c>
      <c r="G16" s="52"/>
      <c r="H16" s="11" t="s">
        <v>115</v>
      </c>
      <c r="I16" s="11"/>
      <c r="J16" s="52">
        <v>0</v>
      </c>
      <c r="K16" s="11"/>
      <c r="L16" s="52">
        <v>0</v>
      </c>
      <c r="M16" s="11"/>
      <c r="N16" s="52">
        <v>0</v>
      </c>
      <c r="O16" s="11"/>
      <c r="P16" s="52">
        <v>0</v>
      </c>
      <c r="Q16" s="11"/>
      <c r="R16" s="52">
        <v>0</v>
      </c>
      <c r="S16" s="11"/>
      <c r="T16" s="52">
        <v>0</v>
      </c>
      <c r="U16" s="11"/>
      <c r="V16" s="52">
        <v>0</v>
      </c>
      <c r="W16" s="11"/>
      <c r="X16" s="52">
        <v>0</v>
      </c>
      <c r="Y16" s="11"/>
      <c r="Z16" s="52">
        <v>0</v>
      </c>
      <c r="AA16" s="11"/>
      <c r="AB16" s="52">
        <v>0</v>
      </c>
      <c r="AC16" s="11"/>
      <c r="AD16" s="52">
        <v>0</v>
      </c>
      <c r="AE16" s="11"/>
      <c r="AF16" s="52">
        <v>0</v>
      </c>
      <c r="AG16" s="52">
        <f t="shared" si="0"/>
        <v>0</v>
      </c>
      <c r="AH16" s="42"/>
      <c r="AI16" s="42"/>
    </row>
    <row r="17" spans="2:35" ht="25.5" x14ac:dyDescent="0.25">
      <c r="B17" s="9">
        <v>10</v>
      </c>
      <c r="C17" s="54" t="s">
        <v>2773</v>
      </c>
      <c r="D17" s="54" t="s">
        <v>132</v>
      </c>
      <c r="E17" s="54"/>
      <c r="F17" s="9" t="s">
        <v>106</v>
      </c>
      <c r="G17" s="52"/>
      <c r="H17" s="11" t="s">
        <v>115</v>
      </c>
      <c r="I17" s="11"/>
      <c r="J17" s="52">
        <v>0</v>
      </c>
      <c r="K17" s="11"/>
      <c r="L17" s="52">
        <v>0</v>
      </c>
      <c r="M17" s="11"/>
      <c r="N17" s="52">
        <v>0</v>
      </c>
      <c r="O17" s="11"/>
      <c r="P17" s="52">
        <v>0</v>
      </c>
      <c r="Q17" s="11"/>
      <c r="R17" s="52">
        <v>0</v>
      </c>
      <c r="S17" s="11"/>
      <c r="T17" s="52">
        <v>0</v>
      </c>
      <c r="U17" s="11"/>
      <c r="V17" s="52">
        <v>0</v>
      </c>
      <c r="W17" s="11"/>
      <c r="X17" s="52">
        <v>0</v>
      </c>
      <c r="Y17" s="11"/>
      <c r="Z17" s="52">
        <v>0</v>
      </c>
      <c r="AA17" s="11"/>
      <c r="AB17" s="52">
        <v>0</v>
      </c>
      <c r="AC17" s="11"/>
      <c r="AD17" s="52">
        <v>0</v>
      </c>
      <c r="AE17" s="11"/>
      <c r="AF17" s="52">
        <v>0</v>
      </c>
      <c r="AG17" s="52">
        <f t="shared" si="0"/>
        <v>0</v>
      </c>
      <c r="AH17" s="42"/>
      <c r="AI17" s="42"/>
    </row>
    <row r="18" spans="2:35" ht="25.5" x14ac:dyDescent="0.25">
      <c r="B18" s="9">
        <v>11</v>
      </c>
      <c r="C18" s="54" t="s">
        <v>2773</v>
      </c>
      <c r="D18" s="54" t="s">
        <v>132</v>
      </c>
      <c r="E18" s="54"/>
      <c r="F18" s="9" t="s">
        <v>106</v>
      </c>
      <c r="G18" s="52"/>
      <c r="H18" s="11" t="s">
        <v>115</v>
      </c>
      <c r="I18" s="11"/>
      <c r="J18" s="52">
        <v>0</v>
      </c>
      <c r="K18" s="11"/>
      <c r="L18" s="52">
        <v>0</v>
      </c>
      <c r="M18" s="11"/>
      <c r="N18" s="52">
        <v>0</v>
      </c>
      <c r="O18" s="11"/>
      <c r="P18" s="52">
        <v>0</v>
      </c>
      <c r="Q18" s="11"/>
      <c r="R18" s="52">
        <v>0</v>
      </c>
      <c r="S18" s="11"/>
      <c r="T18" s="52">
        <v>0</v>
      </c>
      <c r="U18" s="11"/>
      <c r="V18" s="52">
        <v>0</v>
      </c>
      <c r="W18" s="11"/>
      <c r="X18" s="52">
        <v>0</v>
      </c>
      <c r="Y18" s="11"/>
      <c r="Z18" s="52">
        <v>0</v>
      </c>
      <c r="AA18" s="11"/>
      <c r="AB18" s="52">
        <v>0</v>
      </c>
      <c r="AC18" s="11"/>
      <c r="AD18" s="52">
        <v>0</v>
      </c>
      <c r="AE18" s="11"/>
      <c r="AF18" s="52">
        <v>0</v>
      </c>
      <c r="AG18" s="52">
        <f t="shared" si="0"/>
        <v>0</v>
      </c>
      <c r="AH18" s="42"/>
      <c r="AI18" s="42"/>
    </row>
    <row r="19" spans="2:35" ht="25.5" x14ac:dyDescent="0.25">
      <c r="B19" s="9">
        <v>12</v>
      </c>
      <c r="C19" s="54" t="s">
        <v>2773</v>
      </c>
      <c r="D19" s="54" t="s">
        <v>132</v>
      </c>
      <c r="E19" s="54"/>
      <c r="F19" s="9" t="s">
        <v>106</v>
      </c>
      <c r="G19" s="52"/>
      <c r="H19" s="11" t="s">
        <v>115</v>
      </c>
      <c r="I19" s="11"/>
      <c r="J19" s="52">
        <v>0</v>
      </c>
      <c r="K19" s="11"/>
      <c r="L19" s="52">
        <v>0</v>
      </c>
      <c r="M19" s="11"/>
      <c r="N19" s="52">
        <v>0</v>
      </c>
      <c r="O19" s="11"/>
      <c r="P19" s="52">
        <v>0</v>
      </c>
      <c r="Q19" s="11"/>
      <c r="R19" s="52">
        <v>0</v>
      </c>
      <c r="S19" s="11"/>
      <c r="T19" s="52">
        <v>0</v>
      </c>
      <c r="U19" s="11"/>
      <c r="V19" s="52">
        <v>0</v>
      </c>
      <c r="W19" s="11"/>
      <c r="X19" s="52">
        <v>0</v>
      </c>
      <c r="Y19" s="11"/>
      <c r="Z19" s="52">
        <v>0</v>
      </c>
      <c r="AA19" s="11"/>
      <c r="AB19" s="52">
        <v>0</v>
      </c>
      <c r="AC19" s="11"/>
      <c r="AD19" s="52">
        <v>0</v>
      </c>
      <c r="AE19" s="11"/>
      <c r="AF19" s="52">
        <v>0</v>
      </c>
      <c r="AG19" s="52">
        <f t="shared" si="0"/>
        <v>0</v>
      </c>
      <c r="AH19" s="42"/>
      <c r="AI19" s="42"/>
    </row>
    <row r="20" spans="2:35" ht="25.5" x14ac:dyDescent="0.25">
      <c r="B20" s="9">
        <v>13</v>
      </c>
      <c r="C20" s="54" t="s">
        <v>2773</v>
      </c>
      <c r="D20" s="54" t="s">
        <v>132</v>
      </c>
      <c r="E20" s="54"/>
      <c r="F20" s="9" t="s">
        <v>106</v>
      </c>
      <c r="G20" s="52"/>
      <c r="H20" s="11" t="s">
        <v>115</v>
      </c>
      <c r="I20" s="11"/>
      <c r="J20" s="52">
        <v>0</v>
      </c>
      <c r="K20" s="11"/>
      <c r="L20" s="52">
        <v>0</v>
      </c>
      <c r="M20" s="11"/>
      <c r="N20" s="52">
        <v>0</v>
      </c>
      <c r="O20" s="11"/>
      <c r="P20" s="52">
        <v>0</v>
      </c>
      <c r="Q20" s="11"/>
      <c r="R20" s="52">
        <v>0</v>
      </c>
      <c r="S20" s="11"/>
      <c r="T20" s="52">
        <v>0</v>
      </c>
      <c r="U20" s="11"/>
      <c r="V20" s="52">
        <v>0</v>
      </c>
      <c r="W20" s="11"/>
      <c r="X20" s="52">
        <v>0</v>
      </c>
      <c r="Y20" s="11"/>
      <c r="Z20" s="52">
        <v>0</v>
      </c>
      <c r="AA20" s="11"/>
      <c r="AB20" s="52">
        <v>0</v>
      </c>
      <c r="AC20" s="11"/>
      <c r="AD20" s="52">
        <v>0</v>
      </c>
      <c r="AE20" s="11"/>
      <c r="AF20" s="52">
        <v>0</v>
      </c>
      <c r="AG20" s="52">
        <f t="shared" si="0"/>
        <v>0</v>
      </c>
      <c r="AH20" s="42"/>
      <c r="AI20" s="42"/>
    </row>
    <row r="21" spans="2:35" ht="25.5" x14ac:dyDescent="0.25">
      <c r="B21" s="9">
        <v>14</v>
      </c>
      <c r="C21" s="54" t="s">
        <v>2773</v>
      </c>
      <c r="D21" s="54" t="s">
        <v>132</v>
      </c>
      <c r="E21" s="54"/>
      <c r="F21" s="9" t="s">
        <v>106</v>
      </c>
      <c r="G21" s="52"/>
      <c r="H21" s="11" t="s">
        <v>115</v>
      </c>
      <c r="I21" s="11"/>
      <c r="J21" s="52">
        <v>0</v>
      </c>
      <c r="K21" s="11"/>
      <c r="L21" s="52">
        <v>0</v>
      </c>
      <c r="M21" s="11"/>
      <c r="N21" s="52">
        <v>0</v>
      </c>
      <c r="O21" s="11"/>
      <c r="P21" s="52">
        <v>0</v>
      </c>
      <c r="Q21" s="11"/>
      <c r="R21" s="52">
        <v>0</v>
      </c>
      <c r="S21" s="11"/>
      <c r="T21" s="52">
        <v>0</v>
      </c>
      <c r="U21" s="11"/>
      <c r="V21" s="52">
        <v>0</v>
      </c>
      <c r="W21" s="11"/>
      <c r="X21" s="52">
        <v>0</v>
      </c>
      <c r="Y21" s="11"/>
      <c r="Z21" s="52">
        <v>0</v>
      </c>
      <c r="AA21" s="11"/>
      <c r="AB21" s="52">
        <v>0</v>
      </c>
      <c r="AC21" s="11"/>
      <c r="AD21" s="52">
        <v>0</v>
      </c>
      <c r="AE21" s="11"/>
      <c r="AF21" s="52">
        <v>0</v>
      </c>
      <c r="AG21" s="52">
        <f t="shared" si="0"/>
        <v>0</v>
      </c>
      <c r="AH21" s="42"/>
      <c r="AI21" s="42"/>
    </row>
    <row r="22" spans="2:35" ht="25.5" x14ac:dyDescent="0.25">
      <c r="B22" s="9">
        <v>15</v>
      </c>
      <c r="C22" s="54" t="s">
        <v>2773</v>
      </c>
      <c r="D22" s="54" t="s">
        <v>132</v>
      </c>
      <c r="E22" s="54"/>
      <c r="F22" s="9" t="s">
        <v>106</v>
      </c>
      <c r="G22" s="52"/>
      <c r="H22" s="11" t="s">
        <v>115</v>
      </c>
      <c r="I22" s="11"/>
      <c r="J22" s="52">
        <v>0</v>
      </c>
      <c r="K22" s="11"/>
      <c r="L22" s="52">
        <v>0</v>
      </c>
      <c r="M22" s="11"/>
      <c r="N22" s="52">
        <v>0</v>
      </c>
      <c r="O22" s="11"/>
      <c r="P22" s="52">
        <v>0</v>
      </c>
      <c r="Q22" s="11"/>
      <c r="R22" s="52">
        <v>0</v>
      </c>
      <c r="S22" s="11"/>
      <c r="T22" s="52">
        <v>0</v>
      </c>
      <c r="U22" s="11"/>
      <c r="V22" s="52">
        <v>0</v>
      </c>
      <c r="W22" s="11"/>
      <c r="X22" s="52">
        <v>0</v>
      </c>
      <c r="Y22" s="11"/>
      <c r="Z22" s="52">
        <v>0</v>
      </c>
      <c r="AA22" s="11"/>
      <c r="AB22" s="52">
        <v>0</v>
      </c>
      <c r="AC22" s="11"/>
      <c r="AD22" s="52">
        <v>0</v>
      </c>
      <c r="AE22" s="11"/>
      <c r="AF22" s="52">
        <v>0</v>
      </c>
      <c r="AG22" s="52">
        <f t="shared" si="0"/>
        <v>0</v>
      </c>
      <c r="AH22" s="42"/>
      <c r="AI22" s="42"/>
    </row>
    <row r="23" spans="2:35" ht="25.5" x14ac:dyDescent="0.25">
      <c r="B23" s="9">
        <v>16</v>
      </c>
      <c r="C23" s="54" t="s">
        <v>2773</v>
      </c>
      <c r="D23" s="54" t="s">
        <v>132</v>
      </c>
      <c r="E23" s="54"/>
      <c r="F23" s="9" t="s">
        <v>106</v>
      </c>
      <c r="G23" s="52"/>
      <c r="H23" s="11" t="s">
        <v>115</v>
      </c>
      <c r="I23" s="11"/>
      <c r="J23" s="52">
        <v>0</v>
      </c>
      <c r="K23" s="11"/>
      <c r="L23" s="52">
        <v>0</v>
      </c>
      <c r="M23" s="11"/>
      <c r="N23" s="52">
        <v>0</v>
      </c>
      <c r="O23" s="11"/>
      <c r="P23" s="52">
        <v>0</v>
      </c>
      <c r="Q23" s="11"/>
      <c r="R23" s="52">
        <v>0</v>
      </c>
      <c r="S23" s="11"/>
      <c r="T23" s="52">
        <v>0</v>
      </c>
      <c r="U23" s="11"/>
      <c r="V23" s="52">
        <v>0</v>
      </c>
      <c r="W23" s="11"/>
      <c r="X23" s="52">
        <v>0</v>
      </c>
      <c r="Y23" s="11"/>
      <c r="Z23" s="52">
        <v>0</v>
      </c>
      <c r="AA23" s="11"/>
      <c r="AB23" s="52">
        <v>0</v>
      </c>
      <c r="AC23" s="11"/>
      <c r="AD23" s="52">
        <v>0</v>
      </c>
      <c r="AE23" s="11"/>
      <c r="AF23" s="52">
        <v>0</v>
      </c>
      <c r="AG23" s="52">
        <f t="shared" si="0"/>
        <v>0</v>
      </c>
      <c r="AH23" s="42"/>
      <c r="AI23" s="42"/>
    </row>
    <row r="24" spans="2:35" ht="25.5" x14ac:dyDescent="0.25">
      <c r="B24" s="9">
        <v>17</v>
      </c>
      <c r="C24" s="54" t="s">
        <v>2773</v>
      </c>
      <c r="D24" s="54" t="s">
        <v>132</v>
      </c>
      <c r="E24" s="54"/>
      <c r="F24" s="9" t="s">
        <v>106</v>
      </c>
      <c r="G24" s="52"/>
      <c r="H24" s="11" t="s">
        <v>115</v>
      </c>
      <c r="I24" s="11"/>
      <c r="J24" s="52">
        <v>0</v>
      </c>
      <c r="K24" s="11"/>
      <c r="L24" s="52">
        <v>0</v>
      </c>
      <c r="M24" s="11"/>
      <c r="N24" s="52">
        <v>0</v>
      </c>
      <c r="O24" s="11"/>
      <c r="P24" s="52">
        <v>0</v>
      </c>
      <c r="Q24" s="11"/>
      <c r="R24" s="52">
        <v>0</v>
      </c>
      <c r="S24" s="11"/>
      <c r="T24" s="52">
        <v>0</v>
      </c>
      <c r="U24" s="11"/>
      <c r="V24" s="52">
        <v>0</v>
      </c>
      <c r="W24" s="11"/>
      <c r="X24" s="52">
        <v>0</v>
      </c>
      <c r="Y24" s="11"/>
      <c r="Z24" s="52">
        <v>0</v>
      </c>
      <c r="AA24" s="11"/>
      <c r="AB24" s="52">
        <v>0</v>
      </c>
      <c r="AC24" s="11"/>
      <c r="AD24" s="52">
        <v>0</v>
      </c>
      <c r="AE24" s="11"/>
      <c r="AF24" s="52">
        <v>0</v>
      </c>
      <c r="AG24" s="52">
        <f t="shared" si="0"/>
        <v>0</v>
      </c>
      <c r="AH24" s="42"/>
      <c r="AI24" s="42"/>
    </row>
    <row r="25" spans="2:35" ht="25.5" x14ac:dyDescent="0.25">
      <c r="B25" s="9">
        <v>18</v>
      </c>
      <c r="C25" s="54" t="s">
        <v>2773</v>
      </c>
      <c r="D25" s="54" t="s">
        <v>132</v>
      </c>
      <c r="E25" s="54"/>
      <c r="F25" s="9" t="s">
        <v>106</v>
      </c>
      <c r="G25" s="52"/>
      <c r="H25" s="11" t="s">
        <v>115</v>
      </c>
      <c r="I25" s="11"/>
      <c r="J25" s="52">
        <v>0</v>
      </c>
      <c r="K25" s="11"/>
      <c r="L25" s="52">
        <v>0</v>
      </c>
      <c r="M25" s="11"/>
      <c r="N25" s="52">
        <v>0</v>
      </c>
      <c r="O25" s="11"/>
      <c r="P25" s="52">
        <v>0</v>
      </c>
      <c r="Q25" s="11"/>
      <c r="R25" s="52">
        <v>0</v>
      </c>
      <c r="S25" s="11"/>
      <c r="T25" s="52">
        <v>0</v>
      </c>
      <c r="U25" s="11"/>
      <c r="V25" s="52">
        <v>0</v>
      </c>
      <c r="W25" s="11"/>
      <c r="X25" s="52">
        <v>0</v>
      </c>
      <c r="Y25" s="11"/>
      <c r="Z25" s="52">
        <v>0</v>
      </c>
      <c r="AA25" s="11"/>
      <c r="AB25" s="52">
        <v>0</v>
      </c>
      <c r="AC25" s="11"/>
      <c r="AD25" s="52">
        <v>0</v>
      </c>
      <c r="AE25" s="11"/>
      <c r="AF25" s="52">
        <v>0</v>
      </c>
      <c r="AG25" s="52">
        <f t="shared" si="0"/>
        <v>0</v>
      </c>
      <c r="AH25" s="42"/>
      <c r="AI25" s="42"/>
    </row>
    <row r="26" spans="2:35" ht="25.5" x14ac:dyDescent="0.25">
      <c r="B26" s="9">
        <v>19</v>
      </c>
      <c r="C26" s="54" t="s">
        <v>2773</v>
      </c>
      <c r="D26" s="54" t="s">
        <v>132</v>
      </c>
      <c r="E26" s="54"/>
      <c r="F26" s="9" t="s">
        <v>106</v>
      </c>
      <c r="G26" s="52"/>
      <c r="H26" s="11" t="s">
        <v>115</v>
      </c>
      <c r="I26" s="11"/>
      <c r="J26" s="52">
        <v>0</v>
      </c>
      <c r="K26" s="11"/>
      <c r="L26" s="52">
        <v>0</v>
      </c>
      <c r="M26" s="11"/>
      <c r="N26" s="52">
        <v>0</v>
      </c>
      <c r="O26" s="11"/>
      <c r="P26" s="52">
        <v>0</v>
      </c>
      <c r="Q26" s="11"/>
      <c r="R26" s="52">
        <v>0</v>
      </c>
      <c r="S26" s="11"/>
      <c r="T26" s="52">
        <v>0</v>
      </c>
      <c r="U26" s="11"/>
      <c r="V26" s="52">
        <v>0</v>
      </c>
      <c r="W26" s="11"/>
      <c r="X26" s="52">
        <v>0</v>
      </c>
      <c r="Y26" s="11"/>
      <c r="Z26" s="52">
        <v>0</v>
      </c>
      <c r="AA26" s="11"/>
      <c r="AB26" s="52">
        <v>0</v>
      </c>
      <c r="AC26" s="11"/>
      <c r="AD26" s="52">
        <v>0</v>
      </c>
      <c r="AE26" s="11"/>
      <c r="AF26" s="52">
        <v>0</v>
      </c>
      <c r="AG26" s="52">
        <f t="shared" si="0"/>
        <v>0</v>
      </c>
      <c r="AH26" s="42"/>
      <c r="AI26" s="42"/>
    </row>
    <row r="27" spans="2:35" ht="25.5" x14ac:dyDescent="0.25">
      <c r="B27" s="9">
        <v>20</v>
      </c>
      <c r="C27" s="54" t="s">
        <v>2773</v>
      </c>
      <c r="D27" s="54" t="s">
        <v>132</v>
      </c>
      <c r="E27" s="54"/>
      <c r="F27" s="9" t="s">
        <v>106</v>
      </c>
      <c r="G27" s="52"/>
      <c r="H27" s="11" t="s">
        <v>115</v>
      </c>
      <c r="I27" s="11"/>
      <c r="J27" s="52">
        <v>0</v>
      </c>
      <c r="K27" s="11"/>
      <c r="L27" s="52">
        <v>0</v>
      </c>
      <c r="M27" s="11"/>
      <c r="N27" s="52">
        <v>0</v>
      </c>
      <c r="O27" s="11"/>
      <c r="P27" s="52">
        <v>0</v>
      </c>
      <c r="Q27" s="11"/>
      <c r="R27" s="52">
        <v>0</v>
      </c>
      <c r="S27" s="11"/>
      <c r="T27" s="52">
        <v>0</v>
      </c>
      <c r="U27" s="11"/>
      <c r="V27" s="52">
        <v>0</v>
      </c>
      <c r="W27" s="11"/>
      <c r="X27" s="52">
        <v>0</v>
      </c>
      <c r="Y27" s="11"/>
      <c r="Z27" s="52">
        <v>0</v>
      </c>
      <c r="AA27" s="11"/>
      <c r="AB27" s="52">
        <v>0</v>
      </c>
      <c r="AC27" s="11"/>
      <c r="AD27" s="52">
        <v>0</v>
      </c>
      <c r="AE27" s="11"/>
      <c r="AF27" s="52">
        <v>0</v>
      </c>
      <c r="AG27" s="52">
        <f t="shared" si="0"/>
        <v>0</v>
      </c>
      <c r="AH27" s="42"/>
      <c r="AI27" s="42"/>
    </row>
    <row r="28" spans="2:35" ht="25.5" x14ac:dyDescent="0.25">
      <c r="B28" s="9">
        <v>21</v>
      </c>
      <c r="C28" s="54" t="s">
        <v>2773</v>
      </c>
      <c r="D28" s="54" t="s">
        <v>132</v>
      </c>
      <c r="E28" s="54"/>
      <c r="F28" s="9" t="s">
        <v>106</v>
      </c>
      <c r="G28" s="52"/>
      <c r="H28" s="11" t="s">
        <v>115</v>
      </c>
      <c r="I28" s="11"/>
      <c r="J28" s="52">
        <v>0</v>
      </c>
      <c r="K28" s="11"/>
      <c r="L28" s="52">
        <v>0</v>
      </c>
      <c r="M28" s="11"/>
      <c r="N28" s="52">
        <v>0</v>
      </c>
      <c r="O28" s="11"/>
      <c r="P28" s="52">
        <v>0</v>
      </c>
      <c r="Q28" s="11"/>
      <c r="R28" s="52">
        <v>0</v>
      </c>
      <c r="S28" s="11"/>
      <c r="T28" s="52">
        <v>0</v>
      </c>
      <c r="U28" s="11"/>
      <c r="V28" s="52">
        <v>0</v>
      </c>
      <c r="W28" s="11"/>
      <c r="X28" s="52">
        <v>0</v>
      </c>
      <c r="Y28" s="11"/>
      <c r="Z28" s="52">
        <v>0</v>
      </c>
      <c r="AA28" s="11"/>
      <c r="AB28" s="52">
        <v>0</v>
      </c>
      <c r="AC28" s="11"/>
      <c r="AD28" s="52">
        <v>0</v>
      </c>
      <c r="AE28" s="11"/>
      <c r="AF28" s="52">
        <v>0</v>
      </c>
      <c r="AG28" s="52">
        <f t="shared" si="0"/>
        <v>0</v>
      </c>
      <c r="AH28" s="42"/>
      <c r="AI28" s="42"/>
    </row>
    <row r="29" spans="2:35" ht="25.5" x14ac:dyDescent="0.25">
      <c r="B29" s="9">
        <v>22</v>
      </c>
      <c r="C29" s="54" t="s">
        <v>2773</v>
      </c>
      <c r="D29" s="54" t="s">
        <v>132</v>
      </c>
      <c r="E29" s="54"/>
      <c r="F29" s="9" t="s">
        <v>106</v>
      </c>
      <c r="G29" s="52"/>
      <c r="H29" s="11" t="s">
        <v>115</v>
      </c>
      <c r="I29" s="11"/>
      <c r="J29" s="52">
        <v>0</v>
      </c>
      <c r="K29" s="11"/>
      <c r="L29" s="52">
        <v>0</v>
      </c>
      <c r="M29" s="11"/>
      <c r="N29" s="52">
        <v>0</v>
      </c>
      <c r="O29" s="11"/>
      <c r="P29" s="52">
        <v>0</v>
      </c>
      <c r="Q29" s="11"/>
      <c r="R29" s="52">
        <v>0</v>
      </c>
      <c r="S29" s="11"/>
      <c r="T29" s="52">
        <v>0</v>
      </c>
      <c r="U29" s="11"/>
      <c r="V29" s="52">
        <v>0</v>
      </c>
      <c r="W29" s="11"/>
      <c r="X29" s="52">
        <v>0</v>
      </c>
      <c r="Y29" s="11"/>
      <c r="Z29" s="52">
        <v>0</v>
      </c>
      <c r="AA29" s="11"/>
      <c r="AB29" s="52">
        <v>0</v>
      </c>
      <c r="AC29" s="11"/>
      <c r="AD29" s="52">
        <v>0</v>
      </c>
      <c r="AE29" s="11"/>
      <c r="AF29" s="52">
        <v>0</v>
      </c>
      <c r="AG29" s="52">
        <f t="shared" si="0"/>
        <v>0</v>
      </c>
      <c r="AH29" s="42"/>
      <c r="AI29" s="42"/>
    </row>
    <row r="30" spans="2:35" ht="25.5" x14ac:dyDescent="0.25">
      <c r="B30" s="9">
        <v>23</v>
      </c>
      <c r="C30" s="54" t="s">
        <v>2773</v>
      </c>
      <c r="D30" s="54" t="s">
        <v>132</v>
      </c>
      <c r="E30" s="54"/>
      <c r="F30" s="9" t="s">
        <v>106</v>
      </c>
      <c r="G30" s="52"/>
      <c r="H30" s="11" t="s">
        <v>115</v>
      </c>
      <c r="I30" s="11"/>
      <c r="J30" s="52">
        <v>0</v>
      </c>
      <c r="K30" s="11"/>
      <c r="L30" s="52">
        <v>0</v>
      </c>
      <c r="M30" s="11"/>
      <c r="N30" s="52">
        <v>0</v>
      </c>
      <c r="O30" s="11"/>
      <c r="P30" s="52">
        <v>0</v>
      </c>
      <c r="Q30" s="11"/>
      <c r="R30" s="52">
        <v>0</v>
      </c>
      <c r="S30" s="11"/>
      <c r="T30" s="52">
        <v>0</v>
      </c>
      <c r="U30" s="11"/>
      <c r="V30" s="52">
        <v>0</v>
      </c>
      <c r="W30" s="11"/>
      <c r="X30" s="52">
        <v>0</v>
      </c>
      <c r="Y30" s="11"/>
      <c r="Z30" s="52">
        <v>0</v>
      </c>
      <c r="AA30" s="11"/>
      <c r="AB30" s="52">
        <v>0</v>
      </c>
      <c r="AC30" s="11"/>
      <c r="AD30" s="52">
        <v>0</v>
      </c>
      <c r="AE30" s="11"/>
      <c r="AF30" s="52">
        <v>0</v>
      </c>
      <c r="AG30" s="52">
        <f t="shared" si="0"/>
        <v>0</v>
      </c>
      <c r="AH30" s="42"/>
      <c r="AI30" s="42"/>
    </row>
    <row r="31" spans="2:35" ht="25.5" x14ac:dyDescent="0.25">
      <c r="B31" s="9">
        <v>24</v>
      </c>
      <c r="C31" s="54" t="s">
        <v>2773</v>
      </c>
      <c r="D31" s="54" t="s">
        <v>132</v>
      </c>
      <c r="E31" s="54"/>
      <c r="F31" s="9" t="s">
        <v>106</v>
      </c>
      <c r="G31" s="52"/>
      <c r="H31" s="11" t="s">
        <v>115</v>
      </c>
      <c r="I31" s="11"/>
      <c r="J31" s="52">
        <v>0</v>
      </c>
      <c r="K31" s="11"/>
      <c r="L31" s="52">
        <v>0</v>
      </c>
      <c r="M31" s="11"/>
      <c r="N31" s="52">
        <v>0</v>
      </c>
      <c r="O31" s="11"/>
      <c r="P31" s="52">
        <v>0</v>
      </c>
      <c r="Q31" s="11"/>
      <c r="R31" s="52">
        <v>0</v>
      </c>
      <c r="S31" s="11"/>
      <c r="T31" s="52">
        <v>0</v>
      </c>
      <c r="U31" s="11"/>
      <c r="V31" s="52">
        <v>0</v>
      </c>
      <c r="W31" s="11"/>
      <c r="X31" s="52">
        <v>0</v>
      </c>
      <c r="Y31" s="11"/>
      <c r="Z31" s="52">
        <v>0</v>
      </c>
      <c r="AA31" s="11"/>
      <c r="AB31" s="52">
        <v>0</v>
      </c>
      <c r="AC31" s="11"/>
      <c r="AD31" s="52">
        <v>0</v>
      </c>
      <c r="AE31" s="11"/>
      <c r="AF31" s="52">
        <v>0</v>
      </c>
      <c r="AG31" s="52">
        <f t="shared" si="0"/>
        <v>0</v>
      </c>
      <c r="AH31" s="42"/>
      <c r="AI31" s="42"/>
    </row>
    <row r="32" spans="2:35" ht="25.5" x14ac:dyDescent="0.25">
      <c r="B32" s="9">
        <v>25</v>
      </c>
      <c r="C32" s="54" t="s">
        <v>2773</v>
      </c>
      <c r="D32" s="54" t="s">
        <v>132</v>
      </c>
      <c r="E32" s="54"/>
      <c r="F32" s="9" t="s">
        <v>106</v>
      </c>
      <c r="G32" s="52"/>
      <c r="H32" s="11" t="s">
        <v>115</v>
      </c>
      <c r="I32" s="11"/>
      <c r="J32" s="52">
        <v>0</v>
      </c>
      <c r="K32" s="11"/>
      <c r="L32" s="52">
        <v>0</v>
      </c>
      <c r="M32" s="11"/>
      <c r="N32" s="52">
        <v>0</v>
      </c>
      <c r="O32" s="11"/>
      <c r="P32" s="52">
        <v>0</v>
      </c>
      <c r="Q32" s="11"/>
      <c r="R32" s="52">
        <v>0</v>
      </c>
      <c r="S32" s="11"/>
      <c r="T32" s="52">
        <v>0</v>
      </c>
      <c r="U32" s="11"/>
      <c r="V32" s="52">
        <v>0</v>
      </c>
      <c r="W32" s="11"/>
      <c r="X32" s="52">
        <v>0</v>
      </c>
      <c r="Y32" s="11"/>
      <c r="Z32" s="52">
        <v>0</v>
      </c>
      <c r="AA32" s="11"/>
      <c r="AB32" s="52">
        <v>0</v>
      </c>
      <c r="AC32" s="11"/>
      <c r="AD32" s="52">
        <v>0</v>
      </c>
      <c r="AE32" s="11"/>
      <c r="AF32" s="52">
        <v>0</v>
      </c>
      <c r="AG32" s="52">
        <f t="shared" si="0"/>
        <v>0</v>
      </c>
      <c r="AH32" s="42"/>
      <c r="AI32" s="42"/>
    </row>
    <row r="33" spans="2:35" ht="25.5" x14ac:dyDescent="0.25">
      <c r="B33" s="9">
        <v>26</v>
      </c>
      <c r="C33" s="54" t="s">
        <v>2773</v>
      </c>
      <c r="D33" s="54" t="s">
        <v>132</v>
      </c>
      <c r="E33" s="54"/>
      <c r="F33" s="9" t="s">
        <v>106</v>
      </c>
      <c r="G33" s="52"/>
      <c r="H33" s="11" t="s">
        <v>115</v>
      </c>
      <c r="I33" s="11"/>
      <c r="J33" s="52">
        <v>0</v>
      </c>
      <c r="K33" s="11"/>
      <c r="L33" s="52">
        <v>0</v>
      </c>
      <c r="M33" s="11"/>
      <c r="N33" s="52">
        <v>0</v>
      </c>
      <c r="O33" s="11"/>
      <c r="P33" s="52">
        <v>0</v>
      </c>
      <c r="Q33" s="11"/>
      <c r="R33" s="52">
        <v>0</v>
      </c>
      <c r="S33" s="11"/>
      <c r="T33" s="52">
        <v>0</v>
      </c>
      <c r="U33" s="11"/>
      <c r="V33" s="52">
        <v>0</v>
      </c>
      <c r="W33" s="11"/>
      <c r="X33" s="52">
        <v>0</v>
      </c>
      <c r="Y33" s="11"/>
      <c r="Z33" s="52">
        <v>0</v>
      </c>
      <c r="AA33" s="11"/>
      <c r="AB33" s="52">
        <v>0</v>
      </c>
      <c r="AC33" s="11"/>
      <c r="AD33" s="52">
        <v>0</v>
      </c>
      <c r="AE33" s="11"/>
      <c r="AF33" s="52">
        <v>0</v>
      </c>
      <c r="AG33" s="52">
        <f t="shared" si="0"/>
        <v>0</v>
      </c>
      <c r="AH33" s="42"/>
      <c r="AI33" s="42"/>
    </row>
    <row r="34" spans="2:35" ht="25.5" x14ac:dyDescent="0.25">
      <c r="B34" s="9">
        <v>27</v>
      </c>
      <c r="C34" s="54" t="s">
        <v>2773</v>
      </c>
      <c r="D34" s="54" t="s">
        <v>132</v>
      </c>
      <c r="E34" s="54"/>
      <c r="F34" s="9" t="s">
        <v>106</v>
      </c>
      <c r="G34" s="52"/>
      <c r="H34" s="11" t="s">
        <v>115</v>
      </c>
      <c r="I34" s="11"/>
      <c r="J34" s="52">
        <v>0</v>
      </c>
      <c r="K34" s="11"/>
      <c r="L34" s="52">
        <v>0</v>
      </c>
      <c r="M34" s="11"/>
      <c r="N34" s="52">
        <v>0</v>
      </c>
      <c r="O34" s="11"/>
      <c r="P34" s="52">
        <v>0</v>
      </c>
      <c r="Q34" s="11"/>
      <c r="R34" s="52">
        <v>0</v>
      </c>
      <c r="S34" s="11"/>
      <c r="T34" s="52">
        <v>0</v>
      </c>
      <c r="U34" s="11"/>
      <c r="V34" s="52">
        <v>0</v>
      </c>
      <c r="W34" s="11"/>
      <c r="X34" s="52">
        <v>0</v>
      </c>
      <c r="Y34" s="11"/>
      <c r="Z34" s="52">
        <v>0</v>
      </c>
      <c r="AA34" s="11"/>
      <c r="AB34" s="52">
        <v>0</v>
      </c>
      <c r="AC34" s="11"/>
      <c r="AD34" s="52">
        <v>0</v>
      </c>
      <c r="AE34" s="11"/>
      <c r="AF34" s="52">
        <v>0</v>
      </c>
      <c r="AG34" s="52">
        <f t="shared" si="0"/>
        <v>0</v>
      </c>
      <c r="AH34" s="42"/>
      <c r="AI34" s="42"/>
    </row>
    <row r="35" spans="2:35" ht="25.5" x14ac:dyDescent="0.25">
      <c r="B35" s="9">
        <v>28</v>
      </c>
      <c r="C35" s="54" t="s">
        <v>2773</v>
      </c>
      <c r="D35" s="54" t="s">
        <v>132</v>
      </c>
      <c r="E35" s="54"/>
      <c r="F35" s="9" t="s">
        <v>106</v>
      </c>
      <c r="G35" s="52"/>
      <c r="H35" s="11" t="s">
        <v>115</v>
      </c>
      <c r="I35" s="11"/>
      <c r="J35" s="52">
        <v>0</v>
      </c>
      <c r="K35" s="11"/>
      <c r="L35" s="52">
        <v>0</v>
      </c>
      <c r="M35" s="11"/>
      <c r="N35" s="52">
        <v>0</v>
      </c>
      <c r="O35" s="11"/>
      <c r="P35" s="52">
        <v>0</v>
      </c>
      <c r="Q35" s="11"/>
      <c r="R35" s="52">
        <v>0</v>
      </c>
      <c r="S35" s="11"/>
      <c r="T35" s="52">
        <v>0</v>
      </c>
      <c r="U35" s="11"/>
      <c r="V35" s="52">
        <v>0</v>
      </c>
      <c r="W35" s="11"/>
      <c r="X35" s="52">
        <v>0</v>
      </c>
      <c r="Y35" s="11"/>
      <c r="Z35" s="52">
        <v>0</v>
      </c>
      <c r="AA35" s="11"/>
      <c r="AB35" s="52">
        <v>0</v>
      </c>
      <c r="AC35" s="11"/>
      <c r="AD35" s="52">
        <v>0</v>
      </c>
      <c r="AE35" s="11"/>
      <c r="AF35" s="52">
        <v>0</v>
      </c>
      <c r="AG35" s="52">
        <f t="shared" si="0"/>
        <v>0</v>
      </c>
      <c r="AH35" s="42"/>
      <c r="AI35" s="42"/>
    </row>
    <row r="36" spans="2:35" ht="25.5" x14ac:dyDescent="0.25">
      <c r="B36" s="9">
        <v>29</v>
      </c>
      <c r="C36" s="54" t="s">
        <v>2773</v>
      </c>
      <c r="D36" s="54" t="s">
        <v>132</v>
      </c>
      <c r="E36" s="54"/>
      <c r="F36" s="9" t="s">
        <v>106</v>
      </c>
      <c r="G36" s="52"/>
      <c r="H36" s="11" t="s">
        <v>115</v>
      </c>
      <c r="I36" s="11"/>
      <c r="J36" s="52">
        <v>0</v>
      </c>
      <c r="K36" s="11"/>
      <c r="L36" s="52">
        <v>0</v>
      </c>
      <c r="M36" s="11"/>
      <c r="N36" s="52">
        <v>0</v>
      </c>
      <c r="O36" s="11"/>
      <c r="P36" s="52">
        <v>0</v>
      </c>
      <c r="Q36" s="11"/>
      <c r="R36" s="52">
        <v>0</v>
      </c>
      <c r="S36" s="11"/>
      <c r="T36" s="52">
        <v>0</v>
      </c>
      <c r="U36" s="11"/>
      <c r="V36" s="52">
        <v>0</v>
      </c>
      <c r="W36" s="11"/>
      <c r="X36" s="52">
        <v>0</v>
      </c>
      <c r="Y36" s="11"/>
      <c r="Z36" s="52">
        <v>0</v>
      </c>
      <c r="AA36" s="11"/>
      <c r="AB36" s="52">
        <v>0</v>
      </c>
      <c r="AC36" s="11"/>
      <c r="AD36" s="52">
        <v>0</v>
      </c>
      <c r="AE36" s="11"/>
      <c r="AF36" s="52">
        <v>0</v>
      </c>
      <c r="AG36" s="52">
        <f t="shared" si="0"/>
        <v>0</v>
      </c>
      <c r="AH36" s="42"/>
      <c r="AI36" s="42"/>
    </row>
    <row r="37" spans="2:35" ht="25.5" x14ac:dyDescent="0.25">
      <c r="B37" s="9">
        <v>30</v>
      </c>
      <c r="C37" s="54" t="s">
        <v>2773</v>
      </c>
      <c r="D37" s="54" t="s">
        <v>132</v>
      </c>
      <c r="E37" s="54"/>
      <c r="F37" s="9" t="s">
        <v>106</v>
      </c>
      <c r="G37" s="52"/>
      <c r="H37" s="11" t="s">
        <v>115</v>
      </c>
      <c r="I37" s="11"/>
      <c r="J37" s="52">
        <v>0</v>
      </c>
      <c r="K37" s="11"/>
      <c r="L37" s="52">
        <v>0</v>
      </c>
      <c r="M37" s="11"/>
      <c r="N37" s="52">
        <v>0</v>
      </c>
      <c r="O37" s="11"/>
      <c r="P37" s="52">
        <v>0</v>
      </c>
      <c r="Q37" s="11"/>
      <c r="R37" s="52">
        <v>0</v>
      </c>
      <c r="S37" s="11"/>
      <c r="T37" s="52">
        <v>0</v>
      </c>
      <c r="U37" s="11"/>
      <c r="V37" s="52">
        <v>0</v>
      </c>
      <c r="W37" s="11"/>
      <c r="X37" s="52">
        <v>0</v>
      </c>
      <c r="Y37" s="11"/>
      <c r="Z37" s="52">
        <v>0</v>
      </c>
      <c r="AA37" s="11"/>
      <c r="AB37" s="52">
        <v>0</v>
      </c>
      <c r="AC37" s="11"/>
      <c r="AD37" s="52">
        <v>0</v>
      </c>
      <c r="AE37" s="11"/>
      <c r="AF37" s="52">
        <v>0</v>
      </c>
      <c r="AG37" s="52">
        <f t="shared" si="0"/>
        <v>0</v>
      </c>
      <c r="AH37" s="42"/>
      <c r="AI37" s="42"/>
    </row>
    <row r="38" spans="2:35" ht="25.5" x14ac:dyDescent="0.25">
      <c r="B38" s="9">
        <v>31</v>
      </c>
      <c r="C38" s="54" t="s">
        <v>2773</v>
      </c>
      <c r="D38" s="54" t="s">
        <v>132</v>
      </c>
      <c r="E38" s="54"/>
      <c r="F38" s="9" t="s">
        <v>106</v>
      </c>
      <c r="G38" s="52"/>
      <c r="H38" s="11" t="s">
        <v>115</v>
      </c>
      <c r="I38" s="11"/>
      <c r="J38" s="52">
        <v>0</v>
      </c>
      <c r="K38" s="11"/>
      <c r="L38" s="52">
        <v>0</v>
      </c>
      <c r="M38" s="11"/>
      <c r="N38" s="52">
        <v>0</v>
      </c>
      <c r="O38" s="11"/>
      <c r="P38" s="52">
        <v>0</v>
      </c>
      <c r="Q38" s="11"/>
      <c r="R38" s="52">
        <v>0</v>
      </c>
      <c r="S38" s="11"/>
      <c r="T38" s="52">
        <v>0</v>
      </c>
      <c r="U38" s="11"/>
      <c r="V38" s="52">
        <v>0</v>
      </c>
      <c r="W38" s="11"/>
      <c r="X38" s="52">
        <v>0</v>
      </c>
      <c r="Y38" s="11"/>
      <c r="Z38" s="52">
        <v>0</v>
      </c>
      <c r="AA38" s="11"/>
      <c r="AB38" s="52">
        <v>0</v>
      </c>
      <c r="AC38" s="11"/>
      <c r="AD38" s="52">
        <v>0</v>
      </c>
      <c r="AE38" s="11"/>
      <c r="AF38" s="52">
        <v>0</v>
      </c>
      <c r="AG38" s="52">
        <f t="shared" si="0"/>
        <v>0</v>
      </c>
      <c r="AH38" s="42"/>
      <c r="AI38" s="42"/>
    </row>
    <row r="39" spans="2:35" ht="25.5" x14ac:dyDescent="0.25">
      <c r="B39" s="9">
        <v>32</v>
      </c>
      <c r="C39" s="54" t="s">
        <v>2773</v>
      </c>
      <c r="D39" s="54" t="s">
        <v>132</v>
      </c>
      <c r="E39" s="54"/>
      <c r="F39" s="9" t="s">
        <v>106</v>
      </c>
      <c r="G39" s="52"/>
      <c r="H39" s="11" t="s">
        <v>115</v>
      </c>
      <c r="I39" s="11"/>
      <c r="J39" s="52">
        <v>0</v>
      </c>
      <c r="K39" s="11"/>
      <c r="L39" s="52">
        <v>0</v>
      </c>
      <c r="M39" s="11"/>
      <c r="N39" s="52">
        <v>0</v>
      </c>
      <c r="O39" s="11"/>
      <c r="P39" s="52">
        <v>0</v>
      </c>
      <c r="Q39" s="11"/>
      <c r="R39" s="52">
        <v>0</v>
      </c>
      <c r="S39" s="11"/>
      <c r="T39" s="52">
        <v>0</v>
      </c>
      <c r="U39" s="11"/>
      <c r="V39" s="52">
        <v>0</v>
      </c>
      <c r="W39" s="11"/>
      <c r="X39" s="52">
        <v>0</v>
      </c>
      <c r="Y39" s="11"/>
      <c r="Z39" s="52">
        <v>0</v>
      </c>
      <c r="AA39" s="11"/>
      <c r="AB39" s="52">
        <v>0</v>
      </c>
      <c r="AC39" s="11"/>
      <c r="AD39" s="52">
        <v>0</v>
      </c>
      <c r="AE39" s="11"/>
      <c r="AF39" s="52">
        <v>0</v>
      </c>
      <c r="AG39" s="52">
        <f t="shared" si="0"/>
        <v>0</v>
      </c>
      <c r="AH39" s="42"/>
      <c r="AI39" s="42"/>
    </row>
    <row r="40" spans="2:35" ht="25.5" x14ac:dyDescent="0.25">
      <c r="B40" s="9">
        <v>33</v>
      </c>
      <c r="C40" s="54" t="s">
        <v>2773</v>
      </c>
      <c r="D40" s="54" t="s">
        <v>132</v>
      </c>
      <c r="E40" s="54"/>
      <c r="F40" s="9" t="s">
        <v>106</v>
      </c>
      <c r="G40" s="52"/>
      <c r="H40" s="11" t="s">
        <v>115</v>
      </c>
      <c r="I40" s="11"/>
      <c r="J40" s="52">
        <v>0</v>
      </c>
      <c r="K40" s="11"/>
      <c r="L40" s="52">
        <v>0</v>
      </c>
      <c r="M40" s="11"/>
      <c r="N40" s="52">
        <v>0</v>
      </c>
      <c r="O40" s="11"/>
      <c r="P40" s="52">
        <v>0</v>
      </c>
      <c r="Q40" s="11"/>
      <c r="R40" s="52">
        <v>0</v>
      </c>
      <c r="S40" s="11"/>
      <c r="T40" s="52">
        <v>0</v>
      </c>
      <c r="U40" s="11"/>
      <c r="V40" s="52">
        <v>0</v>
      </c>
      <c r="W40" s="11"/>
      <c r="X40" s="52">
        <v>0</v>
      </c>
      <c r="Y40" s="11"/>
      <c r="Z40" s="52">
        <v>0</v>
      </c>
      <c r="AA40" s="11"/>
      <c r="AB40" s="52">
        <v>0</v>
      </c>
      <c r="AC40" s="11"/>
      <c r="AD40" s="52">
        <v>0</v>
      </c>
      <c r="AE40" s="11"/>
      <c r="AF40" s="52">
        <v>0</v>
      </c>
      <c r="AG40" s="52">
        <f t="shared" si="0"/>
        <v>0</v>
      </c>
      <c r="AH40" s="42"/>
      <c r="AI40" s="42"/>
    </row>
    <row r="41" spans="2:35" ht="25.5" x14ac:dyDescent="0.25">
      <c r="B41" s="9">
        <v>34</v>
      </c>
      <c r="C41" s="54" t="s">
        <v>2773</v>
      </c>
      <c r="D41" s="54" t="s">
        <v>132</v>
      </c>
      <c r="E41" s="54"/>
      <c r="F41" s="9" t="s">
        <v>106</v>
      </c>
      <c r="G41" s="52"/>
      <c r="H41" s="11" t="s">
        <v>115</v>
      </c>
      <c r="I41" s="11"/>
      <c r="J41" s="52">
        <v>0</v>
      </c>
      <c r="K41" s="11"/>
      <c r="L41" s="52">
        <v>0</v>
      </c>
      <c r="M41" s="11"/>
      <c r="N41" s="52">
        <v>0</v>
      </c>
      <c r="O41" s="11"/>
      <c r="P41" s="52">
        <v>0</v>
      </c>
      <c r="Q41" s="11"/>
      <c r="R41" s="52">
        <v>0</v>
      </c>
      <c r="S41" s="11"/>
      <c r="T41" s="52">
        <v>0</v>
      </c>
      <c r="U41" s="11"/>
      <c r="V41" s="52">
        <v>0</v>
      </c>
      <c r="W41" s="11"/>
      <c r="X41" s="52">
        <v>0</v>
      </c>
      <c r="Y41" s="11"/>
      <c r="Z41" s="52">
        <v>0</v>
      </c>
      <c r="AA41" s="11"/>
      <c r="AB41" s="52">
        <v>0</v>
      </c>
      <c r="AC41" s="11"/>
      <c r="AD41" s="52">
        <v>0</v>
      </c>
      <c r="AE41" s="11"/>
      <c r="AF41" s="52">
        <v>0</v>
      </c>
      <c r="AG41" s="52">
        <f t="shared" si="0"/>
        <v>0</v>
      </c>
      <c r="AH41" s="42"/>
      <c r="AI41" s="42"/>
    </row>
    <row r="42" spans="2:35" ht="25.5" x14ac:dyDescent="0.25">
      <c r="B42" s="9">
        <v>35</v>
      </c>
      <c r="C42" s="54" t="s">
        <v>2773</v>
      </c>
      <c r="D42" s="54" t="s">
        <v>132</v>
      </c>
      <c r="E42" s="54"/>
      <c r="F42" s="9" t="s">
        <v>106</v>
      </c>
      <c r="G42" s="52"/>
      <c r="H42" s="11" t="s">
        <v>115</v>
      </c>
      <c r="I42" s="11"/>
      <c r="J42" s="52">
        <v>0</v>
      </c>
      <c r="K42" s="11"/>
      <c r="L42" s="52">
        <v>0</v>
      </c>
      <c r="M42" s="11"/>
      <c r="N42" s="52">
        <v>0</v>
      </c>
      <c r="O42" s="11"/>
      <c r="P42" s="52">
        <v>0</v>
      </c>
      <c r="Q42" s="11"/>
      <c r="R42" s="52">
        <v>0</v>
      </c>
      <c r="S42" s="11"/>
      <c r="T42" s="52">
        <v>0</v>
      </c>
      <c r="U42" s="11"/>
      <c r="V42" s="52">
        <v>0</v>
      </c>
      <c r="W42" s="11"/>
      <c r="X42" s="52">
        <v>0</v>
      </c>
      <c r="Y42" s="11"/>
      <c r="Z42" s="52">
        <v>0</v>
      </c>
      <c r="AA42" s="11"/>
      <c r="AB42" s="52">
        <v>0</v>
      </c>
      <c r="AC42" s="11"/>
      <c r="AD42" s="52">
        <v>0</v>
      </c>
      <c r="AE42" s="11"/>
      <c r="AF42" s="52">
        <v>0</v>
      </c>
      <c r="AG42" s="52">
        <f t="shared" si="0"/>
        <v>0</v>
      </c>
      <c r="AH42" s="42"/>
      <c r="AI42" s="42"/>
    </row>
    <row r="43" spans="2:35" ht="25.5" x14ac:dyDescent="0.25">
      <c r="B43" s="9">
        <v>36</v>
      </c>
      <c r="C43" s="54" t="s">
        <v>2773</v>
      </c>
      <c r="D43" s="54" t="s">
        <v>132</v>
      </c>
      <c r="E43" s="54"/>
      <c r="F43" s="9" t="s">
        <v>106</v>
      </c>
      <c r="G43" s="52"/>
      <c r="H43" s="11" t="s">
        <v>115</v>
      </c>
      <c r="I43" s="11"/>
      <c r="J43" s="52">
        <v>0</v>
      </c>
      <c r="K43" s="11"/>
      <c r="L43" s="52">
        <v>0</v>
      </c>
      <c r="M43" s="11"/>
      <c r="N43" s="52">
        <v>0</v>
      </c>
      <c r="O43" s="11"/>
      <c r="P43" s="52">
        <v>0</v>
      </c>
      <c r="Q43" s="11"/>
      <c r="R43" s="52">
        <v>0</v>
      </c>
      <c r="S43" s="11"/>
      <c r="T43" s="52">
        <v>0</v>
      </c>
      <c r="U43" s="11"/>
      <c r="V43" s="52">
        <v>0</v>
      </c>
      <c r="W43" s="11"/>
      <c r="X43" s="52">
        <v>0</v>
      </c>
      <c r="Y43" s="11"/>
      <c r="Z43" s="52">
        <v>0</v>
      </c>
      <c r="AA43" s="11"/>
      <c r="AB43" s="52">
        <v>0</v>
      </c>
      <c r="AC43" s="11"/>
      <c r="AD43" s="52">
        <v>0</v>
      </c>
      <c r="AE43" s="11"/>
      <c r="AF43" s="52">
        <v>0</v>
      </c>
      <c r="AG43" s="52">
        <f t="shared" si="0"/>
        <v>0</v>
      </c>
      <c r="AH43" s="42"/>
      <c r="AI43" s="42"/>
    </row>
    <row r="44" spans="2:35" ht="25.5" x14ac:dyDescent="0.25">
      <c r="B44" s="9">
        <v>37</v>
      </c>
      <c r="C44" s="54" t="s">
        <v>2773</v>
      </c>
      <c r="D44" s="54" t="s">
        <v>132</v>
      </c>
      <c r="E44" s="54"/>
      <c r="F44" s="9" t="s">
        <v>106</v>
      </c>
      <c r="G44" s="52"/>
      <c r="H44" s="11" t="s">
        <v>115</v>
      </c>
      <c r="I44" s="11"/>
      <c r="J44" s="52">
        <v>0</v>
      </c>
      <c r="K44" s="11"/>
      <c r="L44" s="52">
        <v>0</v>
      </c>
      <c r="M44" s="11"/>
      <c r="N44" s="52">
        <v>0</v>
      </c>
      <c r="O44" s="11"/>
      <c r="P44" s="52">
        <v>0</v>
      </c>
      <c r="Q44" s="11"/>
      <c r="R44" s="52">
        <v>0</v>
      </c>
      <c r="S44" s="11"/>
      <c r="T44" s="52">
        <v>0</v>
      </c>
      <c r="U44" s="11"/>
      <c r="V44" s="52">
        <v>0</v>
      </c>
      <c r="W44" s="11"/>
      <c r="X44" s="52">
        <v>0</v>
      </c>
      <c r="Y44" s="11"/>
      <c r="Z44" s="52">
        <v>0</v>
      </c>
      <c r="AA44" s="11"/>
      <c r="AB44" s="52">
        <v>0</v>
      </c>
      <c r="AC44" s="11"/>
      <c r="AD44" s="52">
        <v>0</v>
      </c>
      <c r="AE44" s="11"/>
      <c r="AF44" s="52">
        <v>0</v>
      </c>
      <c r="AG44" s="52">
        <f t="shared" si="0"/>
        <v>0</v>
      </c>
      <c r="AH44" s="42"/>
      <c r="AI44" s="42"/>
    </row>
    <row r="45" spans="2:35" ht="25.5" x14ac:dyDescent="0.25">
      <c r="B45" s="9">
        <v>38</v>
      </c>
      <c r="C45" s="54" t="s">
        <v>2773</v>
      </c>
      <c r="D45" s="54" t="s">
        <v>132</v>
      </c>
      <c r="E45" s="54"/>
      <c r="F45" s="9" t="s">
        <v>106</v>
      </c>
      <c r="G45" s="52"/>
      <c r="H45" s="11" t="s">
        <v>115</v>
      </c>
      <c r="I45" s="11"/>
      <c r="J45" s="52">
        <v>0</v>
      </c>
      <c r="K45" s="11"/>
      <c r="L45" s="52">
        <v>0</v>
      </c>
      <c r="M45" s="11"/>
      <c r="N45" s="52">
        <v>0</v>
      </c>
      <c r="O45" s="11"/>
      <c r="P45" s="52">
        <v>0</v>
      </c>
      <c r="Q45" s="11"/>
      <c r="R45" s="52">
        <v>0</v>
      </c>
      <c r="S45" s="11"/>
      <c r="T45" s="52">
        <v>0</v>
      </c>
      <c r="U45" s="11"/>
      <c r="V45" s="52">
        <v>0</v>
      </c>
      <c r="W45" s="11"/>
      <c r="X45" s="52">
        <v>0</v>
      </c>
      <c r="Y45" s="11"/>
      <c r="Z45" s="52">
        <v>0</v>
      </c>
      <c r="AA45" s="11"/>
      <c r="AB45" s="52">
        <v>0</v>
      </c>
      <c r="AC45" s="11"/>
      <c r="AD45" s="52">
        <v>0</v>
      </c>
      <c r="AE45" s="11"/>
      <c r="AF45" s="52">
        <v>0</v>
      </c>
      <c r="AG45" s="52">
        <f t="shared" si="0"/>
        <v>0</v>
      </c>
      <c r="AH45" s="42"/>
      <c r="AI45" s="42"/>
    </row>
    <row r="46" spans="2:35" ht="25.5" x14ac:dyDescent="0.25">
      <c r="B46" s="9">
        <v>39</v>
      </c>
      <c r="C46" s="54" t="s">
        <v>2773</v>
      </c>
      <c r="D46" s="54" t="s">
        <v>132</v>
      </c>
      <c r="E46" s="54"/>
      <c r="F46" s="9" t="s">
        <v>106</v>
      </c>
      <c r="G46" s="52"/>
      <c r="H46" s="11" t="s">
        <v>115</v>
      </c>
      <c r="I46" s="11"/>
      <c r="J46" s="52">
        <v>0</v>
      </c>
      <c r="K46" s="11"/>
      <c r="L46" s="52">
        <v>0</v>
      </c>
      <c r="M46" s="11"/>
      <c r="N46" s="52">
        <v>0</v>
      </c>
      <c r="O46" s="11"/>
      <c r="P46" s="52">
        <v>0</v>
      </c>
      <c r="Q46" s="11"/>
      <c r="R46" s="52">
        <v>0</v>
      </c>
      <c r="S46" s="11"/>
      <c r="T46" s="52">
        <v>0</v>
      </c>
      <c r="U46" s="11"/>
      <c r="V46" s="52">
        <v>0</v>
      </c>
      <c r="W46" s="11"/>
      <c r="X46" s="52">
        <v>0</v>
      </c>
      <c r="Y46" s="11"/>
      <c r="Z46" s="52">
        <v>0</v>
      </c>
      <c r="AA46" s="11"/>
      <c r="AB46" s="52">
        <v>0</v>
      </c>
      <c r="AC46" s="11"/>
      <c r="AD46" s="52">
        <v>0</v>
      </c>
      <c r="AE46" s="11"/>
      <c r="AF46" s="52">
        <v>0</v>
      </c>
      <c r="AG46" s="52">
        <f t="shared" si="0"/>
        <v>0</v>
      </c>
      <c r="AH46" s="42"/>
      <c r="AI46" s="42"/>
    </row>
    <row r="47" spans="2:35" ht="25.5" x14ac:dyDescent="0.25">
      <c r="B47" s="9">
        <v>40</v>
      </c>
      <c r="C47" s="54" t="s">
        <v>2773</v>
      </c>
      <c r="D47" s="54" t="s">
        <v>132</v>
      </c>
      <c r="E47" s="54"/>
      <c r="F47" s="9" t="s">
        <v>106</v>
      </c>
      <c r="G47" s="52"/>
      <c r="H47" s="11" t="s">
        <v>115</v>
      </c>
      <c r="I47" s="11"/>
      <c r="J47" s="52">
        <v>0</v>
      </c>
      <c r="K47" s="11"/>
      <c r="L47" s="52">
        <v>0</v>
      </c>
      <c r="M47" s="11"/>
      <c r="N47" s="52">
        <v>0</v>
      </c>
      <c r="O47" s="11"/>
      <c r="P47" s="52">
        <v>0</v>
      </c>
      <c r="Q47" s="11"/>
      <c r="R47" s="52">
        <v>0</v>
      </c>
      <c r="S47" s="11"/>
      <c r="T47" s="52">
        <v>0</v>
      </c>
      <c r="U47" s="11"/>
      <c r="V47" s="52">
        <v>0</v>
      </c>
      <c r="W47" s="11"/>
      <c r="X47" s="52">
        <v>0</v>
      </c>
      <c r="Y47" s="11"/>
      <c r="Z47" s="52">
        <v>0</v>
      </c>
      <c r="AA47" s="11"/>
      <c r="AB47" s="52">
        <v>0</v>
      </c>
      <c r="AC47" s="11"/>
      <c r="AD47" s="52">
        <v>0</v>
      </c>
      <c r="AE47" s="11"/>
      <c r="AF47" s="52">
        <v>0</v>
      </c>
      <c r="AG47" s="52">
        <f t="shared" si="0"/>
        <v>0</v>
      </c>
      <c r="AH47" s="42"/>
      <c r="AI47" s="42"/>
    </row>
    <row r="48" spans="2:35" ht="25.5" x14ac:dyDescent="0.25">
      <c r="B48" s="9">
        <v>41</v>
      </c>
      <c r="C48" s="54" t="s">
        <v>2773</v>
      </c>
      <c r="D48" s="54" t="s">
        <v>132</v>
      </c>
      <c r="E48" s="54"/>
      <c r="F48" s="9" t="s">
        <v>106</v>
      </c>
      <c r="G48" s="52"/>
      <c r="H48" s="11" t="s">
        <v>115</v>
      </c>
      <c r="I48" s="11"/>
      <c r="J48" s="52">
        <v>0</v>
      </c>
      <c r="K48" s="11"/>
      <c r="L48" s="52">
        <v>0</v>
      </c>
      <c r="M48" s="11"/>
      <c r="N48" s="52">
        <v>0</v>
      </c>
      <c r="O48" s="11"/>
      <c r="P48" s="52">
        <v>0</v>
      </c>
      <c r="Q48" s="11"/>
      <c r="R48" s="52">
        <v>0</v>
      </c>
      <c r="S48" s="11"/>
      <c r="T48" s="52">
        <v>0</v>
      </c>
      <c r="U48" s="11"/>
      <c r="V48" s="52">
        <v>0</v>
      </c>
      <c r="W48" s="11"/>
      <c r="X48" s="52">
        <v>0</v>
      </c>
      <c r="Y48" s="11"/>
      <c r="Z48" s="52">
        <v>0</v>
      </c>
      <c r="AA48" s="11"/>
      <c r="AB48" s="52">
        <v>0</v>
      </c>
      <c r="AC48" s="11"/>
      <c r="AD48" s="52">
        <v>0</v>
      </c>
      <c r="AE48" s="11"/>
      <c r="AF48" s="52">
        <v>0</v>
      </c>
      <c r="AG48" s="52">
        <f t="shared" si="0"/>
        <v>0</v>
      </c>
      <c r="AH48" s="42"/>
      <c r="AI48" s="42"/>
    </row>
    <row r="49" spans="2:35" ht="25.5" x14ac:dyDescent="0.25">
      <c r="B49" s="9">
        <v>42</v>
      </c>
      <c r="C49" s="54" t="s">
        <v>2773</v>
      </c>
      <c r="D49" s="54" t="s">
        <v>132</v>
      </c>
      <c r="E49" s="54"/>
      <c r="F49" s="9" t="s">
        <v>106</v>
      </c>
      <c r="G49" s="52"/>
      <c r="H49" s="11" t="s">
        <v>115</v>
      </c>
      <c r="I49" s="11"/>
      <c r="J49" s="52">
        <v>0</v>
      </c>
      <c r="K49" s="11"/>
      <c r="L49" s="52">
        <v>0</v>
      </c>
      <c r="M49" s="11"/>
      <c r="N49" s="52">
        <v>0</v>
      </c>
      <c r="O49" s="11"/>
      <c r="P49" s="52">
        <v>0</v>
      </c>
      <c r="Q49" s="11"/>
      <c r="R49" s="52">
        <v>0</v>
      </c>
      <c r="S49" s="11"/>
      <c r="T49" s="52">
        <v>0</v>
      </c>
      <c r="U49" s="11"/>
      <c r="V49" s="52">
        <v>0</v>
      </c>
      <c r="W49" s="11"/>
      <c r="X49" s="52">
        <v>0</v>
      </c>
      <c r="Y49" s="11"/>
      <c r="Z49" s="52">
        <v>0</v>
      </c>
      <c r="AA49" s="11"/>
      <c r="AB49" s="52">
        <v>0</v>
      </c>
      <c r="AC49" s="11"/>
      <c r="AD49" s="52">
        <v>0</v>
      </c>
      <c r="AE49" s="11"/>
      <c r="AF49" s="52">
        <v>0</v>
      </c>
      <c r="AG49" s="52">
        <f t="shared" si="0"/>
        <v>0</v>
      </c>
      <c r="AH49" s="42"/>
      <c r="AI49" s="42"/>
    </row>
    <row r="50" spans="2:35" ht="25.5" x14ac:dyDescent="0.25">
      <c r="B50" s="9">
        <v>43</v>
      </c>
      <c r="C50" s="54" t="s">
        <v>2773</v>
      </c>
      <c r="D50" s="54" t="s">
        <v>132</v>
      </c>
      <c r="E50" s="54"/>
      <c r="F50" s="9" t="s">
        <v>106</v>
      </c>
      <c r="G50" s="52"/>
      <c r="H50" s="11" t="s">
        <v>115</v>
      </c>
      <c r="I50" s="11"/>
      <c r="J50" s="52">
        <v>0</v>
      </c>
      <c r="K50" s="11"/>
      <c r="L50" s="52">
        <v>0</v>
      </c>
      <c r="M50" s="11"/>
      <c r="N50" s="81">
        <v>0</v>
      </c>
      <c r="O50" s="11"/>
      <c r="P50" s="81">
        <v>0</v>
      </c>
      <c r="Q50" s="11"/>
      <c r="R50" s="81">
        <v>0</v>
      </c>
      <c r="S50" s="11"/>
      <c r="T50" s="81">
        <v>0</v>
      </c>
      <c r="U50" s="11"/>
      <c r="V50" s="81">
        <v>0</v>
      </c>
      <c r="W50" s="11"/>
      <c r="X50" s="81">
        <v>0</v>
      </c>
      <c r="Y50" s="11"/>
      <c r="Z50" s="81">
        <v>0</v>
      </c>
      <c r="AA50" s="11"/>
      <c r="AB50" s="81">
        <v>0</v>
      </c>
      <c r="AC50" s="11"/>
      <c r="AD50" s="81">
        <v>0</v>
      </c>
      <c r="AE50" s="11"/>
      <c r="AF50" s="81">
        <v>0</v>
      </c>
      <c r="AG50" s="52">
        <f t="shared" si="0"/>
        <v>0</v>
      </c>
      <c r="AH50" s="42"/>
      <c r="AI50" s="42"/>
    </row>
    <row r="51" spans="2:35" ht="25.5" x14ac:dyDescent="0.25">
      <c r="B51" s="9">
        <v>44</v>
      </c>
      <c r="C51" s="54" t="s">
        <v>2773</v>
      </c>
      <c r="D51" s="54" t="s">
        <v>132</v>
      </c>
      <c r="E51" s="54"/>
      <c r="F51" s="9" t="s">
        <v>106</v>
      </c>
      <c r="G51" s="52"/>
      <c r="H51" s="11" t="s">
        <v>115</v>
      </c>
      <c r="I51" s="11"/>
      <c r="J51" s="52">
        <v>0</v>
      </c>
      <c r="K51" s="11"/>
      <c r="L51" s="52">
        <v>0</v>
      </c>
      <c r="M51" s="11"/>
      <c r="N51" s="81">
        <v>0</v>
      </c>
      <c r="O51" s="11"/>
      <c r="P51" s="81">
        <v>0</v>
      </c>
      <c r="Q51" s="11"/>
      <c r="R51" s="81">
        <v>0</v>
      </c>
      <c r="S51" s="11"/>
      <c r="T51" s="81">
        <v>0</v>
      </c>
      <c r="U51" s="11"/>
      <c r="V51" s="81">
        <v>0</v>
      </c>
      <c r="W51" s="11"/>
      <c r="X51" s="81">
        <v>0</v>
      </c>
      <c r="Y51" s="11"/>
      <c r="Z51" s="81">
        <v>0</v>
      </c>
      <c r="AA51" s="11"/>
      <c r="AB51" s="81">
        <v>0</v>
      </c>
      <c r="AC51" s="11"/>
      <c r="AD51" s="81">
        <v>0</v>
      </c>
      <c r="AE51" s="11"/>
      <c r="AF51" s="81">
        <v>0</v>
      </c>
      <c r="AG51" s="52">
        <f t="shared" si="0"/>
        <v>0</v>
      </c>
      <c r="AH51" s="42"/>
      <c r="AI51" s="42"/>
    </row>
    <row r="52" spans="2:35" ht="25.5" x14ac:dyDescent="0.25">
      <c r="B52" s="9">
        <v>45</v>
      </c>
      <c r="C52" s="54" t="s">
        <v>2773</v>
      </c>
      <c r="D52" s="54" t="s">
        <v>132</v>
      </c>
      <c r="E52" s="54"/>
      <c r="F52" s="9" t="s">
        <v>106</v>
      </c>
      <c r="G52" s="52"/>
      <c r="H52" s="11" t="s">
        <v>115</v>
      </c>
      <c r="I52" s="11"/>
      <c r="J52" s="52">
        <v>0</v>
      </c>
      <c r="K52" s="11"/>
      <c r="L52" s="52">
        <v>0</v>
      </c>
      <c r="M52" s="11"/>
      <c r="N52" s="81">
        <v>0</v>
      </c>
      <c r="O52" s="11"/>
      <c r="P52" s="81">
        <v>0</v>
      </c>
      <c r="Q52" s="11"/>
      <c r="R52" s="81">
        <v>0</v>
      </c>
      <c r="S52" s="11"/>
      <c r="T52" s="81">
        <v>0</v>
      </c>
      <c r="U52" s="11"/>
      <c r="V52" s="81">
        <v>0</v>
      </c>
      <c r="W52" s="11"/>
      <c r="X52" s="81">
        <v>0</v>
      </c>
      <c r="Y52" s="11"/>
      <c r="Z52" s="81">
        <v>0</v>
      </c>
      <c r="AA52" s="11"/>
      <c r="AB52" s="81">
        <v>0</v>
      </c>
      <c r="AC52" s="11"/>
      <c r="AD52" s="81">
        <v>0</v>
      </c>
      <c r="AE52" s="11"/>
      <c r="AF52" s="81">
        <v>0</v>
      </c>
      <c r="AG52" s="52">
        <f t="shared" si="0"/>
        <v>0</v>
      </c>
      <c r="AH52" s="42"/>
      <c r="AI52" s="42"/>
    </row>
    <row r="53" spans="2:35" ht="25.5" x14ac:dyDescent="0.25">
      <c r="B53" s="9">
        <v>46</v>
      </c>
      <c r="C53" s="54" t="s">
        <v>2773</v>
      </c>
      <c r="D53" s="54" t="s">
        <v>132</v>
      </c>
      <c r="E53" s="54"/>
      <c r="F53" s="9" t="s">
        <v>106</v>
      </c>
      <c r="G53" s="52"/>
      <c r="H53" s="11" t="s">
        <v>115</v>
      </c>
      <c r="I53" s="11"/>
      <c r="J53" s="52">
        <v>0</v>
      </c>
      <c r="K53" s="11"/>
      <c r="L53" s="52">
        <v>0</v>
      </c>
      <c r="M53" s="11"/>
      <c r="N53" s="81">
        <v>0</v>
      </c>
      <c r="O53" s="11"/>
      <c r="P53" s="81">
        <v>0</v>
      </c>
      <c r="Q53" s="11"/>
      <c r="R53" s="81">
        <v>0</v>
      </c>
      <c r="S53" s="11"/>
      <c r="T53" s="81">
        <v>0</v>
      </c>
      <c r="U53" s="11"/>
      <c r="V53" s="81">
        <v>0</v>
      </c>
      <c r="W53" s="11"/>
      <c r="X53" s="81">
        <v>0</v>
      </c>
      <c r="Y53" s="11"/>
      <c r="Z53" s="81">
        <v>0</v>
      </c>
      <c r="AA53" s="11"/>
      <c r="AB53" s="81">
        <v>0</v>
      </c>
      <c r="AC53" s="11"/>
      <c r="AD53" s="81">
        <v>0</v>
      </c>
      <c r="AE53" s="11"/>
      <c r="AF53" s="81">
        <v>0</v>
      </c>
      <c r="AG53" s="52">
        <f t="shared" si="0"/>
        <v>0</v>
      </c>
      <c r="AH53" s="42"/>
      <c r="AI53" s="42"/>
    </row>
    <row r="54" spans="2:35" ht="25.5" x14ac:dyDescent="0.25">
      <c r="B54" s="9">
        <v>47</v>
      </c>
      <c r="C54" s="54" t="s">
        <v>2773</v>
      </c>
      <c r="D54" s="54" t="s">
        <v>132</v>
      </c>
      <c r="E54" s="54"/>
      <c r="F54" s="9" t="s">
        <v>106</v>
      </c>
      <c r="G54" s="52"/>
      <c r="H54" s="11" t="s">
        <v>115</v>
      </c>
      <c r="I54" s="11"/>
      <c r="J54" s="52">
        <v>0</v>
      </c>
      <c r="K54" s="11"/>
      <c r="L54" s="52">
        <v>0</v>
      </c>
      <c r="M54" s="11"/>
      <c r="N54" s="81">
        <v>0</v>
      </c>
      <c r="O54" s="11"/>
      <c r="P54" s="81">
        <v>0</v>
      </c>
      <c r="Q54" s="11"/>
      <c r="R54" s="81">
        <v>0</v>
      </c>
      <c r="S54" s="11"/>
      <c r="T54" s="81">
        <v>0</v>
      </c>
      <c r="U54" s="11"/>
      <c r="V54" s="81">
        <v>0</v>
      </c>
      <c r="W54" s="11"/>
      <c r="X54" s="81">
        <v>0</v>
      </c>
      <c r="Y54" s="11"/>
      <c r="Z54" s="81">
        <v>0</v>
      </c>
      <c r="AA54" s="11"/>
      <c r="AB54" s="81">
        <v>0</v>
      </c>
      <c r="AC54" s="11"/>
      <c r="AD54" s="81">
        <v>0</v>
      </c>
      <c r="AE54" s="11"/>
      <c r="AF54" s="81">
        <v>0</v>
      </c>
      <c r="AG54" s="52">
        <f t="shared" si="0"/>
        <v>0</v>
      </c>
      <c r="AH54" s="42"/>
      <c r="AI54" s="42"/>
    </row>
    <row r="55" spans="2:35" ht="25.5" x14ac:dyDescent="0.25">
      <c r="B55" s="9">
        <v>48</v>
      </c>
      <c r="C55" s="54" t="s">
        <v>2773</v>
      </c>
      <c r="D55" s="54" t="s">
        <v>132</v>
      </c>
      <c r="E55" s="54"/>
      <c r="F55" s="9" t="s">
        <v>106</v>
      </c>
      <c r="G55" s="52"/>
      <c r="H55" s="11" t="s">
        <v>115</v>
      </c>
      <c r="I55" s="11"/>
      <c r="J55" s="52">
        <v>0</v>
      </c>
      <c r="K55" s="11"/>
      <c r="L55" s="52">
        <v>0</v>
      </c>
      <c r="M55" s="11"/>
      <c r="N55" s="81">
        <v>0</v>
      </c>
      <c r="O55" s="11"/>
      <c r="P55" s="81">
        <v>0</v>
      </c>
      <c r="Q55" s="11"/>
      <c r="R55" s="81">
        <v>0</v>
      </c>
      <c r="S55" s="11"/>
      <c r="T55" s="81">
        <v>0</v>
      </c>
      <c r="U55" s="11"/>
      <c r="V55" s="81">
        <v>0</v>
      </c>
      <c r="W55" s="11"/>
      <c r="X55" s="81">
        <v>0</v>
      </c>
      <c r="Y55" s="11"/>
      <c r="Z55" s="81">
        <v>0</v>
      </c>
      <c r="AA55" s="11"/>
      <c r="AB55" s="81">
        <v>0</v>
      </c>
      <c r="AC55" s="11"/>
      <c r="AD55" s="81">
        <v>0</v>
      </c>
      <c r="AE55" s="11"/>
      <c r="AF55" s="81">
        <v>0</v>
      </c>
      <c r="AG55" s="52">
        <f t="shared" si="0"/>
        <v>0</v>
      </c>
      <c r="AH55" s="42"/>
      <c r="AI55" s="42"/>
    </row>
    <row r="56" spans="2:35" ht="25.5" x14ac:dyDescent="0.25">
      <c r="B56" s="9">
        <v>49</v>
      </c>
      <c r="C56" s="54" t="s">
        <v>2773</v>
      </c>
      <c r="D56" s="54" t="s">
        <v>132</v>
      </c>
      <c r="E56" s="54"/>
      <c r="F56" s="9" t="s">
        <v>106</v>
      </c>
      <c r="G56" s="52"/>
      <c r="H56" s="11" t="s">
        <v>115</v>
      </c>
      <c r="I56" s="11"/>
      <c r="J56" s="52">
        <v>0</v>
      </c>
      <c r="K56" s="11"/>
      <c r="L56" s="52">
        <v>0</v>
      </c>
      <c r="M56" s="11"/>
      <c r="N56" s="81">
        <v>0</v>
      </c>
      <c r="O56" s="11"/>
      <c r="P56" s="81">
        <v>0</v>
      </c>
      <c r="Q56" s="11"/>
      <c r="R56" s="81">
        <v>0</v>
      </c>
      <c r="S56" s="11"/>
      <c r="T56" s="81">
        <v>0</v>
      </c>
      <c r="U56" s="11"/>
      <c r="V56" s="81">
        <v>0</v>
      </c>
      <c r="W56" s="11"/>
      <c r="X56" s="81">
        <v>0</v>
      </c>
      <c r="Y56" s="11"/>
      <c r="Z56" s="81">
        <v>0</v>
      </c>
      <c r="AA56" s="11"/>
      <c r="AB56" s="81">
        <v>0</v>
      </c>
      <c r="AC56" s="11"/>
      <c r="AD56" s="81">
        <v>0</v>
      </c>
      <c r="AE56" s="11"/>
      <c r="AF56" s="81">
        <v>0</v>
      </c>
      <c r="AG56" s="52">
        <f t="shared" si="0"/>
        <v>0</v>
      </c>
      <c r="AH56" s="42"/>
      <c r="AI56" s="42"/>
    </row>
    <row r="57" spans="2:35" ht="25.5" x14ac:dyDescent="0.25">
      <c r="B57" s="9">
        <v>50</v>
      </c>
      <c r="C57" s="54" t="s">
        <v>2773</v>
      </c>
      <c r="D57" s="54" t="s">
        <v>132</v>
      </c>
      <c r="E57" s="54"/>
      <c r="F57" s="9" t="s">
        <v>106</v>
      </c>
      <c r="G57" s="52"/>
      <c r="H57" s="11" t="s">
        <v>115</v>
      </c>
      <c r="I57" s="11"/>
      <c r="J57" s="52">
        <v>0</v>
      </c>
      <c r="K57" s="11"/>
      <c r="L57" s="52">
        <v>0</v>
      </c>
      <c r="M57" s="11"/>
      <c r="N57" s="81">
        <v>0</v>
      </c>
      <c r="O57" s="11"/>
      <c r="P57" s="81">
        <v>0</v>
      </c>
      <c r="Q57" s="11"/>
      <c r="R57" s="81">
        <v>0</v>
      </c>
      <c r="S57" s="11"/>
      <c r="T57" s="81">
        <v>0</v>
      </c>
      <c r="U57" s="11"/>
      <c r="V57" s="81">
        <v>0</v>
      </c>
      <c r="W57" s="11"/>
      <c r="X57" s="81">
        <v>0</v>
      </c>
      <c r="Y57" s="11"/>
      <c r="Z57" s="81">
        <v>0</v>
      </c>
      <c r="AA57" s="11"/>
      <c r="AB57" s="81">
        <v>0</v>
      </c>
      <c r="AC57" s="11"/>
      <c r="AD57" s="81">
        <v>0</v>
      </c>
      <c r="AE57" s="11"/>
      <c r="AF57" s="81">
        <v>0</v>
      </c>
      <c r="AG57" s="52">
        <f t="shared" si="0"/>
        <v>0</v>
      </c>
      <c r="AH57" s="42"/>
      <c r="AI57" s="42"/>
    </row>
    <row r="58" spans="2:35" ht="25.5" x14ac:dyDescent="0.25">
      <c r="B58" s="9">
        <v>51</v>
      </c>
      <c r="C58" s="54" t="s">
        <v>2773</v>
      </c>
      <c r="D58" s="54" t="s">
        <v>132</v>
      </c>
      <c r="E58" s="54"/>
      <c r="F58" s="9" t="s">
        <v>106</v>
      </c>
      <c r="G58" s="52"/>
      <c r="H58" s="11" t="s">
        <v>115</v>
      </c>
      <c r="I58" s="11"/>
      <c r="J58" s="52">
        <v>0</v>
      </c>
      <c r="K58" s="11"/>
      <c r="L58" s="52">
        <v>0</v>
      </c>
      <c r="M58" s="11"/>
      <c r="N58" s="81">
        <v>0</v>
      </c>
      <c r="O58" s="11"/>
      <c r="P58" s="81">
        <v>0</v>
      </c>
      <c r="Q58" s="11"/>
      <c r="R58" s="81">
        <v>0</v>
      </c>
      <c r="S58" s="11"/>
      <c r="T58" s="81">
        <v>0</v>
      </c>
      <c r="U58" s="11"/>
      <c r="V58" s="81">
        <v>0</v>
      </c>
      <c r="W58" s="11"/>
      <c r="X58" s="81">
        <v>0</v>
      </c>
      <c r="Y58" s="11"/>
      <c r="Z58" s="81">
        <v>0</v>
      </c>
      <c r="AA58" s="11"/>
      <c r="AB58" s="81">
        <v>0</v>
      </c>
      <c r="AC58" s="11"/>
      <c r="AD58" s="81">
        <v>0</v>
      </c>
      <c r="AE58" s="11"/>
      <c r="AF58" s="81">
        <v>0</v>
      </c>
      <c r="AG58" s="52">
        <f t="shared" si="0"/>
        <v>0</v>
      </c>
      <c r="AH58" s="42"/>
      <c r="AI58" s="42"/>
    </row>
    <row r="59" spans="2:35" ht="25.5" x14ac:dyDescent="0.25">
      <c r="B59" s="9">
        <v>52</v>
      </c>
      <c r="C59" s="54" t="s">
        <v>2773</v>
      </c>
      <c r="D59" s="54" t="s">
        <v>132</v>
      </c>
      <c r="E59" s="54"/>
      <c r="F59" s="9" t="s">
        <v>106</v>
      </c>
      <c r="G59" s="52"/>
      <c r="H59" s="11" t="s">
        <v>115</v>
      </c>
      <c r="I59" s="11"/>
      <c r="J59" s="52">
        <v>0</v>
      </c>
      <c r="K59" s="11"/>
      <c r="L59" s="52">
        <v>0</v>
      </c>
      <c r="M59" s="11"/>
      <c r="N59" s="81">
        <v>0</v>
      </c>
      <c r="O59" s="11"/>
      <c r="P59" s="81">
        <v>0</v>
      </c>
      <c r="Q59" s="11"/>
      <c r="R59" s="81">
        <v>0</v>
      </c>
      <c r="S59" s="11"/>
      <c r="T59" s="81">
        <v>0</v>
      </c>
      <c r="U59" s="11"/>
      <c r="V59" s="81">
        <v>0</v>
      </c>
      <c r="W59" s="11"/>
      <c r="X59" s="81">
        <v>0</v>
      </c>
      <c r="Y59" s="11"/>
      <c r="Z59" s="81">
        <v>0</v>
      </c>
      <c r="AA59" s="11"/>
      <c r="AB59" s="81">
        <v>0</v>
      </c>
      <c r="AC59" s="11"/>
      <c r="AD59" s="81">
        <v>0</v>
      </c>
      <c r="AE59" s="11"/>
      <c r="AF59" s="81">
        <v>0</v>
      </c>
      <c r="AG59" s="52">
        <f t="shared" si="0"/>
        <v>0</v>
      </c>
      <c r="AH59" s="42"/>
      <c r="AI59" s="42"/>
    </row>
    <row r="60" spans="2:35" ht="25.5" x14ac:dyDescent="0.25">
      <c r="B60" s="9">
        <v>53</v>
      </c>
      <c r="C60" s="54" t="s">
        <v>2773</v>
      </c>
      <c r="D60" s="54" t="s">
        <v>132</v>
      </c>
      <c r="E60" s="54"/>
      <c r="F60" s="9" t="s">
        <v>106</v>
      </c>
      <c r="G60" s="52"/>
      <c r="H60" s="11" t="s">
        <v>115</v>
      </c>
      <c r="I60" s="11"/>
      <c r="J60" s="52">
        <v>0</v>
      </c>
      <c r="K60" s="11"/>
      <c r="L60" s="52">
        <v>0</v>
      </c>
      <c r="M60" s="11"/>
      <c r="N60" s="81">
        <v>0</v>
      </c>
      <c r="O60" s="11"/>
      <c r="P60" s="81">
        <v>0</v>
      </c>
      <c r="Q60" s="11"/>
      <c r="R60" s="81">
        <v>0</v>
      </c>
      <c r="S60" s="11"/>
      <c r="T60" s="81">
        <v>0</v>
      </c>
      <c r="U60" s="11"/>
      <c r="V60" s="81">
        <v>0</v>
      </c>
      <c r="W60" s="11"/>
      <c r="X60" s="81">
        <v>0</v>
      </c>
      <c r="Y60" s="11"/>
      <c r="Z60" s="81">
        <v>0</v>
      </c>
      <c r="AA60" s="11"/>
      <c r="AB60" s="81">
        <v>0</v>
      </c>
      <c r="AC60" s="11"/>
      <c r="AD60" s="81">
        <v>0</v>
      </c>
      <c r="AE60" s="11"/>
      <c r="AF60" s="81">
        <v>0</v>
      </c>
      <c r="AG60" s="52">
        <f t="shared" si="0"/>
        <v>0</v>
      </c>
      <c r="AH60" s="42"/>
      <c r="AI60" s="42"/>
    </row>
    <row r="61" spans="2:35" ht="25.5" x14ac:dyDescent="0.25">
      <c r="B61" s="9">
        <v>54</v>
      </c>
      <c r="C61" s="54" t="s">
        <v>2773</v>
      </c>
      <c r="D61" s="54" t="s">
        <v>132</v>
      </c>
      <c r="E61" s="54"/>
      <c r="F61" s="9" t="s">
        <v>106</v>
      </c>
      <c r="G61" s="52"/>
      <c r="H61" s="11" t="s">
        <v>115</v>
      </c>
      <c r="I61" s="11"/>
      <c r="J61" s="52">
        <v>0</v>
      </c>
      <c r="K61" s="11"/>
      <c r="L61" s="52">
        <v>0</v>
      </c>
      <c r="M61" s="11"/>
      <c r="N61" s="81">
        <v>0</v>
      </c>
      <c r="O61" s="11"/>
      <c r="P61" s="81">
        <v>0</v>
      </c>
      <c r="Q61" s="11"/>
      <c r="R61" s="81">
        <v>0</v>
      </c>
      <c r="S61" s="11"/>
      <c r="T61" s="81">
        <v>0</v>
      </c>
      <c r="U61" s="11"/>
      <c r="V61" s="81">
        <v>0</v>
      </c>
      <c r="W61" s="11"/>
      <c r="X61" s="81">
        <v>0</v>
      </c>
      <c r="Y61" s="11"/>
      <c r="Z61" s="81">
        <v>0</v>
      </c>
      <c r="AA61" s="11"/>
      <c r="AB61" s="81">
        <v>0</v>
      </c>
      <c r="AC61" s="11"/>
      <c r="AD61" s="81">
        <v>0</v>
      </c>
      <c r="AE61" s="11"/>
      <c r="AF61" s="81">
        <v>0</v>
      </c>
      <c r="AG61" s="52">
        <f t="shared" si="0"/>
        <v>0</v>
      </c>
      <c r="AH61" s="42"/>
      <c r="AI61" s="42"/>
    </row>
    <row r="62" spans="2:35" ht="25.5" x14ac:dyDescent="0.25">
      <c r="B62" s="9">
        <v>55</v>
      </c>
      <c r="C62" s="54" t="s">
        <v>2773</v>
      </c>
      <c r="D62" s="54" t="s">
        <v>132</v>
      </c>
      <c r="E62" s="54"/>
      <c r="F62" s="9" t="s">
        <v>106</v>
      </c>
      <c r="G62" s="52"/>
      <c r="H62" s="11" t="s">
        <v>115</v>
      </c>
      <c r="I62" s="11"/>
      <c r="J62" s="52">
        <v>0</v>
      </c>
      <c r="K62" s="11"/>
      <c r="L62" s="52">
        <v>0</v>
      </c>
      <c r="M62" s="11"/>
      <c r="N62" s="81">
        <v>0</v>
      </c>
      <c r="O62" s="11"/>
      <c r="P62" s="81">
        <v>0</v>
      </c>
      <c r="Q62" s="11"/>
      <c r="R62" s="81">
        <v>0</v>
      </c>
      <c r="S62" s="11"/>
      <c r="T62" s="81">
        <v>0</v>
      </c>
      <c r="U62" s="11"/>
      <c r="V62" s="81">
        <v>0</v>
      </c>
      <c r="W62" s="11"/>
      <c r="X62" s="81">
        <v>0</v>
      </c>
      <c r="Y62" s="11"/>
      <c r="Z62" s="81">
        <v>0</v>
      </c>
      <c r="AA62" s="11"/>
      <c r="AB62" s="81">
        <v>0</v>
      </c>
      <c r="AC62" s="11"/>
      <c r="AD62" s="81">
        <v>0</v>
      </c>
      <c r="AE62" s="11"/>
      <c r="AF62" s="81">
        <v>0</v>
      </c>
      <c r="AG62" s="52">
        <f t="shared" si="0"/>
        <v>0</v>
      </c>
      <c r="AH62" s="42"/>
      <c r="AI62" s="42"/>
    </row>
    <row r="63" spans="2:35" ht="25.5" x14ac:dyDescent="0.25">
      <c r="B63" s="9">
        <v>56</v>
      </c>
      <c r="C63" s="54" t="s">
        <v>2773</v>
      </c>
      <c r="D63" s="54" t="s">
        <v>132</v>
      </c>
      <c r="E63" s="54"/>
      <c r="F63" s="9" t="s">
        <v>106</v>
      </c>
      <c r="G63" s="52"/>
      <c r="H63" s="11" t="s">
        <v>115</v>
      </c>
      <c r="I63" s="11"/>
      <c r="J63" s="52">
        <v>0</v>
      </c>
      <c r="K63" s="11"/>
      <c r="L63" s="52">
        <v>0</v>
      </c>
      <c r="M63" s="11"/>
      <c r="N63" s="81">
        <v>0</v>
      </c>
      <c r="O63" s="11"/>
      <c r="P63" s="81">
        <v>0</v>
      </c>
      <c r="Q63" s="11"/>
      <c r="R63" s="81">
        <v>0</v>
      </c>
      <c r="S63" s="11"/>
      <c r="T63" s="81">
        <v>0</v>
      </c>
      <c r="U63" s="11"/>
      <c r="V63" s="81">
        <v>0</v>
      </c>
      <c r="W63" s="11"/>
      <c r="X63" s="81">
        <v>0</v>
      </c>
      <c r="Y63" s="11"/>
      <c r="Z63" s="81">
        <v>0</v>
      </c>
      <c r="AA63" s="11"/>
      <c r="AB63" s="81">
        <v>0</v>
      </c>
      <c r="AC63" s="11"/>
      <c r="AD63" s="81">
        <v>0</v>
      </c>
      <c r="AE63" s="11"/>
      <c r="AF63" s="81">
        <v>0</v>
      </c>
      <c r="AG63" s="52">
        <f t="shared" si="0"/>
        <v>0</v>
      </c>
      <c r="AH63" s="42"/>
      <c r="AI63" s="42"/>
    </row>
    <row r="64" spans="2:35" ht="25.5" x14ac:dyDescent="0.25">
      <c r="B64" s="9">
        <v>57</v>
      </c>
      <c r="C64" s="54" t="s">
        <v>2773</v>
      </c>
      <c r="D64" s="54" t="s">
        <v>132</v>
      </c>
      <c r="E64" s="54"/>
      <c r="F64" s="9" t="s">
        <v>106</v>
      </c>
      <c r="G64" s="52"/>
      <c r="H64" s="11" t="s">
        <v>115</v>
      </c>
      <c r="I64" s="11"/>
      <c r="J64" s="52">
        <v>0</v>
      </c>
      <c r="K64" s="11"/>
      <c r="L64" s="52">
        <v>0</v>
      </c>
      <c r="M64" s="11"/>
      <c r="N64" s="81">
        <v>0</v>
      </c>
      <c r="O64" s="11"/>
      <c r="P64" s="81">
        <v>0</v>
      </c>
      <c r="Q64" s="11"/>
      <c r="R64" s="81">
        <v>0</v>
      </c>
      <c r="S64" s="11"/>
      <c r="T64" s="81">
        <v>0</v>
      </c>
      <c r="U64" s="11"/>
      <c r="V64" s="81">
        <v>0</v>
      </c>
      <c r="W64" s="11"/>
      <c r="X64" s="81">
        <v>0</v>
      </c>
      <c r="Y64" s="11"/>
      <c r="Z64" s="81">
        <v>0</v>
      </c>
      <c r="AA64" s="11"/>
      <c r="AB64" s="81">
        <v>0</v>
      </c>
      <c r="AC64" s="11"/>
      <c r="AD64" s="81">
        <v>0</v>
      </c>
      <c r="AE64" s="11"/>
      <c r="AF64" s="81">
        <v>0</v>
      </c>
      <c r="AG64" s="52">
        <f t="shared" si="0"/>
        <v>0</v>
      </c>
      <c r="AH64" s="42"/>
      <c r="AI64" s="42"/>
    </row>
    <row r="65" spans="2:35" ht="25.5" x14ac:dyDescent="0.25">
      <c r="B65" s="9">
        <v>58</v>
      </c>
      <c r="C65" s="54" t="s">
        <v>2773</v>
      </c>
      <c r="D65" s="54" t="s">
        <v>132</v>
      </c>
      <c r="E65" s="54"/>
      <c r="F65" s="9" t="s">
        <v>106</v>
      </c>
      <c r="G65" s="52"/>
      <c r="H65" s="11" t="s">
        <v>115</v>
      </c>
      <c r="I65" s="11"/>
      <c r="J65" s="52">
        <v>0</v>
      </c>
      <c r="K65" s="11"/>
      <c r="L65" s="52">
        <v>0</v>
      </c>
      <c r="M65" s="11"/>
      <c r="N65" s="81">
        <v>0</v>
      </c>
      <c r="O65" s="11"/>
      <c r="P65" s="81">
        <v>0</v>
      </c>
      <c r="Q65" s="11"/>
      <c r="R65" s="81">
        <v>0</v>
      </c>
      <c r="S65" s="11"/>
      <c r="T65" s="81">
        <v>0</v>
      </c>
      <c r="U65" s="11"/>
      <c r="V65" s="81">
        <v>0</v>
      </c>
      <c r="W65" s="11"/>
      <c r="X65" s="81">
        <v>0</v>
      </c>
      <c r="Y65" s="11"/>
      <c r="Z65" s="81">
        <v>0</v>
      </c>
      <c r="AA65" s="11"/>
      <c r="AB65" s="81">
        <v>0</v>
      </c>
      <c r="AC65" s="11"/>
      <c r="AD65" s="81">
        <v>0</v>
      </c>
      <c r="AE65" s="11"/>
      <c r="AF65" s="81">
        <v>0</v>
      </c>
      <c r="AG65" s="52">
        <f t="shared" si="0"/>
        <v>0</v>
      </c>
      <c r="AH65" s="42"/>
      <c r="AI65" s="42"/>
    </row>
    <row r="66" spans="2:35" ht="25.5" x14ac:dyDescent="0.25">
      <c r="B66" s="9">
        <v>59</v>
      </c>
      <c r="C66" s="54" t="s">
        <v>2773</v>
      </c>
      <c r="D66" s="54" t="s">
        <v>132</v>
      </c>
      <c r="E66" s="54"/>
      <c r="F66" s="9" t="s">
        <v>106</v>
      </c>
      <c r="G66" s="52"/>
      <c r="H66" s="11" t="s">
        <v>115</v>
      </c>
      <c r="I66" s="11"/>
      <c r="J66" s="52">
        <v>0</v>
      </c>
      <c r="K66" s="11"/>
      <c r="L66" s="52">
        <v>0</v>
      </c>
      <c r="M66" s="11"/>
      <c r="N66" s="81">
        <v>0</v>
      </c>
      <c r="O66" s="11"/>
      <c r="P66" s="81">
        <v>0</v>
      </c>
      <c r="Q66" s="11"/>
      <c r="R66" s="81">
        <v>0</v>
      </c>
      <c r="S66" s="11"/>
      <c r="T66" s="81">
        <v>0</v>
      </c>
      <c r="U66" s="11"/>
      <c r="V66" s="81">
        <v>0</v>
      </c>
      <c r="W66" s="11"/>
      <c r="X66" s="81">
        <v>0</v>
      </c>
      <c r="Y66" s="11"/>
      <c r="Z66" s="81">
        <v>0</v>
      </c>
      <c r="AA66" s="11"/>
      <c r="AB66" s="81">
        <v>0</v>
      </c>
      <c r="AC66" s="11"/>
      <c r="AD66" s="81">
        <v>0</v>
      </c>
      <c r="AE66" s="11"/>
      <c r="AF66" s="81">
        <v>0</v>
      </c>
      <c r="AG66" s="52">
        <f t="shared" si="0"/>
        <v>0</v>
      </c>
      <c r="AH66" s="42"/>
      <c r="AI66" s="42"/>
    </row>
    <row r="67" spans="2:35" ht="25.5" x14ac:dyDescent="0.25">
      <c r="B67" s="9">
        <v>60</v>
      </c>
      <c r="C67" s="54" t="s">
        <v>2773</v>
      </c>
      <c r="D67" s="54" t="s">
        <v>132</v>
      </c>
      <c r="E67" s="54"/>
      <c r="F67" s="9" t="s">
        <v>106</v>
      </c>
      <c r="G67" s="52"/>
      <c r="H67" s="11" t="s">
        <v>115</v>
      </c>
      <c r="I67" s="11"/>
      <c r="J67" s="52">
        <v>0</v>
      </c>
      <c r="K67" s="11"/>
      <c r="L67" s="52">
        <v>0</v>
      </c>
      <c r="M67" s="11"/>
      <c r="N67" s="81">
        <v>0</v>
      </c>
      <c r="O67" s="11"/>
      <c r="P67" s="81">
        <v>0</v>
      </c>
      <c r="Q67" s="11"/>
      <c r="R67" s="81">
        <v>0</v>
      </c>
      <c r="S67" s="11"/>
      <c r="T67" s="81">
        <v>0</v>
      </c>
      <c r="U67" s="11"/>
      <c r="V67" s="81">
        <v>0</v>
      </c>
      <c r="W67" s="11"/>
      <c r="X67" s="81">
        <v>0</v>
      </c>
      <c r="Y67" s="11"/>
      <c r="Z67" s="81">
        <v>0</v>
      </c>
      <c r="AA67" s="11"/>
      <c r="AB67" s="81">
        <v>0</v>
      </c>
      <c r="AC67" s="11"/>
      <c r="AD67" s="81">
        <v>0</v>
      </c>
      <c r="AE67" s="11"/>
      <c r="AF67" s="81">
        <v>0</v>
      </c>
      <c r="AG67" s="52">
        <f t="shared" ref="AG67:AG130" si="1">+J67+L67+N67+P67+R67+T67+V67+X67+Z67+AB67+AD67+AF67</f>
        <v>0</v>
      </c>
      <c r="AH67" s="42"/>
      <c r="AI67" s="42"/>
    </row>
    <row r="68" spans="2:35" ht="25.5" x14ac:dyDescent="0.25">
      <c r="B68" s="9">
        <v>61</v>
      </c>
      <c r="C68" s="54" t="s">
        <v>2773</v>
      </c>
      <c r="D68" s="54" t="s">
        <v>132</v>
      </c>
      <c r="E68" s="54"/>
      <c r="F68" s="9" t="s">
        <v>106</v>
      </c>
      <c r="G68" s="52"/>
      <c r="H68" s="11" t="s">
        <v>115</v>
      </c>
      <c r="I68" s="11"/>
      <c r="J68" s="52">
        <v>0</v>
      </c>
      <c r="K68" s="11"/>
      <c r="L68" s="52">
        <v>0</v>
      </c>
      <c r="M68" s="11"/>
      <c r="N68" s="81">
        <v>0</v>
      </c>
      <c r="O68" s="11"/>
      <c r="P68" s="52">
        <v>0</v>
      </c>
      <c r="Q68" s="11"/>
      <c r="R68" s="52">
        <v>0</v>
      </c>
      <c r="S68" s="11"/>
      <c r="T68" s="52">
        <v>0</v>
      </c>
      <c r="U68" s="11"/>
      <c r="V68" s="52">
        <v>0</v>
      </c>
      <c r="W68" s="11"/>
      <c r="X68" s="52">
        <v>0</v>
      </c>
      <c r="Y68" s="11"/>
      <c r="Z68" s="52">
        <v>0</v>
      </c>
      <c r="AA68" s="11"/>
      <c r="AB68" s="52">
        <v>0</v>
      </c>
      <c r="AC68" s="11"/>
      <c r="AD68" s="52">
        <v>0</v>
      </c>
      <c r="AE68" s="11"/>
      <c r="AF68" s="52">
        <v>0</v>
      </c>
      <c r="AG68" s="52">
        <f t="shared" si="1"/>
        <v>0</v>
      </c>
      <c r="AH68" s="42"/>
      <c r="AI68" s="42"/>
    </row>
    <row r="69" spans="2:35" ht="25.5" x14ac:dyDescent="0.25">
      <c r="B69" s="9">
        <v>62</v>
      </c>
      <c r="C69" s="54" t="s">
        <v>2773</v>
      </c>
      <c r="D69" s="54" t="s">
        <v>132</v>
      </c>
      <c r="E69" s="54"/>
      <c r="F69" s="9" t="s">
        <v>106</v>
      </c>
      <c r="G69" s="52"/>
      <c r="H69" s="11" t="s">
        <v>115</v>
      </c>
      <c r="I69" s="11"/>
      <c r="J69" s="52">
        <v>0</v>
      </c>
      <c r="K69" s="11"/>
      <c r="L69" s="52">
        <v>0</v>
      </c>
      <c r="M69" s="11"/>
      <c r="N69" s="81">
        <v>0</v>
      </c>
      <c r="O69" s="11"/>
      <c r="P69" s="52">
        <v>0</v>
      </c>
      <c r="Q69" s="11"/>
      <c r="R69" s="52">
        <v>0</v>
      </c>
      <c r="S69" s="11"/>
      <c r="T69" s="52">
        <v>0</v>
      </c>
      <c r="U69" s="11"/>
      <c r="V69" s="52">
        <v>0</v>
      </c>
      <c r="W69" s="11"/>
      <c r="X69" s="52">
        <v>0</v>
      </c>
      <c r="Y69" s="11"/>
      <c r="Z69" s="52">
        <v>0</v>
      </c>
      <c r="AA69" s="11"/>
      <c r="AB69" s="52">
        <v>0</v>
      </c>
      <c r="AC69" s="11"/>
      <c r="AD69" s="52">
        <v>0</v>
      </c>
      <c r="AE69" s="11"/>
      <c r="AF69" s="52">
        <v>0</v>
      </c>
      <c r="AG69" s="52">
        <f t="shared" si="1"/>
        <v>0</v>
      </c>
      <c r="AH69" s="42"/>
      <c r="AI69" s="42"/>
    </row>
    <row r="70" spans="2:35" ht="25.5" x14ac:dyDescent="0.25">
      <c r="B70" s="9">
        <v>63</v>
      </c>
      <c r="C70" s="54" t="s">
        <v>2773</v>
      </c>
      <c r="D70" s="54" t="s">
        <v>132</v>
      </c>
      <c r="E70" s="54"/>
      <c r="F70" s="9" t="s">
        <v>106</v>
      </c>
      <c r="G70" s="52"/>
      <c r="H70" s="11" t="s">
        <v>115</v>
      </c>
      <c r="I70" s="11"/>
      <c r="J70" s="52">
        <v>0</v>
      </c>
      <c r="K70" s="11"/>
      <c r="L70" s="52">
        <v>0</v>
      </c>
      <c r="M70" s="11"/>
      <c r="N70" s="81">
        <v>0</v>
      </c>
      <c r="O70" s="11"/>
      <c r="P70" s="52">
        <v>0</v>
      </c>
      <c r="Q70" s="11"/>
      <c r="R70" s="52">
        <v>0</v>
      </c>
      <c r="S70" s="11"/>
      <c r="T70" s="52">
        <v>0</v>
      </c>
      <c r="U70" s="11"/>
      <c r="V70" s="52">
        <v>0</v>
      </c>
      <c r="W70" s="11"/>
      <c r="X70" s="52">
        <v>0</v>
      </c>
      <c r="Y70" s="11"/>
      <c r="Z70" s="52">
        <v>0</v>
      </c>
      <c r="AA70" s="11"/>
      <c r="AB70" s="52">
        <v>0</v>
      </c>
      <c r="AC70" s="11"/>
      <c r="AD70" s="52">
        <v>0</v>
      </c>
      <c r="AE70" s="11"/>
      <c r="AF70" s="52">
        <v>0</v>
      </c>
      <c r="AG70" s="52">
        <f t="shared" si="1"/>
        <v>0</v>
      </c>
      <c r="AH70" s="42"/>
      <c r="AI70" s="42"/>
    </row>
    <row r="71" spans="2:35" ht="25.5" x14ac:dyDescent="0.25">
      <c r="B71" s="9">
        <v>64</v>
      </c>
      <c r="C71" s="54" t="s">
        <v>2773</v>
      </c>
      <c r="D71" s="54" t="s">
        <v>132</v>
      </c>
      <c r="E71" s="54"/>
      <c r="F71" s="9" t="s">
        <v>106</v>
      </c>
      <c r="G71" s="52"/>
      <c r="H71" s="11" t="s">
        <v>115</v>
      </c>
      <c r="I71" s="11"/>
      <c r="J71" s="52">
        <v>0</v>
      </c>
      <c r="K71" s="11"/>
      <c r="L71" s="52">
        <v>0</v>
      </c>
      <c r="M71" s="11"/>
      <c r="N71" s="81">
        <v>0</v>
      </c>
      <c r="O71" s="11"/>
      <c r="P71" s="52">
        <v>0</v>
      </c>
      <c r="Q71" s="11"/>
      <c r="R71" s="52">
        <v>0</v>
      </c>
      <c r="S71" s="11"/>
      <c r="T71" s="52">
        <v>0</v>
      </c>
      <c r="U71" s="11"/>
      <c r="V71" s="52">
        <v>0</v>
      </c>
      <c r="W71" s="11"/>
      <c r="X71" s="52">
        <v>0</v>
      </c>
      <c r="Y71" s="11"/>
      <c r="Z71" s="52">
        <v>0</v>
      </c>
      <c r="AA71" s="11"/>
      <c r="AB71" s="52">
        <v>0</v>
      </c>
      <c r="AC71" s="11"/>
      <c r="AD71" s="52">
        <v>0</v>
      </c>
      <c r="AE71" s="11"/>
      <c r="AF71" s="52">
        <v>0</v>
      </c>
      <c r="AG71" s="52">
        <f t="shared" si="1"/>
        <v>0</v>
      </c>
      <c r="AH71" s="42"/>
      <c r="AI71" s="42"/>
    </row>
    <row r="72" spans="2:35" ht="25.5" x14ac:dyDescent="0.25">
      <c r="B72" s="9">
        <v>65</v>
      </c>
      <c r="C72" s="54" t="s">
        <v>2773</v>
      </c>
      <c r="D72" s="54" t="s">
        <v>132</v>
      </c>
      <c r="E72" s="54"/>
      <c r="F72" s="9" t="s">
        <v>106</v>
      </c>
      <c r="G72" s="52"/>
      <c r="H72" s="11" t="s">
        <v>115</v>
      </c>
      <c r="I72" s="11"/>
      <c r="J72" s="52">
        <v>0</v>
      </c>
      <c r="K72" s="11"/>
      <c r="L72" s="52">
        <v>0</v>
      </c>
      <c r="M72" s="11"/>
      <c r="N72" s="81">
        <v>0</v>
      </c>
      <c r="O72" s="11"/>
      <c r="P72" s="52">
        <v>0</v>
      </c>
      <c r="Q72" s="11"/>
      <c r="R72" s="52">
        <v>0</v>
      </c>
      <c r="S72" s="11"/>
      <c r="T72" s="52">
        <v>0</v>
      </c>
      <c r="U72" s="11"/>
      <c r="V72" s="52">
        <v>0</v>
      </c>
      <c r="W72" s="11"/>
      <c r="X72" s="52">
        <v>0</v>
      </c>
      <c r="Y72" s="11"/>
      <c r="Z72" s="52">
        <v>0</v>
      </c>
      <c r="AA72" s="11"/>
      <c r="AB72" s="52">
        <v>0</v>
      </c>
      <c r="AC72" s="11"/>
      <c r="AD72" s="52">
        <v>0</v>
      </c>
      <c r="AE72" s="11"/>
      <c r="AF72" s="52">
        <v>0</v>
      </c>
      <c r="AG72" s="52">
        <f t="shared" si="1"/>
        <v>0</v>
      </c>
      <c r="AH72" s="42"/>
      <c r="AI72" s="42"/>
    </row>
    <row r="73" spans="2:35" ht="25.5" x14ac:dyDescent="0.25">
      <c r="B73" s="9">
        <v>66</v>
      </c>
      <c r="C73" s="54" t="s">
        <v>2773</v>
      </c>
      <c r="D73" s="54" t="s">
        <v>132</v>
      </c>
      <c r="E73" s="54"/>
      <c r="F73" s="9" t="s">
        <v>106</v>
      </c>
      <c r="G73" s="52"/>
      <c r="H73" s="11" t="s">
        <v>115</v>
      </c>
      <c r="I73" s="11"/>
      <c r="J73" s="52">
        <v>0</v>
      </c>
      <c r="K73" s="11"/>
      <c r="L73" s="52">
        <v>0</v>
      </c>
      <c r="M73" s="11"/>
      <c r="N73" s="81">
        <v>0</v>
      </c>
      <c r="O73" s="11"/>
      <c r="P73" s="52">
        <v>0</v>
      </c>
      <c r="Q73" s="11"/>
      <c r="R73" s="52">
        <v>0</v>
      </c>
      <c r="S73" s="11"/>
      <c r="T73" s="52">
        <v>0</v>
      </c>
      <c r="U73" s="11"/>
      <c r="V73" s="52">
        <v>0</v>
      </c>
      <c r="W73" s="11"/>
      <c r="X73" s="52">
        <v>0</v>
      </c>
      <c r="Y73" s="11"/>
      <c r="Z73" s="52">
        <v>0</v>
      </c>
      <c r="AA73" s="11"/>
      <c r="AB73" s="52">
        <v>0</v>
      </c>
      <c r="AC73" s="11"/>
      <c r="AD73" s="52">
        <v>0</v>
      </c>
      <c r="AE73" s="11"/>
      <c r="AF73" s="52">
        <v>0</v>
      </c>
      <c r="AG73" s="52">
        <f t="shared" si="1"/>
        <v>0</v>
      </c>
      <c r="AH73" s="42"/>
      <c r="AI73" s="42"/>
    </row>
    <row r="74" spans="2:35" ht="25.5" x14ac:dyDescent="0.25">
      <c r="B74" s="9">
        <v>67</v>
      </c>
      <c r="C74" s="54" t="s">
        <v>2773</v>
      </c>
      <c r="D74" s="54" t="s">
        <v>132</v>
      </c>
      <c r="E74" s="54"/>
      <c r="F74" s="9" t="s">
        <v>106</v>
      </c>
      <c r="G74" s="52"/>
      <c r="H74" s="11" t="s">
        <v>115</v>
      </c>
      <c r="I74" s="11"/>
      <c r="J74" s="52">
        <v>0</v>
      </c>
      <c r="K74" s="11"/>
      <c r="L74" s="52">
        <v>0</v>
      </c>
      <c r="M74" s="11"/>
      <c r="N74" s="81">
        <v>0</v>
      </c>
      <c r="O74" s="11"/>
      <c r="P74" s="52">
        <v>0</v>
      </c>
      <c r="Q74" s="11"/>
      <c r="R74" s="52">
        <v>0</v>
      </c>
      <c r="S74" s="11"/>
      <c r="T74" s="52">
        <v>0</v>
      </c>
      <c r="U74" s="11"/>
      <c r="V74" s="52">
        <v>0</v>
      </c>
      <c r="W74" s="11"/>
      <c r="X74" s="52">
        <v>0</v>
      </c>
      <c r="Y74" s="11"/>
      <c r="Z74" s="52">
        <v>0</v>
      </c>
      <c r="AA74" s="11"/>
      <c r="AB74" s="52">
        <v>0</v>
      </c>
      <c r="AC74" s="11"/>
      <c r="AD74" s="52">
        <v>0</v>
      </c>
      <c r="AE74" s="11"/>
      <c r="AF74" s="52">
        <v>0</v>
      </c>
      <c r="AG74" s="52">
        <f t="shared" si="1"/>
        <v>0</v>
      </c>
      <c r="AH74" s="42"/>
      <c r="AI74" s="42"/>
    </row>
    <row r="75" spans="2:35" ht="25.5" x14ac:dyDescent="0.25">
      <c r="B75" s="9">
        <v>68</v>
      </c>
      <c r="C75" s="54" t="s">
        <v>2773</v>
      </c>
      <c r="D75" s="54" t="s">
        <v>132</v>
      </c>
      <c r="E75" s="54"/>
      <c r="F75" s="9" t="s">
        <v>106</v>
      </c>
      <c r="G75" s="52"/>
      <c r="H75" s="11" t="s">
        <v>115</v>
      </c>
      <c r="I75" s="11"/>
      <c r="J75" s="52">
        <v>0</v>
      </c>
      <c r="K75" s="11"/>
      <c r="L75" s="52">
        <v>0</v>
      </c>
      <c r="M75" s="11"/>
      <c r="N75" s="81">
        <v>0</v>
      </c>
      <c r="O75" s="11"/>
      <c r="P75" s="52">
        <v>0</v>
      </c>
      <c r="Q75" s="11"/>
      <c r="R75" s="52">
        <v>0</v>
      </c>
      <c r="S75" s="11"/>
      <c r="T75" s="52">
        <v>0</v>
      </c>
      <c r="U75" s="11"/>
      <c r="V75" s="52">
        <v>0</v>
      </c>
      <c r="W75" s="11"/>
      <c r="X75" s="52">
        <v>0</v>
      </c>
      <c r="Y75" s="11"/>
      <c r="Z75" s="52">
        <v>0</v>
      </c>
      <c r="AA75" s="11"/>
      <c r="AB75" s="52">
        <v>0</v>
      </c>
      <c r="AC75" s="11"/>
      <c r="AD75" s="52">
        <v>0</v>
      </c>
      <c r="AE75" s="11"/>
      <c r="AF75" s="52">
        <v>0</v>
      </c>
      <c r="AG75" s="52">
        <f t="shared" si="1"/>
        <v>0</v>
      </c>
      <c r="AH75" s="42"/>
      <c r="AI75" s="42"/>
    </row>
    <row r="76" spans="2:35" ht="25.5" x14ac:dyDescent="0.25">
      <c r="B76" s="9">
        <v>69</v>
      </c>
      <c r="C76" s="54" t="s">
        <v>2773</v>
      </c>
      <c r="D76" s="54" t="s">
        <v>132</v>
      </c>
      <c r="E76" s="54"/>
      <c r="F76" s="9" t="s">
        <v>106</v>
      </c>
      <c r="G76" s="52"/>
      <c r="H76" s="11" t="s">
        <v>115</v>
      </c>
      <c r="I76" s="11"/>
      <c r="J76" s="52">
        <v>0</v>
      </c>
      <c r="K76" s="11"/>
      <c r="L76" s="52">
        <v>0</v>
      </c>
      <c r="M76" s="11"/>
      <c r="N76" s="81">
        <v>0</v>
      </c>
      <c r="O76" s="11"/>
      <c r="P76" s="52">
        <v>0</v>
      </c>
      <c r="Q76" s="11"/>
      <c r="R76" s="52">
        <v>0</v>
      </c>
      <c r="S76" s="11"/>
      <c r="T76" s="52">
        <v>0</v>
      </c>
      <c r="U76" s="11"/>
      <c r="V76" s="52">
        <v>0</v>
      </c>
      <c r="W76" s="11"/>
      <c r="X76" s="52">
        <v>0</v>
      </c>
      <c r="Y76" s="11"/>
      <c r="Z76" s="52">
        <v>0</v>
      </c>
      <c r="AA76" s="11"/>
      <c r="AB76" s="52">
        <v>0</v>
      </c>
      <c r="AC76" s="11"/>
      <c r="AD76" s="52">
        <v>0</v>
      </c>
      <c r="AE76" s="11"/>
      <c r="AF76" s="52">
        <v>0</v>
      </c>
      <c r="AG76" s="52">
        <f t="shared" si="1"/>
        <v>0</v>
      </c>
      <c r="AH76" s="42"/>
      <c r="AI76" s="42"/>
    </row>
    <row r="77" spans="2:35" ht="25.5" x14ac:dyDescent="0.25">
      <c r="B77" s="9">
        <v>70</v>
      </c>
      <c r="C77" s="54" t="s">
        <v>2773</v>
      </c>
      <c r="D77" s="54" t="s">
        <v>132</v>
      </c>
      <c r="E77" s="54"/>
      <c r="F77" s="9" t="s">
        <v>106</v>
      </c>
      <c r="G77" s="52"/>
      <c r="H77" s="11" t="s">
        <v>115</v>
      </c>
      <c r="I77" s="11"/>
      <c r="J77" s="52">
        <v>0</v>
      </c>
      <c r="K77" s="11"/>
      <c r="L77" s="52">
        <v>0</v>
      </c>
      <c r="M77" s="11"/>
      <c r="N77" s="81">
        <v>0</v>
      </c>
      <c r="O77" s="11"/>
      <c r="P77" s="52">
        <v>0</v>
      </c>
      <c r="Q77" s="11"/>
      <c r="R77" s="52">
        <v>0</v>
      </c>
      <c r="S77" s="11"/>
      <c r="T77" s="52">
        <v>0</v>
      </c>
      <c r="U77" s="11"/>
      <c r="V77" s="52">
        <v>0</v>
      </c>
      <c r="W77" s="11"/>
      <c r="X77" s="52">
        <v>0</v>
      </c>
      <c r="Y77" s="11"/>
      <c r="Z77" s="52">
        <v>0</v>
      </c>
      <c r="AA77" s="11"/>
      <c r="AB77" s="52">
        <v>0</v>
      </c>
      <c r="AC77" s="11"/>
      <c r="AD77" s="52">
        <v>0</v>
      </c>
      <c r="AE77" s="11"/>
      <c r="AF77" s="52">
        <v>0</v>
      </c>
      <c r="AG77" s="52">
        <f t="shared" si="1"/>
        <v>0</v>
      </c>
      <c r="AH77" s="42"/>
      <c r="AI77" s="42"/>
    </row>
    <row r="78" spans="2:35" ht="25.5" x14ac:dyDescent="0.25">
      <c r="B78" s="9">
        <v>71</v>
      </c>
      <c r="C78" s="54" t="s">
        <v>2773</v>
      </c>
      <c r="D78" s="54" t="s">
        <v>132</v>
      </c>
      <c r="E78" s="54"/>
      <c r="F78" s="9" t="s">
        <v>106</v>
      </c>
      <c r="G78" s="52"/>
      <c r="H78" s="11" t="s">
        <v>115</v>
      </c>
      <c r="I78" s="11"/>
      <c r="J78" s="52">
        <v>0</v>
      </c>
      <c r="K78" s="11"/>
      <c r="L78" s="52">
        <v>0</v>
      </c>
      <c r="M78" s="11"/>
      <c r="N78" s="81">
        <v>0</v>
      </c>
      <c r="O78" s="11"/>
      <c r="P78" s="52">
        <v>0</v>
      </c>
      <c r="Q78" s="11"/>
      <c r="R78" s="52">
        <v>0</v>
      </c>
      <c r="S78" s="11"/>
      <c r="T78" s="52">
        <v>0</v>
      </c>
      <c r="U78" s="11"/>
      <c r="V78" s="52">
        <v>0</v>
      </c>
      <c r="W78" s="11"/>
      <c r="X78" s="52">
        <v>0</v>
      </c>
      <c r="Y78" s="11"/>
      <c r="Z78" s="52">
        <v>0</v>
      </c>
      <c r="AA78" s="11"/>
      <c r="AB78" s="52">
        <v>0</v>
      </c>
      <c r="AC78" s="11"/>
      <c r="AD78" s="52">
        <v>0</v>
      </c>
      <c r="AE78" s="11"/>
      <c r="AF78" s="52">
        <v>0</v>
      </c>
      <c r="AG78" s="52">
        <f t="shared" si="1"/>
        <v>0</v>
      </c>
      <c r="AH78" s="42"/>
      <c r="AI78" s="42"/>
    </row>
    <row r="79" spans="2:35" ht="25.5" x14ac:dyDescent="0.25">
      <c r="B79" s="9">
        <v>72</v>
      </c>
      <c r="C79" s="54" t="s">
        <v>2773</v>
      </c>
      <c r="D79" s="54" t="s">
        <v>132</v>
      </c>
      <c r="E79" s="54"/>
      <c r="F79" s="9" t="s">
        <v>106</v>
      </c>
      <c r="G79" s="52"/>
      <c r="H79" s="11" t="s">
        <v>115</v>
      </c>
      <c r="I79" s="11"/>
      <c r="J79" s="52">
        <v>0</v>
      </c>
      <c r="K79" s="11"/>
      <c r="L79" s="52">
        <v>0</v>
      </c>
      <c r="M79" s="11"/>
      <c r="N79" s="81">
        <v>0</v>
      </c>
      <c r="O79" s="11"/>
      <c r="P79" s="52">
        <v>0</v>
      </c>
      <c r="Q79" s="11"/>
      <c r="R79" s="52">
        <v>0</v>
      </c>
      <c r="S79" s="11"/>
      <c r="T79" s="52">
        <v>0</v>
      </c>
      <c r="U79" s="11"/>
      <c r="V79" s="52">
        <v>0</v>
      </c>
      <c r="W79" s="11"/>
      <c r="X79" s="52">
        <v>0</v>
      </c>
      <c r="Y79" s="11"/>
      <c r="Z79" s="52">
        <v>0</v>
      </c>
      <c r="AA79" s="11"/>
      <c r="AB79" s="52">
        <v>0</v>
      </c>
      <c r="AC79" s="11"/>
      <c r="AD79" s="52">
        <v>0</v>
      </c>
      <c r="AE79" s="11"/>
      <c r="AF79" s="52">
        <v>0</v>
      </c>
      <c r="AG79" s="52">
        <f t="shared" si="1"/>
        <v>0</v>
      </c>
      <c r="AH79" s="42"/>
      <c r="AI79" s="42"/>
    </row>
    <row r="80" spans="2:35" ht="25.5" x14ac:dyDescent="0.25">
      <c r="B80" s="9">
        <v>73</v>
      </c>
      <c r="C80" s="54" t="s">
        <v>2773</v>
      </c>
      <c r="D80" s="54" t="s">
        <v>132</v>
      </c>
      <c r="E80" s="54"/>
      <c r="F80" s="9" t="s">
        <v>106</v>
      </c>
      <c r="G80" s="52"/>
      <c r="H80" s="11" t="s">
        <v>115</v>
      </c>
      <c r="I80" s="11"/>
      <c r="J80" s="52">
        <v>0</v>
      </c>
      <c r="K80" s="11"/>
      <c r="L80" s="52">
        <v>0</v>
      </c>
      <c r="M80" s="11"/>
      <c r="N80" s="81">
        <v>0</v>
      </c>
      <c r="O80" s="11"/>
      <c r="P80" s="52">
        <v>0</v>
      </c>
      <c r="Q80" s="11"/>
      <c r="R80" s="52">
        <v>0</v>
      </c>
      <c r="S80" s="11"/>
      <c r="T80" s="52">
        <v>0</v>
      </c>
      <c r="U80" s="11"/>
      <c r="V80" s="52">
        <v>0</v>
      </c>
      <c r="W80" s="11"/>
      <c r="X80" s="52">
        <v>0</v>
      </c>
      <c r="Y80" s="11"/>
      <c r="Z80" s="52">
        <v>0</v>
      </c>
      <c r="AA80" s="11"/>
      <c r="AB80" s="52">
        <v>0</v>
      </c>
      <c r="AC80" s="11"/>
      <c r="AD80" s="52">
        <v>0</v>
      </c>
      <c r="AE80" s="11"/>
      <c r="AF80" s="52">
        <v>0</v>
      </c>
      <c r="AG80" s="52">
        <f t="shared" si="1"/>
        <v>0</v>
      </c>
      <c r="AH80" s="42"/>
      <c r="AI80" s="42"/>
    </row>
    <row r="81" spans="2:35" ht="25.5" x14ac:dyDescent="0.25">
      <c r="B81" s="9">
        <v>74</v>
      </c>
      <c r="C81" s="54" t="s">
        <v>2773</v>
      </c>
      <c r="D81" s="54" t="s">
        <v>132</v>
      </c>
      <c r="E81" s="54"/>
      <c r="F81" s="9" t="s">
        <v>106</v>
      </c>
      <c r="G81" s="52"/>
      <c r="H81" s="11" t="s">
        <v>115</v>
      </c>
      <c r="I81" s="11"/>
      <c r="J81" s="52">
        <v>0</v>
      </c>
      <c r="K81" s="11"/>
      <c r="L81" s="52">
        <v>0</v>
      </c>
      <c r="M81" s="11"/>
      <c r="N81" s="81">
        <v>0</v>
      </c>
      <c r="O81" s="11"/>
      <c r="P81" s="52">
        <v>0</v>
      </c>
      <c r="Q81" s="11"/>
      <c r="R81" s="52">
        <v>0</v>
      </c>
      <c r="S81" s="11"/>
      <c r="T81" s="52">
        <v>0</v>
      </c>
      <c r="U81" s="11"/>
      <c r="V81" s="52">
        <v>0</v>
      </c>
      <c r="W81" s="11"/>
      <c r="X81" s="52">
        <v>0</v>
      </c>
      <c r="Y81" s="11"/>
      <c r="Z81" s="52">
        <v>0</v>
      </c>
      <c r="AA81" s="11"/>
      <c r="AB81" s="52">
        <v>0</v>
      </c>
      <c r="AC81" s="11"/>
      <c r="AD81" s="52">
        <v>0</v>
      </c>
      <c r="AE81" s="11"/>
      <c r="AF81" s="52">
        <v>0</v>
      </c>
      <c r="AG81" s="52">
        <f t="shared" si="1"/>
        <v>0</v>
      </c>
      <c r="AH81" s="42"/>
      <c r="AI81" s="42"/>
    </row>
    <row r="82" spans="2:35" ht="25.5" x14ac:dyDescent="0.25">
      <c r="B82" s="9">
        <v>75</v>
      </c>
      <c r="C82" s="54" t="s">
        <v>2773</v>
      </c>
      <c r="D82" s="54" t="s">
        <v>132</v>
      </c>
      <c r="E82" s="54"/>
      <c r="F82" s="9" t="s">
        <v>106</v>
      </c>
      <c r="G82" s="52"/>
      <c r="H82" s="11" t="s">
        <v>115</v>
      </c>
      <c r="I82" s="11"/>
      <c r="J82" s="52">
        <v>0</v>
      </c>
      <c r="K82" s="11"/>
      <c r="L82" s="52">
        <v>0</v>
      </c>
      <c r="M82" s="11"/>
      <c r="N82" s="81">
        <v>0</v>
      </c>
      <c r="O82" s="11"/>
      <c r="P82" s="52">
        <v>0</v>
      </c>
      <c r="Q82" s="11"/>
      <c r="R82" s="52">
        <v>0</v>
      </c>
      <c r="S82" s="11"/>
      <c r="T82" s="52">
        <v>0</v>
      </c>
      <c r="U82" s="11"/>
      <c r="V82" s="52">
        <v>0</v>
      </c>
      <c r="W82" s="11"/>
      <c r="X82" s="52">
        <v>0</v>
      </c>
      <c r="Y82" s="11"/>
      <c r="Z82" s="52">
        <v>0</v>
      </c>
      <c r="AA82" s="11"/>
      <c r="AB82" s="52">
        <v>0</v>
      </c>
      <c r="AC82" s="11"/>
      <c r="AD82" s="52">
        <v>0</v>
      </c>
      <c r="AE82" s="11"/>
      <c r="AF82" s="52">
        <v>0</v>
      </c>
      <c r="AG82" s="52">
        <f t="shared" si="1"/>
        <v>0</v>
      </c>
      <c r="AH82" s="42"/>
      <c r="AI82" s="42"/>
    </row>
    <row r="83" spans="2:35" ht="25.5" x14ac:dyDescent="0.25">
      <c r="B83" s="9">
        <v>76</v>
      </c>
      <c r="C83" s="54" t="s">
        <v>2773</v>
      </c>
      <c r="D83" s="54" t="s">
        <v>132</v>
      </c>
      <c r="E83" s="54"/>
      <c r="F83" s="9" t="s">
        <v>106</v>
      </c>
      <c r="G83" s="52"/>
      <c r="H83" s="11" t="s">
        <v>115</v>
      </c>
      <c r="I83" s="11"/>
      <c r="J83" s="52">
        <v>0</v>
      </c>
      <c r="K83" s="11"/>
      <c r="L83" s="52">
        <v>0</v>
      </c>
      <c r="M83" s="11"/>
      <c r="N83" s="81">
        <v>0</v>
      </c>
      <c r="O83" s="11"/>
      <c r="P83" s="52">
        <v>0</v>
      </c>
      <c r="Q83" s="11"/>
      <c r="R83" s="52">
        <v>0</v>
      </c>
      <c r="S83" s="11"/>
      <c r="T83" s="52">
        <v>0</v>
      </c>
      <c r="U83" s="11"/>
      <c r="V83" s="52">
        <v>0</v>
      </c>
      <c r="W83" s="11"/>
      <c r="X83" s="52">
        <v>0</v>
      </c>
      <c r="Y83" s="11"/>
      <c r="Z83" s="52">
        <v>0</v>
      </c>
      <c r="AA83" s="11"/>
      <c r="AB83" s="52">
        <v>0</v>
      </c>
      <c r="AC83" s="11"/>
      <c r="AD83" s="52">
        <v>0</v>
      </c>
      <c r="AE83" s="11"/>
      <c r="AF83" s="52">
        <v>0</v>
      </c>
      <c r="AG83" s="52">
        <f t="shared" si="1"/>
        <v>0</v>
      </c>
      <c r="AH83" s="42"/>
      <c r="AI83" s="42"/>
    </row>
    <row r="84" spans="2:35" ht="25.5" x14ac:dyDescent="0.25">
      <c r="B84" s="9">
        <v>77</v>
      </c>
      <c r="C84" s="54" t="s">
        <v>2773</v>
      </c>
      <c r="D84" s="54" t="s">
        <v>132</v>
      </c>
      <c r="E84" s="54"/>
      <c r="F84" s="9" t="s">
        <v>106</v>
      </c>
      <c r="G84" s="52"/>
      <c r="H84" s="11" t="s">
        <v>115</v>
      </c>
      <c r="I84" s="11"/>
      <c r="J84" s="52">
        <v>0</v>
      </c>
      <c r="K84" s="11"/>
      <c r="L84" s="52">
        <v>0</v>
      </c>
      <c r="M84" s="11"/>
      <c r="N84" s="81">
        <v>0</v>
      </c>
      <c r="O84" s="11"/>
      <c r="P84" s="52">
        <v>0</v>
      </c>
      <c r="Q84" s="11"/>
      <c r="R84" s="52">
        <v>0</v>
      </c>
      <c r="S84" s="11"/>
      <c r="T84" s="52">
        <v>0</v>
      </c>
      <c r="U84" s="11"/>
      <c r="V84" s="52">
        <v>0</v>
      </c>
      <c r="W84" s="11"/>
      <c r="X84" s="52">
        <v>0</v>
      </c>
      <c r="Y84" s="11"/>
      <c r="Z84" s="52">
        <v>0</v>
      </c>
      <c r="AA84" s="11"/>
      <c r="AB84" s="52">
        <v>0</v>
      </c>
      <c r="AC84" s="11"/>
      <c r="AD84" s="52">
        <v>0</v>
      </c>
      <c r="AE84" s="11"/>
      <c r="AF84" s="52">
        <v>0</v>
      </c>
      <c r="AG84" s="52">
        <f t="shared" si="1"/>
        <v>0</v>
      </c>
      <c r="AH84" s="42"/>
      <c r="AI84" s="42"/>
    </row>
    <row r="85" spans="2:35" ht="25.5" x14ac:dyDescent="0.25">
      <c r="B85" s="9">
        <v>78</v>
      </c>
      <c r="C85" s="54" t="s">
        <v>2773</v>
      </c>
      <c r="D85" s="54" t="s">
        <v>132</v>
      </c>
      <c r="E85" s="54"/>
      <c r="F85" s="9" t="s">
        <v>106</v>
      </c>
      <c r="G85" s="52"/>
      <c r="H85" s="11" t="s">
        <v>115</v>
      </c>
      <c r="I85" s="11"/>
      <c r="J85" s="52">
        <v>0</v>
      </c>
      <c r="K85" s="11"/>
      <c r="L85" s="52">
        <v>0</v>
      </c>
      <c r="M85" s="11"/>
      <c r="N85" s="81">
        <v>0</v>
      </c>
      <c r="O85" s="11"/>
      <c r="P85" s="52">
        <v>0</v>
      </c>
      <c r="Q85" s="11"/>
      <c r="R85" s="52">
        <v>0</v>
      </c>
      <c r="S85" s="11"/>
      <c r="T85" s="52">
        <v>0</v>
      </c>
      <c r="U85" s="11"/>
      <c r="V85" s="52">
        <v>0</v>
      </c>
      <c r="W85" s="11"/>
      <c r="X85" s="52">
        <v>0</v>
      </c>
      <c r="Y85" s="11"/>
      <c r="Z85" s="52">
        <v>0</v>
      </c>
      <c r="AA85" s="11"/>
      <c r="AB85" s="52">
        <v>0</v>
      </c>
      <c r="AC85" s="11"/>
      <c r="AD85" s="52">
        <v>0</v>
      </c>
      <c r="AE85" s="11"/>
      <c r="AF85" s="52">
        <v>0</v>
      </c>
      <c r="AG85" s="52">
        <f t="shared" si="1"/>
        <v>0</v>
      </c>
      <c r="AH85" s="42"/>
      <c r="AI85" s="42"/>
    </row>
    <row r="86" spans="2:35" ht="25.5" x14ac:dyDescent="0.25">
      <c r="B86" s="9">
        <v>79</v>
      </c>
      <c r="C86" s="54" t="s">
        <v>2773</v>
      </c>
      <c r="D86" s="54" t="s">
        <v>132</v>
      </c>
      <c r="E86" s="54"/>
      <c r="F86" s="9" t="s">
        <v>106</v>
      </c>
      <c r="G86" s="52"/>
      <c r="H86" s="11" t="s">
        <v>115</v>
      </c>
      <c r="I86" s="11"/>
      <c r="J86" s="52">
        <v>0</v>
      </c>
      <c r="K86" s="11"/>
      <c r="L86" s="52">
        <v>0</v>
      </c>
      <c r="M86" s="11"/>
      <c r="N86" s="81">
        <v>0</v>
      </c>
      <c r="O86" s="11"/>
      <c r="P86" s="52">
        <v>0</v>
      </c>
      <c r="Q86" s="11"/>
      <c r="R86" s="52">
        <v>0</v>
      </c>
      <c r="S86" s="11"/>
      <c r="T86" s="52">
        <v>0</v>
      </c>
      <c r="U86" s="11"/>
      <c r="V86" s="52">
        <v>0</v>
      </c>
      <c r="W86" s="11"/>
      <c r="X86" s="52">
        <v>0</v>
      </c>
      <c r="Y86" s="11"/>
      <c r="Z86" s="52">
        <v>0</v>
      </c>
      <c r="AA86" s="11"/>
      <c r="AB86" s="52">
        <v>0</v>
      </c>
      <c r="AC86" s="11"/>
      <c r="AD86" s="52">
        <v>0</v>
      </c>
      <c r="AE86" s="11"/>
      <c r="AF86" s="52">
        <v>0</v>
      </c>
      <c r="AG86" s="52">
        <f t="shared" si="1"/>
        <v>0</v>
      </c>
      <c r="AH86" s="42"/>
      <c r="AI86" s="42"/>
    </row>
    <row r="87" spans="2:35" ht="25.5" x14ac:dyDescent="0.25">
      <c r="B87" s="9">
        <v>80</v>
      </c>
      <c r="C87" s="54" t="s">
        <v>2773</v>
      </c>
      <c r="D87" s="54" t="s">
        <v>132</v>
      </c>
      <c r="E87" s="54"/>
      <c r="F87" s="9" t="s">
        <v>106</v>
      </c>
      <c r="G87" s="52"/>
      <c r="H87" s="11" t="s">
        <v>115</v>
      </c>
      <c r="I87" s="11"/>
      <c r="J87" s="52">
        <v>0</v>
      </c>
      <c r="K87" s="11"/>
      <c r="L87" s="52">
        <v>0</v>
      </c>
      <c r="M87" s="11"/>
      <c r="N87" s="81">
        <v>0</v>
      </c>
      <c r="O87" s="11"/>
      <c r="P87" s="52">
        <v>0</v>
      </c>
      <c r="Q87" s="11"/>
      <c r="R87" s="52">
        <v>0</v>
      </c>
      <c r="S87" s="11"/>
      <c r="T87" s="52">
        <v>0</v>
      </c>
      <c r="U87" s="11"/>
      <c r="V87" s="52">
        <v>0</v>
      </c>
      <c r="W87" s="11"/>
      <c r="X87" s="52">
        <v>0</v>
      </c>
      <c r="Y87" s="11"/>
      <c r="Z87" s="52">
        <v>0</v>
      </c>
      <c r="AA87" s="11"/>
      <c r="AB87" s="52">
        <v>0</v>
      </c>
      <c r="AC87" s="11"/>
      <c r="AD87" s="52">
        <v>0</v>
      </c>
      <c r="AE87" s="11"/>
      <c r="AF87" s="52">
        <v>0</v>
      </c>
      <c r="AG87" s="52">
        <f t="shared" si="1"/>
        <v>0</v>
      </c>
      <c r="AH87" s="42"/>
      <c r="AI87" s="42"/>
    </row>
    <row r="88" spans="2:35" ht="25.5" x14ac:dyDescent="0.25">
      <c r="B88" s="9">
        <v>81</v>
      </c>
      <c r="C88" s="54" t="s">
        <v>2773</v>
      </c>
      <c r="D88" s="54" t="s">
        <v>132</v>
      </c>
      <c r="E88" s="54"/>
      <c r="F88" s="9" t="s">
        <v>106</v>
      </c>
      <c r="G88" s="52"/>
      <c r="H88" s="11" t="s">
        <v>115</v>
      </c>
      <c r="I88" s="11"/>
      <c r="J88" s="52">
        <v>0</v>
      </c>
      <c r="K88" s="11"/>
      <c r="L88" s="52">
        <v>0</v>
      </c>
      <c r="M88" s="11"/>
      <c r="N88" s="81">
        <v>0</v>
      </c>
      <c r="O88" s="11"/>
      <c r="P88" s="52">
        <v>0</v>
      </c>
      <c r="Q88" s="11"/>
      <c r="R88" s="52">
        <v>0</v>
      </c>
      <c r="S88" s="11"/>
      <c r="T88" s="52">
        <v>0</v>
      </c>
      <c r="U88" s="11"/>
      <c r="V88" s="52">
        <v>0</v>
      </c>
      <c r="W88" s="11"/>
      <c r="X88" s="52">
        <v>0</v>
      </c>
      <c r="Y88" s="11"/>
      <c r="Z88" s="52">
        <v>0</v>
      </c>
      <c r="AA88" s="11"/>
      <c r="AB88" s="52">
        <v>0</v>
      </c>
      <c r="AC88" s="11"/>
      <c r="AD88" s="52">
        <v>0</v>
      </c>
      <c r="AE88" s="11"/>
      <c r="AF88" s="52">
        <v>0</v>
      </c>
      <c r="AG88" s="52">
        <f t="shared" si="1"/>
        <v>0</v>
      </c>
      <c r="AH88" s="42"/>
      <c r="AI88" s="42"/>
    </row>
    <row r="89" spans="2:35" ht="25.5" x14ac:dyDescent="0.25">
      <c r="B89" s="9">
        <v>82</v>
      </c>
      <c r="C89" s="54" t="s">
        <v>2773</v>
      </c>
      <c r="D89" s="54" t="s">
        <v>132</v>
      </c>
      <c r="E89" s="54"/>
      <c r="F89" s="9" t="s">
        <v>106</v>
      </c>
      <c r="G89" s="52"/>
      <c r="H89" s="11" t="s">
        <v>115</v>
      </c>
      <c r="I89" s="11"/>
      <c r="J89" s="52">
        <v>0</v>
      </c>
      <c r="K89" s="11"/>
      <c r="L89" s="52">
        <v>0</v>
      </c>
      <c r="M89" s="11"/>
      <c r="N89" s="81">
        <v>0</v>
      </c>
      <c r="O89" s="11"/>
      <c r="P89" s="52">
        <v>0</v>
      </c>
      <c r="Q89" s="11"/>
      <c r="R89" s="52">
        <v>0</v>
      </c>
      <c r="S89" s="11"/>
      <c r="T89" s="52">
        <v>0</v>
      </c>
      <c r="U89" s="11"/>
      <c r="V89" s="52">
        <v>0</v>
      </c>
      <c r="W89" s="11"/>
      <c r="X89" s="52">
        <v>0</v>
      </c>
      <c r="Y89" s="11"/>
      <c r="Z89" s="52">
        <v>0</v>
      </c>
      <c r="AA89" s="11"/>
      <c r="AB89" s="52">
        <v>0</v>
      </c>
      <c r="AC89" s="11"/>
      <c r="AD89" s="52">
        <v>0</v>
      </c>
      <c r="AE89" s="11"/>
      <c r="AF89" s="52">
        <v>0</v>
      </c>
      <c r="AG89" s="52">
        <f t="shared" si="1"/>
        <v>0</v>
      </c>
      <c r="AH89" s="42"/>
      <c r="AI89" s="42"/>
    </row>
    <row r="90" spans="2:35" ht="25.5" x14ac:dyDescent="0.25">
      <c r="B90" s="9">
        <v>83</v>
      </c>
      <c r="C90" s="54" t="s">
        <v>2773</v>
      </c>
      <c r="D90" s="54" t="s">
        <v>132</v>
      </c>
      <c r="E90" s="54"/>
      <c r="F90" s="9" t="s">
        <v>106</v>
      </c>
      <c r="G90" s="52"/>
      <c r="H90" s="11" t="s">
        <v>115</v>
      </c>
      <c r="I90" s="11"/>
      <c r="J90" s="52">
        <v>0</v>
      </c>
      <c r="K90" s="11"/>
      <c r="L90" s="52">
        <v>0</v>
      </c>
      <c r="M90" s="11"/>
      <c r="N90" s="81">
        <v>0</v>
      </c>
      <c r="O90" s="11"/>
      <c r="P90" s="52">
        <v>0</v>
      </c>
      <c r="Q90" s="11"/>
      <c r="R90" s="52">
        <v>0</v>
      </c>
      <c r="S90" s="11"/>
      <c r="T90" s="52">
        <v>0</v>
      </c>
      <c r="U90" s="11"/>
      <c r="V90" s="52">
        <v>0</v>
      </c>
      <c r="W90" s="11"/>
      <c r="X90" s="52">
        <v>0</v>
      </c>
      <c r="Y90" s="11"/>
      <c r="Z90" s="52">
        <v>0</v>
      </c>
      <c r="AA90" s="11"/>
      <c r="AB90" s="52">
        <v>0</v>
      </c>
      <c r="AC90" s="11"/>
      <c r="AD90" s="52">
        <v>0</v>
      </c>
      <c r="AE90" s="11"/>
      <c r="AF90" s="52">
        <v>0</v>
      </c>
      <c r="AG90" s="52">
        <f t="shared" si="1"/>
        <v>0</v>
      </c>
      <c r="AH90" s="42"/>
      <c r="AI90" s="42"/>
    </row>
    <row r="91" spans="2:35" ht="25.5" x14ac:dyDescent="0.25">
      <c r="B91" s="9">
        <v>84</v>
      </c>
      <c r="C91" s="54" t="s">
        <v>2773</v>
      </c>
      <c r="D91" s="54" t="s">
        <v>132</v>
      </c>
      <c r="E91" s="54"/>
      <c r="F91" s="9" t="s">
        <v>106</v>
      </c>
      <c r="G91" s="52"/>
      <c r="H91" s="11" t="s">
        <v>115</v>
      </c>
      <c r="I91" s="11"/>
      <c r="J91" s="52">
        <v>0</v>
      </c>
      <c r="K91" s="11"/>
      <c r="L91" s="52">
        <v>0</v>
      </c>
      <c r="M91" s="11"/>
      <c r="N91" s="81">
        <v>0</v>
      </c>
      <c r="O91" s="11"/>
      <c r="P91" s="52">
        <v>0</v>
      </c>
      <c r="Q91" s="11"/>
      <c r="R91" s="52">
        <v>0</v>
      </c>
      <c r="S91" s="11"/>
      <c r="T91" s="52">
        <v>0</v>
      </c>
      <c r="U91" s="11"/>
      <c r="V91" s="52">
        <v>0</v>
      </c>
      <c r="W91" s="11"/>
      <c r="X91" s="52">
        <v>0</v>
      </c>
      <c r="Y91" s="11"/>
      <c r="Z91" s="52">
        <v>0</v>
      </c>
      <c r="AA91" s="11"/>
      <c r="AB91" s="52">
        <v>0</v>
      </c>
      <c r="AC91" s="11"/>
      <c r="AD91" s="52">
        <v>0</v>
      </c>
      <c r="AE91" s="11"/>
      <c r="AF91" s="52">
        <v>0</v>
      </c>
      <c r="AG91" s="52">
        <f t="shared" si="1"/>
        <v>0</v>
      </c>
      <c r="AH91" s="42"/>
      <c r="AI91" s="42"/>
    </row>
    <row r="92" spans="2:35" ht="25.5" x14ac:dyDescent="0.25">
      <c r="B92" s="9">
        <v>85</v>
      </c>
      <c r="C92" s="54" t="s">
        <v>2773</v>
      </c>
      <c r="D92" s="54" t="s">
        <v>132</v>
      </c>
      <c r="E92" s="54"/>
      <c r="F92" s="9" t="s">
        <v>106</v>
      </c>
      <c r="G92" s="52"/>
      <c r="H92" s="11" t="s">
        <v>115</v>
      </c>
      <c r="I92" s="11"/>
      <c r="J92" s="52">
        <v>0</v>
      </c>
      <c r="K92" s="11"/>
      <c r="L92" s="52">
        <v>0</v>
      </c>
      <c r="M92" s="11"/>
      <c r="N92" s="81">
        <v>0</v>
      </c>
      <c r="O92" s="11"/>
      <c r="P92" s="52">
        <v>0</v>
      </c>
      <c r="Q92" s="11"/>
      <c r="R92" s="52">
        <v>0</v>
      </c>
      <c r="S92" s="11"/>
      <c r="T92" s="52">
        <v>0</v>
      </c>
      <c r="U92" s="11"/>
      <c r="V92" s="52">
        <v>0</v>
      </c>
      <c r="W92" s="11"/>
      <c r="X92" s="52">
        <v>0</v>
      </c>
      <c r="Y92" s="11"/>
      <c r="Z92" s="52">
        <v>0</v>
      </c>
      <c r="AA92" s="11"/>
      <c r="AB92" s="52">
        <v>0</v>
      </c>
      <c r="AC92" s="11"/>
      <c r="AD92" s="52">
        <v>0</v>
      </c>
      <c r="AE92" s="11"/>
      <c r="AF92" s="52">
        <v>0</v>
      </c>
      <c r="AG92" s="52">
        <f t="shared" si="1"/>
        <v>0</v>
      </c>
      <c r="AH92" s="42"/>
      <c r="AI92" s="42"/>
    </row>
    <row r="93" spans="2:35" ht="25.5" x14ac:dyDescent="0.25">
      <c r="B93" s="9">
        <v>86</v>
      </c>
      <c r="C93" s="54" t="s">
        <v>2773</v>
      </c>
      <c r="D93" s="54" t="s">
        <v>132</v>
      </c>
      <c r="E93" s="54"/>
      <c r="F93" s="9" t="s">
        <v>106</v>
      </c>
      <c r="G93" s="52"/>
      <c r="H93" s="11" t="s">
        <v>115</v>
      </c>
      <c r="I93" s="11"/>
      <c r="J93" s="52">
        <v>0</v>
      </c>
      <c r="K93" s="11"/>
      <c r="L93" s="52">
        <v>0</v>
      </c>
      <c r="M93" s="11"/>
      <c r="N93" s="81">
        <v>0</v>
      </c>
      <c r="O93" s="11"/>
      <c r="P93" s="52">
        <v>0</v>
      </c>
      <c r="Q93" s="11"/>
      <c r="R93" s="52">
        <v>0</v>
      </c>
      <c r="S93" s="11"/>
      <c r="T93" s="52">
        <v>0</v>
      </c>
      <c r="U93" s="11"/>
      <c r="V93" s="52">
        <v>0</v>
      </c>
      <c r="W93" s="11"/>
      <c r="X93" s="52">
        <v>0</v>
      </c>
      <c r="Y93" s="11"/>
      <c r="Z93" s="52">
        <v>0</v>
      </c>
      <c r="AA93" s="11"/>
      <c r="AB93" s="52">
        <v>0</v>
      </c>
      <c r="AC93" s="11"/>
      <c r="AD93" s="52">
        <v>0</v>
      </c>
      <c r="AE93" s="11"/>
      <c r="AF93" s="52">
        <v>0</v>
      </c>
      <c r="AG93" s="52">
        <f t="shared" si="1"/>
        <v>0</v>
      </c>
      <c r="AH93" s="42"/>
      <c r="AI93" s="42"/>
    </row>
    <row r="94" spans="2:35" ht="25.5" x14ac:dyDescent="0.25">
      <c r="B94" s="9">
        <v>87</v>
      </c>
      <c r="C94" s="54" t="s">
        <v>2773</v>
      </c>
      <c r="D94" s="54" t="s">
        <v>132</v>
      </c>
      <c r="E94" s="54"/>
      <c r="F94" s="9" t="s">
        <v>106</v>
      </c>
      <c r="G94" s="52"/>
      <c r="H94" s="11" t="s">
        <v>115</v>
      </c>
      <c r="I94" s="11"/>
      <c r="J94" s="52">
        <v>0</v>
      </c>
      <c r="K94" s="11"/>
      <c r="L94" s="52">
        <v>0</v>
      </c>
      <c r="M94" s="11"/>
      <c r="N94" s="81">
        <v>0</v>
      </c>
      <c r="O94" s="11"/>
      <c r="P94" s="52">
        <v>0</v>
      </c>
      <c r="Q94" s="11"/>
      <c r="R94" s="52">
        <v>0</v>
      </c>
      <c r="S94" s="11"/>
      <c r="T94" s="52">
        <v>0</v>
      </c>
      <c r="U94" s="11"/>
      <c r="V94" s="52">
        <v>0</v>
      </c>
      <c r="W94" s="11"/>
      <c r="X94" s="52">
        <v>0</v>
      </c>
      <c r="Y94" s="11"/>
      <c r="Z94" s="52">
        <v>0</v>
      </c>
      <c r="AA94" s="11"/>
      <c r="AB94" s="52">
        <v>0</v>
      </c>
      <c r="AC94" s="11"/>
      <c r="AD94" s="52">
        <v>0</v>
      </c>
      <c r="AE94" s="11"/>
      <c r="AF94" s="52">
        <v>0</v>
      </c>
      <c r="AG94" s="52">
        <f t="shared" si="1"/>
        <v>0</v>
      </c>
      <c r="AH94" s="42"/>
      <c r="AI94" s="42"/>
    </row>
    <row r="95" spans="2:35" ht="25.5" x14ac:dyDescent="0.25">
      <c r="B95" s="9">
        <v>88</v>
      </c>
      <c r="C95" s="54" t="s">
        <v>2773</v>
      </c>
      <c r="D95" s="54" t="s">
        <v>132</v>
      </c>
      <c r="E95" s="54"/>
      <c r="F95" s="9" t="s">
        <v>106</v>
      </c>
      <c r="G95" s="52"/>
      <c r="H95" s="11" t="s">
        <v>115</v>
      </c>
      <c r="I95" s="11"/>
      <c r="J95" s="52">
        <v>0</v>
      </c>
      <c r="K95" s="11"/>
      <c r="L95" s="52">
        <v>0</v>
      </c>
      <c r="M95" s="11"/>
      <c r="N95" s="81">
        <v>0</v>
      </c>
      <c r="O95" s="11"/>
      <c r="P95" s="52">
        <v>0</v>
      </c>
      <c r="Q95" s="11"/>
      <c r="R95" s="52">
        <v>0</v>
      </c>
      <c r="S95" s="11"/>
      <c r="T95" s="52">
        <v>0</v>
      </c>
      <c r="U95" s="11"/>
      <c r="V95" s="52">
        <v>0</v>
      </c>
      <c r="W95" s="11"/>
      <c r="X95" s="52">
        <v>0</v>
      </c>
      <c r="Y95" s="11"/>
      <c r="Z95" s="52">
        <v>0</v>
      </c>
      <c r="AA95" s="11"/>
      <c r="AB95" s="52">
        <v>0</v>
      </c>
      <c r="AC95" s="11"/>
      <c r="AD95" s="52">
        <v>0</v>
      </c>
      <c r="AE95" s="11"/>
      <c r="AF95" s="52">
        <v>0</v>
      </c>
      <c r="AG95" s="52">
        <f t="shared" si="1"/>
        <v>0</v>
      </c>
      <c r="AH95" s="42"/>
      <c r="AI95" s="42"/>
    </row>
    <row r="96" spans="2:35" ht="25.5" x14ac:dyDescent="0.25">
      <c r="B96" s="9">
        <v>89</v>
      </c>
      <c r="C96" s="54" t="s">
        <v>2773</v>
      </c>
      <c r="D96" s="54" t="s">
        <v>132</v>
      </c>
      <c r="E96" s="54"/>
      <c r="F96" s="9" t="s">
        <v>106</v>
      </c>
      <c r="G96" s="52"/>
      <c r="H96" s="11" t="s">
        <v>115</v>
      </c>
      <c r="I96" s="11"/>
      <c r="J96" s="52">
        <v>0</v>
      </c>
      <c r="K96" s="11"/>
      <c r="L96" s="52">
        <v>0</v>
      </c>
      <c r="M96" s="11"/>
      <c r="N96" s="81">
        <v>0</v>
      </c>
      <c r="O96" s="11"/>
      <c r="P96" s="52">
        <v>0</v>
      </c>
      <c r="Q96" s="11"/>
      <c r="R96" s="52">
        <v>0</v>
      </c>
      <c r="S96" s="11"/>
      <c r="T96" s="52">
        <v>0</v>
      </c>
      <c r="U96" s="11"/>
      <c r="V96" s="52">
        <v>0</v>
      </c>
      <c r="W96" s="11"/>
      <c r="X96" s="52">
        <v>0</v>
      </c>
      <c r="Y96" s="11"/>
      <c r="Z96" s="52">
        <v>0</v>
      </c>
      <c r="AA96" s="11"/>
      <c r="AB96" s="52">
        <v>0</v>
      </c>
      <c r="AC96" s="11"/>
      <c r="AD96" s="52">
        <v>0</v>
      </c>
      <c r="AE96" s="11"/>
      <c r="AF96" s="52">
        <v>0</v>
      </c>
      <c r="AG96" s="52">
        <f t="shared" si="1"/>
        <v>0</v>
      </c>
      <c r="AH96" s="42"/>
      <c r="AI96" s="42"/>
    </row>
    <row r="97" spans="2:35" ht="25.5" x14ac:dyDescent="0.25">
      <c r="B97" s="9">
        <v>90</v>
      </c>
      <c r="C97" s="54" t="s">
        <v>2773</v>
      </c>
      <c r="D97" s="54" t="s">
        <v>132</v>
      </c>
      <c r="E97" s="54"/>
      <c r="F97" s="9" t="s">
        <v>106</v>
      </c>
      <c r="G97" s="52"/>
      <c r="H97" s="11" t="s">
        <v>115</v>
      </c>
      <c r="I97" s="11"/>
      <c r="J97" s="52">
        <v>0</v>
      </c>
      <c r="K97" s="11"/>
      <c r="L97" s="52">
        <v>0</v>
      </c>
      <c r="M97" s="11"/>
      <c r="N97" s="81">
        <v>0</v>
      </c>
      <c r="O97" s="11"/>
      <c r="P97" s="52">
        <v>0</v>
      </c>
      <c r="Q97" s="11"/>
      <c r="R97" s="52">
        <v>0</v>
      </c>
      <c r="S97" s="11"/>
      <c r="T97" s="52">
        <v>0</v>
      </c>
      <c r="U97" s="11"/>
      <c r="V97" s="52">
        <v>0</v>
      </c>
      <c r="W97" s="11"/>
      <c r="X97" s="52">
        <v>0</v>
      </c>
      <c r="Y97" s="11"/>
      <c r="Z97" s="52">
        <v>0</v>
      </c>
      <c r="AA97" s="11"/>
      <c r="AB97" s="52">
        <v>0</v>
      </c>
      <c r="AC97" s="11"/>
      <c r="AD97" s="52">
        <v>0</v>
      </c>
      <c r="AE97" s="11"/>
      <c r="AF97" s="52">
        <v>0</v>
      </c>
      <c r="AG97" s="52">
        <f t="shared" si="1"/>
        <v>0</v>
      </c>
      <c r="AH97" s="42"/>
      <c r="AI97" s="42"/>
    </row>
    <row r="98" spans="2:35" ht="25.5" x14ac:dyDescent="0.25">
      <c r="B98" s="9">
        <v>91</v>
      </c>
      <c r="C98" s="54" t="s">
        <v>2773</v>
      </c>
      <c r="D98" s="54" t="s">
        <v>132</v>
      </c>
      <c r="E98" s="54"/>
      <c r="F98" s="9" t="s">
        <v>106</v>
      </c>
      <c r="G98" s="52"/>
      <c r="H98" s="11" t="s">
        <v>115</v>
      </c>
      <c r="I98" s="11"/>
      <c r="J98" s="52">
        <v>0</v>
      </c>
      <c r="K98" s="11"/>
      <c r="L98" s="52">
        <v>0</v>
      </c>
      <c r="M98" s="11"/>
      <c r="N98" s="81">
        <v>0</v>
      </c>
      <c r="O98" s="11"/>
      <c r="P98" s="52">
        <v>0</v>
      </c>
      <c r="Q98" s="11"/>
      <c r="R98" s="52">
        <v>0</v>
      </c>
      <c r="S98" s="11"/>
      <c r="T98" s="52">
        <v>0</v>
      </c>
      <c r="U98" s="11"/>
      <c r="V98" s="52">
        <v>0</v>
      </c>
      <c r="W98" s="11"/>
      <c r="X98" s="52">
        <v>0</v>
      </c>
      <c r="Y98" s="11"/>
      <c r="Z98" s="52">
        <v>0</v>
      </c>
      <c r="AA98" s="11"/>
      <c r="AB98" s="52">
        <v>0</v>
      </c>
      <c r="AC98" s="11"/>
      <c r="AD98" s="52">
        <v>0</v>
      </c>
      <c r="AE98" s="11"/>
      <c r="AF98" s="52">
        <v>0</v>
      </c>
      <c r="AG98" s="52">
        <f t="shared" si="1"/>
        <v>0</v>
      </c>
      <c r="AH98" s="42"/>
      <c r="AI98" s="42"/>
    </row>
    <row r="99" spans="2:35" ht="25.5" x14ac:dyDescent="0.25">
      <c r="B99" s="9">
        <v>92</v>
      </c>
      <c r="C99" s="54" t="s">
        <v>2773</v>
      </c>
      <c r="D99" s="54" t="s">
        <v>132</v>
      </c>
      <c r="E99" s="54"/>
      <c r="F99" s="9" t="s">
        <v>106</v>
      </c>
      <c r="G99" s="52"/>
      <c r="H99" s="11" t="s">
        <v>115</v>
      </c>
      <c r="I99" s="11"/>
      <c r="J99" s="52">
        <v>0</v>
      </c>
      <c r="K99" s="11"/>
      <c r="L99" s="52">
        <v>0</v>
      </c>
      <c r="M99" s="11"/>
      <c r="N99" s="81">
        <v>0</v>
      </c>
      <c r="O99" s="11"/>
      <c r="P99" s="52">
        <v>0</v>
      </c>
      <c r="Q99" s="11"/>
      <c r="R99" s="52">
        <v>0</v>
      </c>
      <c r="S99" s="11"/>
      <c r="T99" s="52">
        <v>0</v>
      </c>
      <c r="U99" s="11"/>
      <c r="V99" s="52">
        <v>0</v>
      </c>
      <c r="W99" s="11"/>
      <c r="X99" s="52">
        <v>0</v>
      </c>
      <c r="Y99" s="11"/>
      <c r="Z99" s="52">
        <v>0</v>
      </c>
      <c r="AA99" s="11"/>
      <c r="AB99" s="52">
        <v>0</v>
      </c>
      <c r="AC99" s="11"/>
      <c r="AD99" s="52">
        <v>0</v>
      </c>
      <c r="AE99" s="11"/>
      <c r="AF99" s="52">
        <v>0</v>
      </c>
      <c r="AG99" s="52">
        <f t="shared" si="1"/>
        <v>0</v>
      </c>
      <c r="AH99" s="42"/>
      <c r="AI99" s="42"/>
    </row>
    <row r="100" spans="2:35" ht="25.5" x14ac:dyDescent="0.25">
      <c r="B100" s="9">
        <v>93</v>
      </c>
      <c r="C100" s="54" t="s">
        <v>2773</v>
      </c>
      <c r="D100" s="54" t="s">
        <v>132</v>
      </c>
      <c r="E100" s="54"/>
      <c r="F100" s="9" t="s">
        <v>106</v>
      </c>
      <c r="G100" s="52"/>
      <c r="H100" s="11" t="s">
        <v>115</v>
      </c>
      <c r="I100" s="11"/>
      <c r="J100" s="52">
        <v>0</v>
      </c>
      <c r="K100" s="11"/>
      <c r="L100" s="52">
        <v>0</v>
      </c>
      <c r="M100" s="11"/>
      <c r="N100" s="81">
        <v>0</v>
      </c>
      <c r="O100" s="11"/>
      <c r="P100" s="52">
        <v>0</v>
      </c>
      <c r="Q100" s="11"/>
      <c r="R100" s="52">
        <v>0</v>
      </c>
      <c r="S100" s="11"/>
      <c r="T100" s="52">
        <v>0</v>
      </c>
      <c r="U100" s="11"/>
      <c r="V100" s="52">
        <v>0</v>
      </c>
      <c r="W100" s="11"/>
      <c r="X100" s="52">
        <v>0</v>
      </c>
      <c r="Y100" s="11"/>
      <c r="Z100" s="52">
        <v>0</v>
      </c>
      <c r="AA100" s="11"/>
      <c r="AB100" s="52">
        <v>0</v>
      </c>
      <c r="AC100" s="11"/>
      <c r="AD100" s="52">
        <v>0</v>
      </c>
      <c r="AE100" s="11"/>
      <c r="AF100" s="52">
        <v>0</v>
      </c>
      <c r="AG100" s="52">
        <f t="shared" si="1"/>
        <v>0</v>
      </c>
      <c r="AH100" s="42"/>
      <c r="AI100" s="42"/>
    </row>
    <row r="101" spans="2:35" ht="25.5" x14ac:dyDescent="0.25">
      <c r="B101" s="9">
        <v>94</v>
      </c>
      <c r="C101" s="54" t="s">
        <v>2773</v>
      </c>
      <c r="D101" s="54" t="s">
        <v>132</v>
      </c>
      <c r="E101" s="54"/>
      <c r="F101" s="9" t="s">
        <v>106</v>
      </c>
      <c r="G101" s="52"/>
      <c r="H101" s="11" t="s">
        <v>115</v>
      </c>
      <c r="I101" s="11"/>
      <c r="J101" s="52">
        <v>0</v>
      </c>
      <c r="K101" s="11"/>
      <c r="L101" s="52">
        <v>0</v>
      </c>
      <c r="M101" s="11"/>
      <c r="N101" s="81">
        <v>0</v>
      </c>
      <c r="O101" s="11"/>
      <c r="P101" s="52">
        <v>0</v>
      </c>
      <c r="Q101" s="11"/>
      <c r="R101" s="52">
        <v>0</v>
      </c>
      <c r="S101" s="11"/>
      <c r="T101" s="52">
        <v>0</v>
      </c>
      <c r="U101" s="11"/>
      <c r="V101" s="52">
        <v>0</v>
      </c>
      <c r="W101" s="11"/>
      <c r="X101" s="52">
        <v>0</v>
      </c>
      <c r="Y101" s="11"/>
      <c r="Z101" s="52">
        <v>0</v>
      </c>
      <c r="AA101" s="11"/>
      <c r="AB101" s="52">
        <v>0</v>
      </c>
      <c r="AC101" s="11"/>
      <c r="AD101" s="52">
        <v>0</v>
      </c>
      <c r="AE101" s="11"/>
      <c r="AF101" s="52">
        <v>0</v>
      </c>
      <c r="AG101" s="52">
        <f t="shared" si="1"/>
        <v>0</v>
      </c>
      <c r="AH101" s="42"/>
      <c r="AI101" s="42"/>
    </row>
    <row r="102" spans="2:35" ht="25.5" x14ac:dyDescent="0.25">
      <c r="B102" s="9">
        <v>95</v>
      </c>
      <c r="C102" s="54" t="s">
        <v>2773</v>
      </c>
      <c r="D102" s="54" t="s">
        <v>132</v>
      </c>
      <c r="E102" s="54"/>
      <c r="F102" s="9" t="s">
        <v>106</v>
      </c>
      <c r="G102" s="52"/>
      <c r="H102" s="11" t="s">
        <v>115</v>
      </c>
      <c r="I102" s="11"/>
      <c r="J102" s="52">
        <v>0</v>
      </c>
      <c r="K102" s="11"/>
      <c r="L102" s="52">
        <v>0</v>
      </c>
      <c r="M102" s="11"/>
      <c r="N102" s="81">
        <v>0</v>
      </c>
      <c r="O102" s="11"/>
      <c r="P102" s="52">
        <v>0</v>
      </c>
      <c r="Q102" s="11"/>
      <c r="R102" s="52">
        <v>0</v>
      </c>
      <c r="S102" s="11"/>
      <c r="T102" s="52">
        <v>0</v>
      </c>
      <c r="U102" s="11"/>
      <c r="V102" s="52">
        <v>0</v>
      </c>
      <c r="W102" s="11"/>
      <c r="X102" s="52">
        <v>0</v>
      </c>
      <c r="Y102" s="11"/>
      <c r="Z102" s="52">
        <v>0</v>
      </c>
      <c r="AA102" s="11"/>
      <c r="AB102" s="52">
        <v>0</v>
      </c>
      <c r="AC102" s="11"/>
      <c r="AD102" s="52">
        <v>0</v>
      </c>
      <c r="AE102" s="11"/>
      <c r="AF102" s="52">
        <v>0</v>
      </c>
      <c r="AG102" s="52">
        <f t="shared" si="1"/>
        <v>0</v>
      </c>
      <c r="AH102" s="42"/>
      <c r="AI102" s="42"/>
    </row>
    <row r="103" spans="2:35" ht="25.5" x14ac:dyDescent="0.25">
      <c r="B103" s="9">
        <v>96</v>
      </c>
      <c r="C103" s="54" t="s">
        <v>2773</v>
      </c>
      <c r="D103" s="54" t="s">
        <v>132</v>
      </c>
      <c r="E103" s="54"/>
      <c r="F103" s="9" t="s">
        <v>106</v>
      </c>
      <c r="G103" s="52"/>
      <c r="H103" s="11" t="s">
        <v>115</v>
      </c>
      <c r="I103" s="11"/>
      <c r="J103" s="52">
        <v>0</v>
      </c>
      <c r="K103" s="11"/>
      <c r="L103" s="52">
        <v>0</v>
      </c>
      <c r="M103" s="11"/>
      <c r="N103" s="81">
        <v>0</v>
      </c>
      <c r="O103" s="11"/>
      <c r="P103" s="52">
        <v>0</v>
      </c>
      <c r="Q103" s="11"/>
      <c r="R103" s="52">
        <v>0</v>
      </c>
      <c r="S103" s="11"/>
      <c r="T103" s="52">
        <v>0</v>
      </c>
      <c r="U103" s="11"/>
      <c r="V103" s="52">
        <v>0</v>
      </c>
      <c r="W103" s="11"/>
      <c r="X103" s="52">
        <v>0</v>
      </c>
      <c r="Y103" s="11"/>
      <c r="Z103" s="52">
        <v>0</v>
      </c>
      <c r="AA103" s="11"/>
      <c r="AB103" s="52">
        <v>0</v>
      </c>
      <c r="AC103" s="11"/>
      <c r="AD103" s="52">
        <v>0</v>
      </c>
      <c r="AE103" s="11"/>
      <c r="AF103" s="52">
        <v>0</v>
      </c>
      <c r="AG103" s="52">
        <f t="shared" si="1"/>
        <v>0</v>
      </c>
      <c r="AH103" s="42"/>
      <c r="AI103" s="42"/>
    </row>
    <row r="104" spans="2:35" ht="25.5" x14ac:dyDescent="0.25">
      <c r="B104" s="9">
        <v>97</v>
      </c>
      <c r="C104" s="54" t="s">
        <v>2773</v>
      </c>
      <c r="D104" s="54" t="s">
        <v>132</v>
      </c>
      <c r="E104" s="54"/>
      <c r="F104" s="9" t="s">
        <v>106</v>
      </c>
      <c r="G104" s="52"/>
      <c r="H104" s="11" t="s">
        <v>115</v>
      </c>
      <c r="I104" s="11"/>
      <c r="J104" s="52">
        <v>0</v>
      </c>
      <c r="K104" s="11"/>
      <c r="L104" s="52">
        <v>0</v>
      </c>
      <c r="M104" s="11"/>
      <c r="N104" s="81">
        <v>0</v>
      </c>
      <c r="O104" s="11"/>
      <c r="P104" s="52">
        <v>0</v>
      </c>
      <c r="Q104" s="11"/>
      <c r="R104" s="52">
        <v>0</v>
      </c>
      <c r="S104" s="11"/>
      <c r="T104" s="52">
        <v>0</v>
      </c>
      <c r="U104" s="11"/>
      <c r="V104" s="52">
        <v>0</v>
      </c>
      <c r="W104" s="11"/>
      <c r="X104" s="52">
        <v>0</v>
      </c>
      <c r="Y104" s="11"/>
      <c r="Z104" s="52">
        <v>0</v>
      </c>
      <c r="AA104" s="11"/>
      <c r="AB104" s="52">
        <v>0</v>
      </c>
      <c r="AC104" s="11"/>
      <c r="AD104" s="52">
        <v>0</v>
      </c>
      <c r="AE104" s="11"/>
      <c r="AF104" s="52">
        <v>0</v>
      </c>
      <c r="AG104" s="52">
        <f t="shared" si="1"/>
        <v>0</v>
      </c>
      <c r="AH104" s="42"/>
      <c r="AI104" s="42"/>
    </row>
    <row r="105" spans="2:35" ht="25.5" x14ac:dyDescent="0.25">
      <c r="B105" s="9">
        <v>98</v>
      </c>
      <c r="C105" s="54" t="s">
        <v>2773</v>
      </c>
      <c r="D105" s="54" t="s">
        <v>132</v>
      </c>
      <c r="E105" s="54"/>
      <c r="F105" s="9" t="s">
        <v>106</v>
      </c>
      <c r="G105" s="52"/>
      <c r="H105" s="11" t="s">
        <v>115</v>
      </c>
      <c r="I105" s="11"/>
      <c r="J105" s="52">
        <v>0</v>
      </c>
      <c r="K105" s="11"/>
      <c r="L105" s="52">
        <v>0</v>
      </c>
      <c r="M105" s="11"/>
      <c r="N105" s="81">
        <v>0</v>
      </c>
      <c r="O105" s="11"/>
      <c r="P105" s="52">
        <v>0</v>
      </c>
      <c r="Q105" s="11"/>
      <c r="R105" s="52">
        <v>0</v>
      </c>
      <c r="S105" s="11"/>
      <c r="T105" s="52">
        <v>0</v>
      </c>
      <c r="U105" s="11"/>
      <c r="V105" s="52">
        <v>0</v>
      </c>
      <c r="W105" s="11"/>
      <c r="X105" s="52">
        <v>0</v>
      </c>
      <c r="Y105" s="11"/>
      <c r="Z105" s="52">
        <v>0</v>
      </c>
      <c r="AA105" s="11"/>
      <c r="AB105" s="52">
        <v>0</v>
      </c>
      <c r="AC105" s="11"/>
      <c r="AD105" s="52">
        <v>0</v>
      </c>
      <c r="AE105" s="11"/>
      <c r="AF105" s="52">
        <v>0</v>
      </c>
      <c r="AG105" s="52">
        <f t="shared" si="1"/>
        <v>0</v>
      </c>
    </row>
    <row r="106" spans="2:35" ht="25.5" x14ac:dyDescent="0.25">
      <c r="B106" s="9">
        <v>99</v>
      </c>
      <c r="C106" s="54" t="s">
        <v>2773</v>
      </c>
      <c r="D106" s="54" t="s">
        <v>132</v>
      </c>
      <c r="E106" s="54"/>
      <c r="F106" s="9" t="s">
        <v>106</v>
      </c>
      <c r="G106" s="52"/>
      <c r="H106" s="11" t="s">
        <v>115</v>
      </c>
      <c r="I106" s="11"/>
      <c r="J106" s="52">
        <v>0</v>
      </c>
      <c r="K106" s="11"/>
      <c r="L106" s="52">
        <v>0</v>
      </c>
      <c r="M106" s="11"/>
      <c r="N106" s="81">
        <v>0</v>
      </c>
      <c r="O106" s="11"/>
      <c r="P106" s="52">
        <v>0</v>
      </c>
      <c r="Q106" s="11"/>
      <c r="R106" s="52">
        <v>0</v>
      </c>
      <c r="S106" s="11"/>
      <c r="T106" s="52">
        <v>0</v>
      </c>
      <c r="U106" s="11"/>
      <c r="V106" s="52">
        <v>0</v>
      </c>
      <c r="W106" s="11"/>
      <c r="X106" s="52">
        <v>0</v>
      </c>
      <c r="Y106" s="11"/>
      <c r="Z106" s="52">
        <v>0</v>
      </c>
      <c r="AA106" s="11"/>
      <c r="AB106" s="52">
        <v>0</v>
      </c>
      <c r="AC106" s="11"/>
      <c r="AD106" s="52">
        <v>0</v>
      </c>
      <c r="AE106" s="11"/>
      <c r="AF106" s="52">
        <v>0</v>
      </c>
      <c r="AG106" s="52">
        <f t="shared" si="1"/>
        <v>0</v>
      </c>
    </row>
    <row r="107" spans="2:35" ht="25.5" x14ac:dyDescent="0.25">
      <c r="B107" s="9">
        <v>100</v>
      </c>
      <c r="C107" s="54" t="s">
        <v>2773</v>
      </c>
      <c r="D107" s="54" t="s">
        <v>132</v>
      </c>
      <c r="E107" s="54"/>
      <c r="F107" s="9" t="s">
        <v>106</v>
      </c>
      <c r="G107" s="52"/>
      <c r="H107" s="11" t="s">
        <v>115</v>
      </c>
      <c r="I107" s="11"/>
      <c r="J107" s="52">
        <v>0</v>
      </c>
      <c r="K107" s="11"/>
      <c r="L107" s="52">
        <v>0</v>
      </c>
      <c r="M107" s="11"/>
      <c r="N107" s="81">
        <v>0</v>
      </c>
      <c r="O107" s="11"/>
      <c r="P107" s="52">
        <v>0</v>
      </c>
      <c r="Q107" s="11"/>
      <c r="R107" s="52">
        <v>0</v>
      </c>
      <c r="S107" s="11"/>
      <c r="T107" s="52">
        <v>0</v>
      </c>
      <c r="U107" s="11"/>
      <c r="V107" s="52">
        <v>0</v>
      </c>
      <c r="W107" s="11"/>
      <c r="X107" s="52">
        <v>0</v>
      </c>
      <c r="Y107" s="11"/>
      <c r="Z107" s="52">
        <v>0</v>
      </c>
      <c r="AA107" s="11"/>
      <c r="AB107" s="52">
        <v>0</v>
      </c>
      <c r="AC107" s="11"/>
      <c r="AD107" s="52">
        <v>0</v>
      </c>
      <c r="AE107" s="11"/>
      <c r="AF107" s="52">
        <v>0</v>
      </c>
      <c r="AG107" s="52">
        <f t="shared" si="1"/>
        <v>0</v>
      </c>
    </row>
    <row r="108" spans="2:35" ht="25.5" x14ac:dyDescent="0.25">
      <c r="B108" s="9">
        <v>101</v>
      </c>
      <c r="C108" s="54" t="s">
        <v>2773</v>
      </c>
      <c r="D108" s="54" t="s">
        <v>132</v>
      </c>
      <c r="E108" s="54"/>
      <c r="F108" s="9" t="s">
        <v>106</v>
      </c>
      <c r="G108" s="52"/>
      <c r="H108" s="11" t="s">
        <v>115</v>
      </c>
      <c r="I108" s="11"/>
      <c r="J108" s="52">
        <v>0</v>
      </c>
      <c r="K108" s="11"/>
      <c r="L108" s="52">
        <v>0</v>
      </c>
      <c r="M108" s="11"/>
      <c r="N108" s="81">
        <v>0</v>
      </c>
      <c r="O108" s="11"/>
      <c r="P108" s="52">
        <v>0</v>
      </c>
      <c r="Q108" s="11"/>
      <c r="R108" s="52">
        <v>0</v>
      </c>
      <c r="S108" s="11"/>
      <c r="T108" s="52">
        <v>0</v>
      </c>
      <c r="U108" s="11"/>
      <c r="V108" s="52">
        <v>0</v>
      </c>
      <c r="W108" s="11"/>
      <c r="X108" s="52">
        <v>0</v>
      </c>
      <c r="Y108" s="11"/>
      <c r="Z108" s="52">
        <v>0</v>
      </c>
      <c r="AA108" s="11"/>
      <c r="AB108" s="52">
        <v>0</v>
      </c>
      <c r="AC108" s="11"/>
      <c r="AD108" s="52">
        <v>0</v>
      </c>
      <c r="AE108" s="11"/>
      <c r="AF108" s="52">
        <v>0</v>
      </c>
      <c r="AG108" s="52">
        <f t="shared" si="1"/>
        <v>0</v>
      </c>
    </row>
    <row r="109" spans="2:35" ht="25.5" x14ac:dyDescent="0.25">
      <c r="B109" s="9">
        <v>102</v>
      </c>
      <c r="C109" s="54" t="s">
        <v>2773</v>
      </c>
      <c r="D109" s="54" t="s">
        <v>132</v>
      </c>
      <c r="E109" s="54"/>
      <c r="F109" s="9" t="s">
        <v>106</v>
      </c>
      <c r="G109" s="52"/>
      <c r="H109" s="11" t="s">
        <v>115</v>
      </c>
      <c r="I109" s="11"/>
      <c r="J109" s="52">
        <v>0</v>
      </c>
      <c r="K109" s="11"/>
      <c r="L109" s="52">
        <v>0</v>
      </c>
      <c r="M109" s="11"/>
      <c r="N109" s="81">
        <v>0</v>
      </c>
      <c r="O109" s="11"/>
      <c r="P109" s="52">
        <v>0</v>
      </c>
      <c r="Q109" s="11"/>
      <c r="R109" s="52">
        <v>0</v>
      </c>
      <c r="S109" s="11"/>
      <c r="T109" s="52">
        <v>0</v>
      </c>
      <c r="U109" s="11"/>
      <c r="V109" s="52">
        <v>0</v>
      </c>
      <c r="W109" s="11"/>
      <c r="X109" s="52">
        <v>0</v>
      </c>
      <c r="Y109" s="11"/>
      <c r="Z109" s="52">
        <v>0</v>
      </c>
      <c r="AA109" s="11"/>
      <c r="AB109" s="52">
        <v>0</v>
      </c>
      <c r="AC109" s="11"/>
      <c r="AD109" s="52">
        <v>0</v>
      </c>
      <c r="AE109" s="11"/>
      <c r="AF109" s="52">
        <v>0</v>
      </c>
      <c r="AG109" s="52">
        <f t="shared" si="1"/>
        <v>0</v>
      </c>
    </row>
    <row r="110" spans="2:35" ht="25.5" x14ac:dyDescent="0.25">
      <c r="B110" s="9">
        <v>103</v>
      </c>
      <c r="C110" s="54" t="s">
        <v>2773</v>
      </c>
      <c r="D110" s="54" t="s">
        <v>132</v>
      </c>
      <c r="E110" s="54"/>
      <c r="F110" s="9" t="s">
        <v>106</v>
      </c>
      <c r="G110" s="52"/>
      <c r="H110" s="11" t="s">
        <v>115</v>
      </c>
      <c r="I110" s="11"/>
      <c r="J110" s="52">
        <v>0</v>
      </c>
      <c r="K110" s="11"/>
      <c r="L110" s="52">
        <v>0</v>
      </c>
      <c r="M110" s="11"/>
      <c r="N110" s="81">
        <v>0</v>
      </c>
      <c r="O110" s="11"/>
      <c r="P110" s="52">
        <v>0</v>
      </c>
      <c r="Q110" s="11"/>
      <c r="R110" s="52">
        <v>0</v>
      </c>
      <c r="S110" s="11"/>
      <c r="T110" s="52">
        <v>0</v>
      </c>
      <c r="U110" s="11"/>
      <c r="V110" s="52">
        <v>0</v>
      </c>
      <c r="W110" s="11"/>
      <c r="X110" s="52">
        <v>0</v>
      </c>
      <c r="Y110" s="11"/>
      <c r="Z110" s="52">
        <v>0</v>
      </c>
      <c r="AA110" s="11"/>
      <c r="AB110" s="52">
        <v>0</v>
      </c>
      <c r="AC110" s="11"/>
      <c r="AD110" s="52">
        <v>0</v>
      </c>
      <c r="AE110" s="11"/>
      <c r="AF110" s="52">
        <v>0</v>
      </c>
      <c r="AG110" s="52">
        <f t="shared" si="1"/>
        <v>0</v>
      </c>
    </row>
    <row r="111" spans="2:35" ht="25.5" x14ac:dyDescent="0.25">
      <c r="B111" s="9">
        <v>104</v>
      </c>
      <c r="C111" s="54" t="s">
        <v>2773</v>
      </c>
      <c r="D111" s="54" t="s">
        <v>132</v>
      </c>
      <c r="E111" s="54"/>
      <c r="F111" s="9" t="s">
        <v>106</v>
      </c>
      <c r="G111" s="52"/>
      <c r="H111" s="11" t="s">
        <v>115</v>
      </c>
      <c r="I111" s="11"/>
      <c r="J111" s="52">
        <v>0</v>
      </c>
      <c r="K111" s="11"/>
      <c r="L111" s="52">
        <v>0</v>
      </c>
      <c r="M111" s="11"/>
      <c r="N111" s="81">
        <v>0</v>
      </c>
      <c r="O111" s="11"/>
      <c r="P111" s="52">
        <v>0</v>
      </c>
      <c r="Q111" s="11"/>
      <c r="R111" s="52">
        <v>0</v>
      </c>
      <c r="S111" s="11"/>
      <c r="T111" s="52">
        <v>0</v>
      </c>
      <c r="U111" s="11"/>
      <c r="V111" s="52">
        <v>0</v>
      </c>
      <c r="W111" s="11"/>
      <c r="X111" s="52">
        <v>0</v>
      </c>
      <c r="Y111" s="11"/>
      <c r="Z111" s="52">
        <v>0</v>
      </c>
      <c r="AA111" s="11"/>
      <c r="AB111" s="52">
        <v>0</v>
      </c>
      <c r="AC111" s="11"/>
      <c r="AD111" s="52">
        <v>0</v>
      </c>
      <c r="AE111" s="11"/>
      <c r="AF111" s="52">
        <v>0</v>
      </c>
      <c r="AG111" s="52">
        <f t="shared" si="1"/>
        <v>0</v>
      </c>
    </row>
    <row r="112" spans="2:35" ht="25.5" x14ac:dyDescent="0.25">
      <c r="B112" s="9">
        <v>105</v>
      </c>
      <c r="C112" s="54" t="s">
        <v>2773</v>
      </c>
      <c r="D112" s="54" t="s">
        <v>132</v>
      </c>
      <c r="E112" s="54"/>
      <c r="F112" s="9" t="s">
        <v>106</v>
      </c>
      <c r="G112" s="52"/>
      <c r="H112" s="11" t="s">
        <v>115</v>
      </c>
      <c r="I112" s="11"/>
      <c r="J112" s="52">
        <v>0</v>
      </c>
      <c r="K112" s="11"/>
      <c r="L112" s="52">
        <v>0</v>
      </c>
      <c r="M112" s="11"/>
      <c r="N112" s="81">
        <v>0</v>
      </c>
      <c r="O112" s="11"/>
      <c r="P112" s="52">
        <v>0</v>
      </c>
      <c r="Q112" s="11"/>
      <c r="R112" s="52">
        <v>0</v>
      </c>
      <c r="S112" s="11"/>
      <c r="T112" s="52">
        <v>0</v>
      </c>
      <c r="U112" s="11"/>
      <c r="V112" s="52">
        <v>0</v>
      </c>
      <c r="W112" s="11"/>
      <c r="X112" s="52">
        <v>0</v>
      </c>
      <c r="Y112" s="11"/>
      <c r="Z112" s="52">
        <v>0</v>
      </c>
      <c r="AA112" s="11"/>
      <c r="AB112" s="52">
        <v>0</v>
      </c>
      <c r="AC112" s="11"/>
      <c r="AD112" s="52">
        <v>0</v>
      </c>
      <c r="AE112" s="11"/>
      <c r="AF112" s="52">
        <v>0</v>
      </c>
      <c r="AG112" s="52">
        <f t="shared" si="1"/>
        <v>0</v>
      </c>
    </row>
    <row r="113" spans="2:33" ht="25.5" x14ac:dyDescent="0.25">
      <c r="B113" s="9">
        <v>106</v>
      </c>
      <c r="C113" s="54" t="s">
        <v>2773</v>
      </c>
      <c r="D113" s="54" t="s">
        <v>132</v>
      </c>
      <c r="E113" s="54"/>
      <c r="F113" s="9" t="s">
        <v>106</v>
      </c>
      <c r="G113" s="52"/>
      <c r="H113" s="11" t="s">
        <v>115</v>
      </c>
      <c r="I113" s="11"/>
      <c r="J113" s="52">
        <v>0</v>
      </c>
      <c r="K113" s="11"/>
      <c r="L113" s="52">
        <v>0</v>
      </c>
      <c r="M113" s="11"/>
      <c r="N113" s="81">
        <v>0</v>
      </c>
      <c r="O113" s="11"/>
      <c r="P113" s="52">
        <v>0</v>
      </c>
      <c r="Q113" s="11"/>
      <c r="R113" s="52">
        <v>0</v>
      </c>
      <c r="S113" s="11"/>
      <c r="T113" s="52">
        <v>0</v>
      </c>
      <c r="U113" s="11"/>
      <c r="V113" s="52">
        <v>0</v>
      </c>
      <c r="W113" s="11"/>
      <c r="X113" s="52">
        <v>0</v>
      </c>
      <c r="Y113" s="11"/>
      <c r="Z113" s="52">
        <v>0</v>
      </c>
      <c r="AA113" s="11"/>
      <c r="AB113" s="52">
        <v>0</v>
      </c>
      <c r="AC113" s="11"/>
      <c r="AD113" s="52">
        <v>0</v>
      </c>
      <c r="AE113" s="11"/>
      <c r="AF113" s="52">
        <v>0</v>
      </c>
      <c r="AG113" s="52">
        <f t="shared" si="1"/>
        <v>0</v>
      </c>
    </row>
    <row r="114" spans="2:33" ht="25.5" x14ac:dyDescent="0.25">
      <c r="B114" s="9">
        <v>107</v>
      </c>
      <c r="C114" s="54" t="s">
        <v>2773</v>
      </c>
      <c r="D114" s="54" t="s">
        <v>132</v>
      </c>
      <c r="E114" s="54"/>
      <c r="F114" s="9" t="s">
        <v>106</v>
      </c>
      <c r="G114" s="52"/>
      <c r="H114" s="11" t="s">
        <v>115</v>
      </c>
      <c r="I114" s="11"/>
      <c r="J114" s="52">
        <v>0</v>
      </c>
      <c r="K114" s="11"/>
      <c r="L114" s="52">
        <v>0</v>
      </c>
      <c r="M114" s="11"/>
      <c r="N114" s="81">
        <v>0</v>
      </c>
      <c r="O114" s="11"/>
      <c r="P114" s="52">
        <v>0</v>
      </c>
      <c r="Q114" s="11"/>
      <c r="R114" s="52">
        <v>0</v>
      </c>
      <c r="S114" s="11"/>
      <c r="T114" s="52">
        <v>0</v>
      </c>
      <c r="U114" s="11"/>
      <c r="V114" s="52">
        <v>0</v>
      </c>
      <c r="W114" s="11"/>
      <c r="X114" s="52">
        <v>0</v>
      </c>
      <c r="Y114" s="11"/>
      <c r="Z114" s="52">
        <v>0</v>
      </c>
      <c r="AA114" s="11"/>
      <c r="AB114" s="52">
        <v>0</v>
      </c>
      <c r="AC114" s="11"/>
      <c r="AD114" s="52">
        <v>0</v>
      </c>
      <c r="AE114" s="11"/>
      <c r="AF114" s="52">
        <v>0</v>
      </c>
      <c r="AG114" s="52">
        <f t="shared" si="1"/>
        <v>0</v>
      </c>
    </row>
    <row r="115" spans="2:33" ht="25.5" x14ac:dyDescent="0.25">
      <c r="B115" s="9">
        <v>108</v>
      </c>
      <c r="C115" s="54" t="s">
        <v>2773</v>
      </c>
      <c r="D115" s="54" t="s">
        <v>132</v>
      </c>
      <c r="E115" s="54"/>
      <c r="F115" s="9" t="s">
        <v>106</v>
      </c>
      <c r="G115" s="52"/>
      <c r="H115" s="11" t="s">
        <v>115</v>
      </c>
      <c r="I115" s="11"/>
      <c r="J115" s="52">
        <v>0</v>
      </c>
      <c r="K115" s="11"/>
      <c r="L115" s="52">
        <v>0</v>
      </c>
      <c r="M115" s="11"/>
      <c r="N115" s="81">
        <v>0</v>
      </c>
      <c r="O115" s="11"/>
      <c r="P115" s="52">
        <v>0</v>
      </c>
      <c r="Q115" s="11"/>
      <c r="R115" s="52">
        <v>0</v>
      </c>
      <c r="S115" s="11"/>
      <c r="T115" s="52">
        <v>0</v>
      </c>
      <c r="U115" s="11"/>
      <c r="V115" s="52">
        <v>0</v>
      </c>
      <c r="W115" s="11"/>
      <c r="X115" s="52">
        <v>0</v>
      </c>
      <c r="Y115" s="11"/>
      <c r="Z115" s="52">
        <v>0</v>
      </c>
      <c r="AA115" s="11"/>
      <c r="AB115" s="52">
        <v>0</v>
      </c>
      <c r="AC115" s="11"/>
      <c r="AD115" s="52">
        <v>0</v>
      </c>
      <c r="AE115" s="11"/>
      <c r="AF115" s="52">
        <v>0</v>
      </c>
      <c r="AG115" s="52">
        <f t="shared" si="1"/>
        <v>0</v>
      </c>
    </row>
    <row r="116" spans="2:33" ht="25.5" x14ac:dyDescent="0.25">
      <c r="B116" s="9">
        <v>109</v>
      </c>
      <c r="C116" s="54" t="s">
        <v>2773</v>
      </c>
      <c r="D116" s="54" t="s">
        <v>132</v>
      </c>
      <c r="E116" s="54"/>
      <c r="F116" s="9" t="s">
        <v>106</v>
      </c>
      <c r="G116" s="52"/>
      <c r="H116" s="11" t="s">
        <v>115</v>
      </c>
      <c r="I116" s="11"/>
      <c r="J116" s="52">
        <v>0</v>
      </c>
      <c r="K116" s="11"/>
      <c r="L116" s="52">
        <v>0</v>
      </c>
      <c r="M116" s="11"/>
      <c r="N116" s="81">
        <v>0</v>
      </c>
      <c r="O116" s="11"/>
      <c r="P116" s="52">
        <v>0</v>
      </c>
      <c r="Q116" s="11"/>
      <c r="R116" s="52">
        <v>0</v>
      </c>
      <c r="S116" s="11"/>
      <c r="T116" s="52">
        <v>0</v>
      </c>
      <c r="U116" s="11"/>
      <c r="V116" s="52">
        <v>0</v>
      </c>
      <c r="W116" s="11"/>
      <c r="X116" s="52">
        <v>0</v>
      </c>
      <c r="Y116" s="11"/>
      <c r="Z116" s="52">
        <v>0</v>
      </c>
      <c r="AA116" s="11"/>
      <c r="AB116" s="52">
        <v>0</v>
      </c>
      <c r="AC116" s="11"/>
      <c r="AD116" s="52">
        <v>0</v>
      </c>
      <c r="AE116" s="11"/>
      <c r="AF116" s="52">
        <v>0</v>
      </c>
      <c r="AG116" s="52">
        <f t="shared" si="1"/>
        <v>0</v>
      </c>
    </row>
    <row r="117" spans="2:33" ht="25.5" x14ac:dyDescent="0.25">
      <c r="B117" s="9">
        <v>110</v>
      </c>
      <c r="C117" s="54" t="s">
        <v>2773</v>
      </c>
      <c r="D117" s="54" t="s">
        <v>132</v>
      </c>
      <c r="E117" s="54"/>
      <c r="F117" s="9" t="s">
        <v>106</v>
      </c>
      <c r="G117" s="52"/>
      <c r="H117" s="11" t="s">
        <v>115</v>
      </c>
      <c r="I117" s="11"/>
      <c r="J117" s="52">
        <v>0</v>
      </c>
      <c r="K117" s="11"/>
      <c r="L117" s="52">
        <v>0</v>
      </c>
      <c r="M117" s="11"/>
      <c r="N117" s="81">
        <v>0</v>
      </c>
      <c r="O117" s="11"/>
      <c r="P117" s="52">
        <v>0</v>
      </c>
      <c r="Q117" s="11"/>
      <c r="R117" s="52">
        <v>0</v>
      </c>
      <c r="S117" s="11"/>
      <c r="T117" s="52">
        <v>0</v>
      </c>
      <c r="U117" s="11"/>
      <c r="V117" s="52">
        <v>0</v>
      </c>
      <c r="W117" s="11"/>
      <c r="X117" s="52">
        <v>0</v>
      </c>
      <c r="Y117" s="11"/>
      <c r="Z117" s="52">
        <v>0</v>
      </c>
      <c r="AA117" s="11"/>
      <c r="AB117" s="52">
        <v>0</v>
      </c>
      <c r="AC117" s="11"/>
      <c r="AD117" s="52">
        <v>0</v>
      </c>
      <c r="AE117" s="11"/>
      <c r="AF117" s="52">
        <v>0</v>
      </c>
      <c r="AG117" s="52">
        <f t="shared" si="1"/>
        <v>0</v>
      </c>
    </row>
    <row r="118" spans="2:33" ht="25.5" x14ac:dyDescent="0.25">
      <c r="B118" s="9">
        <v>111</v>
      </c>
      <c r="C118" s="54" t="s">
        <v>2773</v>
      </c>
      <c r="D118" s="54" t="s">
        <v>132</v>
      </c>
      <c r="E118" s="54"/>
      <c r="F118" s="9" t="s">
        <v>106</v>
      </c>
      <c r="G118" s="52"/>
      <c r="H118" s="11" t="s">
        <v>115</v>
      </c>
      <c r="I118" s="11"/>
      <c r="J118" s="52">
        <v>0</v>
      </c>
      <c r="K118" s="11"/>
      <c r="L118" s="52">
        <v>0</v>
      </c>
      <c r="M118" s="11"/>
      <c r="N118" s="81">
        <v>0</v>
      </c>
      <c r="O118" s="11"/>
      <c r="P118" s="52">
        <v>0</v>
      </c>
      <c r="Q118" s="11"/>
      <c r="R118" s="52">
        <v>0</v>
      </c>
      <c r="S118" s="11"/>
      <c r="T118" s="52">
        <v>0</v>
      </c>
      <c r="U118" s="11"/>
      <c r="V118" s="52">
        <v>0</v>
      </c>
      <c r="W118" s="11"/>
      <c r="X118" s="52">
        <v>0</v>
      </c>
      <c r="Y118" s="11"/>
      <c r="Z118" s="52">
        <v>0</v>
      </c>
      <c r="AA118" s="11"/>
      <c r="AB118" s="52">
        <v>0</v>
      </c>
      <c r="AC118" s="11"/>
      <c r="AD118" s="52">
        <v>0</v>
      </c>
      <c r="AE118" s="11"/>
      <c r="AF118" s="52">
        <v>0</v>
      </c>
      <c r="AG118" s="52">
        <f t="shared" si="1"/>
        <v>0</v>
      </c>
    </row>
    <row r="119" spans="2:33" ht="25.5" x14ac:dyDescent="0.25">
      <c r="B119" s="9">
        <v>112</v>
      </c>
      <c r="C119" s="54" t="s">
        <v>2773</v>
      </c>
      <c r="D119" s="54" t="s">
        <v>132</v>
      </c>
      <c r="E119" s="54"/>
      <c r="F119" s="9" t="s">
        <v>106</v>
      </c>
      <c r="G119" s="52"/>
      <c r="H119" s="11" t="s">
        <v>115</v>
      </c>
      <c r="I119" s="11"/>
      <c r="J119" s="52">
        <v>0</v>
      </c>
      <c r="K119" s="11"/>
      <c r="L119" s="52">
        <v>0</v>
      </c>
      <c r="M119" s="11"/>
      <c r="N119" s="81">
        <v>0</v>
      </c>
      <c r="O119" s="11"/>
      <c r="P119" s="52">
        <v>0</v>
      </c>
      <c r="Q119" s="11"/>
      <c r="R119" s="52">
        <v>0</v>
      </c>
      <c r="S119" s="11"/>
      <c r="T119" s="52">
        <v>0</v>
      </c>
      <c r="U119" s="11"/>
      <c r="V119" s="52">
        <v>0</v>
      </c>
      <c r="W119" s="11"/>
      <c r="X119" s="52">
        <v>0</v>
      </c>
      <c r="Y119" s="11"/>
      <c r="Z119" s="52">
        <v>0</v>
      </c>
      <c r="AA119" s="11"/>
      <c r="AB119" s="52">
        <v>0</v>
      </c>
      <c r="AC119" s="11"/>
      <c r="AD119" s="52">
        <v>0</v>
      </c>
      <c r="AE119" s="11"/>
      <c r="AF119" s="52">
        <v>0</v>
      </c>
      <c r="AG119" s="52">
        <f t="shared" si="1"/>
        <v>0</v>
      </c>
    </row>
    <row r="120" spans="2:33" ht="25.5" x14ac:dyDescent="0.25">
      <c r="B120" s="9">
        <v>113</v>
      </c>
      <c r="C120" s="54" t="s">
        <v>2773</v>
      </c>
      <c r="D120" s="54" t="s">
        <v>132</v>
      </c>
      <c r="E120" s="54"/>
      <c r="F120" s="9" t="s">
        <v>106</v>
      </c>
      <c r="G120" s="52"/>
      <c r="H120" s="11" t="s">
        <v>115</v>
      </c>
      <c r="I120" s="11"/>
      <c r="J120" s="52">
        <v>0</v>
      </c>
      <c r="K120" s="11"/>
      <c r="L120" s="52">
        <v>0</v>
      </c>
      <c r="M120" s="11"/>
      <c r="N120" s="81">
        <v>0</v>
      </c>
      <c r="O120" s="11"/>
      <c r="P120" s="52">
        <v>0</v>
      </c>
      <c r="Q120" s="11"/>
      <c r="R120" s="52">
        <v>0</v>
      </c>
      <c r="S120" s="11"/>
      <c r="T120" s="52">
        <v>0</v>
      </c>
      <c r="U120" s="11"/>
      <c r="V120" s="52">
        <v>0</v>
      </c>
      <c r="W120" s="11"/>
      <c r="X120" s="52">
        <v>0</v>
      </c>
      <c r="Y120" s="11"/>
      <c r="Z120" s="52">
        <v>0</v>
      </c>
      <c r="AA120" s="11"/>
      <c r="AB120" s="52">
        <v>0</v>
      </c>
      <c r="AC120" s="11"/>
      <c r="AD120" s="52">
        <v>0</v>
      </c>
      <c r="AE120" s="11"/>
      <c r="AF120" s="52">
        <v>0</v>
      </c>
      <c r="AG120" s="52">
        <f t="shared" si="1"/>
        <v>0</v>
      </c>
    </row>
    <row r="121" spans="2:33" ht="25.5" x14ac:dyDescent="0.25">
      <c r="B121" s="9">
        <v>114</v>
      </c>
      <c r="C121" s="54" t="s">
        <v>2773</v>
      </c>
      <c r="D121" s="54" t="s">
        <v>132</v>
      </c>
      <c r="E121" s="54"/>
      <c r="F121" s="9" t="s">
        <v>106</v>
      </c>
      <c r="G121" s="52"/>
      <c r="H121" s="11" t="s">
        <v>115</v>
      </c>
      <c r="I121" s="11"/>
      <c r="J121" s="52">
        <v>0</v>
      </c>
      <c r="K121" s="11"/>
      <c r="L121" s="52">
        <v>0</v>
      </c>
      <c r="M121" s="11"/>
      <c r="N121" s="81">
        <v>0</v>
      </c>
      <c r="O121" s="11"/>
      <c r="P121" s="52">
        <v>0</v>
      </c>
      <c r="Q121" s="11"/>
      <c r="R121" s="52">
        <v>0</v>
      </c>
      <c r="S121" s="11"/>
      <c r="T121" s="52">
        <v>0</v>
      </c>
      <c r="U121" s="11"/>
      <c r="V121" s="52">
        <v>0</v>
      </c>
      <c r="W121" s="11"/>
      <c r="X121" s="52">
        <v>0</v>
      </c>
      <c r="Y121" s="11"/>
      <c r="Z121" s="52">
        <v>0</v>
      </c>
      <c r="AA121" s="11"/>
      <c r="AB121" s="52">
        <v>0</v>
      </c>
      <c r="AC121" s="11"/>
      <c r="AD121" s="52">
        <v>0</v>
      </c>
      <c r="AE121" s="11"/>
      <c r="AF121" s="52">
        <v>0</v>
      </c>
      <c r="AG121" s="52">
        <f t="shared" si="1"/>
        <v>0</v>
      </c>
    </row>
    <row r="122" spans="2:33" ht="25.5" x14ac:dyDescent="0.25">
      <c r="B122" s="9">
        <v>115</v>
      </c>
      <c r="C122" s="54" t="s">
        <v>2773</v>
      </c>
      <c r="D122" s="54" t="s">
        <v>132</v>
      </c>
      <c r="E122" s="54"/>
      <c r="F122" s="9" t="s">
        <v>106</v>
      </c>
      <c r="G122" s="52"/>
      <c r="H122" s="11" t="s">
        <v>115</v>
      </c>
      <c r="I122" s="11"/>
      <c r="J122" s="52">
        <v>0</v>
      </c>
      <c r="K122" s="11"/>
      <c r="L122" s="52">
        <v>0</v>
      </c>
      <c r="M122" s="11"/>
      <c r="N122" s="81">
        <v>0</v>
      </c>
      <c r="O122" s="11"/>
      <c r="P122" s="52">
        <v>0</v>
      </c>
      <c r="Q122" s="11"/>
      <c r="R122" s="52">
        <v>0</v>
      </c>
      <c r="S122" s="11"/>
      <c r="T122" s="52">
        <v>0</v>
      </c>
      <c r="U122" s="11"/>
      <c r="V122" s="52">
        <v>0</v>
      </c>
      <c r="W122" s="11"/>
      <c r="X122" s="52">
        <v>0</v>
      </c>
      <c r="Y122" s="11"/>
      <c r="Z122" s="52">
        <v>0</v>
      </c>
      <c r="AA122" s="11"/>
      <c r="AB122" s="52">
        <v>0</v>
      </c>
      <c r="AC122" s="11"/>
      <c r="AD122" s="52">
        <v>0</v>
      </c>
      <c r="AE122" s="11"/>
      <c r="AF122" s="52">
        <v>0</v>
      </c>
      <c r="AG122" s="52">
        <f t="shared" si="1"/>
        <v>0</v>
      </c>
    </row>
    <row r="123" spans="2:33" ht="25.5" x14ac:dyDescent="0.25">
      <c r="B123" s="9">
        <v>116</v>
      </c>
      <c r="C123" s="54" t="s">
        <v>2773</v>
      </c>
      <c r="D123" s="54" t="s">
        <v>132</v>
      </c>
      <c r="E123" s="54"/>
      <c r="F123" s="9" t="s">
        <v>106</v>
      </c>
      <c r="G123" s="52"/>
      <c r="H123" s="11" t="s">
        <v>115</v>
      </c>
      <c r="I123" s="11"/>
      <c r="J123" s="52">
        <v>0</v>
      </c>
      <c r="K123" s="11"/>
      <c r="L123" s="52">
        <v>0</v>
      </c>
      <c r="M123" s="11"/>
      <c r="N123" s="81">
        <v>0</v>
      </c>
      <c r="O123" s="11"/>
      <c r="P123" s="52">
        <v>0</v>
      </c>
      <c r="Q123" s="11"/>
      <c r="R123" s="52">
        <v>0</v>
      </c>
      <c r="S123" s="11"/>
      <c r="T123" s="52">
        <v>0</v>
      </c>
      <c r="U123" s="11"/>
      <c r="V123" s="52">
        <v>0</v>
      </c>
      <c r="W123" s="11"/>
      <c r="X123" s="52">
        <v>0</v>
      </c>
      <c r="Y123" s="11"/>
      <c r="Z123" s="52">
        <v>0</v>
      </c>
      <c r="AA123" s="11"/>
      <c r="AB123" s="52">
        <v>0</v>
      </c>
      <c r="AC123" s="11"/>
      <c r="AD123" s="52">
        <v>0</v>
      </c>
      <c r="AE123" s="11"/>
      <c r="AF123" s="52">
        <v>0</v>
      </c>
      <c r="AG123" s="52">
        <f t="shared" si="1"/>
        <v>0</v>
      </c>
    </row>
    <row r="124" spans="2:33" ht="25.5" x14ac:dyDescent="0.25">
      <c r="B124" s="9">
        <v>117</v>
      </c>
      <c r="C124" s="54" t="s">
        <v>2773</v>
      </c>
      <c r="D124" s="54" t="s">
        <v>132</v>
      </c>
      <c r="E124" s="54"/>
      <c r="F124" s="9" t="s">
        <v>106</v>
      </c>
      <c r="G124" s="52"/>
      <c r="H124" s="11" t="s">
        <v>115</v>
      </c>
      <c r="I124" s="11"/>
      <c r="J124" s="52">
        <v>0</v>
      </c>
      <c r="K124" s="11"/>
      <c r="L124" s="52">
        <v>0</v>
      </c>
      <c r="M124" s="11"/>
      <c r="N124" s="81">
        <v>0</v>
      </c>
      <c r="O124" s="11"/>
      <c r="P124" s="52">
        <v>0</v>
      </c>
      <c r="Q124" s="11"/>
      <c r="R124" s="52">
        <v>0</v>
      </c>
      <c r="S124" s="11"/>
      <c r="T124" s="52">
        <v>0</v>
      </c>
      <c r="U124" s="11"/>
      <c r="V124" s="52">
        <v>0</v>
      </c>
      <c r="W124" s="11"/>
      <c r="X124" s="52">
        <v>0</v>
      </c>
      <c r="Y124" s="11"/>
      <c r="Z124" s="52">
        <v>0</v>
      </c>
      <c r="AA124" s="11"/>
      <c r="AB124" s="52">
        <v>0</v>
      </c>
      <c r="AC124" s="11"/>
      <c r="AD124" s="52">
        <v>0</v>
      </c>
      <c r="AE124" s="11"/>
      <c r="AF124" s="52">
        <v>0</v>
      </c>
      <c r="AG124" s="52">
        <f t="shared" si="1"/>
        <v>0</v>
      </c>
    </row>
    <row r="125" spans="2:33" ht="25.5" x14ac:dyDescent="0.25">
      <c r="B125" s="9">
        <v>118</v>
      </c>
      <c r="C125" s="54" t="s">
        <v>2773</v>
      </c>
      <c r="D125" s="54" t="s">
        <v>132</v>
      </c>
      <c r="E125" s="54"/>
      <c r="F125" s="9" t="s">
        <v>106</v>
      </c>
      <c r="G125" s="52"/>
      <c r="H125" s="11" t="s">
        <v>115</v>
      </c>
      <c r="I125" s="11"/>
      <c r="J125" s="52">
        <v>0</v>
      </c>
      <c r="K125" s="11"/>
      <c r="L125" s="52">
        <v>0</v>
      </c>
      <c r="M125" s="11"/>
      <c r="N125" s="81">
        <v>0</v>
      </c>
      <c r="O125" s="11"/>
      <c r="P125" s="52">
        <v>0</v>
      </c>
      <c r="Q125" s="11"/>
      <c r="R125" s="52">
        <v>0</v>
      </c>
      <c r="S125" s="11"/>
      <c r="T125" s="52">
        <v>0</v>
      </c>
      <c r="U125" s="11"/>
      <c r="V125" s="52">
        <v>0</v>
      </c>
      <c r="W125" s="11"/>
      <c r="X125" s="52">
        <v>0</v>
      </c>
      <c r="Y125" s="11"/>
      <c r="Z125" s="52">
        <v>0</v>
      </c>
      <c r="AA125" s="11"/>
      <c r="AB125" s="52">
        <v>0</v>
      </c>
      <c r="AC125" s="11"/>
      <c r="AD125" s="52">
        <v>0</v>
      </c>
      <c r="AE125" s="11"/>
      <c r="AF125" s="52">
        <v>0</v>
      </c>
      <c r="AG125" s="52">
        <f t="shared" si="1"/>
        <v>0</v>
      </c>
    </row>
    <row r="126" spans="2:33" ht="25.5" x14ac:dyDescent="0.25">
      <c r="B126" s="9">
        <v>119</v>
      </c>
      <c r="C126" s="54" t="s">
        <v>2773</v>
      </c>
      <c r="D126" s="54" t="s">
        <v>132</v>
      </c>
      <c r="E126" s="54"/>
      <c r="F126" s="9" t="s">
        <v>106</v>
      </c>
      <c r="G126" s="52"/>
      <c r="H126" s="11" t="s">
        <v>115</v>
      </c>
      <c r="I126" s="11"/>
      <c r="J126" s="52">
        <v>0</v>
      </c>
      <c r="K126" s="11"/>
      <c r="L126" s="52">
        <v>0</v>
      </c>
      <c r="M126" s="11"/>
      <c r="N126" s="81">
        <v>0</v>
      </c>
      <c r="O126" s="11"/>
      <c r="P126" s="52">
        <v>0</v>
      </c>
      <c r="Q126" s="11"/>
      <c r="R126" s="52">
        <v>0</v>
      </c>
      <c r="S126" s="11"/>
      <c r="T126" s="52">
        <v>0</v>
      </c>
      <c r="U126" s="11"/>
      <c r="V126" s="52">
        <v>0</v>
      </c>
      <c r="W126" s="11"/>
      <c r="X126" s="52">
        <v>0</v>
      </c>
      <c r="Y126" s="11"/>
      <c r="Z126" s="52">
        <v>0</v>
      </c>
      <c r="AA126" s="11"/>
      <c r="AB126" s="52">
        <v>0</v>
      </c>
      <c r="AC126" s="11"/>
      <c r="AD126" s="52">
        <v>0</v>
      </c>
      <c r="AE126" s="11"/>
      <c r="AF126" s="52">
        <v>0</v>
      </c>
      <c r="AG126" s="52">
        <f t="shared" si="1"/>
        <v>0</v>
      </c>
    </row>
    <row r="127" spans="2:33" ht="25.5" x14ac:dyDescent="0.25">
      <c r="B127" s="9">
        <v>120</v>
      </c>
      <c r="C127" s="54" t="s">
        <v>2773</v>
      </c>
      <c r="D127" s="54" t="s">
        <v>132</v>
      </c>
      <c r="E127" s="54"/>
      <c r="F127" s="9" t="s">
        <v>106</v>
      </c>
      <c r="G127" s="52"/>
      <c r="H127" s="11" t="s">
        <v>115</v>
      </c>
      <c r="I127" s="11"/>
      <c r="J127" s="52">
        <v>0</v>
      </c>
      <c r="K127" s="11"/>
      <c r="L127" s="52">
        <v>0</v>
      </c>
      <c r="M127" s="11"/>
      <c r="N127" s="81">
        <v>0</v>
      </c>
      <c r="O127" s="11"/>
      <c r="P127" s="52">
        <v>0</v>
      </c>
      <c r="Q127" s="11"/>
      <c r="R127" s="52">
        <v>0</v>
      </c>
      <c r="S127" s="11"/>
      <c r="T127" s="52">
        <v>0</v>
      </c>
      <c r="U127" s="11"/>
      <c r="V127" s="52">
        <v>0</v>
      </c>
      <c r="W127" s="11"/>
      <c r="X127" s="52">
        <v>0</v>
      </c>
      <c r="Y127" s="11"/>
      <c r="Z127" s="52">
        <v>0</v>
      </c>
      <c r="AA127" s="11"/>
      <c r="AB127" s="52">
        <v>0</v>
      </c>
      <c r="AC127" s="11"/>
      <c r="AD127" s="52">
        <v>0</v>
      </c>
      <c r="AE127" s="11"/>
      <c r="AF127" s="52">
        <v>0</v>
      </c>
      <c r="AG127" s="52">
        <f t="shared" si="1"/>
        <v>0</v>
      </c>
    </row>
    <row r="128" spans="2:33" ht="25.5" x14ac:dyDescent="0.25">
      <c r="B128" s="9">
        <v>121</v>
      </c>
      <c r="C128" s="54" t="s">
        <v>2773</v>
      </c>
      <c r="D128" s="54" t="s">
        <v>132</v>
      </c>
      <c r="E128" s="54"/>
      <c r="F128" s="9" t="s">
        <v>106</v>
      </c>
      <c r="G128" s="52"/>
      <c r="H128" s="11" t="s">
        <v>115</v>
      </c>
      <c r="I128" s="11"/>
      <c r="J128" s="52">
        <v>0</v>
      </c>
      <c r="K128" s="11"/>
      <c r="L128" s="52">
        <v>0</v>
      </c>
      <c r="M128" s="11"/>
      <c r="N128" s="81">
        <v>0</v>
      </c>
      <c r="O128" s="11"/>
      <c r="P128" s="52">
        <v>0</v>
      </c>
      <c r="Q128" s="11"/>
      <c r="R128" s="52">
        <v>0</v>
      </c>
      <c r="S128" s="11"/>
      <c r="T128" s="52">
        <v>0</v>
      </c>
      <c r="U128" s="11"/>
      <c r="V128" s="52">
        <v>0</v>
      </c>
      <c r="W128" s="11"/>
      <c r="X128" s="52">
        <v>0</v>
      </c>
      <c r="Y128" s="11"/>
      <c r="Z128" s="52">
        <v>0</v>
      </c>
      <c r="AA128" s="11"/>
      <c r="AB128" s="52">
        <v>0</v>
      </c>
      <c r="AC128" s="11"/>
      <c r="AD128" s="52">
        <v>0</v>
      </c>
      <c r="AE128" s="11"/>
      <c r="AF128" s="52">
        <v>0</v>
      </c>
      <c r="AG128" s="52">
        <f t="shared" si="1"/>
        <v>0</v>
      </c>
    </row>
    <row r="129" spans="2:33" ht="25.5" x14ac:dyDescent="0.25">
      <c r="B129" s="9">
        <v>122</v>
      </c>
      <c r="C129" s="54" t="s">
        <v>2773</v>
      </c>
      <c r="D129" s="54" t="s">
        <v>132</v>
      </c>
      <c r="E129" s="54"/>
      <c r="F129" s="9" t="s">
        <v>106</v>
      </c>
      <c r="G129" s="52"/>
      <c r="H129" s="11" t="s">
        <v>115</v>
      </c>
      <c r="I129" s="11"/>
      <c r="J129" s="52">
        <v>0</v>
      </c>
      <c r="K129" s="11"/>
      <c r="L129" s="52">
        <v>0</v>
      </c>
      <c r="M129" s="11"/>
      <c r="N129" s="81">
        <v>0</v>
      </c>
      <c r="O129" s="11"/>
      <c r="P129" s="52">
        <v>0</v>
      </c>
      <c r="Q129" s="11"/>
      <c r="R129" s="52">
        <v>0</v>
      </c>
      <c r="S129" s="11"/>
      <c r="T129" s="52">
        <v>0</v>
      </c>
      <c r="U129" s="11"/>
      <c r="V129" s="52">
        <v>0</v>
      </c>
      <c r="W129" s="11"/>
      <c r="X129" s="52">
        <v>0</v>
      </c>
      <c r="Y129" s="11"/>
      <c r="Z129" s="52">
        <v>0</v>
      </c>
      <c r="AA129" s="11"/>
      <c r="AB129" s="52">
        <v>0</v>
      </c>
      <c r="AC129" s="11"/>
      <c r="AD129" s="52">
        <v>0</v>
      </c>
      <c r="AE129" s="11"/>
      <c r="AF129" s="52">
        <v>0</v>
      </c>
      <c r="AG129" s="52">
        <f t="shared" si="1"/>
        <v>0</v>
      </c>
    </row>
    <row r="130" spans="2:33" ht="25.5" x14ac:dyDescent="0.25">
      <c r="B130" s="9">
        <v>123</v>
      </c>
      <c r="C130" s="54" t="s">
        <v>2773</v>
      </c>
      <c r="D130" s="54" t="s">
        <v>132</v>
      </c>
      <c r="E130" s="54"/>
      <c r="F130" s="9" t="s">
        <v>106</v>
      </c>
      <c r="G130" s="52"/>
      <c r="H130" s="11" t="s">
        <v>115</v>
      </c>
      <c r="I130" s="11"/>
      <c r="J130" s="52">
        <v>0</v>
      </c>
      <c r="K130" s="11"/>
      <c r="L130" s="52">
        <v>0</v>
      </c>
      <c r="M130" s="11"/>
      <c r="N130" s="81">
        <v>0</v>
      </c>
      <c r="O130" s="11"/>
      <c r="P130" s="52">
        <v>0</v>
      </c>
      <c r="Q130" s="11"/>
      <c r="R130" s="52">
        <v>0</v>
      </c>
      <c r="S130" s="11"/>
      <c r="T130" s="52">
        <v>0</v>
      </c>
      <c r="U130" s="11"/>
      <c r="V130" s="52">
        <v>0</v>
      </c>
      <c r="W130" s="11"/>
      <c r="X130" s="52">
        <v>0</v>
      </c>
      <c r="Y130" s="11"/>
      <c r="Z130" s="52">
        <v>0</v>
      </c>
      <c r="AA130" s="11"/>
      <c r="AB130" s="52">
        <v>0</v>
      </c>
      <c r="AC130" s="11"/>
      <c r="AD130" s="52">
        <v>0</v>
      </c>
      <c r="AE130" s="11"/>
      <c r="AF130" s="52">
        <v>0</v>
      </c>
      <c r="AG130" s="52">
        <f t="shared" si="1"/>
        <v>0</v>
      </c>
    </row>
    <row r="131" spans="2:33" ht="25.5" x14ac:dyDescent="0.25">
      <c r="B131" s="9">
        <v>124</v>
      </c>
      <c r="C131" s="54" t="s">
        <v>2773</v>
      </c>
      <c r="D131" s="54" t="s">
        <v>132</v>
      </c>
      <c r="E131" s="54"/>
      <c r="F131" s="9" t="s">
        <v>106</v>
      </c>
      <c r="G131" s="52"/>
      <c r="H131" s="11" t="s">
        <v>115</v>
      </c>
      <c r="I131" s="11"/>
      <c r="J131" s="52">
        <v>0</v>
      </c>
      <c r="K131" s="11"/>
      <c r="L131" s="52">
        <v>0</v>
      </c>
      <c r="M131" s="11"/>
      <c r="N131" s="81">
        <v>0</v>
      </c>
      <c r="O131" s="11"/>
      <c r="P131" s="52">
        <v>0</v>
      </c>
      <c r="Q131" s="11"/>
      <c r="R131" s="52">
        <v>0</v>
      </c>
      <c r="S131" s="11"/>
      <c r="T131" s="52">
        <v>0</v>
      </c>
      <c r="U131" s="11"/>
      <c r="V131" s="52">
        <v>0</v>
      </c>
      <c r="W131" s="11"/>
      <c r="X131" s="52">
        <v>0</v>
      </c>
      <c r="Y131" s="11"/>
      <c r="Z131" s="52">
        <v>0</v>
      </c>
      <c r="AA131" s="11"/>
      <c r="AB131" s="52">
        <v>0</v>
      </c>
      <c r="AC131" s="11"/>
      <c r="AD131" s="52">
        <v>0</v>
      </c>
      <c r="AE131" s="11"/>
      <c r="AF131" s="52">
        <v>0</v>
      </c>
      <c r="AG131" s="52">
        <f t="shared" ref="AG131:AG175" si="2">+J131+L131+N131+P131+R131+T131+V131+X131+Z131+AB131+AD131+AF131</f>
        <v>0</v>
      </c>
    </row>
    <row r="132" spans="2:33" ht="25.5" x14ac:dyDescent="0.25">
      <c r="B132" s="9">
        <v>125</v>
      </c>
      <c r="C132" s="54" t="s">
        <v>2773</v>
      </c>
      <c r="D132" s="54" t="s">
        <v>132</v>
      </c>
      <c r="E132" s="54"/>
      <c r="F132" s="9" t="s">
        <v>106</v>
      </c>
      <c r="G132" s="52"/>
      <c r="H132" s="11" t="s">
        <v>115</v>
      </c>
      <c r="I132" s="11"/>
      <c r="J132" s="52">
        <v>0</v>
      </c>
      <c r="K132" s="11"/>
      <c r="L132" s="52">
        <v>0</v>
      </c>
      <c r="M132" s="11"/>
      <c r="N132" s="81">
        <v>0</v>
      </c>
      <c r="O132" s="11"/>
      <c r="P132" s="52">
        <v>0</v>
      </c>
      <c r="Q132" s="11"/>
      <c r="R132" s="52">
        <v>0</v>
      </c>
      <c r="S132" s="11"/>
      <c r="T132" s="52">
        <v>0</v>
      </c>
      <c r="U132" s="11"/>
      <c r="V132" s="52">
        <v>0</v>
      </c>
      <c r="W132" s="11"/>
      <c r="X132" s="52">
        <v>0</v>
      </c>
      <c r="Y132" s="11"/>
      <c r="Z132" s="52">
        <v>0</v>
      </c>
      <c r="AA132" s="11"/>
      <c r="AB132" s="52">
        <v>0</v>
      </c>
      <c r="AC132" s="11"/>
      <c r="AD132" s="52">
        <v>0</v>
      </c>
      <c r="AE132" s="11"/>
      <c r="AF132" s="52">
        <v>0</v>
      </c>
      <c r="AG132" s="52">
        <f t="shared" si="2"/>
        <v>0</v>
      </c>
    </row>
    <row r="133" spans="2:33" ht="25.5" x14ac:dyDescent="0.25">
      <c r="B133" s="9">
        <v>126</v>
      </c>
      <c r="C133" s="54" t="s">
        <v>2773</v>
      </c>
      <c r="D133" s="54" t="s">
        <v>132</v>
      </c>
      <c r="E133" s="54"/>
      <c r="F133" s="9" t="s">
        <v>106</v>
      </c>
      <c r="G133" s="52"/>
      <c r="H133" s="11" t="s">
        <v>115</v>
      </c>
      <c r="I133" s="11"/>
      <c r="J133" s="52">
        <v>0</v>
      </c>
      <c r="K133" s="11"/>
      <c r="L133" s="52">
        <v>0</v>
      </c>
      <c r="M133" s="11"/>
      <c r="N133" s="81">
        <v>0</v>
      </c>
      <c r="O133" s="11"/>
      <c r="P133" s="52">
        <v>0</v>
      </c>
      <c r="Q133" s="11"/>
      <c r="R133" s="52">
        <v>0</v>
      </c>
      <c r="S133" s="11"/>
      <c r="T133" s="52">
        <v>0</v>
      </c>
      <c r="U133" s="11"/>
      <c r="V133" s="52">
        <v>0</v>
      </c>
      <c r="W133" s="11"/>
      <c r="X133" s="52">
        <v>0</v>
      </c>
      <c r="Y133" s="11"/>
      <c r="Z133" s="52">
        <v>0</v>
      </c>
      <c r="AA133" s="11"/>
      <c r="AB133" s="52">
        <v>0</v>
      </c>
      <c r="AC133" s="11"/>
      <c r="AD133" s="52">
        <v>0</v>
      </c>
      <c r="AE133" s="11"/>
      <c r="AF133" s="52">
        <v>0</v>
      </c>
      <c r="AG133" s="52">
        <f t="shared" si="2"/>
        <v>0</v>
      </c>
    </row>
    <row r="134" spans="2:33" ht="25.5" x14ac:dyDescent="0.25">
      <c r="B134" s="9">
        <v>127</v>
      </c>
      <c r="C134" s="54" t="s">
        <v>2773</v>
      </c>
      <c r="D134" s="54" t="s">
        <v>132</v>
      </c>
      <c r="E134" s="54"/>
      <c r="F134" s="9" t="s">
        <v>106</v>
      </c>
      <c r="G134" s="52"/>
      <c r="H134" s="11" t="s">
        <v>115</v>
      </c>
      <c r="I134" s="11"/>
      <c r="J134" s="52">
        <v>0</v>
      </c>
      <c r="K134" s="11"/>
      <c r="L134" s="52">
        <v>0</v>
      </c>
      <c r="M134" s="11"/>
      <c r="N134" s="81">
        <v>0</v>
      </c>
      <c r="O134" s="11"/>
      <c r="P134" s="52">
        <v>0</v>
      </c>
      <c r="Q134" s="11"/>
      <c r="R134" s="52">
        <v>0</v>
      </c>
      <c r="S134" s="11"/>
      <c r="T134" s="52">
        <v>0</v>
      </c>
      <c r="U134" s="11"/>
      <c r="V134" s="52">
        <v>0</v>
      </c>
      <c r="W134" s="11"/>
      <c r="X134" s="52">
        <v>0</v>
      </c>
      <c r="Y134" s="11"/>
      <c r="Z134" s="52">
        <v>0</v>
      </c>
      <c r="AA134" s="11"/>
      <c r="AB134" s="52">
        <v>0</v>
      </c>
      <c r="AC134" s="11"/>
      <c r="AD134" s="52">
        <v>0</v>
      </c>
      <c r="AE134" s="11"/>
      <c r="AF134" s="52">
        <v>0</v>
      </c>
      <c r="AG134" s="52">
        <f t="shared" si="2"/>
        <v>0</v>
      </c>
    </row>
    <row r="135" spans="2:33" ht="25.5" x14ac:dyDescent="0.25">
      <c r="B135" s="9">
        <v>128</v>
      </c>
      <c r="C135" s="54" t="s">
        <v>2773</v>
      </c>
      <c r="D135" s="54" t="s">
        <v>132</v>
      </c>
      <c r="E135" s="54"/>
      <c r="F135" s="9" t="s">
        <v>106</v>
      </c>
      <c r="G135" s="52"/>
      <c r="H135" s="11" t="s">
        <v>115</v>
      </c>
      <c r="I135" s="11"/>
      <c r="J135" s="52">
        <v>0</v>
      </c>
      <c r="K135" s="11"/>
      <c r="L135" s="52">
        <v>0</v>
      </c>
      <c r="M135" s="11"/>
      <c r="N135" s="81">
        <v>0</v>
      </c>
      <c r="O135" s="11"/>
      <c r="P135" s="52">
        <v>0</v>
      </c>
      <c r="Q135" s="11"/>
      <c r="R135" s="52">
        <v>0</v>
      </c>
      <c r="S135" s="11"/>
      <c r="T135" s="52">
        <v>0</v>
      </c>
      <c r="U135" s="11"/>
      <c r="V135" s="52">
        <v>0</v>
      </c>
      <c r="W135" s="11"/>
      <c r="X135" s="52">
        <v>0</v>
      </c>
      <c r="Y135" s="11"/>
      <c r="Z135" s="52">
        <v>0</v>
      </c>
      <c r="AA135" s="11"/>
      <c r="AB135" s="52">
        <v>0</v>
      </c>
      <c r="AC135" s="11"/>
      <c r="AD135" s="52">
        <v>0</v>
      </c>
      <c r="AE135" s="11"/>
      <c r="AF135" s="52">
        <v>0</v>
      </c>
      <c r="AG135" s="52">
        <f t="shared" si="2"/>
        <v>0</v>
      </c>
    </row>
    <row r="136" spans="2:33" ht="25.5" x14ac:dyDescent="0.25">
      <c r="B136" s="9">
        <v>129</v>
      </c>
      <c r="C136" s="54" t="s">
        <v>2773</v>
      </c>
      <c r="D136" s="54" t="s">
        <v>132</v>
      </c>
      <c r="E136" s="54"/>
      <c r="F136" s="9" t="s">
        <v>106</v>
      </c>
      <c r="G136" s="52"/>
      <c r="H136" s="11" t="s">
        <v>115</v>
      </c>
      <c r="I136" s="11"/>
      <c r="J136" s="52">
        <v>0</v>
      </c>
      <c r="K136" s="11"/>
      <c r="L136" s="52">
        <v>0</v>
      </c>
      <c r="M136" s="11"/>
      <c r="N136" s="81">
        <v>0</v>
      </c>
      <c r="O136" s="11"/>
      <c r="P136" s="52">
        <v>0</v>
      </c>
      <c r="Q136" s="11"/>
      <c r="R136" s="52">
        <v>0</v>
      </c>
      <c r="S136" s="11"/>
      <c r="T136" s="52">
        <v>0</v>
      </c>
      <c r="U136" s="11"/>
      <c r="V136" s="52">
        <v>0</v>
      </c>
      <c r="W136" s="11"/>
      <c r="X136" s="52">
        <v>0</v>
      </c>
      <c r="Y136" s="11"/>
      <c r="Z136" s="52">
        <v>0</v>
      </c>
      <c r="AA136" s="11"/>
      <c r="AB136" s="52">
        <v>0</v>
      </c>
      <c r="AC136" s="11"/>
      <c r="AD136" s="52">
        <v>0</v>
      </c>
      <c r="AE136" s="11"/>
      <c r="AF136" s="52">
        <v>0</v>
      </c>
      <c r="AG136" s="52">
        <f t="shared" si="2"/>
        <v>0</v>
      </c>
    </row>
    <row r="137" spans="2:33" ht="25.5" x14ac:dyDescent="0.25">
      <c r="B137" s="9">
        <v>130</v>
      </c>
      <c r="C137" s="54" t="s">
        <v>2773</v>
      </c>
      <c r="D137" s="54" t="s">
        <v>132</v>
      </c>
      <c r="E137" s="54"/>
      <c r="F137" s="9" t="s">
        <v>106</v>
      </c>
      <c r="G137" s="52"/>
      <c r="H137" s="11" t="s">
        <v>115</v>
      </c>
      <c r="I137" s="11"/>
      <c r="J137" s="52">
        <v>0</v>
      </c>
      <c r="K137" s="11"/>
      <c r="L137" s="52">
        <v>0</v>
      </c>
      <c r="M137" s="11"/>
      <c r="N137" s="81">
        <v>0</v>
      </c>
      <c r="O137" s="11"/>
      <c r="P137" s="52">
        <v>0</v>
      </c>
      <c r="Q137" s="11"/>
      <c r="R137" s="52">
        <v>0</v>
      </c>
      <c r="S137" s="11"/>
      <c r="T137" s="52">
        <v>0</v>
      </c>
      <c r="U137" s="11"/>
      <c r="V137" s="52">
        <v>0</v>
      </c>
      <c r="W137" s="11"/>
      <c r="X137" s="52">
        <v>0</v>
      </c>
      <c r="Y137" s="11"/>
      <c r="Z137" s="52">
        <v>0</v>
      </c>
      <c r="AA137" s="11"/>
      <c r="AB137" s="52">
        <v>0</v>
      </c>
      <c r="AC137" s="11"/>
      <c r="AD137" s="52">
        <v>0</v>
      </c>
      <c r="AE137" s="11"/>
      <c r="AF137" s="52">
        <v>0</v>
      </c>
      <c r="AG137" s="52">
        <f t="shared" si="2"/>
        <v>0</v>
      </c>
    </row>
    <row r="138" spans="2:33" ht="25.5" x14ac:dyDescent="0.25">
      <c r="B138" s="9">
        <v>131</v>
      </c>
      <c r="C138" s="54" t="s">
        <v>2773</v>
      </c>
      <c r="D138" s="54" t="s">
        <v>132</v>
      </c>
      <c r="E138" s="54"/>
      <c r="F138" s="9" t="s">
        <v>106</v>
      </c>
      <c r="G138" s="52"/>
      <c r="H138" s="11" t="s">
        <v>115</v>
      </c>
      <c r="I138" s="11"/>
      <c r="J138" s="52">
        <v>0</v>
      </c>
      <c r="K138" s="11"/>
      <c r="L138" s="52">
        <v>0</v>
      </c>
      <c r="M138" s="11"/>
      <c r="N138" s="81">
        <v>0</v>
      </c>
      <c r="O138" s="11"/>
      <c r="P138" s="52">
        <v>0</v>
      </c>
      <c r="Q138" s="11"/>
      <c r="R138" s="52">
        <v>0</v>
      </c>
      <c r="S138" s="11"/>
      <c r="T138" s="52">
        <v>0</v>
      </c>
      <c r="U138" s="11"/>
      <c r="V138" s="52">
        <v>0</v>
      </c>
      <c r="W138" s="11"/>
      <c r="X138" s="52">
        <v>0</v>
      </c>
      <c r="Y138" s="11"/>
      <c r="Z138" s="52">
        <v>0</v>
      </c>
      <c r="AA138" s="11"/>
      <c r="AB138" s="52">
        <v>0</v>
      </c>
      <c r="AC138" s="11"/>
      <c r="AD138" s="52">
        <v>0</v>
      </c>
      <c r="AE138" s="11"/>
      <c r="AF138" s="52">
        <v>0</v>
      </c>
      <c r="AG138" s="52">
        <f t="shared" si="2"/>
        <v>0</v>
      </c>
    </row>
    <row r="139" spans="2:33" ht="25.5" x14ac:dyDescent="0.25">
      <c r="B139" s="9">
        <v>132</v>
      </c>
      <c r="C139" s="54" t="s">
        <v>2773</v>
      </c>
      <c r="D139" s="54" t="s">
        <v>132</v>
      </c>
      <c r="E139" s="54"/>
      <c r="F139" s="9" t="s">
        <v>106</v>
      </c>
      <c r="G139" s="52"/>
      <c r="H139" s="11" t="s">
        <v>115</v>
      </c>
      <c r="I139" s="11"/>
      <c r="J139" s="52">
        <v>0</v>
      </c>
      <c r="K139" s="11"/>
      <c r="L139" s="52">
        <v>0</v>
      </c>
      <c r="M139" s="11"/>
      <c r="N139" s="81">
        <v>0</v>
      </c>
      <c r="O139" s="11"/>
      <c r="P139" s="52">
        <v>0</v>
      </c>
      <c r="Q139" s="11"/>
      <c r="R139" s="52">
        <v>0</v>
      </c>
      <c r="S139" s="11"/>
      <c r="T139" s="52">
        <v>0</v>
      </c>
      <c r="U139" s="11"/>
      <c r="V139" s="52">
        <v>0</v>
      </c>
      <c r="W139" s="11"/>
      <c r="X139" s="52">
        <v>0</v>
      </c>
      <c r="Y139" s="11"/>
      <c r="Z139" s="52">
        <v>0</v>
      </c>
      <c r="AA139" s="11"/>
      <c r="AB139" s="52">
        <v>0</v>
      </c>
      <c r="AC139" s="11"/>
      <c r="AD139" s="52">
        <v>0</v>
      </c>
      <c r="AE139" s="11"/>
      <c r="AF139" s="52">
        <v>0</v>
      </c>
      <c r="AG139" s="52">
        <f t="shared" si="2"/>
        <v>0</v>
      </c>
    </row>
    <row r="140" spans="2:33" ht="25.5" x14ac:dyDescent="0.25">
      <c r="B140" s="9">
        <v>133</v>
      </c>
      <c r="C140" s="54" t="s">
        <v>2773</v>
      </c>
      <c r="D140" s="54" t="s">
        <v>132</v>
      </c>
      <c r="E140" s="54"/>
      <c r="F140" s="9" t="s">
        <v>106</v>
      </c>
      <c r="G140" s="52"/>
      <c r="H140" s="11" t="s">
        <v>115</v>
      </c>
      <c r="I140" s="11"/>
      <c r="J140" s="52">
        <v>0</v>
      </c>
      <c r="K140" s="11"/>
      <c r="L140" s="52">
        <v>0</v>
      </c>
      <c r="M140" s="11"/>
      <c r="N140" s="81">
        <v>0</v>
      </c>
      <c r="O140" s="11"/>
      <c r="P140" s="52">
        <v>0</v>
      </c>
      <c r="Q140" s="11"/>
      <c r="R140" s="52">
        <v>0</v>
      </c>
      <c r="S140" s="11"/>
      <c r="T140" s="52">
        <v>0</v>
      </c>
      <c r="U140" s="11"/>
      <c r="V140" s="52">
        <v>0</v>
      </c>
      <c r="W140" s="11"/>
      <c r="X140" s="52">
        <v>0</v>
      </c>
      <c r="Y140" s="11"/>
      <c r="Z140" s="52">
        <v>0</v>
      </c>
      <c r="AA140" s="11"/>
      <c r="AB140" s="52">
        <v>0</v>
      </c>
      <c r="AC140" s="11"/>
      <c r="AD140" s="52">
        <v>0</v>
      </c>
      <c r="AE140" s="11"/>
      <c r="AF140" s="52">
        <v>0</v>
      </c>
      <c r="AG140" s="52">
        <f t="shared" si="2"/>
        <v>0</v>
      </c>
    </row>
    <row r="141" spans="2:33" ht="25.5" x14ac:dyDescent="0.25">
      <c r="B141" s="9">
        <v>134</v>
      </c>
      <c r="C141" s="54" t="s">
        <v>2773</v>
      </c>
      <c r="D141" s="54" t="s">
        <v>132</v>
      </c>
      <c r="E141" s="54"/>
      <c r="F141" s="9" t="s">
        <v>106</v>
      </c>
      <c r="G141" s="52"/>
      <c r="H141" s="11" t="s">
        <v>115</v>
      </c>
      <c r="I141" s="11"/>
      <c r="J141" s="52">
        <v>0</v>
      </c>
      <c r="K141" s="11"/>
      <c r="L141" s="52">
        <v>0</v>
      </c>
      <c r="M141" s="11"/>
      <c r="N141" s="81">
        <v>0</v>
      </c>
      <c r="O141" s="11"/>
      <c r="P141" s="52">
        <v>0</v>
      </c>
      <c r="Q141" s="11"/>
      <c r="R141" s="52">
        <v>0</v>
      </c>
      <c r="S141" s="11"/>
      <c r="T141" s="52">
        <v>0</v>
      </c>
      <c r="U141" s="11"/>
      <c r="V141" s="52">
        <v>0</v>
      </c>
      <c r="W141" s="11"/>
      <c r="X141" s="52">
        <v>0</v>
      </c>
      <c r="Y141" s="11"/>
      <c r="Z141" s="52">
        <v>0</v>
      </c>
      <c r="AA141" s="11"/>
      <c r="AB141" s="52">
        <v>0</v>
      </c>
      <c r="AC141" s="11"/>
      <c r="AD141" s="52">
        <v>0</v>
      </c>
      <c r="AE141" s="11"/>
      <c r="AF141" s="52">
        <v>0</v>
      </c>
      <c r="AG141" s="52">
        <f t="shared" si="2"/>
        <v>0</v>
      </c>
    </row>
    <row r="142" spans="2:33" ht="25.5" x14ac:dyDescent="0.25">
      <c r="B142" s="9">
        <v>135</v>
      </c>
      <c r="C142" s="54" t="s">
        <v>2773</v>
      </c>
      <c r="D142" s="54" t="s">
        <v>132</v>
      </c>
      <c r="E142" s="54"/>
      <c r="F142" s="9" t="s">
        <v>106</v>
      </c>
      <c r="G142" s="52"/>
      <c r="H142" s="11" t="s">
        <v>115</v>
      </c>
      <c r="I142" s="11"/>
      <c r="J142" s="52">
        <v>0</v>
      </c>
      <c r="K142" s="11"/>
      <c r="L142" s="52">
        <v>0</v>
      </c>
      <c r="M142" s="11"/>
      <c r="N142" s="81">
        <v>0</v>
      </c>
      <c r="O142" s="11"/>
      <c r="P142" s="52">
        <v>0</v>
      </c>
      <c r="Q142" s="11"/>
      <c r="R142" s="52">
        <v>0</v>
      </c>
      <c r="S142" s="11"/>
      <c r="T142" s="52">
        <v>0</v>
      </c>
      <c r="U142" s="11"/>
      <c r="V142" s="52">
        <v>0</v>
      </c>
      <c r="W142" s="11"/>
      <c r="X142" s="52">
        <v>0</v>
      </c>
      <c r="Y142" s="11"/>
      <c r="Z142" s="52">
        <v>0</v>
      </c>
      <c r="AA142" s="11"/>
      <c r="AB142" s="52">
        <v>0</v>
      </c>
      <c r="AC142" s="11"/>
      <c r="AD142" s="52">
        <v>0</v>
      </c>
      <c r="AE142" s="11"/>
      <c r="AF142" s="52">
        <v>0</v>
      </c>
      <c r="AG142" s="52">
        <f t="shared" si="2"/>
        <v>0</v>
      </c>
    </row>
    <row r="143" spans="2:33" ht="25.5" x14ac:dyDescent="0.25">
      <c r="B143" s="9">
        <v>136</v>
      </c>
      <c r="C143" s="54" t="s">
        <v>2773</v>
      </c>
      <c r="D143" s="54" t="s">
        <v>132</v>
      </c>
      <c r="E143" s="54"/>
      <c r="F143" s="9" t="s">
        <v>106</v>
      </c>
      <c r="G143" s="52"/>
      <c r="H143" s="11" t="s">
        <v>115</v>
      </c>
      <c r="I143" s="11"/>
      <c r="J143" s="52">
        <v>0</v>
      </c>
      <c r="K143" s="11"/>
      <c r="L143" s="52">
        <v>0</v>
      </c>
      <c r="M143" s="11"/>
      <c r="N143" s="81">
        <v>0</v>
      </c>
      <c r="O143" s="11"/>
      <c r="P143" s="52">
        <v>0</v>
      </c>
      <c r="Q143" s="11"/>
      <c r="R143" s="52">
        <v>0</v>
      </c>
      <c r="S143" s="11"/>
      <c r="T143" s="52">
        <v>0</v>
      </c>
      <c r="U143" s="11"/>
      <c r="V143" s="52">
        <v>0</v>
      </c>
      <c r="W143" s="11"/>
      <c r="X143" s="52">
        <v>0</v>
      </c>
      <c r="Y143" s="11"/>
      <c r="Z143" s="52">
        <v>0</v>
      </c>
      <c r="AA143" s="11"/>
      <c r="AB143" s="52">
        <v>0</v>
      </c>
      <c r="AC143" s="11"/>
      <c r="AD143" s="52">
        <v>0</v>
      </c>
      <c r="AE143" s="11"/>
      <c r="AF143" s="52">
        <v>0</v>
      </c>
      <c r="AG143" s="52">
        <f t="shared" si="2"/>
        <v>0</v>
      </c>
    </row>
    <row r="144" spans="2:33" ht="25.5" x14ac:dyDescent="0.25">
      <c r="B144" s="9">
        <v>137</v>
      </c>
      <c r="C144" s="54" t="s">
        <v>2773</v>
      </c>
      <c r="D144" s="54" t="s">
        <v>132</v>
      </c>
      <c r="E144" s="54"/>
      <c r="F144" s="9" t="s">
        <v>106</v>
      </c>
      <c r="G144" s="52"/>
      <c r="H144" s="11" t="s">
        <v>115</v>
      </c>
      <c r="I144" s="11"/>
      <c r="J144" s="52">
        <v>0</v>
      </c>
      <c r="K144" s="11"/>
      <c r="L144" s="52">
        <v>0</v>
      </c>
      <c r="M144" s="11"/>
      <c r="N144" s="81">
        <v>0</v>
      </c>
      <c r="O144" s="11"/>
      <c r="P144" s="52">
        <v>0</v>
      </c>
      <c r="Q144" s="11"/>
      <c r="R144" s="52">
        <v>0</v>
      </c>
      <c r="S144" s="11"/>
      <c r="T144" s="52">
        <v>0</v>
      </c>
      <c r="U144" s="11"/>
      <c r="V144" s="52">
        <v>0</v>
      </c>
      <c r="W144" s="11"/>
      <c r="X144" s="52">
        <v>0</v>
      </c>
      <c r="Y144" s="11"/>
      <c r="Z144" s="52">
        <v>0</v>
      </c>
      <c r="AA144" s="11"/>
      <c r="AB144" s="52">
        <v>0</v>
      </c>
      <c r="AC144" s="11"/>
      <c r="AD144" s="52">
        <v>0</v>
      </c>
      <c r="AE144" s="11"/>
      <c r="AF144" s="52">
        <v>0</v>
      </c>
      <c r="AG144" s="52">
        <f t="shared" si="2"/>
        <v>0</v>
      </c>
    </row>
    <row r="145" spans="2:33" ht="25.5" x14ac:dyDescent="0.25">
      <c r="B145" s="9">
        <v>138</v>
      </c>
      <c r="C145" s="54" t="s">
        <v>2773</v>
      </c>
      <c r="D145" s="54" t="s">
        <v>132</v>
      </c>
      <c r="E145" s="54"/>
      <c r="F145" s="9" t="s">
        <v>106</v>
      </c>
      <c r="G145" s="52"/>
      <c r="H145" s="11" t="s">
        <v>115</v>
      </c>
      <c r="I145" s="11"/>
      <c r="J145" s="52">
        <v>0</v>
      </c>
      <c r="K145" s="11"/>
      <c r="L145" s="52">
        <v>0</v>
      </c>
      <c r="M145" s="11"/>
      <c r="N145" s="81">
        <v>0</v>
      </c>
      <c r="O145" s="11"/>
      <c r="P145" s="52">
        <v>0</v>
      </c>
      <c r="Q145" s="11"/>
      <c r="R145" s="52">
        <v>0</v>
      </c>
      <c r="S145" s="11"/>
      <c r="T145" s="52">
        <v>0</v>
      </c>
      <c r="U145" s="11"/>
      <c r="V145" s="52">
        <v>0</v>
      </c>
      <c r="W145" s="11"/>
      <c r="X145" s="52">
        <v>0</v>
      </c>
      <c r="Y145" s="11"/>
      <c r="Z145" s="52">
        <v>0</v>
      </c>
      <c r="AA145" s="11"/>
      <c r="AB145" s="52">
        <v>0</v>
      </c>
      <c r="AC145" s="11"/>
      <c r="AD145" s="52">
        <v>0</v>
      </c>
      <c r="AE145" s="11"/>
      <c r="AF145" s="52">
        <v>0</v>
      </c>
      <c r="AG145" s="52">
        <f t="shared" si="2"/>
        <v>0</v>
      </c>
    </row>
    <row r="146" spans="2:33" ht="25.5" x14ac:dyDescent="0.25">
      <c r="B146" s="9">
        <v>139</v>
      </c>
      <c r="C146" s="54" t="s">
        <v>2773</v>
      </c>
      <c r="D146" s="54" t="s">
        <v>132</v>
      </c>
      <c r="E146" s="54"/>
      <c r="F146" s="9" t="s">
        <v>106</v>
      </c>
      <c r="G146" s="52"/>
      <c r="H146" s="11" t="s">
        <v>115</v>
      </c>
      <c r="I146" s="11"/>
      <c r="J146" s="52">
        <v>0</v>
      </c>
      <c r="K146" s="11"/>
      <c r="L146" s="52">
        <v>0</v>
      </c>
      <c r="M146" s="11"/>
      <c r="N146" s="81">
        <v>0</v>
      </c>
      <c r="O146" s="11"/>
      <c r="P146" s="52">
        <v>0</v>
      </c>
      <c r="Q146" s="11"/>
      <c r="R146" s="52">
        <v>0</v>
      </c>
      <c r="S146" s="11"/>
      <c r="T146" s="52">
        <v>0</v>
      </c>
      <c r="U146" s="11"/>
      <c r="V146" s="52">
        <v>0</v>
      </c>
      <c r="W146" s="11"/>
      <c r="X146" s="52">
        <v>0</v>
      </c>
      <c r="Y146" s="11"/>
      <c r="Z146" s="52">
        <v>0</v>
      </c>
      <c r="AA146" s="11"/>
      <c r="AB146" s="52">
        <v>0</v>
      </c>
      <c r="AC146" s="11"/>
      <c r="AD146" s="52">
        <v>0</v>
      </c>
      <c r="AE146" s="11"/>
      <c r="AF146" s="52">
        <v>0</v>
      </c>
      <c r="AG146" s="52">
        <f t="shared" si="2"/>
        <v>0</v>
      </c>
    </row>
    <row r="147" spans="2:33" ht="25.5" x14ac:dyDescent="0.25">
      <c r="B147" s="9">
        <v>140</v>
      </c>
      <c r="C147" s="54" t="s">
        <v>2773</v>
      </c>
      <c r="D147" s="54" t="s">
        <v>132</v>
      </c>
      <c r="E147" s="54"/>
      <c r="F147" s="9" t="s">
        <v>106</v>
      </c>
      <c r="G147" s="52"/>
      <c r="H147" s="11" t="s">
        <v>115</v>
      </c>
      <c r="I147" s="11"/>
      <c r="J147" s="52">
        <v>0</v>
      </c>
      <c r="K147" s="11"/>
      <c r="L147" s="52">
        <v>0</v>
      </c>
      <c r="M147" s="11"/>
      <c r="N147" s="81">
        <v>0</v>
      </c>
      <c r="O147" s="11"/>
      <c r="P147" s="52">
        <v>0</v>
      </c>
      <c r="Q147" s="11"/>
      <c r="R147" s="52">
        <v>0</v>
      </c>
      <c r="S147" s="11"/>
      <c r="T147" s="52">
        <v>0</v>
      </c>
      <c r="U147" s="11"/>
      <c r="V147" s="52">
        <v>0</v>
      </c>
      <c r="W147" s="11"/>
      <c r="X147" s="52">
        <v>0</v>
      </c>
      <c r="Y147" s="11"/>
      <c r="Z147" s="52">
        <v>0</v>
      </c>
      <c r="AA147" s="11"/>
      <c r="AB147" s="52">
        <v>0</v>
      </c>
      <c r="AC147" s="11"/>
      <c r="AD147" s="52">
        <v>0</v>
      </c>
      <c r="AE147" s="11"/>
      <c r="AF147" s="52">
        <v>0</v>
      </c>
      <c r="AG147" s="52">
        <f t="shared" si="2"/>
        <v>0</v>
      </c>
    </row>
    <row r="148" spans="2:33" ht="25.5" x14ac:dyDescent="0.25">
      <c r="B148" s="9">
        <v>141</v>
      </c>
      <c r="C148" s="54" t="s">
        <v>2773</v>
      </c>
      <c r="D148" s="54" t="s">
        <v>132</v>
      </c>
      <c r="E148" s="54"/>
      <c r="F148" s="9" t="s">
        <v>106</v>
      </c>
      <c r="G148" s="52"/>
      <c r="H148" s="11" t="s">
        <v>115</v>
      </c>
      <c r="I148" s="11"/>
      <c r="J148" s="52">
        <v>0</v>
      </c>
      <c r="K148" s="11"/>
      <c r="L148" s="52">
        <v>0</v>
      </c>
      <c r="M148" s="11"/>
      <c r="N148" s="81">
        <v>0</v>
      </c>
      <c r="O148" s="11"/>
      <c r="P148" s="52">
        <v>0</v>
      </c>
      <c r="Q148" s="11"/>
      <c r="R148" s="52">
        <v>0</v>
      </c>
      <c r="S148" s="11"/>
      <c r="T148" s="52">
        <v>0</v>
      </c>
      <c r="U148" s="11"/>
      <c r="V148" s="52">
        <v>0</v>
      </c>
      <c r="W148" s="11"/>
      <c r="X148" s="52">
        <v>0</v>
      </c>
      <c r="Y148" s="11"/>
      <c r="Z148" s="52">
        <v>0</v>
      </c>
      <c r="AA148" s="11"/>
      <c r="AB148" s="52">
        <v>0</v>
      </c>
      <c r="AC148" s="11"/>
      <c r="AD148" s="52">
        <v>0</v>
      </c>
      <c r="AE148" s="11"/>
      <c r="AF148" s="52">
        <v>0</v>
      </c>
      <c r="AG148" s="52">
        <f t="shared" si="2"/>
        <v>0</v>
      </c>
    </row>
    <row r="149" spans="2:33" ht="25.5" x14ac:dyDescent="0.25">
      <c r="B149" s="9">
        <v>142</v>
      </c>
      <c r="C149" s="54" t="s">
        <v>2773</v>
      </c>
      <c r="D149" s="54" t="s">
        <v>132</v>
      </c>
      <c r="E149" s="54"/>
      <c r="F149" s="9" t="s">
        <v>106</v>
      </c>
      <c r="G149" s="52"/>
      <c r="H149" s="11" t="s">
        <v>115</v>
      </c>
      <c r="I149" s="11"/>
      <c r="J149" s="52">
        <v>0</v>
      </c>
      <c r="K149" s="11"/>
      <c r="L149" s="52">
        <v>0</v>
      </c>
      <c r="M149" s="11"/>
      <c r="N149" s="81">
        <v>0</v>
      </c>
      <c r="O149" s="11"/>
      <c r="P149" s="52">
        <v>0</v>
      </c>
      <c r="Q149" s="11"/>
      <c r="R149" s="52">
        <v>0</v>
      </c>
      <c r="S149" s="11"/>
      <c r="T149" s="52">
        <v>0</v>
      </c>
      <c r="U149" s="11"/>
      <c r="V149" s="52">
        <v>0</v>
      </c>
      <c r="W149" s="11"/>
      <c r="X149" s="52">
        <v>0</v>
      </c>
      <c r="Y149" s="11"/>
      <c r="Z149" s="52">
        <v>0</v>
      </c>
      <c r="AA149" s="11"/>
      <c r="AB149" s="52">
        <v>0</v>
      </c>
      <c r="AC149" s="11"/>
      <c r="AD149" s="52">
        <v>0</v>
      </c>
      <c r="AE149" s="11"/>
      <c r="AF149" s="52">
        <v>0</v>
      </c>
      <c r="AG149" s="52">
        <f t="shared" si="2"/>
        <v>0</v>
      </c>
    </row>
    <row r="150" spans="2:33" ht="25.5" x14ac:dyDescent="0.25">
      <c r="B150" s="9">
        <v>143</v>
      </c>
      <c r="C150" s="54" t="s">
        <v>2773</v>
      </c>
      <c r="D150" s="54" t="s">
        <v>132</v>
      </c>
      <c r="E150" s="54"/>
      <c r="F150" s="9" t="s">
        <v>106</v>
      </c>
      <c r="G150" s="52"/>
      <c r="H150" s="11" t="s">
        <v>115</v>
      </c>
      <c r="I150" s="11"/>
      <c r="J150" s="52">
        <v>0</v>
      </c>
      <c r="K150" s="11"/>
      <c r="L150" s="52">
        <v>0</v>
      </c>
      <c r="M150" s="11"/>
      <c r="N150" s="81">
        <v>0</v>
      </c>
      <c r="O150" s="11"/>
      <c r="P150" s="52">
        <v>0</v>
      </c>
      <c r="Q150" s="11"/>
      <c r="R150" s="52">
        <v>0</v>
      </c>
      <c r="S150" s="11"/>
      <c r="T150" s="52">
        <v>0</v>
      </c>
      <c r="U150" s="11"/>
      <c r="V150" s="52">
        <v>0</v>
      </c>
      <c r="W150" s="11"/>
      <c r="X150" s="52">
        <v>0</v>
      </c>
      <c r="Y150" s="11"/>
      <c r="Z150" s="52">
        <v>0</v>
      </c>
      <c r="AA150" s="11"/>
      <c r="AB150" s="52">
        <v>0</v>
      </c>
      <c r="AC150" s="11"/>
      <c r="AD150" s="52">
        <v>0</v>
      </c>
      <c r="AE150" s="11"/>
      <c r="AF150" s="52">
        <v>0</v>
      </c>
      <c r="AG150" s="52">
        <f t="shared" si="2"/>
        <v>0</v>
      </c>
    </row>
    <row r="151" spans="2:33" ht="25.5" x14ac:dyDescent="0.25">
      <c r="B151" s="9">
        <v>144</v>
      </c>
      <c r="C151" s="54" t="s">
        <v>2773</v>
      </c>
      <c r="D151" s="54" t="s">
        <v>132</v>
      </c>
      <c r="E151" s="54"/>
      <c r="F151" s="9" t="s">
        <v>106</v>
      </c>
      <c r="G151" s="52"/>
      <c r="H151" s="11" t="s">
        <v>115</v>
      </c>
      <c r="I151" s="11"/>
      <c r="J151" s="52">
        <v>0</v>
      </c>
      <c r="K151" s="11"/>
      <c r="L151" s="52">
        <v>0</v>
      </c>
      <c r="M151" s="11"/>
      <c r="N151" s="81">
        <v>0</v>
      </c>
      <c r="O151" s="11"/>
      <c r="P151" s="52">
        <v>0</v>
      </c>
      <c r="Q151" s="11"/>
      <c r="R151" s="52">
        <v>0</v>
      </c>
      <c r="S151" s="11"/>
      <c r="T151" s="52">
        <v>0</v>
      </c>
      <c r="U151" s="11"/>
      <c r="V151" s="52">
        <v>0</v>
      </c>
      <c r="W151" s="11"/>
      <c r="X151" s="52">
        <v>0</v>
      </c>
      <c r="Y151" s="11"/>
      <c r="Z151" s="52">
        <v>0</v>
      </c>
      <c r="AA151" s="11"/>
      <c r="AB151" s="52">
        <v>0</v>
      </c>
      <c r="AC151" s="11"/>
      <c r="AD151" s="52">
        <v>0</v>
      </c>
      <c r="AE151" s="11"/>
      <c r="AF151" s="52">
        <v>0</v>
      </c>
      <c r="AG151" s="52">
        <f t="shared" si="2"/>
        <v>0</v>
      </c>
    </row>
    <row r="152" spans="2:33" ht="25.5" x14ac:dyDescent="0.25">
      <c r="B152" s="9">
        <v>145</v>
      </c>
      <c r="C152" s="54" t="s">
        <v>2773</v>
      </c>
      <c r="D152" s="54" t="s">
        <v>132</v>
      </c>
      <c r="E152" s="54"/>
      <c r="F152" s="9" t="s">
        <v>106</v>
      </c>
      <c r="G152" s="52"/>
      <c r="H152" s="11" t="s">
        <v>115</v>
      </c>
      <c r="I152" s="11"/>
      <c r="J152" s="52">
        <v>0</v>
      </c>
      <c r="K152" s="11"/>
      <c r="L152" s="52">
        <v>0</v>
      </c>
      <c r="M152" s="11"/>
      <c r="N152" s="81">
        <v>0</v>
      </c>
      <c r="O152" s="11"/>
      <c r="P152" s="52">
        <v>0</v>
      </c>
      <c r="Q152" s="11"/>
      <c r="R152" s="52">
        <v>0</v>
      </c>
      <c r="S152" s="11"/>
      <c r="T152" s="52">
        <v>0</v>
      </c>
      <c r="U152" s="11"/>
      <c r="V152" s="52">
        <v>0</v>
      </c>
      <c r="W152" s="11"/>
      <c r="X152" s="52">
        <v>0</v>
      </c>
      <c r="Y152" s="11"/>
      <c r="Z152" s="52">
        <v>0</v>
      </c>
      <c r="AA152" s="11"/>
      <c r="AB152" s="52">
        <v>0</v>
      </c>
      <c r="AC152" s="11"/>
      <c r="AD152" s="52">
        <v>0</v>
      </c>
      <c r="AE152" s="11"/>
      <c r="AF152" s="52">
        <v>0</v>
      </c>
      <c r="AG152" s="52">
        <f t="shared" si="2"/>
        <v>0</v>
      </c>
    </row>
    <row r="153" spans="2:33" ht="25.5" x14ac:dyDescent="0.25">
      <c r="B153" s="9">
        <v>146</v>
      </c>
      <c r="C153" s="54" t="s">
        <v>2773</v>
      </c>
      <c r="D153" s="54" t="s">
        <v>132</v>
      </c>
      <c r="E153" s="54"/>
      <c r="F153" s="9" t="s">
        <v>106</v>
      </c>
      <c r="G153" s="52"/>
      <c r="H153" s="11" t="s">
        <v>115</v>
      </c>
      <c r="I153" s="11"/>
      <c r="J153" s="52">
        <v>0</v>
      </c>
      <c r="K153" s="11"/>
      <c r="L153" s="52">
        <v>0</v>
      </c>
      <c r="M153" s="11"/>
      <c r="N153" s="81">
        <v>0</v>
      </c>
      <c r="O153" s="11"/>
      <c r="P153" s="52">
        <v>0</v>
      </c>
      <c r="Q153" s="11"/>
      <c r="R153" s="52">
        <v>0</v>
      </c>
      <c r="S153" s="11"/>
      <c r="T153" s="52">
        <v>0</v>
      </c>
      <c r="U153" s="11"/>
      <c r="V153" s="52">
        <v>0</v>
      </c>
      <c r="W153" s="11"/>
      <c r="X153" s="52">
        <v>0</v>
      </c>
      <c r="Y153" s="11"/>
      <c r="Z153" s="52">
        <v>0</v>
      </c>
      <c r="AA153" s="11"/>
      <c r="AB153" s="52">
        <v>0</v>
      </c>
      <c r="AC153" s="11"/>
      <c r="AD153" s="52">
        <v>0</v>
      </c>
      <c r="AE153" s="11"/>
      <c r="AF153" s="52">
        <v>0</v>
      </c>
      <c r="AG153" s="52">
        <f t="shared" si="2"/>
        <v>0</v>
      </c>
    </row>
    <row r="154" spans="2:33" ht="25.5" x14ac:dyDescent="0.25">
      <c r="B154" s="9">
        <v>147</v>
      </c>
      <c r="C154" s="54" t="s">
        <v>2773</v>
      </c>
      <c r="D154" s="54" t="s">
        <v>132</v>
      </c>
      <c r="E154" s="54"/>
      <c r="F154" s="9" t="s">
        <v>106</v>
      </c>
      <c r="G154" s="52"/>
      <c r="H154" s="11" t="s">
        <v>115</v>
      </c>
      <c r="I154" s="11"/>
      <c r="J154" s="52">
        <v>0</v>
      </c>
      <c r="K154" s="11"/>
      <c r="L154" s="52">
        <v>0</v>
      </c>
      <c r="M154" s="11"/>
      <c r="N154" s="81">
        <v>0</v>
      </c>
      <c r="O154" s="11"/>
      <c r="P154" s="52">
        <v>0</v>
      </c>
      <c r="Q154" s="11"/>
      <c r="R154" s="52">
        <v>0</v>
      </c>
      <c r="S154" s="11"/>
      <c r="T154" s="52">
        <v>0</v>
      </c>
      <c r="U154" s="11"/>
      <c r="V154" s="52">
        <v>0</v>
      </c>
      <c r="W154" s="11"/>
      <c r="X154" s="52">
        <v>0</v>
      </c>
      <c r="Y154" s="11"/>
      <c r="Z154" s="52">
        <v>0</v>
      </c>
      <c r="AA154" s="11"/>
      <c r="AB154" s="52">
        <v>0</v>
      </c>
      <c r="AC154" s="11"/>
      <c r="AD154" s="52">
        <v>0</v>
      </c>
      <c r="AE154" s="11"/>
      <c r="AF154" s="52">
        <v>0</v>
      </c>
      <c r="AG154" s="52">
        <f t="shared" si="2"/>
        <v>0</v>
      </c>
    </row>
    <row r="155" spans="2:33" ht="25.5" x14ac:dyDescent="0.25">
      <c r="B155" s="9">
        <v>148</v>
      </c>
      <c r="C155" s="54" t="s">
        <v>2773</v>
      </c>
      <c r="D155" s="54" t="s">
        <v>132</v>
      </c>
      <c r="E155" s="54"/>
      <c r="F155" s="9" t="s">
        <v>106</v>
      </c>
      <c r="G155" s="52"/>
      <c r="H155" s="11" t="s">
        <v>115</v>
      </c>
      <c r="I155" s="11"/>
      <c r="J155" s="52">
        <v>0</v>
      </c>
      <c r="K155" s="11"/>
      <c r="L155" s="52">
        <v>0</v>
      </c>
      <c r="M155" s="11"/>
      <c r="N155" s="81">
        <v>0</v>
      </c>
      <c r="O155" s="11"/>
      <c r="P155" s="52">
        <v>0</v>
      </c>
      <c r="Q155" s="11"/>
      <c r="R155" s="52">
        <v>0</v>
      </c>
      <c r="S155" s="11"/>
      <c r="T155" s="52">
        <v>0</v>
      </c>
      <c r="U155" s="11"/>
      <c r="V155" s="52">
        <v>0</v>
      </c>
      <c r="W155" s="11"/>
      <c r="X155" s="52">
        <v>0</v>
      </c>
      <c r="Y155" s="11"/>
      <c r="Z155" s="52">
        <v>0</v>
      </c>
      <c r="AA155" s="11"/>
      <c r="AB155" s="52">
        <v>0</v>
      </c>
      <c r="AC155" s="11"/>
      <c r="AD155" s="52">
        <v>0</v>
      </c>
      <c r="AE155" s="11"/>
      <c r="AF155" s="52">
        <v>0</v>
      </c>
      <c r="AG155" s="52">
        <f t="shared" si="2"/>
        <v>0</v>
      </c>
    </row>
    <row r="156" spans="2:33" ht="25.5" x14ac:dyDescent="0.25">
      <c r="B156" s="9">
        <v>149</v>
      </c>
      <c r="C156" s="54" t="s">
        <v>2773</v>
      </c>
      <c r="D156" s="54" t="s">
        <v>132</v>
      </c>
      <c r="E156" s="54"/>
      <c r="F156" s="9" t="s">
        <v>106</v>
      </c>
      <c r="G156" s="52"/>
      <c r="H156" s="11" t="s">
        <v>115</v>
      </c>
      <c r="I156" s="11"/>
      <c r="J156" s="52">
        <v>0</v>
      </c>
      <c r="K156" s="11"/>
      <c r="L156" s="52">
        <v>0</v>
      </c>
      <c r="M156" s="11"/>
      <c r="N156" s="81">
        <v>0</v>
      </c>
      <c r="O156" s="11"/>
      <c r="P156" s="52">
        <v>0</v>
      </c>
      <c r="Q156" s="11"/>
      <c r="R156" s="52">
        <v>0</v>
      </c>
      <c r="S156" s="11"/>
      <c r="T156" s="52">
        <v>0</v>
      </c>
      <c r="U156" s="11"/>
      <c r="V156" s="52">
        <v>0</v>
      </c>
      <c r="W156" s="11"/>
      <c r="X156" s="52">
        <v>0</v>
      </c>
      <c r="Y156" s="11"/>
      <c r="Z156" s="52">
        <v>0</v>
      </c>
      <c r="AA156" s="11"/>
      <c r="AB156" s="52">
        <v>0</v>
      </c>
      <c r="AC156" s="11"/>
      <c r="AD156" s="52">
        <v>0</v>
      </c>
      <c r="AE156" s="11"/>
      <c r="AF156" s="52">
        <v>0</v>
      </c>
      <c r="AG156" s="52">
        <f t="shared" si="2"/>
        <v>0</v>
      </c>
    </row>
    <row r="157" spans="2:33" ht="25.5" x14ac:dyDescent="0.25">
      <c r="B157" s="9">
        <v>150</v>
      </c>
      <c r="C157" s="54" t="s">
        <v>2773</v>
      </c>
      <c r="D157" s="54" t="s">
        <v>132</v>
      </c>
      <c r="E157" s="54"/>
      <c r="F157" s="9" t="s">
        <v>106</v>
      </c>
      <c r="G157" s="52"/>
      <c r="H157" s="11" t="s">
        <v>115</v>
      </c>
      <c r="I157" s="11"/>
      <c r="J157" s="52">
        <v>0</v>
      </c>
      <c r="K157" s="11"/>
      <c r="L157" s="52">
        <v>0</v>
      </c>
      <c r="M157" s="11"/>
      <c r="N157" s="81">
        <v>0</v>
      </c>
      <c r="O157" s="11"/>
      <c r="P157" s="52">
        <v>0</v>
      </c>
      <c r="Q157" s="11"/>
      <c r="R157" s="52">
        <v>0</v>
      </c>
      <c r="S157" s="11"/>
      <c r="T157" s="52">
        <v>0</v>
      </c>
      <c r="U157" s="11"/>
      <c r="V157" s="52">
        <v>0</v>
      </c>
      <c r="W157" s="11"/>
      <c r="X157" s="52">
        <v>0</v>
      </c>
      <c r="Y157" s="11"/>
      <c r="Z157" s="52">
        <v>0</v>
      </c>
      <c r="AA157" s="11"/>
      <c r="AB157" s="52">
        <v>0</v>
      </c>
      <c r="AC157" s="11"/>
      <c r="AD157" s="52">
        <v>0</v>
      </c>
      <c r="AE157" s="11"/>
      <c r="AF157" s="52">
        <v>0</v>
      </c>
      <c r="AG157" s="52">
        <f t="shared" si="2"/>
        <v>0</v>
      </c>
    </row>
    <row r="158" spans="2:33" ht="25.5" x14ac:dyDescent="0.25">
      <c r="B158" s="9">
        <v>151</v>
      </c>
      <c r="C158" s="54" t="s">
        <v>2773</v>
      </c>
      <c r="D158" s="54" t="s">
        <v>132</v>
      </c>
      <c r="E158" s="54"/>
      <c r="F158" s="9" t="s">
        <v>106</v>
      </c>
      <c r="G158" s="52"/>
      <c r="H158" s="11" t="s">
        <v>115</v>
      </c>
      <c r="I158" s="11"/>
      <c r="J158" s="52">
        <v>0</v>
      </c>
      <c r="K158" s="11"/>
      <c r="L158" s="52">
        <v>0</v>
      </c>
      <c r="M158" s="11"/>
      <c r="N158" s="81">
        <v>0</v>
      </c>
      <c r="O158" s="11"/>
      <c r="P158" s="52">
        <v>0</v>
      </c>
      <c r="Q158" s="11"/>
      <c r="R158" s="52">
        <v>0</v>
      </c>
      <c r="S158" s="11"/>
      <c r="T158" s="52">
        <v>0</v>
      </c>
      <c r="U158" s="11"/>
      <c r="V158" s="52">
        <v>0</v>
      </c>
      <c r="W158" s="11"/>
      <c r="X158" s="52">
        <v>0</v>
      </c>
      <c r="Y158" s="11"/>
      <c r="Z158" s="52">
        <v>0</v>
      </c>
      <c r="AA158" s="11"/>
      <c r="AB158" s="52">
        <v>0</v>
      </c>
      <c r="AC158" s="11"/>
      <c r="AD158" s="52">
        <v>0</v>
      </c>
      <c r="AE158" s="11"/>
      <c r="AF158" s="52">
        <v>0</v>
      </c>
      <c r="AG158" s="52">
        <f t="shared" si="2"/>
        <v>0</v>
      </c>
    </row>
    <row r="159" spans="2:33" ht="25.5" x14ac:dyDescent="0.25">
      <c r="B159" s="9">
        <v>152</v>
      </c>
      <c r="C159" s="54" t="s">
        <v>2773</v>
      </c>
      <c r="D159" s="54" t="s">
        <v>132</v>
      </c>
      <c r="E159" s="54"/>
      <c r="F159" s="9" t="s">
        <v>106</v>
      </c>
      <c r="G159" s="52"/>
      <c r="H159" s="11" t="s">
        <v>115</v>
      </c>
      <c r="I159" s="11"/>
      <c r="J159" s="52">
        <v>0</v>
      </c>
      <c r="K159" s="11"/>
      <c r="L159" s="52">
        <v>0</v>
      </c>
      <c r="M159" s="11"/>
      <c r="N159" s="81">
        <v>0</v>
      </c>
      <c r="O159" s="11"/>
      <c r="P159" s="52">
        <v>0</v>
      </c>
      <c r="Q159" s="11"/>
      <c r="R159" s="52">
        <v>0</v>
      </c>
      <c r="S159" s="11"/>
      <c r="T159" s="52">
        <v>0</v>
      </c>
      <c r="U159" s="11"/>
      <c r="V159" s="52">
        <v>0</v>
      </c>
      <c r="W159" s="11"/>
      <c r="X159" s="52">
        <v>0</v>
      </c>
      <c r="Y159" s="11"/>
      <c r="Z159" s="52">
        <v>0</v>
      </c>
      <c r="AA159" s="11"/>
      <c r="AB159" s="52">
        <v>0</v>
      </c>
      <c r="AC159" s="11"/>
      <c r="AD159" s="52">
        <v>0</v>
      </c>
      <c r="AE159" s="11"/>
      <c r="AF159" s="52">
        <v>0</v>
      </c>
      <c r="AG159" s="52">
        <f t="shared" si="2"/>
        <v>0</v>
      </c>
    </row>
    <row r="160" spans="2:33" ht="25.5" x14ac:dyDescent="0.25">
      <c r="B160" s="9">
        <v>153</v>
      </c>
      <c r="C160" s="54" t="s">
        <v>2773</v>
      </c>
      <c r="D160" s="54" t="s">
        <v>132</v>
      </c>
      <c r="E160" s="54"/>
      <c r="F160" s="9" t="s">
        <v>106</v>
      </c>
      <c r="G160" s="52"/>
      <c r="H160" s="11" t="s">
        <v>115</v>
      </c>
      <c r="I160" s="11"/>
      <c r="J160" s="52">
        <v>0</v>
      </c>
      <c r="K160" s="11"/>
      <c r="L160" s="52">
        <v>0</v>
      </c>
      <c r="M160" s="11"/>
      <c r="N160" s="81">
        <v>0</v>
      </c>
      <c r="O160" s="11"/>
      <c r="P160" s="52">
        <v>0</v>
      </c>
      <c r="Q160" s="11"/>
      <c r="R160" s="52">
        <v>0</v>
      </c>
      <c r="S160" s="11"/>
      <c r="T160" s="52">
        <v>0</v>
      </c>
      <c r="U160" s="11"/>
      <c r="V160" s="52">
        <v>0</v>
      </c>
      <c r="W160" s="11"/>
      <c r="X160" s="52">
        <v>0</v>
      </c>
      <c r="Y160" s="11"/>
      <c r="Z160" s="52">
        <v>0</v>
      </c>
      <c r="AA160" s="11"/>
      <c r="AB160" s="52">
        <v>0</v>
      </c>
      <c r="AC160" s="11"/>
      <c r="AD160" s="52">
        <v>0</v>
      </c>
      <c r="AE160" s="11"/>
      <c r="AF160" s="52">
        <v>0</v>
      </c>
      <c r="AG160" s="52">
        <f t="shared" si="2"/>
        <v>0</v>
      </c>
    </row>
    <row r="161" spans="2:33" ht="25.5" x14ac:dyDescent="0.25">
      <c r="B161" s="9">
        <v>154</v>
      </c>
      <c r="C161" s="54" t="s">
        <v>2773</v>
      </c>
      <c r="D161" s="54" t="s">
        <v>132</v>
      </c>
      <c r="E161" s="54"/>
      <c r="F161" s="9" t="s">
        <v>106</v>
      </c>
      <c r="G161" s="52"/>
      <c r="H161" s="11" t="s">
        <v>115</v>
      </c>
      <c r="I161" s="11"/>
      <c r="J161" s="52">
        <v>0</v>
      </c>
      <c r="K161" s="11"/>
      <c r="L161" s="52">
        <v>0</v>
      </c>
      <c r="M161" s="11"/>
      <c r="N161" s="81">
        <v>0</v>
      </c>
      <c r="O161" s="11"/>
      <c r="P161" s="52">
        <v>0</v>
      </c>
      <c r="Q161" s="11"/>
      <c r="R161" s="52">
        <v>0</v>
      </c>
      <c r="S161" s="11"/>
      <c r="T161" s="52">
        <v>0</v>
      </c>
      <c r="U161" s="11"/>
      <c r="V161" s="52">
        <v>0</v>
      </c>
      <c r="W161" s="11"/>
      <c r="X161" s="52">
        <v>0</v>
      </c>
      <c r="Y161" s="11"/>
      <c r="Z161" s="52">
        <v>0</v>
      </c>
      <c r="AA161" s="11"/>
      <c r="AB161" s="52">
        <v>0</v>
      </c>
      <c r="AC161" s="11"/>
      <c r="AD161" s="52">
        <v>0</v>
      </c>
      <c r="AE161" s="11"/>
      <c r="AF161" s="52">
        <v>0</v>
      </c>
      <c r="AG161" s="52">
        <f t="shared" si="2"/>
        <v>0</v>
      </c>
    </row>
    <row r="162" spans="2:33" ht="25.5" x14ac:dyDescent="0.25">
      <c r="B162" s="9">
        <v>155</v>
      </c>
      <c r="C162" s="54" t="s">
        <v>2773</v>
      </c>
      <c r="D162" s="54" t="s">
        <v>132</v>
      </c>
      <c r="E162" s="54"/>
      <c r="F162" s="9" t="s">
        <v>106</v>
      </c>
      <c r="G162" s="52"/>
      <c r="H162" s="11" t="s">
        <v>115</v>
      </c>
      <c r="I162" s="11"/>
      <c r="J162" s="52">
        <v>0</v>
      </c>
      <c r="K162" s="11"/>
      <c r="L162" s="52">
        <v>0</v>
      </c>
      <c r="M162" s="11"/>
      <c r="N162" s="81">
        <v>0</v>
      </c>
      <c r="O162" s="11"/>
      <c r="P162" s="52">
        <v>0</v>
      </c>
      <c r="Q162" s="11"/>
      <c r="R162" s="52">
        <v>0</v>
      </c>
      <c r="S162" s="11"/>
      <c r="T162" s="52">
        <v>0</v>
      </c>
      <c r="U162" s="11"/>
      <c r="V162" s="52">
        <v>0</v>
      </c>
      <c r="W162" s="11"/>
      <c r="X162" s="52">
        <v>0</v>
      </c>
      <c r="Y162" s="11"/>
      <c r="Z162" s="52">
        <v>0</v>
      </c>
      <c r="AA162" s="11"/>
      <c r="AB162" s="52">
        <v>0</v>
      </c>
      <c r="AC162" s="11"/>
      <c r="AD162" s="52">
        <v>0</v>
      </c>
      <c r="AE162" s="11"/>
      <c r="AF162" s="52">
        <v>0</v>
      </c>
      <c r="AG162" s="52">
        <f t="shared" si="2"/>
        <v>0</v>
      </c>
    </row>
    <row r="163" spans="2:33" ht="25.5" x14ac:dyDescent="0.25">
      <c r="B163" s="9">
        <v>156</v>
      </c>
      <c r="C163" s="54" t="s">
        <v>2773</v>
      </c>
      <c r="D163" s="54" t="s">
        <v>132</v>
      </c>
      <c r="E163" s="54"/>
      <c r="F163" s="9" t="s">
        <v>106</v>
      </c>
      <c r="G163" s="52"/>
      <c r="H163" s="11" t="s">
        <v>115</v>
      </c>
      <c r="I163" s="11"/>
      <c r="J163" s="52">
        <v>0</v>
      </c>
      <c r="K163" s="11"/>
      <c r="L163" s="52">
        <v>0</v>
      </c>
      <c r="M163" s="11"/>
      <c r="N163" s="81">
        <v>0</v>
      </c>
      <c r="O163" s="11"/>
      <c r="P163" s="52">
        <v>0</v>
      </c>
      <c r="Q163" s="11"/>
      <c r="R163" s="52">
        <v>0</v>
      </c>
      <c r="S163" s="11"/>
      <c r="T163" s="52">
        <v>0</v>
      </c>
      <c r="U163" s="11"/>
      <c r="V163" s="52">
        <v>0</v>
      </c>
      <c r="W163" s="11"/>
      <c r="X163" s="52">
        <v>0</v>
      </c>
      <c r="Y163" s="11"/>
      <c r="Z163" s="52">
        <v>0</v>
      </c>
      <c r="AA163" s="11"/>
      <c r="AB163" s="52">
        <v>0</v>
      </c>
      <c r="AC163" s="11"/>
      <c r="AD163" s="52">
        <v>0</v>
      </c>
      <c r="AE163" s="11"/>
      <c r="AF163" s="52">
        <v>0</v>
      </c>
      <c r="AG163" s="52">
        <f t="shared" si="2"/>
        <v>0</v>
      </c>
    </row>
    <row r="164" spans="2:33" ht="25.5" x14ac:dyDescent="0.25">
      <c r="B164" s="9">
        <v>157</v>
      </c>
      <c r="C164" s="54" t="s">
        <v>2773</v>
      </c>
      <c r="D164" s="54" t="s">
        <v>132</v>
      </c>
      <c r="E164" s="54"/>
      <c r="F164" s="9" t="s">
        <v>106</v>
      </c>
      <c r="G164" s="52"/>
      <c r="H164" s="11" t="s">
        <v>115</v>
      </c>
      <c r="I164" s="11"/>
      <c r="J164" s="52">
        <v>0</v>
      </c>
      <c r="K164" s="11"/>
      <c r="L164" s="52">
        <v>0</v>
      </c>
      <c r="M164" s="11"/>
      <c r="N164" s="81">
        <v>0</v>
      </c>
      <c r="O164" s="11"/>
      <c r="P164" s="52">
        <v>0</v>
      </c>
      <c r="Q164" s="11"/>
      <c r="R164" s="52">
        <v>0</v>
      </c>
      <c r="S164" s="11"/>
      <c r="T164" s="52">
        <v>0</v>
      </c>
      <c r="U164" s="11"/>
      <c r="V164" s="52">
        <v>0</v>
      </c>
      <c r="W164" s="11"/>
      <c r="X164" s="52">
        <v>0</v>
      </c>
      <c r="Y164" s="11"/>
      <c r="Z164" s="52">
        <v>0</v>
      </c>
      <c r="AA164" s="11"/>
      <c r="AB164" s="52">
        <v>0</v>
      </c>
      <c r="AC164" s="11"/>
      <c r="AD164" s="52">
        <v>0</v>
      </c>
      <c r="AE164" s="11"/>
      <c r="AF164" s="52">
        <v>0</v>
      </c>
      <c r="AG164" s="52">
        <f t="shared" si="2"/>
        <v>0</v>
      </c>
    </row>
    <row r="165" spans="2:33" ht="25.5" x14ac:dyDescent="0.25">
      <c r="B165" s="9">
        <v>158</v>
      </c>
      <c r="C165" s="54" t="s">
        <v>2773</v>
      </c>
      <c r="D165" s="54" t="s">
        <v>132</v>
      </c>
      <c r="E165" s="54"/>
      <c r="F165" s="9" t="s">
        <v>106</v>
      </c>
      <c r="G165" s="52"/>
      <c r="H165" s="11" t="s">
        <v>115</v>
      </c>
      <c r="I165" s="11"/>
      <c r="J165" s="52">
        <v>0</v>
      </c>
      <c r="K165" s="11"/>
      <c r="L165" s="52">
        <v>0</v>
      </c>
      <c r="M165" s="11"/>
      <c r="N165" s="81">
        <v>0</v>
      </c>
      <c r="O165" s="11"/>
      <c r="P165" s="52">
        <v>0</v>
      </c>
      <c r="Q165" s="11"/>
      <c r="R165" s="52">
        <v>0</v>
      </c>
      <c r="S165" s="11"/>
      <c r="T165" s="52">
        <v>0</v>
      </c>
      <c r="U165" s="11"/>
      <c r="V165" s="52">
        <v>0</v>
      </c>
      <c r="W165" s="11"/>
      <c r="X165" s="52">
        <v>0</v>
      </c>
      <c r="Y165" s="11"/>
      <c r="Z165" s="52">
        <v>0</v>
      </c>
      <c r="AA165" s="11"/>
      <c r="AB165" s="52">
        <v>0</v>
      </c>
      <c r="AC165" s="11"/>
      <c r="AD165" s="52">
        <v>0</v>
      </c>
      <c r="AE165" s="11"/>
      <c r="AF165" s="52">
        <v>0</v>
      </c>
      <c r="AG165" s="52">
        <f t="shared" si="2"/>
        <v>0</v>
      </c>
    </row>
    <row r="166" spans="2:33" ht="25.5" x14ac:dyDescent="0.25">
      <c r="B166" s="9">
        <v>159</v>
      </c>
      <c r="C166" s="54" t="s">
        <v>2773</v>
      </c>
      <c r="D166" s="54" t="s">
        <v>132</v>
      </c>
      <c r="E166" s="54"/>
      <c r="F166" s="9" t="s">
        <v>106</v>
      </c>
      <c r="G166" s="52"/>
      <c r="H166" s="11" t="s">
        <v>115</v>
      </c>
      <c r="I166" s="11"/>
      <c r="J166" s="52">
        <v>0</v>
      </c>
      <c r="K166" s="11"/>
      <c r="L166" s="52">
        <v>0</v>
      </c>
      <c r="M166" s="11"/>
      <c r="N166" s="81">
        <v>0</v>
      </c>
      <c r="O166" s="11"/>
      <c r="P166" s="52">
        <v>0</v>
      </c>
      <c r="Q166" s="11"/>
      <c r="R166" s="52">
        <v>0</v>
      </c>
      <c r="S166" s="11"/>
      <c r="T166" s="52">
        <v>0</v>
      </c>
      <c r="U166" s="11"/>
      <c r="V166" s="52">
        <v>0</v>
      </c>
      <c r="W166" s="11"/>
      <c r="X166" s="52">
        <v>0</v>
      </c>
      <c r="Y166" s="11"/>
      <c r="Z166" s="52">
        <v>0</v>
      </c>
      <c r="AA166" s="11"/>
      <c r="AB166" s="52">
        <v>0</v>
      </c>
      <c r="AC166" s="11"/>
      <c r="AD166" s="52">
        <v>0</v>
      </c>
      <c r="AE166" s="11"/>
      <c r="AF166" s="52">
        <v>0</v>
      </c>
      <c r="AG166" s="52">
        <f t="shared" si="2"/>
        <v>0</v>
      </c>
    </row>
    <row r="167" spans="2:33" ht="25.5" x14ac:dyDescent="0.25">
      <c r="B167" s="9">
        <v>160</v>
      </c>
      <c r="C167" s="54" t="s">
        <v>2773</v>
      </c>
      <c r="D167" s="54" t="s">
        <v>132</v>
      </c>
      <c r="E167" s="54"/>
      <c r="F167" s="9" t="s">
        <v>106</v>
      </c>
      <c r="G167" s="52"/>
      <c r="H167" s="11" t="s">
        <v>115</v>
      </c>
      <c r="I167" s="11"/>
      <c r="J167" s="52">
        <v>0</v>
      </c>
      <c r="K167" s="11"/>
      <c r="L167" s="52">
        <v>0</v>
      </c>
      <c r="M167" s="11"/>
      <c r="N167" s="81">
        <v>0</v>
      </c>
      <c r="O167" s="11"/>
      <c r="P167" s="52">
        <v>0</v>
      </c>
      <c r="Q167" s="11"/>
      <c r="R167" s="52">
        <v>0</v>
      </c>
      <c r="S167" s="11"/>
      <c r="T167" s="52">
        <v>0</v>
      </c>
      <c r="U167" s="11"/>
      <c r="V167" s="52">
        <v>0</v>
      </c>
      <c r="W167" s="11"/>
      <c r="X167" s="52">
        <v>0</v>
      </c>
      <c r="Y167" s="11"/>
      <c r="Z167" s="52">
        <v>0</v>
      </c>
      <c r="AA167" s="11"/>
      <c r="AB167" s="52">
        <v>0</v>
      </c>
      <c r="AC167" s="11"/>
      <c r="AD167" s="52">
        <v>0</v>
      </c>
      <c r="AE167" s="11"/>
      <c r="AF167" s="52">
        <v>0</v>
      </c>
      <c r="AG167" s="52">
        <f t="shared" si="2"/>
        <v>0</v>
      </c>
    </row>
    <row r="168" spans="2:33" ht="25.5" x14ac:dyDescent="0.25">
      <c r="B168" s="9">
        <v>161</v>
      </c>
      <c r="C168" s="54" t="s">
        <v>2773</v>
      </c>
      <c r="D168" s="54" t="s">
        <v>132</v>
      </c>
      <c r="E168" s="54"/>
      <c r="F168" s="9" t="s">
        <v>106</v>
      </c>
      <c r="G168" s="52"/>
      <c r="H168" s="11" t="s">
        <v>115</v>
      </c>
      <c r="I168" s="11"/>
      <c r="J168" s="52">
        <v>0</v>
      </c>
      <c r="K168" s="11"/>
      <c r="L168" s="52">
        <v>0</v>
      </c>
      <c r="M168" s="11"/>
      <c r="N168" s="81">
        <v>0</v>
      </c>
      <c r="O168" s="11"/>
      <c r="P168" s="52">
        <v>0</v>
      </c>
      <c r="Q168" s="11"/>
      <c r="R168" s="52">
        <v>0</v>
      </c>
      <c r="S168" s="11"/>
      <c r="T168" s="52">
        <v>0</v>
      </c>
      <c r="U168" s="11"/>
      <c r="V168" s="52">
        <v>0</v>
      </c>
      <c r="W168" s="11"/>
      <c r="X168" s="52">
        <v>0</v>
      </c>
      <c r="Y168" s="11"/>
      <c r="Z168" s="52">
        <v>0</v>
      </c>
      <c r="AA168" s="11"/>
      <c r="AB168" s="52">
        <v>0</v>
      </c>
      <c r="AC168" s="11"/>
      <c r="AD168" s="52">
        <v>0</v>
      </c>
      <c r="AE168" s="11"/>
      <c r="AF168" s="52">
        <v>0</v>
      </c>
      <c r="AG168" s="52">
        <f t="shared" si="2"/>
        <v>0</v>
      </c>
    </row>
    <row r="169" spans="2:33" ht="25.5" x14ac:dyDescent="0.25">
      <c r="B169" s="9">
        <v>162</v>
      </c>
      <c r="C169" s="54" t="s">
        <v>2773</v>
      </c>
      <c r="D169" s="54" t="s">
        <v>132</v>
      </c>
      <c r="E169" s="54"/>
      <c r="F169" s="9" t="s">
        <v>106</v>
      </c>
      <c r="G169" s="52"/>
      <c r="H169" s="11" t="s">
        <v>115</v>
      </c>
      <c r="I169" s="11"/>
      <c r="J169" s="52">
        <v>0</v>
      </c>
      <c r="K169" s="11"/>
      <c r="L169" s="52">
        <v>0</v>
      </c>
      <c r="M169" s="11"/>
      <c r="N169" s="81">
        <v>0</v>
      </c>
      <c r="O169" s="11"/>
      <c r="P169" s="52">
        <v>0</v>
      </c>
      <c r="Q169" s="11"/>
      <c r="R169" s="52">
        <v>0</v>
      </c>
      <c r="S169" s="11"/>
      <c r="T169" s="52">
        <v>0</v>
      </c>
      <c r="U169" s="11"/>
      <c r="V169" s="52">
        <v>0</v>
      </c>
      <c r="W169" s="11"/>
      <c r="X169" s="52">
        <v>0</v>
      </c>
      <c r="Y169" s="11"/>
      <c r="Z169" s="52">
        <v>0</v>
      </c>
      <c r="AA169" s="11"/>
      <c r="AB169" s="52">
        <v>0</v>
      </c>
      <c r="AC169" s="11"/>
      <c r="AD169" s="52">
        <v>0</v>
      </c>
      <c r="AE169" s="11"/>
      <c r="AF169" s="52">
        <v>0</v>
      </c>
      <c r="AG169" s="52">
        <f t="shared" si="2"/>
        <v>0</v>
      </c>
    </row>
    <row r="170" spans="2:33" ht="25.5" x14ac:dyDescent="0.25">
      <c r="B170" s="9">
        <v>163</v>
      </c>
      <c r="C170" s="54" t="s">
        <v>2773</v>
      </c>
      <c r="D170" s="54" t="s">
        <v>132</v>
      </c>
      <c r="E170" s="54"/>
      <c r="F170" s="9" t="s">
        <v>106</v>
      </c>
      <c r="G170" s="52"/>
      <c r="H170" s="11" t="s">
        <v>115</v>
      </c>
      <c r="I170" s="11"/>
      <c r="J170" s="52">
        <v>0</v>
      </c>
      <c r="K170" s="11"/>
      <c r="L170" s="52">
        <v>0</v>
      </c>
      <c r="M170" s="11"/>
      <c r="N170" s="81">
        <v>0</v>
      </c>
      <c r="O170" s="11"/>
      <c r="P170" s="52">
        <v>0</v>
      </c>
      <c r="Q170" s="11"/>
      <c r="R170" s="52">
        <v>0</v>
      </c>
      <c r="S170" s="11"/>
      <c r="T170" s="52">
        <v>0</v>
      </c>
      <c r="U170" s="11"/>
      <c r="V170" s="52">
        <v>0</v>
      </c>
      <c r="W170" s="11"/>
      <c r="X170" s="52">
        <v>0</v>
      </c>
      <c r="Y170" s="11"/>
      <c r="Z170" s="52">
        <v>0</v>
      </c>
      <c r="AA170" s="11"/>
      <c r="AB170" s="52">
        <v>0</v>
      </c>
      <c r="AC170" s="11"/>
      <c r="AD170" s="52">
        <v>0</v>
      </c>
      <c r="AE170" s="11"/>
      <c r="AF170" s="52">
        <v>0</v>
      </c>
      <c r="AG170" s="52">
        <f t="shared" si="2"/>
        <v>0</v>
      </c>
    </row>
    <row r="171" spans="2:33" ht="25.5" x14ac:dyDescent="0.25">
      <c r="B171" s="9">
        <v>164</v>
      </c>
      <c r="C171" s="54" t="s">
        <v>2773</v>
      </c>
      <c r="D171" s="54" t="s">
        <v>132</v>
      </c>
      <c r="E171" s="54"/>
      <c r="F171" s="9" t="s">
        <v>106</v>
      </c>
      <c r="G171" s="52"/>
      <c r="H171" s="11" t="s">
        <v>115</v>
      </c>
      <c r="I171" s="11"/>
      <c r="J171" s="52">
        <v>0</v>
      </c>
      <c r="K171" s="11"/>
      <c r="L171" s="52">
        <v>0</v>
      </c>
      <c r="M171" s="11"/>
      <c r="N171" s="81">
        <v>0</v>
      </c>
      <c r="O171" s="11"/>
      <c r="P171" s="52">
        <v>0</v>
      </c>
      <c r="Q171" s="11"/>
      <c r="R171" s="52">
        <v>0</v>
      </c>
      <c r="S171" s="11"/>
      <c r="T171" s="52">
        <v>0</v>
      </c>
      <c r="U171" s="11"/>
      <c r="V171" s="52">
        <v>0</v>
      </c>
      <c r="W171" s="11"/>
      <c r="X171" s="52">
        <v>0</v>
      </c>
      <c r="Y171" s="11"/>
      <c r="Z171" s="52">
        <v>0</v>
      </c>
      <c r="AA171" s="11"/>
      <c r="AB171" s="52">
        <v>0</v>
      </c>
      <c r="AC171" s="11"/>
      <c r="AD171" s="52">
        <v>0</v>
      </c>
      <c r="AE171" s="11"/>
      <c r="AF171" s="52">
        <v>0</v>
      </c>
      <c r="AG171" s="52">
        <f t="shared" si="2"/>
        <v>0</v>
      </c>
    </row>
    <row r="172" spans="2:33" ht="25.5" x14ac:dyDescent="0.25">
      <c r="B172" s="9">
        <v>165</v>
      </c>
      <c r="C172" s="54" t="s">
        <v>2773</v>
      </c>
      <c r="D172" s="54" t="s">
        <v>132</v>
      </c>
      <c r="E172" s="54"/>
      <c r="F172" s="9" t="s">
        <v>106</v>
      </c>
      <c r="G172" s="52"/>
      <c r="H172" s="11" t="s">
        <v>115</v>
      </c>
      <c r="I172" s="11"/>
      <c r="J172" s="52">
        <v>0</v>
      </c>
      <c r="K172" s="11"/>
      <c r="L172" s="52">
        <v>0</v>
      </c>
      <c r="M172" s="11"/>
      <c r="N172" s="81">
        <v>0</v>
      </c>
      <c r="O172" s="11"/>
      <c r="P172" s="52">
        <v>0</v>
      </c>
      <c r="Q172" s="11"/>
      <c r="R172" s="52">
        <v>0</v>
      </c>
      <c r="S172" s="11"/>
      <c r="T172" s="52">
        <v>0</v>
      </c>
      <c r="U172" s="11"/>
      <c r="V172" s="52">
        <v>0</v>
      </c>
      <c r="W172" s="11"/>
      <c r="X172" s="52">
        <v>0</v>
      </c>
      <c r="Y172" s="11"/>
      <c r="Z172" s="52">
        <v>0</v>
      </c>
      <c r="AA172" s="11"/>
      <c r="AB172" s="52">
        <v>0</v>
      </c>
      <c r="AC172" s="11"/>
      <c r="AD172" s="52">
        <v>0</v>
      </c>
      <c r="AE172" s="11"/>
      <c r="AF172" s="52">
        <v>0</v>
      </c>
      <c r="AG172" s="52">
        <f t="shared" si="2"/>
        <v>0</v>
      </c>
    </row>
    <row r="173" spans="2:33" ht="25.5" x14ac:dyDescent="0.25">
      <c r="B173" s="9">
        <v>166</v>
      </c>
      <c r="C173" s="54" t="s">
        <v>2773</v>
      </c>
      <c r="D173" s="54" t="s">
        <v>132</v>
      </c>
      <c r="E173" s="54"/>
      <c r="F173" s="9" t="s">
        <v>106</v>
      </c>
      <c r="G173" s="52"/>
      <c r="H173" s="11" t="s">
        <v>115</v>
      </c>
      <c r="I173" s="11"/>
      <c r="J173" s="52">
        <v>0</v>
      </c>
      <c r="K173" s="11"/>
      <c r="L173" s="52">
        <v>0</v>
      </c>
      <c r="M173" s="11"/>
      <c r="N173" s="81">
        <v>0</v>
      </c>
      <c r="O173" s="11"/>
      <c r="P173" s="52">
        <v>0</v>
      </c>
      <c r="Q173" s="11"/>
      <c r="R173" s="52">
        <v>0</v>
      </c>
      <c r="S173" s="11"/>
      <c r="T173" s="52">
        <v>0</v>
      </c>
      <c r="U173" s="11"/>
      <c r="V173" s="52">
        <v>0</v>
      </c>
      <c r="W173" s="11"/>
      <c r="X173" s="52">
        <v>0</v>
      </c>
      <c r="Y173" s="11"/>
      <c r="Z173" s="52">
        <v>0</v>
      </c>
      <c r="AA173" s="11"/>
      <c r="AB173" s="52">
        <v>0</v>
      </c>
      <c r="AC173" s="11"/>
      <c r="AD173" s="52">
        <v>0</v>
      </c>
      <c r="AE173" s="11"/>
      <c r="AF173" s="52">
        <v>0</v>
      </c>
      <c r="AG173" s="52">
        <f t="shared" si="2"/>
        <v>0</v>
      </c>
    </row>
    <row r="174" spans="2:33" ht="25.5" x14ac:dyDescent="0.25">
      <c r="B174" s="9">
        <v>167</v>
      </c>
      <c r="C174" s="54" t="s">
        <v>2773</v>
      </c>
      <c r="D174" s="54" t="s">
        <v>132</v>
      </c>
      <c r="E174" s="54"/>
      <c r="F174" s="9" t="s">
        <v>106</v>
      </c>
      <c r="G174" s="52"/>
      <c r="H174" s="11" t="s">
        <v>115</v>
      </c>
      <c r="I174" s="11"/>
      <c r="J174" s="52">
        <v>0</v>
      </c>
      <c r="K174" s="11"/>
      <c r="L174" s="52">
        <v>0</v>
      </c>
      <c r="M174" s="11"/>
      <c r="N174" s="81">
        <v>0</v>
      </c>
      <c r="O174" s="11"/>
      <c r="P174" s="52">
        <v>0</v>
      </c>
      <c r="Q174" s="11"/>
      <c r="R174" s="52">
        <v>0</v>
      </c>
      <c r="S174" s="11"/>
      <c r="T174" s="52">
        <v>0</v>
      </c>
      <c r="U174" s="11"/>
      <c r="V174" s="52">
        <v>0</v>
      </c>
      <c r="W174" s="11"/>
      <c r="X174" s="52">
        <v>0</v>
      </c>
      <c r="Y174" s="11"/>
      <c r="Z174" s="52">
        <v>0</v>
      </c>
      <c r="AA174" s="11"/>
      <c r="AB174" s="52">
        <v>0</v>
      </c>
      <c r="AC174" s="11"/>
      <c r="AD174" s="52">
        <v>0</v>
      </c>
      <c r="AE174" s="11"/>
      <c r="AF174" s="52">
        <v>0</v>
      </c>
      <c r="AG174" s="52">
        <f t="shared" si="2"/>
        <v>0</v>
      </c>
    </row>
    <row r="175" spans="2:33" ht="25.5" x14ac:dyDescent="0.25">
      <c r="B175" s="9">
        <v>168</v>
      </c>
      <c r="C175" s="54" t="s">
        <v>2773</v>
      </c>
      <c r="D175" s="54" t="s">
        <v>132</v>
      </c>
      <c r="E175" s="54"/>
      <c r="F175" s="9" t="s">
        <v>106</v>
      </c>
      <c r="G175" s="52"/>
      <c r="H175" s="11" t="s">
        <v>115</v>
      </c>
      <c r="I175" s="11"/>
      <c r="J175" s="52">
        <v>0</v>
      </c>
      <c r="K175" s="11"/>
      <c r="L175" s="52">
        <v>0</v>
      </c>
      <c r="M175" s="11"/>
      <c r="N175" s="81">
        <v>0</v>
      </c>
      <c r="O175" s="11"/>
      <c r="P175" s="52">
        <v>0</v>
      </c>
      <c r="Q175" s="11"/>
      <c r="R175" s="52">
        <v>0</v>
      </c>
      <c r="S175" s="11"/>
      <c r="T175" s="52">
        <v>0</v>
      </c>
      <c r="U175" s="11"/>
      <c r="V175" s="52">
        <v>0</v>
      </c>
      <c r="W175" s="11"/>
      <c r="X175" s="52">
        <v>0</v>
      </c>
      <c r="Y175" s="11"/>
      <c r="Z175" s="52">
        <v>0</v>
      </c>
      <c r="AA175" s="11"/>
      <c r="AB175" s="52">
        <v>0</v>
      </c>
      <c r="AC175" s="11"/>
      <c r="AD175" s="52">
        <v>0</v>
      </c>
      <c r="AE175" s="11"/>
      <c r="AF175" s="52">
        <v>0</v>
      </c>
      <c r="AG175" s="52">
        <f t="shared" si="2"/>
        <v>0</v>
      </c>
    </row>
    <row r="176" spans="2:33" ht="25.5" x14ac:dyDescent="0.25">
      <c r="B176" s="9">
        <v>169</v>
      </c>
      <c r="C176" s="54" t="s">
        <v>2773</v>
      </c>
      <c r="D176" s="54" t="s">
        <v>132</v>
      </c>
      <c r="E176" s="54"/>
      <c r="F176" s="9" t="s">
        <v>106</v>
      </c>
      <c r="G176" s="52"/>
      <c r="H176" s="11" t="s">
        <v>115</v>
      </c>
      <c r="I176" s="11"/>
      <c r="J176" s="52">
        <v>0</v>
      </c>
      <c r="K176" s="11"/>
      <c r="L176" s="52">
        <v>0</v>
      </c>
      <c r="M176" s="11"/>
      <c r="N176" s="81">
        <v>0</v>
      </c>
      <c r="O176" s="11"/>
      <c r="P176" s="52">
        <v>0</v>
      </c>
      <c r="Q176" s="11"/>
      <c r="R176" s="52">
        <v>0</v>
      </c>
      <c r="S176" s="11"/>
      <c r="T176" s="52">
        <v>0</v>
      </c>
      <c r="U176" s="11"/>
      <c r="V176" s="52">
        <v>0</v>
      </c>
      <c r="W176" s="11"/>
      <c r="X176" s="52">
        <v>0</v>
      </c>
      <c r="Y176" s="11"/>
      <c r="Z176" s="52">
        <v>0</v>
      </c>
      <c r="AA176" s="11"/>
      <c r="AB176" s="52">
        <v>0</v>
      </c>
      <c r="AC176" s="11"/>
      <c r="AD176" s="52">
        <v>0</v>
      </c>
      <c r="AE176" s="11"/>
      <c r="AF176" s="52">
        <v>0</v>
      </c>
      <c r="AG176" s="52">
        <f t="shared" ref="AG176:AG229" si="3">+J176+L176+N176+P176+R176+T176+V176+X176+Z176+AB176+AD176+AF176</f>
        <v>0</v>
      </c>
    </row>
    <row r="177" spans="2:33" ht="25.5" x14ac:dyDescent="0.25">
      <c r="B177" s="9">
        <v>170</v>
      </c>
      <c r="C177" s="54" t="s">
        <v>2773</v>
      </c>
      <c r="D177" s="54" t="s">
        <v>132</v>
      </c>
      <c r="E177" s="54"/>
      <c r="F177" s="9" t="s">
        <v>106</v>
      </c>
      <c r="G177" s="52"/>
      <c r="H177" s="11" t="s">
        <v>115</v>
      </c>
      <c r="I177" s="11"/>
      <c r="J177" s="52">
        <v>0</v>
      </c>
      <c r="K177" s="11"/>
      <c r="L177" s="52">
        <v>0</v>
      </c>
      <c r="M177" s="11"/>
      <c r="N177" s="81">
        <v>0</v>
      </c>
      <c r="O177" s="11"/>
      <c r="P177" s="52">
        <v>0</v>
      </c>
      <c r="Q177" s="11"/>
      <c r="R177" s="52">
        <v>0</v>
      </c>
      <c r="S177" s="11"/>
      <c r="T177" s="52">
        <v>0</v>
      </c>
      <c r="U177" s="11"/>
      <c r="V177" s="52">
        <v>0</v>
      </c>
      <c r="W177" s="11"/>
      <c r="X177" s="52">
        <v>0</v>
      </c>
      <c r="Y177" s="11"/>
      <c r="Z177" s="52">
        <v>0</v>
      </c>
      <c r="AA177" s="11"/>
      <c r="AB177" s="52">
        <v>0</v>
      </c>
      <c r="AC177" s="11"/>
      <c r="AD177" s="52">
        <v>0</v>
      </c>
      <c r="AE177" s="11"/>
      <c r="AF177" s="52">
        <v>0</v>
      </c>
      <c r="AG177" s="52">
        <f t="shared" si="3"/>
        <v>0</v>
      </c>
    </row>
    <row r="178" spans="2:33" ht="25.5" x14ac:dyDescent="0.25">
      <c r="B178" s="9">
        <v>171</v>
      </c>
      <c r="C178" s="54" t="s">
        <v>2773</v>
      </c>
      <c r="D178" s="54" t="s">
        <v>132</v>
      </c>
      <c r="E178" s="54"/>
      <c r="F178" s="9" t="s">
        <v>106</v>
      </c>
      <c r="G178" s="52"/>
      <c r="H178" s="11" t="s">
        <v>115</v>
      </c>
      <c r="I178" s="11"/>
      <c r="J178" s="52">
        <v>0</v>
      </c>
      <c r="K178" s="11"/>
      <c r="L178" s="52">
        <v>0</v>
      </c>
      <c r="M178" s="11"/>
      <c r="N178" s="81">
        <v>0</v>
      </c>
      <c r="O178" s="11"/>
      <c r="P178" s="52">
        <v>0</v>
      </c>
      <c r="Q178" s="11"/>
      <c r="R178" s="52">
        <v>0</v>
      </c>
      <c r="S178" s="11"/>
      <c r="T178" s="52">
        <v>0</v>
      </c>
      <c r="U178" s="11"/>
      <c r="V178" s="52">
        <v>0</v>
      </c>
      <c r="W178" s="11"/>
      <c r="X178" s="52">
        <v>0</v>
      </c>
      <c r="Y178" s="11"/>
      <c r="Z178" s="52">
        <v>0</v>
      </c>
      <c r="AA178" s="11"/>
      <c r="AB178" s="52">
        <v>0</v>
      </c>
      <c r="AC178" s="11"/>
      <c r="AD178" s="52">
        <v>0</v>
      </c>
      <c r="AE178" s="11"/>
      <c r="AF178" s="52">
        <v>0</v>
      </c>
      <c r="AG178" s="52">
        <f t="shared" si="3"/>
        <v>0</v>
      </c>
    </row>
    <row r="179" spans="2:33" ht="25.5" x14ac:dyDescent="0.25">
      <c r="B179" s="9">
        <v>172</v>
      </c>
      <c r="C179" s="54" t="s">
        <v>2773</v>
      </c>
      <c r="D179" s="54" t="s">
        <v>132</v>
      </c>
      <c r="E179" s="54"/>
      <c r="F179" s="9" t="s">
        <v>106</v>
      </c>
      <c r="G179" s="52"/>
      <c r="H179" s="11" t="s">
        <v>115</v>
      </c>
      <c r="I179" s="11"/>
      <c r="J179" s="52">
        <v>0</v>
      </c>
      <c r="K179" s="11"/>
      <c r="L179" s="52">
        <v>0</v>
      </c>
      <c r="M179" s="11"/>
      <c r="N179" s="81">
        <v>0</v>
      </c>
      <c r="O179" s="11"/>
      <c r="P179" s="52">
        <v>0</v>
      </c>
      <c r="Q179" s="11"/>
      <c r="R179" s="52">
        <v>0</v>
      </c>
      <c r="S179" s="11"/>
      <c r="T179" s="52">
        <v>0</v>
      </c>
      <c r="U179" s="11"/>
      <c r="V179" s="52">
        <v>0</v>
      </c>
      <c r="W179" s="11"/>
      <c r="X179" s="52">
        <v>0</v>
      </c>
      <c r="Y179" s="11"/>
      <c r="Z179" s="52">
        <v>0</v>
      </c>
      <c r="AA179" s="11"/>
      <c r="AB179" s="52">
        <v>0</v>
      </c>
      <c r="AC179" s="11"/>
      <c r="AD179" s="52">
        <v>0</v>
      </c>
      <c r="AE179" s="11"/>
      <c r="AF179" s="52">
        <v>0</v>
      </c>
      <c r="AG179" s="52">
        <f t="shared" si="3"/>
        <v>0</v>
      </c>
    </row>
    <row r="180" spans="2:33" ht="25.5" x14ac:dyDescent="0.25">
      <c r="B180" s="9">
        <v>173</v>
      </c>
      <c r="C180" s="54" t="s">
        <v>2773</v>
      </c>
      <c r="D180" s="54" t="s">
        <v>132</v>
      </c>
      <c r="E180" s="54"/>
      <c r="F180" s="9" t="s">
        <v>106</v>
      </c>
      <c r="G180" s="52"/>
      <c r="H180" s="11" t="s">
        <v>115</v>
      </c>
      <c r="I180" s="11"/>
      <c r="J180" s="52">
        <v>0</v>
      </c>
      <c r="K180" s="11"/>
      <c r="L180" s="52">
        <v>0</v>
      </c>
      <c r="M180" s="11"/>
      <c r="N180" s="81">
        <v>0</v>
      </c>
      <c r="O180" s="11"/>
      <c r="P180" s="52">
        <v>0</v>
      </c>
      <c r="Q180" s="11"/>
      <c r="R180" s="52">
        <v>0</v>
      </c>
      <c r="S180" s="11"/>
      <c r="T180" s="52">
        <v>0</v>
      </c>
      <c r="U180" s="11"/>
      <c r="V180" s="52">
        <v>0</v>
      </c>
      <c r="W180" s="11"/>
      <c r="X180" s="52">
        <v>0</v>
      </c>
      <c r="Y180" s="11"/>
      <c r="Z180" s="52">
        <v>0</v>
      </c>
      <c r="AA180" s="11"/>
      <c r="AB180" s="52">
        <v>0</v>
      </c>
      <c r="AC180" s="11"/>
      <c r="AD180" s="52">
        <v>0</v>
      </c>
      <c r="AE180" s="11"/>
      <c r="AF180" s="52">
        <v>0</v>
      </c>
      <c r="AG180" s="52">
        <f t="shared" si="3"/>
        <v>0</v>
      </c>
    </row>
    <row r="181" spans="2:33" ht="25.5" x14ac:dyDescent="0.25">
      <c r="B181" s="9">
        <v>174</v>
      </c>
      <c r="C181" s="54" t="s">
        <v>2773</v>
      </c>
      <c r="D181" s="54" t="s">
        <v>132</v>
      </c>
      <c r="E181" s="54"/>
      <c r="F181" s="9" t="s">
        <v>106</v>
      </c>
      <c r="G181" s="52"/>
      <c r="H181" s="11" t="s">
        <v>115</v>
      </c>
      <c r="I181" s="11"/>
      <c r="J181" s="52">
        <v>0</v>
      </c>
      <c r="K181" s="11"/>
      <c r="L181" s="52">
        <v>0</v>
      </c>
      <c r="M181" s="11"/>
      <c r="N181" s="81">
        <v>0</v>
      </c>
      <c r="O181" s="11"/>
      <c r="P181" s="52">
        <v>0</v>
      </c>
      <c r="Q181" s="11"/>
      <c r="R181" s="52">
        <v>0</v>
      </c>
      <c r="S181" s="11"/>
      <c r="T181" s="52">
        <v>0</v>
      </c>
      <c r="U181" s="11"/>
      <c r="V181" s="52">
        <v>0</v>
      </c>
      <c r="W181" s="11"/>
      <c r="X181" s="52">
        <v>0</v>
      </c>
      <c r="Y181" s="11"/>
      <c r="Z181" s="52">
        <v>0</v>
      </c>
      <c r="AA181" s="11"/>
      <c r="AB181" s="52">
        <v>0</v>
      </c>
      <c r="AC181" s="11"/>
      <c r="AD181" s="52">
        <v>0</v>
      </c>
      <c r="AE181" s="11"/>
      <c r="AF181" s="52">
        <v>0</v>
      </c>
      <c r="AG181" s="52">
        <f t="shared" si="3"/>
        <v>0</v>
      </c>
    </row>
    <row r="182" spans="2:33" ht="25.5" x14ac:dyDescent="0.25">
      <c r="B182" s="9">
        <v>175</v>
      </c>
      <c r="C182" s="54" t="s">
        <v>2773</v>
      </c>
      <c r="D182" s="54" t="s">
        <v>132</v>
      </c>
      <c r="E182" s="54"/>
      <c r="F182" s="9" t="s">
        <v>106</v>
      </c>
      <c r="G182" s="52"/>
      <c r="H182" s="11" t="s">
        <v>115</v>
      </c>
      <c r="I182" s="11"/>
      <c r="J182" s="52">
        <v>0</v>
      </c>
      <c r="K182" s="11"/>
      <c r="L182" s="52">
        <v>0</v>
      </c>
      <c r="M182" s="11"/>
      <c r="N182" s="81">
        <v>0</v>
      </c>
      <c r="O182" s="11"/>
      <c r="P182" s="52">
        <v>0</v>
      </c>
      <c r="Q182" s="11"/>
      <c r="R182" s="52">
        <v>0</v>
      </c>
      <c r="S182" s="11"/>
      <c r="T182" s="52">
        <v>0</v>
      </c>
      <c r="U182" s="11"/>
      <c r="V182" s="52">
        <v>0</v>
      </c>
      <c r="W182" s="11"/>
      <c r="X182" s="52">
        <v>0</v>
      </c>
      <c r="Y182" s="11"/>
      <c r="Z182" s="52">
        <v>0</v>
      </c>
      <c r="AA182" s="11"/>
      <c r="AB182" s="52">
        <v>0</v>
      </c>
      <c r="AC182" s="11"/>
      <c r="AD182" s="52">
        <v>0</v>
      </c>
      <c r="AE182" s="11"/>
      <c r="AF182" s="52">
        <v>0</v>
      </c>
      <c r="AG182" s="52">
        <f t="shared" si="3"/>
        <v>0</v>
      </c>
    </row>
    <row r="183" spans="2:33" ht="25.5" x14ac:dyDescent="0.25">
      <c r="B183" s="9">
        <v>176</v>
      </c>
      <c r="C183" s="54" t="s">
        <v>2773</v>
      </c>
      <c r="D183" s="54" t="s">
        <v>132</v>
      </c>
      <c r="E183" s="54"/>
      <c r="F183" s="9" t="s">
        <v>106</v>
      </c>
      <c r="G183" s="52"/>
      <c r="H183" s="11" t="s">
        <v>115</v>
      </c>
      <c r="I183" s="11"/>
      <c r="J183" s="52">
        <v>0</v>
      </c>
      <c r="K183" s="11"/>
      <c r="L183" s="52">
        <v>0</v>
      </c>
      <c r="M183" s="11"/>
      <c r="N183" s="81">
        <v>0</v>
      </c>
      <c r="O183" s="11"/>
      <c r="P183" s="52">
        <v>0</v>
      </c>
      <c r="Q183" s="11"/>
      <c r="R183" s="52">
        <v>0</v>
      </c>
      <c r="S183" s="11"/>
      <c r="T183" s="52">
        <v>0</v>
      </c>
      <c r="U183" s="11"/>
      <c r="V183" s="52">
        <v>0</v>
      </c>
      <c r="W183" s="11"/>
      <c r="X183" s="52">
        <v>0</v>
      </c>
      <c r="Y183" s="11"/>
      <c r="Z183" s="52">
        <v>0</v>
      </c>
      <c r="AA183" s="11"/>
      <c r="AB183" s="52">
        <v>0</v>
      </c>
      <c r="AC183" s="11"/>
      <c r="AD183" s="52">
        <v>0</v>
      </c>
      <c r="AE183" s="11"/>
      <c r="AF183" s="52">
        <v>0</v>
      </c>
      <c r="AG183" s="52">
        <f t="shared" si="3"/>
        <v>0</v>
      </c>
    </row>
    <row r="184" spans="2:33" ht="25.5" x14ac:dyDescent="0.25">
      <c r="B184" s="9">
        <v>177</v>
      </c>
      <c r="C184" s="54" t="s">
        <v>2773</v>
      </c>
      <c r="D184" s="54" t="s">
        <v>132</v>
      </c>
      <c r="E184" s="54"/>
      <c r="F184" s="9" t="s">
        <v>106</v>
      </c>
      <c r="G184" s="52"/>
      <c r="H184" s="11" t="s">
        <v>115</v>
      </c>
      <c r="I184" s="11"/>
      <c r="J184" s="52">
        <v>0</v>
      </c>
      <c r="K184" s="11"/>
      <c r="L184" s="52">
        <v>0</v>
      </c>
      <c r="M184" s="11"/>
      <c r="N184" s="81">
        <v>0</v>
      </c>
      <c r="O184" s="11"/>
      <c r="P184" s="52">
        <v>0</v>
      </c>
      <c r="Q184" s="11"/>
      <c r="R184" s="52">
        <v>0</v>
      </c>
      <c r="S184" s="11"/>
      <c r="T184" s="52">
        <v>0</v>
      </c>
      <c r="U184" s="11"/>
      <c r="V184" s="52">
        <v>0</v>
      </c>
      <c r="W184" s="11"/>
      <c r="X184" s="52">
        <v>0</v>
      </c>
      <c r="Y184" s="11"/>
      <c r="Z184" s="52">
        <v>0</v>
      </c>
      <c r="AA184" s="11"/>
      <c r="AB184" s="52">
        <v>0</v>
      </c>
      <c r="AC184" s="11"/>
      <c r="AD184" s="52">
        <v>0</v>
      </c>
      <c r="AE184" s="11"/>
      <c r="AF184" s="52">
        <v>0</v>
      </c>
      <c r="AG184" s="52">
        <f t="shared" si="3"/>
        <v>0</v>
      </c>
    </row>
    <row r="185" spans="2:33" ht="25.5" x14ac:dyDescent="0.25">
      <c r="B185" s="9">
        <v>178</v>
      </c>
      <c r="C185" s="54" t="s">
        <v>2773</v>
      </c>
      <c r="D185" s="54" t="s">
        <v>132</v>
      </c>
      <c r="E185" s="54"/>
      <c r="F185" s="9" t="s">
        <v>106</v>
      </c>
      <c r="G185" s="52"/>
      <c r="H185" s="11" t="s">
        <v>115</v>
      </c>
      <c r="I185" s="11"/>
      <c r="J185" s="52">
        <v>0</v>
      </c>
      <c r="K185" s="11"/>
      <c r="L185" s="52">
        <v>0</v>
      </c>
      <c r="M185" s="11"/>
      <c r="N185" s="81">
        <v>0</v>
      </c>
      <c r="O185" s="11"/>
      <c r="P185" s="52">
        <v>0</v>
      </c>
      <c r="Q185" s="11"/>
      <c r="R185" s="52">
        <v>0</v>
      </c>
      <c r="S185" s="11"/>
      <c r="T185" s="52">
        <v>0</v>
      </c>
      <c r="U185" s="11"/>
      <c r="V185" s="52">
        <v>0</v>
      </c>
      <c r="W185" s="11"/>
      <c r="X185" s="52">
        <v>0</v>
      </c>
      <c r="Y185" s="11"/>
      <c r="Z185" s="52">
        <v>0</v>
      </c>
      <c r="AA185" s="11"/>
      <c r="AB185" s="52">
        <v>0</v>
      </c>
      <c r="AC185" s="11"/>
      <c r="AD185" s="52">
        <v>0</v>
      </c>
      <c r="AE185" s="11"/>
      <c r="AF185" s="52">
        <v>0</v>
      </c>
      <c r="AG185" s="52">
        <f t="shared" si="3"/>
        <v>0</v>
      </c>
    </row>
    <row r="186" spans="2:33" ht="25.5" x14ac:dyDescent="0.25">
      <c r="B186" s="9">
        <v>179</v>
      </c>
      <c r="C186" s="54" t="s">
        <v>2773</v>
      </c>
      <c r="D186" s="54" t="s">
        <v>132</v>
      </c>
      <c r="E186" s="54"/>
      <c r="F186" s="9" t="s">
        <v>106</v>
      </c>
      <c r="G186" s="52"/>
      <c r="H186" s="11" t="s">
        <v>115</v>
      </c>
      <c r="I186" s="11"/>
      <c r="J186" s="52">
        <v>0</v>
      </c>
      <c r="K186" s="11"/>
      <c r="L186" s="52">
        <v>0</v>
      </c>
      <c r="M186" s="11"/>
      <c r="N186" s="81">
        <v>0</v>
      </c>
      <c r="O186" s="11"/>
      <c r="P186" s="52">
        <v>0</v>
      </c>
      <c r="Q186" s="11"/>
      <c r="R186" s="52">
        <v>0</v>
      </c>
      <c r="S186" s="11"/>
      <c r="T186" s="52">
        <v>0</v>
      </c>
      <c r="U186" s="11"/>
      <c r="V186" s="52">
        <v>0</v>
      </c>
      <c r="W186" s="11"/>
      <c r="X186" s="52">
        <v>0</v>
      </c>
      <c r="Y186" s="11"/>
      <c r="Z186" s="52">
        <v>0</v>
      </c>
      <c r="AA186" s="11"/>
      <c r="AB186" s="52">
        <v>0</v>
      </c>
      <c r="AC186" s="11"/>
      <c r="AD186" s="52">
        <v>0</v>
      </c>
      <c r="AE186" s="11"/>
      <c r="AF186" s="52">
        <v>0</v>
      </c>
      <c r="AG186" s="52">
        <f t="shared" si="3"/>
        <v>0</v>
      </c>
    </row>
    <row r="187" spans="2:33" ht="25.5" x14ac:dyDescent="0.25">
      <c r="B187" s="9">
        <v>180</v>
      </c>
      <c r="C187" s="54" t="s">
        <v>2773</v>
      </c>
      <c r="D187" s="54" t="s">
        <v>132</v>
      </c>
      <c r="E187" s="54"/>
      <c r="F187" s="9" t="s">
        <v>106</v>
      </c>
      <c r="G187" s="52"/>
      <c r="H187" s="11" t="s">
        <v>115</v>
      </c>
      <c r="I187" s="11"/>
      <c r="J187" s="52">
        <v>0</v>
      </c>
      <c r="K187" s="11"/>
      <c r="L187" s="52">
        <v>0</v>
      </c>
      <c r="M187" s="11"/>
      <c r="N187" s="81">
        <v>0</v>
      </c>
      <c r="O187" s="11"/>
      <c r="P187" s="52">
        <v>0</v>
      </c>
      <c r="Q187" s="11"/>
      <c r="R187" s="52">
        <v>0</v>
      </c>
      <c r="S187" s="11"/>
      <c r="T187" s="52">
        <v>0</v>
      </c>
      <c r="U187" s="11"/>
      <c r="V187" s="52">
        <v>0</v>
      </c>
      <c r="W187" s="11"/>
      <c r="X187" s="52">
        <v>0</v>
      </c>
      <c r="Y187" s="11"/>
      <c r="Z187" s="52">
        <v>0</v>
      </c>
      <c r="AA187" s="11"/>
      <c r="AB187" s="52">
        <v>0</v>
      </c>
      <c r="AC187" s="11"/>
      <c r="AD187" s="52">
        <v>0</v>
      </c>
      <c r="AE187" s="11"/>
      <c r="AF187" s="52">
        <v>0</v>
      </c>
      <c r="AG187" s="52">
        <f t="shared" si="3"/>
        <v>0</v>
      </c>
    </row>
    <row r="188" spans="2:33" ht="25.5" x14ac:dyDescent="0.25">
      <c r="B188" s="9">
        <v>181</v>
      </c>
      <c r="C188" s="54" t="s">
        <v>2773</v>
      </c>
      <c r="D188" s="54" t="s">
        <v>132</v>
      </c>
      <c r="E188" s="54"/>
      <c r="F188" s="9" t="s">
        <v>106</v>
      </c>
      <c r="G188" s="52"/>
      <c r="H188" s="11" t="s">
        <v>115</v>
      </c>
      <c r="I188" s="11"/>
      <c r="J188" s="52">
        <v>0</v>
      </c>
      <c r="K188" s="11"/>
      <c r="L188" s="52">
        <v>0</v>
      </c>
      <c r="M188" s="11"/>
      <c r="N188" s="81">
        <v>0</v>
      </c>
      <c r="O188" s="11"/>
      <c r="P188" s="52">
        <v>0</v>
      </c>
      <c r="Q188" s="11"/>
      <c r="R188" s="52">
        <v>0</v>
      </c>
      <c r="S188" s="11"/>
      <c r="T188" s="52">
        <v>0</v>
      </c>
      <c r="U188" s="11"/>
      <c r="V188" s="52">
        <v>0</v>
      </c>
      <c r="W188" s="11"/>
      <c r="X188" s="52">
        <v>0</v>
      </c>
      <c r="Y188" s="11"/>
      <c r="Z188" s="52">
        <v>0</v>
      </c>
      <c r="AA188" s="11"/>
      <c r="AB188" s="52">
        <v>0</v>
      </c>
      <c r="AC188" s="11"/>
      <c r="AD188" s="52">
        <v>0</v>
      </c>
      <c r="AE188" s="11"/>
      <c r="AF188" s="52">
        <v>0</v>
      </c>
      <c r="AG188" s="52">
        <f t="shared" si="3"/>
        <v>0</v>
      </c>
    </row>
    <row r="189" spans="2:33" ht="25.5" x14ac:dyDescent="0.25">
      <c r="B189" s="9">
        <v>182</v>
      </c>
      <c r="C189" s="54" t="s">
        <v>2773</v>
      </c>
      <c r="D189" s="54" t="s">
        <v>132</v>
      </c>
      <c r="E189" s="54"/>
      <c r="F189" s="9" t="s">
        <v>106</v>
      </c>
      <c r="G189" s="52"/>
      <c r="H189" s="11" t="s">
        <v>115</v>
      </c>
      <c r="I189" s="11"/>
      <c r="J189" s="52">
        <v>0</v>
      </c>
      <c r="K189" s="11"/>
      <c r="L189" s="52">
        <v>0</v>
      </c>
      <c r="M189" s="11"/>
      <c r="N189" s="81">
        <v>0</v>
      </c>
      <c r="O189" s="11"/>
      <c r="P189" s="52">
        <v>0</v>
      </c>
      <c r="Q189" s="11"/>
      <c r="R189" s="52">
        <v>0</v>
      </c>
      <c r="S189" s="11"/>
      <c r="T189" s="52">
        <v>0</v>
      </c>
      <c r="U189" s="11"/>
      <c r="V189" s="52">
        <v>0</v>
      </c>
      <c r="W189" s="11"/>
      <c r="X189" s="52">
        <v>0</v>
      </c>
      <c r="Y189" s="11"/>
      <c r="Z189" s="52">
        <v>0</v>
      </c>
      <c r="AA189" s="11"/>
      <c r="AB189" s="52">
        <v>0</v>
      </c>
      <c r="AC189" s="11"/>
      <c r="AD189" s="52">
        <v>0</v>
      </c>
      <c r="AE189" s="11"/>
      <c r="AF189" s="52">
        <v>0</v>
      </c>
      <c r="AG189" s="52">
        <f t="shared" si="3"/>
        <v>0</v>
      </c>
    </row>
    <row r="190" spans="2:33" ht="25.5" x14ac:dyDescent="0.25">
      <c r="B190" s="9">
        <v>183</v>
      </c>
      <c r="C190" s="54" t="s">
        <v>2773</v>
      </c>
      <c r="D190" s="54" t="s">
        <v>132</v>
      </c>
      <c r="E190" s="54"/>
      <c r="F190" s="9" t="s">
        <v>106</v>
      </c>
      <c r="G190" s="52"/>
      <c r="H190" s="11" t="s">
        <v>115</v>
      </c>
      <c r="I190" s="11"/>
      <c r="J190" s="52">
        <v>0</v>
      </c>
      <c r="K190" s="11"/>
      <c r="L190" s="52">
        <v>0</v>
      </c>
      <c r="M190" s="11"/>
      <c r="N190" s="81">
        <v>0</v>
      </c>
      <c r="O190" s="11"/>
      <c r="P190" s="52">
        <v>0</v>
      </c>
      <c r="Q190" s="11"/>
      <c r="R190" s="52">
        <v>0</v>
      </c>
      <c r="S190" s="11"/>
      <c r="T190" s="52">
        <v>0</v>
      </c>
      <c r="U190" s="11"/>
      <c r="V190" s="52">
        <v>0</v>
      </c>
      <c r="W190" s="11"/>
      <c r="X190" s="52">
        <v>0</v>
      </c>
      <c r="Y190" s="11"/>
      <c r="Z190" s="52">
        <v>0</v>
      </c>
      <c r="AA190" s="11"/>
      <c r="AB190" s="52">
        <v>0</v>
      </c>
      <c r="AC190" s="11"/>
      <c r="AD190" s="52">
        <v>0</v>
      </c>
      <c r="AE190" s="11"/>
      <c r="AF190" s="52">
        <v>0</v>
      </c>
      <c r="AG190" s="52">
        <f t="shared" si="3"/>
        <v>0</v>
      </c>
    </row>
    <row r="191" spans="2:33" ht="25.5" x14ac:dyDescent="0.25">
      <c r="B191" s="9">
        <v>184</v>
      </c>
      <c r="C191" s="54" t="s">
        <v>2773</v>
      </c>
      <c r="D191" s="54" t="s">
        <v>132</v>
      </c>
      <c r="E191" s="54"/>
      <c r="F191" s="9" t="s">
        <v>106</v>
      </c>
      <c r="G191" s="52"/>
      <c r="H191" s="11" t="s">
        <v>115</v>
      </c>
      <c r="I191" s="11"/>
      <c r="J191" s="52">
        <v>0</v>
      </c>
      <c r="K191" s="11"/>
      <c r="L191" s="52">
        <v>0</v>
      </c>
      <c r="M191" s="11"/>
      <c r="N191" s="81">
        <v>0</v>
      </c>
      <c r="O191" s="11"/>
      <c r="P191" s="52">
        <v>0</v>
      </c>
      <c r="Q191" s="11"/>
      <c r="R191" s="52">
        <v>0</v>
      </c>
      <c r="S191" s="11"/>
      <c r="T191" s="52">
        <v>0</v>
      </c>
      <c r="U191" s="11"/>
      <c r="V191" s="52">
        <v>0</v>
      </c>
      <c r="W191" s="11"/>
      <c r="X191" s="52">
        <v>0</v>
      </c>
      <c r="Y191" s="11"/>
      <c r="Z191" s="52">
        <v>0</v>
      </c>
      <c r="AA191" s="11"/>
      <c r="AB191" s="52">
        <v>0</v>
      </c>
      <c r="AC191" s="11"/>
      <c r="AD191" s="52">
        <v>0</v>
      </c>
      <c r="AE191" s="11"/>
      <c r="AF191" s="52">
        <v>0</v>
      </c>
      <c r="AG191" s="52">
        <f t="shared" si="3"/>
        <v>0</v>
      </c>
    </row>
    <row r="192" spans="2:33" ht="25.5" x14ac:dyDescent="0.25">
      <c r="B192" s="9">
        <v>185</v>
      </c>
      <c r="C192" s="54" t="s">
        <v>2773</v>
      </c>
      <c r="D192" s="54" t="s">
        <v>132</v>
      </c>
      <c r="E192" s="54"/>
      <c r="F192" s="9" t="s">
        <v>106</v>
      </c>
      <c r="G192" s="52"/>
      <c r="H192" s="11" t="s">
        <v>115</v>
      </c>
      <c r="I192" s="11"/>
      <c r="J192" s="52">
        <v>0</v>
      </c>
      <c r="K192" s="11"/>
      <c r="L192" s="52">
        <v>0</v>
      </c>
      <c r="M192" s="11"/>
      <c r="N192" s="81">
        <v>0</v>
      </c>
      <c r="O192" s="11"/>
      <c r="P192" s="52">
        <v>0</v>
      </c>
      <c r="Q192" s="11"/>
      <c r="R192" s="52">
        <v>0</v>
      </c>
      <c r="S192" s="11"/>
      <c r="T192" s="52">
        <v>0</v>
      </c>
      <c r="U192" s="11"/>
      <c r="V192" s="52">
        <v>0</v>
      </c>
      <c r="W192" s="11"/>
      <c r="X192" s="52">
        <v>0</v>
      </c>
      <c r="Y192" s="11"/>
      <c r="Z192" s="52">
        <v>0</v>
      </c>
      <c r="AA192" s="11"/>
      <c r="AB192" s="52">
        <v>0</v>
      </c>
      <c r="AC192" s="11"/>
      <c r="AD192" s="52">
        <v>0</v>
      </c>
      <c r="AE192" s="11"/>
      <c r="AF192" s="52">
        <v>0</v>
      </c>
      <c r="AG192" s="52">
        <f t="shared" si="3"/>
        <v>0</v>
      </c>
    </row>
    <row r="193" spans="2:33" ht="25.5" x14ac:dyDescent="0.25">
      <c r="B193" s="9">
        <v>186</v>
      </c>
      <c r="C193" s="54" t="s">
        <v>2773</v>
      </c>
      <c r="D193" s="54" t="s">
        <v>132</v>
      </c>
      <c r="E193" s="54"/>
      <c r="F193" s="9" t="s">
        <v>106</v>
      </c>
      <c r="G193" s="52"/>
      <c r="H193" s="11" t="s">
        <v>115</v>
      </c>
      <c r="I193" s="11"/>
      <c r="J193" s="52">
        <v>0</v>
      </c>
      <c r="K193" s="11"/>
      <c r="L193" s="52">
        <v>0</v>
      </c>
      <c r="M193" s="11"/>
      <c r="N193" s="81">
        <v>0</v>
      </c>
      <c r="O193" s="11"/>
      <c r="P193" s="52">
        <v>0</v>
      </c>
      <c r="Q193" s="11"/>
      <c r="R193" s="52">
        <v>0</v>
      </c>
      <c r="S193" s="11"/>
      <c r="T193" s="52">
        <v>0</v>
      </c>
      <c r="U193" s="11"/>
      <c r="V193" s="52">
        <v>0</v>
      </c>
      <c r="W193" s="11"/>
      <c r="X193" s="52">
        <v>0</v>
      </c>
      <c r="Y193" s="11"/>
      <c r="Z193" s="52">
        <v>0</v>
      </c>
      <c r="AA193" s="11"/>
      <c r="AB193" s="52">
        <v>0</v>
      </c>
      <c r="AC193" s="11"/>
      <c r="AD193" s="52">
        <v>0</v>
      </c>
      <c r="AE193" s="11"/>
      <c r="AF193" s="52">
        <v>0</v>
      </c>
      <c r="AG193" s="52">
        <f t="shared" si="3"/>
        <v>0</v>
      </c>
    </row>
    <row r="194" spans="2:33" ht="25.5" x14ac:dyDescent="0.25">
      <c r="B194" s="9">
        <v>187</v>
      </c>
      <c r="C194" s="54" t="s">
        <v>2773</v>
      </c>
      <c r="D194" s="54" t="s">
        <v>132</v>
      </c>
      <c r="E194" s="54"/>
      <c r="F194" s="9" t="s">
        <v>106</v>
      </c>
      <c r="G194" s="52"/>
      <c r="H194" s="11" t="s">
        <v>115</v>
      </c>
      <c r="I194" s="11"/>
      <c r="J194" s="52">
        <v>0</v>
      </c>
      <c r="K194" s="11"/>
      <c r="L194" s="52">
        <v>0</v>
      </c>
      <c r="M194" s="11"/>
      <c r="N194" s="81">
        <v>0</v>
      </c>
      <c r="O194" s="11"/>
      <c r="P194" s="52">
        <v>0</v>
      </c>
      <c r="Q194" s="11"/>
      <c r="R194" s="52">
        <v>0</v>
      </c>
      <c r="S194" s="11"/>
      <c r="T194" s="52">
        <v>0</v>
      </c>
      <c r="U194" s="11"/>
      <c r="V194" s="52">
        <v>0</v>
      </c>
      <c r="W194" s="11"/>
      <c r="X194" s="52">
        <v>0</v>
      </c>
      <c r="Y194" s="11"/>
      <c r="Z194" s="52">
        <v>0</v>
      </c>
      <c r="AA194" s="11"/>
      <c r="AB194" s="52">
        <v>0</v>
      </c>
      <c r="AC194" s="11"/>
      <c r="AD194" s="52">
        <v>0</v>
      </c>
      <c r="AE194" s="11"/>
      <c r="AF194" s="52">
        <v>0</v>
      </c>
      <c r="AG194" s="52">
        <f t="shared" si="3"/>
        <v>0</v>
      </c>
    </row>
    <row r="195" spans="2:33" ht="25.5" x14ac:dyDescent="0.25">
      <c r="B195" s="9">
        <v>188</v>
      </c>
      <c r="C195" s="54" t="s">
        <v>2773</v>
      </c>
      <c r="D195" s="54" t="s">
        <v>132</v>
      </c>
      <c r="E195" s="54"/>
      <c r="F195" s="9" t="s">
        <v>106</v>
      </c>
      <c r="G195" s="52"/>
      <c r="H195" s="11" t="s">
        <v>115</v>
      </c>
      <c r="I195" s="11"/>
      <c r="J195" s="52">
        <v>0</v>
      </c>
      <c r="K195" s="11"/>
      <c r="L195" s="52">
        <v>0</v>
      </c>
      <c r="M195" s="11"/>
      <c r="N195" s="81">
        <v>0</v>
      </c>
      <c r="O195" s="11"/>
      <c r="P195" s="52">
        <v>0</v>
      </c>
      <c r="Q195" s="11"/>
      <c r="R195" s="52">
        <v>0</v>
      </c>
      <c r="S195" s="11"/>
      <c r="T195" s="52">
        <v>0</v>
      </c>
      <c r="U195" s="11"/>
      <c r="V195" s="52">
        <v>0</v>
      </c>
      <c r="W195" s="11"/>
      <c r="X195" s="52">
        <v>0</v>
      </c>
      <c r="Y195" s="11"/>
      <c r="Z195" s="52">
        <v>0</v>
      </c>
      <c r="AA195" s="11"/>
      <c r="AB195" s="52">
        <v>0</v>
      </c>
      <c r="AC195" s="11"/>
      <c r="AD195" s="52">
        <v>0</v>
      </c>
      <c r="AE195" s="11"/>
      <c r="AF195" s="52">
        <v>0</v>
      </c>
      <c r="AG195" s="52">
        <f t="shared" si="3"/>
        <v>0</v>
      </c>
    </row>
    <row r="196" spans="2:33" ht="25.5" x14ac:dyDescent="0.25">
      <c r="B196" s="9">
        <v>189</v>
      </c>
      <c r="C196" s="54" t="s">
        <v>2773</v>
      </c>
      <c r="D196" s="54" t="s">
        <v>132</v>
      </c>
      <c r="E196" s="54"/>
      <c r="F196" s="9" t="s">
        <v>106</v>
      </c>
      <c r="G196" s="52"/>
      <c r="H196" s="11" t="s">
        <v>115</v>
      </c>
      <c r="I196" s="11"/>
      <c r="J196" s="52">
        <v>0</v>
      </c>
      <c r="K196" s="11"/>
      <c r="L196" s="52">
        <v>0</v>
      </c>
      <c r="M196" s="11"/>
      <c r="N196" s="81">
        <v>0</v>
      </c>
      <c r="O196" s="11"/>
      <c r="P196" s="52">
        <v>0</v>
      </c>
      <c r="Q196" s="11"/>
      <c r="R196" s="52">
        <v>0</v>
      </c>
      <c r="S196" s="11"/>
      <c r="T196" s="52">
        <v>0</v>
      </c>
      <c r="U196" s="11"/>
      <c r="V196" s="52">
        <v>0</v>
      </c>
      <c r="W196" s="11"/>
      <c r="X196" s="52">
        <v>0</v>
      </c>
      <c r="Y196" s="11"/>
      <c r="Z196" s="52">
        <v>0</v>
      </c>
      <c r="AA196" s="11"/>
      <c r="AB196" s="52">
        <v>0</v>
      </c>
      <c r="AC196" s="11"/>
      <c r="AD196" s="52">
        <v>0</v>
      </c>
      <c r="AE196" s="11"/>
      <c r="AF196" s="52">
        <v>0</v>
      </c>
      <c r="AG196" s="52">
        <f t="shared" si="3"/>
        <v>0</v>
      </c>
    </row>
    <row r="197" spans="2:33" ht="25.5" x14ac:dyDescent="0.25">
      <c r="B197" s="9">
        <v>190</v>
      </c>
      <c r="C197" s="54" t="s">
        <v>2773</v>
      </c>
      <c r="D197" s="54" t="s">
        <v>132</v>
      </c>
      <c r="E197" s="54"/>
      <c r="F197" s="9" t="s">
        <v>106</v>
      </c>
      <c r="G197" s="52"/>
      <c r="H197" s="11" t="s">
        <v>115</v>
      </c>
      <c r="I197" s="11"/>
      <c r="J197" s="52">
        <v>0</v>
      </c>
      <c r="K197" s="11"/>
      <c r="L197" s="52">
        <v>0</v>
      </c>
      <c r="M197" s="11"/>
      <c r="N197" s="81">
        <v>0</v>
      </c>
      <c r="O197" s="11"/>
      <c r="P197" s="52">
        <v>0</v>
      </c>
      <c r="Q197" s="11"/>
      <c r="R197" s="52">
        <v>0</v>
      </c>
      <c r="S197" s="11"/>
      <c r="T197" s="52">
        <v>0</v>
      </c>
      <c r="U197" s="11"/>
      <c r="V197" s="52">
        <v>0</v>
      </c>
      <c r="W197" s="11"/>
      <c r="X197" s="52">
        <v>0</v>
      </c>
      <c r="Y197" s="11"/>
      <c r="Z197" s="52">
        <v>0</v>
      </c>
      <c r="AA197" s="11"/>
      <c r="AB197" s="52">
        <v>0</v>
      </c>
      <c r="AC197" s="11"/>
      <c r="AD197" s="52">
        <v>0</v>
      </c>
      <c r="AE197" s="11"/>
      <c r="AF197" s="52">
        <v>0</v>
      </c>
      <c r="AG197" s="52">
        <f t="shared" si="3"/>
        <v>0</v>
      </c>
    </row>
    <row r="198" spans="2:33" ht="25.5" x14ac:dyDescent="0.25">
      <c r="B198" s="9">
        <v>191</v>
      </c>
      <c r="C198" s="54" t="s">
        <v>2773</v>
      </c>
      <c r="D198" s="54" t="s">
        <v>132</v>
      </c>
      <c r="E198" s="54"/>
      <c r="F198" s="9" t="s">
        <v>106</v>
      </c>
      <c r="G198" s="52"/>
      <c r="H198" s="11" t="s">
        <v>115</v>
      </c>
      <c r="I198" s="11"/>
      <c r="J198" s="52">
        <v>0</v>
      </c>
      <c r="K198" s="11"/>
      <c r="L198" s="52">
        <v>0</v>
      </c>
      <c r="M198" s="11"/>
      <c r="N198" s="81">
        <v>0</v>
      </c>
      <c r="O198" s="11"/>
      <c r="P198" s="52">
        <v>0</v>
      </c>
      <c r="Q198" s="11"/>
      <c r="R198" s="52">
        <v>0</v>
      </c>
      <c r="S198" s="11"/>
      <c r="T198" s="52">
        <v>0</v>
      </c>
      <c r="U198" s="11"/>
      <c r="V198" s="52">
        <v>0</v>
      </c>
      <c r="W198" s="11"/>
      <c r="X198" s="52">
        <v>0</v>
      </c>
      <c r="Y198" s="11"/>
      <c r="Z198" s="52">
        <v>0</v>
      </c>
      <c r="AA198" s="11"/>
      <c r="AB198" s="52">
        <v>0</v>
      </c>
      <c r="AC198" s="11"/>
      <c r="AD198" s="52">
        <v>0</v>
      </c>
      <c r="AE198" s="11"/>
      <c r="AF198" s="52">
        <v>0</v>
      </c>
      <c r="AG198" s="52">
        <f t="shared" si="3"/>
        <v>0</v>
      </c>
    </row>
    <row r="199" spans="2:33" ht="25.5" x14ac:dyDescent="0.25">
      <c r="B199" s="9">
        <v>192</v>
      </c>
      <c r="C199" s="54" t="s">
        <v>2773</v>
      </c>
      <c r="D199" s="54" t="s">
        <v>132</v>
      </c>
      <c r="E199" s="54"/>
      <c r="F199" s="9" t="s">
        <v>106</v>
      </c>
      <c r="G199" s="52"/>
      <c r="H199" s="11" t="s">
        <v>115</v>
      </c>
      <c r="I199" s="11"/>
      <c r="J199" s="52">
        <v>0</v>
      </c>
      <c r="K199" s="11"/>
      <c r="L199" s="52">
        <v>0</v>
      </c>
      <c r="M199" s="11"/>
      <c r="N199" s="81">
        <v>0</v>
      </c>
      <c r="O199" s="11"/>
      <c r="P199" s="52">
        <v>0</v>
      </c>
      <c r="Q199" s="11"/>
      <c r="R199" s="52">
        <v>0</v>
      </c>
      <c r="S199" s="11"/>
      <c r="T199" s="52">
        <v>0</v>
      </c>
      <c r="U199" s="11"/>
      <c r="V199" s="52">
        <v>0</v>
      </c>
      <c r="W199" s="11"/>
      <c r="X199" s="52">
        <v>0</v>
      </c>
      <c r="Y199" s="11"/>
      <c r="Z199" s="52">
        <v>0</v>
      </c>
      <c r="AA199" s="11"/>
      <c r="AB199" s="52">
        <v>0</v>
      </c>
      <c r="AC199" s="11"/>
      <c r="AD199" s="52">
        <v>0</v>
      </c>
      <c r="AE199" s="11"/>
      <c r="AF199" s="52">
        <v>0</v>
      </c>
      <c r="AG199" s="52">
        <f t="shared" si="3"/>
        <v>0</v>
      </c>
    </row>
    <row r="200" spans="2:33" ht="25.5" x14ac:dyDescent="0.25">
      <c r="B200" s="9">
        <v>193</v>
      </c>
      <c r="C200" s="54" t="s">
        <v>2773</v>
      </c>
      <c r="D200" s="54" t="s">
        <v>132</v>
      </c>
      <c r="E200" s="54"/>
      <c r="F200" s="9" t="s">
        <v>106</v>
      </c>
      <c r="G200" s="52"/>
      <c r="H200" s="11" t="s">
        <v>115</v>
      </c>
      <c r="I200" s="11"/>
      <c r="J200" s="52">
        <v>0</v>
      </c>
      <c r="K200" s="11"/>
      <c r="L200" s="52">
        <v>0</v>
      </c>
      <c r="M200" s="11"/>
      <c r="N200" s="81">
        <v>0</v>
      </c>
      <c r="O200" s="11"/>
      <c r="P200" s="52">
        <v>0</v>
      </c>
      <c r="Q200" s="11"/>
      <c r="R200" s="52">
        <v>0</v>
      </c>
      <c r="S200" s="11"/>
      <c r="T200" s="52">
        <v>0</v>
      </c>
      <c r="U200" s="11"/>
      <c r="V200" s="52">
        <v>0</v>
      </c>
      <c r="W200" s="11"/>
      <c r="X200" s="52">
        <v>0</v>
      </c>
      <c r="Y200" s="11"/>
      <c r="Z200" s="52">
        <v>0</v>
      </c>
      <c r="AA200" s="11"/>
      <c r="AB200" s="52">
        <v>0</v>
      </c>
      <c r="AC200" s="11"/>
      <c r="AD200" s="52">
        <v>0</v>
      </c>
      <c r="AE200" s="11"/>
      <c r="AF200" s="52">
        <v>0</v>
      </c>
      <c r="AG200" s="52">
        <f t="shared" si="3"/>
        <v>0</v>
      </c>
    </row>
    <row r="201" spans="2:33" ht="25.5" x14ac:dyDescent="0.25">
      <c r="B201" s="9">
        <v>194</v>
      </c>
      <c r="C201" s="54" t="s">
        <v>2773</v>
      </c>
      <c r="D201" s="54" t="s">
        <v>132</v>
      </c>
      <c r="E201" s="54"/>
      <c r="F201" s="9" t="s">
        <v>106</v>
      </c>
      <c r="G201" s="52"/>
      <c r="H201" s="11" t="s">
        <v>115</v>
      </c>
      <c r="I201" s="11"/>
      <c r="J201" s="52">
        <v>0</v>
      </c>
      <c r="K201" s="11"/>
      <c r="L201" s="52">
        <v>0</v>
      </c>
      <c r="M201" s="11"/>
      <c r="N201" s="81">
        <v>0</v>
      </c>
      <c r="O201" s="11"/>
      <c r="P201" s="52">
        <v>0</v>
      </c>
      <c r="Q201" s="11"/>
      <c r="R201" s="52">
        <v>0</v>
      </c>
      <c r="S201" s="11"/>
      <c r="T201" s="52">
        <v>0</v>
      </c>
      <c r="U201" s="11"/>
      <c r="V201" s="52">
        <v>0</v>
      </c>
      <c r="W201" s="11"/>
      <c r="X201" s="52">
        <v>0</v>
      </c>
      <c r="Y201" s="11"/>
      <c r="Z201" s="52">
        <v>0</v>
      </c>
      <c r="AA201" s="11"/>
      <c r="AB201" s="52">
        <v>0</v>
      </c>
      <c r="AC201" s="11"/>
      <c r="AD201" s="52">
        <v>0</v>
      </c>
      <c r="AE201" s="11"/>
      <c r="AF201" s="52">
        <v>0</v>
      </c>
      <c r="AG201" s="52">
        <f t="shared" si="3"/>
        <v>0</v>
      </c>
    </row>
    <row r="202" spans="2:33" ht="25.5" x14ac:dyDescent="0.25">
      <c r="B202" s="9">
        <v>195</v>
      </c>
      <c r="C202" s="54" t="s">
        <v>2773</v>
      </c>
      <c r="D202" s="54" t="s">
        <v>132</v>
      </c>
      <c r="E202" s="54"/>
      <c r="F202" s="9" t="s">
        <v>106</v>
      </c>
      <c r="G202" s="52"/>
      <c r="H202" s="11" t="s">
        <v>115</v>
      </c>
      <c r="I202" s="11"/>
      <c r="J202" s="52">
        <v>0</v>
      </c>
      <c r="K202" s="11"/>
      <c r="L202" s="52">
        <v>0</v>
      </c>
      <c r="M202" s="11"/>
      <c r="N202" s="81">
        <v>0</v>
      </c>
      <c r="O202" s="11"/>
      <c r="P202" s="52">
        <v>0</v>
      </c>
      <c r="Q202" s="11"/>
      <c r="R202" s="52">
        <v>0</v>
      </c>
      <c r="S202" s="11"/>
      <c r="T202" s="52">
        <v>0</v>
      </c>
      <c r="U202" s="11"/>
      <c r="V202" s="52">
        <v>0</v>
      </c>
      <c r="W202" s="11"/>
      <c r="X202" s="52">
        <v>0</v>
      </c>
      <c r="Y202" s="11"/>
      <c r="Z202" s="52">
        <v>0</v>
      </c>
      <c r="AA202" s="11"/>
      <c r="AB202" s="52">
        <v>0</v>
      </c>
      <c r="AC202" s="11"/>
      <c r="AD202" s="52">
        <v>0</v>
      </c>
      <c r="AE202" s="11"/>
      <c r="AF202" s="52">
        <v>0</v>
      </c>
      <c r="AG202" s="52">
        <f t="shared" si="3"/>
        <v>0</v>
      </c>
    </row>
    <row r="203" spans="2:33" ht="25.5" x14ac:dyDescent="0.25">
      <c r="B203" s="9">
        <v>196</v>
      </c>
      <c r="C203" s="54" t="s">
        <v>2773</v>
      </c>
      <c r="D203" s="54" t="s">
        <v>132</v>
      </c>
      <c r="E203" s="54"/>
      <c r="F203" s="9" t="s">
        <v>106</v>
      </c>
      <c r="G203" s="52"/>
      <c r="H203" s="11" t="s">
        <v>115</v>
      </c>
      <c r="I203" s="11"/>
      <c r="J203" s="52">
        <v>0</v>
      </c>
      <c r="K203" s="11"/>
      <c r="L203" s="52">
        <v>0</v>
      </c>
      <c r="M203" s="11"/>
      <c r="N203" s="81">
        <v>0</v>
      </c>
      <c r="O203" s="11"/>
      <c r="P203" s="52">
        <v>0</v>
      </c>
      <c r="Q203" s="11"/>
      <c r="R203" s="52">
        <v>0</v>
      </c>
      <c r="S203" s="11"/>
      <c r="T203" s="52">
        <v>0</v>
      </c>
      <c r="U203" s="11"/>
      <c r="V203" s="52">
        <v>0</v>
      </c>
      <c r="W203" s="11"/>
      <c r="X203" s="52">
        <v>0</v>
      </c>
      <c r="Y203" s="11"/>
      <c r="Z203" s="52">
        <v>0</v>
      </c>
      <c r="AA203" s="11"/>
      <c r="AB203" s="52">
        <v>0</v>
      </c>
      <c r="AC203" s="11"/>
      <c r="AD203" s="52">
        <v>0</v>
      </c>
      <c r="AE203" s="11"/>
      <c r="AF203" s="52">
        <v>0</v>
      </c>
      <c r="AG203" s="52">
        <f t="shared" si="3"/>
        <v>0</v>
      </c>
    </row>
    <row r="204" spans="2:33" ht="25.5" x14ac:dyDescent="0.25">
      <c r="B204" s="9">
        <v>197</v>
      </c>
      <c r="C204" s="54" t="s">
        <v>2773</v>
      </c>
      <c r="D204" s="54" t="s">
        <v>132</v>
      </c>
      <c r="E204" s="54"/>
      <c r="F204" s="9" t="s">
        <v>106</v>
      </c>
      <c r="G204" s="52"/>
      <c r="H204" s="11" t="s">
        <v>115</v>
      </c>
      <c r="I204" s="11"/>
      <c r="J204" s="52">
        <v>0</v>
      </c>
      <c r="K204" s="11"/>
      <c r="L204" s="52">
        <v>0</v>
      </c>
      <c r="M204" s="11"/>
      <c r="N204" s="81">
        <v>0</v>
      </c>
      <c r="O204" s="11"/>
      <c r="P204" s="52">
        <v>0</v>
      </c>
      <c r="Q204" s="11"/>
      <c r="R204" s="52">
        <v>0</v>
      </c>
      <c r="S204" s="11"/>
      <c r="T204" s="52">
        <v>0</v>
      </c>
      <c r="U204" s="11"/>
      <c r="V204" s="52">
        <v>0</v>
      </c>
      <c r="W204" s="11"/>
      <c r="X204" s="52">
        <v>0</v>
      </c>
      <c r="Y204" s="11"/>
      <c r="Z204" s="52">
        <v>0</v>
      </c>
      <c r="AA204" s="11"/>
      <c r="AB204" s="52">
        <v>0</v>
      </c>
      <c r="AC204" s="11"/>
      <c r="AD204" s="52">
        <v>0</v>
      </c>
      <c r="AE204" s="11"/>
      <c r="AF204" s="52">
        <v>0</v>
      </c>
      <c r="AG204" s="52">
        <f t="shared" si="3"/>
        <v>0</v>
      </c>
    </row>
    <row r="205" spans="2:33" ht="25.5" x14ac:dyDescent="0.25">
      <c r="B205" s="9">
        <v>198</v>
      </c>
      <c r="C205" s="54" t="s">
        <v>2773</v>
      </c>
      <c r="D205" s="54" t="s">
        <v>132</v>
      </c>
      <c r="E205" s="54"/>
      <c r="F205" s="9" t="s">
        <v>106</v>
      </c>
      <c r="G205" s="52"/>
      <c r="H205" s="11" t="s">
        <v>115</v>
      </c>
      <c r="I205" s="11"/>
      <c r="J205" s="52">
        <v>0</v>
      </c>
      <c r="K205" s="11"/>
      <c r="L205" s="52">
        <v>0</v>
      </c>
      <c r="M205" s="11"/>
      <c r="N205" s="81">
        <v>0</v>
      </c>
      <c r="O205" s="11"/>
      <c r="P205" s="52">
        <v>0</v>
      </c>
      <c r="Q205" s="11"/>
      <c r="R205" s="52">
        <v>0</v>
      </c>
      <c r="S205" s="11"/>
      <c r="T205" s="52">
        <v>0</v>
      </c>
      <c r="U205" s="11"/>
      <c r="V205" s="52">
        <v>0</v>
      </c>
      <c r="W205" s="11"/>
      <c r="X205" s="52">
        <v>0</v>
      </c>
      <c r="Y205" s="11"/>
      <c r="Z205" s="52">
        <v>0</v>
      </c>
      <c r="AA205" s="11"/>
      <c r="AB205" s="52">
        <v>0</v>
      </c>
      <c r="AC205" s="11"/>
      <c r="AD205" s="52">
        <v>0</v>
      </c>
      <c r="AE205" s="11"/>
      <c r="AF205" s="52">
        <v>0</v>
      </c>
      <c r="AG205" s="52">
        <f t="shared" si="3"/>
        <v>0</v>
      </c>
    </row>
    <row r="206" spans="2:33" ht="25.5" x14ac:dyDescent="0.25">
      <c r="B206" s="9">
        <v>199</v>
      </c>
      <c r="C206" s="54" t="s">
        <v>2773</v>
      </c>
      <c r="D206" s="54" t="s">
        <v>132</v>
      </c>
      <c r="E206" s="54"/>
      <c r="F206" s="9" t="s">
        <v>106</v>
      </c>
      <c r="G206" s="52"/>
      <c r="H206" s="11" t="s">
        <v>115</v>
      </c>
      <c r="I206" s="11"/>
      <c r="J206" s="52">
        <v>0</v>
      </c>
      <c r="K206" s="11"/>
      <c r="L206" s="52">
        <v>0</v>
      </c>
      <c r="M206" s="11"/>
      <c r="N206" s="81">
        <v>0</v>
      </c>
      <c r="O206" s="11"/>
      <c r="P206" s="52">
        <v>0</v>
      </c>
      <c r="Q206" s="11"/>
      <c r="R206" s="52">
        <v>0</v>
      </c>
      <c r="S206" s="11"/>
      <c r="T206" s="52">
        <v>0</v>
      </c>
      <c r="U206" s="11"/>
      <c r="V206" s="52">
        <v>0</v>
      </c>
      <c r="W206" s="11"/>
      <c r="X206" s="52">
        <v>0</v>
      </c>
      <c r="Y206" s="11"/>
      <c r="Z206" s="52">
        <v>0</v>
      </c>
      <c r="AA206" s="11"/>
      <c r="AB206" s="52">
        <v>0</v>
      </c>
      <c r="AC206" s="11"/>
      <c r="AD206" s="52">
        <v>0</v>
      </c>
      <c r="AE206" s="11"/>
      <c r="AF206" s="52">
        <v>0</v>
      </c>
      <c r="AG206" s="52">
        <f t="shared" si="3"/>
        <v>0</v>
      </c>
    </row>
    <row r="207" spans="2:33" ht="25.5" x14ac:dyDescent="0.25">
      <c r="B207" s="9">
        <v>200</v>
      </c>
      <c r="C207" s="54" t="s">
        <v>2773</v>
      </c>
      <c r="D207" s="54" t="s">
        <v>132</v>
      </c>
      <c r="E207" s="134"/>
      <c r="F207" s="162" t="s">
        <v>106</v>
      </c>
      <c r="G207" s="174"/>
      <c r="H207" s="166" t="s">
        <v>115</v>
      </c>
      <c r="I207" s="166"/>
      <c r="J207" s="52">
        <v>0</v>
      </c>
      <c r="K207" s="166"/>
      <c r="L207" s="52">
        <v>0</v>
      </c>
      <c r="M207" s="11"/>
      <c r="N207" s="81">
        <v>0</v>
      </c>
      <c r="O207" s="11"/>
      <c r="P207" s="52">
        <v>0</v>
      </c>
      <c r="Q207" s="11"/>
      <c r="R207" s="52">
        <v>0</v>
      </c>
      <c r="S207" s="11"/>
      <c r="T207" s="52">
        <v>0</v>
      </c>
      <c r="U207" s="11"/>
      <c r="V207" s="52">
        <v>0</v>
      </c>
      <c r="W207" s="11"/>
      <c r="X207" s="52">
        <v>0</v>
      </c>
      <c r="Y207" s="166"/>
      <c r="Z207" s="52">
        <v>0</v>
      </c>
      <c r="AA207" s="11"/>
      <c r="AB207" s="52">
        <v>0</v>
      </c>
      <c r="AC207" s="11"/>
      <c r="AD207" s="52">
        <v>0</v>
      </c>
      <c r="AE207" s="11"/>
      <c r="AF207" s="52">
        <v>0</v>
      </c>
      <c r="AG207" s="52">
        <f t="shared" si="3"/>
        <v>0</v>
      </c>
    </row>
    <row r="208" spans="2:33" ht="25.5" x14ac:dyDescent="0.25">
      <c r="B208" s="9">
        <v>201</v>
      </c>
      <c r="C208" s="54" t="s">
        <v>2773</v>
      </c>
      <c r="D208" s="54" t="s">
        <v>132</v>
      </c>
      <c r="E208" s="134"/>
      <c r="F208" s="162" t="s">
        <v>106</v>
      </c>
      <c r="G208" s="174"/>
      <c r="H208" s="166" t="s">
        <v>115</v>
      </c>
      <c r="I208" s="166"/>
      <c r="J208" s="52">
        <v>0</v>
      </c>
      <c r="K208" s="166"/>
      <c r="L208" s="52">
        <v>0</v>
      </c>
      <c r="M208" s="11"/>
      <c r="N208" s="81">
        <v>0</v>
      </c>
      <c r="O208" s="11"/>
      <c r="P208" s="52">
        <v>0</v>
      </c>
      <c r="Q208" s="11"/>
      <c r="R208" s="52">
        <v>0</v>
      </c>
      <c r="S208" s="11"/>
      <c r="T208" s="52">
        <v>0</v>
      </c>
      <c r="U208" s="11"/>
      <c r="V208" s="52">
        <v>0</v>
      </c>
      <c r="W208" s="11"/>
      <c r="X208" s="52">
        <v>0</v>
      </c>
      <c r="Y208" s="166"/>
      <c r="Z208" s="52">
        <v>0</v>
      </c>
      <c r="AA208" s="11"/>
      <c r="AB208" s="52">
        <v>0</v>
      </c>
      <c r="AC208" s="11"/>
      <c r="AD208" s="52">
        <v>0</v>
      </c>
      <c r="AE208" s="11"/>
      <c r="AF208" s="52">
        <v>0</v>
      </c>
      <c r="AG208" s="52">
        <f t="shared" si="3"/>
        <v>0</v>
      </c>
    </row>
    <row r="209" spans="2:33" ht="25.5" x14ac:dyDescent="0.25">
      <c r="B209" s="9">
        <v>202</v>
      </c>
      <c r="C209" s="54" t="s">
        <v>2773</v>
      </c>
      <c r="D209" s="54" t="s">
        <v>132</v>
      </c>
      <c r="E209" s="134"/>
      <c r="F209" s="162" t="s">
        <v>106</v>
      </c>
      <c r="G209" s="174"/>
      <c r="H209" s="166" t="s">
        <v>115</v>
      </c>
      <c r="I209" s="166"/>
      <c r="J209" s="52">
        <v>0</v>
      </c>
      <c r="K209" s="166"/>
      <c r="L209" s="52">
        <v>0</v>
      </c>
      <c r="M209" s="11"/>
      <c r="N209" s="81">
        <v>0</v>
      </c>
      <c r="O209" s="11"/>
      <c r="P209" s="52">
        <v>0</v>
      </c>
      <c r="Q209" s="11"/>
      <c r="R209" s="52">
        <v>0</v>
      </c>
      <c r="S209" s="11"/>
      <c r="T209" s="52">
        <v>0</v>
      </c>
      <c r="U209" s="11"/>
      <c r="V209" s="52">
        <v>0</v>
      </c>
      <c r="W209" s="11"/>
      <c r="X209" s="52">
        <v>0</v>
      </c>
      <c r="Y209" s="166"/>
      <c r="Z209" s="52">
        <v>0</v>
      </c>
      <c r="AA209" s="11"/>
      <c r="AB209" s="52">
        <v>0</v>
      </c>
      <c r="AC209" s="11"/>
      <c r="AD209" s="52">
        <v>0</v>
      </c>
      <c r="AE209" s="11"/>
      <c r="AF209" s="52">
        <v>0</v>
      </c>
      <c r="AG209" s="52">
        <f t="shared" si="3"/>
        <v>0</v>
      </c>
    </row>
    <row r="210" spans="2:33" ht="25.5" x14ac:dyDescent="0.25">
      <c r="B210" s="9">
        <v>203</v>
      </c>
      <c r="C210" s="54" t="s">
        <v>2773</v>
      </c>
      <c r="D210" s="54" t="s">
        <v>132</v>
      </c>
      <c r="E210" s="134"/>
      <c r="F210" s="162" t="s">
        <v>106</v>
      </c>
      <c r="G210" s="174"/>
      <c r="H210" s="166" t="s">
        <v>115</v>
      </c>
      <c r="I210" s="166"/>
      <c r="J210" s="52">
        <v>0</v>
      </c>
      <c r="K210" s="166"/>
      <c r="L210" s="52">
        <v>0</v>
      </c>
      <c r="M210" s="11"/>
      <c r="N210" s="81">
        <v>0</v>
      </c>
      <c r="O210" s="11"/>
      <c r="P210" s="52">
        <v>0</v>
      </c>
      <c r="Q210" s="11"/>
      <c r="R210" s="52">
        <v>0</v>
      </c>
      <c r="S210" s="11"/>
      <c r="T210" s="52">
        <v>0</v>
      </c>
      <c r="U210" s="11"/>
      <c r="V210" s="52">
        <v>0</v>
      </c>
      <c r="W210" s="11"/>
      <c r="X210" s="52">
        <v>0</v>
      </c>
      <c r="Y210" s="166"/>
      <c r="Z210" s="52">
        <v>0</v>
      </c>
      <c r="AA210" s="11"/>
      <c r="AB210" s="52">
        <v>0</v>
      </c>
      <c r="AC210" s="11"/>
      <c r="AD210" s="52">
        <v>0</v>
      </c>
      <c r="AE210" s="11"/>
      <c r="AF210" s="52">
        <v>0</v>
      </c>
      <c r="AG210" s="52">
        <f t="shared" si="3"/>
        <v>0</v>
      </c>
    </row>
    <row r="211" spans="2:33" ht="25.5" x14ac:dyDescent="0.25">
      <c r="B211" s="9">
        <v>204</v>
      </c>
      <c r="C211" s="54" t="s">
        <v>2773</v>
      </c>
      <c r="D211" s="54" t="s">
        <v>132</v>
      </c>
      <c r="E211" s="134"/>
      <c r="F211" s="162" t="s">
        <v>106</v>
      </c>
      <c r="G211" s="174"/>
      <c r="H211" s="166" t="s">
        <v>115</v>
      </c>
      <c r="I211" s="166"/>
      <c r="J211" s="52">
        <v>0</v>
      </c>
      <c r="K211" s="166"/>
      <c r="L211" s="52">
        <v>0</v>
      </c>
      <c r="M211" s="11"/>
      <c r="N211" s="81">
        <v>0</v>
      </c>
      <c r="O211" s="11"/>
      <c r="P211" s="52">
        <v>0</v>
      </c>
      <c r="Q211" s="11"/>
      <c r="R211" s="52">
        <v>0</v>
      </c>
      <c r="S211" s="11"/>
      <c r="T211" s="52">
        <v>0</v>
      </c>
      <c r="U211" s="11"/>
      <c r="V211" s="52">
        <v>0</v>
      </c>
      <c r="W211" s="11"/>
      <c r="X211" s="52">
        <v>0</v>
      </c>
      <c r="Y211" s="166"/>
      <c r="Z211" s="52">
        <v>0</v>
      </c>
      <c r="AA211" s="11"/>
      <c r="AB211" s="52">
        <v>0</v>
      </c>
      <c r="AC211" s="11"/>
      <c r="AD211" s="52">
        <v>0</v>
      </c>
      <c r="AE211" s="11"/>
      <c r="AF211" s="52">
        <v>0</v>
      </c>
      <c r="AG211" s="52">
        <f t="shared" si="3"/>
        <v>0</v>
      </c>
    </row>
    <row r="212" spans="2:33" ht="25.5" x14ac:dyDescent="0.25">
      <c r="B212" s="9">
        <v>205</v>
      </c>
      <c r="C212" s="54" t="s">
        <v>2773</v>
      </c>
      <c r="D212" s="54" t="s">
        <v>132</v>
      </c>
      <c r="E212" s="134"/>
      <c r="F212" s="162" t="s">
        <v>106</v>
      </c>
      <c r="G212" s="174"/>
      <c r="H212" s="166" t="s">
        <v>115</v>
      </c>
      <c r="I212" s="166"/>
      <c r="J212" s="52">
        <v>0</v>
      </c>
      <c r="K212" s="166"/>
      <c r="L212" s="52">
        <v>0</v>
      </c>
      <c r="M212" s="11"/>
      <c r="N212" s="81">
        <v>0</v>
      </c>
      <c r="O212" s="11"/>
      <c r="P212" s="52">
        <v>0</v>
      </c>
      <c r="Q212" s="11"/>
      <c r="R212" s="52">
        <v>0</v>
      </c>
      <c r="S212" s="11"/>
      <c r="T212" s="52">
        <v>0</v>
      </c>
      <c r="U212" s="11"/>
      <c r="V212" s="52">
        <v>0</v>
      </c>
      <c r="W212" s="11"/>
      <c r="X212" s="52">
        <v>0</v>
      </c>
      <c r="Y212" s="166"/>
      <c r="Z212" s="52">
        <v>0</v>
      </c>
      <c r="AA212" s="11"/>
      <c r="AB212" s="52">
        <v>0</v>
      </c>
      <c r="AC212" s="11"/>
      <c r="AD212" s="52">
        <v>0</v>
      </c>
      <c r="AE212" s="11"/>
      <c r="AF212" s="52">
        <v>0</v>
      </c>
      <c r="AG212" s="52">
        <f t="shared" si="3"/>
        <v>0</v>
      </c>
    </row>
    <row r="213" spans="2:33" ht="25.5" x14ac:dyDescent="0.25">
      <c r="B213" s="9">
        <v>206</v>
      </c>
      <c r="C213" s="54" t="s">
        <v>2773</v>
      </c>
      <c r="D213" s="54" t="s">
        <v>132</v>
      </c>
      <c r="E213" s="134"/>
      <c r="F213" s="162" t="s">
        <v>106</v>
      </c>
      <c r="G213" s="174"/>
      <c r="H213" s="166" t="s">
        <v>115</v>
      </c>
      <c r="I213" s="166"/>
      <c r="J213" s="52">
        <v>0</v>
      </c>
      <c r="K213" s="166"/>
      <c r="L213" s="52">
        <v>0</v>
      </c>
      <c r="M213" s="11"/>
      <c r="N213" s="81">
        <v>0</v>
      </c>
      <c r="O213" s="11"/>
      <c r="P213" s="52">
        <v>0</v>
      </c>
      <c r="Q213" s="11"/>
      <c r="R213" s="52">
        <v>0</v>
      </c>
      <c r="S213" s="11"/>
      <c r="T213" s="52">
        <v>0</v>
      </c>
      <c r="U213" s="11"/>
      <c r="V213" s="52">
        <v>0</v>
      </c>
      <c r="W213" s="11"/>
      <c r="X213" s="52">
        <v>0</v>
      </c>
      <c r="Y213" s="166"/>
      <c r="Z213" s="52">
        <v>0</v>
      </c>
      <c r="AA213" s="11"/>
      <c r="AB213" s="52">
        <v>0</v>
      </c>
      <c r="AC213" s="11"/>
      <c r="AD213" s="52">
        <v>0</v>
      </c>
      <c r="AE213" s="11"/>
      <c r="AF213" s="52">
        <v>0</v>
      </c>
      <c r="AG213" s="52">
        <f t="shared" si="3"/>
        <v>0</v>
      </c>
    </row>
    <row r="214" spans="2:33" ht="25.5" x14ac:dyDescent="0.25">
      <c r="B214" s="9">
        <v>207</v>
      </c>
      <c r="C214" s="54" t="s">
        <v>2773</v>
      </c>
      <c r="D214" s="54" t="s">
        <v>132</v>
      </c>
      <c r="E214" s="134"/>
      <c r="F214" s="162" t="s">
        <v>106</v>
      </c>
      <c r="G214" s="174"/>
      <c r="H214" s="166" t="s">
        <v>115</v>
      </c>
      <c r="I214" s="166"/>
      <c r="J214" s="52">
        <v>0</v>
      </c>
      <c r="K214" s="166"/>
      <c r="L214" s="52">
        <v>0</v>
      </c>
      <c r="M214" s="11"/>
      <c r="N214" s="81">
        <v>0</v>
      </c>
      <c r="O214" s="11"/>
      <c r="P214" s="52">
        <v>0</v>
      </c>
      <c r="Q214" s="11"/>
      <c r="R214" s="52">
        <v>0</v>
      </c>
      <c r="S214" s="11"/>
      <c r="T214" s="52">
        <v>0</v>
      </c>
      <c r="U214" s="11"/>
      <c r="V214" s="52">
        <v>0</v>
      </c>
      <c r="W214" s="11"/>
      <c r="X214" s="52">
        <v>0</v>
      </c>
      <c r="Y214" s="166"/>
      <c r="Z214" s="52">
        <v>0</v>
      </c>
      <c r="AA214" s="11"/>
      <c r="AB214" s="52">
        <v>0</v>
      </c>
      <c r="AC214" s="11"/>
      <c r="AD214" s="52">
        <v>0</v>
      </c>
      <c r="AE214" s="11"/>
      <c r="AF214" s="52">
        <v>0</v>
      </c>
      <c r="AG214" s="52">
        <f t="shared" si="3"/>
        <v>0</v>
      </c>
    </row>
    <row r="215" spans="2:33" ht="25.5" x14ac:dyDescent="0.25">
      <c r="B215" s="9">
        <v>208</v>
      </c>
      <c r="C215" s="54" t="s">
        <v>2773</v>
      </c>
      <c r="D215" s="54" t="s">
        <v>132</v>
      </c>
      <c r="E215" s="134"/>
      <c r="F215" s="162" t="s">
        <v>106</v>
      </c>
      <c r="G215" s="174"/>
      <c r="H215" s="166" t="s">
        <v>115</v>
      </c>
      <c r="I215" s="166"/>
      <c r="J215" s="52">
        <v>0</v>
      </c>
      <c r="K215" s="166"/>
      <c r="L215" s="52">
        <v>0</v>
      </c>
      <c r="M215" s="11"/>
      <c r="N215" s="81">
        <v>0</v>
      </c>
      <c r="O215" s="11"/>
      <c r="P215" s="52">
        <v>0</v>
      </c>
      <c r="Q215" s="11"/>
      <c r="R215" s="52">
        <v>0</v>
      </c>
      <c r="S215" s="11"/>
      <c r="T215" s="52">
        <v>0</v>
      </c>
      <c r="U215" s="11"/>
      <c r="V215" s="52">
        <v>0</v>
      </c>
      <c r="W215" s="11"/>
      <c r="X215" s="52">
        <v>0</v>
      </c>
      <c r="Y215" s="11"/>
      <c r="Z215" s="52">
        <v>0</v>
      </c>
      <c r="AA215" s="11"/>
      <c r="AB215" s="52">
        <v>0</v>
      </c>
      <c r="AC215" s="11"/>
      <c r="AD215" s="52">
        <v>0</v>
      </c>
      <c r="AE215" s="11"/>
      <c r="AF215" s="52">
        <v>0</v>
      </c>
      <c r="AG215" s="52">
        <f t="shared" si="3"/>
        <v>0</v>
      </c>
    </row>
    <row r="216" spans="2:33" ht="25.5" x14ac:dyDescent="0.25">
      <c r="B216" s="9">
        <v>209</v>
      </c>
      <c r="C216" s="54" t="s">
        <v>2773</v>
      </c>
      <c r="D216" s="54" t="s">
        <v>132</v>
      </c>
      <c r="E216" s="134"/>
      <c r="F216" s="162" t="s">
        <v>106</v>
      </c>
      <c r="G216" s="174"/>
      <c r="H216" s="166" t="s">
        <v>115</v>
      </c>
      <c r="I216" s="166"/>
      <c r="J216" s="52">
        <v>0</v>
      </c>
      <c r="K216" s="166"/>
      <c r="L216" s="52">
        <v>0</v>
      </c>
      <c r="M216" s="11"/>
      <c r="N216" s="81">
        <v>0</v>
      </c>
      <c r="O216" s="11"/>
      <c r="P216" s="52">
        <v>0</v>
      </c>
      <c r="Q216" s="11"/>
      <c r="R216" s="52">
        <v>0</v>
      </c>
      <c r="S216" s="11"/>
      <c r="T216" s="52">
        <v>0</v>
      </c>
      <c r="U216" s="11"/>
      <c r="V216" s="52">
        <v>0</v>
      </c>
      <c r="W216" s="11"/>
      <c r="X216" s="52">
        <v>0</v>
      </c>
      <c r="Y216" s="11"/>
      <c r="Z216" s="52">
        <v>0</v>
      </c>
      <c r="AA216" s="11"/>
      <c r="AB216" s="52">
        <v>0</v>
      </c>
      <c r="AC216" s="11"/>
      <c r="AD216" s="52">
        <v>0</v>
      </c>
      <c r="AE216" s="11"/>
      <c r="AF216" s="52">
        <v>0</v>
      </c>
      <c r="AG216" s="52">
        <f t="shared" si="3"/>
        <v>0</v>
      </c>
    </row>
    <row r="217" spans="2:33" ht="25.5" x14ac:dyDescent="0.25">
      <c r="B217" s="9">
        <v>210</v>
      </c>
      <c r="C217" s="54" t="s">
        <v>2773</v>
      </c>
      <c r="D217" s="54" t="s">
        <v>132</v>
      </c>
      <c r="E217" s="134"/>
      <c r="F217" s="162" t="s">
        <v>106</v>
      </c>
      <c r="G217" s="174"/>
      <c r="H217" s="166" t="s">
        <v>115</v>
      </c>
      <c r="I217" s="166"/>
      <c r="J217" s="52">
        <v>0</v>
      </c>
      <c r="K217" s="166"/>
      <c r="L217" s="52">
        <v>0</v>
      </c>
      <c r="M217" s="11"/>
      <c r="N217" s="81">
        <v>0</v>
      </c>
      <c r="O217" s="11"/>
      <c r="P217" s="52">
        <v>0</v>
      </c>
      <c r="Q217" s="11"/>
      <c r="R217" s="52">
        <v>0</v>
      </c>
      <c r="S217" s="11"/>
      <c r="T217" s="52">
        <v>0</v>
      </c>
      <c r="U217" s="11"/>
      <c r="V217" s="52">
        <v>0</v>
      </c>
      <c r="W217" s="11"/>
      <c r="X217" s="52">
        <v>0</v>
      </c>
      <c r="Y217" s="11"/>
      <c r="Z217" s="52">
        <v>0</v>
      </c>
      <c r="AA217" s="11"/>
      <c r="AB217" s="52">
        <v>0</v>
      </c>
      <c r="AC217" s="11"/>
      <c r="AD217" s="52">
        <v>0</v>
      </c>
      <c r="AE217" s="11"/>
      <c r="AF217" s="52">
        <v>0</v>
      </c>
      <c r="AG217" s="52">
        <f t="shared" si="3"/>
        <v>0</v>
      </c>
    </row>
    <row r="218" spans="2:33" ht="25.5" x14ac:dyDescent="0.25">
      <c r="B218" s="9">
        <v>211</v>
      </c>
      <c r="C218" s="54" t="s">
        <v>2773</v>
      </c>
      <c r="D218" s="54" t="s">
        <v>132</v>
      </c>
      <c r="E218" s="134"/>
      <c r="F218" s="162" t="s">
        <v>106</v>
      </c>
      <c r="G218" s="174"/>
      <c r="H218" s="166" t="s">
        <v>115</v>
      </c>
      <c r="I218" s="166"/>
      <c r="J218" s="52">
        <v>0</v>
      </c>
      <c r="K218" s="166"/>
      <c r="L218" s="52">
        <v>0</v>
      </c>
      <c r="M218" s="11"/>
      <c r="N218" s="81">
        <v>0</v>
      </c>
      <c r="O218" s="11"/>
      <c r="P218" s="52">
        <v>0</v>
      </c>
      <c r="Q218" s="11"/>
      <c r="R218" s="52">
        <v>0</v>
      </c>
      <c r="S218" s="11"/>
      <c r="T218" s="52">
        <v>0</v>
      </c>
      <c r="U218" s="11"/>
      <c r="V218" s="52">
        <v>0</v>
      </c>
      <c r="W218" s="11"/>
      <c r="X218" s="52">
        <v>0</v>
      </c>
      <c r="Y218" s="11"/>
      <c r="Z218" s="52">
        <v>0</v>
      </c>
      <c r="AA218" s="11"/>
      <c r="AB218" s="52">
        <v>0</v>
      </c>
      <c r="AC218" s="11"/>
      <c r="AD218" s="52">
        <v>0</v>
      </c>
      <c r="AE218" s="11"/>
      <c r="AF218" s="52">
        <v>0</v>
      </c>
      <c r="AG218" s="52">
        <f t="shared" si="3"/>
        <v>0</v>
      </c>
    </row>
    <row r="219" spans="2:33" ht="25.5" x14ac:dyDescent="0.25">
      <c r="B219" s="9">
        <v>212</v>
      </c>
      <c r="C219" s="54" t="s">
        <v>2773</v>
      </c>
      <c r="D219" s="54" t="s">
        <v>132</v>
      </c>
      <c r="E219" s="54"/>
      <c r="F219" s="9" t="s">
        <v>106</v>
      </c>
      <c r="G219" s="52"/>
      <c r="H219" s="11" t="s">
        <v>115</v>
      </c>
      <c r="I219" s="11"/>
      <c r="J219" s="52">
        <v>0</v>
      </c>
      <c r="K219" s="11"/>
      <c r="L219" s="52">
        <v>0</v>
      </c>
      <c r="M219" s="11"/>
      <c r="N219" s="81">
        <v>0</v>
      </c>
      <c r="O219" s="11"/>
      <c r="P219" s="52">
        <v>0</v>
      </c>
      <c r="Q219" s="11"/>
      <c r="R219" s="52">
        <v>0</v>
      </c>
      <c r="S219" s="11"/>
      <c r="T219" s="52">
        <v>0</v>
      </c>
      <c r="U219" s="11"/>
      <c r="V219" s="52">
        <v>0</v>
      </c>
      <c r="W219" s="11"/>
      <c r="X219" s="52">
        <v>0</v>
      </c>
      <c r="Y219" s="11"/>
      <c r="Z219" s="52">
        <v>0</v>
      </c>
      <c r="AA219" s="11"/>
      <c r="AB219" s="52">
        <v>0</v>
      </c>
      <c r="AC219" s="11"/>
      <c r="AD219" s="52">
        <v>0</v>
      </c>
      <c r="AE219" s="11"/>
      <c r="AF219" s="52">
        <v>0</v>
      </c>
      <c r="AG219" s="52">
        <f t="shared" si="3"/>
        <v>0</v>
      </c>
    </row>
    <row r="220" spans="2:33" ht="25.5" x14ac:dyDescent="0.25">
      <c r="B220" s="9">
        <v>213</v>
      </c>
      <c r="C220" s="54" t="s">
        <v>2773</v>
      </c>
      <c r="D220" s="54" t="s">
        <v>132</v>
      </c>
      <c r="E220" s="54"/>
      <c r="F220" s="9" t="s">
        <v>106</v>
      </c>
      <c r="G220" s="52"/>
      <c r="H220" s="11" t="s">
        <v>115</v>
      </c>
      <c r="I220" s="11"/>
      <c r="J220" s="52">
        <v>0</v>
      </c>
      <c r="K220" s="11"/>
      <c r="L220" s="52">
        <v>0</v>
      </c>
      <c r="M220" s="11"/>
      <c r="N220" s="81">
        <v>0</v>
      </c>
      <c r="O220" s="11"/>
      <c r="P220" s="52">
        <v>0</v>
      </c>
      <c r="Q220" s="11"/>
      <c r="R220" s="52">
        <v>0</v>
      </c>
      <c r="S220" s="11"/>
      <c r="T220" s="52">
        <v>0</v>
      </c>
      <c r="U220" s="11"/>
      <c r="V220" s="52">
        <v>0</v>
      </c>
      <c r="W220" s="11"/>
      <c r="X220" s="52">
        <v>0</v>
      </c>
      <c r="Y220" s="11"/>
      <c r="Z220" s="52">
        <v>0</v>
      </c>
      <c r="AA220" s="11"/>
      <c r="AB220" s="52">
        <v>0</v>
      </c>
      <c r="AC220" s="11"/>
      <c r="AD220" s="52">
        <v>0</v>
      </c>
      <c r="AE220" s="11"/>
      <c r="AF220" s="52">
        <v>0</v>
      </c>
      <c r="AG220" s="52">
        <f t="shared" si="3"/>
        <v>0</v>
      </c>
    </row>
    <row r="221" spans="2:33" ht="25.5" x14ac:dyDescent="0.25">
      <c r="B221" s="9">
        <v>214</v>
      </c>
      <c r="C221" s="54" t="s">
        <v>2773</v>
      </c>
      <c r="D221" s="54" t="s">
        <v>132</v>
      </c>
      <c r="E221" s="54"/>
      <c r="F221" s="9" t="s">
        <v>106</v>
      </c>
      <c r="G221" s="52"/>
      <c r="H221" s="11" t="s">
        <v>115</v>
      </c>
      <c r="I221" s="11"/>
      <c r="J221" s="52">
        <v>0</v>
      </c>
      <c r="K221" s="11"/>
      <c r="L221" s="52">
        <v>0</v>
      </c>
      <c r="M221" s="11"/>
      <c r="N221" s="81">
        <v>0</v>
      </c>
      <c r="O221" s="11"/>
      <c r="P221" s="52">
        <v>0</v>
      </c>
      <c r="Q221" s="11"/>
      <c r="R221" s="52">
        <v>0</v>
      </c>
      <c r="S221" s="11"/>
      <c r="T221" s="52">
        <v>0</v>
      </c>
      <c r="U221" s="11"/>
      <c r="V221" s="52">
        <v>0</v>
      </c>
      <c r="W221" s="11"/>
      <c r="X221" s="52">
        <v>0</v>
      </c>
      <c r="Y221" s="11"/>
      <c r="Z221" s="52">
        <v>0</v>
      </c>
      <c r="AA221" s="11"/>
      <c r="AB221" s="52">
        <v>0</v>
      </c>
      <c r="AC221" s="11"/>
      <c r="AD221" s="52">
        <v>0</v>
      </c>
      <c r="AE221" s="11"/>
      <c r="AF221" s="52">
        <v>0</v>
      </c>
      <c r="AG221" s="52">
        <f t="shared" si="3"/>
        <v>0</v>
      </c>
    </row>
    <row r="222" spans="2:33" ht="25.5" x14ac:dyDescent="0.25">
      <c r="B222" s="9">
        <v>215</v>
      </c>
      <c r="C222" s="54" t="s">
        <v>2773</v>
      </c>
      <c r="D222" s="54" t="s">
        <v>132</v>
      </c>
      <c r="E222" s="54"/>
      <c r="F222" s="9" t="s">
        <v>106</v>
      </c>
      <c r="G222" s="52"/>
      <c r="H222" s="11" t="s">
        <v>115</v>
      </c>
      <c r="I222" s="11"/>
      <c r="J222" s="52">
        <v>0</v>
      </c>
      <c r="K222" s="11"/>
      <c r="L222" s="52">
        <v>0</v>
      </c>
      <c r="M222" s="11"/>
      <c r="N222" s="81">
        <v>0</v>
      </c>
      <c r="O222" s="11"/>
      <c r="P222" s="52">
        <v>0</v>
      </c>
      <c r="Q222" s="11"/>
      <c r="R222" s="52">
        <v>0</v>
      </c>
      <c r="S222" s="11"/>
      <c r="T222" s="52">
        <v>0</v>
      </c>
      <c r="U222" s="11"/>
      <c r="V222" s="52">
        <v>0</v>
      </c>
      <c r="W222" s="11"/>
      <c r="X222" s="52">
        <v>0</v>
      </c>
      <c r="Y222" s="11"/>
      <c r="Z222" s="52">
        <v>0</v>
      </c>
      <c r="AA222" s="11"/>
      <c r="AB222" s="52">
        <v>0</v>
      </c>
      <c r="AC222" s="11"/>
      <c r="AD222" s="52">
        <v>0</v>
      </c>
      <c r="AE222" s="11"/>
      <c r="AF222" s="52">
        <v>0</v>
      </c>
      <c r="AG222" s="52">
        <f t="shared" si="3"/>
        <v>0</v>
      </c>
    </row>
    <row r="223" spans="2:33" ht="25.5" x14ac:dyDescent="0.25">
      <c r="B223" s="9">
        <v>216</v>
      </c>
      <c r="C223" s="54" t="s">
        <v>2773</v>
      </c>
      <c r="D223" s="54" t="s">
        <v>132</v>
      </c>
      <c r="E223" s="54"/>
      <c r="F223" s="9" t="s">
        <v>106</v>
      </c>
      <c r="G223" s="52"/>
      <c r="H223" s="11" t="s">
        <v>115</v>
      </c>
      <c r="I223" s="11"/>
      <c r="J223" s="52">
        <v>0</v>
      </c>
      <c r="K223" s="11"/>
      <c r="L223" s="52">
        <v>0</v>
      </c>
      <c r="M223" s="11"/>
      <c r="N223" s="81">
        <v>0</v>
      </c>
      <c r="O223" s="11"/>
      <c r="P223" s="52">
        <v>0</v>
      </c>
      <c r="Q223" s="11"/>
      <c r="R223" s="52">
        <v>0</v>
      </c>
      <c r="S223" s="11"/>
      <c r="T223" s="52">
        <v>0</v>
      </c>
      <c r="U223" s="11"/>
      <c r="V223" s="52">
        <v>0</v>
      </c>
      <c r="W223" s="11"/>
      <c r="X223" s="52">
        <v>0</v>
      </c>
      <c r="Y223" s="11"/>
      <c r="Z223" s="52">
        <v>0</v>
      </c>
      <c r="AA223" s="11"/>
      <c r="AB223" s="52">
        <v>0</v>
      </c>
      <c r="AC223" s="11"/>
      <c r="AD223" s="52">
        <v>0</v>
      </c>
      <c r="AE223" s="11"/>
      <c r="AF223" s="52">
        <v>0</v>
      </c>
      <c r="AG223" s="52">
        <f t="shared" si="3"/>
        <v>0</v>
      </c>
    </row>
    <row r="224" spans="2:33" ht="25.5" x14ac:dyDescent="0.25">
      <c r="B224" s="9">
        <v>217</v>
      </c>
      <c r="C224" s="54" t="s">
        <v>2773</v>
      </c>
      <c r="D224" s="54" t="s">
        <v>132</v>
      </c>
      <c r="E224" s="54"/>
      <c r="F224" s="9" t="s">
        <v>106</v>
      </c>
      <c r="G224" s="52"/>
      <c r="H224" s="11" t="s">
        <v>115</v>
      </c>
      <c r="I224" s="11"/>
      <c r="J224" s="52">
        <v>0</v>
      </c>
      <c r="K224" s="11"/>
      <c r="L224" s="52">
        <v>0</v>
      </c>
      <c r="M224" s="11"/>
      <c r="N224" s="81">
        <v>0</v>
      </c>
      <c r="O224" s="11"/>
      <c r="P224" s="52">
        <v>0</v>
      </c>
      <c r="Q224" s="11"/>
      <c r="R224" s="52">
        <v>0</v>
      </c>
      <c r="S224" s="11"/>
      <c r="T224" s="52">
        <v>0</v>
      </c>
      <c r="U224" s="11"/>
      <c r="V224" s="52">
        <v>0</v>
      </c>
      <c r="W224" s="11"/>
      <c r="X224" s="52">
        <v>0</v>
      </c>
      <c r="Y224" s="11"/>
      <c r="Z224" s="52">
        <v>0</v>
      </c>
      <c r="AA224" s="11"/>
      <c r="AB224" s="52">
        <v>0</v>
      </c>
      <c r="AC224" s="11"/>
      <c r="AD224" s="52">
        <v>0</v>
      </c>
      <c r="AE224" s="11"/>
      <c r="AF224" s="52">
        <v>0</v>
      </c>
      <c r="AG224" s="52">
        <f t="shared" si="3"/>
        <v>0</v>
      </c>
    </row>
    <row r="225" spans="2:33" ht="25.5" x14ac:dyDescent="0.25">
      <c r="B225" s="9">
        <v>218</v>
      </c>
      <c r="C225" s="54" t="s">
        <v>2773</v>
      </c>
      <c r="D225" s="54" t="s">
        <v>132</v>
      </c>
      <c r="E225" s="54"/>
      <c r="F225" s="9" t="s">
        <v>106</v>
      </c>
      <c r="G225" s="52">
        <v>0</v>
      </c>
      <c r="H225" s="11" t="s">
        <v>115</v>
      </c>
      <c r="I225" s="11"/>
      <c r="J225" s="52">
        <v>0</v>
      </c>
      <c r="K225" s="11"/>
      <c r="L225" s="52">
        <v>0</v>
      </c>
      <c r="M225" s="11"/>
      <c r="N225" s="81">
        <v>0</v>
      </c>
      <c r="O225" s="11"/>
      <c r="P225" s="52">
        <v>0</v>
      </c>
      <c r="Q225" s="11"/>
      <c r="R225" s="52">
        <v>0</v>
      </c>
      <c r="S225" s="11"/>
      <c r="T225" s="52">
        <v>0</v>
      </c>
      <c r="U225" s="11"/>
      <c r="V225" s="52">
        <v>0</v>
      </c>
      <c r="W225" s="11"/>
      <c r="X225" s="52">
        <v>0</v>
      </c>
      <c r="Y225" s="11"/>
      <c r="Z225" s="52">
        <v>0</v>
      </c>
      <c r="AA225" s="11"/>
      <c r="AB225" s="52">
        <v>0</v>
      </c>
      <c r="AC225" s="11"/>
      <c r="AD225" s="52">
        <v>0</v>
      </c>
      <c r="AE225" s="11"/>
      <c r="AF225" s="52">
        <v>0</v>
      </c>
      <c r="AG225" s="52">
        <f t="shared" si="3"/>
        <v>0</v>
      </c>
    </row>
    <row r="226" spans="2:33" ht="25.5" x14ac:dyDescent="0.25">
      <c r="B226" s="9">
        <v>219</v>
      </c>
      <c r="C226" s="54" t="s">
        <v>2773</v>
      </c>
      <c r="D226" s="54" t="s">
        <v>132</v>
      </c>
      <c r="E226" s="54"/>
      <c r="F226" s="9" t="s">
        <v>106</v>
      </c>
      <c r="G226" s="52">
        <v>0</v>
      </c>
      <c r="H226" s="11" t="s">
        <v>115</v>
      </c>
      <c r="I226" s="11"/>
      <c r="J226" s="52">
        <v>0</v>
      </c>
      <c r="K226" s="11"/>
      <c r="L226" s="52">
        <v>0</v>
      </c>
      <c r="M226" s="11"/>
      <c r="N226" s="81">
        <v>0</v>
      </c>
      <c r="O226" s="11"/>
      <c r="P226" s="52">
        <v>0</v>
      </c>
      <c r="Q226" s="11"/>
      <c r="R226" s="52">
        <v>0</v>
      </c>
      <c r="S226" s="11"/>
      <c r="T226" s="52">
        <v>0</v>
      </c>
      <c r="U226" s="11"/>
      <c r="V226" s="52">
        <v>0</v>
      </c>
      <c r="W226" s="11"/>
      <c r="X226" s="52">
        <v>0</v>
      </c>
      <c r="Y226" s="11"/>
      <c r="Z226" s="52">
        <v>0</v>
      </c>
      <c r="AA226" s="11"/>
      <c r="AB226" s="52">
        <v>0</v>
      </c>
      <c r="AC226" s="11"/>
      <c r="AD226" s="52">
        <v>0</v>
      </c>
      <c r="AE226" s="11"/>
      <c r="AF226" s="52">
        <v>0</v>
      </c>
      <c r="AG226" s="52">
        <f t="shared" si="3"/>
        <v>0</v>
      </c>
    </row>
    <row r="227" spans="2:33" ht="25.5" x14ac:dyDescent="0.25">
      <c r="B227" s="9">
        <v>220</v>
      </c>
      <c r="C227" s="54" t="s">
        <v>2773</v>
      </c>
      <c r="D227" s="54" t="s">
        <v>132</v>
      </c>
      <c r="E227" s="54"/>
      <c r="F227" s="9" t="s">
        <v>106</v>
      </c>
      <c r="G227" s="52">
        <v>0</v>
      </c>
      <c r="H227" s="11" t="s">
        <v>115</v>
      </c>
      <c r="I227" s="11"/>
      <c r="J227" s="52">
        <v>0</v>
      </c>
      <c r="K227" s="11"/>
      <c r="L227" s="52">
        <v>0</v>
      </c>
      <c r="M227" s="11"/>
      <c r="N227" s="81">
        <v>0</v>
      </c>
      <c r="O227" s="11"/>
      <c r="P227" s="52">
        <v>0</v>
      </c>
      <c r="Q227" s="11"/>
      <c r="R227" s="52">
        <v>0</v>
      </c>
      <c r="S227" s="11"/>
      <c r="T227" s="52">
        <v>0</v>
      </c>
      <c r="U227" s="11"/>
      <c r="V227" s="52">
        <v>0</v>
      </c>
      <c r="W227" s="11"/>
      <c r="X227" s="52">
        <v>0</v>
      </c>
      <c r="Y227" s="11"/>
      <c r="Z227" s="52">
        <v>0</v>
      </c>
      <c r="AA227" s="11"/>
      <c r="AB227" s="52">
        <v>0</v>
      </c>
      <c r="AC227" s="11"/>
      <c r="AD227" s="52">
        <v>0</v>
      </c>
      <c r="AE227" s="11"/>
      <c r="AF227" s="52">
        <v>0</v>
      </c>
      <c r="AG227" s="52">
        <f t="shared" si="3"/>
        <v>0</v>
      </c>
    </row>
    <row r="228" spans="2:33" ht="25.5" x14ac:dyDescent="0.25">
      <c r="B228" s="9">
        <v>221</v>
      </c>
      <c r="C228" s="54" t="s">
        <v>2773</v>
      </c>
      <c r="D228" s="54" t="s">
        <v>132</v>
      </c>
      <c r="E228" s="54"/>
      <c r="F228" s="9" t="s">
        <v>106</v>
      </c>
      <c r="G228" s="52">
        <v>0</v>
      </c>
      <c r="H228" s="11" t="s">
        <v>115</v>
      </c>
      <c r="I228" s="11"/>
      <c r="J228" s="52">
        <v>0</v>
      </c>
      <c r="K228" s="11"/>
      <c r="L228" s="52">
        <v>0</v>
      </c>
      <c r="M228" s="11"/>
      <c r="N228" s="81">
        <v>0</v>
      </c>
      <c r="O228" s="11"/>
      <c r="P228" s="52">
        <v>0</v>
      </c>
      <c r="Q228" s="11"/>
      <c r="R228" s="52">
        <v>0</v>
      </c>
      <c r="S228" s="11"/>
      <c r="T228" s="52">
        <v>0</v>
      </c>
      <c r="U228" s="11"/>
      <c r="V228" s="52">
        <v>0</v>
      </c>
      <c r="W228" s="11"/>
      <c r="X228" s="52">
        <v>0</v>
      </c>
      <c r="Y228" s="11"/>
      <c r="Z228" s="52">
        <v>0</v>
      </c>
      <c r="AA228" s="11"/>
      <c r="AB228" s="52">
        <v>0</v>
      </c>
      <c r="AC228" s="11"/>
      <c r="AD228" s="52">
        <v>0</v>
      </c>
      <c r="AE228" s="11"/>
      <c r="AF228" s="52">
        <v>0</v>
      </c>
      <c r="AG228" s="52">
        <f t="shared" si="3"/>
        <v>0</v>
      </c>
    </row>
    <row r="229" spans="2:33" ht="25.5" x14ac:dyDescent="0.25">
      <c r="B229" s="9">
        <v>222</v>
      </c>
      <c r="C229" s="54" t="s">
        <v>2773</v>
      </c>
      <c r="D229" s="54" t="s">
        <v>132</v>
      </c>
      <c r="E229" s="54"/>
      <c r="F229" s="9" t="s">
        <v>106</v>
      </c>
      <c r="G229" s="52">
        <v>0</v>
      </c>
      <c r="H229" s="11" t="s">
        <v>115</v>
      </c>
      <c r="I229" s="11"/>
      <c r="J229" s="52">
        <v>0</v>
      </c>
      <c r="K229" s="11"/>
      <c r="L229" s="52">
        <v>0</v>
      </c>
      <c r="M229" s="11"/>
      <c r="N229" s="81">
        <v>0</v>
      </c>
      <c r="O229" s="11"/>
      <c r="P229" s="52">
        <v>0</v>
      </c>
      <c r="Q229" s="11"/>
      <c r="R229" s="52">
        <v>0</v>
      </c>
      <c r="S229" s="11"/>
      <c r="T229" s="52">
        <v>0</v>
      </c>
      <c r="U229" s="11"/>
      <c r="V229" s="52">
        <v>0</v>
      </c>
      <c r="W229" s="11"/>
      <c r="X229" s="52">
        <v>0</v>
      </c>
      <c r="Y229" s="11"/>
      <c r="Z229" s="52">
        <v>0</v>
      </c>
      <c r="AA229" s="11"/>
      <c r="AB229" s="52">
        <v>0</v>
      </c>
      <c r="AC229" s="11"/>
      <c r="AD229" s="52">
        <v>0</v>
      </c>
      <c r="AE229" s="11"/>
      <c r="AF229" s="52">
        <v>0</v>
      </c>
      <c r="AG229" s="52">
        <f t="shared" si="3"/>
        <v>0</v>
      </c>
    </row>
    <row r="230" spans="2:33" ht="25.5" x14ac:dyDescent="0.25">
      <c r="B230" s="9">
        <v>223</v>
      </c>
      <c r="C230" s="54" t="s">
        <v>2773</v>
      </c>
      <c r="D230" s="54" t="s">
        <v>132</v>
      </c>
      <c r="E230" s="54"/>
      <c r="F230" s="9" t="s">
        <v>106</v>
      </c>
      <c r="G230" s="52">
        <v>0</v>
      </c>
      <c r="H230" s="11" t="s">
        <v>115</v>
      </c>
      <c r="I230" s="11"/>
      <c r="J230" s="52">
        <v>0</v>
      </c>
      <c r="K230" s="11"/>
      <c r="L230" s="52">
        <v>0</v>
      </c>
      <c r="M230" s="11"/>
      <c r="N230" s="81">
        <v>0</v>
      </c>
      <c r="O230" s="11"/>
      <c r="P230" s="52">
        <v>0</v>
      </c>
      <c r="Q230" s="11"/>
      <c r="R230" s="52">
        <v>0</v>
      </c>
      <c r="S230" s="11"/>
      <c r="T230" s="52">
        <v>0</v>
      </c>
      <c r="U230" s="11"/>
      <c r="V230" s="52">
        <v>0</v>
      </c>
      <c r="W230" s="11"/>
      <c r="X230" s="52">
        <v>0</v>
      </c>
      <c r="Y230" s="11"/>
      <c r="Z230" s="52">
        <v>0</v>
      </c>
      <c r="AA230" s="11"/>
      <c r="AB230" s="52">
        <v>0</v>
      </c>
      <c r="AC230" s="11"/>
      <c r="AD230" s="52">
        <v>0</v>
      </c>
      <c r="AE230" s="11"/>
      <c r="AF230" s="52">
        <v>0</v>
      </c>
      <c r="AG230" s="52">
        <f t="shared" ref="AG230:AG293" si="4">+J230+L230+N230+P230+R230+T230+V230+X230+Z230+AB230+AD230+AF230</f>
        <v>0</v>
      </c>
    </row>
    <row r="231" spans="2:33" ht="25.5" x14ac:dyDescent="0.25">
      <c r="B231" s="9">
        <v>224</v>
      </c>
      <c r="C231" s="54" t="s">
        <v>2773</v>
      </c>
      <c r="D231" s="54" t="s">
        <v>132</v>
      </c>
      <c r="E231" s="54"/>
      <c r="F231" s="9" t="s">
        <v>106</v>
      </c>
      <c r="G231" s="52">
        <v>0</v>
      </c>
      <c r="H231" s="11" t="s">
        <v>115</v>
      </c>
      <c r="I231" s="11"/>
      <c r="J231" s="52">
        <v>0</v>
      </c>
      <c r="K231" s="11"/>
      <c r="L231" s="52">
        <v>0</v>
      </c>
      <c r="M231" s="11"/>
      <c r="N231" s="81">
        <v>0</v>
      </c>
      <c r="O231" s="11"/>
      <c r="P231" s="52">
        <v>0</v>
      </c>
      <c r="Q231" s="11"/>
      <c r="R231" s="52">
        <v>0</v>
      </c>
      <c r="S231" s="11"/>
      <c r="T231" s="52">
        <v>0</v>
      </c>
      <c r="U231" s="11"/>
      <c r="V231" s="52">
        <v>0</v>
      </c>
      <c r="W231" s="11"/>
      <c r="X231" s="52">
        <v>0</v>
      </c>
      <c r="Y231" s="11"/>
      <c r="Z231" s="52">
        <v>0</v>
      </c>
      <c r="AA231" s="11"/>
      <c r="AB231" s="52">
        <v>0</v>
      </c>
      <c r="AC231" s="11"/>
      <c r="AD231" s="52">
        <v>0</v>
      </c>
      <c r="AE231" s="11"/>
      <c r="AF231" s="52">
        <v>0</v>
      </c>
      <c r="AG231" s="52">
        <f t="shared" si="4"/>
        <v>0</v>
      </c>
    </row>
    <row r="232" spans="2:33" ht="25.5" x14ac:dyDescent="0.25">
      <c r="B232" s="9">
        <v>225</v>
      </c>
      <c r="C232" s="54" t="s">
        <v>2773</v>
      </c>
      <c r="D232" s="54" t="s">
        <v>132</v>
      </c>
      <c r="E232" s="54"/>
      <c r="F232" s="9" t="s">
        <v>106</v>
      </c>
      <c r="G232" s="52">
        <v>0</v>
      </c>
      <c r="H232" s="11" t="s">
        <v>115</v>
      </c>
      <c r="I232" s="11"/>
      <c r="J232" s="52">
        <v>0</v>
      </c>
      <c r="K232" s="11"/>
      <c r="L232" s="52">
        <v>0</v>
      </c>
      <c r="M232" s="11"/>
      <c r="N232" s="81">
        <v>0</v>
      </c>
      <c r="O232" s="11"/>
      <c r="P232" s="52">
        <v>0</v>
      </c>
      <c r="Q232" s="11"/>
      <c r="R232" s="52">
        <v>0</v>
      </c>
      <c r="S232" s="11"/>
      <c r="T232" s="52">
        <v>0</v>
      </c>
      <c r="U232" s="11"/>
      <c r="V232" s="52">
        <v>0</v>
      </c>
      <c r="W232" s="11"/>
      <c r="X232" s="52">
        <v>0</v>
      </c>
      <c r="Y232" s="11"/>
      <c r="Z232" s="52">
        <v>0</v>
      </c>
      <c r="AA232" s="11"/>
      <c r="AB232" s="52">
        <v>0</v>
      </c>
      <c r="AC232" s="11"/>
      <c r="AD232" s="52">
        <v>0</v>
      </c>
      <c r="AE232" s="11"/>
      <c r="AF232" s="52">
        <v>0</v>
      </c>
      <c r="AG232" s="52">
        <f t="shared" si="4"/>
        <v>0</v>
      </c>
    </row>
    <row r="233" spans="2:33" ht="25.5" x14ac:dyDescent="0.25">
      <c r="B233" s="9">
        <v>226</v>
      </c>
      <c r="C233" s="54" t="s">
        <v>2773</v>
      </c>
      <c r="D233" s="54" t="s">
        <v>132</v>
      </c>
      <c r="E233" s="54"/>
      <c r="F233" s="9" t="s">
        <v>106</v>
      </c>
      <c r="G233" s="52">
        <v>0</v>
      </c>
      <c r="H233" s="11" t="s">
        <v>115</v>
      </c>
      <c r="I233" s="11"/>
      <c r="J233" s="52">
        <v>0</v>
      </c>
      <c r="K233" s="11"/>
      <c r="L233" s="52">
        <v>0</v>
      </c>
      <c r="M233" s="11"/>
      <c r="N233" s="81">
        <v>0</v>
      </c>
      <c r="O233" s="11"/>
      <c r="P233" s="52">
        <v>0</v>
      </c>
      <c r="Q233" s="11"/>
      <c r="R233" s="52">
        <v>0</v>
      </c>
      <c r="S233" s="11"/>
      <c r="T233" s="52">
        <v>0</v>
      </c>
      <c r="U233" s="11"/>
      <c r="V233" s="52">
        <v>0</v>
      </c>
      <c r="W233" s="11"/>
      <c r="X233" s="52">
        <v>0</v>
      </c>
      <c r="Y233" s="11"/>
      <c r="Z233" s="52">
        <v>0</v>
      </c>
      <c r="AA233" s="11"/>
      <c r="AB233" s="52">
        <v>0</v>
      </c>
      <c r="AC233" s="11"/>
      <c r="AD233" s="52">
        <v>0</v>
      </c>
      <c r="AE233" s="11"/>
      <c r="AF233" s="52">
        <v>0</v>
      </c>
      <c r="AG233" s="52">
        <f t="shared" si="4"/>
        <v>0</v>
      </c>
    </row>
    <row r="234" spans="2:33" ht="25.5" x14ac:dyDescent="0.25">
      <c r="B234" s="9">
        <v>227</v>
      </c>
      <c r="C234" s="54" t="s">
        <v>2773</v>
      </c>
      <c r="D234" s="54" t="s">
        <v>132</v>
      </c>
      <c r="E234" s="54"/>
      <c r="F234" s="9" t="s">
        <v>106</v>
      </c>
      <c r="G234" s="52">
        <v>0</v>
      </c>
      <c r="H234" s="11" t="s">
        <v>115</v>
      </c>
      <c r="I234" s="11"/>
      <c r="J234" s="52">
        <v>0</v>
      </c>
      <c r="K234" s="11"/>
      <c r="L234" s="52">
        <v>0</v>
      </c>
      <c r="M234" s="11"/>
      <c r="N234" s="81">
        <v>0</v>
      </c>
      <c r="O234" s="11"/>
      <c r="P234" s="52">
        <v>0</v>
      </c>
      <c r="Q234" s="11"/>
      <c r="R234" s="52">
        <v>0</v>
      </c>
      <c r="S234" s="11"/>
      <c r="T234" s="52">
        <v>0</v>
      </c>
      <c r="U234" s="11"/>
      <c r="V234" s="52">
        <v>0</v>
      </c>
      <c r="W234" s="11"/>
      <c r="X234" s="52">
        <v>0</v>
      </c>
      <c r="Y234" s="11"/>
      <c r="Z234" s="52">
        <v>0</v>
      </c>
      <c r="AA234" s="11"/>
      <c r="AB234" s="52">
        <v>0</v>
      </c>
      <c r="AC234" s="11"/>
      <c r="AD234" s="52">
        <v>0</v>
      </c>
      <c r="AE234" s="11"/>
      <c r="AF234" s="52">
        <v>0</v>
      </c>
      <c r="AG234" s="52">
        <f t="shared" si="4"/>
        <v>0</v>
      </c>
    </row>
    <row r="235" spans="2:33" ht="25.5" x14ac:dyDescent="0.25">
      <c r="B235" s="9">
        <v>228</v>
      </c>
      <c r="C235" s="54" t="s">
        <v>2773</v>
      </c>
      <c r="D235" s="54" t="s">
        <v>132</v>
      </c>
      <c r="E235" s="54"/>
      <c r="F235" s="9" t="s">
        <v>106</v>
      </c>
      <c r="G235" s="52">
        <v>0</v>
      </c>
      <c r="H235" s="11" t="s">
        <v>115</v>
      </c>
      <c r="I235" s="11"/>
      <c r="J235" s="52">
        <v>0</v>
      </c>
      <c r="K235" s="11"/>
      <c r="L235" s="52">
        <v>0</v>
      </c>
      <c r="M235" s="11"/>
      <c r="N235" s="81">
        <v>0</v>
      </c>
      <c r="O235" s="11"/>
      <c r="P235" s="52">
        <v>0</v>
      </c>
      <c r="Q235" s="11"/>
      <c r="R235" s="52">
        <v>0</v>
      </c>
      <c r="S235" s="11"/>
      <c r="T235" s="52">
        <v>0</v>
      </c>
      <c r="U235" s="11"/>
      <c r="V235" s="52">
        <v>0</v>
      </c>
      <c r="W235" s="11"/>
      <c r="X235" s="52">
        <v>0</v>
      </c>
      <c r="Y235" s="11"/>
      <c r="Z235" s="52">
        <v>0</v>
      </c>
      <c r="AA235" s="11"/>
      <c r="AB235" s="52">
        <v>0</v>
      </c>
      <c r="AC235" s="11"/>
      <c r="AD235" s="52">
        <v>0</v>
      </c>
      <c r="AE235" s="11"/>
      <c r="AF235" s="52">
        <v>0</v>
      </c>
      <c r="AG235" s="52">
        <f t="shared" si="4"/>
        <v>0</v>
      </c>
    </row>
    <row r="236" spans="2:33" ht="25.5" x14ac:dyDescent="0.25">
      <c r="B236" s="9">
        <v>229</v>
      </c>
      <c r="C236" s="54" t="s">
        <v>2773</v>
      </c>
      <c r="D236" s="54" t="s">
        <v>132</v>
      </c>
      <c r="E236" s="54"/>
      <c r="F236" s="9" t="s">
        <v>106</v>
      </c>
      <c r="G236" s="52">
        <v>0</v>
      </c>
      <c r="H236" s="11" t="s">
        <v>115</v>
      </c>
      <c r="I236" s="11"/>
      <c r="J236" s="52">
        <v>0</v>
      </c>
      <c r="K236" s="11"/>
      <c r="L236" s="52">
        <v>0</v>
      </c>
      <c r="M236" s="11"/>
      <c r="N236" s="81">
        <v>0</v>
      </c>
      <c r="O236" s="11"/>
      <c r="P236" s="52">
        <v>0</v>
      </c>
      <c r="Q236" s="11"/>
      <c r="R236" s="52">
        <v>0</v>
      </c>
      <c r="S236" s="11"/>
      <c r="T236" s="52">
        <v>0</v>
      </c>
      <c r="U236" s="11"/>
      <c r="V236" s="52">
        <v>0</v>
      </c>
      <c r="W236" s="11"/>
      <c r="X236" s="52">
        <v>0</v>
      </c>
      <c r="Y236" s="11"/>
      <c r="Z236" s="52">
        <v>0</v>
      </c>
      <c r="AA236" s="11"/>
      <c r="AB236" s="52">
        <v>0</v>
      </c>
      <c r="AC236" s="11"/>
      <c r="AD236" s="52">
        <v>0</v>
      </c>
      <c r="AE236" s="11"/>
      <c r="AF236" s="52">
        <v>0</v>
      </c>
      <c r="AG236" s="52">
        <f t="shared" si="4"/>
        <v>0</v>
      </c>
    </row>
    <row r="237" spans="2:33" ht="25.5" x14ac:dyDescent="0.25">
      <c r="B237" s="9">
        <v>230</v>
      </c>
      <c r="C237" s="54" t="s">
        <v>2773</v>
      </c>
      <c r="D237" s="54" t="s">
        <v>132</v>
      </c>
      <c r="E237" s="54"/>
      <c r="F237" s="9" t="s">
        <v>106</v>
      </c>
      <c r="G237" s="52">
        <v>0</v>
      </c>
      <c r="H237" s="11" t="s">
        <v>115</v>
      </c>
      <c r="I237" s="11"/>
      <c r="J237" s="52">
        <v>0</v>
      </c>
      <c r="K237" s="11"/>
      <c r="L237" s="52">
        <v>0</v>
      </c>
      <c r="M237" s="11"/>
      <c r="N237" s="81">
        <v>0</v>
      </c>
      <c r="O237" s="11"/>
      <c r="P237" s="52">
        <v>0</v>
      </c>
      <c r="Q237" s="11"/>
      <c r="R237" s="52">
        <v>0</v>
      </c>
      <c r="S237" s="11"/>
      <c r="T237" s="52">
        <v>0</v>
      </c>
      <c r="U237" s="11"/>
      <c r="V237" s="52">
        <v>0</v>
      </c>
      <c r="W237" s="11"/>
      <c r="X237" s="52">
        <v>0</v>
      </c>
      <c r="Y237" s="11"/>
      <c r="Z237" s="52">
        <v>0</v>
      </c>
      <c r="AA237" s="11"/>
      <c r="AB237" s="52">
        <v>0</v>
      </c>
      <c r="AC237" s="11"/>
      <c r="AD237" s="52">
        <v>0</v>
      </c>
      <c r="AE237" s="11"/>
      <c r="AF237" s="52">
        <v>0</v>
      </c>
      <c r="AG237" s="52">
        <f t="shared" si="4"/>
        <v>0</v>
      </c>
    </row>
    <row r="238" spans="2:33" ht="25.5" x14ac:dyDescent="0.25">
      <c r="B238" s="9">
        <v>231</v>
      </c>
      <c r="C238" s="54" t="s">
        <v>2773</v>
      </c>
      <c r="D238" s="54" t="s">
        <v>132</v>
      </c>
      <c r="E238" s="54"/>
      <c r="F238" s="9" t="s">
        <v>106</v>
      </c>
      <c r="G238" s="52">
        <v>0</v>
      </c>
      <c r="H238" s="11" t="s">
        <v>115</v>
      </c>
      <c r="I238" s="11"/>
      <c r="J238" s="52">
        <v>0</v>
      </c>
      <c r="K238" s="11"/>
      <c r="L238" s="52">
        <v>0</v>
      </c>
      <c r="M238" s="11"/>
      <c r="N238" s="81">
        <v>0</v>
      </c>
      <c r="O238" s="11"/>
      <c r="P238" s="52">
        <v>0</v>
      </c>
      <c r="Q238" s="11"/>
      <c r="R238" s="52">
        <v>0</v>
      </c>
      <c r="S238" s="11"/>
      <c r="T238" s="52">
        <v>0</v>
      </c>
      <c r="U238" s="11"/>
      <c r="V238" s="52">
        <v>0</v>
      </c>
      <c r="W238" s="11"/>
      <c r="X238" s="52">
        <v>0</v>
      </c>
      <c r="Y238" s="11"/>
      <c r="Z238" s="52">
        <v>0</v>
      </c>
      <c r="AA238" s="11"/>
      <c r="AB238" s="52">
        <v>0</v>
      </c>
      <c r="AC238" s="11"/>
      <c r="AD238" s="52">
        <v>0</v>
      </c>
      <c r="AE238" s="11"/>
      <c r="AF238" s="52">
        <v>0</v>
      </c>
      <c r="AG238" s="52">
        <f t="shared" si="4"/>
        <v>0</v>
      </c>
    </row>
    <row r="239" spans="2:33" ht="25.5" x14ac:dyDescent="0.25">
      <c r="B239" s="9">
        <v>232</v>
      </c>
      <c r="C239" s="54" t="s">
        <v>2773</v>
      </c>
      <c r="D239" s="54" t="s">
        <v>132</v>
      </c>
      <c r="E239" s="54"/>
      <c r="F239" s="9" t="s">
        <v>106</v>
      </c>
      <c r="G239" s="52">
        <v>0</v>
      </c>
      <c r="H239" s="11" t="s">
        <v>115</v>
      </c>
      <c r="I239" s="11"/>
      <c r="J239" s="52">
        <v>0</v>
      </c>
      <c r="K239" s="11"/>
      <c r="L239" s="52">
        <v>0</v>
      </c>
      <c r="M239" s="11"/>
      <c r="N239" s="81">
        <v>0</v>
      </c>
      <c r="O239" s="11"/>
      <c r="P239" s="52">
        <v>0</v>
      </c>
      <c r="Q239" s="11"/>
      <c r="R239" s="52">
        <v>0</v>
      </c>
      <c r="S239" s="11"/>
      <c r="T239" s="52">
        <v>0</v>
      </c>
      <c r="U239" s="11"/>
      <c r="V239" s="52">
        <v>0</v>
      </c>
      <c r="W239" s="11"/>
      <c r="X239" s="52">
        <v>0</v>
      </c>
      <c r="Y239" s="11"/>
      <c r="Z239" s="52">
        <v>0</v>
      </c>
      <c r="AA239" s="11"/>
      <c r="AB239" s="52">
        <v>0</v>
      </c>
      <c r="AC239" s="11"/>
      <c r="AD239" s="52">
        <v>0</v>
      </c>
      <c r="AE239" s="11"/>
      <c r="AF239" s="52">
        <v>0</v>
      </c>
      <c r="AG239" s="52">
        <f t="shared" si="4"/>
        <v>0</v>
      </c>
    </row>
    <row r="240" spans="2:33" ht="25.5" x14ac:dyDescent="0.25">
      <c r="B240" s="9">
        <v>233</v>
      </c>
      <c r="C240" s="54" t="s">
        <v>2773</v>
      </c>
      <c r="D240" s="54" t="s">
        <v>132</v>
      </c>
      <c r="E240" s="54"/>
      <c r="F240" s="9" t="s">
        <v>106</v>
      </c>
      <c r="G240" s="52">
        <v>0</v>
      </c>
      <c r="H240" s="11" t="s">
        <v>115</v>
      </c>
      <c r="I240" s="11"/>
      <c r="J240" s="52">
        <v>0</v>
      </c>
      <c r="K240" s="11"/>
      <c r="L240" s="52">
        <v>0</v>
      </c>
      <c r="M240" s="11"/>
      <c r="N240" s="81">
        <v>0</v>
      </c>
      <c r="O240" s="11"/>
      <c r="P240" s="52">
        <v>0</v>
      </c>
      <c r="Q240" s="11"/>
      <c r="R240" s="52">
        <v>0</v>
      </c>
      <c r="S240" s="11"/>
      <c r="T240" s="52">
        <v>0</v>
      </c>
      <c r="U240" s="11"/>
      <c r="V240" s="52">
        <v>0</v>
      </c>
      <c r="W240" s="11"/>
      <c r="X240" s="52">
        <v>0</v>
      </c>
      <c r="Y240" s="11"/>
      <c r="Z240" s="52">
        <v>0</v>
      </c>
      <c r="AA240" s="11"/>
      <c r="AB240" s="52">
        <v>0</v>
      </c>
      <c r="AC240" s="11"/>
      <c r="AD240" s="52">
        <v>0</v>
      </c>
      <c r="AE240" s="11"/>
      <c r="AF240" s="52">
        <v>0</v>
      </c>
      <c r="AG240" s="52">
        <f t="shared" si="4"/>
        <v>0</v>
      </c>
    </row>
    <row r="241" spans="2:33" ht="25.5" x14ac:dyDescent="0.25">
      <c r="B241" s="9">
        <v>234</v>
      </c>
      <c r="C241" s="54" t="s">
        <v>2773</v>
      </c>
      <c r="D241" s="54" t="s">
        <v>132</v>
      </c>
      <c r="E241" s="54"/>
      <c r="F241" s="9" t="s">
        <v>106</v>
      </c>
      <c r="G241" s="52">
        <v>0</v>
      </c>
      <c r="H241" s="11" t="s">
        <v>115</v>
      </c>
      <c r="I241" s="11"/>
      <c r="J241" s="52">
        <v>0</v>
      </c>
      <c r="K241" s="11"/>
      <c r="L241" s="52">
        <v>0</v>
      </c>
      <c r="M241" s="11"/>
      <c r="N241" s="81">
        <v>0</v>
      </c>
      <c r="O241" s="11"/>
      <c r="P241" s="52">
        <v>0</v>
      </c>
      <c r="Q241" s="11"/>
      <c r="R241" s="52">
        <v>0</v>
      </c>
      <c r="S241" s="11"/>
      <c r="T241" s="52">
        <v>0</v>
      </c>
      <c r="U241" s="11"/>
      <c r="V241" s="52">
        <v>0</v>
      </c>
      <c r="W241" s="11"/>
      <c r="X241" s="52">
        <v>0</v>
      </c>
      <c r="Y241" s="11"/>
      <c r="Z241" s="52">
        <v>0</v>
      </c>
      <c r="AA241" s="11"/>
      <c r="AB241" s="52">
        <v>0</v>
      </c>
      <c r="AC241" s="11"/>
      <c r="AD241" s="52">
        <v>0</v>
      </c>
      <c r="AE241" s="11"/>
      <c r="AF241" s="52">
        <v>0</v>
      </c>
      <c r="AG241" s="52">
        <f t="shared" si="4"/>
        <v>0</v>
      </c>
    </row>
    <row r="242" spans="2:33" ht="25.5" x14ac:dyDescent="0.25">
      <c r="B242" s="9">
        <v>235</v>
      </c>
      <c r="C242" s="54" t="s">
        <v>2773</v>
      </c>
      <c r="D242" s="54" t="s">
        <v>132</v>
      </c>
      <c r="E242" s="54"/>
      <c r="F242" s="9" t="s">
        <v>106</v>
      </c>
      <c r="G242" s="52">
        <v>0</v>
      </c>
      <c r="H242" s="11" t="s">
        <v>115</v>
      </c>
      <c r="I242" s="11"/>
      <c r="J242" s="52">
        <v>0</v>
      </c>
      <c r="K242" s="11"/>
      <c r="L242" s="52">
        <v>0</v>
      </c>
      <c r="M242" s="11"/>
      <c r="N242" s="81">
        <v>0</v>
      </c>
      <c r="O242" s="11"/>
      <c r="P242" s="52">
        <v>0</v>
      </c>
      <c r="Q242" s="11"/>
      <c r="R242" s="52">
        <v>0</v>
      </c>
      <c r="S242" s="11"/>
      <c r="T242" s="52">
        <v>0</v>
      </c>
      <c r="U242" s="11"/>
      <c r="V242" s="52">
        <v>0</v>
      </c>
      <c r="W242" s="11"/>
      <c r="X242" s="52">
        <v>0</v>
      </c>
      <c r="Y242" s="11"/>
      <c r="Z242" s="52">
        <v>0</v>
      </c>
      <c r="AA242" s="11"/>
      <c r="AB242" s="52">
        <v>0</v>
      </c>
      <c r="AC242" s="11"/>
      <c r="AD242" s="52">
        <v>0</v>
      </c>
      <c r="AE242" s="11"/>
      <c r="AF242" s="52">
        <v>0</v>
      </c>
      <c r="AG242" s="52">
        <f t="shared" si="4"/>
        <v>0</v>
      </c>
    </row>
    <row r="243" spans="2:33" ht="25.5" x14ac:dyDescent="0.25">
      <c r="B243" s="9">
        <v>236</v>
      </c>
      <c r="C243" s="54" t="s">
        <v>2773</v>
      </c>
      <c r="D243" s="54" t="s">
        <v>132</v>
      </c>
      <c r="E243" s="54"/>
      <c r="F243" s="9" t="s">
        <v>106</v>
      </c>
      <c r="G243" s="52">
        <v>0</v>
      </c>
      <c r="H243" s="11" t="s">
        <v>115</v>
      </c>
      <c r="I243" s="11"/>
      <c r="J243" s="52">
        <v>0</v>
      </c>
      <c r="K243" s="11"/>
      <c r="L243" s="52">
        <v>0</v>
      </c>
      <c r="M243" s="11"/>
      <c r="N243" s="81">
        <v>0</v>
      </c>
      <c r="O243" s="11"/>
      <c r="P243" s="52">
        <v>0</v>
      </c>
      <c r="Q243" s="11"/>
      <c r="R243" s="52">
        <v>0</v>
      </c>
      <c r="S243" s="11"/>
      <c r="T243" s="52">
        <v>0</v>
      </c>
      <c r="U243" s="11"/>
      <c r="V243" s="52">
        <v>0</v>
      </c>
      <c r="W243" s="11"/>
      <c r="X243" s="52">
        <v>0</v>
      </c>
      <c r="Y243" s="11"/>
      <c r="Z243" s="52">
        <v>0</v>
      </c>
      <c r="AA243" s="11"/>
      <c r="AB243" s="52">
        <v>0</v>
      </c>
      <c r="AC243" s="11"/>
      <c r="AD243" s="52">
        <v>0</v>
      </c>
      <c r="AE243" s="11"/>
      <c r="AF243" s="52">
        <v>0</v>
      </c>
      <c r="AG243" s="52">
        <f t="shared" si="4"/>
        <v>0</v>
      </c>
    </row>
    <row r="244" spans="2:33" ht="25.5" x14ac:dyDescent="0.25">
      <c r="B244" s="9">
        <v>237</v>
      </c>
      <c r="C244" s="54" t="s">
        <v>2773</v>
      </c>
      <c r="D244" s="54" t="s">
        <v>132</v>
      </c>
      <c r="E244" s="54"/>
      <c r="F244" s="9" t="s">
        <v>106</v>
      </c>
      <c r="G244" s="52">
        <v>0</v>
      </c>
      <c r="H244" s="11" t="s">
        <v>115</v>
      </c>
      <c r="I244" s="11"/>
      <c r="J244" s="52">
        <v>0</v>
      </c>
      <c r="K244" s="11"/>
      <c r="L244" s="52">
        <v>0</v>
      </c>
      <c r="M244" s="11"/>
      <c r="N244" s="81">
        <v>0</v>
      </c>
      <c r="O244" s="11"/>
      <c r="P244" s="52">
        <v>0</v>
      </c>
      <c r="Q244" s="11"/>
      <c r="R244" s="52">
        <v>0</v>
      </c>
      <c r="S244" s="11"/>
      <c r="T244" s="52">
        <v>0</v>
      </c>
      <c r="U244" s="11"/>
      <c r="V244" s="52">
        <v>0</v>
      </c>
      <c r="W244" s="11"/>
      <c r="X244" s="52">
        <v>0</v>
      </c>
      <c r="Y244" s="11"/>
      <c r="Z244" s="52">
        <v>0</v>
      </c>
      <c r="AA244" s="11"/>
      <c r="AB244" s="52">
        <v>0</v>
      </c>
      <c r="AC244" s="11"/>
      <c r="AD244" s="52">
        <v>0</v>
      </c>
      <c r="AE244" s="11"/>
      <c r="AF244" s="52">
        <v>0</v>
      </c>
      <c r="AG244" s="52">
        <f t="shared" si="4"/>
        <v>0</v>
      </c>
    </row>
    <row r="245" spans="2:33" ht="25.5" x14ac:dyDescent="0.25">
      <c r="B245" s="9">
        <v>238</v>
      </c>
      <c r="C245" s="54" t="s">
        <v>2773</v>
      </c>
      <c r="D245" s="54" t="s">
        <v>132</v>
      </c>
      <c r="E245" s="54"/>
      <c r="F245" s="9" t="s">
        <v>106</v>
      </c>
      <c r="G245" s="52">
        <v>0</v>
      </c>
      <c r="H245" s="11" t="s">
        <v>115</v>
      </c>
      <c r="I245" s="11"/>
      <c r="J245" s="52">
        <v>0</v>
      </c>
      <c r="K245" s="11"/>
      <c r="L245" s="52">
        <v>0</v>
      </c>
      <c r="M245" s="11"/>
      <c r="N245" s="81">
        <v>0</v>
      </c>
      <c r="O245" s="11"/>
      <c r="P245" s="52">
        <v>0</v>
      </c>
      <c r="Q245" s="11"/>
      <c r="R245" s="52">
        <v>0</v>
      </c>
      <c r="S245" s="11"/>
      <c r="T245" s="52">
        <v>0</v>
      </c>
      <c r="U245" s="11"/>
      <c r="V245" s="52">
        <v>0</v>
      </c>
      <c r="W245" s="11"/>
      <c r="X245" s="52">
        <v>0</v>
      </c>
      <c r="Y245" s="11"/>
      <c r="Z245" s="52">
        <v>0</v>
      </c>
      <c r="AA245" s="11"/>
      <c r="AB245" s="52">
        <v>0</v>
      </c>
      <c r="AC245" s="11"/>
      <c r="AD245" s="52">
        <v>0</v>
      </c>
      <c r="AE245" s="11"/>
      <c r="AF245" s="52">
        <v>0</v>
      </c>
      <c r="AG245" s="52">
        <f t="shared" si="4"/>
        <v>0</v>
      </c>
    </row>
    <row r="246" spans="2:33" ht="25.5" x14ac:dyDescent="0.25">
      <c r="B246" s="9">
        <v>239</v>
      </c>
      <c r="C246" s="54" t="s">
        <v>2773</v>
      </c>
      <c r="D246" s="54" t="s">
        <v>132</v>
      </c>
      <c r="E246" s="54"/>
      <c r="F246" s="9" t="s">
        <v>106</v>
      </c>
      <c r="G246" s="52">
        <v>0</v>
      </c>
      <c r="H246" s="11" t="s">
        <v>115</v>
      </c>
      <c r="I246" s="11"/>
      <c r="J246" s="52">
        <v>0</v>
      </c>
      <c r="K246" s="11"/>
      <c r="L246" s="52">
        <v>0</v>
      </c>
      <c r="M246" s="11"/>
      <c r="N246" s="81">
        <v>0</v>
      </c>
      <c r="O246" s="11"/>
      <c r="P246" s="52">
        <v>0</v>
      </c>
      <c r="Q246" s="11"/>
      <c r="R246" s="52">
        <v>0</v>
      </c>
      <c r="S246" s="11"/>
      <c r="T246" s="52">
        <v>0</v>
      </c>
      <c r="U246" s="11"/>
      <c r="V246" s="52">
        <v>0</v>
      </c>
      <c r="W246" s="11"/>
      <c r="X246" s="52">
        <v>0</v>
      </c>
      <c r="Y246" s="11"/>
      <c r="Z246" s="52">
        <v>0</v>
      </c>
      <c r="AA246" s="11"/>
      <c r="AB246" s="52">
        <v>0</v>
      </c>
      <c r="AC246" s="11"/>
      <c r="AD246" s="52">
        <v>0</v>
      </c>
      <c r="AE246" s="11"/>
      <c r="AF246" s="52">
        <v>0</v>
      </c>
      <c r="AG246" s="52">
        <f t="shared" si="4"/>
        <v>0</v>
      </c>
    </row>
    <row r="247" spans="2:33" ht="25.5" x14ac:dyDescent="0.25">
      <c r="B247" s="9">
        <v>240</v>
      </c>
      <c r="C247" s="54" t="s">
        <v>2773</v>
      </c>
      <c r="D247" s="54" t="s">
        <v>132</v>
      </c>
      <c r="E247" s="54"/>
      <c r="F247" s="9" t="s">
        <v>106</v>
      </c>
      <c r="G247" s="52">
        <v>0</v>
      </c>
      <c r="H247" s="11" t="s">
        <v>115</v>
      </c>
      <c r="I247" s="11"/>
      <c r="J247" s="52">
        <v>0</v>
      </c>
      <c r="K247" s="11"/>
      <c r="L247" s="52">
        <v>0</v>
      </c>
      <c r="M247" s="11"/>
      <c r="N247" s="81">
        <v>0</v>
      </c>
      <c r="O247" s="11"/>
      <c r="P247" s="52">
        <v>0</v>
      </c>
      <c r="Q247" s="11"/>
      <c r="R247" s="52">
        <v>0</v>
      </c>
      <c r="S247" s="11"/>
      <c r="T247" s="52">
        <v>0</v>
      </c>
      <c r="U247" s="11"/>
      <c r="V247" s="52">
        <v>0</v>
      </c>
      <c r="W247" s="11"/>
      <c r="X247" s="52">
        <v>0</v>
      </c>
      <c r="Y247" s="11"/>
      <c r="Z247" s="52">
        <v>0</v>
      </c>
      <c r="AA247" s="11"/>
      <c r="AB247" s="52">
        <v>0</v>
      </c>
      <c r="AC247" s="11"/>
      <c r="AD247" s="52">
        <v>0</v>
      </c>
      <c r="AE247" s="11"/>
      <c r="AF247" s="52">
        <v>0</v>
      </c>
      <c r="AG247" s="52">
        <f t="shared" si="4"/>
        <v>0</v>
      </c>
    </row>
    <row r="248" spans="2:33" ht="25.5" x14ac:dyDescent="0.25">
      <c r="B248" s="9">
        <v>241</v>
      </c>
      <c r="C248" s="54" t="s">
        <v>2773</v>
      </c>
      <c r="D248" s="54" t="s">
        <v>132</v>
      </c>
      <c r="E248" s="54"/>
      <c r="F248" s="9" t="s">
        <v>106</v>
      </c>
      <c r="G248" s="52">
        <v>0</v>
      </c>
      <c r="H248" s="11" t="s">
        <v>115</v>
      </c>
      <c r="I248" s="11"/>
      <c r="J248" s="52">
        <v>0</v>
      </c>
      <c r="K248" s="11"/>
      <c r="L248" s="52">
        <v>0</v>
      </c>
      <c r="M248" s="11"/>
      <c r="N248" s="81">
        <v>0</v>
      </c>
      <c r="O248" s="11"/>
      <c r="P248" s="52">
        <v>0</v>
      </c>
      <c r="Q248" s="11"/>
      <c r="R248" s="52">
        <v>0</v>
      </c>
      <c r="S248" s="11"/>
      <c r="T248" s="52">
        <v>0</v>
      </c>
      <c r="U248" s="11"/>
      <c r="V248" s="52">
        <v>0</v>
      </c>
      <c r="W248" s="11"/>
      <c r="X248" s="52">
        <v>0</v>
      </c>
      <c r="Y248" s="11"/>
      <c r="Z248" s="52">
        <v>0</v>
      </c>
      <c r="AA248" s="11"/>
      <c r="AB248" s="52">
        <v>0</v>
      </c>
      <c r="AC248" s="11"/>
      <c r="AD248" s="52">
        <v>0</v>
      </c>
      <c r="AE248" s="11"/>
      <c r="AF248" s="52">
        <v>0</v>
      </c>
      <c r="AG248" s="52">
        <f t="shared" si="4"/>
        <v>0</v>
      </c>
    </row>
    <row r="249" spans="2:33" ht="25.5" x14ac:dyDescent="0.25">
      <c r="B249" s="9">
        <v>242</v>
      </c>
      <c r="C249" s="54" t="s">
        <v>2773</v>
      </c>
      <c r="D249" s="54" t="s">
        <v>132</v>
      </c>
      <c r="E249" s="54"/>
      <c r="F249" s="9" t="s">
        <v>106</v>
      </c>
      <c r="G249" s="52">
        <v>0</v>
      </c>
      <c r="H249" s="11" t="s">
        <v>115</v>
      </c>
      <c r="I249" s="11"/>
      <c r="J249" s="52">
        <v>0</v>
      </c>
      <c r="K249" s="11"/>
      <c r="L249" s="52">
        <v>0</v>
      </c>
      <c r="M249" s="11"/>
      <c r="N249" s="81">
        <v>0</v>
      </c>
      <c r="O249" s="11"/>
      <c r="P249" s="52">
        <v>0</v>
      </c>
      <c r="Q249" s="11"/>
      <c r="R249" s="52">
        <v>0</v>
      </c>
      <c r="S249" s="11"/>
      <c r="T249" s="52">
        <v>0</v>
      </c>
      <c r="U249" s="11"/>
      <c r="V249" s="52">
        <v>0</v>
      </c>
      <c r="W249" s="11"/>
      <c r="X249" s="52">
        <v>0</v>
      </c>
      <c r="Y249" s="11"/>
      <c r="Z249" s="52">
        <v>0</v>
      </c>
      <c r="AA249" s="11"/>
      <c r="AB249" s="52">
        <v>0</v>
      </c>
      <c r="AC249" s="11"/>
      <c r="AD249" s="52">
        <v>0</v>
      </c>
      <c r="AE249" s="11"/>
      <c r="AF249" s="52">
        <v>0</v>
      </c>
      <c r="AG249" s="52">
        <f t="shared" si="4"/>
        <v>0</v>
      </c>
    </row>
    <row r="250" spans="2:33" ht="25.5" x14ac:dyDescent="0.25">
      <c r="B250" s="9">
        <v>243</v>
      </c>
      <c r="C250" s="54" t="s">
        <v>2773</v>
      </c>
      <c r="D250" s="54" t="s">
        <v>132</v>
      </c>
      <c r="E250" s="54"/>
      <c r="F250" s="9" t="s">
        <v>106</v>
      </c>
      <c r="G250" s="52">
        <v>0</v>
      </c>
      <c r="H250" s="11" t="s">
        <v>115</v>
      </c>
      <c r="I250" s="11"/>
      <c r="J250" s="52">
        <v>0</v>
      </c>
      <c r="K250" s="11"/>
      <c r="L250" s="52">
        <v>0</v>
      </c>
      <c r="M250" s="11"/>
      <c r="N250" s="81">
        <v>0</v>
      </c>
      <c r="O250" s="11"/>
      <c r="P250" s="52">
        <v>0</v>
      </c>
      <c r="Q250" s="11"/>
      <c r="R250" s="52">
        <v>0</v>
      </c>
      <c r="S250" s="11"/>
      <c r="T250" s="52">
        <v>0</v>
      </c>
      <c r="U250" s="11"/>
      <c r="V250" s="52">
        <v>0</v>
      </c>
      <c r="W250" s="11"/>
      <c r="X250" s="52">
        <v>0</v>
      </c>
      <c r="Y250" s="11"/>
      <c r="Z250" s="52">
        <v>0</v>
      </c>
      <c r="AA250" s="11"/>
      <c r="AB250" s="52">
        <v>0</v>
      </c>
      <c r="AC250" s="11"/>
      <c r="AD250" s="52">
        <v>0</v>
      </c>
      <c r="AE250" s="11"/>
      <c r="AF250" s="52">
        <v>0</v>
      </c>
      <c r="AG250" s="52">
        <f t="shared" si="4"/>
        <v>0</v>
      </c>
    </row>
    <row r="251" spans="2:33" ht="25.5" x14ac:dyDescent="0.25">
      <c r="B251" s="9">
        <v>244</v>
      </c>
      <c r="C251" s="54" t="s">
        <v>2773</v>
      </c>
      <c r="D251" s="54" t="s">
        <v>132</v>
      </c>
      <c r="E251" s="54"/>
      <c r="F251" s="9" t="s">
        <v>106</v>
      </c>
      <c r="G251" s="52">
        <v>0</v>
      </c>
      <c r="H251" s="11" t="s">
        <v>115</v>
      </c>
      <c r="I251" s="11"/>
      <c r="J251" s="52">
        <v>0</v>
      </c>
      <c r="K251" s="11"/>
      <c r="L251" s="52">
        <v>0</v>
      </c>
      <c r="M251" s="11"/>
      <c r="N251" s="81">
        <v>0</v>
      </c>
      <c r="O251" s="11"/>
      <c r="P251" s="52">
        <v>0</v>
      </c>
      <c r="Q251" s="11"/>
      <c r="R251" s="52">
        <v>0</v>
      </c>
      <c r="S251" s="11"/>
      <c r="T251" s="52">
        <v>0</v>
      </c>
      <c r="U251" s="11"/>
      <c r="V251" s="52">
        <v>0</v>
      </c>
      <c r="W251" s="11"/>
      <c r="X251" s="52">
        <v>0</v>
      </c>
      <c r="Y251" s="11"/>
      <c r="Z251" s="52">
        <v>0</v>
      </c>
      <c r="AA251" s="11"/>
      <c r="AB251" s="52">
        <v>0</v>
      </c>
      <c r="AC251" s="11"/>
      <c r="AD251" s="52">
        <v>0</v>
      </c>
      <c r="AE251" s="11"/>
      <c r="AF251" s="52">
        <v>0</v>
      </c>
      <c r="AG251" s="52">
        <f t="shared" si="4"/>
        <v>0</v>
      </c>
    </row>
    <row r="252" spans="2:33" ht="25.5" x14ac:dyDescent="0.25">
      <c r="B252" s="9">
        <v>245</v>
      </c>
      <c r="C252" s="54" t="s">
        <v>2773</v>
      </c>
      <c r="D252" s="54" t="s">
        <v>132</v>
      </c>
      <c r="E252" s="54"/>
      <c r="F252" s="9" t="s">
        <v>106</v>
      </c>
      <c r="G252" s="52">
        <v>0</v>
      </c>
      <c r="H252" s="11" t="s">
        <v>115</v>
      </c>
      <c r="I252" s="11"/>
      <c r="J252" s="52">
        <v>0</v>
      </c>
      <c r="K252" s="11"/>
      <c r="L252" s="52">
        <v>0</v>
      </c>
      <c r="M252" s="11"/>
      <c r="N252" s="81">
        <v>0</v>
      </c>
      <c r="O252" s="11"/>
      <c r="P252" s="52">
        <v>0</v>
      </c>
      <c r="Q252" s="11"/>
      <c r="R252" s="52">
        <v>0</v>
      </c>
      <c r="S252" s="11"/>
      <c r="T252" s="52">
        <v>0</v>
      </c>
      <c r="U252" s="11"/>
      <c r="V252" s="52">
        <v>0</v>
      </c>
      <c r="W252" s="11"/>
      <c r="X252" s="52">
        <v>0</v>
      </c>
      <c r="Y252" s="11"/>
      <c r="Z252" s="52">
        <v>0</v>
      </c>
      <c r="AA252" s="11"/>
      <c r="AB252" s="52">
        <v>0</v>
      </c>
      <c r="AC252" s="11"/>
      <c r="AD252" s="52">
        <v>0</v>
      </c>
      <c r="AE252" s="11"/>
      <c r="AF252" s="52">
        <v>0</v>
      </c>
      <c r="AG252" s="52">
        <f t="shared" si="4"/>
        <v>0</v>
      </c>
    </row>
    <row r="253" spans="2:33" ht="25.5" x14ac:dyDescent="0.25">
      <c r="B253" s="9">
        <v>246</v>
      </c>
      <c r="C253" s="54" t="s">
        <v>2773</v>
      </c>
      <c r="D253" s="54" t="s">
        <v>132</v>
      </c>
      <c r="E253" s="54"/>
      <c r="F253" s="9" t="s">
        <v>106</v>
      </c>
      <c r="G253" s="52">
        <v>0</v>
      </c>
      <c r="H253" s="11" t="s">
        <v>115</v>
      </c>
      <c r="I253" s="11"/>
      <c r="J253" s="52">
        <v>0</v>
      </c>
      <c r="K253" s="11"/>
      <c r="L253" s="52">
        <v>0</v>
      </c>
      <c r="M253" s="11"/>
      <c r="N253" s="81">
        <v>0</v>
      </c>
      <c r="O253" s="11"/>
      <c r="P253" s="52">
        <v>0</v>
      </c>
      <c r="Q253" s="11"/>
      <c r="R253" s="52">
        <v>0</v>
      </c>
      <c r="S253" s="11"/>
      <c r="T253" s="52">
        <v>0</v>
      </c>
      <c r="U253" s="11"/>
      <c r="V253" s="52">
        <v>0</v>
      </c>
      <c r="W253" s="11"/>
      <c r="X253" s="52">
        <v>0</v>
      </c>
      <c r="Y253" s="11"/>
      <c r="Z253" s="52">
        <v>0</v>
      </c>
      <c r="AA253" s="11"/>
      <c r="AB253" s="52">
        <v>0</v>
      </c>
      <c r="AC253" s="11"/>
      <c r="AD253" s="52">
        <v>0</v>
      </c>
      <c r="AE253" s="11"/>
      <c r="AF253" s="52">
        <v>0</v>
      </c>
      <c r="AG253" s="52">
        <f t="shared" si="4"/>
        <v>0</v>
      </c>
    </row>
    <row r="254" spans="2:33" ht="25.5" x14ac:dyDescent="0.25">
      <c r="B254" s="9">
        <v>247</v>
      </c>
      <c r="C254" s="54" t="s">
        <v>2773</v>
      </c>
      <c r="D254" s="54" t="s">
        <v>132</v>
      </c>
      <c r="E254" s="54"/>
      <c r="F254" s="9" t="s">
        <v>106</v>
      </c>
      <c r="G254" s="52">
        <v>0</v>
      </c>
      <c r="H254" s="11" t="s">
        <v>115</v>
      </c>
      <c r="I254" s="11"/>
      <c r="J254" s="52">
        <v>0</v>
      </c>
      <c r="K254" s="11"/>
      <c r="L254" s="52">
        <v>0</v>
      </c>
      <c r="M254" s="11"/>
      <c r="N254" s="81">
        <v>0</v>
      </c>
      <c r="O254" s="11"/>
      <c r="P254" s="52">
        <v>0</v>
      </c>
      <c r="Q254" s="11"/>
      <c r="R254" s="52">
        <v>0</v>
      </c>
      <c r="S254" s="11"/>
      <c r="T254" s="52">
        <v>0</v>
      </c>
      <c r="U254" s="11"/>
      <c r="V254" s="52">
        <v>0</v>
      </c>
      <c r="W254" s="11"/>
      <c r="X254" s="52">
        <v>0</v>
      </c>
      <c r="Y254" s="11"/>
      <c r="Z254" s="52">
        <v>0</v>
      </c>
      <c r="AA254" s="11"/>
      <c r="AB254" s="52">
        <v>0</v>
      </c>
      <c r="AC254" s="11"/>
      <c r="AD254" s="52">
        <v>0</v>
      </c>
      <c r="AE254" s="11"/>
      <c r="AF254" s="52">
        <v>0</v>
      </c>
      <c r="AG254" s="52">
        <f t="shared" si="4"/>
        <v>0</v>
      </c>
    </row>
    <row r="255" spans="2:33" ht="25.5" x14ac:dyDescent="0.25">
      <c r="B255" s="9">
        <v>248</v>
      </c>
      <c r="C255" s="54" t="s">
        <v>2773</v>
      </c>
      <c r="D255" s="54" t="s">
        <v>132</v>
      </c>
      <c r="E255" s="54"/>
      <c r="F255" s="9" t="s">
        <v>106</v>
      </c>
      <c r="G255" s="52">
        <v>0</v>
      </c>
      <c r="H255" s="11" t="s">
        <v>115</v>
      </c>
      <c r="I255" s="11"/>
      <c r="J255" s="52">
        <v>0</v>
      </c>
      <c r="K255" s="11"/>
      <c r="L255" s="52">
        <v>0</v>
      </c>
      <c r="M255" s="11"/>
      <c r="N255" s="81">
        <v>0</v>
      </c>
      <c r="O255" s="11"/>
      <c r="P255" s="52">
        <v>0</v>
      </c>
      <c r="Q255" s="11"/>
      <c r="R255" s="52">
        <v>0</v>
      </c>
      <c r="S255" s="11"/>
      <c r="T255" s="52">
        <v>0</v>
      </c>
      <c r="U255" s="11"/>
      <c r="V255" s="52">
        <v>0</v>
      </c>
      <c r="W255" s="11"/>
      <c r="X255" s="52">
        <v>0</v>
      </c>
      <c r="Y255" s="11"/>
      <c r="Z255" s="52">
        <v>0</v>
      </c>
      <c r="AA255" s="11"/>
      <c r="AB255" s="52">
        <v>0</v>
      </c>
      <c r="AC255" s="11"/>
      <c r="AD255" s="52">
        <v>0</v>
      </c>
      <c r="AE255" s="11"/>
      <c r="AF255" s="52">
        <v>0</v>
      </c>
      <c r="AG255" s="52">
        <f t="shared" si="4"/>
        <v>0</v>
      </c>
    </row>
    <row r="256" spans="2:33" ht="25.5" x14ac:dyDescent="0.25">
      <c r="B256" s="9">
        <v>249</v>
      </c>
      <c r="C256" s="54" t="s">
        <v>2773</v>
      </c>
      <c r="D256" s="54" t="s">
        <v>132</v>
      </c>
      <c r="E256" s="54"/>
      <c r="F256" s="9" t="s">
        <v>106</v>
      </c>
      <c r="G256" s="52">
        <v>0</v>
      </c>
      <c r="H256" s="11" t="s">
        <v>115</v>
      </c>
      <c r="I256" s="11"/>
      <c r="J256" s="52">
        <v>0</v>
      </c>
      <c r="K256" s="11"/>
      <c r="L256" s="52">
        <v>0</v>
      </c>
      <c r="M256" s="11"/>
      <c r="N256" s="81">
        <v>0</v>
      </c>
      <c r="O256" s="11"/>
      <c r="P256" s="52">
        <v>0</v>
      </c>
      <c r="Q256" s="11"/>
      <c r="R256" s="52">
        <v>0</v>
      </c>
      <c r="S256" s="11"/>
      <c r="T256" s="52">
        <v>0</v>
      </c>
      <c r="U256" s="11"/>
      <c r="V256" s="52">
        <v>0</v>
      </c>
      <c r="W256" s="11"/>
      <c r="X256" s="52">
        <v>0</v>
      </c>
      <c r="Y256" s="11"/>
      <c r="Z256" s="52">
        <v>0</v>
      </c>
      <c r="AA256" s="11"/>
      <c r="AB256" s="52">
        <v>0</v>
      </c>
      <c r="AC256" s="11"/>
      <c r="AD256" s="52">
        <v>0</v>
      </c>
      <c r="AE256" s="11"/>
      <c r="AF256" s="52">
        <v>0</v>
      </c>
      <c r="AG256" s="52">
        <f t="shared" si="4"/>
        <v>0</v>
      </c>
    </row>
    <row r="257" spans="2:33" ht="25.5" x14ac:dyDescent="0.25">
      <c r="B257" s="9">
        <v>250</v>
      </c>
      <c r="C257" s="54" t="s">
        <v>2773</v>
      </c>
      <c r="D257" s="54" t="s">
        <v>132</v>
      </c>
      <c r="E257" s="54"/>
      <c r="F257" s="9" t="s">
        <v>106</v>
      </c>
      <c r="G257" s="52">
        <v>0</v>
      </c>
      <c r="H257" s="11" t="s">
        <v>115</v>
      </c>
      <c r="I257" s="11"/>
      <c r="J257" s="52">
        <v>0</v>
      </c>
      <c r="K257" s="11"/>
      <c r="L257" s="52">
        <v>0</v>
      </c>
      <c r="M257" s="11"/>
      <c r="N257" s="81">
        <v>0</v>
      </c>
      <c r="O257" s="11"/>
      <c r="P257" s="52">
        <v>0</v>
      </c>
      <c r="Q257" s="11"/>
      <c r="R257" s="52">
        <v>0</v>
      </c>
      <c r="S257" s="11"/>
      <c r="T257" s="52">
        <v>0</v>
      </c>
      <c r="U257" s="11"/>
      <c r="V257" s="52">
        <v>0</v>
      </c>
      <c r="W257" s="11"/>
      <c r="X257" s="52">
        <v>0</v>
      </c>
      <c r="Y257" s="11"/>
      <c r="Z257" s="52">
        <v>0</v>
      </c>
      <c r="AA257" s="11"/>
      <c r="AB257" s="52">
        <v>0</v>
      </c>
      <c r="AC257" s="11"/>
      <c r="AD257" s="52">
        <v>0</v>
      </c>
      <c r="AE257" s="11"/>
      <c r="AF257" s="52">
        <v>0</v>
      </c>
      <c r="AG257" s="52">
        <f t="shared" si="4"/>
        <v>0</v>
      </c>
    </row>
    <row r="258" spans="2:33" ht="25.5" x14ac:dyDescent="0.25">
      <c r="B258" s="9">
        <v>251</v>
      </c>
      <c r="C258" s="54" t="s">
        <v>2773</v>
      </c>
      <c r="D258" s="54" t="s">
        <v>132</v>
      </c>
      <c r="E258" s="54"/>
      <c r="F258" s="9" t="s">
        <v>106</v>
      </c>
      <c r="G258" s="52">
        <v>0</v>
      </c>
      <c r="H258" s="11" t="s">
        <v>115</v>
      </c>
      <c r="I258" s="11"/>
      <c r="J258" s="52">
        <v>0</v>
      </c>
      <c r="K258" s="11"/>
      <c r="L258" s="52">
        <v>0</v>
      </c>
      <c r="M258" s="11"/>
      <c r="N258" s="81">
        <v>0</v>
      </c>
      <c r="O258" s="11"/>
      <c r="P258" s="52">
        <v>0</v>
      </c>
      <c r="Q258" s="11"/>
      <c r="R258" s="52">
        <v>0</v>
      </c>
      <c r="S258" s="11"/>
      <c r="T258" s="52">
        <v>0</v>
      </c>
      <c r="U258" s="11"/>
      <c r="V258" s="52">
        <v>0</v>
      </c>
      <c r="W258" s="11"/>
      <c r="X258" s="52">
        <v>0</v>
      </c>
      <c r="Y258" s="11"/>
      <c r="Z258" s="52">
        <v>0</v>
      </c>
      <c r="AA258" s="11"/>
      <c r="AB258" s="52">
        <v>0</v>
      </c>
      <c r="AC258" s="11"/>
      <c r="AD258" s="52">
        <v>0</v>
      </c>
      <c r="AE258" s="11"/>
      <c r="AF258" s="52">
        <v>0</v>
      </c>
      <c r="AG258" s="52">
        <f t="shared" si="4"/>
        <v>0</v>
      </c>
    </row>
    <row r="259" spans="2:33" ht="25.5" x14ac:dyDescent="0.25">
      <c r="B259" s="9">
        <v>252</v>
      </c>
      <c r="C259" s="54" t="s">
        <v>2773</v>
      </c>
      <c r="D259" s="54" t="s">
        <v>132</v>
      </c>
      <c r="E259" s="54"/>
      <c r="F259" s="9" t="s">
        <v>106</v>
      </c>
      <c r="G259" s="52">
        <v>0</v>
      </c>
      <c r="H259" s="11" t="s">
        <v>115</v>
      </c>
      <c r="I259" s="11"/>
      <c r="J259" s="52">
        <v>0</v>
      </c>
      <c r="K259" s="11"/>
      <c r="L259" s="52">
        <v>0</v>
      </c>
      <c r="M259" s="11"/>
      <c r="N259" s="81">
        <v>0</v>
      </c>
      <c r="O259" s="11"/>
      <c r="P259" s="52">
        <v>0</v>
      </c>
      <c r="Q259" s="11"/>
      <c r="R259" s="52">
        <v>0</v>
      </c>
      <c r="S259" s="11"/>
      <c r="T259" s="52">
        <v>0</v>
      </c>
      <c r="U259" s="11"/>
      <c r="V259" s="52">
        <v>0</v>
      </c>
      <c r="W259" s="11"/>
      <c r="X259" s="52">
        <v>0</v>
      </c>
      <c r="Y259" s="11"/>
      <c r="Z259" s="52">
        <v>0</v>
      </c>
      <c r="AA259" s="11"/>
      <c r="AB259" s="52">
        <v>0</v>
      </c>
      <c r="AC259" s="11"/>
      <c r="AD259" s="52">
        <v>0</v>
      </c>
      <c r="AE259" s="11"/>
      <c r="AF259" s="52">
        <v>0</v>
      </c>
      <c r="AG259" s="52">
        <f t="shared" si="4"/>
        <v>0</v>
      </c>
    </row>
    <row r="260" spans="2:33" ht="25.5" x14ac:dyDescent="0.25">
      <c r="B260" s="9">
        <v>253</v>
      </c>
      <c r="C260" s="54" t="s">
        <v>2773</v>
      </c>
      <c r="D260" s="54" t="s">
        <v>132</v>
      </c>
      <c r="E260" s="54"/>
      <c r="F260" s="9" t="s">
        <v>106</v>
      </c>
      <c r="G260" s="52">
        <v>0</v>
      </c>
      <c r="H260" s="11" t="s">
        <v>115</v>
      </c>
      <c r="I260" s="11"/>
      <c r="J260" s="52">
        <v>0</v>
      </c>
      <c r="K260" s="11"/>
      <c r="L260" s="52">
        <v>0</v>
      </c>
      <c r="M260" s="11"/>
      <c r="N260" s="81">
        <v>0</v>
      </c>
      <c r="O260" s="11"/>
      <c r="P260" s="52">
        <v>0</v>
      </c>
      <c r="Q260" s="11"/>
      <c r="R260" s="52">
        <v>0</v>
      </c>
      <c r="S260" s="11"/>
      <c r="T260" s="52">
        <v>0</v>
      </c>
      <c r="U260" s="11"/>
      <c r="V260" s="52">
        <v>0</v>
      </c>
      <c r="W260" s="11"/>
      <c r="X260" s="52">
        <v>0</v>
      </c>
      <c r="Y260" s="11"/>
      <c r="Z260" s="52">
        <v>0</v>
      </c>
      <c r="AA260" s="11"/>
      <c r="AB260" s="52">
        <v>0</v>
      </c>
      <c r="AC260" s="11"/>
      <c r="AD260" s="52">
        <v>0</v>
      </c>
      <c r="AE260" s="11"/>
      <c r="AF260" s="52">
        <v>0</v>
      </c>
      <c r="AG260" s="52">
        <f t="shared" si="4"/>
        <v>0</v>
      </c>
    </row>
    <row r="261" spans="2:33" ht="25.5" x14ac:dyDescent="0.25">
      <c r="B261" s="9">
        <v>254</v>
      </c>
      <c r="C261" s="54" t="s">
        <v>2773</v>
      </c>
      <c r="D261" s="54" t="s">
        <v>132</v>
      </c>
      <c r="E261" s="54"/>
      <c r="F261" s="9" t="s">
        <v>106</v>
      </c>
      <c r="G261" s="52">
        <v>0</v>
      </c>
      <c r="H261" s="11" t="s">
        <v>115</v>
      </c>
      <c r="I261" s="11"/>
      <c r="J261" s="52">
        <v>0</v>
      </c>
      <c r="K261" s="11"/>
      <c r="L261" s="52">
        <v>0</v>
      </c>
      <c r="M261" s="11"/>
      <c r="N261" s="81">
        <v>0</v>
      </c>
      <c r="O261" s="11"/>
      <c r="P261" s="52">
        <v>0</v>
      </c>
      <c r="Q261" s="11"/>
      <c r="R261" s="52">
        <v>0</v>
      </c>
      <c r="S261" s="11"/>
      <c r="T261" s="52">
        <v>0</v>
      </c>
      <c r="U261" s="11"/>
      <c r="V261" s="52">
        <v>0</v>
      </c>
      <c r="W261" s="11"/>
      <c r="X261" s="52">
        <v>0</v>
      </c>
      <c r="Y261" s="11"/>
      <c r="Z261" s="52">
        <v>0</v>
      </c>
      <c r="AA261" s="11"/>
      <c r="AB261" s="52">
        <v>0</v>
      </c>
      <c r="AC261" s="11"/>
      <c r="AD261" s="52">
        <v>0</v>
      </c>
      <c r="AE261" s="11"/>
      <c r="AF261" s="52">
        <v>0</v>
      </c>
      <c r="AG261" s="52">
        <f t="shared" si="4"/>
        <v>0</v>
      </c>
    </row>
    <row r="262" spans="2:33" ht="25.5" x14ac:dyDescent="0.25">
      <c r="B262" s="9">
        <v>255</v>
      </c>
      <c r="C262" s="54" t="s">
        <v>2773</v>
      </c>
      <c r="D262" s="54" t="s">
        <v>132</v>
      </c>
      <c r="E262" s="54"/>
      <c r="F262" s="9" t="s">
        <v>106</v>
      </c>
      <c r="G262" s="52">
        <v>0</v>
      </c>
      <c r="H262" s="11" t="s">
        <v>115</v>
      </c>
      <c r="I262" s="11"/>
      <c r="J262" s="52">
        <v>0</v>
      </c>
      <c r="K262" s="11"/>
      <c r="L262" s="52">
        <v>0</v>
      </c>
      <c r="M262" s="11"/>
      <c r="N262" s="81">
        <v>0</v>
      </c>
      <c r="O262" s="11"/>
      <c r="P262" s="52">
        <v>0</v>
      </c>
      <c r="Q262" s="11"/>
      <c r="R262" s="52">
        <v>0</v>
      </c>
      <c r="S262" s="11"/>
      <c r="T262" s="52">
        <v>0</v>
      </c>
      <c r="U262" s="11"/>
      <c r="V262" s="52">
        <v>0</v>
      </c>
      <c r="W262" s="11"/>
      <c r="X262" s="52">
        <v>0</v>
      </c>
      <c r="Y262" s="11"/>
      <c r="Z262" s="52">
        <v>0</v>
      </c>
      <c r="AA262" s="11"/>
      <c r="AB262" s="52">
        <v>0</v>
      </c>
      <c r="AC262" s="11"/>
      <c r="AD262" s="52">
        <v>0</v>
      </c>
      <c r="AE262" s="11"/>
      <c r="AF262" s="52">
        <v>0</v>
      </c>
      <c r="AG262" s="52">
        <f t="shared" si="4"/>
        <v>0</v>
      </c>
    </row>
    <row r="263" spans="2:33" ht="25.5" x14ac:dyDescent="0.25">
      <c r="B263" s="9">
        <v>256</v>
      </c>
      <c r="C263" s="54" t="s">
        <v>2773</v>
      </c>
      <c r="D263" s="54" t="s">
        <v>132</v>
      </c>
      <c r="E263" s="54"/>
      <c r="F263" s="9" t="s">
        <v>106</v>
      </c>
      <c r="G263" s="52">
        <v>0</v>
      </c>
      <c r="H263" s="11" t="s">
        <v>115</v>
      </c>
      <c r="I263" s="11"/>
      <c r="J263" s="52">
        <v>0</v>
      </c>
      <c r="K263" s="11"/>
      <c r="L263" s="52">
        <v>0</v>
      </c>
      <c r="M263" s="11"/>
      <c r="N263" s="81">
        <v>0</v>
      </c>
      <c r="O263" s="11"/>
      <c r="P263" s="52">
        <v>0</v>
      </c>
      <c r="Q263" s="11"/>
      <c r="R263" s="52">
        <v>0</v>
      </c>
      <c r="S263" s="11"/>
      <c r="T263" s="52">
        <v>0</v>
      </c>
      <c r="U263" s="11"/>
      <c r="V263" s="52">
        <v>0</v>
      </c>
      <c r="W263" s="11"/>
      <c r="X263" s="52">
        <v>0</v>
      </c>
      <c r="Y263" s="11"/>
      <c r="Z263" s="52">
        <v>0</v>
      </c>
      <c r="AA263" s="11"/>
      <c r="AB263" s="52">
        <v>0</v>
      </c>
      <c r="AC263" s="11"/>
      <c r="AD263" s="52">
        <v>0</v>
      </c>
      <c r="AE263" s="11"/>
      <c r="AF263" s="52">
        <v>0</v>
      </c>
      <c r="AG263" s="52">
        <f t="shared" si="4"/>
        <v>0</v>
      </c>
    </row>
    <row r="264" spans="2:33" ht="25.5" x14ac:dyDescent="0.25">
      <c r="B264" s="9">
        <v>257</v>
      </c>
      <c r="C264" s="54" t="s">
        <v>2773</v>
      </c>
      <c r="D264" s="54" t="s">
        <v>132</v>
      </c>
      <c r="E264" s="54"/>
      <c r="F264" s="9" t="s">
        <v>106</v>
      </c>
      <c r="G264" s="52">
        <v>0</v>
      </c>
      <c r="H264" s="11" t="s">
        <v>115</v>
      </c>
      <c r="I264" s="11"/>
      <c r="J264" s="52">
        <v>0</v>
      </c>
      <c r="K264" s="11"/>
      <c r="L264" s="52">
        <v>0</v>
      </c>
      <c r="M264" s="11"/>
      <c r="N264" s="81">
        <v>0</v>
      </c>
      <c r="O264" s="11"/>
      <c r="P264" s="52">
        <v>0</v>
      </c>
      <c r="Q264" s="11"/>
      <c r="R264" s="52">
        <v>0</v>
      </c>
      <c r="S264" s="11"/>
      <c r="T264" s="52">
        <v>0</v>
      </c>
      <c r="U264" s="11"/>
      <c r="V264" s="52">
        <v>0</v>
      </c>
      <c r="W264" s="11"/>
      <c r="X264" s="52">
        <v>0</v>
      </c>
      <c r="Y264" s="11"/>
      <c r="Z264" s="52">
        <v>0</v>
      </c>
      <c r="AA264" s="11"/>
      <c r="AB264" s="52">
        <v>0</v>
      </c>
      <c r="AC264" s="11"/>
      <c r="AD264" s="52">
        <v>0</v>
      </c>
      <c r="AE264" s="11"/>
      <c r="AF264" s="52">
        <v>0</v>
      </c>
      <c r="AG264" s="52">
        <f t="shared" si="4"/>
        <v>0</v>
      </c>
    </row>
    <row r="265" spans="2:33" ht="25.5" x14ac:dyDescent="0.25">
      <c r="B265" s="9">
        <v>258</v>
      </c>
      <c r="C265" s="54" t="s">
        <v>2773</v>
      </c>
      <c r="D265" s="54" t="s">
        <v>132</v>
      </c>
      <c r="E265" s="54"/>
      <c r="F265" s="9" t="s">
        <v>106</v>
      </c>
      <c r="G265" s="52">
        <v>0</v>
      </c>
      <c r="H265" s="11" t="s">
        <v>115</v>
      </c>
      <c r="I265" s="11"/>
      <c r="J265" s="52">
        <v>0</v>
      </c>
      <c r="K265" s="11"/>
      <c r="L265" s="52">
        <v>0</v>
      </c>
      <c r="M265" s="11"/>
      <c r="N265" s="81">
        <v>0</v>
      </c>
      <c r="O265" s="11"/>
      <c r="P265" s="52">
        <v>0</v>
      </c>
      <c r="Q265" s="11"/>
      <c r="R265" s="52">
        <v>0</v>
      </c>
      <c r="S265" s="11"/>
      <c r="T265" s="52">
        <v>0</v>
      </c>
      <c r="U265" s="11"/>
      <c r="V265" s="52">
        <v>0</v>
      </c>
      <c r="W265" s="11"/>
      <c r="X265" s="52">
        <v>0</v>
      </c>
      <c r="Y265" s="11"/>
      <c r="Z265" s="52">
        <v>0</v>
      </c>
      <c r="AA265" s="11"/>
      <c r="AB265" s="52">
        <v>0</v>
      </c>
      <c r="AC265" s="11"/>
      <c r="AD265" s="52">
        <v>0</v>
      </c>
      <c r="AE265" s="11"/>
      <c r="AF265" s="52">
        <v>0</v>
      </c>
      <c r="AG265" s="52">
        <f t="shared" si="4"/>
        <v>0</v>
      </c>
    </row>
    <row r="266" spans="2:33" ht="25.5" x14ac:dyDescent="0.25">
      <c r="B266" s="9">
        <v>259</v>
      </c>
      <c r="C266" s="54" t="s">
        <v>2773</v>
      </c>
      <c r="D266" s="54" t="s">
        <v>132</v>
      </c>
      <c r="E266" s="54"/>
      <c r="F266" s="9" t="s">
        <v>106</v>
      </c>
      <c r="G266" s="52">
        <v>0</v>
      </c>
      <c r="H266" s="11" t="s">
        <v>115</v>
      </c>
      <c r="I266" s="11"/>
      <c r="J266" s="52">
        <v>0</v>
      </c>
      <c r="K266" s="11"/>
      <c r="L266" s="52">
        <v>0</v>
      </c>
      <c r="M266" s="11"/>
      <c r="N266" s="81">
        <v>0</v>
      </c>
      <c r="O266" s="11"/>
      <c r="P266" s="52">
        <v>0</v>
      </c>
      <c r="Q266" s="11"/>
      <c r="R266" s="52">
        <v>0</v>
      </c>
      <c r="S266" s="11"/>
      <c r="T266" s="52">
        <v>0</v>
      </c>
      <c r="U266" s="11"/>
      <c r="V266" s="52">
        <v>0</v>
      </c>
      <c r="W266" s="11"/>
      <c r="X266" s="52">
        <v>0</v>
      </c>
      <c r="Y266" s="11"/>
      <c r="Z266" s="52">
        <v>0</v>
      </c>
      <c r="AA266" s="11"/>
      <c r="AB266" s="52">
        <v>0</v>
      </c>
      <c r="AC266" s="11"/>
      <c r="AD266" s="52">
        <v>0</v>
      </c>
      <c r="AE266" s="11"/>
      <c r="AF266" s="52">
        <v>0</v>
      </c>
      <c r="AG266" s="52">
        <f t="shared" si="4"/>
        <v>0</v>
      </c>
    </row>
    <row r="267" spans="2:33" ht="25.5" x14ac:dyDescent="0.25">
      <c r="B267" s="9">
        <v>260</v>
      </c>
      <c r="C267" s="54" t="s">
        <v>2773</v>
      </c>
      <c r="D267" s="54" t="s">
        <v>132</v>
      </c>
      <c r="E267" s="54"/>
      <c r="F267" s="9" t="s">
        <v>106</v>
      </c>
      <c r="G267" s="52">
        <v>0</v>
      </c>
      <c r="H267" s="11" t="s">
        <v>115</v>
      </c>
      <c r="I267" s="11"/>
      <c r="J267" s="52">
        <v>0</v>
      </c>
      <c r="K267" s="11"/>
      <c r="L267" s="52">
        <v>0</v>
      </c>
      <c r="M267" s="11"/>
      <c r="N267" s="81">
        <v>0</v>
      </c>
      <c r="O267" s="11"/>
      <c r="P267" s="52">
        <v>0</v>
      </c>
      <c r="Q267" s="11"/>
      <c r="R267" s="52">
        <v>0</v>
      </c>
      <c r="S267" s="11"/>
      <c r="T267" s="52">
        <v>0</v>
      </c>
      <c r="U267" s="11"/>
      <c r="V267" s="52">
        <v>0</v>
      </c>
      <c r="W267" s="11"/>
      <c r="X267" s="52">
        <v>0</v>
      </c>
      <c r="Y267" s="11"/>
      <c r="Z267" s="52">
        <v>0</v>
      </c>
      <c r="AA267" s="11"/>
      <c r="AB267" s="52">
        <v>0</v>
      </c>
      <c r="AC267" s="11"/>
      <c r="AD267" s="52">
        <v>0</v>
      </c>
      <c r="AE267" s="11"/>
      <c r="AF267" s="52">
        <v>0</v>
      </c>
      <c r="AG267" s="52">
        <f t="shared" si="4"/>
        <v>0</v>
      </c>
    </row>
    <row r="268" spans="2:33" ht="25.5" x14ac:dyDescent="0.25">
      <c r="B268" s="9">
        <v>261</v>
      </c>
      <c r="C268" s="54" t="s">
        <v>2773</v>
      </c>
      <c r="D268" s="54" t="s">
        <v>132</v>
      </c>
      <c r="E268" s="54"/>
      <c r="F268" s="9" t="s">
        <v>106</v>
      </c>
      <c r="G268" s="52">
        <v>0</v>
      </c>
      <c r="H268" s="11" t="s">
        <v>115</v>
      </c>
      <c r="I268" s="11"/>
      <c r="J268" s="52">
        <v>0</v>
      </c>
      <c r="K268" s="11"/>
      <c r="L268" s="52">
        <v>0</v>
      </c>
      <c r="M268" s="11"/>
      <c r="N268" s="81">
        <v>0</v>
      </c>
      <c r="O268" s="11"/>
      <c r="P268" s="52">
        <v>0</v>
      </c>
      <c r="Q268" s="11"/>
      <c r="R268" s="52">
        <v>0</v>
      </c>
      <c r="S268" s="11"/>
      <c r="T268" s="52">
        <v>0</v>
      </c>
      <c r="U268" s="11"/>
      <c r="V268" s="52">
        <v>0</v>
      </c>
      <c r="W268" s="11"/>
      <c r="X268" s="52">
        <v>0</v>
      </c>
      <c r="Y268" s="11"/>
      <c r="Z268" s="52">
        <v>0</v>
      </c>
      <c r="AA268" s="11"/>
      <c r="AB268" s="52">
        <v>0</v>
      </c>
      <c r="AC268" s="11"/>
      <c r="AD268" s="52">
        <v>0</v>
      </c>
      <c r="AE268" s="11"/>
      <c r="AF268" s="52">
        <v>0</v>
      </c>
      <c r="AG268" s="52">
        <f t="shared" si="4"/>
        <v>0</v>
      </c>
    </row>
    <row r="269" spans="2:33" ht="25.5" x14ac:dyDescent="0.25">
      <c r="B269" s="9">
        <v>262</v>
      </c>
      <c r="C269" s="54" t="s">
        <v>2773</v>
      </c>
      <c r="D269" s="54" t="s">
        <v>132</v>
      </c>
      <c r="E269" s="54"/>
      <c r="F269" s="9" t="s">
        <v>106</v>
      </c>
      <c r="G269" s="52">
        <v>0</v>
      </c>
      <c r="H269" s="11" t="s">
        <v>115</v>
      </c>
      <c r="I269" s="11"/>
      <c r="J269" s="52">
        <v>0</v>
      </c>
      <c r="K269" s="11"/>
      <c r="L269" s="52">
        <v>0</v>
      </c>
      <c r="M269" s="11"/>
      <c r="N269" s="81">
        <v>0</v>
      </c>
      <c r="O269" s="11"/>
      <c r="P269" s="52">
        <v>0</v>
      </c>
      <c r="Q269" s="11"/>
      <c r="R269" s="52">
        <v>0</v>
      </c>
      <c r="S269" s="11"/>
      <c r="T269" s="52">
        <v>0</v>
      </c>
      <c r="U269" s="11"/>
      <c r="V269" s="52">
        <v>0</v>
      </c>
      <c r="W269" s="11"/>
      <c r="X269" s="52">
        <v>0</v>
      </c>
      <c r="Y269" s="11"/>
      <c r="Z269" s="52">
        <v>0</v>
      </c>
      <c r="AA269" s="11"/>
      <c r="AB269" s="52">
        <v>0</v>
      </c>
      <c r="AC269" s="11"/>
      <c r="AD269" s="52">
        <v>0</v>
      </c>
      <c r="AE269" s="11"/>
      <c r="AF269" s="52">
        <v>0</v>
      </c>
      <c r="AG269" s="52">
        <f t="shared" si="4"/>
        <v>0</v>
      </c>
    </row>
    <row r="270" spans="2:33" ht="25.5" x14ac:dyDescent="0.25">
      <c r="B270" s="9">
        <v>263</v>
      </c>
      <c r="C270" s="54" t="s">
        <v>2773</v>
      </c>
      <c r="D270" s="54" t="s">
        <v>132</v>
      </c>
      <c r="E270" s="54"/>
      <c r="F270" s="9" t="s">
        <v>106</v>
      </c>
      <c r="G270" s="52">
        <v>0</v>
      </c>
      <c r="H270" s="11" t="s">
        <v>115</v>
      </c>
      <c r="I270" s="11"/>
      <c r="J270" s="52">
        <v>0</v>
      </c>
      <c r="K270" s="11"/>
      <c r="L270" s="52">
        <v>0</v>
      </c>
      <c r="M270" s="11"/>
      <c r="N270" s="81">
        <v>0</v>
      </c>
      <c r="O270" s="11"/>
      <c r="P270" s="52">
        <v>0</v>
      </c>
      <c r="Q270" s="11"/>
      <c r="R270" s="52">
        <v>0</v>
      </c>
      <c r="S270" s="11"/>
      <c r="T270" s="52">
        <v>0</v>
      </c>
      <c r="U270" s="11"/>
      <c r="V270" s="52">
        <v>0</v>
      </c>
      <c r="W270" s="11"/>
      <c r="X270" s="52">
        <v>0</v>
      </c>
      <c r="Y270" s="11"/>
      <c r="Z270" s="52">
        <v>0</v>
      </c>
      <c r="AA270" s="11"/>
      <c r="AB270" s="52">
        <v>0</v>
      </c>
      <c r="AC270" s="11"/>
      <c r="AD270" s="52">
        <v>0</v>
      </c>
      <c r="AE270" s="11"/>
      <c r="AF270" s="52">
        <v>0</v>
      </c>
      <c r="AG270" s="52">
        <f t="shared" si="4"/>
        <v>0</v>
      </c>
    </row>
    <row r="271" spans="2:33" ht="25.5" x14ac:dyDescent="0.25">
      <c r="B271" s="9">
        <v>264</v>
      </c>
      <c r="C271" s="54" t="s">
        <v>2773</v>
      </c>
      <c r="D271" s="54" t="s">
        <v>132</v>
      </c>
      <c r="E271" s="54"/>
      <c r="F271" s="9" t="s">
        <v>106</v>
      </c>
      <c r="G271" s="52">
        <v>0</v>
      </c>
      <c r="H271" s="11" t="s">
        <v>115</v>
      </c>
      <c r="I271" s="11"/>
      <c r="J271" s="52">
        <v>0</v>
      </c>
      <c r="K271" s="11"/>
      <c r="L271" s="52">
        <v>0</v>
      </c>
      <c r="M271" s="11"/>
      <c r="N271" s="81">
        <v>0</v>
      </c>
      <c r="O271" s="11"/>
      <c r="P271" s="52">
        <v>0</v>
      </c>
      <c r="Q271" s="11"/>
      <c r="R271" s="52">
        <v>0</v>
      </c>
      <c r="S271" s="11"/>
      <c r="T271" s="52">
        <v>0</v>
      </c>
      <c r="U271" s="11"/>
      <c r="V271" s="52">
        <v>0</v>
      </c>
      <c r="W271" s="11"/>
      <c r="X271" s="52">
        <v>0</v>
      </c>
      <c r="Y271" s="11"/>
      <c r="Z271" s="52">
        <v>0</v>
      </c>
      <c r="AA271" s="11"/>
      <c r="AB271" s="52">
        <v>0</v>
      </c>
      <c r="AC271" s="11"/>
      <c r="AD271" s="52">
        <v>0</v>
      </c>
      <c r="AE271" s="11"/>
      <c r="AF271" s="52">
        <v>0</v>
      </c>
      <c r="AG271" s="52">
        <f t="shared" si="4"/>
        <v>0</v>
      </c>
    </row>
    <row r="272" spans="2:33" ht="25.5" x14ac:dyDescent="0.25">
      <c r="B272" s="9">
        <v>265</v>
      </c>
      <c r="C272" s="54" t="s">
        <v>2773</v>
      </c>
      <c r="D272" s="54" t="s">
        <v>132</v>
      </c>
      <c r="E272" s="54"/>
      <c r="F272" s="9" t="s">
        <v>106</v>
      </c>
      <c r="G272" s="52">
        <v>0</v>
      </c>
      <c r="H272" s="11" t="s">
        <v>115</v>
      </c>
      <c r="I272" s="11"/>
      <c r="J272" s="52">
        <v>0</v>
      </c>
      <c r="K272" s="11"/>
      <c r="L272" s="52">
        <v>0</v>
      </c>
      <c r="M272" s="11"/>
      <c r="N272" s="81">
        <v>0</v>
      </c>
      <c r="O272" s="11"/>
      <c r="P272" s="52">
        <v>0</v>
      </c>
      <c r="Q272" s="11"/>
      <c r="R272" s="52">
        <v>0</v>
      </c>
      <c r="S272" s="11"/>
      <c r="T272" s="52">
        <v>0</v>
      </c>
      <c r="U272" s="11"/>
      <c r="V272" s="52">
        <v>0</v>
      </c>
      <c r="W272" s="11"/>
      <c r="X272" s="52">
        <v>0</v>
      </c>
      <c r="Y272" s="11"/>
      <c r="Z272" s="52">
        <v>0</v>
      </c>
      <c r="AA272" s="11"/>
      <c r="AB272" s="52">
        <v>0</v>
      </c>
      <c r="AC272" s="11"/>
      <c r="AD272" s="52">
        <v>0</v>
      </c>
      <c r="AE272" s="11"/>
      <c r="AF272" s="52">
        <v>0</v>
      </c>
      <c r="AG272" s="52">
        <f t="shared" si="4"/>
        <v>0</v>
      </c>
    </row>
    <row r="273" spans="2:33" ht="25.5" x14ac:dyDescent="0.25">
      <c r="B273" s="9">
        <v>266</v>
      </c>
      <c r="C273" s="54" t="s">
        <v>2773</v>
      </c>
      <c r="D273" s="54" t="s">
        <v>132</v>
      </c>
      <c r="E273" s="54"/>
      <c r="F273" s="9" t="s">
        <v>106</v>
      </c>
      <c r="G273" s="52">
        <v>0</v>
      </c>
      <c r="H273" s="11" t="s">
        <v>115</v>
      </c>
      <c r="I273" s="11"/>
      <c r="J273" s="52">
        <v>0</v>
      </c>
      <c r="K273" s="11"/>
      <c r="L273" s="52">
        <v>0</v>
      </c>
      <c r="M273" s="11"/>
      <c r="N273" s="81">
        <v>0</v>
      </c>
      <c r="O273" s="11"/>
      <c r="P273" s="52">
        <v>0</v>
      </c>
      <c r="Q273" s="11"/>
      <c r="R273" s="52">
        <v>0</v>
      </c>
      <c r="S273" s="11"/>
      <c r="T273" s="52">
        <v>0</v>
      </c>
      <c r="U273" s="11"/>
      <c r="V273" s="52">
        <v>0</v>
      </c>
      <c r="W273" s="11"/>
      <c r="X273" s="52">
        <v>0</v>
      </c>
      <c r="Y273" s="11"/>
      <c r="Z273" s="52">
        <v>0</v>
      </c>
      <c r="AA273" s="11"/>
      <c r="AB273" s="52">
        <v>0</v>
      </c>
      <c r="AC273" s="11"/>
      <c r="AD273" s="52">
        <v>0</v>
      </c>
      <c r="AE273" s="11"/>
      <c r="AF273" s="52">
        <v>0</v>
      </c>
      <c r="AG273" s="52">
        <f t="shared" si="4"/>
        <v>0</v>
      </c>
    </row>
    <row r="274" spans="2:33" ht="25.5" x14ac:dyDescent="0.25">
      <c r="B274" s="9">
        <v>267</v>
      </c>
      <c r="C274" s="54" t="s">
        <v>2773</v>
      </c>
      <c r="D274" s="54" t="s">
        <v>132</v>
      </c>
      <c r="E274" s="54"/>
      <c r="F274" s="9" t="s">
        <v>106</v>
      </c>
      <c r="G274" s="52">
        <v>0</v>
      </c>
      <c r="H274" s="11" t="s">
        <v>115</v>
      </c>
      <c r="I274" s="11"/>
      <c r="J274" s="52">
        <v>0</v>
      </c>
      <c r="K274" s="11"/>
      <c r="L274" s="52">
        <v>0</v>
      </c>
      <c r="M274" s="11"/>
      <c r="N274" s="81">
        <v>0</v>
      </c>
      <c r="O274" s="11"/>
      <c r="P274" s="52">
        <v>0</v>
      </c>
      <c r="Q274" s="11"/>
      <c r="R274" s="52">
        <v>0</v>
      </c>
      <c r="S274" s="11"/>
      <c r="T274" s="52">
        <v>0</v>
      </c>
      <c r="U274" s="11"/>
      <c r="V274" s="52">
        <v>0</v>
      </c>
      <c r="W274" s="11"/>
      <c r="X274" s="52">
        <v>0</v>
      </c>
      <c r="Y274" s="11"/>
      <c r="Z274" s="52">
        <v>0</v>
      </c>
      <c r="AA274" s="11"/>
      <c r="AB274" s="52">
        <v>0</v>
      </c>
      <c r="AC274" s="11"/>
      <c r="AD274" s="52">
        <v>0</v>
      </c>
      <c r="AE274" s="11"/>
      <c r="AF274" s="52">
        <v>0</v>
      </c>
      <c r="AG274" s="52">
        <f t="shared" si="4"/>
        <v>0</v>
      </c>
    </row>
    <row r="275" spans="2:33" ht="25.5" x14ac:dyDescent="0.25">
      <c r="B275" s="9">
        <v>268</v>
      </c>
      <c r="C275" s="54" t="s">
        <v>2773</v>
      </c>
      <c r="D275" s="54" t="s">
        <v>132</v>
      </c>
      <c r="E275" s="54"/>
      <c r="F275" s="9" t="s">
        <v>106</v>
      </c>
      <c r="G275" s="52">
        <v>0</v>
      </c>
      <c r="H275" s="11" t="s">
        <v>115</v>
      </c>
      <c r="I275" s="11"/>
      <c r="J275" s="52">
        <v>0</v>
      </c>
      <c r="K275" s="11"/>
      <c r="L275" s="52">
        <v>0</v>
      </c>
      <c r="M275" s="11"/>
      <c r="N275" s="81">
        <v>0</v>
      </c>
      <c r="O275" s="11"/>
      <c r="P275" s="52">
        <v>0</v>
      </c>
      <c r="Q275" s="11"/>
      <c r="R275" s="52">
        <v>0</v>
      </c>
      <c r="S275" s="11"/>
      <c r="T275" s="52">
        <v>0</v>
      </c>
      <c r="U275" s="11"/>
      <c r="V275" s="52">
        <v>0</v>
      </c>
      <c r="W275" s="11"/>
      <c r="X275" s="52">
        <v>0</v>
      </c>
      <c r="Y275" s="11"/>
      <c r="Z275" s="52">
        <v>0</v>
      </c>
      <c r="AA275" s="11"/>
      <c r="AB275" s="52">
        <v>0</v>
      </c>
      <c r="AC275" s="11"/>
      <c r="AD275" s="52">
        <v>0</v>
      </c>
      <c r="AE275" s="11"/>
      <c r="AF275" s="52">
        <v>0</v>
      </c>
      <c r="AG275" s="52">
        <f t="shared" si="4"/>
        <v>0</v>
      </c>
    </row>
    <row r="276" spans="2:33" ht="25.5" x14ac:dyDescent="0.25">
      <c r="B276" s="9">
        <v>269</v>
      </c>
      <c r="C276" s="54" t="s">
        <v>2773</v>
      </c>
      <c r="D276" s="54" t="s">
        <v>132</v>
      </c>
      <c r="E276" s="54"/>
      <c r="F276" s="9" t="s">
        <v>106</v>
      </c>
      <c r="G276" s="52">
        <v>0</v>
      </c>
      <c r="H276" s="11" t="s">
        <v>115</v>
      </c>
      <c r="I276" s="11"/>
      <c r="J276" s="52">
        <v>0</v>
      </c>
      <c r="K276" s="11"/>
      <c r="L276" s="52">
        <v>0</v>
      </c>
      <c r="M276" s="11"/>
      <c r="N276" s="81">
        <v>0</v>
      </c>
      <c r="O276" s="11"/>
      <c r="P276" s="52">
        <v>0</v>
      </c>
      <c r="Q276" s="11"/>
      <c r="R276" s="52">
        <v>0</v>
      </c>
      <c r="S276" s="11"/>
      <c r="T276" s="52">
        <v>0</v>
      </c>
      <c r="U276" s="11"/>
      <c r="V276" s="52">
        <v>0</v>
      </c>
      <c r="W276" s="11"/>
      <c r="X276" s="52">
        <v>0</v>
      </c>
      <c r="Y276" s="11"/>
      <c r="Z276" s="52">
        <v>0</v>
      </c>
      <c r="AA276" s="11"/>
      <c r="AB276" s="52">
        <v>0</v>
      </c>
      <c r="AC276" s="11"/>
      <c r="AD276" s="52">
        <v>0</v>
      </c>
      <c r="AE276" s="11"/>
      <c r="AF276" s="52">
        <v>0</v>
      </c>
      <c r="AG276" s="52">
        <f t="shared" si="4"/>
        <v>0</v>
      </c>
    </row>
    <row r="277" spans="2:33" ht="25.5" x14ac:dyDescent="0.25">
      <c r="B277" s="9">
        <v>270</v>
      </c>
      <c r="C277" s="54" t="s">
        <v>2773</v>
      </c>
      <c r="D277" s="54" t="s">
        <v>132</v>
      </c>
      <c r="E277" s="54"/>
      <c r="F277" s="9" t="s">
        <v>106</v>
      </c>
      <c r="G277" s="52">
        <v>0</v>
      </c>
      <c r="H277" s="11" t="s">
        <v>115</v>
      </c>
      <c r="I277" s="11"/>
      <c r="J277" s="52">
        <v>0</v>
      </c>
      <c r="K277" s="11"/>
      <c r="L277" s="52">
        <v>0</v>
      </c>
      <c r="M277" s="11"/>
      <c r="N277" s="81">
        <v>0</v>
      </c>
      <c r="O277" s="11"/>
      <c r="P277" s="52">
        <v>0</v>
      </c>
      <c r="Q277" s="11"/>
      <c r="R277" s="52">
        <v>0</v>
      </c>
      <c r="S277" s="11"/>
      <c r="T277" s="52">
        <v>0</v>
      </c>
      <c r="U277" s="11"/>
      <c r="V277" s="52">
        <v>0</v>
      </c>
      <c r="W277" s="11"/>
      <c r="X277" s="52">
        <v>0</v>
      </c>
      <c r="Y277" s="11"/>
      <c r="Z277" s="52">
        <v>0</v>
      </c>
      <c r="AA277" s="11"/>
      <c r="AB277" s="52">
        <v>0</v>
      </c>
      <c r="AC277" s="11"/>
      <c r="AD277" s="52">
        <v>0</v>
      </c>
      <c r="AE277" s="11"/>
      <c r="AF277" s="52">
        <v>0</v>
      </c>
      <c r="AG277" s="52">
        <f t="shared" si="4"/>
        <v>0</v>
      </c>
    </row>
    <row r="278" spans="2:33" ht="25.5" x14ac:dyDescent="0.25">
      <c r="B278" s="9">
        <v>271</v>
      </c>
      <c r="C278" s="54" t="s">
        <v>2773</v>
      </c>
      <c r="D278" s="54" t="s">
        <v>132</v>
      </c>
      <c r="E278" s="54"/>
      <c r="F278" s="9" t="s">
        <v>106</v>
      </c>
      <c r="G278" s="52">
        <v>0</v>
      </c>
      <c r="H278" s="11" t="s">
        <v>115</v>
      </c>
      <c r="I278" s="11"/>
      <c r="J278" s="52">
        <v>0</v>
      </c>
      <c r="K278" s="11"/>
      <c r="L278" s="52">
        <v>0</v>
      </c>
      <c r="M278" s="11"/>
      <c r="N278" s="81">
        <v>0</v>
      </c>
      <c r="O278" s="11"/>
      <c r="P278" s="52">
        <v>0</v>
      </c>
      <c r="Q278" s="11"/>
      <c r="R278" s="52">
        <v>0</v>
      </c>
      <c r="S278" s="11"/>
      <c r="T278" s="52">
        <v>0</v>
      </c>
      <c r="U278" s="11"/>
      <c r="V278" s="52">
        <v>0</v>
      </c>
      <c r="W278" s="11"/>
      <c r="X278" s="52">
        <v>0</v>
      </c>
      <c r="Y278" s="11"/>
      <c r="Z278" s="52">
        <v>0</v>
      </c>
      <c r="AA278" s="11"/>
      <c r="AB278" s="52">
        <v>0</v>
      </c>
      <c r="AC278" s="11"/>
      <c r="AD278" s="52">
        <v>0</v>
      </c>
      <c r="AE278" s="11"/>
      <c r="AF278" s="52">
        <v>0</v>
      </c>
      <c r="AG278" s="52">
        <f t="shared" si="4"/>
        <v>0</v>
      </c>
    </row>
    <row r="279" spans="2:33" ht="25.5" x14ac:dyDescent="0.25">
      <c r="B279" s="9">
        <v>272</v>
      </c>
      <c r="C279" s="54" t="s">
        <v>2773</v>
      </c>
      <c r="D279" s="54" t="s">
        <v>132</v>
      </c>
      <c r="E279" s="54"/>
      <c r="F279" s="9" t="s">
        <v>106</v>
      </c>
      <c r="G279" s="52">
        <v>0</v>
      </c>
      <c r="H279" s="11" t="s">
        <v>115</v>
      </c>
      <c r="I279" s="11"/>
      <c r="J279" s="52">
        <v>0</v>
      </c>
      <c r="K279" s="11"/>
      <c r="L279" s="52">
        <v>0</v>
      </c>
      <c r="M279" s="11"/>
      <c r="N279" s="81">
        <v>0</v>
      </c>
      <c r="O279" s="11"/>
      <c r="P279" s="52">
        <v>0</v>
      </c>
      <c r="Q279" s="11"/>
      <c r="R279" s="52">
        <v>0</v>
      </c>
      <c r="S279" s="11"/>
      <c r="T279" s="52">
        <v>0</v>
      </c>
      <c r="U279" s="11"/>
      <c r="V279" s="52">
        <v>0</v>
      </c>
      <c r="W279" s="11"/>
      <c r="X279" s="52">
        <v>0</v>
      </c>
      <c r="Y279" s="11"/>
      <c r="Z279" s="52">
        <v>0</v>
      </c>
      <c r="AA279" s="11"/>
      <c r="AB279" s="52">
        <v>0</v>
      </c>
      <c r="AC279" s="11"/>
      <c r="AD279" s="52">
        <v>0</v>
      </c>
      <c r="AE279" s="11"/>
      <c r="AF279" s="52">
        <v>0</v>
      </c>
      <c r="AG279" s="52">
        <f t="shared" si="4"/>
        <v>0</v>
      </c>
    </row>
    <row r="280" spans="2:33" ht="25.5" x14ac:dyDescent="0.25">
      <c r="B280" s="9">
        <v>273</v>
      </c>
      <c r="C280" s="54" t="s">
        <v>2773</v>
      </c>
      <c r="D280" s="54" t="s">
        <v>132</v>
      </c>
      <c r="E280" s="54"/>
      <c r="F280" s="9" t="s">
        <v>106</v>
      </c>
      <c r="G280" s="52">
        <v>0</v>
      </c>
      <c r="H280" s="11" t="s">
        <v>115</v>
      </c>
      <c r="I280" s="11"/>
      <c r="J280" s="52">
        <v>0</v>
      </c>
      <c r="K280" s="11"/>
      <c r="L280" s="52">
        <v>0</v>
      </c>
      <c r="M280" s="11"/>
      <c r="N280" s="81">
        <v>0</v>
      </c>
      <c r="O280" s="11"/>
      <c r="P280" s="52">
        <v>0</v>
      </c>
      <c r="Q280" s="11"/>
      <c r="R280" s="52">
        <v>0</v>
      </c>
      <c r="S280" s="11"/>
      <c r="T280" s="52">
        <v>0</v>
      </c>
      <c r="U280" s="11"/>
      <c r="V280" s="52">
        <v>0</v>
      </c>
      <c r="W280" s="11"/>
      <c r="X280" s="52">
        <v>0</v>
      </c>
      <c r="Y280" s="11"/>
      <c r="Z280" s="52">
        <v>0</v>
      </c>
      <c r="AA280" s="11"/>
      <c r="AB280" s="52">
        <v>0</v>
      </c>
      <c r="AC280" s="11"/>
      <c r="AD280" s="52">
        <v>0</v>
      </c>
      <c r="AE280" s="11"/>
      <c r="AF280" s="52">
        <v>0</v>
      </c>
      <c r="AG280" s="52">
        <f t="shared" si="4"/>
        <v>0</v>
      </c>
    </row>
    <row r="281" spans="2:33" ht="25.5" x14ac:dyDescent="0.25">
      <c r="B281" s="9">
        <v>274</v>
      </c>
      <c r="C281" s="54" t="s">
        <v>2773</v>
      </c>
      <c r="D281" s="54" t="s">
        <v>132</v>
      </c>
      <c r="E281" s="54"/>
      <c r="F281" s="9" t="s">
        <v>106</v>
      </c>
      <c r="G281" s="52">
        <v>0</v>
      </c>
      <c r="H281" s="11" t="s">
        <v>115</v>
      </c>
      <c r="I281" s="11"/>
      <c r="J281" s="52">
        <v>0</v>
      </c>
      <c r="K281" s="11"/>
      <c r="L281" s="52">
        <v>0</v>
      </c>
      <c r="M281" s="11"/>
      <c r="N281" s="81">
        <v>0</v>
      </c>
      <c r="O281" s="11"/>
      <c r="P281" s="52">
        <v>0</v>
      </c>
      <c r="Q281" s="11"/>
      <c r="R281" s="52">
        <v>0</v>
      </c>
      <c r="S281" s="11"/>
      <c r="T281" s="52">
        <v>0</v>
      </c>
      <c r="U281" s="11"/>
      <c r="V281" s="52">
        <v>0</v>
      </c>
      <c r="W281" s="11"/>
      <c r="X281" s="52">
        <v>0</v>
      </c>
      <c r="Y281" s="11"/>
      <c r="Z281" s="52">
        <v>0</v>
      </c>
      <c r="AA281" s="11"/>
      <c r="AB281" s="52">
        <v>0</v>
      </c>
      <c r="AC281" s="11"/>
      <c r="AD281" s="52">
        <v>0</v>
      </c>
      <c r="AE281" s="11"/>
      <c r="AF281" s="52">
        <v>0</v>
      </c>
      <c r="AG281" s="52">
        <f t="shared" si="4"/>
        <v>0</v>
      </c>
    </row>
    <row r="282" spans="2:33" ht="25.5" x14ac:dyDescent="0.25">
      <c r="B282" s="9">
        <v>275</v>
      </c>
      <c r="C282" s="54" t="s">
        <v>2773</v>
      </c>
      <c r="D282" s="54" t="s">
        <v>132</v>
      </c>
      <c r="E282" s="54"/>
      <c r="F282" s="9" t="s">
        <v>106</v>
      </c>
      <c r="G282" s="52">
        <v>0</v>
      </c>
      <c r="H282" s="11" t="s">
        <v>115</v>
      </c>
      <c r="I282" s="11"/>
      <c r="J282" s="52">
        <v>0</v>
      </c>
      <c r="K282" s="11"/>
      <c r="L282" s="52">
        <v>0</v>
      </c>
      <c r="M282" s="11"/>
      <c r="N282" s="81">
        <v>0</v>
      </c>
      <c r="O282" s="11"/>
      <c r="P282" s="52">
        <v>0</v>
      </c>
      <c r="Q282" s="11"/>
      <c r="R282" s="52">
        <v>0</v>
      </c>
      <c r="S282" s="11"/>
      <c r="T282" s="52">
        <v>0</v>
      </c>
      <c r="U282" s="11"/>
      <c r="V282" s="52">
        <v>0</v>
      </c>
      <c r="W282" s="11"/>
      <c r="X282" s="52">
        <v>0</v>
      </c>
      <c r="Y282" s="11"/>
      <c r="Z282" s="52">
        <v>0</v>
      </c>
      <c r="AA282" s="11"/>
      <c r="AB282" s="52">
        <v>0</v>
      </c>
      <c r="AC282" s="11"/>
      <c r="AD282" s="52">
        <v>0</v>
      </c>
      <c r="AE282" s="11"/>
      <c r="AF282" s="52">
        <v>0</v>
      </c>
      <c r="AG282" s="52">
        <f t="shared" si="4"/>
        <v>0</v>
      </c>
    </row>
    <row r="283" spans="2:33" ht="25.5" x14ac:dyDescent="0.25">
      <c r="B283" s="9">
        <v>276</v>
      </c>
      <c r="C283" s="54" t="s">
        <v>2773</v>
      </c>
      <c r="D283" s="54" t="s">
        <v>132</v>
      </c>
      <c r="E283" s="54"/>
      <c r="F283" s="9" t="s">
        <v>106</v>
      </c>
      <c r="G283" s="52">
        <v>0</v>
      </c>
      <c r="H283" s="11" t="s">
        <v>115</v>
      </c>
      <c r="I283" s="11"/>
      <c r="J283" s="52">
        <v>0</v>
      </c>
      <c r="K283" s="11"/>
      <c r="L283" s="52">
        <v>0</v>
      </c>
      <c r="M283" s="11"/>
      <c r="N283" s="81">
        <v>0</v>
      </c>
      <c r="O283" s="11"/>
      <c r="P283" s="52">
        <v>0</v>
      </c>
      <c r="Q283" s="11"/>
      <c r="R283" s="52">
        <v>0</v>
      </c>
      <c r="S283" s="11"/>
      <c r="T283" s="52">
        <v>0</v>
      </c>
      <c r="U283" s="11"/>
      <c r="V283" s="52">
        <v>0</v>
      </c>
      <c r="W283" s="11"/>
      <c r="X283" s="52">
        <v>0</v>
      </c>
      <c r="Y283" s="11"/>
      <c r="Z283" s="52">
        <v>0</v>
      </c>
      <c r="AA283" s="11"/>
      <c r="AB283" s="52">
        <v>0</v>
      </c>
      <c r="AC283" s="11"/>
      <c r="AD283" s="52">
        <v>0</v>
      </c>
      <c r="AE283" s="11"/>
      <c r="AF283" s="52">
        <v>0</v>
      </c>
      <c r="AG283" s="52">
        <f t="shared" si="4"/>
        <v>0</v>
      </c>
    </row>
    <row r="284" spans="2:33" ht="25.5" x14ac:dyDescent="0.25">
      <c r="B284" s="9">
        <v>277</v>
      </c>
      <c r="C284" s="54" t="s">
        <v>2773</v>
      </c>
      <c r="D284" s="54" t="s">
        <v>132</v>
      </c>
      <c r="E284" s="54"/>
      <c r="F284" s="9" t="s">
        <v>106</v>
      </c>
      <c r="G284" s="52">
        <v>0</v>
      </c>
      <c r="H284" s="11" t="s">
        <v>115</v>
      </c>
      <c r="I284" s="11"/>
      <c r="J284" s="52">
        <v>0</v>
      </c>
      <c r="K284" s="11"/>
      <c r="L284" s="52">
        <v>0</v>
      </c>
      <c r="M284" s="11"/>
      <c r="N284" s="81">
        <v>0</v>
      </c>
      <c r="O284" s="11"/>
      <c r="P284" s="52">
        <v>0</v>
      </c>
      <c r="Q284" s="11"/>
      <c r="R284" s="52">
        <v>0</v>
      </c>
      <c r="S284" s="11"/>
      <c r="T284" s="52">
        <v>0</v>
      </c>
      <c r="U284" s="11"/>
      <c r="V284" s="52">
        <v>0</v>
      </c>
      <c r="W284" s="11"/>
      <c r="X284" s="52">
        <v>0</v>
      </c>
      <c r="Y284" s="11"/>
      <c r="Z284" s="52">
        <v>0</v>
      </c>
      <c r="AA284" s="11"/>
      <c r="AB284" s="52">
        <v>0</v>
      </c>
      <c r="AC284" s="11"/>
      <c r="AD284" s="52">
        <v>0</v>
      </c>
      <c r="AE284" s="11"/>
      <c r="AF284" s="52">
        <v>0</v>
      </c>
      <c r="AG284" s="52">
        <f t="shared" si="4"/>
        <v>0</v>
      </c>
    </row>
    <row r="285" spans="2:33" ht="25.5" x14ac:dyDescent="0.25">
      <c r="B285" s="9">
        <v>278</v>
      </c>
      <c r="C285" s="54" t="s">
        <v>2773</v>
      </c>
      <c r="D285" s="54" t="s">
        <v>132</v>
      </c>
      <c r="E285" s="54"/>
      <c r="F285" s="9" t="s">
        <v>106</v>
      </c>
      <c r="G285" s="52">
        <v>0</v>
      </c>
      <c r="H285" s="11" t="s">
        <v>115</v>
      </c>
      <c r="I285" s="11"/>
      <c r="J285" s="52">
        <v>0</v>
      </c>
      <c r="K285" s="11"/>
      <c r="L285" s="52">
        <v>0</v>
      </c>
      <c r="M285" s="11"/>
      <c r="N285" s="81">
        <v>0</v>
      </c>
      <c r="O285" s="11"/>
      <c r="P285" s="52">
        <v>0</v>
      </c>
      <c r="Q285" s="11"/>
      <c r="R285" s="52">
        <v>0</v>
      </c>
      <c r="S285" s="11"/>
      <c r="T285" s="52">
        <v>0</v>
      </c>
      <c r="U285" s="11"/>
      <c r="V285" s="52">
        <v>0</v>
      </c>
      <c r="W285" s="11"/>
      <c r="X285" s="52">
        <v>0</v>
      </c>
      <c r="Y285" s="11"/>
      <c r="Z285" s="52">
        <v>0</v>
      </c>
      <c r="AA285" s="11"/>
      <c r="AB285" s="52">
        <v>0</v>
      </c>
      <c r="AC285" s="11"/>
      <c r="AD285" s="52">
        <v>0</v>
      </c>
      <c r="AE285" s="11"/>
      <c r="AF285" s="52">
        <v>0</v>
      </c>
      <c r="AG285" s="52">
        <f t="shared" si="4"/>
        <v>0</v>
      </c>
    </row>
    <row r="286" spans="2:33" ht="25.5" x14ac:dyDescent="0.25">
      <c r="B286" s="9">
        <v>279</v>
      </c>
      <c r="C286" s="54" t="s">
        <v>2773</v>
      </c>
      <c r="D286" s="54" t="s">
        <v>132</v>
      </c>
      <c r="E286" s="54"/>
      <c r="F286" s="9" t="s">
        <v>106</v>
      </c>
      <c r="G286" s="52">
        <v>0</v>
      </c>
      <c r="H286" s="11" t="s">
        <v>115</v>
      </c>
      <c r="I286" s="11"/>
      <c r="J286" s="52">
        <v>0</v>
      </c>
      <c r="K286" s="11"/>
      <c r="L286" s="52">
        <v>0</v>
      </c>
      <c r="M286" s="11"/>
      <c r="N286" s="81">
        <v>0</v>
      </c>
      <c r="O286" s="11"/>
      <c r="P286" s="52">
        <v>0</v>
      </c>
      <c r="Q286" s="11"/>
      <c r="R286" s="52">
        <v>0</v>
      </c>
      <c r="S286" s="11"/>
      <c r="T286" s="52">
        <v>0</v>
      </c>
      <c r="U286" s="11"/>
      <c r="V286" s="52">
        <v>0</v>
      </c>
      <c r="W286" s="11"/>
      <c r="X286" s="52">
        <v>0</v>
      </c>
      <c r="Y286" s="11"/>
      <c r="Z286" s="52">
        <v>0</v>
      </c>
      <c r="AA286" s="11"/>
      <c r="AB286" s="52">
        <v>0</v>
      </c>
      <c r="AC286" s="11"/>
      <c r="AD286" s="52">
        <v>0</v>
      </c>
      <c r="AE286" s="11"/>
      <c r="AF286" s="52">
        <v>0</v>
      </c>
      <c r="AG286" s="52">
        <f t="shared" si="4"/>
        <v>0</v>
      </c>
    </row>
    <row r="287" spans="2:33" ht="25.5" x14ac:dyDescent="0.25">
      <c r="B287" s="9">
        <v>280</v>
      </c>
      <c r="C287" s="54" t="s">
        <v>2773</v>
      </c>
      <c r="D287" s="54" t="s">
        <v>132</v>
      </c>
      <c r="E287" s="54"/>
      <c r="F287" s="9" t="s">
        <v>106</v>
      </c>
      <c r="G287" s="52">
        <v>0</v>
      </c>
      <c r="H287" s="11" t="s">
        <v>115</v>
      </c>
      <c r="I287" s="11"/>
      <c r="J287" s="52">
        <v>0</v>
      </c>
      <c r="K287" s="11"/>
      <c r="L287" s="52">
        <v>0</v>
      </c>
      <c r="M287" s="11"/>
      <c r="N287" s="81">
        <v>0</v>
      </c>
      <c r="O287" s="11"/>
      <c r="P287" s="52">
        <v>0</v>
      </c>
      <c r="Q287" s="11"/>
      <c r="R287" s="52">
        <v>0</v>
      </c>
      <c r="S287" s="11"/>
      <c r="T287" s="52">
        <v>0</v>
      </c>
      <c r="U287" s="11"/>
      <c r="V287" s="52">
        <v>0</v>
      </c>
      <c r="W287" s="11"/>
      <c r="X287" s="52">
        <v>0</v>
      </c>
      <c r="Y287" s="11"/>
      <c r="Z287" s="52">
        <v>0</v>
      </c>
      <c r="AA287" s="11"/>
      <c r="AB287" s="52">
        <v>0</v>
      </c>
      <c r="AC287" s="11"/>
      <c r="AD287" s="52">
        <v>0</v>
      </c>
      <c r="AE287" s="11"/>
      <c r="AF287" s="52">
        <v>0</v>
      </c>
      <c r="AG287" s="52">
        <f t="shared" si="4"/>
        <v>0</v>
      </c>
    </row>
    <row r="288" spans="2:33" ht="25.5" x14ac:dyDescent="0.25">
      <c r="B288" s="9">
        <v>281</v>
      </c>
      <c r="C288" s="54" t="s">
        <v>2773</v>
      </c>
      <c r="D288" s="54" t="s">
        <v>132</v>
      </c>
      <c r="E288" s="54"/>
      <c r="F288" s="9" t="s">
        <v>106</v>
      </c>
      <c r="G288" s="52">
        <v>0</v>
      </c>
      <c r="H288" s="11" t="s">
        <v>115</v>
      </c>
      <c r="I288" s="11"/>
      <c r="J288" s="52">
        <v>0</v>
      </c>
      <c r="K288" s="11"/>
      <c r="L288" s="52">
        <v>0</v>
      </c>
      <c r="M288" s="11"/>
      <c r="N288" s="81">
        <v>0</v>
      </c>
      <c r="O288" s="11"/>
      <c r="P288" s="52">
        <v>0</v>
      </c>
      <c r="Q288" s="11"/>
      <c r="R288" s="52">
        <v>0</v>
      </c>
      <c r="S288" s="11"/>
      <c r="T288" s="52">
        <v>0</v>
      </c>
      <c r="U288" s="11"/>
      <c r="V288" s="52">
        <v>0</v>
      </c>
      <c r="W288" s="11"/>
      <c r="X288" s="52">
        <v>0</v>
      </c>
      <c r="Y288" s="11"/>
      <c r="Z288" s="52">
        <v>0</v>
      </c>
      <c r="AA288" s="11"/>
      <c r="AB288" s="52">
        <v>0</v>
      </c>
      <c r="AC288" s="11"/>
      <c r="AD288" s="52">
        <v>0</v>
      </c>
      <c r="AE288" s="11"/>
      <c r="AF288" s="52">
        <v>0</v>
      </c>
      <c r="AG288" s="52">
        <f t="shared" si="4"/>
        <v>0</v>
      </c>
    </row>
    <row r="289" spans="2:33" ht="25.5" x14ac:dyDescent="0.25">
      <c r="B289" s="9">
        <v>282</v>
      </c>
      <c r="C289" s="54" t="s">
        <v>2773</v>
      </c>
      <c r="D289" s="54" t="s">
        <v>132</v>
      </c>
      <c r="E289" s="54"/>
      <c r="F289" s="9" t="s">
        <v>106</v>
      </c>
      <c r="G289" s="52">
        <v>0</v>
      </c>
      <c r="H289" s="11" t="s">
        <v>115</v>
      </c>
      <c r="I289" s="11"/>
      <c r="J289" s="52">
        <v>0</v>
      </c>
      <c r="K289" s="11"/>
      <c r="L289" s="52">
        <v>0</v>
      </c>
      <c r="M289" s="11"/>
      <c r="N289" s="81">
        <v>0</v>
      </c>
      <c r="O289" s="11"/>
      <c r="P289" s="52">
        <v>0</v>
      </c>
      <c r="Q289" s="11"/>
      <c r="R289" s="52">
        <v>0</v>
      </c>
      <c r="S289" s="11"/>
      <c r="T289" s="52">
        <v>0</v>
      </c>
      <c r="U289" s="11"/>
      <c r="V289" s="52">
        <v>0</v>
      </c>
      <c r="W289" s="11"/>
      <c r="X289" s="52">
        <v>0</v>
      </c>
      <c r="Y289" s="11"/>
      <c r="Z289" s="52">
        <v>0</v>
      </c>
      <c r="AA289" s="11"/>
      <c r="AB289" s="52">
        <v>0</v>
      </c>
      <c r="AC289" s="11"/>
      <c r="AD289" s="52">
        <v>0</v>
      </c>
      <c r="AE289" s="11"/>
      <c r="AF289" s="52">
        <v>0</v>
      </c>
      <c r="AG289" s="52">
        <f t="shared" si="4"/>
        <v>0</v>
      </c>
    </row>
    <row r="290" spans="2:33" ht="25.5" x14ac:dyDescent="0.25">
      <c r="B290" s="9">
        <v>283</v>
      </c>
      <c r="C290" s="54" t="s">
        <v>2773</v>
      </c>
      <c r="D290" s="54" t="s">
        <v>132</v>
      </c>
      <c r="E290" s="54"/>
      <c r="F290" s="9" t="s">
        <v>106</v>
      </c>
      <c r="G290" s="52">
        <v>0</v>
      </c>
      <c r="H290" s="11" t="s">
        <v>115</v>
      </c>
      <c r="I290" s="11"/>
      <c r="J290" s="52">
        <v>0</v>
      </c>
      <c r="K290" s="11"/>
      <c r="L290" s="52">
        <v>0</v>
      </c>
      <c r="M290" s="11"/>
      <c r="N290" s="81">
        <v>0</v>
      </c>
      <c r="O290" s="11"/>
      <c r="P290" s="52">
        <v>0</v>
      </c>
      <c r="Q290" s="11"/>
      <c r="R290" s="52">
        <v>0</v>
      </c>
      <c r="S290" s="11"/>
      <c r="T290" s="52">
        <v>0</v>
      </c>
      <c r="U290" s="11"/>
      <c r="V290" s="52">
        <v>0</v>
      </c>
      <c r="W290" s="11"/>
      <c r="X290" s="52">
        <v>0</v>
      </c>
      <c r="Y290" s="11"/>
      <c r="Z290" s="52">
        <v>0</v>
      </c>
      <c r="AA290" s="11"/>
      <c r="AB290" s="52">
        <v>0</v>
      </c>
      <c r="AC290" s="11"/>
      <c r="AD290" s="52">
        <v>0</v>
      </c>
      <c r="AE290" s="11"/>
      <c r="AF290" s="52">
        <v>0</v>
      </c>
      <c r="AG290" s="52">
        <f t="shared" si="4"/>
        <v>0</v>
      </c>
    </row>
    <row r="291" spans="2:33" ht="25.5" x14ac:dyDescent="0.25">
      <c r="B291" s="9">
        <v>284</v>
      </c>
      <c r="C291" s="54" t="s">
        <v>2773</v>
      </c>
      <c r="D291" s="54" t="s">
        <v>132</v>
      </c>
      <c r="E291" s="54"/>
      <c r="F291" s="9" t="s">
        <v>106</v>
      </c>
      <c r="G291" s="52">
        <v>0</v>
      </c>
      <c r="H291" s="11" t="s">
        <v>115</v>
      </c>
      <c r="I291" s="11"/>
      <c r="J291" s="52">
        <v>0</v>
      </c>
      <c r="K291" s="11"/>
      <c r="L291" s="52">
        <v>0</v>
      </c>
      <c r="M291" s="11"/>
      <c r="N291" s="81">
        <v>0</v>
      </c>
      <c r="O291" s="11"/>
      <c r="P291" s="52">
        <v>0</v>
      </c>
      <c r="Q291" s="11"/>
      <c r="R291" s="52">
        <v>0</v>
      </c>
      <c r="S291" s="11"/>
      <c r="T291" s="52">
        <v>0</v>
      </c>
      <c r="U291" s="11"/>
      <c r="V291" s="52">
        <v>0</v>
      </c>
      <c r="W291" s="11"/>
      <c r="X291" s="52">
        <v>0</v>
      </c>
      <c r="Y291" s="11"/>
      <c r="Z291" s="52">
        <v>0</v>
      </c>
      <c r="AA291" s="11"/>
      <c r="AB291" s="52">
        <v>0</v>
      </c>
      <c r="AC291" s="11"/>
      <c r="AD291" s="52">
        <v>0</v>
      </c>
      <c r="AE291" s="11"/>
      <c r="AF291" s="52">
        <v>0</v>
      </c>
      <c r="AG291" s="52">
        <f t="shared" si="4"/>
        <v>0</v>
      </c>
    </row>
    <row r="292" spans="2:33" ht="25.5" x14ac:dyDescent="0.25">
      <c r="B292" s="9">
        <v>285</v>
      </c>
      <c r="C292" s="54" t="s">
        <v>2773</v>
      </c>
      <c r="D292" s="54" t="s">
        <v>132</v>
      </c>
      <c r="E292" s="54"/>
      <c r="F292" s="9" t="s">
        <v>106</v>
      </c>
      <c r="G292" s="52">
        <v>0</v>
      </c>
      <c r="H292" s="11" t="s">
        <v>115</v>
      </c>
      <c r="I292" s="11"/>
      <c r="J292" s="52">
        <v>0</v>
      </c>
      <c r="K292" s="11"/>
      <c r="L292" s="52">
        <v>0</v>
      </c>
      <c r="M292" s="11"/>
      <c r="N292" s="81">
        <v>0</v>
      </c>
      <c r="O292" s="11"/>
      <c r="P292" s="52">
        <v>0</v>
      </c>
      <c r="Q292" s="11"/>
      <c r="R292" s="52">
        <v>0</v>
      </c>
      <c r="S292" s="11"/>
      <c r="T292" s="52">
        <v>0</v>
      </c>
      <c r="U292" s="11"/>
      <c r="V292" s="52">
        <v>0</v>
      </c>
      <c r="W292" s="11"/>
      <c r="X292" s="52">
        <v>0</v>
      </c>
      <c r="Y292" s="11"/>
      <c r="Z292" s="52">
        <v>0</v>
      </c>
      <c r="AA292" s="11"/>
      <c r="AB292" s="52">
        <v>0</v>
      </c>
      <c r="AC292" s="11"/>
      <c r="AD292" s="52">
        <v>0</v>
      </c>
      <c r="AE292" s="11"/>
      <c r="AF292" s="52">
        <v>0</v>
      </c>
      <c r="AG292" s="52">
        <f t="shared" si="4"/>
        <v>0</v>
      </c>
    </row>
    <row r="293" spans="2:33" ht="25.5" x14ac:dyDescent="0.25">
      <c r="B293" s="9">
        <v>286</v>
      </c>
      <c r="C293" s="54" t="s">
        <v>2773</v>
      </c>
      <c r="D293" s="54" t="s">
        <v>132</v>
      </c>
      <c r="E293" s="54"/>
      <c r="F293" s="9" t="s">
        <v>106</v>
      </c>
      <c r="G293" s="52">
        <v>0</v>
      </c>
      <c r="H293" s="11" t="s">
        <v>115</v>
      </c>
      <c r="I293" s="11"/>
      <c r="J293" s="52">
        <v>0</v>
      </c>
      <c r="K293" s="11"/>
      <c r="L293" s="52">
        <v>0</v>
      </c>
      <c r="M293" s="11"/>
      <c r="N293" s="81">
        <v>0</v>
      </c>
      <c r="O293" s="11"/>
      <c r="P293" s="52">
        <v>0</v>
      </c>
      <c r="Q293" s="11"/>
      <c r="R293" s="52">
        <v>0</v>
      </c>
      <c r="S293" s="11"/>
      <c r="T293" s="52">
        <v>0</v>
      </c>
      <c r="U293" s="11"/>
      <c r="V293" s="52">
        <v>0</v>
      </c>
      <c r="W293" s="11"/>
      <c r="X293" s="52">
        <v>0</v>
      </c>
      <c r="Y293" s="11"/>
      <c r="Z293" s="52">
        <v>0</v>
      </c>
      <c r="AA293" s="11"/>
      <c r="AB293" s="52">
        <v>0</v>
      </c>
      <c r="AC293" s="11"/>
      <c r="AD293" s="52">
        <v>0</v>
      </c>
      <c r="AE293" s="11"/>
      <c r="AF293" s="52">
        <v>0</v>
      </c>
      <c r="AG293" s="52">
        <f t="shared" si="4"/>
        <v>0</v>
      </c>
    </row>
    <row r="294" spans="2:33" ht="25.5" x14ac:dyDescent="0.25">
      <c r="B294" s="9">
        <v>287</v>
      </c>
      <c r="C294" s="54" t="s">
        <v>2773</v>
      </c>
      <c r="D294" s="54" t="s">
        <v>132</v>
      </c>
      <c r="E294" s="54"/>
      <c r="F294" s="9" t="s">
        <v>106</v>
      </c>
      <c r="G294" s="52">
        <v>0</v>
      </c>
      <c r="H294" s="11" t="s">
        <v>115</v>
      </c>
      <c r="I294" s="11"/>
      <c r="J294" s="52">
        <v>0</v>
      </c>
      <c r="K294" s="11"/>
      <c r="L294" s="52">
        <v>0</v>
      </c>
      <c r="M294" s="11"/>
      <c r="N294" s="81">
        <v>0</v>
      </c>
      <c r="O294" s="11"/>
      <c r="P294" s="52">
        <v>0</v>
      </c>
      <c r="Q294" s="11"/>
      <c r="R294" s="52">
        <v>0</v>
      </c>
      <c r="S294" s="11"/>
      <c r="T294" s="52">
        <v>0</v>
      </c>
      <c r="U294" s="11"/>
      <c r="V294" s="52">
        <v>0</v>
      </c>
      <c r="W294" s="11"/>
      <c r="X294" s="52">
        <v>0</v>
      </c>
      <c r="Y294" s="11"/>
      <c r="Z294" s="52">
        <v>0</v>
      </c>
      <c r="AA294" s="11"/>
      <c r="AB294" s="52">
        <v>0</v>
      </c>
      <c r="AC294" s="11"/>
      <c r="AD294" s="52">
        <v>0</v>
      </c>
      <c r="AE294" s="11"/>
      <c r="AF294" s="52">
        <v>0</v>
      </c>
      <c r="AG294" s="52">
        <f t="shared" ref="AG294:AG304" si="5">+J294+L294+N294+P294+R294+T294+V294+X294+Z294+AB294+AD294+AF294</f>
        <v>0</v>
      </c>
    </row>
    <row r="295" spans="2:33" ht="25.5" x14ac:dyDescent="0.25">
      <c r="B295" s="9">
        <v>288</v>
      </c>
      <c r="C295" s="54" t="s">
        <v>2773</v>
      </c>
      <c r="D295" s="54" t="s">
        <v>132</v>
      </c>
      <c r="E295" s="54"/>
      <c r="F295" s="9" t="s">
        <v>106</v>
      </c>
      <c r="G295" s="52">
        <v>0</v>
      </c>
      <c r="H295" s="11" t="s">
        <v>115</v>
      </c>
      <c r="I295" s="11"/>
      <c r="J295" s="52">
        <v>0</v>
      </c>
      <c r="K295" s="11"/>
      <c r="L295" s="52">
        <v>0</v>
      </c>
      <c r="M295" s="11"/>
      <c r="N295" s="81">
        <v>0</v>
      </c>
      <c r="O295" s="11"/>
      <c r="P295" s="52">
        <v>0</v>
      </c>
      <c r="Q295" s="11"/>
      <c r="R295" s="52">
        <v>0</v>
      </c>
      <c r="S295" s="11"/>
      <c r="T295" s="52">
        <v>0</v>
      </c>
      <c r="U295" s="11"/>
      <c r="V295" s="52">
        <v>0</v>
      </c>
      <c r="W295" s="11"/>
      <c r="X295" s="52">
        <v>0</v>
      </c>
      <c r="Y295" s="11"/>
      <c r="Z295" s="52">
        <v>0</v>
      </c>
      <c r="AA295" s="11"/>
      <c r="AB295" s="52">
        <v>0</v>
      </c>
      <c r="AC295" s="11"/>
      <c r="AD295" s="52">
        <v>0</v>
      </c>
      <c r="AE295" s="11"/>
      <c r="AF295" s="52">
        <v>0</v>
      </c>
      <c r="AG295" s="52">
        <f t="shared" si="5"/>
        <v>0</v>
      </c>
    </row>
    <row r="296" spans="2:33" ht="25.5" x14ac:dyDescent="0.25">
      <c r="B296" s="9">
        <v>289</v>
      </c>
      <c r="C296" s="54" t="s">
        <v>2773</v>
      </c>
      <c r="D296" s="54" t="s">
        <v>132</v>
      </c>
      <c r="E296" s="54"/>
      <c r="F296" s="9" t="s">
        <v>106</v>
      </c>
      <c r="G296" s="52">
        <v>0</v>
      </c>
      <c r="H296" s="11" t="s">
        <v>115</v>
      </c>
      <c r="I296" s="11"/>
      <c r="J296" s="52">
        <v>0</v>
      </c>
      <c r="K296" s="11"/>
      <c r="L296" s="52">
        <v>0</v>
      </c>
      <c r="M296" s="11"/>
      <c r="N296" s="81">
        <v>0</v>
      </c>
      <c r="O296" s="11"/>
      <c r="P296" s="52">
        <v>0</v>
      </c>
      <c r="Q296" s="11"/>
      <c r="R296" s="52">
        <v>0</v>
      </c>
      <c r="S296" s="11"/>
      <c r="T296" s="52">
        <v>0</v>
      </c>
      <c r="U296" s="11"/>
      <c r="V296" s="52">
        <v>0</v>
      </c>
      <c r="W296" s="11"/>
      <c r="X296" s="52">
        <v>0</v>
      </c>
      <c r="Y296" s="11"/>
      <c r="Z296" s="52">
        <v>0</v>
      </c>
      <c r="AA296" s="11"/>
      <c r="AB296" s="52">
        <v>0</v>
      </c>
      <c r="AC296" s="11"/>
      <c r="AD296" s="52">
        <v>0</v>
      </c>
      <c r="AE296" s="11"/>
      <c r="AF296" s="52">
        <v>0</v>
      </c>
      <c r="AG296" s="52">
        <f t="shared" si="5"/>
        <v>0</v>
      </c>
    </row>
    <row r="297" spans="2:33" ht="25.5" x14ac:dyDescent="0.25">
      <c r="B297" s="9">
        <v>290</v>
      </c>
      <c r="C297" s="54" t="s">
        <v>2773</v>
      </c>
      <c r="D297" s="54" t="s">
        <v>132</v>
      </c>
      <c r="E297" s="54"/>
      <c r="F297" s="9" t="s">
        <v>106</v>
      </c>
      <c r="G297" s="52">
        <v>0</v>
      </c>
      <c r="H297" s="11" t="s">
        <v>115</v>
      </c>
      <c r="I297" s="11"/>
      <c r="J297" s="52">
        <v>0</v>
      </c>
      <c r="K297" s="11"/>
      <c r="L297" s="52">
        <v>0</v>
      </c>
      <c r="M297" s="11"/>
      <c r="N297" s="81">
        <v>0</v>
      </c>
      <c r="O297" s="11"/>
      <c r="P297" s="52">
        <v>0</v>
      </c>
      <c r="Q297" s="11"/>
      <c r="R297" s="52">
        <v>0</v>
      </c>
      <c r="S297" s="11"/>
      <c r="T297" s="52">
        <v>0</v>
      </c>
      <c r="U297" s="11"/>
      <c r="V297" s="52">
        <v>0</v>
      </c>
      <c r="W297" s="11"/>
      <c r="X297" s="52">
        <v>0</v>
      </c>
      <c r="Y297" s="11"/>
      <c r="Z297" s="52">
        <v>0</v>
      </c>
      <c r="AA297" s="11"/>
      <c r="AB297" s="52">
        <v>0</v>
      </c>
      <c r="AC297" s="11"/>
      <c r="AD297" s="52">
        <v>0</v>
      </c>
      <c r="AE297" s="11"/>
      <c r="AF297" s="52">
        <v>0</v>
      </c>
      <c r="AG297" s="52">
        <f t="shared" si="5"/>
        <v>0</v>
      </c>
    </row>
    <row r="298" spans="2:33" ht="25.5" x14ac:dyDescent="0.25">
      <c r="B298" s="9">
        <v>291</v>
      </c>
      <c r="C298" s="54" t="s">
        <v>2773</v>
      </c>
      <c r="D298" s="54" t="s">
        <v>132</v>
      </c>
      <c r="E298" s="54"/>
      <c r="F298" s="9" t="s">
        <v>106</v>
      </c>
      <c r="G298" s="52">
        <v>0</v>
      </c>
      <c r="H298" s="11" t="s">
        <v>115</v>
      </c>
      <c r="I298" s="11"/>
      <c r="J298" s="52">
        <v>0</v>
      </c>
      <c r="K298" s="11"/>
      <c r="L298" s="52">
        <v>0</v>
      </c>
      <c r="M298" s="11"/>
      <c r="N298" s="81">
        <v>0</v>
      </c>
      <c r="O298" s="11"/>
      <c r="P298" s="52">
        <v>0</v>
      </c>
      <c r="Q298" s="11"/>
      <c r="R298" s="52">
        <v>0</v>
      </c>
      <c r="S298" s="11"/>
      <c r="T298" s="52">
        <v>0</v>
      </c>
      <c r="U298" s="11"/>
      <c r="V298" s="52">
        <v>0</v>
      </c>
      <c r="W298" s="11"/>
      <c r="X298" s="52">
        <v>0</v>
      </c>
      <c r="Y298" s="11"/>
      <c r="Z298" s="52">
        <v>0</v>
      </c>
      <c r="AA298" s="11"/>
      <c r="AB298" s="52">
        <v>0</v>
      </c>
      <c r="AC298" s="11"/>
      <c r="AD298" s="52">
        <v>0</v>
      </c>
      <c r="AE298" s="11"/>
      <c r="AF298" s="52">
        <v>0</v>
      </c>
      <c r="AG298" s="52">
        <f t="shared" si="5"/>
        <v>0</v>
      </c>
    </row>
    <row r="299" spans="2:33" ht="25.5" x14ac:dyDescent="0.25">
      <c r="B299" s="9">
        <v>292</v>
      </c>
      <c r="C299" s="54" t="s">
        <v>2773</v>
      </c>
      <c r="D299" s="54" t="s">
        <v>132</v>
      </c>
      <c r="E299" s="54"/>
      <c r="F299" s="9" t="s">
        <v>106</v>
      </c>
      <c r="G299" s="52">
        <v>0</v>
      </c>
      <c r="H299" s="11" t="s">
        <v>115</v>
      </c>
      <c r="I299" s="11"/>
      <c r="J299" s="52">
        <v>0</v>
      </c>
      <c r="K299" s="11"/>
      <c r="L299" s="52">
        <v>0</v>
      </c>
      <c r="M299" s="11"/>
      <c r="N299" s="81">
        <v>0</v>
      </c>
      <c r="O299" s="11"/>
      <c r="P299" s="52">
        <v>0</v>
      </c>
      <c r="Q299" s="11"/>
      <c r="R299" s="52">
        <v>0</v>
      </c>
      <c r="S299" s="11"/>
      <c r="T299" s="52">
        <v>0</v>
      </c>
      <c r="U299" s="11"/>
      <c r="V299" s="52">
        <v>0</v>
      </c>
      <c r="W299" s="11"/>
      <c r="X299" s="52">
        <v>0</v>
      </c>
      <c r="Y299" s="11"/>
      <c r="Z299" s="52">
        <v>0</v>
      </c>
      <c r="AA299" s="11"/>
      <c r="AB299" s="52">
        <v>0</v>
      </c>
      <c r="AC299" s="11"/>
      <c r="AD299" s="52">
        <v>0</v>
      </c>
      <c r="AE299" s="11"/>
      <c r="AF299" s="52">
        <v>0</v>
      </c>
      <c r="AG299" s="52">
        <f t="shared" si="5"/>
        <v>0</v>
      </c>
    </row>
    <row r="300" spans="2:33" ht="25.5" x14ac:dyDescent="0.25">
      <c r="B300" s="9">
        <v>293</v>
      </c>
      <c r="C300" s="54" t="s">
        <v>2773</v>
      </c>
      <c r="D300" s="54" t="s">
        <v>132</v>
      </c>
      <c r="E300" s="54"/>
      <c r="F300" s="9" t="s">
        <v>106</v>
      </c>
      <c r="G300" s="52">
        <v>0</v>
      </c>
      <c r="H300" s="11" t="s">
        <v>115</v>
      </c>
      <c r="I300" s="11"/>
      <c r="J300" s="52">
        <v>0</v>
      </c>
      <c r="K300" s="11"/>
      <c r="L300" s="52">
        <v>0</v>
      </c>
      <c r="M300" s="11"/>
      <c r="N300" s="81">
        <v>0</v>
      </c>
      <c r="O300" s="11"/>
      <c r="P300" s="52">
        <v>0</v>
      </c>
      <c r="Q300" s="11"/>
      <c r="R300" s="52">
        <v>0</v>
      </c>
      <c r="S300" s="11"/>
      <c r="T300" s="52">
        <v>0</v>
      </c>
      <c r="U300" s="11"/>
      <c r="V300" s="52">
        <v>0</v>
      </c>
      <c r="W300" s="11"/>
      <c r="X300" s="52">
        <v>0</v>
      </c>
      <c r="Y300" s="11"/>
      <c r="Z300" s="52">
        <v>0</v>
      </c>
      <c r="AA300" s="11"/>
      <c r="AB300" s="52">
        <v>0</v>
      </c>
      <c r="AC300" s="11"/>
      <c r="AD300" s="52">
        <v>0</v>
      </c>
      <c r="AE300" s="11"/>
      <c r="AF300" s="52">
        <v>0</v>
      </c>
      <c r="AG300" s="52">
        <f t="shared" si="5"/>
        <v>0</v>
      </c>
    </row>
    <row r="301" spans="2:33" ht="25.5" x14ac:dyDescent="0.25">
      <c r="B301" s="9">
        <v>294</v>
      </c>
      <c r="C301" s="54" t="s">
        <v>2773</v>
      </c>
      <c r="D301" s="54" t="s">
        <v>132</v>
      </c>
      <c r="E301" s="54"/>
      <c r="F301" s="9" t="s">
        <v>106</v>
      </c>
      <c r="G301" s="52">
        <v>0</v>
      </c>
      <c r="H301" s="11" t="s">
        <v>115</v>
      </c>
      <c r="I301" s="11"/>
      <c r="J301" s="52">
        <v>0</v>
      </c>
      <c r="K301" s="11"/>
      <c r="L301" s="52">
        <v>0</v>
      </c>
      <c r="M301" s="11"/>
      <c r="N301" s="81">
        <v>0</v>
      </c>
      <c r="O301" s="11"/>
      <c r="P301" s="52">
        <v>0</v>
      </c>
      <c r="Q301" s="11"/>
      <c r="R301" s="52">
        <v>0</v>
      </c>
      <c r="S301" s="11"/>
      <c r="T301" s="52">
        <v>0</v>
      </c>
      <c r="U301" s="11"/>
      <c r="V301" s="52">
        <v>0</v>
      </c>
      <c r="W301" s="11"/>
      <c r="X301" s="52">
        <v>0</v>
      </c>
      <c r="Y301" s="11"/>
      <c r="Z301" s="52">
        <v>0</v>
      </c>
      <c r="AA301" s="11"/>
      <c r="AB301" s="52">
        <v>0</v>
      </c>
      <c r="AC301" s="11"/>
      <c r="AD301" s="52">
        <v>0</v>
      </c>
      <c r="AE301" s="11"/>
      <c r="AF301" s="52">
        <v>0</v>
      </c>
      <c r="AG301" s="52">
        <f t="shared" si="5"/>
        <v>0</v>
      </c>
    </row>
    <row r="302" spans="2:33" ht="25.5" x14ac:dyDescent="0.25">
      <c r="B302" s="9">
        <v>295</v>
      </c>
      <c r="C302" s="54" t="s">
        <v>2773</v>
      </c>
      <c r="D302" s="54" t="s">
        <v>132</v>
      </c>
      <c r="E302" s="54"/>
      <c r="F302" s="9" t="s">
        <v>106</v>
      </c>
      <c r="G302" s="52">
        <v>0</v>
      </c>
      <c r="H302" s="11" t="s">
        <v>115</v>
      </c>
      <c r="I302" s="11"/>
      <c r="J302" s="52">
        <v>0</v>
      </c>
      <c r="K302" s="11"/>
      <c r="L302" s="52">
        <v>0</v>
      </c>
      <c r="M302" s="11"/>
      <c r="N302" s="81">
        <v>0</v>
      </c>
      <c r="O302" s="11"/>
      <c r="P302" s="52">
        <v>0</v>
      </c>
      <c r="Q302" s="11"/>
      <c r="R302" s="52">
        <v>0</v>
      </c>
      <c r="S302" s="11"/>
      <c r="T302" s="52">
        <v>0</v>
      </c>
      <c r="U302" s="11"/>
      <c r="V302" s="52">
        <v>0</v>
      </c>
      <c r="W302" s="11"/>
      <c r="X302" s="52">
        <v>0</v>
      </c>
      <c r="Y302" s="11"/>
      <c r="Z302" s="52">
        <v>0</v>
      </c>
      <c r="AA302" s="11"/>
      <c r="AB302" s="52">
        <v>0</v>
      </c>
      <c r="AC302" s="11"/>
      <c r="AD302" s="52">
        <v>0</v>
      </c>
      <c r="AE302" s="11"/>
      <c r="AF302" s="52">
        <v>0</v>
      </c>
      <c r="AG302" s="52">
        <f t="shared" si="5"/>
        <v>0</v>
      </c>
    </row>
    <row r="303" spans="2:33" ht="25.5" x14ac:dyDescent="0.25">
      <c r="B303" s="9">
        <v>296</v>
      </c>
      <c r="C303" s="54" t="s">
        <v>2773</v>
      </c>
      <c r="D303" s="54" t="s">
        <v>132</v>
      </c>
      <c r="E303" s="54"/>
      <c r="F303" s="9" t="s">
        <v>106</v>
      </c>
      <c r="G303" s="52">
        <v>0</v>
      </c>
      <c r="H303" s="11" t="s">
        <v>115</v>
      </c>
      <c r="I303" s="11"/>
      <c r="J303" s="52">
        <v>0</v>
      </c>
      <c r="K303" s="11"/>
      <c r="L303" s="52">
        <v>0</v>
      </c>
      <c r="M303" s="11"/>
      <c r="N303" s="81">
        <v>0</v>
      </c>
      <c r="O303" s="11"/>
      <c r="P303" s="52">
        <v>0</v>
      </c>
      <c r="Q303" s="11"/>
      <c r="R303" s="52">
        <v>0</v>
      </c>
      <c r="S303" s="11"/>
      <c r="T303" s="52">
        <v>0</v>
      </c>
      <c r="U303" s="11"/>
      <c r="V303" s="52">
        <v>0</v>
      </c>
      <c r="W303" s="11"/>
      <c r="X303" s="52">
        <v>0</v>
      </c>
      <c r="Y303" s="11"/>
      <c r="Z303" s="52">
        <v>0</v>
      </c>
      <c r="AA303" s="11"/>
      <c r="AB303" s="52">
        <v>0</v>
      </c>
      <c r="AC303" s="11"/>
      <c r="AD303" s="52">
        <v>0</v>
      </c>
      <c r="AE303" s="11"/>
      <c r="AF303" s="52">
        <v>0</v>
      </c>
      <c r="AG303" s="52">
        <f t="shared" si="5"/>
        <v>0</v>
      </c>
    </row>
    <row r="304" spans="2:33" ht="25.5" x14ac:dyDescent="0.25">
      <c r="B304" s="9">
        <v>297</v>
      </c>
      <c r="C304" s="54" t="s">
        <v>2773</v>
      </c>
      <c r="D304" s="54" t="s">
        <v>132</v>
      </c>
      <c r="E304" s="54"/>
      <c r="F304" s="9" t="s">
        <v>106</v>
      </c>
      <c r="G304" s="52">
        <v>0</v>
      </c>
      <c r="H304" s="11" t="s">
        <v>115</v>
      </c>
      <c r="I304" s="11"/>
      <c r="J304" s="52">
        <v>0</v>
      </c>
      <c r="K304" s="11"/>
      <c r="L304" s="52">
        <v>0</v>
      </c>
      <c r="M304" s="11"/>
      <c r="N304" s="81">
        <v>0</v>
      </c>
      <c r="O304" s="11"/>
      <c r="P304" s="52">
        <v>0</v>
      </c>
      <c r="Q304" s="11"/>
      <c r="R304" s="52">
        <v>0</v>
      </c>
      <c r="S304" s="11"/>
      <c r="T304" s="52">
        <v>0</v>
      </c>
      <c r="U304" s="11"/>
      <c r="V304" s="52">
        <v>0</v>
      </c>
      <c r="W304" s="11"/>
      <c r="X304" s="52">
        <v>0</v>
      </c>
      <c r="Y304" s="11"/>
      <c r="Z304" s="52">
        <v>0</v>
      </c>
      <c r="AA304" s="11"/>
      <c r="AB304" s="52">
        <v>0</v>
      </c>
      <c r="AC304" s="11"/>
      <c r="AD304" s="52">
        <v>0</v>
      </c>
      <c r="AE304" s="11"/>
      <c r="AF304" s="52">
        <v>0</v>
      </c>
      <c r="AG304" s="52">
        <f t="shared" si="5"/>
        <v>0</v>
      </c>
    </row>
  </sheetData>
  <mergeCells count="14">
    <mergeCell ref="Y6:Z6"/>
    <mergeCell ref="AA6:AB6"/>
    <mergeCell ref="AC6:AD6"/>
    <mergeCell ref="AE6:AF6"/>
    <mergeCell ref="B3:AI3"/>
    <mergeCell ref="I5:AF5"/>
    <mergeCell ref="I6:J6"/>
    <mergeCell ref="K6:L6"/>
    <mergeCell ref="M6:N6"/>
    <mergeCell ref="O6:P6"/>
    <mergeCell ref="Q6:R6"/>
    <mergeCell ref="S6:T6"/>
    <mergeCell ref="U6:V6"/>
    <mergeCell ref="W6:X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A3:AF61"/>
  <sheetViews>
    <sheetView topLeftCell="A15" workbookViewId="0">
      <selection activeCell="E32" sqref="E32"/>
    </sheetView>
  </sheetViews>
  <sheetFormatPr baseColWidth="10" defaultRowHeight="15" x14ac:dyDescent="0.25"/>
  <cols>
    <col min="1" max="1" width="17.5703125" style="1" bestFit="1" customWidth="1"/>
    <col min="2" max="2" width="30.42578125" style="1" bestFit="1" customWidth="1"/>
    <col min="3" max="3" width="13" style="1" customWidth="1"/>
    <col min="4" max="4" width="9.42578125" style="1" bestFit="1" customWidth="1"/>
    <col min="5" max="5" width="5.5703125" style="1" bestFit="1" customWidth="1"/>
    <col min="6" max="6" width="6" style="1" customWidth="1"/>
    <col min="7" max="9" width="5.5703125" style="1" bestFit="1" customWidth="1"/>
    <col min="10" max="10" width="5.28515625" style="1" customWidth="1"/>
    <col min="11" max="11" width="7.42578125" style="1" customWidth="1"/>
    <col min="12" max="13" width="5.5703125" style="1" bestFit="1" customWidth="1"/>
    <col min="14" max="14" width="12.5703125" style="1" bestFit="1" customWidth="1"/>
    <col min="15" max="15" width="27" style="1" bestFit="1" customWidth="1"/>
    <col min="16" max="16" width="15.85546875" style="1" bestFit="1" customWidth="1"/>
    <col min="17" max="17" width="9" style="1" customWidth="1"/>
    <col min="18" max="18" width="2" style="1" bestFit="1" customWidth="1"/>
    <col min="19" max="19" width="12.5703125" style="1" bestFit="1" customWidth="1"/>
    <col min="20" max="20" width="6.28515625" style="1" customWidth="1"/>
    <col min="21" max="21" width="15.85546875" style="1" bestFit="1" customWidth="1"/>
    <col min="22" max="22" width="7.42578125" style="1" customWidth="1"/>
    <col min="23" max="23" width="3.42578125" style="1" bestFit="1" customWidth="1"/>
    <col min="24" max="24" width="8.28515625" style="1" customWidth="1"/>
    <col min="25" max="25" width="5" style="1" bestFit="1" customWidth="1"/>
    <col min="26" max="26" width="7.42578125" style="1" customWidth="1"/>
    <col min="27" max="27" width="8" style="1" bestFit="1" customWidth="1"/>
    <col min="28" max="28" width="7.42578125" style="1" customWidth="1"/>
    <col min="29" max="29" width="3" style="1" bestFit="1" customWidth="1"/>
    <col min="30" max="30" width="8.28515625" style="1" customWidth="1"/>
    <col min="31" max="33" width="15.85546875" style="1" bestFit="1" customWidth="1"/>
    <col min="34" max="34" width="12.5703125" style="1" bestFit="1" customWidth="1"/>
    <col min="35" max="40" width="15.85546875" style="1" bestFit="1" customWidth="1"/>
    <col min="41" max="41" width="12.5703125" style="1" bestFit="1" customWidth="1"/>
    <col min="42" max="16384" width="11.42578125" style="1"/>
  </cols>
  <sheetData>
    <row r="3" spans="1:32" x14ac:dyDescent="0.25">
      <c r="A3" s="1" t="s">
        <v>58</v>
      </c>
      <c r="B3" s="1" t="s">
        <v>61</v>
      </c>
    </row>
    <row r="4" spans="1:32" x14ac:dyDescent="0.25">
      <c r="A4" s="20" t="s">
        <v>46</v>
      </c>
      <c r="B4" s="1">
        <v>6</v>
      </c>
    </row>
    <row r="5" spans="1:32" x14ac:dyDescent="0.25">
      <c r="A5" s="20" t="s">
        <v>57</v>
      </c>
      <c r="B5" s="1">
        <v>6</v>
      </c>
    </row>
    <row r="6" spans="1:32" x14ac:dyDescent="0.25">
      <c r="A6" s="20" t="s">
        <v>47</v>
      </c>
      <c r="B6" s="1">
        <v>3</v>
      </c>
    </row>
    <row r="7" spans="1:32" x14ac:dyDescent="0.25">
      <c r="A7" s="20" t="s">
        <v>59</v>
      </c>
    </row>
    <row r="8" spans="1:32" x14ac:dyDescent="0.25">
      <c r="A8" s="20" t="s">
        <v>60</v>
      </c>
      <c r="B8" s="1">
        <v>15</v>
      </c>
    </row>
    <row r="11" spans="1:32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32" ht="25.5" x14ac:dyDescent="0.25">
      <c r="A12" s="18" t="s">
        <v>54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2"/>
      <c r="O12" s="18" t="s">
        <v>75</v>
      </c>
      <c r="P12" s="10">
        <f>+GETPIVOTDATA("FRECUENCIA ANUAL DE MANTENIMIENTO",$A$49,"AÑO INGRESO A PLAN DE MANTENIMIENTO (2023 / 2024 / 2025 / 2026)",2023)</f>
        <v>10</v>
      </c>
      <c r="Q12" s="2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2"/>
    </row>
    <row r="13" spans="1:32" x14ac:dyDescent="0.25">
      <c r="A13" s="15" t="s">
        <v>55</v>
      </c>
      <c r="B13" s="12">
        <f>+COUNTIF('CATASTRO Y PLANIFICACIÓN MP'!Y16:Y2620,"√")</f>
        <v>0</v>
      </c>
      <c r="C13" s="12">
        <f>+COUNTIF('CATASTRO Y PLANIFICACIÓN MP'!Z16:Z2620,"√")</f>
        <v>0</v>
      </c>
      <c r="D13" s="12">
        <f>+COUNTIF('CATASTRO Y PLANIFICACIÓN MP'!AA16:AA2620,"√")</f>
        <v>0</v>
      </c>
      <c r="E13" s="12">
        <f>+COUNTIF('CATASTRO Y PLANIFICACIÓN MP'!AB16:AB2620,"√")</f>
        <v>0</v>
      </c>
      <c r="F13" s="12">
        <f>+COUNTIF('CATASTRO Y PLANIFICACIÓN MP'!AC16:AC2620,"√")</f>
        <v>0</v>
      </c>
      <c r="G13" s="12">
        <f>+COUNTIF('CATASTRO Y PLANIFICACIÓN MP'!AD16:AD2620,"√")</f>
        <v>0</v>
      </c>
      <c r="H13" s="12">
        <f>+COUNTIF('CATASTRO Y PLANIFICACIÓN MP'!AE16:AE2620,"√")</f>
        <v>0</v>
      </c>
      <c r="I13" s="12">
        <f>+COUNTIF('CATASTRO Y PLANIFICACIÓN MP'!AF16:AF2620,"√")</f>
        <v>0</v>
      </c>
      <c r="J13" s="12">
        <f>+COUNTIF('CATASTRO Y PLANIFICACIÓN MP'!AG16:AG2620,"√")</f>
        <v>0</v>
      </c>
      <c r="K13" s="12">
        <f>+COUNTIF('CATASTRO Y PLANIFICACIÓN MP'!AH16:AH2620,"√")</f>
        <v>0</v>
      </c>
      <c r="L13" s="12">
        <f>+COUNTIF('CATASTRO Y PLANIFICACIÓN MP'!AI16:AI2620,"√")</f>
        <v>0</v>
      </c>
      <c r="M13" s="12">
        <f>+COUNTIF('CATASTRO Y PLANIFICACIÓN MP'!AJ16:AJ2620,"√")</f>
        <v>0</v>
      </c>
      <c r="N13" s="2"/>
      <c r="O13" s="18" t="s">
        <v>76</v>
      </c>
      <c r="P13" s="10">
        <f>+SUM(B13:M13)</f>
        <v>0</v>
      </c>
      <c r="Q13" s="2"/>
      <c r="R13" s="10" t="s">
        <v>33</v>
      </c>
      <c r="S13" s="10" t="s">
        <v>34</v>
      </c>
      <c r="T13" s="10"/>
      <c r="U13" s="10" t="s">
        <v>46</v>
      </c>
      <c r="V13" s="10"/>
      <c r="W13" s="10" t="s">
        <v>41</v>
      </c>
      <c r="X13" s="10"/>
      <c r="Y13" s="10">
        <v>2023</v>
      </c>
      <c r="Z13" s="10"/>
      <c r="AA13" s="10" t="s">
        <v>43</v>
      </c>
      <c r="AB13" s="10"/>
      <c r="AC13" s="10">
        <v>1</v>
      </c>
      <c r="AE13" s="1" t="s">
        <v>90</v>
      </c>
      <c r="AF13" s="1" t="s">
        <v>94</v>
      </c>
    </row>
    <row r="14" spans="1:32" x14ac:dyDescent="0.25">
      <c r="A14" s="15" t="s">
        <v>56</v>
      </c>
      <c r="B14" s="12">
        <f>+COUNTIF('CATASTRO Y PLANIFICACIÓN MP'!Y16:Y2620,"ꓣ")</f>
        <v>0</v>
      </c>
      <c r="C14" s="12">
        <f>+COUNTIF('CATASTRO Y PLANIFICACIÓN MP'!Z16:Z2620,"ꓣ")</f>
        <v>0</v>
      </c>
      <c r="D14" s="12">
        <f>+COUNTIF('CATASTRO Y PLANIFICACIÓN MP'!AA16:AA2620,"ꓣ")</f>
        <v>0</v>
      </c>
      <c r="E14" s="12">
        <f>+COUNTIF('CATASTRO Y PLANIFICACIÓN MP'!AB16:AB2620,"ꓣ")</f>
        <v>0</v>
      </c>
      <c r="F14" s="12">
        <f>+COUNTIF('CATASTRO Y PLANIFICACIÓN MP'!AC16:AC2620,"ꓣ")</f>
        <v>0</v>
      </c>
      <c r="G14" s="12">
        <f>+COUNTIF('CATASTRO Y PLANIFICACIÓN MP'!AD16:AD2620,"ꓣ")</f>
        <v>0</v>
      </c>
      <c r="H14" s="12">
        <f>+COUNTIF('CATASTRO Y PLANIFICACIÓN MP'!AE16:AE2620,"ꓣ")</f>
        <v>0</v>
      </c>
      <c r="I14" s="12">
        <f>+COUNTIF('CATASTRO Y PLANIFICACIÓN MP'!AF16:AF2620,"ꓣ")</f>
        <v>0</v>
      </c>
      <c r="J14" s="12">
        <f>+COUNTIF('CATASTRO Y PLANIFICACIÓN MP'!AG16:AG2620,"ꓣ")</f>
        <v>0</v>
      </c>
      <c r="K14" s="12">
        <f>+COUNTIF('CATASTRO Y PLANIFICACIÓN MP'!AH16:AH2620,"ꓣ")</f>
        <v>0</v>
      </c>
      <c r="L14" s="12">
        <f>+COUNTIF('CATASTRO Y PLANIFICACIÓN MP'!AI16:AI2620,"ꓣ")</f>
        <v>0</v>
      </c>
      <c r="M14" s="12">
        <f>+COUNTIF('CATASTRO Y PLANIFICACIÓN MP'!AJ16:AJ2620,"ꓣ")</f>
        <v>0</v>
      </c>
      <c r="N14" s="2"/>
      <c r="O14" s="18" t="s">
        <v>77</v>
      </c>
      <c r="P14" s="10">
        <f>+SUM(B14:M14)</f>
        <v>0</v>
      </c>
      <c r="Q14" s="2"/>
      <c r="R14" s="14" t="s">
        <v>35</v>
      </c>
      <c r="S14" s="10" t="s">
        <v>36</v>
      </c>
      <c r="T14" s="10"/>
      <c r="U14" s="10" t="s">
        <v>47</v>
      </c>
      <c r="V14" s="10"/>
      <c r="W14" s="10" t="s">
        <v>42</v>
      </c>
      <c r="X14" s="10"/>
      <c r="Y14" s="10">
        <v>2024</v>
      </c>
      <c r="Z14" s="10"/>
      <c r="AA14" s="10" t="s">
        <v>44</v>
      </c>
      <c r="AB14" s="10"/>
      <c r="AC14" s="10">
        <v>2</v>
      </c>
      <c r="AE14" s="1" t="s">
        <v>91</v>
      </c>
      <c r="AF14" s="1" t="s">
        <v>95</v>
      </c>
    </row>
    <row r="15" spans="1:32" x14ac:dyDescent="0.25">
      <c r="A15" s="15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2"/>
      <c r="O15" s="18" t="s">
        <v>65</v>
      </c>
      <c r="P15" s="10">
        <f>+GETPIVOTDATA("FRECUENCIA ANUAL DE MANTENIMIENTO",$A$49,"CRÍTICO/ RELEVANTE / IM≥12 / NO APLICA","CRÍTICO","AÑO INGRESO A PLAN DE MANTENIMIENTO (2023 / 2024 / 2025 / 2026)",2023)</f>
        <v>6</v>
      </c>
      <c r="Q15" s="2"/>
      <c r="R15" s="14" t="s">
        <v>38</v>
      </c>
      <c r="S15" s="10" t="s">
        <v>39</v>
      </c>
      <c r="T15" s="10"/>
      <c r="U15" s="10" t="s">
        <v>52</v>
      </c>
      <c r="V15" s="10"/>
      <c r="W15" s="10"/>
      <c r="X15" s="10"/>
      <c r="Y15" s="10">
        <v>2025</v>
      </c>
      <c r="Z15" s="10"/>
      <c r="AA15" s="10" t="s">
        <v>126</v>
      </c>
      <c r="AB15" s="10"/>
      <c r="AC15" s="10">
        <v>3</v>
      </c>
      <c r="AE15" s="1" t="s">
        <v>92</v>
      </c>
      <c r="AF15" s="1" t="s">
        <v>96</v>
      </c>
    </row>
    <row r="16" spans="1:32" x14ac:dyDescent="0.25">
      <c r="A16" s="2" t="s">
        <v>62</v>
      </c>
      <c r="B16" s="10">
        <f>+COUNTIFS('CATASTRO Y PLANIFICACIÓN MP'!$O$16:$O$2620,"CRÍTICO",'CATASTRO Y PLANIFICACIÓN MP'!Y16:Y2620,"√")</f>
        <v>0</v>
      </c>
      <c r="C16" s="10">
        <f>+COUNTIFS('CATASTRO Y PLANIFICACIÓN MP'!$O$16:$O$2620,"CRÍTICO",'CATASTRO Y PLANIFICACIÓN MP'!Z16:Z2620,"√")</f>
        <v>0</v>
      </c>
      <c r="D16" s="10">
        <f>+COUNTIFS('CATASTRO Y PLANIFICACIÓN MP'!$O$16:$O$2620,"CRÍTICO",'CATASTRO Y PLANIFICACIÓN MP'!AA16:AA2620,"√")</f>
        <v>0</v>
      </c>
      <c r="E16" s="10">
        <f>+COUNTIFS('CATASTRO Y PLANIFICACIÓN MP'!$O$16:$O$2620,"CRÍTICO",'CATASTRO Y PLANIFICACIÓN MP'!AB16:AB2620,"√")</f>
        <v>0</v>
      </c>
      <c r="F16" s="10">
        <f>+COUNTIFS('CATASTRO Y PLANIFICACIÓN MP'!$O$16:$O$2620,"CRÍTICO",'CATASTRO Y PLANIFICACIÓN MP'!AC16:AC2620,"√")</f>
        <v>0</v>
      </c>
      <c r="G16" s="10">
        <f>+COUNTIFS('CATASTRO Y PLANIFICACIÓN MP'!$O$16:$O$2620,"CRÍTICO",'CATASTRO Y PLANIFICACIÓN MP'!AD16:AD2620,"√")</f>
        <v>0</v>
      </c>
      <c r="H16" s="10">
        <f>+COUNTIFS('CATASTRO Y PLANIFICACIÓN MP'!$O$16:$O$2620,"CRÍTICO",'CATASTRO Y PLANIFICACIÓN MP'!AE16:AE2620,"√")</f>
        <v>0</v>
      </c>
      <c r="I16" s="10">
        <f>+COUNTIFS('CATASTRO Y PLANIFICACIÓN MP'!$O$16:$O$2620,"CRÍTICO",'CATASTRO Y PLANIFICACIÓN MP'!AF16:AF2620,"√")</f>
        <v>0</v>
      </c>
      <c r="J16" s="10">
        <f>+COUNTIFS('CATASTRO Y PLANIFICACIÓN MP'!$O$16:$O$2620,"CRÍTICO",'CATASTRO Y PLANIFICACIÓN MP'!AG16:AG2620,"√")</f>
        <v>0</v>
      </c>
      <c r="K16" s="10">
        <f>+COUNTIFS('CATASTRO Y PLANIFICACIÓN MP'!$O$16:$O$2620,"CRÍTICO",'CATASTRO Y PLANIFICACIÓN MP'!AH16:AH2620,"√")</f>
        <v>0</v>
      </c>
      <c r="L16" s="10">
        <f>+COUNTIFS('CATASTRO Y PLANIFICACIÓN MP'!$O$16:$O$2620,"CRÍTICO",'CATASTRO Y PLANIFICACIÓN MP'!AI16:AI2620,"√")</f>
        <v>0</v>
      </c>
      <c r="M16" s="10">
        <f>+COUNTIFS('CATASTRO Y PLANIFICACIÓN MP'!$O$16:$O$2620,"CRÍTICO",'CATASTRO Y PLANIFICACIÓN MP'!AJ16:AJ2620,"√")</f>
        <v>0</v>
      </c>
      <c r="N16" s="2"/>
      <c r="O16" s="18" t="s">
        <v>66</v>
      </c>
      <c r="P16" s="10">
        <f>+GETPIVOTDATA("FRECUENCIA ANUAL DE MANTENIMIENTO",$A$49,"CRÍTICO/ RELEVANTE / IM≥12 / NO APLICA","RELEVANTE","AÑO INGRESO A PLAN DE MANTENIMIENTO (2023 / 2024 / 2025 / 2026)",2023)</f>
        <v>1</v>
      </c>
      <c r="Q16" s="2"/>
      <c r="R16" s="10"/>
      <c r="S16" s="10"/>
      <c r="T16" s="10"/>
      <c r="U16" s="10" t="s">
        <v>37</v>
      </c>
      <c r="V16" s="10"/>
      <c r="W16" s="10"/>
      <c r="X16" s="10"/>
      <c r="Y16" s="10">
        <v>2026</v>
      </c>
      <c r="Z16" s="10"/>
      <c r="AA16" s="10"/>
      <c r="AB16" s="10"/>
      <c r="AC16" s="10">
        <v>4</v>
      </c>
      <c r="AE16" s="1" t="s">
        <v>93</v>
      </c>
      <c r="AF16" s="1" t="s">
        <v>125</v>
      </c>
    </row>
    <row r="17" spans="1:29" x14ac:dyDescent="0.25">
      <c r="A17" s="2" t="s">
        <v>63</v>
      </c>
      <c r="B17" s="10">
        <f>+COUNTIFS('CATASTRO Y PLANIFICACIÓN MP'!$O$16:$O$2620,"RELEVANTE",'CATASTRO Y PLANIFICACIÓN MP'!Y16:Y2620,"√")</f>
        <v>0</v>
      </c>
      <c r="C17" s="10">
        <f>+COUNTIFS('CATASTRO Y PLANIFICACIÓN MP'!$O$16:$O$2620,"RELEVANTE",'CATASTRO Y PLANIFICACIÓN MP'!Z16:Z2620,"√")</f>
        <v>0</v>
      </c>
      <c r="D17" s="10">
        <f>+COUNTIFS('CATASTRO Y PLANIFICACIÓN MP'!$O$16:$O$2620,"RELEVANTE",'CATASTRO Y PLANIFICACIÓN MP'!AA16:AA2620,"√")</f>
        <v>0</v>
      </c>
      <c r="E17" s="10">
        <f>+COUNTIFS('CATASTRO Y PLANIFICACIÓN MP'!$O$16:$O$2620,"RELEVANTE",'CATASTRO Y PLANIFICACIÓN MP'!AB16:AB2620,"√")</f>
        <v>0</v>
      </c>
      <c r="F17" s="10">
        <f>+COUNTIFS('CATASTRO Y PLANIFICACIÓN MP'!$O$16:$O$2620,"RELEVANTE",'CATASTRO Y PLANIFICACIÓN MP'!AC16:AC2620,"√")</f>
        <v>0</v>
      </c>
      <c r="G17" s="10">
        <f>+COUNTIFS('CATASTRO Y PLANIFICACIÓN MP'!$O$16:$O$2620,"RELEVANTE",'CATASTRO Y PLANIFICACIÓN MP'!AD16:AD2620,"√")</f>
        <v>0</v>
      </c>
      <c r="H17" s="10">
        <f>+COUNTIFS('CATASTRO Y PLANIFICACIÓN MP'!$O$16:$O$2620,"RELEVANTE",'CATASTRO Y PLANIFICACIÓN MP'!AE16:AE2620,"√")</f>
        <v>0</v>
      </c>
      <c r="I17" s="10">
        <f>+COUNTIFS('CATASTRO Y PLANIFICACIÓN MP'!$O$16:$O$2620,"RELEVANTE",'CATASTRO Y PLANIFICACIÓN MP'!AF16:AF2620,"√")</f>
        <v>0</v>
      </c>
      <c r="J17" s="10">
        <f>+COUNTIFS('CATASTRO Y PLANIFICACIÓN MP'!$O$16:$O$2620,"RELEVANTE",'CATASTRO Y PLANIFICACIÓN MP'!AG16:AG2620,"√")</f>
        <v>0</v>
      </c>
      <c r="K17" s="10">
        <f>+COUNTIFS('CATASTRO Y PLANIFICACIÓN MP'!$O$16:$O$2620,"RELEVANTE",'CATASTRO Y PLANIFICACIÓN MP'!AH16:AH2620,"√")</f>
        <v>0</v>
      </c>
      <c r="L17" s="10">
        <f>+COUNTIFS('CATASTRO Y PLANIFICACIÓN MP'!$O$16:$O$2620,"RELEVANTE",'CATASTRO Y PLANIFICACIÓN MP'!AI16:AI2620,"√")</f>
        <v>0</v>
      </c>
      <c r="M17" s="10">
        <f>+COUNTIFS('CATASTRO Y PLANIFICACIÓN MP'!$O$16:$O$2620,"RELEVANTE",'CATASTRO Y PLANIFICACIÓN MP'!AJ16:AJ2620,"√")</f>
        <v>0</v>
      </c>
      <c r="N17" s="2"/>
      <c r="O17" s="18" t="s">
        <v>67</v>
      </c>
      <c r="P17" s="10">
        <f>+GETPIVOTDATA("FRECUENCIA ANUAL DE MANTENIMIENTO",$A$49,"CRÍTICO/ RELEVANTE / IM≥12 / NO APLICA","IM ≥ 12","AÑO INGRESO A PLAN DE MANTENIMIENTO (2023 / 2024 / 2025 / 2026)",2023)</f>
        <v>3</v>
      </c>
      <c r="Q17" s="2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>
        <v>6</v>
      </c>
    </row>
    <row r="18" spans="1:29" x14ac:dyDescent="0.25">
      <c r="A18" s="2" t="s">
        <v>64</v>
      </c>
      <c r="B18" s="10">
        <f>+COUNTIFS('CATASTRO Y PLANIFICACIÓN MP'!$O$16:$O$2620,"IM ≥ 12",'CATASTRO Y PLANIFICACIÓN MP'!Y16:Y2620,"√")</f>
        <v>0</v>
      </c>
      <c r="C18" s="10">
        <f>+COUNTIFS('CATASTRO Y PLANIFICACIÓN MP'!$O$16:$O$2620,"IM ≥ 12",'CATASTRO Y PLANIFICACIÓN MP'!Z16:Z2620,"√")</f>
        <v>0</v>
      </c>
      <c r="D18" s="10">
        <f>+COUNTIFS('CATASTRO Y PLANIFICACIÓN MP'!$O$16:$O$2620,"IM ≥ 12",'CATASTRO Y PLANIFICACIÓN MP'!AA16:AA2620,"√")</f>
        <v>0</v>
      </c>
      <c r="E18" s="10">
        <f>+COUNTIFS('CATASTRO Y PLANIFICACIÓN MP'!$O$16:$O$2620,"IM ≥ 12",'CATASTRO Y PLANIFICACIÓN MP'!AB16:AB2620,"√")</f>
        <v>0</v>
      </c>
      <c r="F18" s="10">
        <f>+COUNTIFS('CATASTRO Y PLANIFICACIÓN MP'!$O$16:$O$2620,"IM ≥ 12",'CATASTRO Y PLANIFICACIÓN MP'!AC16:AC2620,"√")</f>
        <v>0</v>
      </c>
      <c r="G18" s="10">
        <f>+COUNTIFS('CATASTRO Y PLANIFICACIÓN MP'!$O$16:$O$2620,"IM ≥ 12",'CATASTRO Y PLANIFICACIÓN MP'!AD16:AD2620,"√")</f>
        <v>0</v>
      </c>
      <c r="H18" s="10">
        <f>+COUNTIFS('CATASTRO Y PLANIFICACIÓN MP'!$O$16:$O$2620,"IM ≥ 12",'CATASTRO Y PLANIFICACIÓN MP'!AE16:AE2620,"√")</f>
        <v>0</v>
      </c>
      <c r="I18" s="10">
        <f>+COUNTIFS('CATASTRO Y PLANIFICACIÓN MP'!$O$16:$O$2620,"IM ≥ 12",'CATASTRO Y PLANIFICACIÓN MP'!AF16:AF2620,"√")</f>
        <v>0</v>
      </c>
      <c r="J18" s="10">
        <f>+COUNTIFS('CATASTRO Y PLANIFICACIÓN MP'!$O$16:$O$2620,"IM ≥ 12",'CATASTRO Y PLANIFICACIÓN MP'!AG16:AG2620,"√")</f>
        <v>0</v>
      </c>
      <c r="K18" s="10">
        <f>+COUNTIFS('CATASTRO Y PLANIFICACIÓN MP'!$O$16:$O$2620,"IM ≥ 12",'CATASTRO Y PLANIFICACIÓN MP'!AH16:AH2620,"√")</f>
        <v>0</v>
      </c>
      <c r="L18" s="10">
        <f>+COUNTIFS('CATASTRO Y PLANIFICACIÓN MP'!$O$16:$O$2620,"IM ≥ 12",'CATASTRO Y PLANIFICACIÓN MP'!AI16:AI2620,"√")</f>
        <v>0</v>
      </c>
      <c r="M18" s="10">
        <f>+COUNTIFS('CATASTRO Y PLANIFICACIÓN MP'!$O$16:$O$2620,"IM ≥ 12",'CATASTRO Y PLANIFICACIÓN MP'!AJ16:AJ2620,"√")</f>
        <v>0</v>
      </c>
      <c r="N18" s="2"/>
      <c r="O18" s="18" t="s">
        <v>78</v>
      </c>
      <c r="P18" s="21">
        <f>+SUM(B16:M16)</f>
        <v>0</v>
      </c>
      <c r="R18" s="2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>
        <v>12</v>
      </c>
    </row>
    <row r="19" spans="1:29" x14ac:dyDescent="0.25">
      <c r="A19" s="15" t="s">
        <v>68</v>
      </c>
      <c r="B19" s="10">
        <f>+COUNTIFS('CATASTRO Y PLANIFICACIÓN MP'!$O$16:$O$2620,"CRÍTICO",'CATASTRO Y PLANIFICACIÓN MP'!Y16:Y2620,"ꓣ")</f>
        <v>0</v>
      </c>
      <c r="C19" s="10">
        <f>+COUNTIFS('CATASTRO Y PLANIFICACIÓN MP'!$O$16:$O$2620,"CRÍTICO",'CATASTRO Y PLANIFICACIÓN MP'!Z16:Z2620,"ꓣ")</f>
        <v>0</v>
      </c>
      <c r="D19" s="10">
        <f>+COUNTIFS('CATASTRO Y PLANIFICACIÓN MP'!$O$16:$O$2620,"CRÍTICO",'CATASTRO Y PLANIFICACIÓN MP'!AA16:AA2620,"ꓣ")</f>
        <v>0</v>
      </c>
      <c r="E19" s="10">
        <f>+COUNTIFS('CATASTRO Y PLANIFICACIÓN MP'!$O$16:$O$2620,"CRÍTICO",'CATASTRO Y PLANIFICACIÓN MP'!AB16:AB2620,"ꓣ")</f>
        <v>0</v>
      </c>
      <c r="F19" s="10">
        <f>+COUNTIFS('CATASTRO Y PLANIFICACIÓN MP'!$O$16:$O$2620,"CRÍTICO",'CATASTRO Y PLANIFICACIÓN MP'!AC16:AC2620,"ꓣ")</f>
        <v>0</v>
      </c>
      <c r="G19" s="10">
        <f>+COUNTIFS('CATASTRO Y PLANIFICACIÓN MP'!$O$16:$O$2620,"CRÍTICO",'CATASTRO Y PLANIFICACIÓN MP'!AD16:AD2620,"ꓣ")</f>
        <v>0</v>
      </c>
      <c r="H19" s="10">
        <f>+COUNTIFS('CATASTRO Y PLANIFICACIÓN MP'!$O$16:$O$2620,"CRÍTICO",'CATASTRO Y PLANIFICACIÓN MP'!AE16:AE2620,"ꓣ")</f>
        <v>0</v>
      </c>
      <c r="I19" s="10">
        <f>+COUNTIFS('CATASTRO Y PLANIFICACIÓN MP'!$O$16:$O$2620,"CRÍTICO",'CATASTRO Y PLANIFICACIÓN MP'!AF16:AF2620,"ꓣ")</f>
        <v>0</v>
      </c>
      <c r="J19" s="10">
        <f>+COUNTIFS('CATASTRO Y PLANIFICACIÓN MP'!$O$16:$O$2620,"CRÍTICO",'CATASTRO Y PLANIFICACIÓN MP'!AG16:AG2620,"ꓣ")</f>
        <v>0</v>
      </c>
      <c r="K19" s="10">
        <f>+COUNTIFS('CATASTRO Y PLANIFICACIÓN MP'!$O$16:$O$2620,"CRÍTICO",'CATASTRO Y PLANIFICACIÓN MP'!AH16:AH2620,"ꓣ")</f>
        <v>0</v>
      </c>
      <c r="L19" s="10">
        <f>+COUNTIFS('CATASTRO Y PLANIFICACIÓN MP'!$O$16:$O$2620,"CRÍTICO",'CATASTRO Y PLANIFICACIÓN MP'!AI16:AI2620,"ꓣ")</f>
        <v>0</v>
      </c>
      <c r="M19" s="10">
        <f>+COUNTIFS('CATASTRO Y PLANIFICACIÓN MP'!$O$16:$O$2620,"CRÍTICO",'CATASTRO Y PLANIFICACIÓN MP'!AJ16:AJ2620,"ꓣ")</f>
        <v>0</v>
      </c>
      <c r="N19" s="2"/>
      <c r="O19" s="18" t="s">
        <v>79</v>
      </c>
      <c r="P19" s="10">
        <f>+SUM(B17:M17)</f>
        <v>0</v>
      </c>
      <c r="Q19" s="2"/>
      <c r="R19" s="10"/>
      <c r="S19" s="10" t="s">
        <v>106</v>
      </c>
      <c r="T19" s="10"/>
      <c r="U19" s="10"/>
      <c r="V19" s="10"/>
      <c r="W19" s="10"/>
      <c r="X19" s="10"/>
      <c r="Y19" s="10"/>
      <c r="Z19" s="10"/>
      <c r="AA19" s="10"/>
      <c r="AB19" s="10"/>
      <c r="AC19" s="2"/>
    </row>
    <row r="20" spans="1:29" x14ac:dyDescent="0.25">
      <c r="A20" s="15" t="s">
        <v>69</v>
      </c>
      <c r="B20" s="10">
        <f>+COUNTIFS('CATASTRO Y PLANIFICACIÓN MP'!$O$16:$O$2620,"RELEVANTE",'CATASTRO Y PLANIFICACIÓN MP'!Y16:Y2620,"ꓣ")</f>
        <v>0</v>
      </c>
      <c r="C20" s="10">
        <f>+COUNTIFS('CATASTRO Y PLANIFICACIÓN MP'!$O$16:$O$2620,"RELEVANTE",'CATASTRO Y PLANIFICACIÓN MP'!Z16:Z2620,"ꓣ")</f>
        <v>0</v>
      </c>
      <c r="D20" s="10">
        <f>+COUNTIFS('CATASTRO Y PLANIFICACIÓN MP'!$O$16:$O$2620,"RELEVANTE",'CATASTRO Y PLANIFICACIÓN MP'!AA16:AA2620,"ꓣ")</f>
        <v>0</v>
      </c>
      <c r="E20" s="10">
        <f>+COUNTIFS('CATASTRO Y PLANIFICACIÓN MP'!$O$16:$O$2620,"RELEVANTE",'CATASTRO Y PLANIFICACIÓN MP'!AB16:AB2620,"ꓣ")</f>
        <v>0</v>
      </c>
      <c r="F20" s="10">
        <f>+COUNTIFS('CATASTRO Y PLANIFICACIÓN MP'!$O$16:$O$2620,"RELEVANTE",'CATASTRO Y PLANIFICACIÓN MP'!AC16:AC2620,"ꓣ")</f>
        <v>0</v>
      </c>
      <c r="G20" s="10">
        <f>+COUNTIFS('CATASTRO Y PLANIFICACIÓN MP'!$O$16:$O$2620,"RELEVANTE",'CATASTRO Y PLANIFICACIÓN MP'!AD16:AD2620,"ꓣ")</f>
        <v>0</v>
      </c>
      <c r="H20" s="10">
        <f>+COUNTIFS('CATASTRO Y PLANIFICACIÓN MP'!$O$16:$O$2620,"RELEVANTE",'CATASTRO Y PLANIFICACIÓN MP'!AE16:AE2620,"ꓣ")</f>
        <v>0</v>
      </c>
      <c r="I20" s="10">
        <f>+COUNTIFS('CATASTRO Y PLANIFICACIÓN MP'!$O$16:$O$2620,"RELEVANTE",'CATASTRO Y PLANIFICACIÓN MP'!AF16:AF2620,"ꓣ")</f>
        <v>0</v>
      </c>
      <c r="J20" s="10">
        <f>+COUNTIFS('CATASTRO Y PLANIFICACIÓN MP'!$O$16:$O$2620,"RELEVANTE",'CATASTRO Y PLANIFICACIÓN MP'!AG16:AG2620,"ꓣ")</f>
        <v>0</v>
      </c>
      <c r="K20" s="10">
        <f>+COUNTIFS('CATASTRO Y PLANIFICACIÓN MP'!$O$16:$O$2620,"RELEVANTE",'CATASTRO Y PLANIFICACIÓN MP'!AH16:AH2620,"ꓣ")</f>
        <v>0</v>
      </c>
      <c r="L20" s="10">
        <f>+COUNTIFS('CATASTRO Y PLANIFICACIÓN MP'!$O$16:$O$2620,"RELEVANTE",'CATASTRO Y PLANIFICACIÓN MP'!AI16:AI2620,"ꓣ")</f>
        <v>0</v>
      </c>
      <c r="M20" s="10">
        <f>+COUNTIFS('CATASTRO Y PLANIFICACIÓN MP'!$O$16:$O$2620,"RELEVANTE",'CATASTRO Y PLANIFICACIÓN MP'!AJ16:AJ2620,"ꓣ")</f>
        <v>0</v>
      </c>
      <c r="N20" s="2"/>
      <c r="O20" s="18" t="s">
        <v>80</v>
      </c>
      <c r="P20" s="10">
        <f>+SUM(B18:M18)</f>
        <v>0</v>
      </c>
      <c r="Q20" s="2"/>
      <c r="R20" s="10"/>
      <c r="S20" s="10" t="s">
        <v>118</v>
      </c>
      <c r="T20" s="10"/>
      <c r="U20" s="10"/>
      <c r="V20" s="10"/>
      <c r="W20" s="10"/>
      <c r="X20" s="10"/>
      <c r="Y20" s="10"/>
      <c r="Z20" s="10"/>
      <c r="AA20" s="10"/>
      <c r="AB20" s="10"/>
      <c r="AC20" s="2"/>
    </row>
    <row r="21" spans="1:29" x14ac:dyDescent="0.25">
      <c r="A21" s="15" t="s">
        <v>70</v>
      </c>
      <c r="B21" s="10">
        <f>+COUNTIFS('CATASTRO Y PLANIFICACIÓN MP'!$O$16:$O$2620,"IM ≥ 12",'CATASTRO Y PLANIFICACIÓN MP'!Y16:Y2620,"ꓣ")</f>
        <v>0</v>
      </c>
      <c r="C21" s="10">
        <f>+COUNTIFS('CATASTRO Y PLANIFICACIÓN MP'!$O$16:$O$2620,"IM ≥ 12",'CATASTRO Y PLANIFICACIÓN MP'!Z16:Z2620,"ꓣ")</f>
        <v>0</v>
      </c>
      <c r="D21" s="10">
        <f>+COUNTIFS('CATASTRO Y PLANIFICACIÓN MP'!$O$16:$O$2620,"IM ≥ 12",'CATASTRO Y PLANIFICACIÓN MP'!AA16:AA2620,"ꓣ")</f>
        <v>0</v>
      </c>
      <c r="E21" s="10">
        <f>+COUNTIFS('CATASTRO Y PLANIFICACIÓN MP'!$O$16:$O$2620,"IM ≥ 12",'CATASTRO Y PLANIFICACIÓN MP'!AB16:AB2620,"ꓣ")</f>
        <v>0</v>
      </c>
      <c r="F21" s="10">
        <f>+COUNTIFS('CATASTRO Y PLANIFICACIÓN MP'!$O$16:$O$2620,"IM ≥ 12",'CATASTRO Y PLANIFICACIÓN MP'!AC16:AC2620,"ꓣ")</f>
        <v>0</v>
      </c>
      <c r="G21" s="10">
        <f>+COUNTIFS('CATASTRO Y PLANIFICACIÓN MP'!$O$16:$O$2620,"IM ≥ 12",'CATASTRO Y PLANIFICACIÓN MP'!AD16:AD2620,"ꓣ")</f>
        <v>0</v>
      </c>
      <c r="H21" s="10">
        <f>+COUNTIFS('CATASTRO Y PLANIFICACIÓN MP'!$O$16:$O$2620,"IM ≥ 12",'CATASTRO Y PLANIFICACIÓN MP'!AE16:AE2620,"ꓣ")</f>
        <v>0</v>
      </c>
      <c r="I21" s="10">
        <f>+COUNTIFS('CATASTRO Y PLANIFICACIÓN MP'!$O$16:$O$2620,"IM ≥ 12",'CATASTRO Y PLANIFICACIÓN MP'!AF16:AF2620,"ꓣ")</f>
        <v>0</v>
      </c>
      <c r="J21" s="10">
        <f>+COUNTIFS('CATASTRO Y PLANIFICACIÓN MP'!$O$16:$O$2620,"IM ≥ 12",'CATASTRO Y PLANIFICACIÓN MP'!AG16:AG2620,"ꓣ")</f>
        <v>0</v>
      </c>
      <c r="K21" s="10">
        <f>+COUNTIFS('CATASTRO Y PLANIFICACIÓN MP'!$O$16:$O$2620,"IM ≥ 12",'CATASTRO Y PLANIFICACIÓN MP'!AH16:AH2620,"ꓣ")</f>
        <v>0</v>
      </c>
      <c r="L21" s="10">
        <f>+COUNTIFS('CATASTRO Y PLANIFICACIÓN MP'!$O$16:$O$2620,"IM ≥ 12",'CATASTRO Y PLANIFICACIÓN MP'!AI16:AI2620,"ꓣ")</f>
        <v>0</v>
      </c>
      <c r="M21" s="10">
        <f>+COUNTIFS('CATASTRO Y PLANIFICACIÓN MP'!$O$16:$O$2620,"IM ≥ 12",'CATASTRO Y PLANIFICACIÓN MP'!AJ16:AJ2620,"ꓣ")</f>
        <v>0</v>
      </c>
      <c r="N21" s="2"/>
      <c r="O21" s="2"/>
      <c r="P21" s="2"/>
      <c r="Q21" s="2"/>
      <c r="R21" s="10"/>
      <c r="S21" s="10" t="s">
        <v>119</v>
      </c>
      <c r="T21" s="10"/>
      <c r="U21" s="10"/>
      <c r="V21" s="10"/>
      <c r="W21" s="10"/>
      <c r="X21" s="10"/>
      <c r="Y21" s="10"/>
      <c r="Z21" s="10"/>
      <c r="AA21" s="10"/>
      <c r="AB21" s="10"/>
      <c r="AC21" s="2"/>
    </row>
    <row r="22" spans="1:29" x14ac:dyDescent="0.25">
      <c r="A22" s="2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"/>
      <c r="O22" s="2" t="s">
        <v>85</v>
      </c>
      <c r="P22" s="2" t="s">
        <v>86</v>
      </c>
      <c r="Q22" s="2"/>
      <c r="R22" s="10"/>
      <c r="S22" s="10" t="s">
        <v>120</v>
      </c>
      <c r="T22" s="10"/>
      <c r="U22" s="10"/>
      <c r="V22" s="10"/>
      <c r="W22" s="10"/>
      <c r="X22" s="10"/>
      <c r="Y22" s="10"/>
      <c r="Z22" s="10"/>
      <c r="AA22" s="10"/>
      <c r="AB22" s="10"/>
      <c r="AC22" s="2"/>
    </row>
    <row r="23" spans="1:29" x14ac:dyDescent="0.25">
      <c r="A23" s="1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 t="s">
        <v>81</v>
      </c>
      <c r="P23" s="23">
        <f>+P13/P12</f>
        <v>0</v>
      </c>
      <c r="Q23" s="2"/>
      <c r="R23" s="10"/>
      <c r="S23" s="10" t="s">
        <v>127</v>
      </c>
      <c r="T23" s="10"/>
      <c r="U23" s="10"/>
      <c r="V23" s="10"/>
      <c r="W23" s="10"/>
      <c r="X23" s="10"/>
      <c r="Y23" s="10"/>
      <c r="Z23" s="10"/>
      <c r="AA23" s="10"/>
      <c r="AB23" s="10"/>
      <c r="AC23" s="2"/>
    </row>
    <row r="24" spans="1:29" x14ac:dyDescent="0.25">
      <c r="A24" s="17" t="s">
        <v>71</v>
      </c>
      <c r="B24" s="19" t="str">
        <f t="shared" ref="B24:M24" si="0">+IFERROR(B13/(B13+B14),"")</f>
        <v/>
      </c>
      <c r="C24" s="19" t="str">
        <f t="shared" si="0"/>
        <v/>
      </c>
      <c r="D24" s="19" t="str">
        <f t="shared" si="0"/>
        <v/>
      </c>
      <c r="E24" s="19" t="str">
        <f t="shared" si="0"/>
        <v/>
      </c>
      <c r="F24" s="19" t="str">
        <f t="shared" si="0"/>
        <v/>
      </c>
      <c r="G24" s="19" t="str">
        <f t="shared" si="0"/>
        <v/>
      </c>
      <c r="H24" s="19" t="str">
        <f t="shared" si="0"/>
        <v/>
      </c>
      <c r="I24" s="19" t="str">
        <f t="shared" si="0"/>
        <v/>
      </c>
      <c r="J24" s="19" t="str">
        <f t="shared" si="0"/>
        <v/>
      </c>
      <c r="K24" s="19" t="str">
        <f t="shared" si="0"/>
        <v/>
      </c>
      <c r="L24" s="19" t="str">
        <f t="shared" si="0"/>
        <v/>
      </c>
      <c r="M24" s="19" t="str">
        <f t="shared" si="0"/>
        <v/>
      </c>
      <c r="N24" s="2"/>
      <c r="O24" s="2" t="s">
        <v>82</v>
      </c>
      <c r="P24" s="22">
        <f>+P18/P15</f>
        <v>0</v>
      </c>
      <c r="Q24" s="2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2"/>
    </row>
    <row r="25" spans="1:29" x14ac:dyDescent="0.25">
      <c r="A25" s="17" t="s">
        <v>72</v>
      </c>
      <c r="B25" s="19" t="str">
        <f>+IFERROR(B16/(B16+B19),"")</f>
        <v/>
      </c>
      <c r="C25" s="19" t="str">
        <f t="shared" ref="C25:M25" si="1">+IFERROR(C16/(C16+C19),"")</f>
        <v/>
      </c>
      <c r="D25" s="19" t="str">
        <f t="shared" si="1"/>
        <v/>
      </c>
      <c r="E25" s="19" t="str">
        <f t="shared" si="1"/>
        <v/>
      </c>
      <c r="F25" s="19" t="str">
        <f t="shared" si="1"/>
        <v/>
      </c>
      <c r="G25" s="19" t="str">
        <f>+IFERROR(G16/(G16+G19),"")</f>
        <v/>
      </c>
      <c r="H25" s="19" t="str">
        <f t="shared" si="1"/>
        <v/>
      </c>
      <c r="I25" s="19" t="str">
        <f t="shared" si="1"/>
        <v/>
      </c>
      <c r="J25" s="19" t="str">
        <f t="shared" si="1"/>
        <v/>
      </c>
      <c r="K25" s="19" t="str">
        <f t="shared" si="1"/>
        <v/>
      </c>
      <c r="L25" s="19" t="str">
        <f t="shared" si="1"/>
        <v/>
      </c>
      <c r="M25" s="19" t="str">
        <f t="shared" si="1"/>
        <v/>
      </c>
      <c r="O25" s="2" t="s">
        <v>83</v>
      </c>
      <c r="P25" s="22">
        <f>+P19/P16</f>
        <v>0</v>
      </c>
    </row>
    <row r="26" spans="1:29" x14ac:dyDescent="0.25">
      <c r="A26" s="17" t="s">
        <v>73</v>
      </c>
      <c r="B26" s="19" t="str">
        <f>+IFERROR(B17/(B17+B20),"")</f>
        <v/>
      </c>
      <c r="C26" s="19" t="str">
        <f t="shared" ref="C26:M26" si="2">+IFERROR(C17/(C17+C20),"")</f>
        <v/>
      </c>
      <c r="D26" s="19" t="str">
        <f t="shared" si="2"/>
        <v/>
      </c>
      <c r="E26" s="19" t="str">
        <f t="shared" si="2"/>
        <v/>
      </c>
      <c r="F26" s="19" t="str">
        <f t="shared" si="2"/>
        <v/>
      </c>
      <c r="G26" s="19" t="str">
        <f>+IFERROR(G17/(G17+G20),"")</f>
        <v/>
      </c>
      <c r="H26" s="19" t="str">
        <f t="shared" si="2"/>
        <v/>
      </c>
      <c r="I26" s="19" t="str">
        <f t="shared" si="2"/>
        <v/>
      </c>
      <c r="J26" s="19" t="str">
        <f t="shared" si="2"/>
        <v/>
      </c>
      <c r="K26" s="19" t="str">
        <f t="shared" si="2"/>
        <v/>
      </c>
      <c r="L26" s="19" t="str">
        <f t="shared" si="2"/>
        <v/>
      </c>
      <c r="M26" s="19" t="str">
        <f t="shared" si="2"/>
        <v/>
      </c>
      <c r="O26" s="2" t="s">
        <v>84</v>
      </c>
      <c r="P26" s="22">
        <f>+P20/P17</f>
        <v>0</v>
      </c>
    </row>
    <row r="27" spans="1:29" x14ac:dyDescent="0.25">
      <c r="A27" s="17" t="s">
        <v>74</v>
      </c>
      <c r="B27" s="19" t="str">
        <f>+IFERROR(B18/(B18+B21),"")</f>
        <v/>
      </c>
      <c r="C27" s="19" t="str">
        <f t="shared" ref="C27:M27" si="3">+IFERROR(C18/(C18+C21),"")</f>
        <v/>
      </c>
      <c r="D27" s="19" t="str">
        <f t="shared" si="3"/>
        <v/>
      </c>
      <c r="E27" s="19" t="str">
        <f t="shared" si="3"/>
        <v/>
      </c>
      <c r="F27" s="19" t="str">
        <f t="shared" si="3"/>
        <v/>
      </c>
      <c r="G27" s="19" t="str">
        <f t="shared" si="3"/>
        <v/>
      </c>
      <c r="H27" s="19" t="str">
        <f t="shared" si="3"/>
        <v/>
      </c>
      <c r="I27" s="19" t="str">
        <f t="shared" si="3"/>
        <v/>
      </c>
      <c r="J27" s="19" t="str">
        <f t="shared" si="3"/>
        <v/>
      </c>
      <c r="K27" s="19" t="str">
        <f t="shared" si="3"/>
        <v/>
      </c>
      <c r="L27" s="19" t="str">
        <f t="shared" si="3"/>
        <v/>
      </c>
      <c r="M27" s="19" t="str">
        <f t="shared" si="3"/>
        <v/>
      </c>
    </row>
    <row r="29" spans="1:29" ht="25.5" x14ac:dyDescent="0.25">
      <c r="A29" s="13" t="s">
        <v>48</v>
      </c>
      <c r="B29" s="24">
        <v>2160000000</v>
      </c>
      <c r="C29" s="2"/>
    </row>
    <row r="30" spans="1:29" x14ac:dyDescent="0.25">
      <c r="A30" s="16"/>
      <c r="B30" s="25"/>
      <c r="C30" s="2"/>
    </row>
    <row r="31" spans="1:29" ht="25.5" x14ac:dyDescent="0.25">
      <c r="A31" s="13" t="s">
        <v>49</v>
      </c>
      <c r="B31" s="24">
        <v>960000000</v>
      </c>
      <c r="C31" s="2"/>
    </row>
    <row r="33" spans="1:4" ht="25.5" x14ac:dyDescent="0.25">
      <c r="A33" s="13" t="s">
        <v>50</v>
      </c>
      <c r="B33" s="24">
        <f>+SUM('SEGUIMIENTO GASTO'!AI8:AI100)</f>
        <v>0</v>
      </c>
    </row>
    <row r="34" spans="1:4" x14ac:dyDescent="0.25">
      <c r="A34" s="16"/>
      <c r="B34" s="2"/>
    </row>
    <row r="35" spans="1:4" ht="25.5" x14ac:dyDescent="0.25">
      <c r="A35" s="13" t="s">
        <v>51</v>
      </c>
      <c r="B35" s="24">
        <f>+SUM('SEGUIMIENTO GASTO CORRECTIVO'!AG8:AG304)</f>
        <v>0</v>
      </c>
    </row>
    <row r="37" spans="1:4" ht="25.5" x14ac:dyDescent="0.25">
      <c r="A37" s="13" t="s">
        <v>87</v>
      </c>
      <c r="B37" s="26">
        <f>+IFERROR(B33/B29,"")</f>
        <v>0</v>
      </c>
      <c r="D37" s="27">
        <f>1-B37</f>
        <v>1</v>
      </c>
    </row>
    <row r="38" spans="1:4" x14ac:dyDescent="0.25">
      <c r="D38" s="21"/>
    </row>
    <row r="39" spans="1:4" ht="25.5" x14ac:dyDescent="0.25">
      <c r="A39" s="13" t="s">
        <v>88</v>
      </c>
      <c r="B39" s="26">
        <f>+IFERROR(B35/B31,"")</f>
        <v>0</v>
      </c>
      <c r="D39" s="27">
        <f>1-B39</f>
        <v>1</v>
      </c>
    </row>
    <row r="42" spans="1:4" ht="44.25" customHeight="1" x14ac:dyDescent="0.25">
      <c r="A42" s="56" t="s">
        <v>58</v>
      </c>
      <c r="B42" s="37" t="s">
        <v>97</v>
      </c>
    </row>
    <row r="43" spans="1:4" x14ac:dyDescent="0.25">
      <c r="A43" s="36">
        <v>2023</v>
      </c>
      <c r="B43" s="38">
        <v>4650000</v>
      </c>
    </row>
    <row r="44" spans="1:4" x14ac:dyDescent="0.25">
      <c r="A44" s="36">
        <v>2024</v>
      </c>
      <c r="B44" s="38">
        <v>1250000</v>
      </c>
    </row>
    <row r="45" spans="1:4" x14ac:dyDescent="0.25">
      <c r="A45" s="36">
        <v>2025</v>
      </c>
      <c r="B45" s="38">
        <v>78000000</v>
      </c>
    </row>
    <row r="46" spans="1:4" x14ac:dyDescent="0.25">
      <c r="A46" s="36" t="s">
        <v>59</v>
      </c>
      <c r="B46" s="38"/>
    </row>
    <row r="47" spans="1:4" x14ac:dyDescent="0.25">
      <c r="A47" s="36" t="s">
        <v>60</v>
      </c>
      <c r="B47" s="38">
        <v>83900000</v>
      </c>
    </row>
    <row r="49" spans="1:3" ht="22.5" x14ac:dyDescent="0.25">
      <c r="A49" s="56" t="s">
        <v>58</v>
      </c>
      <c r="B49" s="37" t="s">
        <v>61</v>
      </c>
      <c r="C49"/>
    </row>
    <row r="50" spans="1:3" x14ac:dyDescent="0.25">
      <c r="A50" s="36">
        <v>2023</v>
      </c>
      <c r="B50" s="38">
        <v>10</v>
      </c>
      <c r="C50"/>
    </row>
    <row r="51" spans="1:3" x14ac:dyDescent="0.25">
      <c r="A51" s="55" t="s">
        <v>46</v>
      </c>
      <c r="B51" s="38">
        <v>6</v>
      </c>
      <c r="C51"/>
    </row>
    <row r="52" spans="1:3" x14ac:dyDescent="0.25">
      <c r="A52" s="55" t="s">
        <v>57</v>
      </c>
      <c r="B52" s="38">
        <v>3</v>
      </c>
      <c r="C52"/>
    </row>
    <row r="53" spans="1:3" x14ac:dyDescent="0.25">
      <c r="A53" s="55" t="s">
        <v>47</v>
      </c>
      <c r="B53" s="38">
        <v>1</v>
      </c>
      <c r="C53"/>
    </row>
    <row r="54" spans="1:3" x14ac:dyDescent="0.25">
      <c r="A54" s="36">
        <v>2024</v>
      </c>
      <c r="B54" s="38">
        <v>4</v>
      </c>
      <c r="C54"/>
    </row>
    <row r="55" spans="1:3" x14ac:dyDescent="0.25">
      <c r="A55" s="55" t="s">
        <v>57</v>
      </c>
      <c r="B55" s="38">
        <v>3</v>
      </c>
    </row>
    <row r="56" spans="1:3" x14ac:dyDescent="0.25">
      <c r="A56" s="55" t="s">
        <v>47</v>
      </c>
      <c r="B56" s="38">
        <v>1</v>
      </c>
    </row>
    <row r="57" spans="1:3" x14ac:dyDescent="0.25">
      <c r="A57" s="36">
        <v>2025</v>
      </c>
      <c r="B57" s="38">
        <v>1</v>
      </c>
    </row>
    <row r="58" spans="1:3" x14ac:dyDescent="0.25">
      <c r="A58" s="55" t="s">
        <v>47</v>
      </c>
      <c r="B58" s="38">
        <v>1</v>
      </c>
    </row>
    <row r="59" spans="1:3" x14ac:dyDescent="0.25">
      <c r="A59" s="36" t="s">
        <v>59</v>
      </c>
      <c r="B59" s="38"/>
    </row>
    <row r="60" spans="1:3" x14ac:dyDescent="0.25">
      <c r="A60" s="55" t="s">
        <v>59</v>
      </c>
      <c r="B60" s="38"/>
    </row>
    <row r="61" spans="1:3" x14ac:dyDescent="0.25">
      <c r="A61" s="36" t="s">
        <v>60</v>
      </c>
      <c r="B61" s="38">
        <v>15</v>
      </c>
    </row>
  </sheetData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4015-BBB2-44C1-B1BD-2AB57FE04B7F}">
  <sheetPr codeName="Hoja7"/>
  <dimension ref="C3:D330"/>
  <sheetViews>
    <sheetView topLeftCell="A278" zoomScale="80" zoomScaleNormal="80" workbookViewId="0">
      <selection activeCell="C299" sqref="C299"/>
    </sheetView>
  </sheetViews>
  <sheetFormatPr baseColWidth="10" defaultRowHeight="15" x14ac:dyDescent="0.25"/>
  <cols>
    <col min="1" max="2" width="11.42578125" style="104"/>
    <col min="3" max="3" width="50" style="104" bestFit="1" customWidth="1"/>
    <col min="4" max="4" width="19.28515625" style="105" customWidth="1"/>
    <col min="5" max="6" width="11.42578125" style="104"/>
    <col min="7" max="7" width="12" style="104" customWidth="1"/>
    <col min="8" max="258" width="11.42578125" style="104"/>
    <col min="259" max="259" width="50" style="104" bestFit="1" customWidth="1"/>
    <col min="260" max="260" width="19.28515625" style="104" customWidth="1"/>
    <col min="261" max="262" width="11.42578125" style="104"/>
    <col min="263" max="263" width="12" style="104" customWidth="1"/>
    <col min="264" max="514" width="11.42578125" style="104"/>
    <col min="515" max="515" width="50" style="104" bestFit="1" customWidth="1"/>
    <col min="516" max="516" width="19.28515625" style="104" customWidth="1"/>
    <col min="517" max="518" width="11.42578125" style="104"/>
    <col min="519" max="519" width="12" style="104" customWidth="1"/>
    <col min="520" max="770" width="11.42578125" style="104"/>
    <col min="771" max="771" width="50" style="104" bestFit="1" customWidth="1"/>
    <col min="772" max="772" width="19.28515625" style="104" customWidth="1"/>
    <col min="773" max="774" width="11.42578125" style="104"/>
    <col min="775" max="775" width="12" style="104" customWidth="1"/>
    <col min="776" max="1026" width="11.42578125" style="104"/>
    <col min="1027" max="1027" width="50" style="104" bestFit="1" customWidth="1"/>
    <col min="1028" max="1028" width="19.28515625" style="104" customWidth="1"/>
    <col min="1029" max="1030" width="11.42578125" style="104"/>
    <col min="1031" max="1031" width="12" style="104" customWidth="1"/>
    <col min="1032" max="1282" width="11.42578125" style="104"/>
    <col min="1283" max="1283" width="50" style="104" bestFit="1" customWidth="1"/>
    <col min="1284" max="1284" width="19.28515625" style="104" customWidth="1"/>
    <col min="1285" max="1286" width="11.42578125" style="104"/>
    <col min="1287" max="1287" width="12" style="104" customWidth="1"/>
    <col min="1288" max="1538" width="11.42578125" style="104"/>
    <col min="1539" max="1539" width="50" style="104" bestFit="1" customWidth="1"/>
    <col min="1540" max="1540" width="19.28515625" style="104" customWidth="1"/>
    <col min="1541" max="1542" width="11.42578125" style="104"/>
    <col min="1543" max="1543" width="12" style="104" customWidth="1"/>
    <col min="1544" max="1794" width="11.42578125" style="104"/>
    <col min="1795" max="1795" width="50" style="104" bestFit="1" customWidth="1"/>
    <col min="1796" max="1796" width="19.28515625" style="104" customWidth="1"/>
    <col min="1797" max="1798" width="11.42578125" style="104"/>
    <col min="1799" max="1799" width="12" style="104" customWidth="1"/>
    <col min="1800" max="2050" width="11.42578125" style="104"/>
    <col min="2051" max="2051" width="50" style="104" bestFit="1" customWidth="1"/>
    <col min="2052" max="2052" width="19.28515625" style="104" customWidth="1"/>
    <col min="2053" max="2054" width="11.42578125" style="104"/>
    <col min="2055" max="2055" width="12" style="104" customWidth="1"/>
    <col min="2056" max="2306" width="11.42578125" style="104"/>
    <col min="2307" max="2307" width="50" style="104" bestFit="1" customWidth="1"/>
    <col min="2308" max="2308" width="19.28515625" style="104" customWidth="1"/>
    <col min="2309" max="2310" width="11.42578125" style="104"/>
    <col min="2311" max="2311" width="12" style="104" customWidth="1"/>
    <col min="2312" max="2562" width="11.42578125" style="104"/>
    <col min="2563" max="2563" width="50" style="104" bestFit="1" customWidth="1"/>
    <col min="2564" max="2564" width="19.28515625" style="104" customWidth="1"/>
    <col min="2565" max="2566" width="11.42578125" style="104"/>
    <col min="2567" max="2567" width="12" style="104" customWidth="1"/>
    <col min="2568" max="2818" width="11.42578125" style="104"/>
    <col min="2819" max="2819" width="50" style="104" bestFit="1" customWidth="1"/>
    <col min="2820" max="2820" width="19.28515625" style="104" customWidth="1"/>
    <col min="2821" max="2822" width="11.42578125" style="104"/>
    <col min="2823" max="2823" width="12" style="104" customWidth="1"/>
    <col min="2824" max="3074" width="11.42578125" style="104"/>
    <col min="3075" max="3075" width="50" style="104" bestFit="1" customWidth="1"/>
    <col min="3076" max="3076" width="19.28515625" style="104" customWidth="1"/>
    <col min="3077" max="3078" width="11.42578125" style="104"/>
    <col min="3079" max="3079" width="12" style="104" customWidth="1"/>
    <col min="3080" max="3330" width="11.42578125" style="104"/>
    <col min="3331" max="3331" width="50" style="104" bestFit="1" customWidth="1"/>
    <col min="3332" max="3332" width="19.28515625" style="104" customWidth="1"/>
    <col min="3333" max="3334" width="11.42578125" style="104"/>
    <col min="3335" max="3335" width="12" style="104" customWidth="1"/>
    <col min="3336" max="3586" width="11.42578125" style="104"/>
    <col min="3587" max="3587" width="50" style="104" bestFit="1" customWidth="1"/>
    <col min="3588" max="3588" width="19.28515625" style="104" customWidth="1"/>
    <col min="3589" max="3590" width="11.42578125" style="104"/>
    <col min="3591" max="3591" width="12" style="104" customWidth="1"/>
    <col min="3592" max="3842" width="11.42578125" style="104"/>
    <col min="3843" max="3843" width="50" style="104" bestFit="1" customWidth="1"/>
    <col min="3844" max="3844" width="19.28515625" style="104" customWidth="1"/>
    <col min="3845" max="3846" width="11.42578125" style="104"/>
    <col min="3847" max="3847" width="12" style="104" customWidth="1"/>
    <col min="3848" max="4098" width="11.42578125" style="104"/>
    <col min="4099" max="4099" width="50" style="104" bestFit="1" customWidth="1"/>
    <col min="4100" max="4100" width="19.28515625" style="104" customWidth="1"/>
    <col min="4101" max="4102" width="11.42578125" style="104"/>
    <col min="4103" max="4103" width="12" style="104" customWidth="1"/>
    <col min="4104" max="4354" width="11.42578125" style="104"/>
    <col min="4355" max="4355" width="50" style="104" bestFit="1" customWidth="1"/>
    <col min="4356" max="4356" width="19.28515625" style="104" customWidth="1"/>
    <col min="4357" max="4358" width="11.42578125" style="104"/>
    <col min="4359" max="4359" width="12" style="104" customWidth="1"/>
    <col min="4360" max="4610" width="11.42578125" style="104"/>
    <col min="4611" max="4611" width="50" style="104" bestFit="1" customWidth="1"/>
    <col min="4612" max="4612" width="19.28515625" style="104" customWidth="1"/>
    <col min="4613" max="4614" width="11.42578125" style="104"/>
    <col min="4615" max="4615" width="12" style="104" customWidth="1"/>
    <col min="4616" max="4866" width="11.42578125" style="104"/>
    <col min="4867" max="4867" width="50" style="104" bestFit="1" customWidth="1"/>
    <col min="4868" max="4868" width="19.28515625" style="104" customWidth="1"/>
    <col min="4869" max="4870" width="11.42578125" style="104"/>
    <col min="4871" max="4871" width="12" style="104" customWidth="1"/>
    <col min="4872" max="5122" width="11.42578125" style="104"/>
    <col min="5123" max="5123" width="50" style="104" bestFit="1" customWidth="1"/>
    <col min="5124" max="5124" width="19.28515625" style="104" customWidth="1"/>
    <col min="5125" max="5126" width="11.42578125" style="104"/>
    <col min="5127" max="5127" width="12" style="104" customWidth="1"/>
    <col min="5128" max="5378" width="11.42578125" style="104"/>
    <col min="5379" max="5379" width="50" style="104" bestFit="1" customWidth="1"/>
    <col min="5380" max="5380" width="19.28515625" style="104" customWidth="1"/>
    <col min="5381" max="5382" width="11.42578125" style="104"/>
    <col min="5383" max="5383" width="12" style="104" customWidth="1"/>
    <col min="5384" max="5634" width="11.42578125" style="104"/>
    <col min="5635" max="5635" width="50" style="104" bestFit="1" customWidth="1"/>
    <col min="5636" max="5636" width="19.28515625" style="104" customWidth="1"/>
    <col min="5637" max="5638" width="11.42578125" style="104"/>
    <col min="5639" max="5639" width="12" style="104" customWidth="1"/>
    <col min="5640" max="5890" width="11.42578125" style="104"/>
    <col min="5891" max="5891" width="50" style="104" bestFit="1" customWidth="1"/>
    <col min="5892" max="5892" width="19.28515625" style="104" customWidth="1"/>
    <col min="5893" max="5894" width="11.42578125" style="104"/>
    <col min="5895" max="5895" width="12" style="104" customWidth="1"/>
    <col min="5896" max="6146" width="11.42578125" style="104"/>
    <col min="6147" max="6147" width="50" style="104" bestFit="1" customWidth="1"/>
    <col min="6148" max="6148" width="19.28515625" style="104" customWidth="1"/>
    <col min="6149" max="6150" width="11.42578125" style="104"/>
    <col min="6151" max="6151" width="12" style="104" customWidth="1"/>
    <col min="6152" max="6402" width="11.42578125" style="104"/>
    <col min="6403" max="6403" width="50" style="104" bestFit="1" customWidth="1"/>
    <col min="6404" max="6404" width="19.28515625" style="104" customWidth="1"/>
    <col min="6405" max="6406" width="11.42578125" style="104"/>
    <col min="6407" max="6407" width="12" style="104" customWidth="1"/>
    <col min="6408" max="6658" width="11.42578125" style="104"/>
    <col min="6659" max="6659" width="50" style="104" bestFit="1" customWidth="1"/>
    <col min="6660" max="6660" width="19.28515625" style="104" customWidth="1"/>
    <col min="6661" max="6662" width="11.42578125" style="104"/>
    <col min="6663" max="6663" width="12" style="104" customWidth="1"/>
    <col min="6664" max="6914" width="11.42578125" style="104"/>
    <col min="6915" max="6915" width="50" style="104" bestFit="1" customWidth="1"/>
    <col min="6916" max="6916" width="19.28515625" style="104" customWidth="1"/>
    <col min="6917" max="6918" width="11.42578125" style="104"/>
    <col min="6919" max="6919" width="12" style="104" customWidth="1"/>
    <col min="6920" max="7170" width="11.42578125" style="104"/>
    <col min="7171" max="7171" width="50" style="104" bestFit="1" customWidth="1"/>
    <col min="7172" max="7172" width="19.28515625" style="104" customWidth="1"/>
    <col min="7173" max="7174" width="11.42578125" style="104"/>
    <col min="7175" max="7175" width="12" style="104" customWidth="1"/>
    <col min="7176" max="7426" width="11.42578125" style="104"/>
    <col min="7427" max="7427" width="50" style="104" bestFit="1" customWidth="1"/>
    <col min="7428" max="7428" width="19.28515625" style="104" customWidth="1"/>
    <col min="7429" max="7430" width="11.42578125" style="104"/>
    <col min="7431" max="7431" width="12" style="104" customWidth="1"/>
    <col min="7432" max="7682" width="11.42578125" style="104"/>
    <col min="7683" max="7683" width="50" style="104" bestFit="1" customWidth="1"/>
    <col min="7684" max="7684" width="19.28515625" style="104" customWidth="1"/>
    <col min="7685" max="7686" width="11.42578125" style="104"/>
    <col min="7687" max="7687" width="12" style="104" customWidth="1"/>
    <col min="7688" max="7938" width="11.42578125" style="104"/>
    <col min="7939" max="7939" width="50" style="104" bestFit="1" customWidth="1"/>
    <col min="7940" max="7940" width="19.28515625" style="104" customWidth="1"/>
    <col min="7941" max="7942" width="11.42578125" style="104"/>
    <col min="7943" max="7943" width="12" style="104" customWidth="1"/>
    <col min="7944" max="8194" width="11.42578125" style="104"/>
    <col min="8195" max="8195" width="50" style="104" bestFit="1" customWidth="1"/>
    <col min="8196" max="8196" width="19.28515625" style="104" customWidth="1"/>
    <col min="8197" max="8198" width="11.42578125" style="104"/>
    <col min="8199" max="8199" width="12" style="104" customWidth="1"/>
    <col min="8200" max="8450" width="11.42578125" style="104"/>
    <col min="8451" max="8451" width="50" style="104" bestFit="1" customWidth="1"/>
    <col min="8452" max="8452" width="19.28515625" style="104" customWidth="1"/>
    <col min="8453" max="8454" width="11.42578125" style="104"/>
    <col min="8455" max="8455" width="12" style="104" customWidth="1"/>
    <col min="8456" max="8706" width="11.42578125" style="104"/>
    <col min="8707" max="8707" width="50" style="104" bestFit="1" customWidth="1"/>
    <col min="8708" max="8708" width="19.28515625" style="104" customWidth="1"/>
    <col min="8709" max="8710" width="11.42578125" style="104"/>
    <col min="8711" max="8711" width="12" style="104" customWidth="1"/>
    <col min="8712" max="8962" width="11.42578125" style="104"/>
    <col min="8963" max="8963" width="50" style="104" bestFit="1" customWidth="1"/>
    <col min="8964" max="8964" width="19.28515625" style="104" customWidth="1"/>
    <col min="8965" max="8966" width="11.42578125" style="104"/>
    <col min="8967" max="8967" width="12" style="104" customWidth="1"/>
    <col min="8968" max="9218" width="11.42578125" style="104"/>
    <col min="9219" max="9219" width="50" style="104" bestFit="1" customWidth="1"/>
    <col min="9220" max="9220" width="19.28515625" style="104" customWidth="1"/>
    <col min="9221" max="9222" width="11.42578125" style="104"/>
    <col min="9223" max="9223" width="12" style="104" customWidth="1"/>
    <col min="9224" max="9474" width="11.42578125" style="104"/>
    <col min="9475" max="9475" width="50" style="104" bestFit="1" customWidth="1"/>
    <col min="9476" max="9476" width="19.28515625" style="104" customWidth="1"/>
    <col min="9477" max="9478" width="11.42578125" style="104"/>
    <col min="9479" max="9479" width="12" style="104" customWidth="1"/>
    <col min="9480" max="9730" width="11.42578125" style="104"/>
    <col min="9731" max="9731" width="50" style="104" bestFit="1" customWidth="1"/>
    <col min="9732" max="9732" width="19.28515625" style="104" customWidth="1"/>
    <col min="9733" max="9734" width="11.42578125" style="104"/>
    <col min="9735" max="9735" width="12" style="104" customWidth="1"/>
    <col min="9736" max="9986" width="11.42578125" style="104"/>
    <col min="9987" max="9987" width="50" style="104" bestFit="1" customWidth="1"/>
    <col min="9988" max="9988" width="19.28515625" style="104" customWidth="1"/>
    <col min="9989" max="9990" width="11.42578125" style="104"/>
    <col min="9991" max="9991" width="12" style="104" customWidth="1"/>
    <col min="9992" max="10242" width="11.42578125" style="104"/>
    <col min="10243" max="10243" width="50" style="104" bestFit="1" customWidth="1"/>
    <col min="10244" max="10244" width="19.28515625" style="104" customWidth="1"/>
    <col min="10245" max="10246" width="11.42578125" style="104"/>
    <col min="10247" max="10247" width="12" style="104" customWidth="1"/>
    <col min="10248" max="10498" width="11.42578125" style="104"/>
    <col min="10499" max="10499" width="50" style="104" bestFit="1" customWidth="1"/>
    <col min="10500" max="10500" width="19.28515625" style="104" customWidth="1"/>
    <col min="10501" max="10502" width="11.42578125" style="104"/>
    <col min="10503" max="10503" width="12" style="104" customWidth="1"/>
    <col min="10504" max="10754" width="11.42578125" style="104"/>
    <col min="10755" max="10755" width="50" style="104" bestFit="1" customWidth="1"/>
    <col min="10756" max="10756" width="19.28515625" style="104" customWidth="1"/>
    <col min="10757" max="10758" width="11.42578125" style="104"/>
    <col min="10759" max="10759" width="12" style="104" customWidth="1"/>
    <col min="10760" max="11010" width="11.42578125" style="104"/>
    <col min="11011" max="11011" width="50" style="104" bestFit="1" customWidth="1"/>
    <col min="11012" max="11012" width="19.28515625" style="104" customWidth="1"/>
    <col min="11013" max="11014" width="11.42578125" style="104"/>
    <col min="11015" max="11015" width="12" style="104" customWidth="1"/>
    <col min="11016" max="11266" width="11.42578125" style="104"/>
    <col min="11267" max="11267" width="50" style="104" bestFit="1" customWidth="1"/>
    <col min="11268" max="11268" width="19.28515625" style="104" customWidth="1"/>
    <col min="11269" max="11270" width="11.42578125" style="104"/>
    <col min="11271" max="11271" width="12" style="104" customWidth="1"/>
    <col min="11272" max="11522" width="11.42578125" style="104"/>
    <col min="11523" max="11523" width="50" style="104" bestFit="1" customWidth="1"/>
    <col min="11524" max="11524" width="19.28515625" style="104" customWidth="1"/>
    <col min="11525" max="11526" width="11.42578125" style="104"/>
    <col min="11527" max="11527" width="12" style="104" customWidth="1"/>
    <col min="11528" max="11778" width="11.42578125" style="104"/>
    <col min="11779" max="11779" width="50" style="104" bestFit="1" customWidth="1"/>
    <col min="11780" max="11780" width="19.28515625" style="104" customWidth="1"/>
    <col min="11781" max="11782" width="11.42578125" style="104"/>
    <col min="11783" max="11783" width="12" style="104" customWidth="1"/>
    <col min="11784" max="12034" width="11.42578125" style="104"/>
    <col min="12035" max="12035" width="50" style="104" bestFit="1" customWidth="1"/>
    <col min="12036" max="12036" width="19.28515625" style="104" customWidth="1"/>
    <col min="12037" max="12038" width="11.42578125" style="104"/>
    <col min="12039" max="12039" width="12" style="104" customWidth="1"/>
    <col min="12040" max="12290" width="11.42578125" style="104"/>
    <col min="12291" max="12291" width="50" style="104" bestFit="1" customWidth="1"/>
    <col min="12292" max="12292" width="19.28515625" style="104" customWidth="1"/>
    <col min="12293" max="12294" width="11.42578125" style="104"/>
    <col min="12295" max="12295" width="12" style="104" customWidth="1"/>
    <col min="12296" max="12546" width="11.42578125" style="104"/>
    <col min="12547" max="12547" width="50" style="104" bestFit="1" customWidth="1"/>
    <col min="12548" max="12548" width="19.28515625" style="104" customWidth="1"/>
    <col min="12549" max="12550" width="11.42578125" style="104"/>
    <col min="12551" max="12551" width="12" style="104" customWidth="1"/>
    <col min="12552" max="12802" width="11.42578125" style="104"/>
    <col min="12803" max="12803" width="50" style="104" bestFit="1" customWidth="1"/>
    <col min="12804" max="12804" width="19.28515625" style="104" customWidth="1"/>
    <col min="12805" max="12806" width="11.42578125" style="104"/>
    <col min="12807" max="12807" width="12" style="104" customWidth="1"/>
    <col min="12808" max="13058" width="11.42578125" style="104"/>
    <col min="13059" max="13059" width="50" style="104" bestFit="1" customWidth="1"/>
    <col min="13060" max="13060" width="19.28515625" style="104" customWidth="1"/>
    <col min="13061" max="13062" width="11.42578125" style="104"/>
    <col min="13063" max="13063" width="12" style="104" customWidth="1"/>
    <col min="13064" max="13314" width="11.42578125" style="104"/>
    <col min="13315" max="13315" width="50" style="104" bestFit="1" customWidth="1"/>
    <col min="13316" max="13316" width="19.28515625" style="104" customWidth="1"/>
    <col min="13317" max="13318" width="11.42578125" style="104"/>
    <col min="13319" max="13319" width="12" style="104" customWidth="1"/>
    <col min="13320" max="13570" width="11.42578125" style="104"/>
    <col min="13571" max="13571" width="50" style="104" bestFit="1" customWidth="1"/>
    <col min="13572" max="13572" width="19.28515625" style="104" customWidth="1"/>
    <col min="13573" max="13574" width="11.42578125" style="104"/>
    <col min="13575" max="13575" width="12" style="104" customWidth="1"/>
    <col min="13576" max="13826" width="11.42578125" style="104"/>
    <col min="13827" max="13827" width="50" style="104" bestFit="1" customWidth="1"/>
    <col min="13828" max="13828" width="19.28515625" style="104" customWidth="1"/>
    <col min="13829" max="13830" width="11.42578125" style="104"/>
    <col min="13831" max="13831" width="12" style="104" customWidth="1"/>
    <col min="13832" max="14082" width="11.42578125" style="104"/>
    <col min="14083" max="14083" width="50" style="104" bestFit="1" customWidth="1"/>
    <col min="14084" max="14084" width="19.28515625" style="104" customWidth="1"/>
    <col min="14085" max="14086" width="11.42578125" style="104"/>
    <col min="14087" max="14087" width="12" style="104" customWidth="1"/>
    <col min="14088" max="14338" width="11.42578125" style="104"/>
    <col min="14339" max="14339" width="50" style="104" bestFit="1" customWidth="1"/>
    <col min="14340" max="14340" width="19.28515625" style="104" customWidth="1"/>
    <col min="14341" max="14342" width="11.42578125" style="104"/>
    <col min="14343" max="14343" width="12" style="104" customWidth="1"/>
    <col min="14344" max="14594" width="11.42578125" style="104"/>
    <col min="14595" max="14595" width="50" style="104" bestFit="1" customWidth="1"/>
    <col min="14596" max="14596" width="19.28515625" style="104" customWidth="1"/>
    <col min="14597" max="14598" width="11.42578125" style="104"/>
    <col min="14599" max="14599" width="12" style="104" customWidth="1"/>
    <col min="14600" max="14850" width="11.42578125" style="104"/>
    <col min="14851" max="14851" width="50" style="104" bestFit="1" customWidth="1"/>
    <col min="14852" max="14852" width="19.28515625" style="104" customWidth="1"/>
    <col min="14853" max="14854" width="11.42578125" style="104"/>
    <col min="14855" max="14855" width="12" style="104" customWidth="1"/>
    <col min="14856" max="15106" width="11.42578125" style="104"/>
    <col min="15107" max="15107" width="50" style="104" bestFit="1" customWidth="1"/>
    <col min="15108" max="15108" width="19.28515625" style="104" customWidth="1"/>
    <col min="15109" max="15110" width="11.42578125" style="104"/>
    <col min="15111" max="15111" width="12" style="104" customWidth="1"/>
    <col min="15112" max="15362" width="11.42578125" style="104"/>
    <col min="15363" max="15363" width="50" style="104" bestFit="1" customWidth="1"/>
    <col min="15364" max="15364" width="19.28515625" style="104" customWidth="1"/>
    <col min="15365" max="15366" width="11.42578125" style="104"/>
    <col min="15367" max="15367" width="12" style="104" customWidth="1"/>
    <col min="15368" max="15618" width="11.42578125" style="104"/>
    <col min="15619" max="15619" width="50" style="104" bestFit="1" customWidth="1"/>
    <col min="15620" max="15620" width="19.28515625" style="104" customWidth="1"/>
    <col min="15621" max="15622" width="11.42578125" style="104"/>
    <col min="15623" max="15623" width="12" style="104" customWidth="1"/>
    <col min="15624" max="15874" width="11.42578125" style="104"/>
    <col min="15875" max="15875" width="50" style="104" bestFit="1" customWidth="1"/>
    <col min="15876" max="15876" width="19.28515625" style="104" customWidth="1"/>
    <col min="15877" max="15878" width="11.42578125" style="104"/>
    <col min="15879" max="15879" width="12" style="104" customWidth="1"/>
    <col min="15880" max="16130" width="11.42578125" style="104"/>
    <col min="16131" max="16131" width="50" style="104" bestFit="1" customWidth="1"/>
    <col min="16132" max="16132" width="19.28515625" style="104" customWidth="1"/>
    <col min="16133" max="16134" width="11.42578125" style="104"/>
    <col min="16135" max="16135" width="12" style="104" customWidth="1"/>
    <col min="16136" max="16384" width="11.42578125" style="104"/>
  </cols>
  <sheetData>
    <row r="3" spans="3:4" s="102" customFormat="1" x14ac:dyDescent="0.25">
      <c r="C3" s="190" t="s">
        <v>3338</v>
      </c>
      <c r="D3" s="190"/>
    </row>
    <row r="4" spans="3:4" s="102" customFormat="1" x14ac:dyDescent="0.25">
      <c r="C4" s="190"/>
      <c r="D4" s="190"/>
    </row>
    <row r="5" spans="3:4" s="102" customFormat="1" x14ac:dyDescent="0.25">
      <c r="C5" s="190"/>
      <c r="D5" s="190"/>
    </row>
    <row r="6" spans="3:4" s="102" customFormat="1" x14ac:dyDescent="0.25">
      <c r="C6" s="190"/>
      <c r="D6" s="190"/>
    </row>
    <row r="7" spans="3:4" s="102" customFormat="1" x14ac:dyDescent="0.25">
      <c r="D7" s="103"/>
    </row>
    <row r="8" spans="3:4" s="103" customFormat="1" x14ac:dyDescent="0.25">
      <c r="C8" s="103" t="s">
        <v>3339</v>
      </c>
      <c r="D8" s="103" t="s">
        <v>3340</v>
      </c>
    </row>
    <row r="9" spans="3:4" x14ac:dyDescent="0.25">
      <c r="C9" s="104" t="s">
        <v>3341</v>
      </c>
      <c r="D9" s="105">
        <v>8</v>
      </c>
    </row>
    <row r="10" spans="3:4" x14ac:dyDescent="0.25">
      <c r="C10" s="104" t="s">
        <v>3342</v>
      </c>
      <c r="D10" s="105">
        <v>6</v>
      </c>
    </row>
    <row r="11" spans="3:4" x14ac:dyDescent="0.25">
      <c r="C11" s="104" t="s">
        <v>3343</v>
      </c>
      <c r="D11" s="105">
        <v>10</v>
      </c>
    </row>
    <row r="12" spans="3:4" x14ac:dyDescent="0.25">
      <c r="C12" s="104" t="s">
        <v>3344</v>
      </c>
      <c r="D12" s="105">
        <v>8</v>
      </c>
    </row>
    <row r="13" spans="3:4" x14ac:dyDescent="0.25">
      <c r="C13" s="104" t="s">
        <v>3345</v>
      </c>
      <c r="D13" s="105">
        <v>8</v>
      </c>
    </row>
    <row r="14" spans="3:4" x14ac:dyDescent="0.25">
      <c r="C14" s="104" t="s">
        <v>3346</v>
      </c>
      <c r="D14" s="105">
        <v>10</v>
      </c>
    </row>
    <row r="15" spans="3:4" x14ac:dyDescent="0.25">
      <c r="C15" s="104" t="s">
        <v>3347</v>
      </c>
      <c r="D15" s="105">
        <v>10</v>
      </c>
    </row>
    <row r="16" spans="3:4" x14ac:dyDescent="0.25">
      <c r="C16" s="106" t="s">
        <v>3348</v>
      </c>
      <c r="D16" s="105">
        <v>5</v>
      </c>
    </row>
    <row r="17" spans="3:4" ht="30" x14ac:dyDescent="0.25">
      <c r="C17" s="106" t="s">
        <v>3349</v>
      </c>
      <c r="D17" s="105">
        <v>5</v>
      </c>
    </row>
    <row r="18" spans="3:4" x14ac:dyDescent="0.25">
      <c r="C18" s="104" t="s">
        <v>3350</v>
      </c>
      <c r="D18" s="105">
        <v>10</v>
      </c>
    </row>
    <row r="19" spans="3:4" x14ac:dyDescent="0.25">
      <c r="C19" s="104" t="s">
        <v>3351</v>
      </c>
      <c r="D19" s="105">
        <v>8</v>
      </c>
    </row>
    <row r="20" spans="3:4" x14ac:dyDescent="0.25">
      <c r="C20" s="104" t="s">
        <v>3352</v>
      </c>
      <c r="D20" s="105">
        <v>8</v>
      </c>
    </row>
    <row r="21" spans="3:4" x14ac:dyDescent="0.25">
      <c r="C21" s="106" t="s">
        <v>3353</v>
      </c>
      <c r="D21" s="105">
        <v>8</v>
      </c>
    </row>
    <row r="22" spans="3:4" x14ac:dyDescent="0.25">
      <c r="C22" s="106" t="s">
        <v>3354</v>
      </c>
      <c r="D22" s="105">
        <v>8</v>
      </c>
    </row>
    <row r="23" spans="3:4" x14ac:dyDescent="0.25">
      <c r="C23" s="104" t="s">
        <v>3355</v>
      </c>
      <c r="D23" s="105">
        <v>8</v>
      </c>
    </row>
    <row r="24" spans="3:4" x14ac:dyDescent="0.25">
      <c r="C24" s="104" t="s">
        <v>3356</v>
      </c>
      <c r="D24" s="105">
        <v>10</v>
      </c>
    </row>
    <row r="25" spans="3:4" x14ac:dyDescent="0.25">
      <c r="C25" s="104" t="s">
        <v>3357</v>
      </c>
      <c r="D25" s="105">
        <v>10</v>
      </c>
    </row>
    <row r="26" spans="3:4" x14ac:dyDescent="0.25">
      <c r="C26" s="104" t="s">
        <v>3358</v>
      </c>
      <c r="D26" s="105">
        <v>10</v>
      </c>
    </row>
    <row r="27" spans="3:4" x14ac:dyDescent="0.25">
      <c r="C27" s="104" t="s">
        <v>3359</v>
      </c>
      <c r="D27" s="105">
        <v>10</v>
      </c>
    </row>
    <row r="28" spans="3:4" x14ac:dyDescent="0.25">
      <c r="C28" s="104" t="s">
        <v>3360</v>
      </c>
      <c r="D28" s="105">
        <v>8</v>
      </c>
    </row>
    <row r="29" spans="3:4" x14ac:dyDescent="0.25">
      <c r="C29" s="104" t="s">
        <v>3361</v>
      </c>
      <c r="D29" s="105">
        <v>10</v>
      </c>
    </row>
    <row r="30" spans="3:4" x14ac:dyDescent="0.25">
      <c r="C30" s="104" t="s">
        <v>3362</v>
      </c>
      <c r="D30" s="105">
        <v>8</v>
      </c>
    </row>
    <row r="31" spans="3:4" x14ac:dyDescent="0.25">
      <c r="C31" s="104" t="s">
        <v>3363</v>
      </c>
      <c r="D31" s="105">
        <v>8</v>
      </c>
    </row>
    <row r="32" spans="3:4" x14ac:dyDescent="0.25">
      <c r="C32" s="104" t="s">
        <v>3364</v>
      </c>
      <c r="D32" s="105">
        <v>8</v>
      </c>
    </row>
    <row r="33" spans="3:4" x14ac:dyDescent="0.25">
      <c r="C33" s="104" t="s">
        <v>3365</v>
      </c>
      <c r="D33" s="105">
        <v>8</v>
      </c>
    </row>
    <row r="34" spans="3:4" x14ac:dyDescent="0.25">
      <c r="C34" s="104" t="s">
        <v>3366</v>
      </c>
      <c r="D34" s="105">
        <v>10</v>
      </c>
    </row>
    <row r="35" spans="3:4" x14ac:dyDescent="0.25">
      <c r="C35" s="106" t="s">
        <v>3367</v>
      </c>
      <c r="D35" s="105">
        <v>5</v>
      </c>
    </row>
    <row r="36" spans="3:4" x14ac:dyDescent="0.25">
      <c r="C36" s="106" t="s">
        <v>3368</v>
      </c>
      <c r="D36" s="105">
        <v>5</v>
      </c>
    </row>
    <row r="37" spans="3:4" x14ac:dyDescent="0.25">
      <c r="C37" s="106" t="s">
        <v>3369</v>
      </c>
      <c r="D37" s="105">
        <v>5</v>
      </c>
    </row>
    <row r="38" spans="3:4" x14ac:dyDescent="0.25">
      <c r="C38" s="106" t="s">
        <v>3370</v>
      </c>
      <c r="D38" s="105">
        <v>5</v>
      </c>
    </row>
    <row r="39" spans="3:4" x14ac:dyDescent="0.25">
      <c r="C39" s="106" t="s">
        <v>3371</v>
      </c>
      <c r="D39" s="105">
        <v>5</v>
      </c>
    </row>
    <row r="40" spans="3:4" x14ac:dyDescent="0.25">
      <c r="C40" s="106" t="s">
        <v>3372</v>
      </c>
      <c r="D40" s="105">
        <v>5</v>
      </c>
    </row>
    <row r="41" spans="3:4" x14ac:dyDescent="0.25">
      <c r="C41" s="106" t="s">
        <v>3373</v>
      </c>
      <c r="D41" s="105">
        <v>5</v>
      </c>
    </row>
    <row r="42" spans="3:4" x14ac:dyDescent="0.25">
      <c r="C42" s="106" t="s">
        <v>3374</v>
      </c>
      <c r="D42" s="105">
        <v>5</v>
      </c>
    </row>
    <row r="43" spans="3:4" x14ac:dyDescent="0.25">
      <c r="C43" s="106" t="s">
        <v>3375</v>
      </c>
      <c r="D43" s="105">
        <v>5</v>
      </c>
    </row>
    <row r="44" spans="3:4" x14ac:dyDescent="0.25">
      <c r="C44" s="106" t="s">
        <v>3376</v>
      </c>
      <c r="D44" s="105">
        <v>8</v>
      </c>
    </row>
    <row r="45" spans="3:4" x14ac:dyDescent="0.25">
      <c r="C45" s="104" t="s">
        <v>3377</v>
      </c>
      <c r="D45" s="105">
        <v>10</v>
      </c>
    </row>
    <row r="46" spans="3:4" x14ac:dyDescent="0.25">
      <c r="C46" s="106" t="s">
        <v>3378</v>
      </c>
      <c r="D46" s="105">
        <v>8</v>
      </c>
    </row>
    <row r="47" spans="3:4" x14ac:dyDescent="0.25">
      <c r="C47" s="107" t="s">
        <v>3379</v>
      </c>
      <c r="D47" s="105">
        <v>10</v>
      </c>
    </row>
    <row r="48" spans="3:4" x14ac:dyDescent="0.25">
      <c r="C48" s="106" t="s">
        <v>3380</v>
      </c>
      <c r="D48" s="105">
        <v>8</v>
      </c>
    </row>
    <row r="49" spans="3:4" x14ac:dyDescent="0.25">
      <c r="C49" s="106" t="s">
        <v>3381</v>
      </c>
      <c r="D49" s="105">
        <v>5</v>
      </c>
    </row>
    <row r="50" spans="3:4" ht="30" x14ac:dyDescent="0.25">
      <c r="C50" s="106" t="s">
        <v>3382</v>
      </c>
      <c r="D50" s="105">
        <v>10</v>
      </c>
    </row>
    <row r="51" spans="3:4" x14ac:dyDescent="0.25">
      <c r="C51" s="104" t="s">
        <v>3383</v>
      </c>
      <c r="D51" s="105">
        <v>8</v>
      </c>
    </row>
    <row r="52" spans="3:4" x14ac:dyDescent="0.25">
      <c r="C52" s="104" t="s">
        <v>3384</v>
      </c>
      <c r="D52" s="105">
        <v>8</v>
      </c>
    </row>
    <row r="53" spans="3:4" x14ac:dyDescent="0.25">
      <c r="C53" s="106" t="s">
        <v>3385</v>
      </c>
      <c r="D53" s="105">
        <v>8</v>
      </c>
    </row>
    <row r="54" spans="3:4" x14ac:dyDescent="0.25">
      <c r="C54" s="106" t="s">
        <v>3386</v>
      </c>
      <c r="D54" s="105">
        <v>8</v>
      </c>
    </row>
    <row r="55" spans="3:4" x14ac:dyDescent="0.25">
      <c r="C55" s="106" t="s">
        <v>3387</v>
      </c>
      <c r="D55" s="105">
        <v>8</v>
      </c>
    </row>
    <row r="56" spans="3:4" x14ac:dyDescent="0.25">
      <c r="C56" s="104" t="s">
        <v>3388</v>
      </c>
      <c r="D56" s="105">
        <v>10</v>
      </c>
    </row>
    <row r="57" spans="3:4" x14ac:dyDescent="0.25">
      <c r="C57" s="104" t="s">
        <v>3389</v>
      </c>
      <c r="D57" s="105">
        <v>10</v>
      </c>
    </row>
    <row r="58" spans="3:4" x14ac:dyDescent="0.25">
      <c r="C58" s="106" t="s">
        <v>3390</v>
      </c>
      <c r="D58" s="105">
        <v>10</v>
      </c>
    </row>
    <row r="59" spans="3:4" x14ac:dyDescent="0.25">
      <c r="C59" s="106" t="s">
        <v>3391</v>
      </c>
      <c r="D59" s="105">
        <v>8</v>
      </c>
    </row>
    <row r="60" spans="3:4" x14ac:dyDescent="0.25">
      <c r="C60" s="107" t="s">
        <v>3392</v>
      </c>
      <c r="D60" s="105">
        <v>8</v>
      </c>
    </row>
    <row r="61" spans="3:4" x14ac:dyDescent="0.25">
      <c r="C61" s="104" t="s">
        <v>3393</v>
      </c>
      <c r="D61" s="105">
        <v>8</v>
      </c>
    </row>
    <row r="62" spans="3:4" x14ac:dyDescent="0.25">
      <c r="C62" s="104" t="s">
        <v>3394</v>
      </c>
      <c r="D62" s="105">
        <v>10</v>
      </c>
    </row>
    <row r="63" spans="3:4" x14ac:dyDescent="0.25">
      <c r="C63" s="104" t="s">
        <v>3395</v>
      </c>
      <c r="D63" s="105">
        <v>8</v>
      </c>
    </row>
    <row r="64" spans="3:4" x14ac:dyDescent="0.25">
      <c r="C64" s="104" t="s">
        <v>3396</v>
      </c>
      <c r="D64" s="105">
        <v>8</v>
      </c>
    </row>
    <row r="65" spans="3:4" x14ac:dyDescent="0.25">
      <c r="C65" s="104" t="s">
        <v>3397</v>
      </c>
      <c r="D65" s="105">
        <v>5</v>
      </c>
    </row>
    <row r="66" spans="3:4" x14ac:dyDescent="0.25">
      <c r="C66" s="104" t="s">
        <v>3398</v>
      </c>
      <c r="D66" s="105">
        <v>8</v>
      </c>
    </row>
    <row r="67" spans="3:4" x14ac:dyDescent="0.25">
      <c r="C67" s="106" t="s">
        <v>3399</v>
      </c>
      <c r="D67" s="105">
        <v>8</v>
      </c>
    </row>
    <row r="68" spans="3:4" x14ac:dyDescent="0.25">
      <c r="C68" s="106" t="s">
        <v>3400</v>
      </c>
      <c r="D68" s="105">
        <v>8</v>
      </c>
    </row>
    <row r="69" spans="3:4" x14ac:dyDescent="0.25">
      <c r="C69" s="106" t="s">
        <v>3401</v>
      </c>
      <c r="D69" s="105">
        <v>8</v>
      </c>
    </row>
    <row r="70" spans="3:4" x14ac:dyDescent="0.25">
      <c r="C70" s="106" t="s">
        <v>3402</v>
      </c>
      <c r="D70" s="105">
        <v>8</v>
      </c>
    </row>
    <row r="71" spans="3:4" x14ac:dyDescent="0.25">
      <c r="C71" s="104" t="s">
        <v>3403</v>
      </c>
      <c r="D71" s="105">
        <v>10</v>
      </c>
    </row>
    <row r="72" spans="3:4" x14ac:dyDescent="0.25">
      <c r="C72" s="106" t="s">
        <v>3404</v>
      </c>
      <c r="D72" s="105">
        <v>8</v>
      </c>
    </row>
    <row r="73" spans="3:4" x14ac:dyDescent="0.25">
      <c r="C73" s="104" t="s">
        <v>3405</v>
      </c>
      <c r="D73" s="105">
        <v>8</v>
      </c>
    </row>
    <row r="74" spans="3:4" x14ac:dyDescent="0.25">
      <c r="C74" s="106" t="s">
        <v>3406</v>
      </c>
      <c r="D74" s="105">
        <v>8</v>
      </c>
    </row>
    <row r="75" spans="3:4" x14ac:dyDescent="0.25">
      <c r="C75" s="106" t="s">
        <v>3407</v>
      </c>
      <c r="D75" s="105">
        <v>8</v>
      </c>
    </row>
    <row r="76" spans="3:4" x14ac:dyDescent="0.25">
      <c r="C76" s="106" t="s">
        <v>3408</v>
      </c>
      <c r="D76" s="105">
        <v>8</v>
      </c>
    </row>
    <row r="77" spans="3:4" x14ac:dyDescent="0.25">
      <c r="C77" s="106" t="s">
        <v>3409</v>
      </c>
      <c r="D77" s="105">
        <v>8</v>
      </c>
    </row>
    <row r="78" spans="3:4" x14ac:dyDescent="0.25">
      <c r="C78" s="106" t="s">
        <v>3410</v>
      </c>
      <c r="D78" s="105">
        <v>8</v>
      </c>
    </row>
    <row r="79" spans="3:4" x14ac:dyDescent="0.25">
      <c r="C79" s="104" t="s">
        <v>3411</v>
      </c>
      <c r="D79" s="105">
        <v>10</v>
      </c>
    </row>
    <row r="80" spans="3:4" x14ac:dyDescent="0.25">
      <c r="C80" s="104" t="s">
        <v>3412</v>
      </c>
      <c r="D80" s="105">
        <v>8</v>
      </c>
    </row>
    <row r="81" spans="3:4" x14ac:dyDescent="0.25">
      <c r="C81" s="104" t="s">
        <v>3413</v>
      </c>
      <c r="D81" s="105">
        <v>8</v>
      </c>
    </row>
    <row r="82" spans="3:4" x14ac:dyDescent="0.25">
      <c r="C82" s="104" t="s">
        <v>3414</v>
      </c>
      <c r="D82" s="105">
        <v>8</v>
      </c>
    </row>
    <row r="83" spans="3:4" x14ac:dyDescent="0.25">
      <c r="C83" s="104" t="s">
        <v>3415</v>
      </c>
      <c r="D83" s="105">
        <v>8</v>
      </c>
    </row>
    <row r="84" spans="3:4" x14ac:dyDescent="0.25">
      <c r="C84" s="104" t="s">
        <v>3416</v>
      </c>
      <c r="D84" s="105">
        <v>8</v>
      </c>
    </row>
    <row r="85" spans="3:4" x14ac:dyDescent="0.25">
      <c r="C85" s="104" t="s">
        <v>3417</v>
      </c>
      <c r="D85" s="105">
        <v>8</v>
      </c>
    </row>
    <row r="86" spans="3:4" x14ac:dyDescent="0.25">
      <c r="C86" s="104" t="s">
        <v>3418</v>
      </c>
      <c r="D86" s="105">
        <v>8</v>
      </c>
    </row>
    <row r="87" spans="3:4" x14ac:dyDescent="0.25">
      <c r="C87" s="104" t="s">
        <v>3419</v>
      </c>
      <c r="D87" s="105">
        <v>10</v>
      </c>
    </row>
    <row r="88" spans="3:4" x14ac:dyDescent="0.25">
      <c r="C88" s="104" t="s">
        <v>3420</v>
      </c>
      <c r="D88" s="105">
        <v>10</v>
      </c>
    </row>
    <row r="89" spans="3:4" x14ac:dyDescent="0.25">
      <c r="C89" s="104" t="s">
        <v>3421</v>
      </c>
      <c r="D89" s="105">
        <v>8</v>
      </c>
    </row>
    <row r="90" spans="3:4" x14ac:dyDescent="0.25">
      <c r="C90" s="106" t="s">
        <v>3422</v>
      </c>
      <c r="D90" s="105">
        <v>8</v>
      </c>
    </row>
    <row r="91" spans="3:4" x14ac:dyDescent="0.25">
      <c r="C91" s="104" t="s">
        <v>3423</v>
      </c>
      <c r="D91" s="105">
        <v>10</v>
      </c>
    </row>
    <row r="92" spans="3:4" x14ac:dyDescent="0.25">
      <c r="C92" s="104" t="s">
        <v>3424</v>
      </c>
      <c r="D92" s="105">
        <v>8</v>
      </c>
    </row>
    <row r="93" spans="3:4" x14ac:dyDescent="0.25">
      <c r="C93" s="104" t="s">
        <v>137</v>
      </c>
      <c r="D93" s="105">
        <v>8</v>
      </c>
    </row>
    <row r="94" spans="3:4" x14ac:dyDescent="0.25">
      <c r="C94" s="104" t="s">
        <v>3425</v>
      </c>
      <c r="D94" s="105">
        <v>8</v>
      </c>
    </row>
    <row r="95" spans="3:4" x14ac:dyDescent="0.25">
      <c r="C95" s="104" t="s">
        <v>1342</v>
      </c>
      <c r="D95" s="105">
        <v>8</v>
      </c>
    </row>
    <row r="96" spans="3:4" x14ac:dyDescent="0.25">
      <c r="C96" s="104" t="s">
        <v>3426</v>
      </c>
      <c r="D96" s="105">
        <v>8</v>
      </c>
    </row>
    <row r="97" spans="3:4" x14ac:dyDescent="0.25">
      <c r="C97" s="106" t="s">
        <v>3427</v>
      </c>
      <c r="D97" s="105">
        <v>5</v>
      </c>
    </row>
    <row r="98" spans="3:4" x14ac:dyDescent="0.25">
      <c r="C98" s="106" t="s">
        <v>3428</v>
      </c>
      <c r="D98" s="105">
        <v>5</v>
      </c>
    </row>
    <row r="99" spans="3:4" x14ac:dyDescent="0.25">
      <c r="C99" s="106" t="s">
        <v>3429</v>
      </c>
      <c r="D99" s="105">
        <v>5</v>
      </c>
    </row>
    <row r="100" spans="3:4" x14ac:dyDescent="0.25">
      <c r="C100" s="104" t="s">
        <v>3430</v>
      </c>
      <c r="D100" s="105">
        <v>8</v>
      </c>
    </row>
    <row r="101" spans="3:4" x14ac:dyDescent="0.25">
      <c r="C101" s="104" t="s">
        <v>3431</v>
      </c>
      <c r="D101" s="105">
        <v>10</v>
      </c>
    </row>
    <row r="102" spans="3:4" x14ac:dyDescent="0.25">
      <c r="C102" s="106" t="s">
        <v>3432</v>
      </c>
      <c r="D102" s="105">
        <v>5</v>
      </c>
    </row>
    <row r="103" spans="3:4" x14ac:dyDescent="0.25">
      <c r="C103" s="104" t="s">
        <v>3433</v>
      </c>
      <c r="D103" s="105">
        <v>5</v>
      </c>
    </row>
    <row r="104" spans="3:4" x14ac:dyDescent="0.25">
      <c r="C104" s="104" t="s">
        <v>3434</v>
      </c>
      <c r="D104" s="105">
        <v>8</v>
      </c>
    </row>
    <row r="105" spans="3:4" x14ac:dyDescent="0.25">
      <c r="C105" s="104" t="s">
        <v>3435</v>
      </c>
      <c r="D105" s="105">
        <v>10</v>
      </c>
    </row>
    <row r="106" spans="3:4" x14ac:dyDescent="0.25">
      <c r="C106" s="104" t="s">
        <v>3436</v>
      </c>
      <c r="D106" s="105">
        <v>10</v>
      </c>
    </row>
    <row r="107" spans="3:4" x14ac:dyDescent="0.25">
      <c r="C107" s="104" t="s">
        <v>3437</v>
      </c>
      <c r="D107" s="105">
        <v>10</v>
      </c>
    </row>
    <row r="108" spans="3:4" x14ac:dyDescent="0.25">
      <c r="C108" s="104" t="s">
        <v>3438</v>
      </c>
      <c r="D108" s="105">
        <v>10</v>
      </c>
    </row>
    <row r="109" spans="3:4" x14ac:dyDescent="0.25">
      <c r="C109" s="104" t="s">
        <v>3439</v>
      </c>
      <c r="D109" s="105">
        <v>8</v>
      </c>
    </row>
    <row r="110" spans="3:4" x14ac:dyDescent="0.25">
      <c r="C110" s="106" t="s">
        <v>3440</v>
      </c>
      <c r="D110" s="105">
        <v>8</v>
      </c>
    </row>
    <row r="111" spans="3:4" x14ac:dyDescent="0.25">
      <c r="C111" s="106" t="s">
        <v>3441</v>
      </c>
      <c r="D111" s="105">
        <v>8</v>
      </c>
    </row>
    <row r="112" spans="3:4" x14ac:dyDescent="0.25">
      <c r="C112" s="104" t="s">
        <v>3442</v>
      </c>
      <c r="D112" s="105">
        <v>8</v>
      </c>
    </row>
    <row r="113" spans="3:4" x14ac:dyDescent="0.25">
      <c r="C113" s="104" t="s">
        <v>3443</v>
      </c>
      <c r="D113" s="105">
        <v>8</v>
      </c>
    </row>
    <row r="114" spans="3:4" x14ac:dyDescent="0.25">
      <c r="C114" s="106" t="s">
        <v>3444</v>
      </c>
      <c r="D114" s="105">
        <v>5</v>
      </c>
    </row>
    <row r="115" spans="3:4" x14ac:dyDescent="0.25">
      <c r="C115" s="104" t="s">
        <v>3445</v>
      </c>
      <c r="D115" s="105">
        <v>8</v>
      </c>
    </row>
    <row r="116" spans="3:4" x14ac:dyDescent="0.25">
      <c r="C116" s="104" t="s">
        <v>420</v>
      </c>
      <c r="D116" s="105">
        <v>10</v>
      </c>
    </row>
    <row r="117" spans="3:4" x14ac:dyDescent="0.25">
      <c r="C117" s="104" t="s">
        <v>3446</v>
      </c>
      <c r="D117" s="105">
        <v>8</v>
      </c>
    </row>
    <row r="118" spans="3:4" x14ac:dyDescent="0.25">
      <c r="C118" s="104" t="s">
        <v>3447</v>
      </c>
      <c r="D118" s="105">
        <v>8</v>
      </c>
    </row>
    <row r="119" spans="3:4" x14ac:dyDescent="0.25">
      <c r="C119" s="104" t="s">
        <v>3448</v>
      </c>
      <c r="D119" s="105">
        <v>8</v>
      </c>
    </row>
    <row r="120" spans="3:4" x14ac:dyDescent="0.25">
      <c r="C120" s="104" t="s">
        <v>3449</v>
      </c>
      <c r="D120" s="105">
        <v>5</v>
      </c>
    </row>
    <row r="121" spans="3:4" x14ac:dyDescent="0.25">
      <c r="C121" s="106" t="s">
        <v>3450</v>
      </c>
      <c r="D121" s="105">
        <v>10</v>
      </c>
    </row>
    <row r="122" spans="3:4" x14ac:dyDescent="0.25">
      <c r="C122" s="106" t="s">
        <v>3451</v>
      </c>
      <c r="D122" s="105">
        <v>8</v>
      </c>
    </row>
    <row r="123" spans="3:4" x14ac:dyDescent="0.25">
      <c r="C123" s="106" t="s">
        <v>3452</v>
      </c>
      <c r="D123" s="105">
        <v>8</v>
      </c>
    </row>
    <row r="124" spans="3:4" x14ac:dyDescent="0.25">
      <c r="C124" s="104" t="s">
        <v>3453</v>
      </c>
      <c r="D124" s="105">
        <v>5</v>
      </c>
    </row>
    <row r="125" spans="3:4" x14ac:dyDescent="0.25">
      <c r="C125" s="104" t="s">
        <v>3454</v>
      </c>
      <c r="D125" s="105">
        <v>8</v>
      </c>
    </row>
    <row r="126" spans="3:4" x14ac:dyDescent="0.25">
      <c r="C126" s="104" t="s">
        <v>3455</v>
      </c>
      <c r="D126" s="105">
        <v>8</v>
      </c>
    </row>
    <row r="127" spans="3:4" x14ac:dyDescent="0.25">
      <c r="C127" s="104" t="s">
        <v>3456</v>
      </c>
      <c r="D127" s="105">
        <v>8</v>
      </c>
    </row>
    <row r="128" spans="3:4" x14ac:dyDescent="0.25">
      <c r="C128" s="106" t="s">
        <v>3457</v>
      </c>
      <c r="D128" s="105">
        <v>8</v>
      </c>
    </row>
    <row r="129" spans="3:4" x14ac:dyDescent="0.25">
      <c r="C129" s="106" t="s">
        <v>3458</v>
      </c>
      <c r="D129" s="105">
        <v>8</v>
      </c>
    </row>
    <row r="130" spans="3:4" x14ac:dyDescent="0.25">
      <c r="C130" s="106" t="s">
        <v>3459</v>
      </c>
      <c r="D130" s="105">
        <v>8</v>
      </c>
    </row>
    <row r="131" spans="3:4" x14ac:dyDescent="0.25">
      <c r="C131" s="106" t="s">
        <v>3460</v>
      </c>
      <c r="D131" s="105">
        <v>8</v>
      </c>
    </row>
    <row r="132" spans="3:4" x14ac:dyDescent="0.25">
      <c r="C132" s="104" t="s">
        <v>296</v>
      </c>
      <c r="D132" s="105">
        <v>8</v>
      </c>
    </row>
    <row r="133" spans="3:4" x14ac:dyDescent="0.25">
      <c r="C133" s="104" t="s">
        <v>3461</v>
      </c>
      <c r="D133" s="105">
        <v>8</v>
      </c>
    </row>
    <row r="134" spans="3:4" x14ac:dyDescent="0.25">
      <c r="C134" s="104" t="s">
        <v>3462</v>
      </c>
      <c r="D134" s="105">
        <v>8</v>
      </c>
    </row>
    <row r="135" spans="3:4" x14ac:dyDescent="0.25">
      <c r="C135" s="104" t="s">
        <v>2159</v>
      </c>
      <c r="D135" s="105">
        <v>8</v>
      </c>
    </row>
    <row r="136" spans="3:4" x14ac:dyDescent="0.25">
      <c r="C136" s="104" t="s">
        <v>3463</v>
      </c>
      <c r="D136" s="105">
        <v>8</v>
      </c>
    </row>
    <row r="137" spans="3:4" x14ac:dyDescent="0.25">
      <c r="C137" s="106" t="s">
        <v>3464</v>
      </c>
      <c r="D137" s="105">
        <v>8</v>
      </c>
    </row>
    <row r="138" spans="3:4" x14ac:dyDescent="0.25">
      <c r="C138" s="106" t="s">
        <v>3465</v>
      </c>
      <c r="D138" s="105">
        <v>8</v>
      </c>
    </row>
    <row r="139" spans="3:4" x14ac:dyDescent="0.25">
      <c r="C139" s="106" t="s">
        <v>3466</v>
      </c>
      <c r="D139" s="105">
        <v>8</v>
      </c>
    </row>
    <row r="140" spans="3:4" x14ac:dyDescent="0.25">
      <c r="C140" s="106" t="s">
        <v>3467</v>
      </c>
      <c r="D140" s="105">
        <v>8</v>
      </c>
    </row>
    <row r="141" spans="3:4" ht="30" x14ac:dyDescent="0.25">
      <c r="C141" s="106" t="s">
        <v>3468</v>
      </c>
      <c r="D141" s="105">
        <v>8</v>
      </c>
    </row>
    <row r="142" spans="3:4" x14ac:dyDescent="0.25">
      <c r="C142" s="104" t="s">
        <v>3469</v>
      </c>
      <c r="D142" s="105">
        <v>8</v>
      </c>
    </row>
    <row r="143" spans="3:4" x14ac:dyDescent="0.25">
      <c r="C143" s="106" t="s">
        <v>3470</v>
      </c>
      <c r="D143" s="105">
        <v>8</v>
      </c>
    </row>
    <row r="144" spans="3:4" x14ac:dyDescent="0.25">
      <c r="C144" s="106" t="s">
        <v>3471</v>
      </c>
      <c r="D144" s="105">
        <v>8</v>
      </c>
    </row>
    <row r="145" spans="3:4" ht="30" x14ac:dyDescent="0.25">
      <c r="C145" s="106" t="s">
        <v>3472</v>
      </c>
      <c r="D145" s="105">
        <v>8</v>
      </c>
    </row>
    <row r="146" spans="3:4" x14ac:dyDescent="0.25">
      <c r="C146" s="106" t="s">
        <v>3473</v>
      </c>
      <c r="D146" s="105">
        <v>8</v>
      </c>
    </row>
    <row r="147" spans="3:4" x14ac:dyDescent="0.25">
      <c r="C147" s="106" t="s">
        <v>3474</v>
      </c>
      <c r="D147" s="105">
        <v>8</v>
      </c>
    </row>
    <row r="148" spans="3:4" x14ac:dyDescent="0.25">
      <c r="C148" s="104" t="s">
        <v>3475</v>
      </c>
      <c r="D148" s="105">
        <v>10</v>
      </c>
    </row>
    <row r="149" spans="3:4" x14ac:dyDescent="0.25">
      <c r="C149" s="106" t="s">
        <v>3476</v>
      </c>
      <c r="D149" s="105">
        <v>10</v>
      </c>
    </row>
    <row r="150" spans="3:4" x14ac:dyDescent="0.25">
      <c r="C150" s="106" t="s">
        <v>3477</v>
      </c>
      <c r="D150" s="105">
        <v>10</v>
      </c>
    </row>
    <row r="151" spans="3:4" x14ac:dyDescent="0.25">
      <c r="C151" s="106" t="s">
        <v>3478</v>
      </c>
      <c r="D151" s="105">
        <v>10</v>
      </c>
    </row>
    <row r="152" spans="3:4" x14ac:dyDescent="0.25">
      <c r="C152" s="104" t="s">
        <v>3479</v>
      </c>
      <c r="D152" s="105">
        <v>10</v>
      </c>
    </row>
    <row r="153" spans="3:4" x14ac:dyDescent="0.25">
      <c r="C153" s="104" t="s">
        <v>3480</v>
      </c>
      <c r="D153" s="105">
        <v>10</v>
      </c>
    </row>
    <row r="154" spans="3:4" x14ac:dyDescent="0.25">
      <c r="C154" s="106" t="s">
        <v>3481</v>
      </c>
      <c r="D154" s="105">
        <v>8</v>
      </c>
    </row>
    <row r="155" spans="3:4" x14ac:dyDescent="0.25">
      <c r="C155" s="106" t="s">
        <v>3482</v>
      </c>
      <c r="D155" s="105">
        <v>8</v>
      </c>
    </row>
    <row r="156" spans="3:4" x14ac:dyDescent="0.25">
      <c r="C156" s="106" t="s">
        <v>3483</v>
      </c>
      <c r="D156" s="105">
        <v>10</v>
      </c>
    </row>
    <row r="157" spans="3:4" x14ac:dyDescent="0.25">
      <c r="C157" s="106" t="s">
        <v>3484</v>
      </c>
      <c r="D157" s="105">
        <v>10</v>
      </c>
    </row>
    <row r="158" spans="3:4" x14ac:dyDescent="0.25">
      <c r="C158" s="106" t="s">
        <v>3485</v>
      </c>
      <c r="D158" s="105">
        <v>10</v>
      </c>
    </row>
    <row r="159" spans="3:4" x14ac:dyDescent="0.25">
      <c r="C159" s="106" t="s">
        <v>3486</v>
      </c>
      <c r="D159" s="105">
        <v>10</v>
      </c>
    </row>
    <row r="160" spans="3:4" x14ac:dyDescent="0.25">
      <c r="C160" s="106" t="s">
        <v>3487</v>
      </c>
      <c r="D160" s="105">
        <v>10</v>
      </c>
    </row>
    <row r="161" spans="3:4" x14ac:dyDescent="0.25">
      <c r="C161" s="106" t="s">
        <v>3488</v>
      </c>
      <c r="D161" s="105">
        <v>10</v>
      </c>
    </row>
    <row r="162" spans="3:4" x14ac:dyDescent="0.25">
      <c r="C162" s="106" t="s">
        <v>3489</v>
      </c>
      <c r="D162" s="105">
        <v>10</v>
      </c>
    </row>
    <row r="163" spans="3:4" x14ac:dyDescent="0.25">
      <c r="C163" s="104" t="s">
        <v>1187</v>
      </c>
      <c r="D163" s="105">
        <v>8</v>
      </c>
    </row>
    <row r="164" spans="3:4" x14ac:dyDescent="0.25">
      <c r="C164" s="106" t="s">
        <v>3490</v>
      </c>
      <c r="D164" s="105">
        <v>10</v>
      </c>
    </row>
    <row r="165" spans="3:4" ht="30" x14ac:dyDescent="0.25">
      <c r="C165" s="106" t="s">
        <v>3491</v>
      </c>
      <c r="D165" s="105">
        <v>10</v>
      </c>
    </row>
    <row r="166" spans="3:4" x14ac:dyDescent="0.25">
      <c r="C166" s="106" t="s">
        <v>3492</v>
      </c>
      <c r="D166" s="105">
        <v>10</v>
      </c>
    </row>
    <row r="167" spans="3:4" x14ac:dyDescent="0.25">
      <c r="C167" s="104" t="s">
        <v>3493</v>
      </c>
      <c r="D167" s="105">
        <v>10</v>
      </c>
    </row>
    <row r="168" spans="3:4" x14ac:dyDescent="0.25">
      <c r="C168" s="108" t="s">
        <v>3494</v>
      </c>
      <c r="D168" s="105">
        <v>8</v>
      </c>
    </row>
    <row r="169" spans="3:4" ht="30" x14ac:dyDescent="0.25">
      <c r="C169" s="106" t="s">
        <v>3495</v>
      </c>
      <c r="D169" s="105">
        <v>8</v>
      </c>
    </row>
    <row r="170" spans="3:4" x14ac:dyDescent="0.25">
      <c r="C170" s="106" t="s">
        <v>3496</v>
      </c>
      <c r="D170" s="105">
        <v>8</v>
      </c>
    </row>
    <row r="171" spans="3:4" x14ac:dyDescent="0.25">
      <c r="C171" s="106" t="s">
        <v>3497</v>
      </c>
      <c r="D171" s="105">
        <v>10</v>
      </c>
    </row>
    <row r="172" spans="3:4" x14ac:dyDescent="0.25">
      <c r="C172" s="104" t="s">
        <v>1198</v>
      </c>
      <c r="D172" s="105">
        <v>8</v>
      </c>
    </row>
    <row r="173" spans="3:4" x14ac:dyDescent="0.25">
      <c r="C173" s="104" t="s">
        <v>3498</v>
      </c>
      <c r="D173" s="105">
        <v>8</v>
      </c>
    </row>
    <row r="174" spans="3:4" x14ac:dyDescent="0.25">
      <c r="C174" s="104" t="s">
        <v>3499</v>
      </c>
      <c r="D174" s="105">
        <v>8</v>
      </c>
    </row>
    <row r="175" spans="3:4" x14ac:dyDescent="0.25">
      <c r="C175" s="104" t="s">
        <v>3500</v>
      </c>
      <c r="D175" s="105">
        <v>5</v>
      </c>
    </row>
    <row r="176" spans="3:4" x14ac:dyDescent="0.25">
      <c r="C176" s="104" t="s">
        <v>3501</v>
      </c>
      <c r="D176" s="105">
        <v>8</v>
      </c>
    </row>
    <row r="177" spans="3:4" x14ac:dyDescent="0.25">
      <c r="C177" s="106" t="s">
        <v>3502</v>
      </c>
      <c r="D177" s="105">
        <v>10</v>
      </c>
    </row>
    <row r="178" spans="3:4" x14ac:dyDescent="0.25">
      <c r="C178" s="104" t="s">
        <v>3503</v>
      </c>
      <c r="D178" s="105">
        <v>8</v>
      </c>
    </row>
    <row r="179" spans="3:4" x14ac:dyDescent="0.25">
      <c r="C179" s="104" t="s">
        <v>3504</v>
      </c>
      <c r="D179" s="105">
        <v>10</v>
      </c>
    </row>
    <row r="180" spans="3:4" x14ac:dyDescent="0.25">
      <c r="C180" s="106" t="s">
        <v>3505</v>
      </c>
      <c r="D180" s="105">
        <v>10</v>
      </c>
    </row>
    <row r="181" spans="3:4" x14ac:dyDescent="0.25">
      <c r="C181" s="106" t="s">
        <v>3506</v>
      </c>
      <c r="D181" s="105">
        <v>10</v>
      </c>
    </row>
    <row r="182" spans="3:4" x14ac:dyDescent="0.25">
      <c r="C182" s="106" t="s">
        <v>3507</v>
      </c>
      <c r="D182" s="105">
        <v>10</v>
      </c>
    </row>
    <row r="183" spans="3:4" x14ac:dyDescent="0.25">
      <c r="C183" s="106" t="s">
        <v>3508</v>
      </c>
      <c r="D183" s="105">
        <v>8</v>
      </c>
    </row>
    <row r="184" spans="3:4" x14ac:dyDescent="0.25">
      <c r="C184" s="106" t="s">
        <v>3509</v>
      </c>
      <c r="D184" s="105">
        <v>8</v>
      </c>
    </row>
    <row r="185" spans="3:4" x14ac:dyDescent="0.25">
      <c r="C185" s="104" t="s">
        <v>3510</v>
      </c>
      <c r="D185" s="105">
        <v>5</v>
      </c>
    </row>
    <row r="186" spans="3:4" x14ac:dyDescent="0.25">
      <c r="C186" s="104" t="s">
        <v>3511</v>
      </c>
      <c r="D186" s="105">
        <v>8</v>
      </c>
    </row>
    <row r="187" spans="3:4" x14ac:dyDescent="0.25">
      <c r="C187" s="104" t="s">
        <v>381</v>
      </c>
      <c r="D187" s="105">
        <v>8</v>
      </c>
    </row>
    <row r="188" spans="3:4" x14ac:dyDescent="0.25">
      <c r="C188" s="104" t="s">
        <v>3512</v>
      </c>
      <c r="D188" s="105">
        <v>5</v>
      </c>
    </row>
    <row r="189" spans="3:4" x14ac:dyDescent="0.25">
      <c r="C189" s="104" t="s">
        <v>3513</v>
      </c>
      <c r="D189" s="105">
        <v>10</v>
      </c>
    </row>
    <row r="190" spans="3:4" x14ac:dyDescent="0.25">
      <c r="C190" s="104" t="s">
        <v>3514</v>
      </c>
      <c r="D190" s="105">
        <v>8</v>
      </c>
    </row>
    <row r="191" spans="3:4" x14ac:dyDescent="0.25">
      <c r="C191" s="104" t="s">
        <v>3515</v>
      </c>
      <c r="D191" s="105">
        <v>10</v>
      </c>
    </row>
    <row r="192" spans="3:4" x14ac:dyDescent="0.25">
      <c r="C192" s="104" t="s">
        <v>3516</v>
      </c>
      <c r="D192" s="105">
        <v>5</v>
      </c>
    </row>
    <row r="193" spans="3:4" x14ac:dyDescent="0.25">
      <c r="C193" s="104" t="s">
        <v>3517</v>
      </c>
      <c r="D193" s="105">
        <v>8</v>
      </c>
    </row>
    <row r="194" spans="3:4" x14ac:dyDescent="0.25">
      <c r="C194" s="104" t="s">
        <v>3518</v>
      </c>
      <c r="D194" s="105">
        <v>10</v>
      </c>
    </row>
    <row r="195" spans="3:4" x14ac:dyDescent="0.25">
      <c r="C195" s="104" t="s">
        <v>3519</v>
      </c>
      <c r="D195" s="105">
        <v>8</v>
      </c>
    </row>
    <row r="196" spans="3:4" x14ac:dyDescent="0.25">
      <c r="C196" s="104" t="s">
        <v>3520</v>
      </c>
      <c r="D196" s="105">
        <v>8</v>
      </c>
    </row>
    <row r="197" spans="3:4" x14ac:dyDescent="0.25">
      <c r="C197" s="104" t="s">
        <v>3521</v>
      </c>
      <c r="D197" s="105">
        <v>10</v>
      </c>
    </row>
    <row r="198" spans="3:4" x14ac:dyDescent="0.25">
      <c r="C198" s="104" t="s">
        <v>3522</v>
      </c>
      <c r="D198" s="105">
        <v>10</v>
      </c>
    </row>
    <row r="199" spans="3:4" x14ac:dyDescent="0.25">
      <c r="C199" s="104" t="s">
        <v>3523</v>
      </c>
      <c r="D199" s="105">
        <v>10</v>
      </c>
    </row>
    <row r="200" spans="3:4" x14ac:dyDescent="0.25">
      <c r="C200" s="104" t="s">
        <v>3524</v>
      </c>
      <c r="D200" s="105">
        <v>10</v>
      </c>
    </row>
    <row r="201" spans="3:4" x14ac:dyDescent="0.25">
      <c r="C201" s="104" t="s">
        <v>3525</v>
      </c>
      <c r="D201" s="105">
        <v>8</v>
      </c>
    </row>
    <row r="202" spans="3:4" x14ac:dyDescent="0.25">
      <c r="C202" s="104" t="s">
        <v>3526</v>
      </c>
      <c r="D202" s="105">
        <v>8</v>
      </c>
    </row>
    <row r="203" spans="3:4" x14ac:dyDescent="0.25">
      <c r="C203" s="104" t="s">
        <v>3527</v>
      </c>
      <c r="D203" s="105">
        <v>8</v>
      </c>
    </row>
    <row r="204" spans="3:4" x14ac:dyDescent="0.25">
      <c r="C204" s="104" t="s">
        <v>3528</v>
      </c>
      <c r="D204" s="105">
        <v>10</v>
      </c>
    </row>
    <row r="205" spans="3:4" x14ac:dyDescent="0.25">
      <c r="C205" s="106" t="s">
        <v>3529</v>
      </c>
      <c r="D205" s="105">
        <v>10</v>
      </c>
    </row>
    <row r="206" spans="3:4" x14ac:dyDescent="0.25">
      <c r="C206" s="106" t="s">
        <v>3530</v>
      </c>
      <c r="D206" s="105">
        <v>10</v>
      </c>
    </row>
    <row r="207" spans="3:4" x14ac:dyDescent="0.25">
      <c r="C207" s="106" t="s">
        <v>3531</v>
      </c>
      <c r="D207" s="105">
        <v>10</v>
      </c>
    </row>
    <row r="208" spans="3:4" x14ac:dyDescent="0.25">
      <c r="C208" s="106" t="s">
        <v>3532</v>
      </c>
      <c r="D208" s="105">
        <v>10</v>
      </c>
    </row>
    <row r="209" spans="3:4" x14ac:dyDescent="0.25">
      <c r="C209" s="106" t="s">
        <v>3533</v>
      </c>
      <c r="D209" s="105">
        <v>10</v>
      </c>
    </row>
    <row r="210" spans="3:4" x14ac:dyDescent="0.25">
      <c r="C210" s="104" t="s">
        <v>375</v>
      </c>
      <c r="D210" s="105">
        <v>8</v>
      </c>
    </row>
    <row r="211" spans="3:4" x14ac:dyDescent="0.25">
      <c r="C211" s="104" t="s">
        <v>3534</v>
      </c>
      <c r="D211" s="105">
        <v>8</v>
      </c>
    </row>
    <row r="212" spans="3:4" x14ac:dyDescent="0.25">
      <c r="C212" s="104" t="s">
        <v>3535</v>
      </c>
      <c r="D212" s="105">
        <v>8</v>
      </c>
    </row>
    <row r="213" spans="3:4" x14ac:dyDescent="0.25">
      <c r="C213" s="106" t="s">
        <v>3536</v>
      </c>
      <c r="D213" s="105">
        <v>8</v>
      </c>
    </row>
    <row r="214" spans="3:4" x14ac:dyDescent="0.25">
      <c r="C214" s="104" t="s">
        <v>3537</v>
      </c>
      <c r="D214" s="105">
        <v>8</v>
      </c>
    </row>
    <row r="215" spans="3:4" x14ac:dyDescent="0.25">
      <c r="C215" s="104" t="s">
        <v>3538</v>
      </c>
      <c r="D215" s="105">
        <v>8</v>
      </c>
    </row>
    <row r="216" spans="3:4" x14ac:dyDescent="0.25">
      <c r="C216" s="104" t="s">
        <v>3539</v>
      </c>
      <c r="D216" s="105">
        <v>8</v>
      </c>
    </row>
    <row r="217" spans="3:4" x14ac:dyDescent="0.25">
      <c r="C217" s="106" t="s">
        <v>3540</v>
      </c>
      <c r="D217" s="105">
        <v>5</v>
      </c>
    </row>
    <row r="218" spans="3:4" x14ac:dyDescent="0.25">
      <c r="C218" s="106" t="s">
        <v>3541</v>
      </c>
      <c r="D218" s="105">
        <v>10</v>
      </c>
    </row>
    <row r="219" spans="3:4" x14ac:dyDescent="0.25">
      <c r="C219" s="106" t="s">
        <v>3542</v>
      </c>
      <c r="D219" s="105">
        <v>10</v>
      </c>
    </row>
    <row r="220" spans="3:4" x14ac:dyDescent="0.25">
      <c r="C220" s="106" t="s">
        <v>3543</v>
      </c>
      <c r="D220" s="105">
        <v>10</v>
      </c>
    </row>
    <row r="221" spans="3:4" x14ac:dyDescent="0.25">
      <c r="C221" s="104" t="s">
        <v>3544</v>
      </c>
      <c r="D221" s="105">
        <v>8</v>
      </c>
    </row>
    <row r="222" spans="3:4" x14ac:dyDescent="0.25">
      <c r="C222" s="104" t="s">
        <v>3545</v>
      </c>
      <c r="D222" s="105">
        <v>8</v>
      </c>
    </row>
    <row r="223" spans="3:4" x14ac:dyDescent="0.25">
      <c r="C223" s="104" t="s">
        <v>3546</v>
      </c>
      <c r="D223" s="105">
        <v>8</v>
      </c>
    </row>
    <row r="224" spans="3:4" x14ac:dyDescent="0.25">
      <c r="C224" s="106" t="s">
        <v>3547</v>
      </c>
      <c r="D224" s="105">
        <v>10</v>
      </c>
    </row>
    <row r="225" spans="3:4" x14ac:dyDescent="0.25">
      <c r="C225" s="106" t="s">
        <v>3548</v>
      </c>
      <c r="D225" s="105">
        <v>10</v>
      </c>
    </row>
    <row r="226" spans="3:4" x14ac:dyDescent="0.25">
      <c r="C226" s="104" t="s">
        <v>3549</v>
      </c>
      <c r="D226" s="105">
        <v>10</v>
      </c>
    </row>
    <row r="227" spans="3:4" x14ac:dyDescent="0.25">
      <c r="C227" s="104" t="s">
        <v>3550</v>
      </c>
      <c r="D227" s="105">
        <v>10</v>
      </c>
    </row>
    <row r="228" spans="3:4" x14ac:dyDescent="0.25">
      <c r="C228" s="104" t="s">
        <v>3551</v>
      </c>
      <c r="D228" s="105">
        <v>10</v>
      </c>
    </row>
    <row r="229" spans="3:4" x14ac:dyDescent="0.25">
      <c r="C229" s="106" t="s">
        <v>3552</v>
      </c>
      <c r="D229" s="105">
        <v>10</v>
      </c>
    </row>
    <row r="230" spans="3:4" x14ac:dyDescent="0.25">
      <c r="C230" s="106" t="s">
        <v>3553</v>
      </c>
      <c r="D230" s="105">
        <v>10</v>
      </c>
    </row>
    <row r="231" spans="3:4" x14ac:dyDescent="0.25">
      <c r="C231" s="106" t="s">
        <v>3554</v>
      </c>
      <c r="D231" s="105">
        <v>10</v>
      </c>
    </row>
    <row r="232" spans="3:4" x14ac:dyDescent="0.25">
      <c r="C232" s="106" t="s">
        <v>3555</v>
      </c>
      <c r="D232" s="105">
        <v>10</v>
      </c>
    </row>
    <row r="233" spans="3:4" x14ac:dyDescent="0.25">
      <c r="C233" s="104" t="s">
        <v>3556</v>
      </c>
      <c r="D233" s="105">
        <v>8</v>
      </c>
    </row>
    <row r="234" spans="3:4" x14ac:dyDescent="0.25">
      <c r="C234" s="106" t="s">
        <v>3557</v>
      </c>
      <c r="D234" s="105">
        <v>10</v>
      </c>
    </row>
    <row r="235" spans="3:4" x14ac:dyDescent="0.25">
      <c r="C235" s="104" t="s">
        <v>3558</v>
      </c>
      <c r="D235" s="105">
        <v>5</v>
      </c>
    </row>
    <row r="236" spans="3:4" x14ac:dyDescent="0.25">
      <c r="C236" s="104" t="s">
        <v>3559</v>
      </c>
      <c r="D236" s="105">
        <v>8</v>
      </c>
    </row>
    <row r="237" spans="3:4" x14ac:dyDescent="0.25">
      <c r="C237" s="104" t="s">
        <v>3560</v>
      </c>
      <c r="D237" s="105">
        <v>10</v>
      </c>
    </row>
    <row r="238" spans="3:4" x14ac:dyDescent="0.25">
      <c r="C238" s="104" t="s">
        <v>3561</v>
      </c>
      <c r="D238" s="105">
        <v>10</v>
      </c>
    </row>
    <row r="239" spans="3:4" x14ac:dyDescent="0.25">
      <c r="C239" s="104" t="s">
        <v>3562</v>
      </c>
      <c r="D239" s="105">
        <v>10</v>
      </c>
    </row>
    <row r="240" spans="3:4" x14ac:dyDescent="0.25">
      <c r="C240" s="106" t="s">
        <v>3563</v>
      </c>
      <c r="D240" s="105">
        <v>5</v>
      </c>
    </row>
    <row r="241" spans="3:4" x14ac:dyDescent="0.25">
      <c r="C241" s="106" t="s">
        <v>3564</v>
      </c>
      <c r="D241" s="105">
        <v>8</v>
      </c>
    </row>
    <row r="242" spans="3:4" x14ac:dyDescent="0.25">
      <c r="C242" s="104" t="s">
        <v>3565</v>
      </c>
      <c r="D242" s="105">
        <v>8</v>
      </c>
    </row>
    <row r="243" spans="3:4" x14ac:dyDescent="0.25">
      <c r="C243" s="104" t="s">
        <v>1344</v>
      </c>
      <c r="D243" s="105">
        <v>8</v>
      </c>
    </row>
    <row r="244" spans="3:4" x14ac:dyDescent="0.25">
      <c r="C244" s="104" t="s">
        <v>3566</v>
      </c>
      <c r="D244" s="105">
        <v>8</v>
      </c>
    </row>
    <row r="245" spans="3:4" x14ac:dyDescent="0.25">
      <c r="C245" s="104" t="s">
        <v>3567</v>
      </c>
      <c r="D245" s="105">
        <v>10</v>
      </c>
    </row>
    <row r="246" spans="3:4" x14ac:dyDescent="0.25">
      <c r="C246" s="104" t="s">
        <v>3568</v>
      </c>
      <c r="D246" s="105">
        <v>8</v>
      </c>
    </row>
    <row r="247" spans="3:4" x14ac:dyDescent="0.25">
      <c r="C247" s="106" t="s">
        <v>3569</v>
      </c>
      <c r="D247" s="105">
        <v>8</v>
      </c>
    </row>
    <row r="248" spans="3:4" ht="30" x14ac:dyDescent="0.25">
      <c r="C248" s="106" t="s">
        <v>3570</v>
      </c>
      <c r="D248" s="105">
        <v>8</v>
      </c>
    </row>
    <row r="249" spans="3:4" x14ac:dyDescent="0.25">
      <c r="C249" s="104" t="s">
        <v>3571</v>
      </c>
      <c r="D249" s="105">
        <v>10</v>
      </c>
    </row>
    <row r="250" spans="3:4" x14ac:dyDescent="0.25">
      <c r="C250" s="104" t="s">
        <v>3572</v>
      </c>
      <c r="D250" s="105">
        <v>10</v>
      </c>
    </row>
    <row r="251" spans="3:4" x14ac:dyDescent="0.25">
      <c r="C251" s="104" t="s">
        <v>3573</v>
      </c>
      <c r="D251" s="105">
        <v>8</v>
      </c>
    </row>
    <row r="252" spans="3:4" x14ac:dyDescent="0.25">
      <c r="C252" s="106" t="s">
        <v>3574</v>
      </c>
      <c r="D252" s="105">
        <v>8</v>
      </c>
    </row>
    <row r="253" spans="3:4" x14ac:dyDescent="0.25">
      <c r="C253" s="106" t="s">
        <v>3575</v>
      </c>
      <c r="D253" s="105">
        <v>8</v>
      </c>
    </row>
    <row r="254" spans="3:4" x14ac:dyDescent="0.25">
      <c r="C254" s="106" t="s">
        <v>3576</v>
      </c>
      <c r="D254" s="105">
        <v>8</v>
      </c>
    </row>
    <row r="255" spans="3:4" x14ac:dyDescent="0.25">
      <c r="C255" s="104" t="s">
        <v>3577</v>
      </c>
      <c r="D255" s="105">
        <v>8</v>
      </c>
    </row>
    <row r="256" spans="3:4" x14ac:dyDescent="0.25">
      <c r="C256" s="104" t="s">
        <v>1170</v>
      </c>
      <c r="D256" s="105">
        <v>8</v>
      </c>
    </row>
    <row r="257" spans="3:4" x14ac:dyDescent="0.25">
      <c r="C257" s="104" t="s">
        <v>3578</v>
      </c>
      <c r="D257" s="105">
        <v>2</v>
      </c>
    </row>
    <row r="258" spans="3:4" x14ac:dyDescent="0.25">
      <c r="C258" s="104" t="s">
        <v>3579</v>
      </c>
      <c r="D258" s="105">
        <v>5</v>
      </c>
    </row>
    <row r="259" spans="3:4" x14ac:dyDescent="0.25">
      <c r="C259" s="104" t="s">
        <v>3580</v>
      </c>
      <c r="D259" s="105">
        <v>8</v>
      </c>
    </row>
    <row r="260" spans="3:4" x14ac:dyDescent="0.25">
      <c r="C260" s="104" t="s">
        <v>3581</v>
      </c>
      <c r="D260" s="105">
        <v>8</v>
      </c>
    </row>
    <row r="261" spans="3:4" ht="30" x14ac:dyDescent="0.25">
      <c r="C261" s="106" t="s">
        <v>3582</v>
      </c>
      <c r="D261" s="105">
        <v>5</v>
      </c>
    </row>
    <row r="262" spans="3:4" x14ac:dyDescent="0.25">
      <c r="C262" s="106" t="s">
        <v>3583</v>
      </c>
      <c r="D262" s="105">
        <v>5</v>
      </c>
    </row>
    <row r="263" spans="3:4" x14ac:dyDescent="0.25">
      <c r="C263" s="106" t="s">
        <v>3584</v>
      </c>
      <c r="D263" s="105">
        <v>5</v>
      </c>
    </row>
    <row r="264" spans="3:4" x14ac:dyDescent="0.25">
      <c r="C264" s="106" t="s">
        <v>3585</v>
      </c>
      <c r="D264" s="105">
        <v>5</v>
      </c>
    </row>
    <row r="265" spans="3:4" x14ac:dyDescent="0.25">
      <c r="C265" s="106" t="s">
        <v>3586</v>
      </c>
      <c r="D265" s="105">
        <v>5</v>
      </c>
    </row>
    <row r="266" spans="3:4" x14ac:dyDescent="0.25">
      <c r="C266" s="106" t="s">
        <v>3587</v>
      </c>
      <c r="D266" s="105">
        <v>5</v>
      </c>
    </row>
    <row r="267" spans="3:4" x14ac:dyDescent="0.25">
      <c r="C267" s="104" t="s">
        <v>3588</v>
      </c>
      <c r="D267" s="105">
        <v>10</v>
      </c>
    </row>
    <row r="268" spans="3:4" x14ac:dyDescent="0.25">
      <c r="C268" s="104" t="s">
        <v>3589</v>
      </c>
      <c r="D268" s="105">
        <v>8</v>
      </c>
    </row>
    <row r="269" spans="3:4" x14ac:dyDescent="0.25">
      <c r="C269" s="106" t="s">
        <v>3590</v>
      </c>
      <c r="D269" s="105">
        <v>8</v>
      </c>
    </row>
    <row r="270" spans="3:4" x14ac:dyDescent="0.25">
      <c r="C270" s="106" t="s">
        <v>3591</v>
      </c>
      <c r="D270" s="105">
        <v>5</v>
      </c>
    </row>
    <row r="271" spans="3:4" x14ac:dyDescent="0.25">
      <c r="C271" s="106" t="s">
        <v>3592</v>
      </c>
      <c r="D271" s="105">
        <v>10</v>
      </c>
    </row>
    <row r="272" spans="3:4" x14ac:dyDescent="0.25">
      <c r="C272" s="104" t="s">
        <v>3593</v>
      </c>
      <c r="D272" s="105">
        <v>8</v>
      </c>
    </row>
    <row r="273" spans="3:4" x14ac:dyDescent="0.25">
      <c r="C273" s="104" t="s">
        <v>3594</v>
      </c>
      <c r="D273" s="105">
        <v>8</v>
      </c>
    </row>
    <row r="274" spans="3:4" x14ac:dyDescent="0.25">
      <c r="C274" s="104" t="s">
        <v>3595</v>
      </c>
      <c r="D274" s="105">
        <v>10</v>
      </c>
    </row>
    <row r="275" spans="3:4" x14ac:dyDescent="0.25">
      <c r="C275" s="106" t="s">
        <v>3596</v>
      </c>
      <c r="D275" s="105">
        <v>10</v>
      </c>
    </row>
    <row r="276" spans="3:4" x14ac:dyDescent="0.25">
      <c r="C276" s="106" t="s">
        <v>3597</v>
      </c>
      <c r="D276" s="105">
        <v>8</v>
      </c>
    </row>
    <row r="277" spans="3:4" x14ac:dyDescent="0.25">
      <c r="C277" s="106" t="s">
        <v>3598</v>
      </c>
      <c r="D277" s="105">
        <v>10</v>
      </c>
    </row>
    <row r="278" spans="3:4" ht="90" x14ac:dyDescent="0.25">
      <c r="C278" s="106" t="s">
        <v>3599</v>
      </c>
      <c r="D278" s="105">
        <v>10</v>
      </c>
    </row>
    <row r="279" spans="3:4" x14ac:dyDescent="0.25">
      <c r="C279" s="104" t="s">
        <v>3600</v>
      </c>
      <c r="D279" s="105">
        <v>8</v>
      </c>
    </row>
    <row r="280" spans="3:4" x14ac:dyDescent="0.25">
      <c r="C280" s="104" t="s">
        <v>3601</v>
      </c>
      <c r="D280" s="105">
        <v>8</v>
      </c>
    </row>
    <row r="281" spans="3:4" x14ac:dyDescent="0.25">
      <c r="C281" s="104" t="s">
        <v>2393</v>
      </c>
      <c r="D281" s="105">
        <v>8</v>
      </c>
    </row>
    <row r="282" spans="3:4" x14ac:dyDescent="0.25">
      <c r="C282" s="104" t="s">
        <v>3602</v>
      </c>
      <c r="D282" s="105">
        <v>10</v>
      </c>
    </row>
    <row r="283" spans="3:4" x14ac:dyDescent="0.25">
      <c r="C283" s="104" t="s">
        <v>3603</v>
      </c>
      <c r="D283" s="105">
        <v>10</v>
      </c>
    </row>
    <row r="284" spans="3:4" x14ac:dyDescent="0.25">
      <c r="C284" s="106" t="s">
        <v>3604</v>
      </c>
      <c r="D284" s="105">
        <v>5</v>
      </c>
    </row>
    <row r="285" spans="3:4" x14ac:dyDescent="0.25">
      <c r="C285" s="106" t="s">
        <v>3605</v>
      </c>
      <c r="D285" s="105">
        <v>8</v>
      </c>
    </row>
    <row r="286" spans="3:4" x14ac:dyDescent="0.25">
      <c r="C286" s="104" t="s">
        <v>3606</v>
      </c>
      <c r="D286" s="105">
        <v>10</v>
      </c>
    </row>
    <row r="287" spans="3:4" x14ac:dyDescent="0.25">
      <c r="C287" s="104" t="s">
        <v>3607</v>
      </c>
      <c r="D287" s="105">
        <v>10</v>
      </c>
    </row>
    <row r="288" spans="3:4" x14ac:dyDescent="0.25">
      <c r="C288" s="104" t="s">
        <v>3608</v>
      </c>
      <c r="D288" s="105">
        <v>10</v>
      </c>
    </row>
    <row r="289" spans="3:4" x14ac:dyDescent="0.25">
      <c r="C289" s="104" t="s">
        <v>3609</v>
      </c>
      <c r="D289" s="105">
        <v>10</v>
      </c>
    </row>
    <row r="290" spans="3:4" x14ac:dyDescent="0.25">
      <c r="C290" s="104" t="s">
        <v>3610</v>
      </c>
      <c r="D290" s="105">
        <v>10</v>
      </c>
    </row>
    <row r="291" spans="3:4" x14ac:dyDescent="0.25">
      <c r="C291" s="104" t="s">
        <v>2578</v>
      </c>
      <c r="D291" s="105">
        <v>10</v>
      </c>
    </row>
    <row r="292" spans="3:4" x14ac:dyDescent="0.25">
      <c r="C292" s="104" t="s">
        <v>3611</v>
      </c>
      <c r="D292" s="105">
        <v>8</v>
      </c>
    </row>
    <row r="293" spans="3:4" x14ac:dyDescent="0.25">
      <c r="C293" s="104" t="s">
        <v>3612</v>
      </c>
      <c r="D293" s="105">
        <v>10</v>
      </c>
    </row>
    <row r="294" spans="3:4" x14ac:dyDescent="0.25">
      <c r="C294" s="104" t="s">
        <v>3613</v>
      </c>
      <c r="D294" s="105">
        <v>8</v>
      </c>
    </row>
    <row r="295" spans="3:4" x14ac:dyDescent="0.25">
      <c r="C295" s="104" t="s">
        <v>3614</v>
      </c>
      <c r="D295" s="105">
        <v>10</v>
      </c>
    </row>
    <row r="296" spans="3:4" x14ac:dyDescent="0.25">
      <c r="C296" s="104" t="s">
        <v>3615</v>
      </c>
      <c r="D296" s="105">
        <v>10</v>
      </c>
    </row>
    <row r="297" spans="3:4" x14ac:dyDescent="0.25">
      <c r="C297" s="106" t="s">
        <v>3616</v>
      </c>
      <c r="D297" s="105">
        <v>10</v>
      </c>
    </row>
    <row r="298" spans="3:4" x14ac:dyDescent="0.25">
      <c r="C298" s="104" t="s">
        <v>3617</v>
      </c>
      <c r="D298" s="105">
        <v>8</v>
      </c>
    </row>
    <row r="299" spans="3:4" x14ac:dyDescent="0.25">
      <c r="C299" s="104" t="s">
        <v>3618</v>
      </c>
      <c r="D299" s="105">
        <v>10</v>
      </c>
    </row>
    <row r="300" spans="3:4" x14ac:dyDescent="0.25">
      <c r="C300" s="104" t="s">
        <v>3619</v>
      </c>
      <c r="D300" s="105">
        <v>10</v>
      </c>
    </row>
    <row r="301" spans="3:4" x14ac:dyDescent="0.25">
      <c r="C301" s="104" t="s">
        <v>3620</v>
      </c>
      <c r="D301" s="105">
        <v>10</v>
      </c>
    </row>
    <row r="302" spans="3:4" x14ac:dyDescent="0.25">
      <c r="C302" s="104" t="s">
        <v>2440</v>
      </c>
      <c r="D302" s="105">
        <v>10</v>
      </c>
    </row>
    <row r="303" spans="3:4" x14ac:dyDescent="0.25">
      <c r="C303" s="104" t="s">
        <v>3621</v>
      </c>
      <c r="D303" s="105">
        <v>5</v>
      </c>
    </row>
    <row r="304" spans="3:4" x14ac:dyDescent="0.25">
      <c r="C304" s="104" t="s">
        <v>3622</v>
      </c>
      <c r="D304" s="105">
        <v>5</v>
      </c>
    </row>
    <row r="305" spans="3:4" x14ac:dyDescent="0.25">
      <c r="C305" s="104" t="s">
        <v>3623</v>
      </c>
      <c r="D305" s="105">
        <v>10</v>
      </c>
    </row>
    <row r="306" spans="3:4" x14ac:dyDescent="0.25">
      <c r="C306" s="104" t="s">
        <v>3624</v>
      </c>
      <c r="D306" s="105">
        <v>5</v>
      </c>
    </row>
    <row r="307" spans="3:4" x14ac:dyDescent="0.25">
      <c r="C307" s="104" t="s">
        <v>3625</v>
      </c>
      <c r="D307" s="105">
        <v>8</v>
      </c>
    </row>
    <row r="308" spans="3:4" x14ac:dyDescent="0.25">
      <c r="C308" s="104" t="s">
        <v>3626</v>
      </c>
      <c r="D308" s="105">
        <v>8</v>
      </c>
    </row>
    <row r="309" spans="3:4" x14ac:dyDescent="0.25">
      <c r="C309" s="104" t="s">
        <v>3627</v>
      </c>
      <c r="D309" s="105">
        <v>10</v>
      </c>
    </row>
    <row r="310" spans="3:4" x14ac:dyDescent="0.25">
      <c r="C310" s="104" t="s">
        <v>3628</v>
      </c>
      <c r="D310" s="105">
        <v>10</v>
      </c>
    </row>
    <row r="311" spans="3:4" x14ac:dyDescent="0.25">
      <c r="C311" s="104" t="s">
        <v>3629</v>
      </c>
      <c r="D311" s="105">
        <v>10</v>
      </c>
    </row>
    <row r="312" spans="3:4" x14ac:dyDescent="0.25">
      <c r="C312" s="104" t="s">
        <v>3630</v>
      </c>
      <c r="D312" s="105">
        <v>5</v>
      </c>
    </row>
    <row r="313" spans="3:4" x14ac:dyDescent="0.25">
      <c r="C313" s="104" t="s">
        <v>3631</v>
      </c>
      <c r="D313" s="105">
        <v>8</v>
      </c>
    </row>
    <row r="314" spans="3:4" x14ac:dyDescent="0.25">
      <c r="C314" s="109" t="s">
        <v>3632</v>
      </c>
      <c r="D314" s="105">
        <v>10</v>
      </c>
    </row>
    <row r="315" spans="3:4" x14ac:dyDescent="0.25">
      <c r="C315" s="104" t="s">
        <v>3633</v>
      </c>
      <c r="D315" s="105">
        <v>8</v>
      </c>
    </row>
    <row r="316" spans="3:4" x14ac:dyDescent="0.25">
      <c r="C316" s="104" t="s">
        <v>3634</v>
      </c>
      <c r="D316" s="105">
        <v>8</v>
      </c>
    </row>
    <row r="317" spans="3:4" x14ac:dyDescent="0.25">
      <c r="C317" s="104" t="s">
        <v>3635</v>
      </c>
      <c r="D317" s="105">
        <v>8</v>
      </c>
    </row>
    <row r="318" spans="3:4" x14ac:dyDescent="0.25">
      <c r="C318" s="104" t="s">
        <v>3636</v>
      </c>
      <c r="D318" s="105">
        <v>8</v>
      </c>
    </row>
    <row r="319" spans="3:4" x14ac:dyDescent="0.25">
      <c r="C319" s="104" t="s">
        <v>3637</v>
      </c>
      <c r="D319" s="105">
        <v>8</v>
      </c>
    </row>
    <row r="320" spans="3:4" x14ac:dyDescent="0.25">
      <c r="C320" s="104" t="s">
        <v>3638</v>
      </c>
      <c r="D320" s="105">
        <v>8</v>
      </c>
    </row>
    <row r="321" spans="3:4" x14ac:dyDescent="0.25">
      <c r="C321" s="104" t="s">
        <v>3639</v>
      </c>
      <c r="D321" s="105">
        <v>5</v>
      </c>
    </row>
    <row r="322" spans="3:4" x14ac:dyDescent="0.25">
      <c r="C322" s="104" t="s">
        <v>3640</v>
      </c>
      <c r="D322" s="105">
        <v>8</v>
      </c>
    </row>
    <row r="323" spans="3:4" x14ac:dyDescent="0.25">
      <c r="C323" s="104" t="s">
        <v>3641</v>
      </c>
      <c r="D323" s="105">
        <v>8</v>
      </c>
    </row>
    <row r="324" spans="3:4" x14ac:dyDescent="0.25">
      <c r="C324" s="104" t="s">
        <v>3642</v>
      </c>
      <c r="D324" s="105">
        <v>8</v>
      </c>
    </row>
    <row r="325" spans="3:4" x14ac:dyDescent="0.25">
      <c r="C325" s="104" t="s">
        <v>3643</v>
      </c>
      <c r="D325" s="105">
        <v>8</v>
      </c>
    </row>
    <row r="326" spans="3:4" x14ac:dyDescent="0.25">
      <c r="C326" s="104" t="s">
        <v>3644</v>
      </c>
      <c r="D326" s="105">
        <v>10</v>
      </c>
    </row>
    <row r="327" spans="3:4" x14ac:dyDescent="0.25">
      <c r="C327" s="104" t="s">
        <v>3645</v>
      </c>
      <c r="D327" s="105">
        <v>8</v>
      </c>
    </row>
    <row r="328" spans="3:4" x14ac:dyDescent="0.25">
      <c r="C328" s="104" t="s">
        <v>3646</v>
      </c>
      <c r="D328" s="105">
        <v>8</v>
      </c>
    </row>
    <row r="329" spans="3:4" x14ac:dyDescent="0.25">
      <c r="C329" s="104" t="s">
        <v>3647</v>
      </c>
      <c r="D329" s="105">
        <v>8</v>
      </c>
    </row>
    <row r="330" spans="3:4" x14ac:dyDescent="0.25">
      <c r="C330" s="104" t="s">
        <v>3648</v>
      </c>
      <c r="D330" s="105">
        <v>8</v>
      </c>
    </row>
  </sheetData>
  <mergeCells count="1">
    <mergeCell ref="C3:D6"/>
  </mergeCells>
  <pageMargins left="0.75" right="0.75" top="1" bottom="1" header="0" footer="0"/>
  <pageSetup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CATASTRO Y PLANIFICACIÓN MP</vt:lpstr>
      <vt:lpstr>SEGUIMIENTO GASTO</vt:lpstr>
      <vt:lpstr>SEGUIMIENTO GASTO CORRECTIVO</vt:lpstr>
      <vt:lpstr>TABLA CÁLCULO</vt:lpstr>
      <vt:lpstr>Vida útil</vt:lpstr>
      <vt:lpstr>Gráfico1</vt:lpstr>
      <vt:lpstr>'CATASTRO Y PLANIFICACIÓN MP'!Área_de_impresión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Álvarez Fernández</dc:creator>
  <cp:lastModifiedBy>Francisco Oliva</cp:lastModifiedBy>
  <cp:lastPrinted>2026-01-12T13:28:06Z</cp:lastPrinted>
  <dcterms:created xsi:type="dcterms:W3CDTF">2022-12-14T13:04:16Z</dcterms:created>
  <dcterms:modified xsi:type="dcterms:W3CDTF">2026-01-16T13:25:01Z</dcterms:modified>
</cp:coreProperties>
</file>